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Returns" sheetId="3" state="visible" r:id="rId5"/>
    <sheet name="Deals" sheetId="4" state="visible" r:id="rId6"/>
    <sheet name="Summary" sheetId="5" state="visible" r:id="rId7"/>
    <sheet name="Calendar time" sheetId="6" state="visible" r:id="rId8"/>
    <sheet name="Operating" sheetId="7" state="visible" r:id="rId9"/>
    <sheet name="Checks" sheetId="8" state="visible" r:id="rId10"/>
  </sheets>
  <calcPr iterateCount="100" refMode="A1" iterate="false" iterateDelta="0.0001"/>
</workbook>
</file>

<file path=xl/sharedStrings.xml><?xml version="1.0" encoding="utf-8"?>
<sst xmlns="http://schemas.openxmlformats.org/spreadsheetml/2006/main" count="2875" uniqueCount="959">
  <si>
    <t xml:space="preserve">Does M&amp;A Create Value? Long-Run Performance of US Acquirers</t>
  </si>
  <si>
    <t xml:space="preserve">Alessandro Radice · data to 31 March 2025 · SEC EDGAR, DoltHub, Kenneth French data library</t>
  </si>
  <si>
    <t xml:space="preserve">Sheet</t>
  </si>
  <si>
    <t xml:space="preserve">What it holds</t>
  </si>
  <si>
    <t xml:space="preserve">Inputs</t>
  </si>
  <si>
    <t xml:space="preserve">Horizon, benchmark and filters that drive every live result</t>
  </si>
  <si>
    <t xml:space="preserve">Deals</t>
  </si>
  <si>
    <t xml:space="preserve">786 acquisitions completed 2012-2021, one row each, with the BHAR as a live formula</t>
  </si>
  <si>
    <t xml:space="preserve">Returns</t>
  </si>
  <si>
    <t xml:space="preserve">Monthly returns of each acquirer and of its size/book-to-market benchmark, months 1 to 60 after completion</t>
  </si>
  <si>
    <t xml:space="preserve">Summary</t>
  </si>
  <si>
    <t xml:space="preserve">Mean, median, share positive and t-statistic, overall and by payment method, from the Deals sheet</t>
  </si>
  <si>
    <t xml:space="preserve">Calendar time</t>
  </si>
  <si>
    <t xml:space="preserve">Monthly portfolio of recent acquirers and its alpha against the Fama-French factors (LINEST)</t>
  </si>
  <si>
    <t xml:space="preserve">Operating</t>
  </si>
  <si>
    <t xml:space="preserve">Industry-adjusted operating return on assets before and after, the regression of post on pre, goodwill impairments</t>
  </si>
  <si>
    <t xml:space="preserve">Checks</t>
  </si>
  <si>
    <t xml:space="preserve">Every headline number recomputed in Excel and compared with the Python engine</t>
  </si>
  <si>
    <t xml:space="preserve">Colour code: blue = input, black = formula, green = link to another sheet. Educational project, not investment advice.</t>
  </si>
  <si>
    <t xml:space="preserve">Headline results (live)</t>
  </si>
  <si>
    <t xml:space="preserve">Mean 36-month BHAR</t>
  </si>
  <si>
    <t xml:space="preserve">Median 36-month BHAR</t>
  </si>
  <si>
    <t xml:space="preserve">FF5 + momentum alpha, annualized</t>
  </si>
  <si>
    <t xml:space="preserve">Change the blue cells; every sheet recalculates</t>
  </si>
  <si>
    <t xml:space="preserve">Input</t>
  </si>
  <si>
    <t xml:space="preserve">Value</t>
  </si>
  <si>
    <t xml:space="preserve">Notes</t>
  </si>
  <si>
    <t xml:space="preserve">Horizon (months after completion)</t>
  </si>
  <si>
    <t xml:space="preserve">12, 24, 36 or 60. 60 months only for deals completed by March 2020</t>
  </si>
  <si>
    <t xml:space="preserve">Benchmark (1 = value-weighted, 2 = equal-weighted)</t>
  </si>
  <si>
    <t xml:space="preserve">Fama-French 25 portfolios formed on size and book-to-market</t>
  </si>
  <si>
    <t xml:space="preserve">Minimum deal size (% of acquirer market value)</t>
  </si>
  <si>
    <t xml:space="preserve">The sample is built at 10%; raise it to study larger deals</t>
  </si>
  <si>
    <t xml:space="preserve">Payment method filter</t>
  </si>
  <si>
    <t xml:space="preserve">All</t>
  </si>
  <si>
    <t xml:space="preserve">All, Cash, Mixed or Stock-heavy</t>
  </si>
  <si>
    <t xml:space="preserve">Completion year from</t>
  </si>
  <si>
    <t xml:space="preserve">Completion year to</t>
  </si>
  <si>
    <t xml:space="preserve">Definitions</t>
  </si>
  <si>
    <t xml:space="preserve">BHAR = (1+r1)(1+r2)...(1+rH) - (1+b1)(1+b2)...(1+bH): the buy-and-hold return of the acquirer minus that of its benchmark portfolio.</t>
  </si>
  <si>
    <t xml:space="preserve">Month 1 is the first full month after the month of completion (the 8-K Item 2.01 filing).</t>
  </si>
  <si>
    <t xml:space="preserve">If the acquirer stops trading (acquired, delisted), the remaining months earn the benchmark: the BHAR is frozen, not dropped.</t>
  </si>
  <si>
    <t xml:space="preserve">Payment: Cash = stock under 5% of the price paid; Stock-heavy = 50% or more; Mixed in between (XBRL cash-flow and equity statements).</t>
  </si>
  <si>
    <t xml:space="preserve">Deal size = deal value / acquirer market value at the end of the month before completion.</t>
  </si>
  <si>
    <t xml:space="preserve">Monthly total returns; acquirer after delisting = benchmark; blank after March 2025</t>
  </si>
  <si>
    <t xml:space="preserve">Acquirer</t>
  </si>
  <si>
    <t xml:space="preserve">Benchmark, value-weighted</t>
  </si>
  <si>
    <t xml:space="preserve">Benchmark, equal-weighted</t>
  </si>
  <si>
    <t xml:space="preserve">Deal</t>
  </si>
  <si>
    <t xml:space="preserve">Traded in month 1</t>
  </si>
  <si>
    <t xml:space="preserve">One row per acquisition. Grey columns are data; the BHAR columns are live formulas on the Returns sheet</t>
  </si>
  <si>
    <t xml:space="preserve">Completed</t>
  </si>
  <si>
    <t xml:space="preserve">Deal value ($m)</t>
  </si>
  <si>
    <t xml:space="preserve">Deal / acquirer value</t>
  </si>
  <si>
    <t xml:space="preserve">Payment</t>
  </si>
  <si>
    <t xml:space="preserve">Stock share</t>
  </si>
  <si>
    <t xml:space="preserve">BM quintile</t>
  </si>
  <si>
    <t xml:space="preserve">Serial (2+ prior)</t>
  </si>
  <si>
    <t xml:space="preserve">New shares 10%+</t>
  </si>
  <si>
    <t xml:space="preserve">Run-up (12m)</t>
  </si>
  <si>
    <t xml:space="preserve">BHAR (selected)</t>
  </si>
  <si>
    <t xml:space="preserve">Included</t>
  </si>
  <si>
    <t xml:space="preserve">BHAR in filter</t>
  </si>
  <si>
    <t xml:space="preserve">Pre ROA (adj.)</t>
  </si>
  <si>
    <t xml:space="preserve">Post ROA (adj., avg. 1-3)</t>
  </si>
  <si>
    <t xml:space="preserve">In Cash</t>
  </si>
  <si>
    <t xml:space="preserve">In Mixed</t>
  </si>
  <si>
    <t xml:space="preserve">In Stock-heavy</t>
  </si>
  <si>
    <t xml:space="preserve">Cabot Corp</t>
  </si>
  <si>
    <t xml:space="preserve">2012-01</t>
  </si>
  <si>
    <t xml:space="preserve">Cash</t>
  </si>
  <si>
    <t xml:space="preserve">Worthington Enterprises, Inc.</t>
  </si>
  <si>
    <t xml:space="preserve">Firstcash Holdings, Inc.</t>
  </si>
  <si>
    <t xml:space="preserve">n/a</t>
  </si>
  <si>
    <t xml:space="preserve">Gilead Sciences, Inc.</t>
  </si>
  <si>
    <t xml:space="preserve">3D Systems Corp</t>
  </si>
  <si>
    <t xml:space="preserve">Genesis Energy Lp</t>
  </si>
  <si>
    <t xml:space="preserve">ICF International, Inc.</t>
  </si>
  <si>
    <t xml:space="preserve">Enovis CORP</t>
  </si>
  <si>
    <t xml:space="preserve">International Paper Co /New/</t>
  </si>
  <si>
    <t xml:space="preserve">2012-02</t>
  </si>
  <si>
    <t xml:space="preserve">Synopsys, Inc</t>
  </si>
  <si>
    <t xml:space="preserve">Aci Worldwide, Inc.</t>
  </si>
  <si>
    <t xml:space="preserve">Mixed</t>
  </si>
  <si>
    <t xml:space="preserve">Jazz Pharmaceuticals plc</t>
  </si>
  <si>
    <t xml:space="preserve">Stock-heavy</t>
  </si>
  <si>
    <t xml:space="preserve">Prestige Consumer Healthcare Inc.</t>
  </si>
  <si>
    <t xml:space="preserve">H.B. Fuller Company</t>
  </si>
  <si>
    <t xml:space="preserve">2012-03</t>
  </si>
  <si>
    <t xml:space="preserve">Kennametal Inc.</t>
  </si>
  <si>
    <t xml:space="preserve">PDC Energy, Inc.</t>
  </si>
  <si>
    <t xml:space="preserve">Semtech Corp</t>
  </si>
  <si>
    <t xml:space="preserve">Voxx International Corporation</t>
  </si>
  <si>
    <t xml:space="preserve">Global Partners Lp</t>
  </si>
  <si>
    <t xml:space="preserve">Acadia Healthcare Company, Inc.</t>
  </si>
  <si>
    <t xml:space="preserve">Sykes Enterprises Inc</t>
  </si>
  <si>
    <t xml:space="preserve">2012-04</t>
  </si>
  <si>
    <t xml:space="preserve">Costar Group, Inc.</t>
  </si>
  <si>
    <t xml:space="preserve">Plains All American Pipeline Lp</t>
  </si>
  <si>
    <t xml:space="preserve">Kellogg Company</t>
  </si>
  <si>
    <t xml:space="preserve">2012-05</t>
  </si>
  <si>
    <t xml:space="preserve">ACCO Brands Corporation</t>
  </si>
  <si>
    <t xml:space="preserve">Icahn Enterprises L.P.</t>
  </si>
  <si>
    <t xml:space="preserve">Power Integrations, Inc.</t>
  </si>
  <si>
    <t xml:space="preserve">Wabash National Corporation</t>
  </si>
  <si>
    <t xml:space="preserve">ASGN Inc</t>
  </si>
  <si>
    <t xml:space="preserve">Omnicell, Inc.</t>
  </si>
  <si>
    <t xml:space="preserve">United Rentals, Inc.</t>
  </si>
  <si>
    <t xml:space="preserve">Angiodynamics Inc</t>
  </si>
  <si>
    <t xml:space="preserve">Blackbaud, Inc.</t>
  </si>
  <si>
    <t xml:space="preserve">Compass Diversified Holdings</t>
  </si>
  <si>
    <t xml:space="preserve">Ss&amp;C Technologies Holdings, Inc.</t>
  </si>
  <si>
    <t xml:space="preserve">AZZ Inc.</t>
  </si>
  <si>
    <t xml:space="preserve">2012-06</t>
  </si>
  <si>
    <t xml:space="preserve">Nordson Corporation</t>
  </si>
  <si>
    <t xml:space="preserve">Lam Research Corporation</t>
  </si>
  <si>
    <t xml:space="preserve">Cornerstone Building Brands, Inc.</t>
  </si>
  <si>
    <t xml:space="preserve">Arcbest Corporation</t>
  </si>
  <si>
    <t xml:space="preserve">Hill-Rom Holdings, Inc.</t>
  </si>
  <si>
    <t xml:space="preserve">2012-07</t>
  </si>
  <si>
    <t xml:space="preserve">Raytheon Technologies Corporation</t>
  </si>
  <si>
    <t xml:space="preserve">Tetra Technologies Inc</t>
  </si>
  <si>
    <t xml:space="preserve">Eastman Chemical Co</t>
  </si>
  <si>
    <t xml:space="preserve">Kratos Defense &amp; Security Solutions, Inc.</t>
  </si>
  <si>
    <t xml:space="preserve">Agilent Technologies, Inc.</t>
  </si>
  <si>
    <t xml:space="preserve">Flowers Foods Inc</t>
  </si>
  <si>
    <t xml:space="preserve">Ultra Clean Holdings, Inc.</t>
  </si>
  <si>
    <t xml:space="preserve">Holly Energy Partners Lp</t>
  </si>
  <si>
    <t xml:space="preserve">Consolidated Communications Holdings, Inc.</t>
  </si>
  <si>
    <t xml:space="preserve">Calumet Specialty Products Partners, L.P.</t>
  </si>
  <si>
    <t xml:space="preserve">Concho Resources Inc</t>
  </si>
  <si>
    <t xml:space="preserve">Barnes Group Inc</t>
  </si>
  <si>
    <t xml:space="preserve">2012-08</t>
  </si>
  <si>
    <t xml:space="preserve">Bristol-Myers Squibb Company</t>
  </si>
  <si>
    <t xml:space="preserve">Campbell Soup Co</t>
  </si>
  <si>
    <t xml:space="preserve">OLIN Corp</t>
  </si>
  <si>
    <t xml:space="preserve">Haemonetics Corporation</t>
  </si>
  <si>
    <t xml:space="preserve">Hologic Inc</t>
  </si>
  <si>
    <t xml:space="preserve">Roper Technologies, Inc.</t>
  </si>
  <si>
    <t xml:space="preserve">Belden Inc.</t>
  </si>
  <si>
    <t xml:space="preserve">Suburban Propane Partners Lp</t>
  </si>
  <si>
    <t xml:space="preserve">Martin Midstream Partners L.P.</t>
  </si>
  <si>
    <t xml:space="preserve">Spectrum Pharmaceuticals Inc</t>
  </si>
  <si>
    <t xml:space="preserve">2012-09</t>
  </si>
  <si>
    <t xml:space="preserve">Wolverine World Wide Inc /De/</t>
  </si>
  <si>
    <t xml:space="preserve">2012-10</t>
  </si>
  <si>
    <t xml:space="preserve">Trimble Inc.</t>
  </si>
  <si>
    <t xml:space="preserve">Titan International, Inc.</t>
  </si>
  <si>
    <t xml:space="preserve">The Hain Celestial Group, Inc.</t>
  </si>
  <si>
    <t xml:space="preserve">FormFactor, Inc.</t>
  </si>
  <si>
    <t xml:space="preserve">SP Plus Corp</t>
  </si>
  <si>
    <t xml:space="preserve">Coherent Corp.</t>
  </si>
  <si>
    <t xml:space="preserve">2012-11</t>
  </si>
  <si>
    <t xml:space="preserve">Boyd Gaming Corp</t>
  </si>
  <si>
    <t xml:space="preserve">Davita Inc.</t>
  </si>
  <si>
    <t xml:space="preserve">Herc Holdings Inc</t>
  </si>
  <si>
    <t xml:space="preserve">Equifax Inc.</t>
  </si>
  <si>
    <t xml:space="preserve">2012-12</t>
  </si>
  <si>
    <t xml:space="preserve">Kirby Corporation</t>
  </si>
  <si>
    <t xml:space="preserve">Dycom Industries, Inc.</t>
  </si>
  <si>
    <t xml:space="preserve">Spectrum Brands Holdings, Inc.</t>
  </si>
  <si>
    <t xml:space="preserve">Merit Medical Systems Inc</t>
  </si>
  <si>
    <t xml:space="preserve">Bausch Health Companies Inc.</t>
  </si>
  <si>
    <t xml:space="preserve">Wesco International Inc</t>
  </si>
  <si>
    <t xml:space="preserve">Synchronoss Technologies, Inc</t>
  </si>
  <si>
    <t xml:space="preserve">Hillenbrand, Inc.</t>
  </si>
  <si>
    <t xml:space="preserve">Conagra Brands, Inc.</t>
  </si>
  <si>
    <t xml:space="preserve">2013-01</t>
  </si>
  <si>
    <t xml:space="preserve">The Middleby Corporation</t>
  </si>
  <si>
    <t xml:space="preserve">Par Pacific Holdings, Inc.</t>
  </si>
  <si>
    <t xml:space="preserve">Sunstone Hotel Investors, Inc.</t>
  </si>
  <si>
    <t xml:space="preserve">Ncr Voyix Corporation</t>
  </si>
  <si>
    <t xml:space="preserve">2013-02</t>
  </si>
  <si>
    <t xml:space="preserve">Pvh Corp.</t>
  </si>
  <si>
    <t xml:space="preserve">Option Care Health, Inc.</t>
  </si>
  <si>
    <t xml:space="preserve">Verint Systems Inc</t>
  </si>
  <si>
    <t xml:space="preserve">Ceco Environmental Corp</t>
  </si>
  <si>
    <t xml:space="preserve">2013-03</t>
  </si>
  <si>
    <t xml:space="preserve">Diodes Inc</t>
  </si>
  <si>
    <t xml:space="preserve">Group 1 Automotive, Inc</t>
  </si>
  <si>
    <t xml:space="preserve">Avient Corp</t>
  </si>
  <si>
    <t xml:space="preserve">Somnigroup International Inc.</t>
  </si>
  <si>
    <t xml:space="preserve">Reliance, Inc.</t>
  </si>
  <si>
    <t xml:space="preserve">2013-04</t>
  </si>
  <si>
    <t xml:space="preserve">NETGEAR, Inc.</t>
  </si>
  <si>
    <t xml:space="preserve">Altisource Portfolio Solutions S.A.</t>
  </si>
  <si>
    <t xml:space="preserve">Glatfelter Corporation</t>
  </si>
  <si>
    <t xml:space="preserve">2013-05</t>
  </si>
  <si>
    <t xml:space="preserve">Herman Miller, Inc.</t>
  </si>
  <si>
    <t xml:space="preserve">Aerojet Rocketdyne Holdings, Inc.</t>
  </si>
  <si>
    <t xml:space="preserve">2013-06</t>
  </si>
  <si>
    <t xml:space="preserve">Hecla Mining Company</t>
  </si>
  <si>
    <t xml:space="preserve">Freeport-McMoRan Inc.</t>
  </si>
  <si>
    <t xml:space="preserve">Nuance Communications, Inc.</t>
  </si>
  <si>
    <t xml:space="preserve">Leaf Group Ltd.</t>
  </si>
  <si>
    <t xml:space="preserve">Astronics Corporation</t>
  </si>
  <si>
    <t xml:space="preserve">2013-07</t>
  </si>
  <si>
    <t xml:space="preserve">EMCOR Group, Inc.</t>
  </si>
  <si>
    <t xml:space="preserve">Aegion Corporation</t>
  </si>
  <si>
    <t xml:space="preserve">The ODP Corporation</t>
  </si>
  <si>
    <t xml:space="preserve">Salesforce, Inc.</t>
  </si>
  <si>
    <t xml:space="preserve">Bottomline Technologies Inc</t>
  </si>
  <si>
    <t xml:space="preserve">2013-08</t>
  </si>
  <si>
    <t xml:space="preserve">Xpo, Inc.</t>
  </si>
  <si>
    <t xml:space="preserve">Cardtronics Inc</t>
  </si>
  <si>
    <t xml:space="preserve">Triangle Petroleum Corp</t>
  </si>
  <si>
    <t xml:space="preserve">Tenet Healthcare Corp</t>
  </si>
  <si>
    <t xml:space="preserve">2013-10</t>
  </si>
  <si>
    <t xml:space="preserve">Packaging Corp Of America</t>
  </si>
  <si>
    <t xml:space="preserve">Amgen Inc.</t>
  </si>
  <si>
    <t xml:space="preserve">Gentex Corporation</t>
  </si>
  <si>
    <t xml:space="preserve">Revlon, Inc.</t>
  </si>
  <si>
    <t xml:space="preserve">Contango Oil &amp; Gas Co</t>
  </si>
  <si>
    <t xml:space="preserve">CACI International Inc</t>
  </si>
  <si>
    <t xml:space="preserve">2013-11</t>
  </si>
  <si>
    <t xml:space="preserve">Darling Ingredients Inc.</t>
  </si>
  <si>
    <t xml:space="preserve">Extreme Networks, Inc.</t>
  </si>
  <si>
    <t xml:space="preserve">Vonage Holdings Corp</t>
  </si>
  <si>
    <t xml:space="preserve">Green Plains Inc.</t>
  </si>
  <si>
    <t xml:space="preserve">Tegna Inc.</t>
  </si>
  <si>
    <t xml:space="preserve">2013-12</t>
  </si>
  <si>
    <t xml:space="preserve">Jacobs Solutions Inc.</t>
  </si>
  <si>
    <t xml:space="preserve">Service Corporation International</t>
  </si>
  <si>
    <t xml:space="preserve">Mativ Holdings, Inc.</t>
  </si>
  <si>
    <t xml:space="preserve">Universal Logistics Holdings, Inc.</t>
  </si>
  <si>
    <t xml:space="preserve">MACOM Technology Solutions Holdings, Inc.</t>
  </si>
  <si>
    <t xml:space="preserve">Perrigo Company plc</t>
  </si>
  <si>
    <t xml:space="preserve">Integra Lifesciences Holdings Corp</t>
  </si>
  <si>
    <t xml:space="preserve">2014-01</t>
  </si>
  <si>
    <t xml:space="preserve">DXP Enterprises, Inc.</t>
  </si>
  <si>
    <t xml:space="preserve">Community Health Systems, Inc.</t>
  </si>
  <si>
    <t xml:space="preserve">Advance Auto Parts, Inc.</t>
  </si>
  <si>
    <t xml:space="preserve">Turtle Beach Corporation</t>
  </si>
  <si>
    <t xml:space="preserve">Post Holdings, Inc.</t>
  </si>
  <si>
    <t xml:space="preserve">Thermo Fisher Scientific Inc.</t>
  </si>
  <si>
    <t xml:space="preserve">2014-02</t>
  </si>
  <si>
    <t xml:space="preserve">Toll Brothers, Inc.</t>
  </si>
  <si>
    <t xml:space="preserve">Myriad Genetics, Inc.</t>
  </si>
  <si>
    <t xml:space="preserve">McKESSON CORPORATION</t>
  </si>
  <si>
    <t xml:space="preserve">Standard Biotools Inc.</t>
  </si>
  <si>
    <t xml:space="preserve">Td Synnex Corporation</t>
  </si>
  <si>
    <t xml:space="preserve">Emergent Biosolutions Inc.</t>
  </si>
  <si>
    <t xml:space="preserve">Corelogic, Inc.</t>
  </si>
  <si>
    <t xml:space="preserve">2014-03</t>
  </si>
  <si>
    <t xml:space="preserve">Textron Inc.</t>
  </si>
  <si>
    <t xml:space="preserve">Trimas Corporation</t>
  </si>
  <si>
    <t xml:space="preserve">Devon Energy Corp/De</t>
  </si>
  <si>
    <t xml:space="preserve">Cimpress plc</t>
  </si>
  <si>
    <t xml:space="preserve">2014-04</t>
  </si>
  <si>
    <t xml:space="preserve">Balchem Corporation</t>
  </si>
  <si>
    <t xml:space="preserve">2014-05</t>
  </si>
  <si>
    <t xml:space="preserve">Minerals Technologies Inc.</t>
  </si>
  <si>
    <t xml:space="preserve">Alamo Group Inc.</t>
  </si>
  <si>
    <t xml:space="preserve">Entegris, Inc.</t>
  </si>
  <si>
    <t xml:space="preserve">Avago Technologies LTD</t>
  </si>
  <si>
    <t xml:space="preserve">TrueBlue, Inc.</t>
  </si>
  <si>
    <t xml:space="preserve">2014-06</t>
  </si>
  <si>
    <t xml:space="preserve">Primo Water Corporation</t>
  </si>
  <si>
    <t xml:space="preserve">Innovate Corp.</t>
  </si>
  <si>
    <t xml:space="preserve">ModivCare Inc.</t>
  </si>
  <si>
    <t xml:space="preserve">Analog Devices, Inc.</t>
  </si>
  <si>
    <t xml:space="preserve">2014-07</t>
  </si>
  <si>
    <t xml:space="preserve">Ferro Corp</t>
  </si>
  <si>
    <t xml:space="preserve">Myers Industries, Inc.</t>
  </si>
  <si>
    <t xml:space="preserve">Martin Marietta Materials, Inc.</t>
  </si>
  <si>
    <t xml:space="preserve">Qep Resources, Inc.</t>
  </si>
  <si>
    <t xml:space="preserve">TreeHouse Foods, Inc.</t>
  </si>
  <si>
    <t xml:space="preserve">Veritiv Corporation</t>
  </si>
  <si>
    <t xml:space="preserve">Matthews International Corp</t>
  </si>
  <si>
    <t xml:space="preserve">2014-08</t>
  </si>
  <si>
    <t xml:space="preserve">Trinity Industries Inc</t>
  </si>
  <si>
    <t xml:space="preserve">The Cooper Companies, Inc.</t>
  </si>
  <si>
    <t xml:space="preserve">Bio-Techne Corporation</t>
  </si>
  <si>
    <t xml:space="preserve">Koppers Holdings Inc.</t>
  </si>
  <si>
    <t xml:space="preserve">Brookdale Senior Living Inc.</t>
  </si>
  <si>
    <t xml:space="preserve">CSI Compressco LP</t>
  </si>
  <si>
    <t xml:space="preserve">Vail Resorts, Inc.</t>
  </si>
  <si>
    <t xml:space="preserve">2014-09</t>
  </si>
  <si>
    <t xml:space="preserve">Nn Inc</t>
  </si>
  <si>
    <t xml:space="preserve">Steel Dynamics, Inc.</t>
  </si>
  <si>
    <t xml:space="preserve">Pgt Innovations, Inc.</t>
  </si>
  <si>
    <t xml:space="preserve">Horizon Therapeutics Public Ltd Co</t>
  </si>
  <si>
    <t xml:space="preserve">Whirlpool Corp /De/</t>
  </si>
  <si>
    <t xml:space="preserve">2014-10</t>
  </si>
  <si>
    <t xml:space="preserve">Synaptics Incorporated</t>
  </si>
  <si>
    <t xml:space="preserve">Aecom</t>
  </si>
  <si>
    <t xml:space="preserve">Zebra Technologies Corporation</t>
  </si>
  <si>
    <t xml:space="preserve">Pursuit Attractions and Hospitality, Inc.</t>
  </si>
  <si>
    <t xml:space="preserve">Callon Petroleum Co</t>
  </si>
  <si>
    <t xml:space="preserve">Acorda Therapeutics, Inc.</t>
  </si>
  <si>
    <t xml:space="preserve">Inphi Corporation</t>
  </si>
  <si>
    <t xml:space="preserve">Natural Resource Partners Lp</t>
  </si>
  <si>
    <t xml:space="preserve">Huntsman Corporation</t>
  </si>
  <si>
    <t xml:space="preserve">Green Brick Partners, Inc.</t>
  </si>
  <si>
    <t xml:space="preserve">Marathon Petroleum Corporation</t>
  </si>
  <si>
    <t xml:space="preserve">Element Solutions Inc</t>
  </si>
  <si>
    <t xml:space="preserve">Alico, Inc.</t>
  </si>
  <si>
    <t xml:space="preserve">2014-11</t>
  </si>
  <si>
    <t xml:space="preserve">Light &amp; Wonder, Inc.</t>
  </si>
  <si>
    <t xml:space="preserve">Level 3 Parent, Llc</t>
  </si>
  <si>
    <t xml:space="preserve">Corpay, Inc.</t>
  </si>
  <si>
    <t xml:space="preserve">Norwegian Cruise Line Holdings Ltd.</t>
  </si>
  <si>
    <t xml:space="preserve">Century Communities, Inc.</t>
  </si>
  <si>
    <t xml:space="preserve">Churchill Downs Incorporated</t>
  </si>
  <si>
    <t xml:space="preserve">2014-12</t>
  </si>
  <si>
    <t xml:space="preserve">Progress Software Corp /Ma</t>
  </si>
  <si>
    <t xml:space="preserve">Smith &amp; Wesson Brands, Inc.</t>
  </si>
  <si>
    <t xml:space="preserve">Everi Holdings Inc.</t>
  </si>
  <si>
    <t xml:space="preserve">Rogers Corp</t>
  </si>
  <si>
    <t xml:space="preserve">2015-01</t>
  </si>
  <si>
    <t xml:space="preserve">Vse Corp</t>
  </si>
  <si>
    <t xml:space="preserve">Encompass Health Corporation</t>
  </si>
  <si>
    <t xml:space="preserve">Albemarle Corporation</t>
  </si>
  <si>
    <t xml:space="preserve">Nexstar Media Group, Inc.</t>
  </si>
  <si>
    <t xml:space="preserve">ORBCOMM Inc.</t>
  </si>
  <si>
    <t xml:space="preserve">Steel Partners Holdings L.P.</t>
  </si>
  <si>
    <t xml:space="preserve">Suncoke Energy, Inc.</t>
  </si>
  <si>
    <t xml:space="preserve">Gannett Co., Inc.</t>
  </si>
  <si>
    <t xml:space="preserve">Endo International plc</t>
  </si>
  <si>
    <t xml:space="preserve">Medtronic plc</t>
  </si>
  <si>
    <t xml:space="preserve">Regal Rexnord Corp</t>
  </si>
  <si>
    <t xml:space="preserve">2015-02</t>
  </si>
  <si>
    <t xml:space="preserve">Labcorp Holdings Inc.</t>
  </si>
  <si>
    <t xml:space="preserve">Cencora, Inc.</t>
  </si>
  <si>
    <t xml:space="preserve">Crown Holdings, Inc.</t>
  </si>
  <si>
    <t xml:space="preserve">Huron Consulting Group Inc.</t>
  </si>
  <si>
    <t xml:space="preserve">Becton, Dickinson And Company</t>
  </si>
  <si>
    <t xml:space="preserve">2015-03</t>
  </si>
  <si>
    <t xml:space="preserve">J M SMUCKER Co</t>
  </si>
  <si>
    <t xml:space="preserve">L.B. Foster Company</t>
  </si>
  <si>
    <t xml:space="preserve">Lattice Semiconductor Corp</t>
  </si>
  <si>
    <t xml:space="preserve">TransDigm Group Incorporated</t>
  </si>
  <si>
    <t xml:space="preserve">Arbutus Biopharma Corporation</t>
  </si>
  <si>
    <t xml:space="preserve">Fmc Corporation</t>
  </si>
  <si>
    <t xml:space="preserve">2015-04</t>
  </si>
  <si>
    <t xml:space="preserve">Coeur Mining, Inc.</t>
  </si>
  <si>
    <t xml:space="preserve">U.S. Concrete, Inc.</t>
  </si>
  <si>
    <t xml:space="preserve">Comscore, Inc.</t>
  </si>
  <si>
    <t xml:space="preserve">GTT Communications, Inc.</t>
  </si>
  <si>
    <t xml:space="preserve">Rbc Bearings Incorporated</t>
  </si>
  <si>
    <t xml:space="preserve">The Chefs’ Warehouse, Inc.</t>
  </si>
  <si>
    <t xml:space="preserve">L3Harris Technologies, Inc.</t>
  </si>
  <si>
    <t xml:space="preserve">2015-05</t>
  </si>
  <si>
    <t xml:space="preserve">Verisk Analytics, Inc.</t>
  </si>
  <si>
    <t xml:space="preserve">Abbvie Inc.</t>
  </si>
  <si>
    <t xml:space="preserve">Science Applications International Corporation</t>
  </si>
  <si>
    <t xml:space="preserve">Houghton Mifflin Harcourt Co</t>
  </si>
  <si>
    <t xml:space="preserve">Rite Aid Corporation</t>
  </si>
  <si>
    <t xml:space="preserve">2015-06</t>
  </si>
  <si>
    <t xml:space="preserve">Patterson Companies, Inc.</t>
  </si>
  <si>
    <t xml:space="preserve">Alexion Pharmaceuticals, Inc.</t>
  </si>
  <si>
    <t xml:space="preserve">Gibraltar Industries, Inc.</t>
  </si>
  <si>
    <t xml:space="preserve">Ttm Technologies, Inc.</t>
  </si>
  <si>
    <t xml:space="preserve">Zimmer Biomet Holdings, Inc.</t>
  </si>
  <si>
    <t xml:space="preserve">Select Medical Holdings Corp</t>
  </si>
  <si>
    <t xml:space="preserve">Quanex Building Products Corporation</t>
  </si>
  <si>
    <t xml:space="preserve">Echo Global Logistics, Inc.</t>
  </si>
  <si>
    <t xml:space="preserve">At&amp;T Inc.</t>
  </si>
  <si>
    <t xml:space="preserve">2015-07</t>
  </si>
  <si>
    <t xml:space="preserve">Dollar Tree, Inc.</t>
  </si>
  <si>
    <t xml:space="preserve">Netscout Systems, Inc.</t>
  </si>
  <si>
    <t xml:space="preserve">Builders Firstsource, Inc.</t>
  </si>
  <si>
    <t xml:space="preserve">Del Taco Restaurants, Inc.</t>
  </si>
  <si>
    <t xml:space="preserve">Boot Barn Holdings, Inc.</t>
  </si>
  <si>
    <t xml:space="preserve">Danaher Corporation</t>
  </si>
  <si>
    <t xml:space="preserve">2015-08</t>
  </si>
  <si>
    <t xml:space="preserve">Neenah Inc</t>
  </si>
  <si>
    <t xml:space="preserve">Commscope Holding Company, Inc.</t>
  </si>
  <si>
    <t xml:space="preserve">WPX Energy, Inc.</t>
  </si>
  <si>
    <t xml:space="preserve">2015-09</t>
  </si>
  <si>
    <t xml:space="preserve">Patrick Industries, Inc.</t>
  </si>
  <si>
    <t xml:space="preserve">Pentair plc</t>
  </si>
  <si>
    <t xml:space="preserve">O-I Glass, Inc.</t>
  </si>
  <si>
    <t xml:space="preserve">Columbus Mckinnon Corporation</t>
  </si>
  <si>
    <t xml:space="preserve">Olin Corporation</t>
  </si>
  <si>
    <t xml:space="preserve">2015-10</t>
  </si>
  <si>
    <t xml:space="preserve">Sunopta Inc.</t>
  </si>
  <si>
    <t xml:space="preserve">CMC Materials, Inc.</t>
  </si>
  <si>
    <t xml:space="preserve">Integer Holdings Corporation</t>
  </si>
  <si>
    <t xml:space="preserve">Beacon Roofing Supply, Inc.</t>
  </si>
  <si>
    <t xml:space="preserve">Berry Global Group, Inc.</t>
  </si>
  <si>
    <t xml:space="preserve">Hp Inc.</t>
  </si>
  <si>
    <t xml:space="preserve">2015-11</t>
  </si>
  <si>
    <t xml:space="preserve">Tyler Technologies, Inc</t>
  </si>
  <si>
    <t xml:space="preserve">Benchmark Electronics, Inc.</t>
  </si>
  <si>
    <t xml:space="preserve">Lockheed Martin Corporation</t>
  </si>
  <si>
    <t xml:space="preserve">Stamps.Com Inc</t>
  </si>
  <si>
    <t xml:space="preserve">B&amp;G Foods, Inc.</t>
  </si>
  <si>
    <t xml:space="preserve">Envestnet, Inc.</t>
  </si>
  <si>
    <t xml:space="preserve">Caesars Entertainment, Inc.</t>
  </si>
  <si>
    <t xml:space="preserve">Hawkins, Inc.</t>
  </si>
  <si>
    <t xml:space="preserve">2015-12</t>
  </si>
  <si>
    <t xml:space="preserve">Kaman Corporation</t>
  </si>
  <si>
    <t xml:space="preserve">Korn Ferry</t>
  </si>
  <si>
    <t xml:space="preserve">Lannett Company, Inc</t>
  </si>
  <si>
    <t xml:space="preserve">Fossil Group, Inc.</t>
  </si>
  <si>
    <t xml:space="preserve">Azenta, Inc.</t>
  </si>
  <si>
    <t xml:space="preserve">Neogenomics, Inc.</t>
  </si>
  <si>
    <t xml:space="preserve">Bmc Stock Holdings, Inc.</t>
  </si>
  <si>
    <t xml:space="preserve">Range Resources Corp</t>
  </si>
  <si>
    <t xml:space="preserve">2016-01</t>
  </si>
  <si>
    <t xml:space="preserve">Nextgen Healthcare, Inc.</t>
  </si>
  <si>
    <t xml:space="preserve">Artivion, Inc.</t>
  </si>
  <si>
    <t xml:space="preserve">Conmed Corporation</t>
  </si>
  <si>
    <t xml:space="preserve">Bowflex Inc.</t>
  </si>
  <si>
    <t xml:space="preserve">Amn Healthcare Services, Inc.</t>
  </si>
  <si>
    <t xml:space="preserve">Trubridge, Inc.</t>
  </si>
  <si>
    <t xml:space="preserve">Gran Tierra Energy Inc.</t>
  </si>
  <si>
    <t xml:space="preserve">Kraton Corp</t>
  </si>
  <si>
    <t xml:space="preserve">Comtech Telecommunications Corp /De/</t>
  </si>
  <si>
    <t xml:space="preserve">2016-02</t>
  </si>
  <si>
    <t xml:space="preserve">Cubic Corporation</t>
  </si>
  <si>
    <t xml:space="preserve">Diebold Nixdorf, Incorporated</t>
  </si>
  <si>
    <t xml:space="preserve">Federal Signal Corporation</t>
  </si>
  <si>
    <t xml:space="preserve">Activision Blizzard, Inc.</t>
  </si>
  <si>
    <t xml:space="preserve">DENTSPLY SIRONA Inc.</t>
  </si>
  <si>
    <t xml:space="preserve">Nuvasive Inc</t>
  </si>
  <si>
    <t xml:space="preserve">Endurance International Group Holdings, Inc.</t>
  </si>
  <si>
    <t xml:space="preserve">Avanos Medical, Inc.</t>
  </si>
  <si>
    <t xml:space="preserve">TEAM, Inc.</t>
  </si>
  <si>
    <t xml:space="preserve">2016-03</t>
  </si>
  <si>
    <t xml:space="preserve">CalAmp Corp.</t>
  </si>
  <si>
    <t xml:space="preserve">Littelfuse Inc /De</t>
  </si>
  <si>
    <t xml:space="preserve">Virtusa Corp</t>
  </si>
  <si>
    <t xml:space="preserve">Stryker Corp</t>
  </si>
  <si>
    <t xml:space="preserve">2016-04</t>
  </si>
  <si>
    <t xml:space="preserve">Newell Brands Inc.</t>
  </si>
  <si>
    <t xml:space="preserve">ResMed Inc.</t>
  </si>
  <si>
    <t xml:space="preserve">Mks Instruments, Inc.</t>
  </si>
  <si>
    <t xml:space="preserve">Charles River Laboratories International, Inc.</t>
  </si>
  <si>
    <t xml:space="preserve">Global Payments Inc</t>
  </si>
  <si>
    <t xml:space="preserve">Boise Cascade Company</t>
  </si>
  <si>
    <t xml:space="preserve">Gannett Media Corp.</t>
  </si>
  <si>
    <t xml:space="preserve">Western Digital Corp</t>
  </si>
  <si>
    <t xml:space="preserve">2016-05</t>
  </si>
  <si>
    <t xml:space="preserve">Shenandoah Telecommunications Company</t>
  </si>
  <si>
    <t xml:space="preserve">Atn International, Inc.</t>
  </si>
  <si>
    <t xml:space="preserve">FedEx Corporation</t>
  </si>
  <si>
    <t xml:space="preserve">Mercury Systems, Inc.</t>
  </si>
  <si>
    <t xml:space="preserve">2016-06</t>
  </si>
  <si>
    <t xml:space="preserve">BALL Corp</t>
  </si>
  <si>
    <t xml:space="preserve">2016-07</t>
  </si>
  <si>
    <t xml:space="preserve">Magellan Health Inc</t>
  </si>
  <si>
    <t xml:space="preserve">Lydall, Inc.</t>
  </si>
  <si>
    <t xml:space="preserve">Mts Systems Corporation</t>
  </si>
  <si>
    <t xml:space="preserve">Sysco Corp</t>
  </si>
  <si>
    <t xml:space="preserve">THOR Industries, Inc.</t>
  </si>
  <si>
    <t xml:space="preserve">Douglas Dynamics, Inc.</t>
  </si>
  <si>
    <t xml:space="preserve">WEX Inc.</t>
  </si>
  <si>
    <t xml:space="preserve">KBR, Inc.</t>
  </si>
  <si>
    <t xml:space="preserve">Hanesbrands Inc.</t>
  </si>
  <si>
    <t xml:space="preserve">Teladoc Health, Inc.</t>
  </si>
  <si>
    <t xml:space="preserve">Ihs Markit Ltd.</t>
  </si>
  <si>
    <t xml:space="preserve">Babcock &amp; Wilcox Enterprises, Inc.</t>
  </si>
  <si>
    <t xml:space="preserve">Energizer Holdings, Inc.</t>
  </si>
  <si>
    <t xml:space="preserve">Sequential Brands Group, Inc.</t>
  </si>
  <si>
    <t xml:space="preserve">Gen Digital Inc.</t>
  </si>
  <si>
    <t xml:space="preserve">2016-08</t>
  </si>
  <si>
    <t xml:space="preserve">Rambus Inc.</t>
  </si>
  <si>
    <t xml:space="preserve">Westlake Corporation</t>
  </si>
  <si>
    <t xml:space="preserve">Leidos Holdings, Inc.</t>
  </si>
  <si>
    <t xml:space="preserve">Johnson Controls International Plc</t>
  </si>
  <si>
    <t xml:space="preserve">2016-09</t>
  </si>
  <si>
    <t xml:space="preserve">Osi Systems, Inc.</t>
  </si>
  <si>
    <t xml:space="preserve">Marriott International Inc /Md/</t>
  </si>
  <si>
    <t xml:space="preserve">On Semiconductor Corp</t>
  </si>
  <si>
    <t xml:space="preserve">Coty Inc.</t>
  </si>
  <si>
    <t xml:space="preserve">2016-10</t>
  </si>
  <si>
    <t xml:space="preserve">Circor International, Inc.</t>
  </si>
  <si>
    <t xml:space="preserve">Compass Minerals International, Inc.</t>
  </si>
  <si>
    <t xml:space="preserve">Iqvia Holdings Inc.</t>
  </si>
  <si>
    <t xml:space="preserve">Coherent, Inc.</t>
  </si>
  <si>
    <t xml:space="preserve">2016-11</t>
  </si>
  <si>
    <t xml:space="preserve">Winnebago     Industries, Inc.</t>
  </si>
  <si>
    <t xml:space="preserve">Polaris Inc.</t>
  </si>
  <si>
    <t xml:space="preserve">Xylem Inc.</t>
  </si>
  <si>
    <t xml:space="preserve">Criteo S.A.</t>
  </si>
  <si>
    <t xml:space="preserve">Apogee Enterprises, Inc.</t>
  </si>
  <si>
    <t xml:space="preserve">2016-12</t>
  </si>
  <si>
    <t xml:space="preserve">Modine Manufacturing Company</t>
  </si>
  <si>
    <t xml:space="preserve">Micron Technology, Inc.</t>
  </si>
  <si>
    <t xml:space="preserve">Cintas Corporation</t>
  </si>
  <si>
    <t xml:space="preserve">Alaska Air Group, Inc.</t>
  </si>
  <si>
    <t xml:space="preserve">G Iii Apparel Group Ltd /De/</t>
  </si>
  <si>
    <t xml:space="preserve">Helios Technologies, Inc.</t>
  </si>
  <si>
    <t xml:space="preserve">Ziff Davis, Inc.</t>
  </si>
  <si>
    <t xml:space="preserve">Primo Water Corp</t>
  </si>
  <si>
    <t xml:space="preserve">Abbott Laboratories</t>
  </si>
  <si>
    <t xml:space="preserve">2017-01</t>
  </si>
  <si>
    <t xml:space="preserve">Topgolf Callaway Brands Corp.</t>
  </si>
  <si>
    <t xml:space="preserve">SpartanNash Company</t>
  </si>
  <si>
    <t xml:space="preserve">Natus Medical Inc</t>
  </si>
  <si>
    <t xml:space="preserve">Insight Enterprises, Inc.</t>
  </si>
  <si>
    <t xml:space="preserve">Innospec Inc.</t>
  </si>
  <si>
    <t xml:space="preserve">Altra Industrial Motion Corp.</t>
  </si>
  <si>
    <t xml:space="preserve">Installed Building Products, Inc.</t>
  </si>
  <si>
    <t xml:space="preserve">Cardtronics plc</t>
  </si>
  <si>
    <t xml:space="preserve">Hollyfrontier Corp</t>
  </si>
  <si>
    <t xml:space="preserve">2017-02</t>
  </si>
  <si>
    <t xml:space="preserve">Parker-Hannifin Corporation</t>
  </si>
  <si>
    <t xml:space="preserve">Teleflex Incorporated</t>
  </si>
  <si>
    <t xml:space="preserve">Icu Medical Inc/De</t>
  </si>
  <si>
    <t xml:space="preserve">Westinghouse Air Brake Technologies Corp</t>
  </si>
  <si>
    <t xml:space="preserve">Plains Gp Holdings Lp</t>
  </si>
  <si>
    <t xml:space="preserve">Barnes &amp; Noble Education, Inc.</t>
  </si>
  <si>
    <t xml:space="preserve">Daseke, Inc.</t>
  </si>
  <si>
    <t xml:space="preserve">Avnet, Inc.</t>
  </si>
  <si>
    <t xml:space="preserve">2017-03</t>
  </si>
  <si>
    <t xml:space="preserve">Stanley Black &amp; Decker, Inc.</t>
  </si>
  <si>
    <t xml:space="preserve">Teledyne Technologies Inc</t>
  </si>
  <si>
    <t xml:space="preserve">Alarm.Com Holdings, Inc.</t>
  </si>
  <si>
    <t xml:space="preserve">2017-04</t>
  </si>
  <si>
    <t xml:space="preserve">Tennant Co</t>
  </si>
  <si>
    <t xml:space="preserve">Standex International Corporation</t>
  </si>
  <si>
    <t xml:space="preserve">Gartner, Inc.</t>
  </si>
  <si>
    <t xml:space="preserve">Silgan Holdings Inc</t>
  </si>
  <si>
    <t xml:space="preserve">Patterson-UTI Energy, Inc.</t>
  </si>
  <si>
    <t xml:space="preserve">American Axle &amp; Manufacturing Holdings, Inc</t>
  </si>
  <si>
    <t xml:space="preserve">Keysight Technologies, Inc.</t>
  </si>
  <si>
    <t xml:space="preserve">Dxc Technology Company</t>
  </si>
  <si>
    <t xml:space="preserve">Veeco Instruments Inc.</t>
  </si>
  <si>
    <t xml:space="preserve">2017-05</t>
  </si>
  <si>
    <t xml:space="preserve">NuStar Energy L.P.</t>
  </si>
  <si>
    <t xml:space="preserve">MaxLinear, Inc.</t>
  </si>
  <si>
    <t xml:space="preserve">Cable One, Inc.</t>
  </si>
  <si>
    <t xml:space="preserve">Varex Imaging Corporation</t>
  </si>
  <si>
    <t xml:space="preserve">Sherwin Williams Co</t>
  </si>
  <si>
    <t xml:space="preserve">2017-06</t>
  </si>
  <si>
    <t xml:space="preserve">Marathon Oil Corporation</t>
  </si>
  <si>
    <t xml:space="preserve">Johnson &amp; Johnson</t>
  </si>
  <si>
    <t xml:space="preserve">Kadant Inc.</t>
  </si>
  <si>
    <t xml:space="preserve">2017-07</t>
  </si>
  <si>
    <t xml:space="preserve">ScanSource, Inc.</t>
  </si>
  <si>
    <t xml:space="preserve">Novanta Inc.</t>
  </si>
  <si>
    <t xml:space="preserve">Core-Mark Holding Company, LLC</t>
  </si>
  <si>
    <t xml:space="preserve">Biotelemetry, Inc.</t>
  </si>
  <si>
    <t xml:space="preserve">Exela Technologies, Inc.</t>
  </si>
  <si>
    <t xml:space="preserve">NexTier Oilfield Solutions Inc.</t>
  </si>
  <si>
    <t xml:space="preserve">Cincinnati Bell Inc.</t>
  </si>
  <si>
    <t xml:space="preserve">2017-08</t>
  </si>
  <si>
    <t xml:space="preserve">Repligen Corp</t>
  </si>
  <si>
    <t xml:space="preserve">Moody’S Corporation</t>
  </si>
  <si>
    <t xml:space="preserve">Syneos Health, Inc.</t>
  </si>
  <si>
    <t xml:space="preserve">2017-09</t>
  </si>
  <si>
    <t xml:space="preserve">Abm Industries Incorporated</t>
  </si>
  <si>
    <t xml:space="preserve">Chart Industries, Inc</t>
  </si>
  <si>
    <t xml:space="preserve">RealPage, Inc.</t>
  </si>
  <si>
    <t xml:space="preserve">2017-10</t>
  </si>
  <si>
    <t xml:space="preserve">Griffon Corp</t>
  </si>
  <si>
    <t xml:space="preserve">Hudson Technologies Inc /Ny</t>
  </si>
  <si>
    <t xml:space="preserve">Golden Entertainment, Inc.</t>
  </si>
  <si>
    <t xml:space="preserve">Catalent, Inc.</t>
  </si>
  <si>
    <t xml:space="preserve">Lumen Technologies, Inc.</t>
  </si>
  <si>
    <t xml:space="preserve">2017-11</t>
  </si>
  <si>
    <t xml:space="preserve">Eqt Corporation</t>
  </si>
  <si>
    <t xml:space="preserve">Genuine Parts Co</t>
  </si>
  <si>
    <t xml:space="preserve">Carlisle Companies Incorporated</t>
  </si>
  <si>
    <t xml:space="preserve">Thermon Group Holdings, Inc.</t>
  </si>
  <si>
    <t xml:space="preserve">Upland Software, Inc.</t>
  </si>
  <si>
    <t xml:space="preserve">Capri Holdings Ltd</t>
  </si>
  <si>
    <t xml:space="preserve">Rayonier Advanced Materials Inc.</t>
  </si>
  <si>
    <t xml:space="preserve">Jacobs Engineering Group Inc.</t>
  </si>
  <si>
    <t xml:space="preserve">2017-12</t>
  </si>
  <si>
    <t xml:space="preserve">Steel Connect, Inc.</t>
  </si>
  <si>
    <t xml:space="preserve">Aramark</t>
  </si>
  <si>
    <t xml:space="preserve">Ichor Holdings, Ltd.</t>
  </si>
  <si>
    <t xml:space="preserve">Crane Co.</t>
  </si>
  <si>
    <t xml:space="preserve">2018-01</t>
  </si>
  <si>
    <t xml:space="preserve">Itron, Inc.</t>
  </si>
  <si>
    <t xml:space="preserve">American Woodmark Corp</t>
  </si>
  <si>
    <t xml:space="preserve">Oil States International, Inc</t>
  </si>
  <si>
    <t xml:space="preserve">Mosaic Co</t>
  </si>
  <si>
    <t xml:space="preserve">BlueLinx Holdings Inc.</t>
  </si>
  <si>
    <t xml:space="preserve">Hubbell Inc</t>
  </si>
  <si>
    <t xml:space="preserve">2018-02</t>
  </si>
  <si>
    <t xml:space="preserve">Applied Industrial Technologies, Inc.</t>
  </si>
  <si>
    <t xml:space="preserve">Fresh Del Monte Produce Inc</t>
  </si>
  <si>
    <t xml:space="preserve">Exlservice Holdings, Inc.</t>
  </si>
  <si>
    <t xml:space="preserve">Owens Corning</t>
  </si>
  <si>
    <t xml:space="preserve">Chord Energy Corporation</t>
  </si>
  <si>
    <t xml:space="preserve">Mallinckrodt plc</t>
  </si>
  <si>
    <t xml:space="preserve">The Campbell'S Company</t>
  </si>
  <si>
    <t xml:space="preserve">2018-03</t>
  </si>
  <si>
    <t xml:space="preserve">Celgene Corporation</t>
  </si>
  <si>
    <t xml:space="preserve">Lifetime Brands, Inc.</t>
  </si>
  <si>
    <t xml:space="preserve">Internap Corp</t>
  </si>
  <si>
    <t xml:space="preserve">Carbonite Inc</t>
  </si>
  <si>
    <t xml:space="preserve">Ingevity Corporation</t>
  </si>
  <si>
    <t xml:space="preserve">General Dynamics Corporation</t>
  </si>
  <si>
    <t xml:space="preserve">2018-04</t>
  </si>
  <si>
    <t xml:space="preserve">General Mills Inc</t>
  </si>
  <si>
    <t xml:space="preserve">Mcdermott International Inc</t>
  </si>
  <si>
    <t xml:space="preserve">W. R. Grace &amp; Co.</t>
  </si>
  <si>
    <t xml:space="preserve">LHC Group, Inc.</t>
  </si>
  <si>
    <t xml:space="preserve">TransUnion</t>
  </si>
  <si>
    <t xml:space="preserve">Civeo Corp</t>
  </si>
  <si>
    <t xml:space="preserve">Owens &amp; Minor, Inc.</t>
  </si>
  <si>
    <t xml:space="preserve">2018-05</t>
  </si>
  <si>
    <t xml:space="preserve">The J. M. Smucker Company</t>
  </si>
  <si>
    <t xml:space="preserve">Microchip Technology Incorporated</t>
  </si>
  <si>
    <t xml:space="preserve">U.S. Silica Holdings, Inc.</t>
  </si>
  <si>
    <t xml:space="preserve">TopBuild Corp</t>
  </si>
  <si>
    <t xml:space="preserve">Skyline Champion Corporation</t>
  </si>
  <si>
    <t xml:space="preserve">2018-06</t>
  </si>
  <si>
    <t xml:space="preserve">Woodward, Inc.</t>
  </si>
  <si>
    <t xml:space="preserve">Scotts Miracle-Gro Co</t>
  </si>
  <si>
    <t xml:space="preserve">Granite Construction Incorporated</t>
  </si>
  <si>
    <t xml:space="preserve">Vivus Inc</t>
  </si>
  <si>
    <t xml:space="preserve">Northrop Grumman Corp /De/</t>
  </si>
  <si>
    <t xml:space="preserve">Gms Inc.</t>
  </si>
  <si>
    <t xml:space="preserve">Playa Hotels &amp; Resorts N.V.</t>
  </si>
  <si>
    <t xml:space="preserve">National Energy Services Reunited Corp.</t>
  </si>
  <si>
    <t xml:space="preserve">2018-07</t>
  </si>
  <si>
    <t xml:space="preserve">Plantronics, Inc.</t>
  </si>
  <si>
    <t xml:space="preserve">Marvell Technology Group Ltd</t>
  </si>
  <si>
    <t xml:space="preserve">Keurig Dr Pepper Inc.</t>
  </si>
  <si>
    <t xml:space="preserve">Ryerson Holding Corp</t>
  </si>
  <si>
    <t xml:space="preserve">Brunswick Corporation</t>
  </si>
  <si>
    <t xml:space="preserve">2018-08</t>
  </si>
  <si>
    <t xml:space="preserve">Brinks Co</t>
  </si>
  <si>
    <t xml:space="preserve">Interface Inc</t>
  </si>
  <si>
    <t xml:space="preserve">Strategic Education, Inc.</t>
  </si>
  <si>
    <t xml:space="preserve">Ptc Therapeutics, Inc.</t>
  </si>
  <si>
    <t xml:space="preserve">Methode Electronics, Inc.</t>
  </si>
  <si>
    <t xml:space="preserve">2018-09</t>
  </si>
  <si>
    <t xml:space="preserve">Northern Oil And Gas, Inc.</t>
  </si>
  <si>
    <t xml:space="preserve">Cohu, Inc.</t>
  </si>
  <si>
    <t xml:space="preserve">2018-10</t>
  </si>
  <si>
    <t xml:space="preserve">International Flavors &amp; Fragrances Inc</t>
  </si>
  <si>
    <t xml:space="preserve">Interpublic Group Of Companies, Inc.</t>
  </si>
  <si>
    <t xml:space="preserve">PENN Entertainment, Inc.</t>
  </si>
  <si>
    <t xml:space="preserve">United Natural Foods, Inc.</t>
  </si>
  <si>
    <t xml:space="preserve">Tenneco Inc</t>
  </si>
  <si>
    <t xml:space="preserve">Pareteum Corp</t>
  </si>
  <si>
    <t xml:space="preserve">Wright Medical Group N.V.</t>
  </si>
  <si>
    <t xml:space="preserve">Nine Energy Service, Inc.</t>
  </si>
  <si>
    <t xml:space="preserve">Independence Contract Drilling, Inc.</t>
  </si>
  <si>
    <t xml:space="preserve">Taylor Morrison Home Corp</t>
  </si>
  <si>
    <t xml:space="preserve">COMMERCIAL METALS Co</t>
  </si>
  <si>
    <t xml:space="preserve">2018-11</t>
  </si>
  <si>
    <t xml:space="preserve">Cvs Health Corporation</t>
  </si>
  <si>
    <t xml:space="preserve">Rtx Corporation</t>
  </si>
  <si>
    <t xml:space="preserve">Air Transport Services Group, Inc.</t>
  </si>
  <si>
    <t xml:space="preserve">Willdan Group, Inc.</t>
  </si>
  <si>
    <t xml:space="preserve">Broadcom Inc.</t>
  </si>
  <si>
    <t xml:space="preserve">WestRock Company</t>
  </si>
  <si>
    <t xml:space="preserve">Klx Energy Services Holdings, Inc.</t>
  </si>
  <si>
    <t xml:space="preserve">Peabody Energy Corporation</t>
  </si>
  <si>
    <t xml:space="preserve">2018-12</t>
  </si>
  <si>
    <t xml:space="preserve">EnerSys</t>
  </si>
  <si>
    <t xml:space="preserve">Mercer International Inc.</t>
  </si>
  <si>
    <t xml:space="preserve">Mistras Group, Inc.</t>
  </si>
  <si>
    <t xml:space="preserve">Akebia Therapeutics, Inc.</t>
  </si>
  <si>
    <t xml:space="preserve">Diamondback Energy, Inc.</t>
  </si>
  <si>
    <t xml:space="preserve">Lumentum Holdings Inc.</t>
  </si>
  <si>
    <t xml:space="preserve">Leggett &amp; Platt Inc</t>
  </si>
  <si>
    <t xml:space="preserve">2019-01</t>
  </si>
  <si>
    <t xml:space="preserve">Vse Corporation</t>
  </si>
  <si>
    <t xml:space="preserve">The Andersons, Inc.</t>
  </si>
  <si>
    <t xml:space="preserve">Forrester Research, Inc.</t>
  </si>
  <si>
    <t xml:space="preserve">Veradigm Inc.</t>
  </si>
  <si>
    <t xml:space="preserve">Cloudera, Inc.</t>
  </si>
  <si>
    <t xml:space="preserve">Tabula Rasa HealthCare, Inc.</t>
  </si>
  <si>
    <t xml:space="preserve">Waitr Holdings Inc.</t>
  </si>
  <si>
    <t xml:space="preserve">Kla Corporation</t>
  </si>
  <si>
    <t xml:space="preserve">2019-02</t>
  </si>
  <si>
    <t xml:space="preserve">Zix Corp</t>
  </si>
  <si>
    <t xml:space="preserve">Chesapeake Energy Corporation</t>
  </si>
  <si>
    <t xml:space="preserve">Colfax Corporation</t>
  </si>
  <si>
    <t xml:space="preserve">Gty Technology Holdings Inc.</t>
  </si>
  <si>
    <t xml:space="preserve">Tivity Health, Inc.</t>
  </si>
  <si>
    <t xml:space="preserve">2019-03</t>
  </si>
  <si>
    <t xml:space="preserve">Cimarex Energy Co.</t>
  </si>
  <si>
    <t xml:space="preserve">Univar Solutions Inc.</t>
  </si>
  <si>
    <t xml:space="preserve">Comfort Systems USA, Inc.</t>
  </si>
  <si>
    <t xml:space="preserve">2019-04</t>
  </si>
  <si>
    <t xml:space="preserve">Envestnet, Inc.</t>
  </si>
  <si>
    <t xml:space="preserve">Ring Energy, Inc.</t>
  </si>
  <si>
    <t xml:space="preserve">CommScope Holding Company, Inc.</t>
  </si>
  <si>
    <t xml:space="preserve">Tronox Holdings Plc</t>
  </si>
  <si>
    <t xml:space="preserve">Fortive Corporation</t>
  </si>
  <si>
    <t xml:space="preserve">2019-05</t>
  </si>
  <si>
    <t xml:space="preserve">2U, Inc.</t>
  </si>
  <si>
    <t xml:space="preserve">2019-06</t>
  </si>
  <si>
    <t xml:space="preserve">Harsco Corp</t>
  </si>
  <si>
    <t xml:space="preserve">2019-07</t>
  </si>
  <si>
    <t xml:space="preserve">International Business Machines Corporation</t>
  </si>
  <si>
    <t xml:space="preserve">Fiserv, Inc.</t>
  </si>
  <si>
    <t xml:space="preserve">Greenbrier Companies Inc</t>
  </si>
  <si>
    <t xml:space="preserve">Fidelity National Information Services, Inc.</t>
  </si>
  <si>
    <t xml:space="preserve">Casa Systems, Inc.</t>
  </si>
  <si>
    <t xml:space="preserve">Change Healthcare Inc.</t>
  </si>
  <si>
    <t xml:space="preserve">2019-08</t>
  </si>
  <si>
    <t xml:space="preserve">Quaker Chemical Corporation</t>
  </si>
  <si>
    <t xml:space="preserve">salesforce.com, inc.</t>
  </si>
  <si>
    <t xml:space="preserve">Healthequity, Inc.</t>
  </si>
  <si>
    <t xml:space="preserve">Advanced Drainage Systems, Inc.</t>
  </si>
  <si>
    <t xml:space="preserve">Ii-Vi Incorporated</t>
  </si>
  <si>
    <t xml:space="preserve">2019-09</t>
  </si>
  <si>
    <t xml:space="preserve">Advanced Energy Industries Inc</t>
  </si>
  <si>
    <t xml:space="preserve">Enpro Industries, Inc.</t>
  </si>
  <si>
    <t xml:space="preserve">Us Foods Holding Corp.</t>
  </si>
  <si>
    <t xml:space="preserve">Cantel Medical Llc</t>
  </si>
  <si>
    <t xml:space="preserve">2019-10</t>
  </si>
  <si>
    <t xml:space="preserve">Sterling Construction Company, Inc.</t>
  </si>
  <si>
    <t xml:space="preserve">The Cheesecake Factory Incorporated</t>
  </si>
  <si>
    <t xml:space="preserve">Addus Homecare Corporation</t>
  </si>
  <si>
    <t xml:space="preserve">Inspired Entertainment, Inc.</t>
  </si>
  <si>
    <t xml:space="preserve">HF Foods Group Inc.</t>
  </si>
  <si>
    <t xml:space="preserve">2019-11</t>
  </si>
  <si>
    <t xml:space="preserve">Winnebago Industries, Inc.</t>
  </si>
  <si>
    <t xml:space="preserve">Mesa Laboratories Inc /Co</t>
  </si>
  <si>
    <t xml:space="preserve">Exact Sciences Corporation</t>
  </si>
  <si>
    <t xml:space="preserve">Q2 Holdings, Inc.</t>
  </si>
  <si>
    <t xml:space="preserve">Hasbro, Inc.</t>
  </si>
  <si>
    <t xml:space="preserve">2019-12</t>
  </si>
  <si>
    <t xml:space="preserve">Lci Industries</t>
  </si>
  <si>
    <t xml:space="preserve">Digi International Inc.</t>
  </si>
  <si>
    <t xml:space="preserve">Open Text Corp</t>
  </si>
  <si>
    <t xml:space="preserve">NV5 Global, Inc.</t>
  </si>
  <si>
    <t xml:space="preserve">Performance Food Group Company</t>
  </si>
  <si>
    <t xml:space="preserve">2020-01</t>
  </si>
  <si>
    <t xml:space="preserve">Pdc Energy, Inc.</t>
  </si>
  <si>
    <t xml:space="preserve">F5, Inc.</t>
  </si>
  <si>
    <t xml:space="preserve">Stride, Inc.</t>
  </si>
  <si>
    <t xml:space="preserve">Icf International, Inc.</t>
  </si>
  <si>
    <t xml:space="preserve">Uber Technologies, Inc.</t>
  </si>
  <si>
    <t xml:space="preserve">2020-02</t>
  </si>
  <si>
    <t xml:space="preserve">Lee Enterprises, Inc</t>
  </si>
  <si>
    <t xml:space="preserve">2020-03</t>
  </si>
  <si>
    <t xml:space="preserve">Eagle Materials Inc.</t>
  </si>
  <si>
    <t xml:space="preserve">Lumos Pharma, Inc.</t>
  </si>
  <si>
    <t xml:space="preserve">Fox Factory Holding Corp.</t>
  </si>
  <si>
    <t xml:space="preserve">Vyne Therapeutics Inc.</t>
  </si>
  <si>
    <t xml:space="preserve">Ingersoll Rand Inc.</t>
  </si>
  <si>
    <t xml:space="preserve">Ribbon Communications Inc.</t>
  </si>
  <si>
    <t xml:space="preserve">Talos Energy Inc.</t>
  </si>
  <si>
    <t xml:space="preserve">Clarivate Plc</t>
  </si>
  <si>
    <t xml:space="preserve">2020-04</t>
  </si>
  <si>
    <t xml:space="preserve">Maxar Technologies Inc.</t>
  </si>
  <si>
    <t xml:space="preserve">T-Mobile Us, Inc.</t>
  </si>
  <si>
    <t xml:space="preserve">Cornerstone OnDemand Inc</t>
  </si>
  <si>
    <t xml:space="preserve">Novavax, Inc.</t>
  </si>
  <si>
    <t xml:space="preserve">2020-05</t>
  </si>
  <si>
    <t xml:space="preserve">AbbVie Inc.</t>
  </si>
  <si>
    <t xml:space="preserve">2020-06</t>
  </si>
  <si>
    <t xml:space="preserve">WESCO International, Inc.</t>
  </si>
  <si>
    <t xml:space="preserve">Supernus Pharmaceuticals, Inc.</t>
  </si>
  <si>
    <t xml:space="preserve">2020-07</t>
  </si>
  <si>
    <t xml:space="preserve">Avient Corporation</t>
  </si>
  <si>
    <t xml:space="preserve">Zynga Inc</t>
  </si>
  <si>
    <t xml:space="preserve">Teladoc Health, Inc.</t>
  </si>
  <si>
    <t xml:space="preserve">Revance Therapeutics, Inc.</t>
  </si>
  <si>
    <t xml:space="preserve">Enviva Inc.</t>
  </si>
  <si>
    <t xml:space="preserve">Willscot Mobile Mini Holdings Corp.</t>
  </si>
  <si>
    <t xml:space="preserve">Bally’S Corporation</t>
  </si>
  <si>
    <t xml:space="preserve">Asbury Automotive Group, Inc</t>
  </si>
  <si>
    <t xml:space="preserve">2020-08</t>
  </si>
  <si>
    <t xml:space="preserve">Elanco Animal Health Inc</t>
  </si>
  <si>
    <t xml:space="preserve">2020-10</t>
  </si>
  <si>
    <t xml:space="preserve">Ligand Pharmaceuticals Inc</t>
  </si>
  <si>
    <t xml:space="preserve">MarineMax, Inc.</t>
  </si>
  <si>
    <t xml:space="preserve">Cryoport, Inc.</t>
  </si>
  <si>
    <t xml:space="preserve">Spirit AeroSystems Holdings, Inc.</t>
  </si>
  <si>
    <t xml:space="preserve">Sunrun Inc.</t>
  </si>
  <si>
    <t xml:space="preserve">Southwestern Energy Company</t>
  </si>
  <si>
    <t xml:space="preserve">2020-11</t>
  </si>
  <si>
    <t xml:space="preserve">KAR Auction Services, Inc.</t>
  </si>
  <si>
    <t xml:space="preserve">2020-12</t>
  </si>
  <si>
    <t xml:space="preserve">Techtarget, Inc.</t>
  </si>
  <si>
    <t xml:space="preserve">Csw Industrials, Inc.</t>
  </si>
  <si>
    <t xml:space="preserve">FAT Brands Inc.</t>
  </si>
  <si>
    <t xml:space="preserve">2021-01</t>
  </si>
  <si>
    <t xml:space="preserve">Pioneer Natural Resources Co</t>
  </si>
  <si>
    <t xml:space="preserve">ConocoPhillips</t>
  </si>
  <si>
    <t xml:space="preserve">United States Steel Corp</t>
  </si>
  <si>
    <t xml:space="preserve">Primoris Services Corporation</t>
  </si>
  <si>
    <t xml:space="preserve">V2X, Inc.</t>
  </si>
  <si>
    <t xml:space="preserve">Gan Limited</t>
  </si>
  <si>
    <t xml:space="preserve">Upbound Group, Inc.</t>
  </si>
  <si>
    <t xml:space="preserve">2021-02</t>
  </si>
  <si>
    <t xml:space="preserve">Whole Earth Brands, Inc.</t>
  </si>
  <si>
    <t xml:space="preserve">Desktop Metal, Inc.</t>
  </si>
  <si>
    <t xml:space="preserve">2021-03</t>
  </si>
  <si>
    <t xml:space="preserve">Callaway Golf Co</t>
  </si>
  <si>
    <t xml:space="preserve">Citrix Systems, Inc.</t>
  </si>
  <si>
    <t xml:space="preserve">Rocky Brands, Inc.</t>
  </si>
  <si>
    <t xml:space="preserve">Veracyte, Inc.</t>
  </si>
  <si>
    <t xml:space="preserve">Thryv Holdings, Inc.</t>
  </si>
  <si>
    <t xml:space="preserve">PAR Technology Corporation</t>
  </si>
  <si>
    <t xml:space="preserve">2021-04</t>
  </si>
  <si>
    <t xml:space="preserve">Kaiser Aluminum Corporation</t>
  </si>
  <si>
    <t xml:space="preserve">MGP Ingredients, Inc.</t>
  </si>
  <si>
    <t xml:space="preserve">Tyler Technologies, Inc.</t>
  </si>
  <si>
    <t xml:space="preserve">COLUMBUS McKINNON CORP</t>
  </si>
  <si>
    <t xml:space="preserve">Civitas Resources, Inc.</t>
  </si>
  <si>
    <t xml:space="preserve">Magnite, Inc.</t>
  </si>
  <si>
    <t xml:space="preserve">Custom Truck One Source, Inc.</t>
  </si>
  <si>
    <t xml:space="preserve">McGRATH RENTCORP</t>
  </si>
  <si>
    <t xml:space="preserve">2021-05</t>
  </si>
  <si>
    <t xml:space="preserve">Outdoor Holding Company</t>
  </si>
  <si>
    <t xml:space="preserve">Broadridge Financial Solutions, Inc.</t>
  </si>
  <si>
    <t xml:space="preserve">Trinseo PLC</t>
  </si>
  <si>
    <t xml:space="preserve">SeaSpine Holdings Corporation</t>
  </si>
  <si>
    <t xml:space="preserve">Hydrofarm Holdings Group, Inc.</t>
  </si>
  <si>
    <t xml:space="preserve">Agiliti, Inc. \De,</t>
  </si>
  <si>
    <t xml:space="preserve">Deluxe Corporation</t>
  </si>
  <si>
    <t xml:space="preserve">2021-06</t>
  </si>
  <si>
    <t xml:space="preserve">The Goodyear Tire &amp; Rubber Company</t>
  </si>
  <si>
    <t xml:space="preserve">Maximus, Inc.</t>
  </si>
  <si>
    <t xml:space="preserve">BioVie Inc.</t>
  </si>
  <si>
    <t xml:space="preserve">Verra Mobility Corporation</t>
  </si>
  <si>
    <t xml:space="preserve">STERIS plc</t>
  </si>
  <si>
    <t xml:space="preserve">Bill Holdings, Inc.</t>
  </si>
  <si>
    <t xml:space="preserve">2021-07</t>
  </si>
  <si>
    <t xml:space="preserve">MillerKnoll, Inc.</t>
  </si>
  <si>
    <t xml:space="preserve">Clarus Corporation</t>
  </si>
  <si>
    <t xml:space="preserve">Knight-Swift Transportation Holdings Inc.</t>
  </si>
  <si>
    <t xml:space="preserve">Vital Energy, Inc.</t>
  </si>
  <si>
    <t xml:space="preserve">Ftai Aviation Ltd.</t>
  </si>
  <si>
    <t xml:space="preserve">International Seaways, Inc.</t>
  </si>
  <si>
    <t xml:space="preserve">Origin Materials, Inc.</t>
  </si>
  <si>
    <t xml:space="preserve">Adtalem Global Education Inc.</t>
  </si>
  <si>
    <t xml:space="preserve">2021-08</t>
  </si>
  <si>
    <t xml:space="preserve">Dorman Products, Inc.</t>
  </si>
  <si>
    <t xml:space="preserve">Illumina, Inc.</t>
  </si>
  <si>
    <t xml:space="preserve">Huntington Ingalls Industries, Inc.</t>
  </si>
  <si>
    <t xml:space="preserve">Crossamerica Partners Lp</t>
  </si>
  <si>
    <t xml:space="preserve">Hilton Grand Vacations Inc.</t>
  </si>
  <si>
    <t xml:space="preserve">Revvity, Inc.</t>
  </si>
  <si>
    <t xml:space="preserve">2021-09</t>
  </si>
  <si>
    <t xml:space="preserve">Abm Industries Inc</t>
  </si>
  <si>
    <t xml:space="preserve">American Public Education, Inc.</t>
  </si>
  <si>
    <t xml:space="preserve">1Life Healthcare, Inc.</t>
  </si>
  <si>
    <t xml:space="preserve">Priority Technology Holdings, Inc.</t>
  </si>
  <si>
    <t xml:space="preserve">E2open Parent Holdings, Inc.</t>
  </si>
  <si>
    <t xml:space="preserve">2021-10</t>
  </si>
  <si>
    <t xml:space="preserve">Regal Rexnord Corporation</t>
  </si>
  <si>
    <t xml:space="preserve">SPX Technologies, Inc.</t>
  </si>
  <si>
    <t xml:space="preserve">Coterra Energy Inc.</t>
  </si>
  <si>
    <t xml:space="preserve">Quanta Services, Inc.</t>
  </si>
  <si>
    <t xml:space="preserve">Expro Group Holdings N.V.</t>
  </si>
  <si>
    <t xml:space="preserve">Viper Energy, Inc.</t>
  </si>
  <si>
    <t xml:space="preserve">Silverbow Resources, Inc.</t>
  </si>
  <si>
    <t xml:space="preserve">2021-11</t>
  </si>
  <si>
    <t xml:space="preserve">Inotiv, Inc.</t>
  </si>
  <si>
    <t xml:space="preserve">Signet Jewelers Limited</t>
  </si>
  <si>
    <t xml:space="preserve">iMedia Brands, Inc.</t>
  </si>
  <si>
    <t xml:space="preserve">Materion Corporation</t>
  </si>
  <si>
    <t xml:space="preserve">Pacira Biosciences, Inc.</t>
  </si>
  <si>
    <t xml:space="preserve">Vertiv Holdings Co</t>
  </si>
  <si>
    <t xml:space="preserve">Baxter International Inc.</t>
  </si>
  <si>
    <t xml:space="preserve">2021-12</t>
  </si>
  <si>
    <t xml:space="preserve">DMC Global Inc.</t>
  </si>
  <si>
    <t xml:space="preserve">Uranium Energy Corp</t>
  </si>
  <si>
    <t xml:space="preserve">Cdw Corp</t>
  </si>
  <si>
    <t xml:space="preserve">Xometry, Inc.</t>
  </si>
  <si>
    <t xml:space="preserve">Concentrix Corporation</t>
  </si>
  <si>
    <t xml:space="preserve">Aveanna Healthcare Holdings Inc.</t>
  </si>
  <si>
    <t xml:space="preserve">Long-run abnormal returns of the acquirers selected on the Inputs sheet</t>
  </si>
  <si>
    <t xml:space="preserve">Horizon (months)</t>
  </si>
  <si>
    <t xml:space="preserve">Benchmark</t>
  </si>
  <si>
    <t xml:space="preserve">Group</t>
  </si>
  <si>
    <t xml:space="preserve">Mean BHAR</t>
  </si>
  <si>
    <t xml:space="preserve">Median BHAR</t>
  </si>
  <si>
    <t xml:space="preserve">Share positive</t>
  </si>
  <si>
    <t xml:space="preserve">t-statistic</t>
  </si>
  <si>
    <t xml:space="preserve">All selected deals</t>
  </si>
  <si>
    <t xml:space="preserve">With Inputs at 36 months, value-weighted, 10%, All and 2012-2021, the first row reproduces the Python results (Checks sheet).</t>
  </si>
  <si>
    <t xml:space="preserve">Calendar-time portfolio</t>
  </si>
  <si>
    <t xml:space="preserve">Each month, the equal-weighted return of every acquirer within 36 months of completion (at least 10 firms)</t>
  </si>
  <si>
    <t xml:space="preserve">Month</t>
  </si>
  <si>
    <t xml:space="preserve">Portfolio</t>
  </si>
  <si>
    <t xml:space="preserve">Firms</t>
  </si>
  <si>
    <t xml:space="preserve">Mkt-RF</t>
  </si>
  <si>
    <t xml:space="preserve">SMB</t>
  </si>
  <si>
    <t xml:space="preserve">HML</t>
  </si>
  <si>
    <t xml:space="preserve">RMW</t>
  </si>
  <si>
    <t xml:space="preserve">CMA</t>
  </si>
  <si>
    <t xml:space="preserve">MOM</t>
  </si>
  <si>
    <t xml:space="preserve">RF</t>
  </si>
  <si>
    <t xml:space="preserve">Excess</t>
  </si>
  <si>
    <t xml:space="preserve">Alpha (LINEST)</t>
  </si>
  <si>
    <t xml:space="preserve">Model</t>
  </si>
  <si>
    <t xml:space="preserve">Alpha / month</t>
  </si>
  <si>
    <t xml:space="preserve">Annualized</t>
  </si>
  <si>
    <t xml:space="preserve">CAPM</t>
  </si>
  <si>
    <t xml:space="preserve">Fama-French 3</t>
  </si>
  <si>
    <t xml:space="preserve">FF 5 + momentum</t>
  </si>
  <si>
    <t xml:space="preserve">Point estimates only; the t-statistics in the report use Newey-West standard errors (3 lags).</t>
  </si>
  <si>
    <t xml:space="preserve">2013-09</t>
  </si>
  <si>
    <t xml:space="preserve">2020-09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</si>
  <si>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</si>
  <si>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</si>
  <si>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</si>
  <si>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</si>
  <si>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</si>
  <si>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</si>
  <si>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</si>
  <si>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</si>
  <si>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</si>
  <si>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</si>
  <si>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</si>
  <si>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</si>
  <si>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</si>
  <si>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</si>
  <si>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</si>
  <si>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</si>
  <si>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</si>
  <si>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</si>
  <si>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</si>
  <si>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</si>
  <si>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</si>
  <si>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</si>
  <si>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</si>
  <si>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</si>
  <si>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</si>
  <si>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</si>
  <si>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</si>
  <si>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</si>
  <si>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</si>
  <si>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</si>
  <si>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</si>
  <si>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</si>
  <si>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</si>
  <si>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</si>
  <si>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</si>
  <si>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Operating performance and goodwill</t>
  </si>
  <si>
    <t xml:space="preserve">Operating income / average assets minus the median of the same two-digit SIC industry and year</t>
  </si>
  <si>
    <t xml:space="preserve">Measure</t>
  </si>
  <si>
    <t xml:space="preserve">pre</t>
  </si>
  <si>
    <t xml:space="preserve">post</t>
  </si>
  <si>
    <t xml:space="preserve">Deals with pre and post data</t>
  </si>
  <si>
    <t xml:space="preserve">Median pre (year -1)</t>
  </si>
  <si>
    <t xml:space="preserve">Medians over all deals with data in that year</t>
  </si>
  <si>
    <t xml:space="preserve">Median post (average of years +1 to +3)</t>
  </si>
  <si>
    <t xml:space="preserve">Regression: post = a + b × pre</t>
  </si>
  <si>
    <t xml:space="preserve">a (abnormal change)</t>
  </si>
  <si>
    <t xml:space="preserve">Winsorized at 1% and 99% (columns G and H)</t>
  </si>
  <si>
    <t xml:space="preserve">b (persistence)</t>
  </si>
  <si>
    <t xml:space="preserve">Goodwill impairment within 5 years</t>
  </si>
  <si>
    <t xml:space="preserve">By year 1: any impairment / 10%+ of deal value</t>
  </si>
  <si>
    <t xml:space="preserve">By year 2: any impairment / 10%+ of deal value</t>
  </si>
  <si>
    <t xml:space="preserve">By year 3: any impairment / 10%+ of deal value</t>
  </si>
  <si>
    <t xml:space="preserve">By year 4: any impairment / 10%+ of deal value</t>
  </si>
  <si>
    <t xml:space="preserve">By year 5: any impairment / 10%+ of deal value</t>
  </si>
  <si>
    <t xml:space="preserve">Excel against the Python engine (inputs at their defaults)</t>
  </si>
  <si>
    <t xml:space="preserve">Check</t>
  </si>
  <si>
    <t xml:space="preserve">Excel</t>
  </si>
  <si>
    <t xml:space="preserve">Python</t>
  </si>
  <si>
    <t xml:space="preserve">Difference</t>
  </si>
  <si>
    <t xml:space="preserve">OK</t>
  </si>
  <si>
    <t xml:space="preserve">Deals in the 36-month sample</t>
  </si>
  <si>
    <t xml:space="preserve">Mean BHAR, cash deals</t>
  </si>
  <si>
    <t xml:space="preserve">Mean BHAR, stock-heavy deals</t>
  </si>
  <si>
    <t xml:space="preserve">FF5 + momentum alpha / month</t>
  </si>
  <si>
    <t xml:space="preserve">Operating: regression intercept</t>
  </si>
  <si>
    <t xml:space="preserve">Operating: regression slope</t>
  </si>
  <si>
    <t xml:space="preserve">All checks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</si>
</sst>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-0.0%"/>
    <numFmt numFmtId="166" formatCode="0.00%;\-0.00%"/>
    <numFmt numFmtId="167" formatCode="#,##0;\-#,##0"/>
    <numFmt numFmtId="168" formatCode="#,##0"/>
    <numFmt numFmtId="169" formatCode="0.00;\-0.00"/>
    <numFmt numFmtId="170" formatCode="0.0000"/>
    <numFmt numFmtId="171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5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55E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 t="s">
        <v>3</v>
      </c>
    </row>
    <row r="6" customFormat="false" ht="15" hidden="false" customHeight="false" outlineLevel="0" collapsed="false">
      <c r="B6" s="5" t="s">
        <v>4</v>
      </c>
      <c r="D6" s="6" t="s">
        <v>5</v>
      </c>
    </row>
    <row r="7" customFormat="false" ht="15" hidden="false" customHeight="false" outlineLevel="0" collapsed="false">
      <c r="B7" s="5" t="s">
        <v>6</v>
      </c>
      <c r="D7" s="6" t="s">
        <v>7</v>
      </c>
    </row>
    <row r="8" customFormat="false" ht="15" hidden="false" customHeight="false" outlineLevel="0" collapsed="false">
      <c r="B8" s="5" t="s">
        <v>8</v>
      </c>
      <c r="D8" s="6" t="s">
        <v>9</v>
      </c>
    </row>
    <row r="9" customFormat="false" ht="15" hidden="false" customHeight="false" outlineLevel="0" collapsed="false">
      <c r="B9" s="5" t="s">
        <v>10</v>
      </c>
      <c r="D9" s="6" t="s">
        <v>11</v>
      </c>
    </row>
    <row r="10" customFormat="false" ht="15" hidden="false" customHeight="false" outlineLevel="0" collapsed="false">
      <c r="B10" s="5" t="s">
        <v>12</v>
      </c>
      <c r="D10" s="6" t="s">
        <v>13</v>
      </c>
    </row>
    <row r="11" customFormat="false" ht="15" hidden="false" customHeight="false" outlineLevel="0" collapsed="false">
      <c r="B11" s="5" t="s">
        <v>14</v>
      </c>
      <c r="D11" s="6" t="s">
        <v>15</v>
      </c>
    </row>
    <row r="12" customFormat="false" ht="15" hidden="false" customHeight="false" outlineLevel="0" collapsed="false">
      <c r="B12" s="5" t="s">
        <v>16</v>
      </c>
      <c r="D12" s="6" t="s">
        <v>17</v>
      </c>
    </row>
    <row r="14" customFormat="false" ht="15" hidden="false" customHeight="false" outlineLevel="0" collapsed="false">
      <c r="B14" s="2" t="s">
        <v>18</v>
      </c>
    </row>
    <row r="16" customFormat="false" ht="15" hidden="false" customHeight="false" outlineLevel="0" collapsed="false">
      <c r="B16" s="5" t="s">
        <v>19</v>
      </c>
    </row>
    <row r="17" customFormat="false" ht="15" hidden="false" customHeight="false" outlineLevel="0" collapsed="false">
      <c r="B17" s="6" t="s">
        <v>20</v>
      </c>
      <c r="C17" s="7" t="n">
        <f aca="false">Summary!D9</f>
        <v>-0.123922087266692</v>
      </c>
    </row>
    <row r="18" customFormat="false" ht="15" hidden="false" customHeight="false" outlineLevel="0" collapsed="false">
      <c r="B18" s="6" t="s">
        <v>21</v>
      </c>
      <c r="C18" s="7" t="n">
        <f aca="false">Summary!E9</f>
        <v>-0.213434923573211</v>
      </c>
    </row>
    <row r="19" customFormat="false" ht="15" hidden="false" customHeight="false" outlineLevel="0" collapsed="false">
      <c r="B19" s="6" t="s">
        <v>22</v>
      </c>
      <c r="C19" s="7" t="n">
        <f aca="false">'Calendar time'!P10</f>
        <v>-0.0224101378333683</v>
      </c>
    </row>
    <row r="20" customFormat="false" ht="15" hidden="false" customHeight="false" outlineLevel="0" collapsed="false">
      <c r="B20" s="6" t="s">
        <v>16</v>
      </c>
      <c r="C20" s="8" t="str">
        <f aca="false">Checks!F16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2" t="s">
        <v>23</v>
      </c>
    </row>
    <row r="5" customFormat="false" ht="15" hidden="false" customHeight="false" outlineLevel="0" collapsed="false">
      <c r="B5" s="3" t="s">
        <v>24</v>
      </c>
      <c r="C5" s="4" t="s">
        <v>25</v>
      </c>
      <c r="D5" s="4" t="s">
        <v>26</v>
      </c>
    </row>
    <row r="6" customFormat="false" ht="15" hidden="false" customHeight="false" outlineLevel="0" collapsed="false">
      <c r="B6" s="6" t="s">
        <v>27</v>
      </c>
      <c r="C6" s="9" t="n">
        <v>36</v>
      </c>
      <c r="D6" s="2" t="s">
        <v>28</v>
      </c>
    </row>
    <row r="7" customFormat="false" ht="15" hidden="false" customHeight="false" outlineLevel="0" collapsed="false">
      <c r="B7" s="6" t="s">
        <v>29</v>
      </c>
      <c r="C7" s="9" t="n">
        <v>1</v>
      </c>
      <c r="D7" s="2" t="s">
        <v>30</v>
      </c>
    </row>
    <row r="8" customFormat="false" ht="15" hidden="false" customHeight="false" outlineLevel="0" collapsed="false">
      <c r="B8" s="6" t="s">
        <v>31</v>
      </c>
      <c r="C8" s="10" t="n">
        <v>0.1</v>
      </c>
      <c r="D8" s="2" t="s">
        <v>32</v>
      </c>
    </row>
    <row r="9" customFormat="false" ht="15" hidden="false" customHeight="false" outlineLevel="0" collapsed="false">
      <c r="B9" s="6" t="s">
        <v>33</v>
      </c>
      <c r="C9" s="9" t="s">
        <v>34</v>
      </c>
      <c r="D9" s="2" t="s">
        <v>35</v>
      </c>
    </row>
    <row r="10" customFormat="false" ht="15" hidden="false" customHeight="false" outlineLevel="0" collapsed="false">
      <c r="B10" s="6" t="s">
        <v>36</v>
      </c>
      <c r="C10" s="9" t="n">
        <v>2012</v>
      </c>
    </row>
    <row r="11" customFormat="false" ht="15" hidden="false" customHeight="false" outlineLevel="0" collapsed="false">
      <c r="B11" s="6" t="s">
        <v>37</v>
      </c>
      <c r="C11" s="9" t="n">
        <v>2021</v>
      </c>
    </row>
    <row r="13" customFormat="false" ht="15" hidden="false" customHeight="false" outlineLevel="0" collapsed="false">
      <c r="B13" s="5" t="s">
        <v>38</v>
      </c>
    </row>
    <row r="14" customFormat="false" ht="15" hidden="false" customHeight="false" outlineLevel="0" collapsed="false">
      <c r="B14" s="2" t="s">
        <v>39</v>
      </c>
    </row>
    <row r="15" customFormat="false" ht="15" hidden="false" customHeight="false" outlineLevel="0" collapsed="false">
      <c r="B15" s="2" t="s">
        <v>40</v>
      </c>
    </row>
    <row r="16" customFormat="false" ht="15" hidden="false" customHeight="false" outlineLevel="0" collapsed="false">
      <c r="B16" s="2" t="s">
        <v>41</v>
      </c>
    </row>
    <row r="17" customFormat="false" ht="15" hidden="false" customHeight="false" outlineLevel="0" collapsed="false">
      <c r="B17" s="2" t="s">
        <v>42</v>
      </c>
    </row>
    <row r="18" customFormat="false" ht="15" hidden="false" customHeight="false" outlineLevel="0" collapsed="false">
      <c r="B18" s="2" t="s">
        <v>43</v>
      </c>
    </row>
  </sheetData>
  <dataValidations count="3">
    <dataValidation allowBlank="false" errorStyle="stop" operator="between" showDropDown="false" showErrorMessage="false" showInputMessage="false" sqref="C6" type="list">
      <formula1>"12,24,36,60"</formula1>
      <formula2>0</formula2>
    </dataValidation>
    <dataValidation allowBlank="false" errorStyle="stop" operator="between" showDropDown="false" showErrorMessage="false" showInputMessage="false" sqref="C7" type="list">
      <formula1>"1,2"</formula1>
      <formula2>0</formula2>
    </dataValidation>
    <dataValidation allowBlank="false" errorStyle="stop" operator="between" showDropDown="false" showErrorMessage="false" showInputMessage="false" sqref="C9" type="list">
      <formula1>"All,Cash,Mixed,Stock-heavy"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C7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35" hidden="false" customHeight="false" outlineLevel="0" collapsed="false">
      <c r="B2" s="1" t="s">
        <v>8</v>
      </c>
    </row>
    <row r="3" customFormat="false" ht="15" hidden="false" customHeight="false" outlineLevel="0" collapsed="false">
      <c r="B3" s="2" t="s">
        <v>44</v>
      </c>
    </row>
    <row r="5" customFormat="false" ht="15" hidden="false" customHeight="false" outlineLevel="0" collapsed="false">
      <c r="D5" s="5" t="s">
        <v>45</v>
      </c>
      <c r="BM5" s="5" t="s">
        <v>46</v>
      </c>
      <c r="DV5" s="5" t="s">
        <v>47</v>
      </c>
    </row>
    <row r="6" customFormat="false" ht="15" hidden="false" customHeight="false" outlineLevel="0" collapsed="false">
      <c r="B6" s="11" t="s">
        <v>48</v>
      </c>
      <c r="C6" s="11" t="s">
        <v>49</v>
      </c>
      <c r="D6" s="11" t="n">
        <v>1</v>
      </c>
      <c r="E6" s="11" t="n">
        <v>2</v>
      </c>
      <c r="F6" s="11" t="n">
        <v>3</v>
      </c>
      <c r="G6" s="11" t="n">
        <v>4</v>
      </c>
      <c r="H6" s="11" t="n">
        <v>5</v>
      </c>
      <c r="I6" s="11" t="n">
        <v>6</v>
      </c>
      <c r="J6" s="11" t="n">
        <v>7</v>
      </c>
      <c r="K6" s="11" t="n">
        <v>8</v>
      </c>
      <c r="L6" s="11" t="n">
        <v>9</v>
      </c>
      <c r="M6" s="11" t="n">
        <v>10</v>
      </c>
      <c r="N6" s="11" t="n">
        <v>11</v>
      </c>
      <c r="O6" s="11" t="n">
        <v>12</v>
      </c>
      <c r="P6" s="11" t="n">
        <v>13</v>
      </c>
      <c r="Q6" s="11" t="n">
        <v>14</v>
      </c>
      <c r="R6" s="11" t="n">
        <v>15</v>
      </c>
      <c r="S6" s="11" t="n">
        <v>16</v>
      </c>
      <c r="T6" s="11" t="n">
        <v>17</v>
      </c>
      <c r="U6" s="11" t="n">
        <v>18</v>
      </c>
      <c r="V6" s="11" t="n">
        <v>19</v>
      </c>
      <c r="W6" s="11" t="n">
        <v>20</v>
      </c>
      <c r="X6" s="11" t="n">
        <v>21</v>
      </c>
      <c r="Y6" s="11" t="n">
        <v>22</v>
      </c>
      <c r="Z6" s="11" t="n">
        <v>23</v>
      </c>
      <c r="AA6" s="11" t="n">
        <v>24</v>
      </c>
      <c r="AB6" s="11" t="n">
        <v>25</v>
      </c>
      <c r="AC6" s="11" t="n">
        <v>26</v>
      </c>
      <c r="AD6" s="11" t="n">
        <v>27</v>
      </c>
      <c r="AE6" s="11" t="n">
        <v>28</v>
      </c>
      <c r="AF6" s="11" t="n">
        <v>29</v>
      </c>
      <c r="AG6" s="11" t="n">
        <v>30</v>
      </c>
      <c r="AH6" s="11" t="n">
        <v>31</v>
      </c>
      <c r="AI6" s="11" t="n">
        <v>32</v>
      </c>
      <c r="AJ6" s="11" t="n">
        <v>33</v>
      </c>
      <c r="AK6" s="11" t="n">
        <v>34</v>
      </c>
      <c r="AL6" s="11" t="n">
        <v>35</v>
      </c>
      <c r="AM6" s="11" t="n">
        <v>36</v>
      </c>
      <c r="AN6" s="11" t="n">
        <v>37</v>
      </c>
      <c r="AO6" s="11" t="n">
        <v>38</v>
      </c>
      <c r="AP6" s="11" t="n">
        <v>39</v>
      </c>
      <c r="AQ6" s="11" t="n">
        <v>40</v>
      </c>
      <c r="AR6" s="11" t="n">
        <v>41</v>
      </c>
      <c r="AS6" s="11" t="n">
        <v>42</v>
      </c>
      <c r="AT6" s="11" t="n">
        <v>43</v>
      </c>
      <c r="AU6" s="11" t="n">
        <v>44</v>
      </c>
      <c r="AV6" s="11" t="n">
        <v>45</v>
      </c>
      <c r="AW6" s="11" t="n">
        <v>46</v>
      </c>
      <c r="AX6" s="11" t="n">
        <v>47</v>
      </c>
      <c r="AY6" s="11" t="n">
        <v>48</v>
      </c>
      <c r="AZ6" s="11" t="n">
        <v>49</v>
      </c>
      <c r="BA6" s="11" t="n">
        <v>50</v>
      </c>
      <c r="BB6" s="11" t="n">
        <v>51</v>
      </c>
      <c r="BC6" s="11" t="n">
        <v>52</v>
      </c>
      <c r="BD6" s="11" t="n">
        <v>53</v>
      </c>
      <c r="BE6" s="11" t="n">
        <v>54</v>
      </c>
      <c r="BF6" s="11" t="n">
        <v>55</v>
      </c>
      <c r="BG6" s="11" t="n">
        <v>56</v>
      </c>
      <c r="BH6" s="11" t="n">
        <v>57</v>
      </c>
      <c r="BI6" s="11" t="n">
        <v>58</v>
      </c>
      <c r="BJ6" s="11" t="n">
        <v>59</v>
      </c>
      <c r="BK6" s="11" t="n">
        <v>60</v>
      </c>
      <c r="BM6" s="11" t="n">
        <v>1</v>
      </c>
      <c r="BN6" s="11" t="n">
        <v>2</v>
      </c>
      <c r="BO6" s="11" t="n">
        <v>3</v>
      </c>
      <c r="BP6" s="11" t="n">
        <v>4</v>
      </c>
      <c r="BQ6" s="11" t="n">
        <v>5</v>
      </c>
      <c r="BR6" s="11" t="n">
        <v>6</v>
      </c>
      <c r="BS6" s="11" t="n">
        <v>7</v>
      </c>
      <c r="BT6" s="11" t="n">
        <v>8</v>
      </c>
      <c r="BU6" s="11" t="n">
        <v>9</v>
      </c>
      <c r="BV6" s="11" t="n">
        <v>10</v>
      </c>
      <c r="BW6" s="11" t="n">
        <v>11</v>
      </c>
      <c r="BX6" s="11" t="n">
        <v>12</v>
      </c>
      <c r="BY6" s="11" t="n">
        <v>13</v>
      </c>
      <c r="BZ6" s="11" t="n">
        <v>14</v>
      </c>
      <c r="CA6" s="11" t="n">
        <v>15</v>
      </c>
      <c r="CB6" s="11" t="n">
        <v>16</v>
      </c>
      <c r="CC6" s="11" t="n">
        <v>17</v>
      </c>
      <c r="CD6" s="11" t="n">
        <v>18</v>
      </c>
      <c r="CE6" s="11" t="n">
        <v>19</v>
      </c>
      <c r="CF6" s="11" t="n">
        <v>20</v>
      </c>
      <c r="CG6" s="11" t="n">
        <v>21</v>
      </c>
      <c r="CH6" s="11" t="n">
        <v>22</v>
      </c>
      <c r="CI6" s="11" t="n">
        <v>23</v>
      </c>
      <c r="CJ6" s="11" t="n">
        <v>24</v>
      </c>
      <c r="CK6" s="11" t="n">
        <v>25</v>
      </c>
      <c r="CL6" s="11" t="n">
        <v>26</v>
      </c>
      <c r="CM6" s="11" t="n">
        <v>27</v>
      </c>
      <c r="CN6" s="11" t="n">
        <v>28</v>
      </c>
      <c r="CO6" s="11" t="n">
        <v>29</v>
      </c>
      <c r="CP6" s="11" t="n">
        <v>30</v>
      </c>
      <c r="CQ6" s="11" t="n">
        <v>31</v>
      </c>
      <c r="CR6" s="11" t="n">
        <v>32</v>
      </c>
      <c r="CS6" s="11" t="n">
        <v>33</v>
      </c>
      <c r="CT6" s="11" t="n">
        <v>34</v>
      </c>
      <c r="CU6" s="11" t="n">
        <v>35</v>
      </c>
      <c r="CV6" s="11" t="n">
        <v>36</v>
      </c>
      <c r="CW6" s="11" t="n">
        <v>37</v>
      </c>
      <c r="CX6" s="11" t="n">
        <v>38</v>
      </c>
      <c r="CY6" s="11" t="n">
        <v>39</v>
      </c>
      <c r="CZ6" s="11" t="n">
        <v>40</v>
      </c>
      <c r="DA6" s="11" t="n">
        <v>41</v>
      </c>
      <c r="DB6" s="11" t="n">
        <v>42</v>
      </c>
      <c r="DC6" s="11" t="n">
        <v>43</v>
      </c>
      <c r="DD6" s="11" t="n">
        <v>44</v>
      </c>
      <c r="DE6" s="11" t="n">
        <v>45</v>
      </c>
      <c r="DF6" s="11" t="n">
        <v>46</v>
      </c>
      <c r="DG6" s="11" t="n">
        <v>47</v>
      </c>
      <c r="DH6" s="11" t="n">
        <v>48</v>
      </c>
      <c r="DI6" s="11" t="n">
        <v>49</v>
      </c>
      <c r="DJ6" s="11" t="n">
        <v>50</v>
      </c>
      <c r="DK6" s="11" t="n">
        <v>51</v>
      </c>
      <c r="DL6" s="11" t="n">
        <v>52</v>
      </c>
      <c r="DM6" s="11" t="n">
        <v>53</v>
      </c>
      <c r="DN6" s="11" t="n">
        <v>54</v>
      </c>
      <c r="DO6" s="11" t="n">
        <v>55</v>
      </c>
      <c r="DP6" s="11" t="n">
        <v>56</v>
      </c>
      <c r="DQ6" s="11" t="n">
        <v>57</v>
      </c>
      <c r="DR6" s="11" t="n">
        <v>58</v>
      </c>
      <c r="DS6" s="11" t="n">
        <v>59</v>
      </c>
      <c r="DT6" s="11" t="n">
        <v>60</v>
      </c>
      <c r="DV6" s="11" t="n">
        <v>1</v>
      </c>
      <c r="DW6" s="11" t="n">
        <v>2</v>
      </c>
      <c r="DX6" s="11" t="n">
        <v>3</v>
      </c>
      <c r="DY6" s="11" t="n">
        <v>4</v>
      </c>
      <c r="DZ6" s="11" t="n">
        <v>5</v>
      </c>
      <c r="EA6" s="11" t="n">
        <v>6</v>
      </c>
      <c r="EB6" s="11" t="n">
        <v>7</v>
      </c>
      <c r="EC6" s="11" t="n">
        <v>8</v>
      </c>
      <c r="ED6" s="11" t="n">
        <v>9</v>
      </c>
      <c r="EE6" s="11" t="n">
        <v>10</v>
      </c>
      <c r="EF6" s="11" t="n">
        <v>11</v>
      </c>
      <c r="EG6" s="11" t="n">
        <v>12</v>
      </c>
      <c r="EH6" s="11" t="n">
        <v>13</v>
      </c>
      <c r="EI6" s="11" t="n">
        <v>14</v>
      </c>
      <c r="EJ6" s="11" t="n">
        <v>15</v>
      </c>
      <c r="EK6" s="11" t="n">
        <v>16</v>
      </c>
      <c r="EL6" s="11" t="n">
        <v>17</v>
      </c>
      <c r="EM6" s="11" t="n">
        <v>18</v>
      </c>
      <c r="EN6" s="11" t="n">
        <v>19</v>
      </c>
      <c r="EO6" s="11" t="n">
        <v>20</v>
      </c>
      <c r="EP6" s="11" t="n">
        <v>21</v>
      </c>
      <c r="EQ6" s="11" t="n">
        <v>22</v>
      </c>
      <c r="ER6" s="11" t="n">
        <v>23</v>
      </c>
      <c r="ES6" s="11" t="n">
        <v>24</v>
      </c>
      <c r="ET6" s="11" t="n">
        <v>25</v>
      </c>
      <c r="EU6" s="11" t="n">
        <v>26</v>
      </c>
      <c r="EV6" s="11" t="n">
        <v>27</v>
      </c>
      <c r="EW6" s="11" t="n">
        <v>28</v>
      </c>
      <c r="EX6" s="11" t="n">
        <v>29</v>
      </c>
      <c r="EY6" s="11" t="n">
        <v>30</v>
      </c>
      <c r="EZ6" s="11" t="n">
        <v>31</v>
      </c>
      <c r="FA6" s="11" t="n">
        <v>32</v>
      </c>
      <c r="FB6" s="11" t="n">
        <v>33</v>
      </c>
      <c r="FC6" s="11" t="n">
        <v>34</v>
      </c>
      <c r="FD6" s="11" t="n">
        <v>35</v>
      </c>
      <c r="FE6" s="11" t="n">
        <v>36</v>
      </c>
      <c r="FF6" s="11" t="n">
        <v>37</v>
      </c>
      <c r="FG6" s="11" t="n">
        <v>38</v>
      </c>
      <c r="FH6" s="11" t="n">
        <v>39</v>
      </c>
      <c r="FI6" s="11" t="n">
        <v>40</v>
      </c>
      <c r="FJ6" s="11" t="n">
        <v>41</v>
      </c>
      <c r="FK6" s="11" t="n">
        <v>42</v>
      </c>
      <c r="FL6" s="11" t="n">
        <v>43</v>
      </c>
      <c r="FM6" s="11" t="n">
        <v>44</v>
      </c>
      <c r="FN6" s="11" t="n">
        <v>45</v>
      </c>
      <c r="FO6" s="11" t="n">
        <v>46</v>
      </c>
      <c r="FP6" s="11" t="n">
        <v>47</v>
      </c>
      <c r="FQ6" s="11" t="n">
        <v>48</v>
      </c>
      <c r="FR6" s="11" t="n">
        <v>49</v>
      </c>
      <c r="FS6" s="11" t="n">
        <v>50</v>
      </c>
      <c r="FT6" s="11" t="n">
        <v>51</v>
      </c>
      <c r="FU6" s="11" t="n">
        <v>52</v>
      </c>
      <c r="FV6" s="11" t="n">
        <v>53</v>
      </c>
      <c r="FW6" s="11" t="n">
        <v>54</v>
      </c>
      <c r="FX6" s="11" t="n">
        <v>55</v>
      </c>
      <c r="FY6" s="11" t="n">
        <v>56</v>
      </c>
      <c r="FZ6" s="11" t="n">
        <v>57</v>
      </c>
      <c r="GA6" s="11" t="n">
        <v>58</v>
      </c>
      <c r="GB6" s="11" t="n">
        <v>59</v>
      </c>
      <c r="GC6" s="11" t="n">
        <v>60</v>
      </c>
    </row>
    <row r="7" customFormat="false" ht="15" hidden="false" customHeight="false" outlineLevel="0" collapsed="false">
      <c r="B7" s="8" t="str">
        <f aca="false">Deals!B7</f>
        <v>Cabot Corp</v>
      </c>
      <c r="C7" s="12" t="n">
        <v>1</v>
      </c>
      <c r="D7" s="13" t="n">
        <v>0.119061</v>
      </c>
      <c r="E7" s="13" t="n">
        <v>0.053567</v>
      </c>
      <c r="F7" s="13" t="n">
        <v>0.010544</v>
      </c>
      <c r="G7" s="13" t="n">
        <v>-0.12358</v>
      </c>
      <c r="H7" s="13" t="n">
        <v>0.07672</v>
      </c>
      <c r="I7" s="13" t="n">
        <v>-0.041769</v>
      </c>
      <c r="J7" s="13" t="n">
        <v>-0.106923</v>
      </c>
      <c r="K7" s="13" t="n">
        <v>0.049957</v>
      </c>
      <c r="L7" s="13" t="n">
        <v>-0.022149</v>
      </c>
      <c r="M7" s="13" t="n">
        <v>0.055089</v>
      </c>
      <c r="N7" s="13" t="n">
        <v>0.054598</v>
      </c>
      <c r="O7" s="13" t="n">
        <v>-0.059311</v>
      </c>
      <c r="P7" s="13" t="n">
        <v>-0.017366</v>
      </c>
      <c r="Q7" s="13" t="n">
        <v>-0.070147</v>
      </c>
      <c r="R7" s="13" t="n">
        <v>0.098246</v>
      </c>
      <c r="S7" s="13" t="n">
        <v>0.089989</v>
      </c>
      <c r="T7" s="13" t="n">
        <v>-0.085979</v>
      </c>
      <c r="U7" s="13" t="n">
        <v>0.096205</v>
      </c>
      <c r="V7" s="13" t="n">
        <v>-0.02511</v>
      </c>
      <c r="W7" s="13" t="n">
        <v>0.068017</v>
      </c>
      <c r="X7" s="13" t="n">
        <v>0.091314</v>
      </c>
      <c r="Y7" s="13" t="n">
        <v>0.043767</v>
      </c>
      <c r="Z7" s="13" t="n">
        <v>0.056526</v>
      </c>
      <c r="AA7" s="13" t="n">
        <v>-0.053113</v>
      </c>
      <c r="AB7" s="13" t="n">
        <v>0.11239</v>
      </c>
      <c r="AC7" s="13" t="n">
        <v>0.090876</v>
      </c>
      <c r="AD7" s="13" t="n">
        <v>-0.021334</v>
      </c>
      <c r="AE7" s="13" t="n">
        <v>-0.021626</v>
      </c>
      <c r="AF7" s="13" t="n">
        <v>0.025464</v>
      </c>
      <c r="AG7" s="13" t="n">
        <v>-0.096568</v>
      </c>
      <c r="AH7" s="13" t="n">
        <v>0.045619</v>
      </c>
      <c r="AI7" s="13" t="n">
        <v>-0.073202</v>
      </c>
      <c r="AJ7" s="13" t="n">
        <v>-0.085484</v>
      </c>
      <c r="AK7" s="13" t="n">
        <v>-0.072152</v>
      </c>
      <c r="AL7" s="13" t="n">
        <v>0.018106</v>
      </c>
      <c r="AM7" s="13" t="n">
        <v>-0.03306</v>
      </c>
      <c r="AN7" s="13" t="n">
        <v>0.0639</v>
      </c>
      <c r="AO7" s="13" t="n">
        <v>-0.00266</v>
      </c>
      <c r="AP7" s="13" t="n">
        <v>-0.050222</v>
      </c>
      <c r="AQ7" s="13" t="n">
        <v>-0.029715</v>
      </c>
      <c r="AR7" s="13" t="n">
        <v>-0.100796</v>
      </c>
      <c r="AS7" s="13" t="n">
        <v>-0.056584</v>
      </c>
      <c r="AT7" s="13" t="n">
        <v>-0.037237</v>
      </c>
      <c r="AU7" s="13" t="n">
        <v>-0.068202</v>
      </c>
      <c r="AV7" s="13" t="n">
        <v>0.138783</v>
      </c>
      <c r="AW7" s="13" t="n">
        <v>0.211464</v>
      </c>
      <c r="AX7" s="13" t="n">
        <v>-0.061093</v>
      </c>
      <c r="AY7" s="13" t="n">
        <v>-0.013209</v>
      </c>
      <c r="AZ7" s="13" t="n">
        <v>0.103867</v>
      </c>
      <c r="BA7" s="13" t="n">
        <v>0.085336</v>
      </c>
      <c r="BB7" s="13" t="n">
        <v>0.009518</v>
      </c>
      <c r="BC7" s="13" t="n">
        <v>-0.063128</v>
      </c>
      <c r="BD7" s="13" t="n">
        <v>-0.001094</v>
      </c>
      <c r="BE7" s="13" t="n">
        <v>0.06636</v>
      </c>
      <c r="BF7" s="13" t="n">
        <v>0.02403</v>
      </c>
      <c r="BG7" s="13" t="n">
        <v>0.051143</v>
      </c>
      <c r="BH7" s="13" t="n">
        <v>-0.005152</v>
      </c>
      <c r="BI7" s="13" t="n">
        <v>-0.023207</v>
      </c>
      <c r="BJ7" s="13" t="n">
        <v>-0.007658</v>
      </c>
      <c r="BK7" s="13" t="n">
        <v>0.095568</v>
      </c>
      <c r="BM7" s="13" t="n">
        <v>0.038859</v>
      </c>
      <c r="BN7" s="13" t="n">
        <v>0.017779</v>
      </c>
      <c r="BO7" s="13" t="n">
        <v>-0.009457</v>
      </c>
      <c r="BP7" s="13" t="n">
        <v>-0.061153</v>
      </c>
      <c r="BQ7" s="13" t="n">
        <v>0.023912</v>
      </c>
      <c r="BR7" s="13" t="n">
        <v>0.004514</v>
      </c>
      <c r="BS7" s="13" t="n">
        <v>0.042119</v>
      </c>
      <c r="BT7" s="13" t="n">
        <v>0.031368</v>
      </c>
      <c r="BU7" s="13" t="n">
        <v>0.010094</v>
      </c>
      <c r="BV7" s="13" t="n">
        <v>0.020912</v>
      </c>
      <c r="BW7" s="13" t="n">
        <v>0.028549</v>
      </c>
      <c r="BX7" s="13" t="n">
        <v>0.071309</v>
      </c>
      <c r="BY7" s="13" t="n">
        <v>0.026138</v>
      </c>
      <c r="BZ7" s="13" t="n">
        <v>0.036034</v>
      </c>
      <c r="CA7" s="13" t="n">
        <v>-0.008356</v>
      </c>
      <c r="CB7" s="13" t="n">
        <v>0.050238</v>
      </c>
      <c r="CC7" s="13" t="n">
        <v>-0.007612</v>
      </c>
      <c r="CD7" s="13" t="n">
        <v>0.07738</v>
      </c>
      <c r="CE7" s="13" t="n">
        <v>-0.046876</v>
      </c>
      <c r="CF7" s="13" t="n">
        <v>0.055928</v>
      </c>
      <c r="CG7" s="13" t="n">
        <v>0.042349</v>
      </c>
      <c r="CH7" s="13" t="n">
        <v>0.025847</v>
      </c>
      <c r="CI7" s="13" t="n">
        <v>0.036152</v>
      </c>
      <c r="CJ7" s="13" t="n">
        <v>-0.026369</v>
      </c>
      <c r="CK7" s="13" t="n">
        <v>0.069644</v>
      </c>
      <c r="CL7" s="13" t="n">
        <v>0.013672</v>
      </c>
      <c r="CM7" s="13" t="n">
        <v>-0.014688</v>
      </c>
      <c r="CN7" s="13" t="n">
        <v>0.00594</v>
      </c>
      <c r="CO7" s="13" t="n">
        <v>0.04965</v>
      </c>
      <c r="CP7" s="13" t="n">
        <v>-0.064442</v>
      </c>
      <c r="CQ7" s="13" t="n">
        <v>0.055168</v>
      </c>
      <c r="CR7" s="13" t="n">
        <v>-0.066219</v>
      </c>
      <c r="CS7" s="13" t="n">
        <v>0.04088</v>
      </c>
      <c r="CT7" s="13" t="n">
        <v>0.001903</v>
      </c>
      <c r="CU7" s="13" t="n">
        <v>0.01593</v>
      </c>
      <c r="CV7" s="13" t="n">
        <v>-0.046629</v>
      </c>
      <c r="CW7" s="13" t="n">
        <v>0.060563</v>
      </c>
      <c r="CX7" s="13" t="n">
        <v>0.011549</v>
      </c>
      <c r="CY7" s="13" t="n">
        <v>-0.01011</v>
      </c>
      <c r="CZ7" s="13" t="n">
        <v>0.020129</v>
      </c>
      <c r="DA7" s="13" t="n">
        <v>-0.019694</v>
      </c>
      <c r="DB7" s="13" t="n">
        <v>-0.035205</v>
      </c>
      <c r="DC7" s="13" t="n">
        <v>-0.050275</v>
      </c>
      <c r="DD7" s="13" t="n">
        <v>-0.05851</v>
      </c>
      <c r="DE7" s="13" t="n">
        <v>0.049146</v>
      </c>
      <c r="DF7" s="13" t="n">
        <v>0.029941</v>
      </c>
      <c r="DG7" s="13" t="n">
        <v>-0.057563</v>
      </c>
      <c r="DH7" s="13" t="n">
        <v>-0.064508</v>
      </c>
      <c r="DI7" s="13" t="n">
        <v>0.009635</v>
      </c>
      <c r="DJ7" s="13" t="n">
        <v>0.103282</v>
      </c>
      <c r="DK7" s="13" t="n">
        <v>0.033338</v>
      </c>
      <c r="DL7" s="13" t="n">
        <v>0.009363</v>
      </c>
      <c r="DM7" s="13" t="n">
        <v>-0.008015</v>
      </c>
      <c r="DN7" s="13" t="n">
        <v>0.041571</v>
      </c>
      <c r="DO7" s="13" t="n">
        <v>0.021929</v>
      </c>
      <c r="DP7" s="13" t="n">
        <v>0.013879</v>
      </c>
      <c r="DQ7" s="13" t="n">
        <v>-0.028352</v>
      </c>
      <c r="DR7" s="13" t="n">
        <v>0.132419</v>
      </c>
      <c r="DS7" s="13" t="n">
        <v>0.021499</v>
      </c>
      <c r="DT7" s="13" t="n">
        <v>-0.001631</v>
      </c>
      <c r="DV7" s="13" t="n">
        <v>0.041584</v>
      </c>
      <c r="DW7" s="13" t="n">
        <v>0.019052</v>
      </c>
      <c r="DX7" s="13" t="n">
        <v>-0.012578</v>
      </c>
      <c r="DY7" s="13" t="n">
        <v>-0.063155</v>
      </c>
      <c r="DZ7" s="13" t="n">
        <v>0.023735</v>
      </c>
      <c r="EA7" s="13" t="n">
        <v>0.001745</v>
      </c>
      <c r="EB7" s="13" t="n">
        <v>0.041711</v>
      </c>
      <c r="EC7" s="13" t="n">
        <v>0.029139</v>
      </c>
      <c r="ED7" s="13" t="n">
        <v>0.007073</v>
      </c>
      <c r="EE7" s="13" t="n">
        <v>0.018115</v>
      </c>
      <c r="EF7" s="13" t="n">
        <v>0.035914</v>
      </c>
      <c r="EG7" s="13" t="n">
        <v>0.069168</v>
      </c>
      <c r="EH7" s="13" t="n">
        <v>0.021522</v>
      </c>
      <c r="EI7" s="13" t="n">
        <v>0.039946</v>
      </c>
      <c r="EJ7" s="13" t="n">
        <v>0.00271</v>
      </c>
      <c r="EK7" s="13" t="n">
        <v>0.046562</v>
      </c>
      <c r="EL7" s="13" t="n">
        <v>-0.007702</v>
      </c>
      <c r="EM7" s="13" t="n">
        <v>0.077152</v>
      </c>
      <c r="EN7" s="13" t="n">
        <v>-0.049581</v>
      </c>
      <c r="EO7" s="13" t="n">
        <v>0.056228</v>
      </c>
      <c r="EP7" s="13" t="n">
        <v>0.041576</v>
      </c>
      <c r="EQ7" s="13" t="n">
        <v>0.0322</v>
      </c>
      <c r="ER7" s="13" t="n">
        <v>0.034934</v>
      </c>
      <c r="ES7" s="13" t="n">
        <v>-0.02792</v>
      </c>
      <c r="ET7" s="13" t="n">
        <v>0.065997</v>
      </c>
      <c r="EU7" s="13" t="n">
        <v>0.014204</v>
      </c>
      <c r="EV7" s="13" t="n">
        <v>-0.018209</v>
      </c>
      <c r="EW7" s="13" t="n">
        <v>0.006657</v>
      </c>
      <c r="EX7" s="13" t="n">
        <v>0.045963</v>
      </c>
      <c r="EY7" s="13" t="n">
        <v>-0.066784</v>
      </c>
      <c r="EZ7" s="13" t="n">
        <v>0.054171</v>
      </c>
      <c r="FA7" s="13" t="n">
        <v>-0.069202</v>
      </c>
      <c r="FB7" s="13" t="n">
        <v>0.042942</v>
      </c>
      <c r="FC7" s="13" t="n">
        <v>-0.005519</v>
      </c>
      <c r="FD7" s="13" t="n">
        <v>0.015904</v>
      </c>
      <c r="FE7" s="13" t="n">
        <v>-0.053487</v>
      </c>
      <c r="FF7" s="13" t="n">
        <v>0.071358</v>
      </c>
      <c r="FG7" s="13" t="n">
        <v>0.005373</v>
      </c>
      <c r="FH7" s="13" t="n">
        <v>0.001698</v>
      </c>
      <c r="FI7" s="13" t="n">
        <v>0.010095</v>
      </c>
      <c r="FJ7" s="13" t="n">
        <v>-0.022698</v>
      </c>
      <c r="FK7" s="13" t="n">
        <v>-0.036976</v>
      </c>
      <c r="FL7" s="13" t="n">
        <v>-0.052086</v>
      </c>
      <c r="FM7" s="13" t="n">
        <v>-0.066209</v>
      </c>
      <c r="FN7" s="13" t="n">
        <v>0.061982</v>
      </c>
      <c r="FO7" s="13" t="n">
        <v>0.031808</v>
      </c>
      <c r="FP7" s="13" t="n">
        <v>-0.056919</v>
      </c>
      <c r="FQ7" s="13" t="n">
        <v>-0.071494</v>
      </c>
      <c r="FR7" s="13" t="n">
        <v>0.01819</v>
      </c>
      <c r="FS7" s="13" t="n">
        <v>0.120043</v>
      </c>
      <c r="FT7" s="13" t="n">
        <v>0.046792</v>
      </c>
      <c r="FU7" s="13" t="n">
        <v>0.007433</v>
      </c>
      <c r="FV7" s="13" t="n">
        <v>-0.009751</v>
      </c>
      <c r="FW7" s="13" t="n">
        <v>0.045997</v>
      </c>
      <c r="FX7" s="13" t="n">
        <v>0.027097</v>
      </c>
      <c r="FY7" s="13" t="n">
        <v>0.016254</v>
      </c>
      <c r="FZ7" s="13" t="n">
        <v>-0.028065</v>
      </c>
      <c r="GA7" s="13" t="n">
        <v>0.135358</v>
      </c>
      <c r="GB7" s="13" t="n">
        <v>0.023606</v>
      </c>
      <c r="GC7" s="13" t="n">
        <v>-0.001285</v>
      </c>
    </row>
    <row r="8" customFormat="false" ht="15" hidden="false" customHeight="false" outlineLevel="0" collapsed="false">
      <c r="B8" s="8" t="str">
        <f aca="false">Deals!B8</f>
        <v>Worthington Enterprises, Inc.</v>
      </c>
      <c r="C8" s="12" t="n">
        <v>1</v>
      </c>
      <c r="D8" s="13" t="n">
        <v>-0.08365</v>
      </c>
      <c r="E8" s="13" t="n">
        <v>0.136929</v>
      </c>
      <c r="F8" s="13" t="n">
        <v>-0.069864</v>
      </c>
      <c r="G8" s="13" t="n">
        <v>-0.089126</v>
      </c>
      <c r="H8" s="13" t="n">
        <v>0.259692</v>
      </c>
      <c r="I8" s="13" t="n">
        <v>0.060088</v>
      </c>
      <c r="J8" s="13" t="n">
        <v>-0.036866</v>
      </c>
      <c r="K8" s="13" t="n">
        <v>0.036364</v>
      </c>
      <c r="L8" s="13" t="n">
        <v>-0.001847</v>
      </c>
      <c r="M8" s="13" t="n">
        <v>0.089732</v>
      </c>
      <c r="N8" s="13" t="n">
        <v>0.103141</v>
      </c>
      <c r="O8" s="13" t="n">
        <v>0.05733</v>
      </c>
      <c r="P8" s="13" t="n">
        <v>0.031295</v>
      </c>
      <c r="Q8" s="13" t="n">
        <v>0.093155</v>
      </c>
      <c r="R8" s="13" t="n">
        <v>0.038735</v>
      </c>
      <c r="S8" s="13" t="n">
        <v>0.068365</v>
      </c>
      <c r="T8" s="13" t="n">
        <v>-0.077661</v>
      </c>
      <c r="U8" s="13" t="n">
        <v>0.128035</v>
      </c>
      <c r="V8" s="13" t="n">
        <v>-0.068214</v>
      </c>
      <c r="W8" s="13" t="n">
        <v>0.033003</v>
      </c>
      <c r="X8" s="13" t="n">
        <v>0.177462</v>
      </c>
      <c r="Y8" s="13" t="n">
        <v>0.029107</v>
      </c>
      <c r="Z8" s="13" t="n">
        <v>0.008629</v>
      </c>
      <c r="AA8" s="13" t="n">
        <v>-0.036597</v>
      </c>
      <c r="AB8" s="13" t="n">
        <v>-0.016774</v>
      </c>
      <c r="AC8" s="13" t="n">
        <v>-0.040391</v>
      </c>
      <c r="AD8" s="13" t="n">
        <v>-0.037908</v>
      </c>
      <c r="AE8" s="13" t="n">
        <v>0.095109</v>
      </c>
      <c r="AF8" s="13" t="n">
        <v>0.06799</v>
      </c>
      <c r="AG8" s="13" t="n">
        <v>-0.111292</v>
      </c>
      <c r="AH8" s="13" t="n">
        <v>0.057255</v>
      </c>
      <c r="AI8" s="13" t="n">
        <v>-0.079624</v>
      </c>
      <c r="AJ8" s="13" t="n">
        <v>0.03842</v>
      </c>
      <c r="AK8" s="13" t="n">
        <v>-0.024321</v>
      </c>
      <c r="AL8" s="13" t="n">
        <v>-0.202068</v>
      </c>
      <c r="AM8" s="13" t="n">
        <v>-0.005317</v>
      </c>
      <c r="AN8" s="13" t="n">
        <v>-0.097895</v>
      </c>
      <c r="AO8" s="13" t="n">
        <v>-0.014444</v>
      </c>
      <c r="AP8" s="13" t="n">
        <v>0.015784</v>
      </c>
      <c r="AQ8" s="13" t="n">
        <v>0.006659</v>
      </c>
      <c r="AR8" s="13" t="n">
        <v>0.104741</v>
      </c>
      <c r="AS8" s="13" t="n">
        <v>-0.0998</v>
      </c>
      <c r="AT8" s="13" t="n">
        <v>-0.054324</v>
      </c>
      <c r="AU8" s="13" t="n">
        <v>0.034779</v>
      </c>
      <c r="AV8" s="13" t="n">
        <v>0.159366</v>
      </c>
      <c r="AW8" s="13" t="n">
        <v>0.00228</v>
      </c>
      <c r="AX8" s="13" t="n">
        <v>-0.020474</v>
      </c>
      <c r="AY8" s="13" t="n">
        <v>0.01493</v>
      </c>
      <c r="AZ8" s="13" t="n">
        <v>0.016999</v>
      </c>
      <c r="BA8" s="13" t="n">
        <v>0.145612</v>
      </c>
      <c r="BB8" s="13" t="n">
        <v>0.059203</v>
      </c>
      <c r="BC8" s="13" t="n">
        <v>-0.010331</v>
      </c>
      <c r="BD8" s="13" t="n">
        <v>0.132227</v>
      </c>
      <c r="BE8" s="13" t="n">
        <v>0.047518</v>
      </c>
      <c r="BF8" s="13" t="n">
        <v>-0.031821</v>
      </c>
      <c r="BG8" s="13" t="n">
        <v>0.11958</v>
      </c>
      <c r="BH8" s="13" t="n">
        <v>-0.021445</v>
      </c>
      <c r="BI8" s="13" t="n">
        <v>0.197447</v>
      </c>
      <c r="BJ8" s="13" t="n">
        <v>-0.157072</v>
      </c>
      <c r="BK8" s="13" t="n">
        <v>0.007378</v>
      </c>
      <c r="BM8" s="13" t="n">
        <v>0.012292</v>
      </c>
      <c r="BN8" s="13" t="n">
        <v>0.027379</v>
      </c>
      <c r="BO8" s="13" t="n">
        <v>-0.026073</v>
      </c>
      <c r="BP8" s="13" t="n">
        <v>-0.076493</v>
      </c>
      <c r="BQ8" s="13" t="n">
        <v>0.038655</v>
      </c>
      <c r="BR8" s="13" t="n">
        <v>-0.008013</v>
      </c>
      <c r="BS8" s="13" t="n">
        <v>0.028409</v>
      </c>
      <c r="BT8" s="13" t="n">
        <v>0.033264</v>
      </c>
      <c r="BU8" s="13" t="n">
        <v>-0.012454</v>
      </c>
      <c r="BV8" s="13" t="n">
        <v>0.010914</v>
      </c>
      <c r="BW8" s="13" t="n">
        <v>0.030347</v>
      </c>
      <c r="BX8" s="13" t="n">
        <v>0.074979</v>
      </c>
      <c r="BY8" s="13" t="n">
        <v>0.00909</v>
      </c>
      <c r="BZ8" s="13" t="n">
        <v>0.039187</v>
      </c>
      <c r="CA8" s="13" t="n">
        <v>-0.012214</v>
      </c>
      <c r="CB8" s="13" t="n">
        <v>0.056093</v>
      </c>
      <c r="CC8" s="13" t="n">
        <v>-0.003673</v>
      </c>
      <c r="CD8" s="13" t="n">
        <v>0.06385</v>
      </c>
      <c r="CE8" s="13" t="n">
        <v>-0.031632</v>
      </c>
      <c r="CF8" s="13" t="n">
        <v>0.075391</v>
      </c>
      <c r="CG8" s="13" t="n">
        <v>0.012683</v>
      </c>
      <c r="CH8" s="13" t="n">
        <v>0.03311</v>
      </c>
      <c r="CI8" s="13" t="n">
        <v>0.035485</v>
      </c>
      <c r="CJ8" s="13" t="n">
        <v>-0.05261</v>
      </c>
      <c r="CK8" s="13" t="n">
        <v>0.060029</v>
      </c>
      <c r="CL8" s="13" t="n">
        <v>0.014743</v>
      </c>
      <c r="CM8" s="13" t="n">
        <v>-0.030005</v>
      </c>
      <c r="CN8" s="13" t="n">
        <v>0.01466</v>
      </c>
      <c r="CO8" s="13" t="n">
        <v>0.057216</v>
      </c>
      <c r="CP8" s="13" t="n">
        <v>-0.055099</v>
      </c>
      <c r="CQ8" s="13" t="n">
        <v>0.040594</v>
      </c>
      <c r="CR8" s="13" t="n">
        <v>-0.053281</v>
      </c>
      <c r="CS8" s="13" t="n">
        <v>0.061126</v>
      </c>
      <c r="CT8" s="13" t="n">
        <v>-0.004914</v>
      </c>
      <c r="CU8" s="13" t="n">
        <v>0.028335</v>
      </c>
      <c r="CV8" s="13" t="n">
        <v>-0.043235</v>
      </c>
      <c r="CW8" s="13" t="n">
        <v>0.065447</v>
      </c>
      <c r="CX8" s="13" t="n">
        <v>0.008073</v>
      </c>
      <c r="CY8" s="13" t="n">
        <v>-0.027893</v>
      </c>
      <c r="CZ8" s="13" t="n">
        <v>0.028258</v>
      </c>
      <c r="DA8" s="13" t="n">
        <v>-0.002503</v>
      </c>
      <c r="DB8" s="13" t="n">
        <v>-0.006629</v>
      </c>
      <c r="DC8" s="13" t="n">
        <v>-0.034871</v>
      </c>
      <c r="DD8" s="13" t="n">
        <v>-0.050823</v>
      </c>
      <c r="DE8" s="13" t="n">
        <v>0.063448</v>
      </c>
      <c r="DF8" s="13" t="n">
        <v>0.030003</v>
      </c>
      <c r="DG8" s="13" t="n">
        <v>-0.050286</v>
      </c>
      <c r="DH8" s="13" t="n">
        <v>-0.083393</v>
      </c>
      <c r="DI8" s="13" t="n">
        <v>0.018763</v>
      </c>
      <c r="DJ8" s="13" t="n">
        <v>0.08417</v>
      </c>
      <c r="DK8" s="13" t="n">
        <v>-2.2E-005</v>
      </c>
      <c r="DL8" s="13" t="n">
        <v>0.00702</v>
      </c>
      <c r="DM8" s="13" t="n">
        <v>-0.008668</v>
      </c>
      <c r="DN8" s="13" t="n">
        <v>0.05865</v>
      </c>
      <c r="DO8" s="13" t="n">
        <v>0.021658</v>
      </c>
      <c r="DP8" s="13" t="n">
        <v>0.009925</v>
      </c>
      <c r="DQ8" s="13" t="n">
        <v>-0.056638</v>
      </c>
      <c r="DR8" s="13" t="n">
        <v>0.130835</v>
      </c>
      <c r="DS8" s="13" t="n">
        <v>0.024077</v>
      </c>
      <c r="DT8" s="13" t="n">
        <v>-0.005274</v>
      </c>
      <c r="DV8" s="13" t="n">
        <v>0.011654</v>
      </c>
      <c r="DW8" s="13" t="n">
        <v>0.02661</v>
      </c>
      <c r="DX8" s="13" t="n">
        <v>-0.031859</v>
      </c>
      <c r="DY8" s="13" t="n">
        <v>-0.08365</v>
      </c>
      <c r="DZ8" s="13" t="n">
        <v>0.043386</v>
      </c>
      <c r="EA8" s="13" t="n">
        <v>-0.011056</v>
      </c>
      <c r="EB8" s="13" t="n">
        <v>0.029146</v>
      </c>
      <c r="EC8" s="13" t="n">
        <v>0.03486</v>
      </c>
      <c r="ED8" s="13" t="n">
        <v>-0.012993</v>
      </c>
      <c r="EE8" s="13" t="n">
        <v>0.012777</v>
      </c>
      <c r="EF8" s="13" t="n">
        <v>0.033761</v>
      </c>
      <c r="EG8" s="13" t="n">
        <v>0.07714</v>
      </c>
      <c r="EH8" s="13" t="n">
        <v>0.009752</v>
      </c>
      <c r="EI8" s="13" t="n">
        <v>0.03385</v>
      </c>
      <c r="EJ8" s="13" t="n">
        <v>-0.004858</v>
      </c>
      <c r="EK8" s="13" t="n">
        <v>0.060055</v>
      </c>
      <c r="EL8" s="13" t="n">
        <v>-0.001103</v>
      </c>
      <c r="EM8" s="13" t="n">
        <v>0.066793</v>
      </c>
      <c r="EN8" s="13" t="n">
        <v>-0.03239</v>
      </c>
      <c r="EO8" s="13" t="n">
        <v>0.074048</v>
      </c>
      <c r="EP8" s="13" t="n">
        <v>0.016767</v>
      </c>
      <c r="EQ8" s="13" t="n">
        <v>0.034997</v>
      </c>
      <c r="ER8" s="13" t="n">
        <v>0.036564</v>
      </c>
      <c r="ES8" s="13" t="n">
        <v>-0.048941</v>
      </c>
      <c r="ET8" s="13" t="n">
        <v>0.058335</v>
      </c>
      <c r="EU8" s="13" t="n">
        <v>0.018288</v>
      </c>
      <c r="EV8" s="13" t="n">
        <v>-0.028006</v>
      </c>
      <c r="EW8" s="13" t="n">
        <v>0.014879</v>
      </c>
      <c r="EX8" s="13" t="n">
        <v>0.058355</v>
      </c>
      <c r="EY8" s="13" t="n">
        <v>-0.055238</v>
      </c>
      <c r="EZ8" s="13" t="n">
        <v>0.042686</v>
      </c>
      <c r="FA8" s="13" t="n">
        <v>-0.056324</v>
      </c>
      <c r="FB8" s="13" t="n">
        <v>0.060625</v>
      </c>
      <c r="FC8" s="13" t="n">
        <v>-0.009011</v>
      </c>
      <c r="FD8" s="13" t="n">
        <v>0.029404</v>
      </c>
      <c r="FE8" s="13" t="n">
        <v>-0.051372</v>
      </c>
      <c r="FF8" s="13" t="n">
        <v>0.073055</v>
      </c>
      <c r="FG8" s="13" t="n">
        <v>0.001979</v>
      </c>
      <c r="FH8" s="13" t="n">
        <v>-0.012164</v>
      </c>
      <c r="FI8" s="13" t="n">
        <v>0.020936</v>
      </c>
      <c r="FJ8" s="13" t="n">
        <v>0.002798</v>
      </c>
      <c r="FK8" s="13" t="n">
        <v>-0.009748</v>
      </c>
      <c r="FL8" s="13" t="n">
        <v>-0.03247</v>
      </c>
      <c r="FM8" s="13" t="n">
        <v>-0.05037</v>
      </c>
      <c r="FN8" s="13" t="n">
        <v>0.071433</v>
      </c>
      <c r="FO8" s="13" t="n">
        <v>0.034408</v>
      </c>
      <c r="FP8" s="13" t="n">
        <v>-0.05314</v>
      </c>
      <c r="FQ8" s="13" t="n">
        <v>-0.082202</v>
      </c>
      <c r="FR8" s="13" t="n">
        <v>0.022044</v>
      </c>
      <c r="FS8" s="13" t="n">
        <v>0.079691</v>
      </c>
      <c r="FT8" s="13" t="n">
        <v>0.017991</v>
      </c>
      <c r="FU8" s="13" t="n">
        <v>0.011739</v>
      </c>
      <c r="FV8" s="13" t="n">
        <v>-0.014708</v>
      </c>
      <c r="FW8" s="13" t="n">
        <v>0.056092</v>
      </c>
      <c r="FX8" s="13" t="n">
        <v>0.019127</v>
      </c>
      <c r="FY8" s="13" t="n">
        <v>0.013815</v>
      </c>
      <c r="FZ8" s="13" t="n">
        <v>-0.055074</v>
      </c>
      <c r="GA8" s="13" t="n">
        <v>0.135632</v>
      </c>
      <c r="GB8" s="13" t="n">
        <v>0.026419</v>
      </c>
      <c r="GC8" s="13" t="n">
        <v>-0.00429</v>
      </c>
    </row>
    <row r="9" customFormat="false" ht="15" hidden="false" customHeight="false" outlineLevel="0" collapsed="false">
      <c r="B9" s="8" t="str">
        <f aca="false">Deals!B9</f>
        <v>Firstcash Holdings, Inc.</v>
      </c>
      <c r="C9" s="12" t="n">
        <v>1</v>
      </c>
      <c r="D9" s="13" t="n">
        <v>0.049938</v>
      </c>
      <c r="E9" s="13" t="n">
        <v>0.014908</v>
      </c>
      <c r="F9" s="13" t="n">
        <v>-0.044999</v>
      </c>
      <c r="G9" s="13" t="n">
        <v>-0.085449</v>
      </c>
      <c r="H9" s="13" t="n">
        <v>0.072344</v>
      </c>
      <c r="I9" s="13" t="n">
        <v>-0.001743</v>
      </c>
      <c r="J9" s="13" t="n">
        <v>0.112718</v>
      </c>
      <c r="K9" s="13" t="n">
        <v>0.031152</v>
      </c>
      <c r="L9" s="13" t="n">
        <v>-0.029341</v>
      </c>
      <c r="M9" s="13" t="n">
        <v>0.081729</v>
      </c>
      <c r="N9" s="13" t="n">
        <v>0.027117</v>
      </c>
      <c r="O9" s="13" t="n">
        <v>0.074365</v>
      </c>
      <c r="P9" s="13" t="n">
        <v>-0.007503</v>
      </c>
      <c r="Q9" s="13" t="n">
        <v>0.102627</v>
      </c>
      <c r="R9" s="13" t="n">
        <v>-0.117758</v>
      </c>
      <c r="S9" s="13" t="n">
        <v>0.045463</v>
      </c>
      <c r="T9" s="13" t="n">
        <v>-0.085486</v>
      </c>
      <c r="U9" s="13" t="n">
        <v>0.085145</v>
      </c>
      <c r="V9" s="13" t="n">
        <v>0.035019</v>
      </c>
      <c r="W9" s="13" t="n">
        <v>0.047404</v>
      </c>
      <c r="X9" s="13" t="n">
        <v>0.044913</v>
      </c>
      <c r="Y9" s="13" t="n">
        <v>0.050091</v>
      </c>
      <c r="Z9" s="13" t="n">
        <v>-0.026448</v>
      </c>
      <c r="AA9" s="13" t="n">
        <v>-0.205369</v>
      </c>
      <c r="AB9" s="13" t="n">
        <v>0.075092</v>
      </c>
      <c r="AC9" s="13" t="n">
        <v>-0.044861</v>
      </c>
      <c r="AD9" s="13" t="n">
        <v>-0.033492</v>
      </c>
      <c r="AE9" s="13" t="n">
        <v>0.076892</v>
      </c>
      <c r="AF9" s="13" t="n">
        <v>0.096535</v>
      </c>
      <c r="AG9" s="13" t="n">
        <v>-0.02049</v>
      </c>
      <c r="AH9" s="13" t="n">
        <v>0.023932</v>
      </c>
      <c r="AI9" s="13" t="n">
        <v>-0.030817</v>
      </c>
      <c r="AJ9" s="13" t="n">
        <v>0.055377</v>
      </c>
      <c r="AK9" s="13" t="n">
        <v>-0.022004</v>
      </c>
      <c r="AL9" s="13" t="n">
        <v>-0.036518</v>
      </c>
      <c r="AM9" s="13" t="n">
        <v>-0.10688</v>
      </c>
      <c r="AN9" s="13" t="n">
        <v>-0.031778</v>
      </c>
      <c r="AO9" s="13" t="n">
        <v>-0.033652</v>
      </c>
      <c r="AP9" s="13" t="n">
        <v>0.039123</v>
      </c>
      <c r="AQ9" s="13" t="n">
        <v>-0.036202</v>
      </c>
      <c r="AR9" s="13" t="n">
        <v>-0.021464</v>
      </c>
      <c r="AS9" s="13" t="n">
        <v>-0.107918</v>
      </c>
      <c r="AT9" s="13" t="n">
        <v>0.014753</v>
      </c>
      <c r="AU9" s="13" t="n">
        <v>-0.029319</v>
      </c>
      <c r="AV9" s="13" t="n">
        <v>-0.047678</v>
      </c>
      <c r="AW9" s="13" t="n">
        <v>0.019397</v>
      </c>
      <c r="AX9" s="13" t="n">
        <v>-0.037542</v>
      </c>
      <c r="AY9" s="13" t="n">
        <v>-0.051563</v>
      </c>
      <c r="AZ9" s="13" t="n">
        <v>0.191408</v>
      </c>
      <c r="BA9" s="13" t="n">
        <v>0.092246</v>
      </c>
      <c r="BB9" s="13" t="n">
        <v>-0.007165</v>
      </c>
      <c r="BC9" s="13" t="n">
        <v>-0.041876</v>
      </c>
      <c r="BD9" s="13" t="n">
        <v>0.174868</v>
      </c>
      <c r="BE9" s="13" t="n">
        <v>-0.00039</v>
      </c>
      <c r="BF9" s="13" t="n">
        <v>0.010427</v>
      </c>
      <c r="BG9" s="13" t="n">
        <v>-0.089714</v>
      </c>
      <c r="BH9" s="13" t="n">
        <v>0.002549</v>
      </c>
      <c r="BI9" s="13" t="n">
        <v>-0.023517</v>
      </c>
      <c r="BJ9" s="13" t="n">
        <v>0.023965</v>
      </c>
      <c r="BK9" s="13" t="n">
        <v>-0.091489</v>
      </c>
      <c r="BM9" s="13" t="n">
        <v>0.044547</v>
      </c>
      <c r="BN9" s="13" t="n">
        <v>0.018867</v>
      </c>
      <c r="BO9" s="13" t="n">
        <v>0.000317</v>
      </c>
      <c r="BP9" s="13" t="n">
        <v>-0.053893</v>
      </c>
      <c r="BQ9" s="13" t="n">
        <v>0.069423</v>
      </c>
      <c r="BR9" s="13" t="n">
        <v>-0.038722</v>
      </c>
      <c r="BS9" s="13" t="n">
        <v>0.018064</v>
      </c>
      <c r="BT9" s="13" t="n">
        <v>0.049843</v>
      </c>
      <c r="BU9" s="13" t="n">
        <v>-0.055653</v>
      </c>
      <c r="BV9" s="13" t="n">
        <v>-0.004674</v>
      </c>
      <c r="BW9" s="13" t="n">
        <v>0.035149</v>
      </c>
      <c r="BX9" s="13" t="n">
        <v>0.070883</v>
      </c>
      <c r="BY9" s="13" t="n">
        <v>0.008534</v>
      </c>
      <c r="BZ9" s="13" t="n">
        <v>0.05133</v>
      </c>
      <c r="CA9" s="13" t="n">
        <v>-0.007138</v>
      </c>
      <c r="CB9" s="13" t="n">
        <v>0.054283</v>
      </c>
      <c r="CC9" s="13" t="n">
        <v>0.018013</v>
      </c>
      <c r="CD9" s="13" t="n">
        <v>0.070419</v>
      </c>
      <c r="CE9" s="13" t="n">
        <v>-0.005681</v>
      </c>
      <c r="CF9" s="13" t="n">
        <v>0.068252</v>
      </c>
      <c r="CG9" s="13" t="n">
        <v>0.006633</v>
      </c>
      <c r="CH9" s="13" t="n">
        <v>0.064781</v>
      </c>
      <c r="CI9" s="13" t="n">
        <v>0.028395</v>
      </c>
      <c r="CJ9" s="13" t="n">
        <v>0.001207</v>
      </c>
      <c r="CK9" s="13" t="n">
        <v>0.048235</v>
      </c>
      <c r="CL9" s="13" t="n">
        <v>-0.041372</v>
      </c>
      <c r="CM9" s="13" t="n">
        <v>-0.067967</v>
      </c>
      <c r="CN9" s="13" t="n">
        <v>-0.004401</v>
      </c>
      <c r="CO9" s="13" t="n">
        <v>0.07526</v>
      </c>
      <c r="CP9" s="13" t="n">
        <v>-0.050242</v>
      </c>
      <c r="CQ9" s="13" t="n">
        <v>0.055697</v>
      </c>
      <c r="CR9" s="13" t="n">
        <v>-0.049962</v>
      </c>
      <c r="CS9" s="13" t="n">
        <v>0.083606</v>
      </c>
      <c r="CT9" s="13" t="n">
        <v>0.016146</v>
      </c>
      <c r="CU9" s="13" t="n">
        <v>0.009829</v>
      </c>
      <c r="CV9" s="13" t="n">
        <v>-0.012307</v>
      </c>
      <c r="CW9" s="13" t="n">
        <v>0.074649</v>
      </c>
      <c r="CX9" s="13" t="n">
        <v>0.03186</v>
      </c>
      <c r="CY9" s="13" t="n">
        <v>-0.039124</v>
      </c>
      <c r="CZ9" s="13" t="n">
        <v>0.028908</v>
      </c>
      <c r="DA9" s="13" t="n">
        <v>0.012554</v>
      </c>
      <c r="DB9" s="13" t="n">
        <v>-0.001721</v>
      </c>
      <c r="DC9" s="13" t="n">
        <v>-0.100334</v>
      </c>
      <c r="DD9" s="13" t="n">
        <v>-0.095752</v>
      </c>
      <c r="DE9" s="13" t="n">
        <v>0.03069</v>
      </c>
      <c r="DF9" s="13" t="n">
        <v>0.080711</v>
      </c>
      <c r="DG9" s="13" t="n">
        <v>-0.03045</v>
      </c>
      <c r="DH9" s="13" t="n">
        <v>-0.17716</v>
      </c>
      <c r="DI9" s="13" t="n">
        <v>-0.014349</v>
      </c>
      <c r="DJ9" s="13" t="n">
        <v>0.08568</v>
      </c>
      <c r="DK9" s="13" t="n">
        <v>0.045734</v>
      </c>
      <c r="DL9" s="13" t="n">
        <v>0.033855</v>
      </c>
      <c r="DM9" s="13" t="n">
        <v>-0.003661</v>
      </c>
      <c r="DN9" s="13" t="n">
        <v>0.0807</v>
      </c>
      <c r="DO9" s="13" t="n">
        <v>0.003679</v>
      </c>
      <c r="DP9" s="13" t="n">
        <v>0.049663</v>
      </c>
      <c r="DQ9" s="13" t="n">
        <v>-0.099241</v>
      </c>
      <c r="DR9" s="13" t="n">
        <v>0.093107</v>
      </c>
      <c r="DS9" s="13" t="n">
        <v>-0.022398</v>
      </c>
      <c r="DT9" s="13" t="n">
        <v>0.025391</v>
      </c>
      <c r="DV9" s="13" t="n">
        <v>0.040077</v>
      </c>
      <c r="DW9" s="13" t="n">
        <v>0.014133</v>
      </c>
      <c r="DX9" s="13" t="n">
        <v>-0.006743</v>
      </c>
      <c r="DY9" s="13" t="n">
        <v>-0.060207</v>
      </c>
      <c r="DZ9" s="13" t="n">
        <v>0.065607</v>
      </c>
      <c r="EA9" s="13" t="n">
        <v>-0.040728</v>
      </c>
      <c r="EB9" s="13" t="n">
        <v>0.026895</v>
      </c>
      <c r="EC9" s="13" t="n">
        <v>0.051158</v>
      </c>
      <c r="ED9" s="13" t="n">
        <v>-0.057903</v>
      </c>
      <c r="EE9" s="13" t="n">
        <v>-0.004906</v>
      </c>
      <c r="EF9" s="13" t="n">
        <v>0.035724</v>
      </c>
      <c r="EG9" s="13" t="n">
        <v>0.068896</v>
      </c>
      <c r="EH9" s="13" t="n">
        <v>0.007246</v>
      </c>
      <c r="EI9" s="13" t="n">
        <v>0.049268</v>
      </c>
      <c r="EJ9" s="13" t="n">
        <v>-0.006341</v>
      </c>
      <c r="EK9" s="13" t="n">
        <v>0.062929</v>
      </c>
      <c r="EL9" s="13" t="n">
        <v>0.01317</v>
      </c>
      <c r="EM9" s="13" t="n">
        <v>0.075285</v>
      </c>
      <c r="EN9" s="13" t="n">
        <v>-0.011026</v>
      </c>
      <c r="EO9" s="13" t="n">
        <v>0.06595</v>
      </c>
      <c r="EP9" s="13" t="n">
        <v>0.010795</v>
      </c>
      <c r="EQ9" s="13" t="n">
        <v>0.066441</v>
      </c>
      <c r="ER9" s="13" t="n">
        <v>0.026067</v>
      </c>
      <c r="ES9" s="13" t="n">
        <v>0.009733</v>
      </c>
      <c r="ET9" s="13" t="n">
        <v>0.03455</v>
      </c>
      <c r="EU9" s="13" t="n">
        <v>-0.025746</v>
      </c>
      <c r="EV9" s="13" t="n">
        <v>-0.061748</v>
      </c>
      <c r="EW9" s="13" t="n">
        <v>-0.008859</v>
      </c>
      <c r="EX9" s="13" t="n">
        <v>0.08789</v>
      </c>
      <c r="EY9" s="13" t="n">
        <v>-0.063573</v>
      </c>
      <c r="EZ9" s="13" t="n">
        <v>0.054443</v>
      </c>
      <c r="FA9" s="13" t="n">
        <v>-0.0538</v>
      </c>
      <c r="FB9" s="13" t="n">
        <v>0.082902</v>
      </c>
      <c r="FC9" s="13" t="n">
        <v>0.013356</v>
      </c>
      <c r="FD9" s="13" t="n">
        <v>0.011862</v>
      </c>
      <c r="FE9" s="13" t="n">
        <v>-0.025271</v>
      </c>
      <c r="FF9" s="13" t="n">
        <v>0.093297</v>
      </c>
      <c r="FG9" s="13" t="n">
        <v>0.030284</v>
      </c>
      <c r="FH9" s="13" t="n">
        <v>-0.02015</v>
      </c>
      <c r="FI9" s="13" t="n">
        <v>0.00991</v>
      </c>
      <c r="FJ9" s="13" t="n">
        <v>0.017252</v>
      </c>
      <c r="FK9" s="13" t="n">
        <v>-0.003168</v>
      </c>
      <c r="FL9" s="13" t="n">
        <v>-0.092336</v>
      </c>
      <c r="FM9" s="13" t="n">
        <v>-0.102882</v>
      </c>
      <c r="FN9" s="13" t="n">
        <v>0.04163</v>
      </c>
      <c r="FO9" s="13" t="n">
        <v>0.086308</v>
      </c>
      <c r="FP9" s="13" t="n">
        <v>-0.033729</v>
      </c>
      <c r="FQ9" s="13" t="n">
        <v>-0.1895</v>
      </c>
      <c r="FR9" s="13" t="n">
        <v>-0.00396</v>
      </c>
      <c r="FS9" s="13" t="n">
        <v>0.102724</v>
      </c>
      <c r="FT9" s="13" t="n">
        <v>0.056026</v>
      </c>
      <c r="FU9" s="13" t="n">
        <v>0.03106</v>
      </c>
      <c r="FV9" s="13" t="n">
        <v>-0.008278</v>
      </c>
      <c r="FW9" s="13" t="n">
        <v>0.083394</v>
      </c>
      <c r="FX9" s="13" t="n">
        <v>-0.000451</v>
      </c>
      <c r="FY9" s="13" t="n">
        <v>0.049994</v>
      </c>
      <c r="FZ9" s="13" t="n">
        <v>-0.091743</v>
      </c>
      <c r="GA9" s="13" t="n">
        <v>0.084524</v>
      </c>
      <c r="GB9" s="13" t="n">
        <v>-0.015069</v>
      </c>
      <c r="GC9" s="13" t="n">
        <v>0.021881</v>
      </c>
    </row>
    <row r="10" customFormat="false" ht="15" hidden="false" customHeight="false" outlineLevel="0" collapsed="false">
      <c r="B10" s="8" t="str">
        <f aca="false">Deals!B10</f>
        <v>Gilead Sciences, Inc.</v>
      </c>
      <c r="C10" s="12" t="n">
        <v>1</v>
      </c>
      <c r="D10" s="13" t="n">
        <v>-0.068052</v>
      </c>
      <c r="E10" s="13" t="n">
        <v>0.073021</v>
      </c>
      <c r="F10" s="13" t="n">
        <v>0.064675</v>
      </c>
      <c r="G10" s="13" t="n">
        <v>-0.039792</v>
      </c>
      <c r="H10" s="13" t="n">
        <v>0.026627</v>
      </c>
      <c r="I10" s="13" t="n">
        <v>0.059477</v>
      </c>
      <c r="J10" s="13" t="n">
        <v>0.061844</v>
      </c>
      <c r="K10" s="13" t="n">
        <v>0.149766</v>
      </c>
      <c r="L10" s="13" t="n">
        <v>0.012739</v>
      </c>
      <c r="M10" s="13" t="n">
        <v>0.116487</v>
      </c>
      <c r="N10" s="13" t="n">
        <v>-0.020667</v>
      </c>
      <c r="O10" s="13" t="n">
        <v>0.0742</v>
      </c>
      <c r="P10" s="13" t="n">
        <v>0.08289</v>
      </c>
      <c r="Q10" s="13" t="n">
        <v>0.145599</v>
      </c>
      <c r="R10" s="13" t="n">
        <v>0.034736</v>
      </c>
      <c r="S10" s="13" t="n">
        <v>0.075829</v>
      </c>
      <c r="T10" s="13" t="n">
        <v>-0.058921</v>
      </c>
      <c r="U10" s="13" t="n">
        <v>0.197581</v>
      </c>
      <c r="V10" s="13" t="n">
        <v>-0.018404</v>
      </c>
      <c r="W10" s="13" t="n">
        <v>0.043139</v>
      </c>
      <c r="X10" s="13" t="n">
        <v>0.132098</v>
      </c>
      <c r="Y10" s="13" t="n">
        <v>0.048542</v>
      </c>
      <c r="Z10" s="13" t="n">
        <v>0.006298</v>
      </c>
      <c r="AA10" s="13" t="n">
        <v>0.073901</v>
      </c>
      <c r="AB10" s="13" t="n">
        <v>0.026534</v>
      </c>
      <c r="AC10" s="13" t="n">
        <v>-0.1441</v>
      </c>
      <c r="AD10" s="13" t="n">
        <v>0.107677</v>
      </c>
      <c r="AE10" s="13" t="n">
        <v>0.034654</v>
      </c>
      <c r="AF10" s="13" t="n">
        <v>0.020933</v>
      </c>
      <c r="AG10" s="13" t="n">
        <v>0.104209</v>
      </c>
      <c r="AH10" s="13" t="n">
        <v>0.174877</v>
      </c>
      <c r="AI10" s="13" t="n">
        <v>-0.01032</v>
      </c>
      <c r="AJ10" s="13" t="n">
        <v>0.052137</v>
      </c>
      <c r="AK10" s="13" t="n">
        <v>-0.104286</v>
      </c>
      <c r="AL10" s="13" t="n">
        <v>-0.060407</v>
      </c>
      <c r="AM10" s="13" t="n">
        <v>0.112137</v>
      </c>
      <c r="AN10" s="13" t="n">
        <v>-0.012401</v>
      </c>
      <c r="AO10" s="13" t="n">
        <v>-0.052159</v>
      </c>
      <c r="AP10" s="13" t="n">
        <v>0.024254</v>
      </c>
      <c r="AQ10" s="13" t="n">
        <v>0.117003</v>
      </c>
      <c r="AR10" s="13" t="n">
        <v>0.042843</v>
      </c>
      <c r="AS10" s="13" t="n">
        <v>0.006662</v>
      </c>
      <c r="AT10" s="13" t="n">
        <v>-0.108519</v>
      </c>
      <c r="AU10" s="13" t="n">
        <v>-0.06548</v>
      </c>
      <c r="AV10" s="13" t="n">
        <v>0.101232</v>
      </c>
      <c r="AW10" s="13" t="n">
        <v>-0.020068</v>
      </c>
      <c r="AX10" s="13" t="n">
        <v>-0.045017</v>
      </c>
      <c r="AY10" s="13" t="n">
        <v>-0.179761</v>
      </c>
      <c r="AZ10" s="13" t="n">
        <v>0.051205</v>
      </c>
      <c r="BA10" s="13" t="n">
        <v>0.052837</v>
      </c>
      <c r="BB10" s="13" t="n">
        <v>-0.039734</v>
      </c>
      <c r="BC10" s="13" t="n">
        <v>-0.013037</v>
      </c>
      <c r="BD10" s="13" t="n">
        <v>-0.04181</v>
      </c>
      <c r="BE10" s="13" t="n">
        <v>-0.047351</v>
      </c>
      <c r="BF10" s="13" t="n">
        <v>-0.013716</v>
      </c>
      <c r="BG10" s="13" t="n">
        <v>0.009441</v>
      </c>
      <c r="BH10" s="13" t="n">
        <v>-0.069388</v>
      </c>
      <c r="BI10" s="13" t="n">
        <v>0.000951</v>
      </c>
      <c r="BJ10" s="13" t="n">
        <v>-0.028358</v>
      </c>
      <c r="BK10" s="13" t="n">
        <v>0.01173</v>
      </c>
      <c r="BM10" s="13" t="n">
        <v>0.051896</v>
      </c>
      <c r="BN10" s="13" t="n">
        <v>0.040349</v>
      </c>
      <c r="BO10" s="13" t="n">
        <v>0.000173</v>
      </c>
      <c r="BP10" s="13" t="n">
        <v>-0.063942</v>
      </c>
      <c r="BQ10" s="13" t="n">
        <v>0.028124</v>
      </c>
      <c r="BR10" s="13" t="n">
        <v>0.013732</v>
      </c>
      <c r="BS10" s="13" t="n">
        <v>0.020822</v>
      </c>
      <c r="BT10" s="13" t="n">
        <v>0.017873</v>
      </c>
      <c r="BU10" s="13" t="n">
        <v>-0.033013</v>
      </c>
      <c r="BV10" s="13" t="n">
        <v>0.01218</v>
      </c>
      <c r="BW10" s="13" t="n">
        <v>-0.009557</v>
      </c>
      <c r="BX10" s="13" t="n">
        <v>0.036126</v>
      </c>
      <c r="BY10" s="13" t="n">
        <v>0.011784</v>
      </c>
      <c r="BZ10" s="13" t="n">
        <v>0.039569</v>
      </c>
      <c r="CA10" s="13" t="n">
        <v>0.02303</v>
      </c>
      <c r="CB10" s="13" t="n">
        <v>0.012043</v>
      </c>
      <c r="CC10" s="13" t="n">
        <v>-0.023098</v>
      </c>
      <c r="CD10" s="13" t="n">
        <v>0.059978</v>
      </c>
      <c r="CE10" s="13" t="n">
        <v>-0.014845</v>
      </c>
      <c r="CF10" s="13" t="n">
        <v>0.043089</v>
      </c>
      <c r="CG10" s="13" t="n">
        <v>0.048861</v>
      </c>
      <c r="CH10" s="13" t="n">
        <v>0.031878</v>
      </c>
      <c r="CI10" s="13" t="n">
        <v>0.02593</v>
      </c>
      <c r="CJ10" s="13" t="n">
        <v>-0.040348</v>
      </c>
      <c r="CK10" s="13" t="n">
        <v>0.051051</v>
      </c>
      <c r="CL10" s="13" t="n">
        <v>-0.014273</v>
      </c>
      <c r="CM10" s="13" t="n">
        <v>0.015398</v>
      </c>
      <c r="CN10" s="13" t="n">
        <v>0.031845</v>
      </c>
      <c r="CO10" s="13" t="n">
        <v>0.011359</v>
      </c>
      <c r="CP10" s="13" t="n">
        <v>-0.016618</v>
      </c>
      <c r="CQ10" s="13" t="n">
        <v>0.048826</v>
      </c>
      <c r="CR10" s="13" t="n">
        <v>-0.006074</v>
      </c>
      <c r="CS10" s="13" t="n">
        <v>0.02283</v>
      </c>
      <c r="CT10" s="13" t="n">
        <v>0.035515</v>
      </c>
      <c r="CU10" s="13" t="n">
        <v>-0.012368</v>
      </c>
      <c r="CV10" s="13" t="n">
        <v>-0.008353</v>
      </c>
      <c r="CW10" s="13" t="n">
        <v>0.059661</v>
      </c>
      <c r="CX10" s="13" t="n">
        <v>-0.010453</v>
      </c>
      <c r="CY10" s="13" t="n">
        <v>0.002214</v>
      </c>
      <c r="CZ10" s="13" t="n">
        <v>0.015755</v>
      </c>
      <c r="DA10" s="13" t="n">
        <v>-0.004802</v>
      </c>
      <c r="DB10" s="13" t="n">
        <v>0.031311</v>
      </c>
      <c r="DC10" s="13" t="n">
        <v>-0.059184</v>
      </c>
      <c r="DD10" s="13" t="n">
        <v>-0.017</v>
      </c>
      <c r="DE10" s="13" t="n">
        <v>0.085501</v>
      </c>
      <c r="DF10" s="13" t="n">
        <v>0.000862</v>
      </c>
      <c r="DG10" s="13" t="n">
        <v>-0.013923</v>
      </c>
      <c r="DH10" s="13" t="n">
        <v>-0.060194</v>
      </c>
      <c r="DI10" s="13" t="n">
        <v>0.002648</v>
      </c>
      <c r="DJ10" s="13" t="n">
        <v>0.065164</v>
      </c>
      <c r="DK10" s="13" t="n">
        <v>-0.007147</v>
      </c>
      <c r="DL10" s="13" t="n">
        <v>0.016604</v>
      </c>
      <c r="DM10" s="13" t="n">
        <v>0.000702</v>
      </c>
      <c r="DN10" s="13" t="n">
        <v>0.051821</v>
      </c>
      <c r="DO10" s="13" t="n">
        <v>-0.007159</v>
      </c>
      <c r="DP10" s="13" t="n">
        <v>0.005453</v>
      </c>
      <c r="DQ10" s="13" t="n">
        <v>-0.023749</v>
      </c>
      <c r="DR10" s="13" t="n">
        <v>0.010556</v>
      </c>
      <c r="DS10" s="13" t="n">
        <v>0.012329</v>
      </c>
      <c r="DT10" s="13" t="n">
        <v>0.034037</v>
      </c>
      <c r="DV10" s="13" t="n">
        <v>0.038624</v>
      </c>
      <c r="DW10" s="13" t="n">
        <v>0.026205</v>
      </c>
      <c r="DX10" s="13" t="n">
        <v>0.000215</v>
      </c>
      <c r="DY10" s="13" t="n">
        <v>-0.076207</v>
      </c>
      <c r="DZ10" s="13" t="n">
        <v>0.026946</v>
      </c>
      <c r="EA10" s="13" t="n">
        <v>-1.6E-005</v>
      </c>
      <c r="EB10" s="13" t="n">
        <v>0.025875</v>
      </c>
      <c r="EC10" s="13" t="n">
        <v>0.02156</v>
      </c>
      <c r="ED10" s="13" t="n">
        <v>-0.02846</v>
      </c>
      <c r="EE10" s="13" t="n">
        <v>0.022282</v>
      </c>
      <c r="EF10" s="13" t="n">
        <v>0.014411</v>
      </c>
      <c r="EG10" s="13" t="n">
        <v>0.054591</v>
      </c>
      <c r="EH10" s="13" t="n">
        <v>0.013843</v>
      </c>
      <c r="EI10" s="13" t="n">
        <v>0.045019</v>
      </c>
      <c r="EJ10" s="13" t="n">
        <v>0.015903</v>
      </c>
      <c r="EK10" s="13" t="n">
        <v>0.016297</v>
      </c>
      <c r="EL10" s="13" t="n">
        <v>-0.012769</v>
      </c>
      <c r="EM10" s="13" t="n">
        <v>0.061764</v>
      </c>
      <c r="EN10" s="13" t="n">
        <v>-0.019309</v>
      </c>
      <c r="EO10" s="13" t="n">
        <v>0.050029</v>
      </c>
      <c r="EP10" s="13" t="n">
        <v>0.036587</v>
      </c>
      <c r="EQ10" s="13" t="n">
        <v>0.022659</v>
      </c>
      <c r="ER10" s="13" t="n">
        <v>0.026889</v>
      </c>
      <c r="ES10" s="13" t="n">
        <v>-0.025893</v>
      </c>
      <c r="ET10" s="13" t="n">
        <v>0.05659</v>
      </c>
      <c r="EU10" s="13" t="n">
        <v>-0.015759</v>
      </c>
      <c r="EV10" s="13" t="n">
        <v>0.002797</v>
      </c>
      <c r="EW10" s="13" t="n">
        <v>0.028851</v>
      </c>
      <c r="EX10" s="13" t="n">
        <v>0.014915</v>
      </c>
      <c r="EY10" s="13" t="n">
        <v>-0.024557</v>
      </c>
      <c r="EZ10" s="13" t="n">
        <v>0.050111</v>
      </c>
      <c r="FA10" s="13" t="n">
        <v>-0.013994</v>
      </c>
      <c r="FB10" s="13" t="n">
        <v>0.02638</v>
      </c>
      <c r="FC10" s="13" t="n">
        <v>0.037801</v>
      </c>
      <c r="FD10" s="13" t="n">
        <v>-0.009339</v>
      </c>
      <c r="FE10" s="13" t="n">
        <v>-0.020233</v>
      </c>
      <c r="FF10" s="13" t="n">
        <v>0.068639</v>
      </c>
      <c r="FG10" s="13" t="n">
        <v>-0.006734</v>
      </c>
      <c r="FH10" s="13" t="n">
        <v>0.006928</v>
      </c>
      <c r="FI10" s="13" t="n">
        <v>0.003641</v>
      </c>
      <c r="FJ10" s="13" t="n">
        <v>-0.010359</v>
      </c>
      <c r="FK10" s="13" t="n">
        <v>0.028827</v>
      </c>
      <c r="FL10" s="13" t="n">
        <v>-0.064724</v>
      </c>
      <c r="FM10" s="13" t="n">
        <v>-0.022601</v>
      </c>
      <c r="FN10" s="13" t="n">
        <v>0.075987</v>
      </c>
      <c r="FO10" s="13" t="n">
        <v>0.001824</v>
      </c>
      <c r="FP10" s="13" t="n">
        <v>-0.00837</v>
      </c>
      <c r="FQ10" s="13" t="n">
        <v>-0.063947</v>
      </c>
      <c r="FR10" s="13" t="n">
        <v>0.012902</v>
      </c>
      <c r="FS10" s="13" t="n">
        <v>0.060117</v>
      </c>
      <c r="FT10" s="13" t="n">
        <v>-0.004977</v>
      </c>
      <c r="FU10" s="13" t="n">
        <v>0.008057</v>
      </c>
      <c r="FV10" s="13" t="n">
        <v>0.006806</v>
      </c>
      <c r="FW10" s="13" t="n">
        <v>0.049935</v>
      </c>
      <c r="FX10" s="13" t="n">
        <v>-0.009553</v>
      </c>
      <c r="FY10" s="13" t="n">
        <v>-0.002709</v>
      </c>
      <c r="FZ10" s="13" t="n">
        <v>-0.034978</v>
      </c>
      <c r="GA10" s="13" t="n">
        <v>0.024645</v>
      </c>
      <c r="GB10" s="13" t="n">
        <v>-0.000502</v>
      </c>
      <c r="GC10" s="13" t="n">
        <v>0.034016</v>
      </c>
    </row>
    <row r="11" customFormat="false" ht="15" hidden="false" customHeight="false" outlineLevel="0" collapsed="false">
      <c r="B11" s="8" t="str">
        <f aca="false">Deals!B11</f>
        <v>3D Systems Corp</v>
      </c>
      <c r="C11" s="12" t="n">
        <v>1</v>
      </c>
      <c r="D11" s="13" t="n">
        <v>0.171548</v>
      </c>
      <c r="E11" s="13" t="n">
        <v>0.050893</v>
      </c>
      <c r="F11" s="13" t="n">
        <v>0.252761</v>
      </c>
      <c r="G11" s="13" t="n">
        <v>0.030858</v>
      </c>
      <c r="H11" s="13" t="n">
        <v>0.123026</v>
      </c>
      <c r="I11" s="13" t="n">
        <v>0.113064</v>
      </c>
      <c r="J11" s="13" t="n">
        <v>0.150263</v>
      </c>
      <c r="K11" s="13" t="n">
        <v>-0.248456</v>
      </c>
      <c r="L11" s="13" t="n">
        <v>0.324201</v>
      </c>
      <c r="M11" s="13" t="n">
        <v>0.027816</v>
      </c>
      <c r="N11" s="13" t="n">
        <v>0.193245</v>
      </c>
      <c r="O11" s="13" t="n">
        <v>0.084349</v>
      </c>
      <c r="P11" s="13" t="n">
        <v>-0.361106</v>
      </c>
      <c r="Q11" s="13" t="n">
        <v>-0.127706</v>
      </c>
      <c r="R11" s="13" t="n">
        <v>0.186104</v>
      </c>
      <c r="S11" s="13" t="n">
        <v>0.268828</v>
      </c>
      <c r="T11" s="13" t="n">
        <v>-0.095218</v>
      </c>
      <c r="U11" s="13" t="n">
        <v>0.075854</v>
      </c>
      <c r="V11" s="13" t="n">
        <v>0.088291</v>
      </c>
      <c r="W11" s="13" t="n">
        <v>0.050389</v>
      </c>
      <c r="X11" s="13" t="n">
        <v>0.152806</v>
      </c>
      <c r="Y11" s="13" t="n">
        <v>0.20196</v>
      </c>
      <c r="Z11" s="13" t="n">
        <v>0.242214</v>
      </c>
      <c r="AA11" s="13" t="n">
        <v>-0.163564</v>
      </c>
      <c r="AB11" s="13" t="n">
        <v>-0.022771</v>
      </c>
      <c r="AC11" s="13" t="n">
        <v>-0.221301</v>
      </c>
      <c r="AD11" s="13" t="n">
        <v>-0.199662</v>
      </c>
      <c r="AE11" s="13" t="n">
        <v>0.06992</v>
      </c>
      <c r="AF11" s="13" t="n">
        <v>0.180652</v>
      </c>
      <c r="AG11" s="13" t="n">
        <v>-0.161706</v>
      </c>
      <c r="AH11" s="13" t="n">
        <v>0.067425</v>
      </c>
      <c r="AI11" s="13" t="n">
        <v>-0.133433</v>
      </c>
      <c r="AJ11" s="13" t="n">
        <v>-0.184818</v>
      </c>
      <c r="AK11" s="13" t="n">
        <v>-0.066667</v>
      </c>
      <c r="AL11" s="13" t="n">
        <v>-0.068311</v>
      </c>
      <c r="AM11" s="13" t="n">
        <v>-0.115303</v>
      </c>
      <c r="AN11" s="13" t="n">
        <v>0.047799</v>
      </c>
      <c r="AO11" s="13" t="n">
        <v>-0.100098</v>
      </c>
      <c r="AP11" s="13" t="n">
        <v>-0.084974</v>
      </c>
      <c r="AQ11" s="13" t="n">
        <v>-0.128338</v>
      </c>
      <c r="AR11" s="13" t="n">
        <v>-0.107453</v>
      </c>
      <c r="AS11" s="13" t="n">
        <v>-0.32582</v>
      </c>
      <c r="AT11" s="13" t="n">
        <v>0.043313</v>
      </c>
      <c r="AU11" s="13" t="n">
        <v>-0.158776</v>
      </c>
      <c r="AV11" s="13" t="n">
        <v>-0.129004</v>
      </c>
      <c r="AW11" s="13" t="n">
        <v>-0.093439</v>
      </c>
      <c r="AX11" s="13" t="n">
        <v>-0.047149</v>
      </c>
      <c r="AY11" s="13" t="n">
        <v>-0.078251</v>
      </c>
      <c r="AZ11" s="13" t="n">
        <v>0.332085</v>
      </c>
      <c r="BA11" s="13" t="n">
        <v>0.449859</v>
      </c>
      <c r="BB11" s="13" t="n">
        <v>0.143504</v>
      </c>
      <c r="BC11" s="13" t="n">
        <v>-0.243075</v>
      </c>
      <c r="BD11" s="13" t="n">
        <v>0.022405</v>
      </c>
      <c r="BE11" s="13" t="n">
        <v>-0.021914</v>
      </c>
      <c r="BF11" s="13" t="n">
        <v>0.082898</v>
      </c>
      <c r="BG11" s="13" t="n">
        <v>0.237931</v>
      </c>
      <c r="BH11" s="13" t="n">
        <v>-0.227298</v>
      </c>
      <c r="BI11" s="13" t="n">
        <v>-0.001442</v>
      </c>
      <c r="BJ11" s="13" t="n">
        <v>-0.040433</v>
      </c>
      <c r="BK11" s="13" t="n">
        <v>0.240783</v>
      </c>
      <c r="BM11" s="13" t="n">
        <v>0.044547</v>
      </c>
      <c r="BN11" s="13" t="n">
        <v>0.018867</v>
      </c>
      <c r="BO11" s="13" t="n">
        <v>0.000317</v>
      </c>
      <c r="BP11" s="13" t="n">
        <v>-0.053893</v>
      </c>
      <c r="BQ11" s="13" t="n">
        <v>0.069423</v>
      </c>
      <c r="BR11" s="13" t="n">
        <v>-0.038722</v>
      </c>
      <c r="BS11" s="13" t="n">
        <v>0.018064</v>
      </c>
      <c r="BT11" s="13" t="n">
        <v>0.049843</v>
      </c>
      <c r="BU11" s="13" t="n">
        <v>-0.055653</v>
      </c>
      <c r="BV11" s="13" t="n">
        <v>-0.004674</v>
      </c>
      <c r="BW11" s="13" t="n">
        <v>0.035149</v>
      </c>
      <c r="BX11" s="13" t="n">
        <v>0.070883</v>
      </c>
      <c r="BY11" s="13" t="n">
        <v>0.008534</v>
      </c>
      <c r="BZ11" s="13" t="n">
        <v>0.05133</v>
      </c>
      <c r="CA11" s="13" t="n">
        <v>-0.007138</v>
      </c>
      <c r="CB11" s="13" t="n">
        <v>0.054283</v>
      </c>
      <c r="CC11" s="13" t="n">
        <v>0.018013</v>
      </c>
      <c r="CD11" s="13" t="n">
        <v>0.070419</v>
      </c>
      <c r="CE11" s="13" t="n">
        <v>-0.005681</v>
      </c>
      <c r="CF11" s="13" t="n">
        <v>0.068252</v>
      </c>
      <c r="CG11" s="13" t="n">
        <v>0.006633</v>
      </c>
      <c r="CH11" s="13" t="n">
        <v>0.064781</v>
      </c>
      <c r="CI11" s="13" t="n">
        <v>0.028395</v>
      </c>
      <c r="CJ11" s="13" t="n">
        <v>0.001207</v>
      </c>
      <c r="CK11" s="13" t="n">
        <v>0.048235</v>
      </c>
      <c r="CL11" s="13" t="n">
        <v>-0.041372</v>
      </c>
      <c r="CM11" s="13" t="n">
        <v>-0.067967</v>
      </c>
      <c r="CN11" s="13" t="n">
        <v>-0.004401</v>
      </c>
      <c r="CO11" s="13" t="n">
        <v>0.07526</v>
      </c>
      <c r="CP11" s="13" t="n">
        <v>-0.050242</v>
      </c>
      <c r="CQ11" s="13" t="n">
        <v>0.055697</v>
      </c>
      <c r="CR11" s="13" t="n">
        <v>-0.049962</v>
      </c>
      <c r="CS11" s="13" t="n">
        <v>0.083606</v>
      </c>
      <c r="CT11" s="13" t="n">
        <v>0.016146</v>
      </c>
      <c r="CU11" s="13" t="n">
        <v>0.009829</v>
      </c>
      <c r="CV11" s="13" t="n">
        <v>-0.012307</v>
      </c>
      <c r="CW11" s="13" t="n">
        <v>0.074649</v>
      </c>
      <c r="CX11" s="13" t="n">
        <v>0.03186</v>
      </c>
      <c r="CY11" s="13" t="n">
        <v>-0.039124</v>
      </c>
      <c r="CZ11" s="13" t="n">
        <v>0.028908</v>
      </c>
      <c r="DA11" s="13" t="n">
        <v>0.012554</v>
      </c>
      <c r="DB11" s="13" t="n">
        <v>-0.001721</v>
      </c>
      <c r="DC11" s="13" t="n">
        <v>-0.100334</v>
      </c>
      <c r="DD11" s="13" t="n">
        <v>-0.095752</v>
      </c>
      <c r="DE11" s="13" t="n">
        <v>0.03069</v>
      </c>
      <c r="DF11" s="13" t="n">
        <v>0.080711</v>
      </c>
      <c r="DG11" s="13" t="n">
        <v>-0.03045</v>
      </c>
      <c r="DH11" s="13" t="n">
        <v>-0.17716</v>
      </c>
      <c r="DI11" s="13" t="n">
        <v>-0.014349</v>
      </c>
      <c r="DJ11" s="13" t="n">
        <v>0.08568</v>
      </c>
      <c r="DK11" s="13" t="n">
        <v>0.045734</v>
      </c>
      <c r="DL11" s="13" t="n">
        <v>0.033855</v>
      </c>
      <c r="DM11" s="13" t="n">
        <v>-0.003661</v>
      </c>
      <c r="DN11" s="13" t="n">
        <v>0.0807</v>
      </c>
      <c r="DO11" s="13" t="n">
        <v>0.003679</v>
      </c>
      <c r="DP11" s="13" t="n">
        <v>0.049663</v>
      </c>
      <c r="DQ11" s="13" t="n">
        <v>-0.099241</v>
      </c>
      <c r="DR11" s="13" t="n">
        <v>0.093107</v>
      </c>
      <c r="DS11" s="13" t="n">
        <v>-0.022398</v>
      </c>
      <c r="DT11" s="13" t="n">
        <v>0.025391</v>
      </c>
      <c r="DV11" s="13" t="n">
        <v>0.040077</v>
      </c>
      <c r="DW11" s="13" t="n">
        <v>0.014133</v>
      </c>
      <c r="DX11" s="13" t="n">
        <v>-0.006743</v>
      </c>
      <c r="DY11" s="13" t="n">
        <v>-0.060207</v>
      </c>
      <c r="DZ11" s="13" t="n">
        <v>0.065607</v>
      </c>
      <c r="EA11" s="13" t="n">
        <v>-0.040728</v>
      </c>
      <c r="EB11" s="13" t="n">
        <v>0.026895</v>
      </c>
      <c r="EC11" s="13" t="n">
        <v>0.051158</v>
      </c>
      <c r="ED11" s="13" t="n">
        <v>-0.057903</v>
      </c>
      <c r="EE11" s="13" t="n">
        <v>-0.004906</v>
      </c>
      <c r="EF11" s="13" t="n">
        <v>0.035724</v>
      </c>
      <c r="EG11" s="13" t="n">
        <v>0.068896</v>
      </c>
      <c r="EH11" s="13" t="n">
        <v>0.007246</v>
      </c>
      <c r="EI11" s="13" t="n">
        <v>0.049268</v>
      </c>
      <c r="EJ11" s="13" t="n">
        <v>-0.006341</v>
      </c>
      <c r="EK11" s="13" t="n">
        <v>0.062929</v>
      </c>
      <c r="EL11" s="13" t="n">
        <v>0.01317</v>
      </c>
      <c r="EM11" s="13" t="n">
        <v>0.075285</v>
      </c>
      <c r="EN11" s="13" t="n">
        <v>-0.011026</v>
      </c>
      <c r="EO11" s="13" t="n">
        <v>0.06595</v>
      </c>
      <c r="EP11" s="13" t="n">
        <v>0.010795</v>
      </c>
      <c r="EQ11" s="13" t="n">
        <v>0.066441</v>
      </c>
      <c r="ER11" s="13" t="n">
        <v>0.026067</v>
      </c>
      <c r="ES11" s="13" t="n">
        <v>0.009733</v>
      </c>
      <c r="ET11" s="13" t="n">
        <v>0.03455</v>
      </c>
      <c r="EU11" s="13" t="n">
        <v>-0.025746</v>
      </c>
      <c r="EV11" s="13" t="n">
        <v>-0.061748</v>
      </c>
      <c r="EW11" s="13" t="n">
        <v>-0.008859</v>
      </c>
      <c r="EX11" s="13" t="n">
        <v>0.08789</v>
      </c>
      <c r="EY11" s="13" t="n">
        <v>-0.063573</v>
      </c>
      <c r="EZ11" s="13" t="n">
        <v>0.054443</v>
      </c>
      <c r="FA11" s="13" t="n">
        <v>-0.0538</v>
      </c>
      <c r="FB11" s="13" t="n">
        <v>0.082902</v>
      </c>
      <c r="FC11" s="13" t="n">
        <v>0.013356</v>
      </c>
      <c r="FD11" s="13" t="n">
        <v>0.011862</v>
      </c>
      <c r="FE11" s="13" t="n">
        <v>-0.025271</v>
      </c>
      <c r="FF11" s="13" t="n">
        <v>0.093297</v>
      </c>
      <c r="FG11" s="13" t="n">
        <v>0.030284</v>
      </c>
      <c r="FH11" s="13" t="n">
        <v>-0.02015</v>
      </c>
      <c r="FI11" s="13" t="n">
        <v>0.00991</v>
      </c>
      <c r="FJ11" s="13" t="n">
        <v>0.017252</v>
      </c>
      <c r="FK11" s="13" t="n">
        <v>-0.003168</v>
      </c>
      <c r="FL11" s="13" t="n">
        <v>-0.092336</v>
      </c>
      <c r="FM11" s="13" t="n">
        <v>-0.102882</v>
      </c>
      <c r="FN11" s="13" t="n">
        <v>0.04163</v>
      </c>
      <c r="FO11" s="13" t="n">
        <v>0.086308</v>
      </c>
      <c r="FP11" s="13" t="n">
        <v>-0.033729</v>
      </c>
      <c r="FQ11" s="13" t="n">
        <v>-0.1895</v>
      </c>
      <c r="FR11" s="13" t="n">
        <v>-0.00396</v>
      </c>
      <c r="FS11" s="13" t="n">
        <v>0.102724</v>
      </c>
      <c r="FT11" s="13" t="n">
        <v>0.056026</v>
      </c>
      <c r="FU11" s="13" t="n">
        <v>0.03106</v>
      </c>
      <c r="FV11" s="13" t="n">
        <v>-0.008278</v>
      </c>
      <c r="FW11" s="13" t="n">
        <v>0.083394</v>
      </c>
      <c r="FX11" s="13" t="n">
        <v>-0.000451</v>
      </c>
      <c r="FY11" s="13" t="n">
        <v>0.049994</v>
      </c>
      <c r="FZ11" s="13" t="n">
        <v>-0.091743</v>
      </c>
      <c r="GA11" s="13" t="n">
        <v>0.084524</v>
      </c>
      <c r="GB11" s="13" t="n">
        <v>-0.015069</v>
      </c>
      <c r="GC11" s="13" t="n">
        <v>0.021881</v>
      </c>
    </row>
    <row r="12" customFormat="false" ht="15" hidden="false" customHeight="false" outlineLevel="0" collapsed="false">
      <c r="B12" s="8" t="str">
        <f aca="false">Deals!B12</f>
        <v>Genesis Energy Lp</v>
      </c>
      <c r="C12" s="12" t="n">
        <v>1</v>
      </c>
      <c r="D12" s="13" t="n">
        <v>0.099609</v>
      </c>
      <c r="E12" s="13" t="n">
        <v>-0.0055</v>
      </c>
      <c r="F12" s="13" t="n">
        <v>0.021796</v>
      </c>
      <c r="G12" s="13" t="n">
        <v>-0.070736</v>
      </c>
      <c r="H12" s="13" t="n">
        <v>0.010428</v>
      </c>
      <c r="I12" s="13" t="n">
        <v>0.067423</v>
      </c>
      <c r="J12" s="13" t="n">
        <v>0.057246</v>
      </c>
      <c r="K12" s="13" t="n">
        <v>0.040532</v>
      </c>
      <c r="L12" s="13" t="n">
        <v>-0.027594</v>
      </c>
      <c r="M12" s="13" t="n">
        <v>0.112938</v>
      </c>
      <c r="N12" s="13" t="n">
        <v>-0.004182</v>
      </c>
      <c r="O12" s="13" t="n">
        <v>0.141517</v>
      </c>
      <c r="P12" s="13" t="n">
        <v>0.140482</v>
      </c>
      <c r="Q12" s="13" t="n">
        <v>0.049402</v>
      </c>
      <c r="R12" s="13" t="n">
        <v>0.007196</v>
      </c>
      <c r="S12" s="13" t="n">
        <v>0.04327</v>
      </c>
      <c r="T12" s="13" t="n">
        <v>0.0335</v>
      </c>
      <c r="U12" s="13" t="n">
        <v>-0.028362</v>
      </c>
      <c r="V12" s="13" t="n">
        <v>-0.023671</v>
      </c>
      <c r="W12" s="13" t="n">
        <v>0.028765</v>
      </c>
      <c r="X12" s="13" t="n">
        <v>0.028201</v>
      </c>
      <c r="Y12" s="13" t="n">
        <v>0.010204</v>
      </c>
      <c r="Z12" s="13" t="n">
        <v>0.021173</v>
      </c>
      <c r="AA12" s="13" t="n">
        <v>0.056972</v>
      </c>
      <c r="AB12" s="13" t="n">
        <v>-0.000545</v>
      </c>
      <c r="AC12" s="13" t="n">
        <v>-0.014545</v>
      </c>
      <c r="AD12" s="13" t="n">
        <v>0.032657</v>
      </c>
      <c r="AE12" s="13" t="n">
        <v>0.02851</v>
      </c>
      <c r="AF12" s="13" t="n">
        <v>-0.016842</v>
      </c>
      <c r="AG12" s="13" t="n">
        <v>-0.053266</v>
      </c>
      <c r="AH12" s="13" t="n">
        <v>0.061155</v>
      </c>
      <c r="AI12" s="13" t="n">
        <v>-0.054937</v>
      </c>
      <c r="AJ12" s="13" t="n">
        <v>-0.077508</v>
      </c>
      <c r="AK12" s="13" t="n">
        <v>-0.082326</v>
      </c>
      <c r="AL12" s="13" t="n">
        <v>-0.036566</v>
      </c>
      <c r="AM12" s="13" t="n">
        <v>0.035479</v>
      </c>
      <c r="AN12" s="13" t="n">
        <v>0.06162</v>
      </c>
      <c r="AO12" s="13" t="n">
        <v>0.021739</v>
      </c>
      <c r="AP12" s="13" t="n">
        <v>0.070638</v>
      </c>
      <c r="AQ12" s="13" t="n">
        <v>-0.021726</v>
      </c>
      <c r="AR12" s="13" t="n">
        <v>-0.097471</v>
      </c>
      <c r="AS12" s="13" t="n">
        <v>0.025632</v>
      </c>
      <c r="AT12" s="13" t="n">
        <v>-0.016445</v>
      </c>
      <c r="AU12" s="13" t="n">
        <v>-0.121851</v>
      </c>
      <c r="AV12" s="13" t="n">
        <v>0.068075</v>
      </c>
      <c r="AW12" s="13" t="n">
        <v>-0.023815</v>
      </c>
      <c r="AX12" s="13" t="n">
        <v>-0.066328</v>
      </c>
      <c r="AY12" s="13" t="n">
        <v>-0.208628</v>
      </c>
      <c r="AZ12" s="13" t="n">
        <v>-0.098874</v>
      </c>
      <c r="BA12" s="13" t="n">
        <v>0.241312</v>
      </c>
      <c r="BB12" s="13" t="n">
        <v>0.040988</v>
      </c>
      <c r="BC12" s="13" t="n">
        <v>0.161937</v>
      </c>
      <c r="BD12" s="13" t="n">
        <v>0.018582</v>
      </c>
      <c r="BE12" s="13" t="n">
        <v>-0.033881</v>
      </c>
      <c r="BF12" s="13" t="n">
        <v>-0.016218</v>
      </c>
      <c r="BG12" s="13" t="n">
        <v>0.060911</v>
      </c>
      <c r="BH12" s="13" t="n">
        <v>-0.061628</v>
      </c>
      <c r="BI12" s="13" t="n">
        <v>0.000286</v>
      </c>
      <c r="BJ12" s="13" t="n">
        <v>0.03091</v>
      </c>
      <c r="BK12" s="13" t="n">
        <v>0.013463</v>
      </c>
      <c r="BM12" s="13" t="n">
        <v>0.03564</v>
      </c>
      <c r="BN12" s="13" t="n">
        <v>0.016925</v>
      </c>
      <c r="BO12" s="13" t="n">
        <v>-0.013647</v>
      </c>
      <c r="BP12" s="13" t="n">
        <v>-0.079972</v>
      </c>
      <c r="BQ12" s="13" t="n">
        <v>0.018963</v>
      </c>
      <c r="BR12" s="13" t="n">
        <v>-0.013357</v>
      </c>
      <c r="BS12" s="13" t="n">
        <v>0.046121</v>
      </c>
      <c r="BT12" s="13" t="n">
        <v>0.015771</v>
      </c>
      <c r="BU12" s="13" t="n">
        <v>-0.004359</v>
      </c>
      <c r="BV12" s="13" t="n">
        <v>0.025113</v>
      </c>
      <c r="BW12" s="13" t="n">
        <v>0.023897</v>
      </c>
      <c r="BX12" s="13" t="n">
        <v>0.062127</v>
      </c>
      <c r="BY12" s="13" t="n">
        <v>0.00487</v>
      </c>
      <c r="BZ12" s="13" t="n">
        <v>0.052829</v>
      </c>
      <c r="CA12" s="13" t="n">
        <v>-0.007109</v>
      </c>
      <c r="CB12" s="13" t="n">
        <v>0.041347</v>
      </c>
      <c r="CC12" s="13" t="n">
        <v>-0.015247</v>
      </c>
      <c r="CD12" s="13" t="n">
        <v>0.057981</v>
      </c>
      <c r="CE12" s="13" t="n">
        <v>-0.034983</v>
      </c>
      <c r="CF12" s="13" t="n">
        <v>0.058569</v>
      </c>
      <c r="CG12" s="13" t="n">
        <v>0.037265</v>
      </c>
      <c r="CH12" s="13" t="n">
        <v>0.037207</v>
      </c>
      <c r="CI12" s="13" t="n">
        <v>0.029865</v>
      </c>
      <c r="CJ12" s="13" t="n">
        <v>-0.041643</v>
      </c>
      <c r="CK12" s="13" t="n">
        <v>0.045552</v>
      </c>
      <c r="CL12" s="13" t="n">
        <v>0.00605</v>
      </c>
      <c r="CM12" s="13" t="n">
        <v>-0.020868</v>
      </c>
      <c r="CN12" s="13" t="n">
        <v>0.025203</v>
      </c>
      <c r="CO12" s="13" t="n">
        <v>0.037615</v>
      </c>
      <c r="CP12" s="13" t="n">
        <v>-0.060663</v>
      </c>
      <c r="CQ12" s="13" t="n">
        <v>0.044977</v>
      </c>
      <c r="CR12" s="13" t="n">
        <v>-0.04827</v>
      </c>
      <c r="CS12" s="13" t="n">
        <v>0.039518</v>
      </c>
      <c r="CT12" s="13" t="n">
        <v>-0.003724</v>
      </c>
      <c r="CU12" s="13" t="n">
        <v>0.005191</v>
      </c>
      <c r="CV12" s="13" t="n">
        <v>-0.038677</v>
      </c>
      <c r="CW12" s="13" t="n">
        <v>0.085639</v>
      </c>
      <c r="CX12" s="13" t="n">
        <v>0.017149</v>
      </c>
      <c r="CY12" s="13" t="n">
        <v>-0.009998</v>
      </c>
      <c r="CZ12" s="13" t="n">
        <v>0.029717</v>
      </c>
      <c r="DA12" s="13" t="n">
        <v>-0.011516</v>
      </c>
      <c r="DB12" s="13" t="n">
        <v>-0.033357</v>
      </c>
      <c r="DC12" s="13" t="n">
        <v>-0.035791</v>
      </c>
      <c r="DD12" s="13" t="n">
        <v>-0.051436</v>
      </c>
      <c r="DE12" s="13" t="n">
        <v>0.074104</v>
      </c>
      <c r="DF12" s="13" t="n">
        <v>0.007963</v>
      </c>
      <c r="DG12" s="13" t="n">
        <v>-0.046804</v>
      </c>
      <c r="DH12" s="13" t="n">
        <v>-0.068914</v>
      </c>
      <c r="DI12" s="13" t="n">
        <v>0.023766</v>
      </c>
      <c r="DJ12" s="13" t="n">
        <v>0.078786</v>
      </c>
      <c r="DK12" s="13" t="n">
        <v>0.016005</v>
      </c>
      <c r="DL12" s="13" t="n">
        <v>0.006008</v>
      </c>
      <c r="DM12" s="13" t="n">
        <v>-0.000795</v>
      </c>
      <c r="DN12" s="13" t="n">
        <v>0.065576</v>
      </c>
      <c r="DO12" s="13" t="n">
        <v>0.037891</v>
      </c>
      <c r="DP12" s="13" t="n">
        <v>0.003862</v>
      </c>
      <c r="DQ12" s="13" t="n">
        <v>-0.029525</v>
      </c>
      <c r="DR12" s="13" t="n">
        <v>0.103264</v>
      </c>
      <c r="DS12" s="13" t="n">
        <v>0.015927</v>
      </c>
      <c r="DT12" s="13" t="n">
        <v>0.013463</v>
      </c>
      <c r="DV12" s="13" t="n">
        <v>0.035691</v>
      </c>
      <c r="DW12" s="13" t="n">
        <v>0.01669</v>
      </c>
      <c r="DX12" s="13" t="n">
        <v>-0.019771</v>
      </c>
      <c r="DY12" s="13" t="n">
        <v>-0.085092</v>
      </c>
      <c r="DZ12" s="13" t="n">
        <v>0.015011</v>
      </c>
      <c r="EA12" s="13" t="n">
        <v>-0.013916</v>
      </c>
      <c r="EB12" s="13" t="n">
        <v>0.047372</v>
      </c>
      <c r="EC12" s="13" t="n">
        <v>0.020104</v>
      </c>
      <c r="ED12" s="13" t="n">
        <v>-0.003816</v>
      </c>
      <c r="EE12" s="13" t="n">
        <v>0.025116</v>
      </c>
      <c r="EF12" s="13" t="n">
        <v>0.029117</v>
      </c>
      <c r="EG12" s="13" t="n">
        <v>0.05969</v>
      </c>
      <c r="EH12" s="13" t="n">
        <v>0.004146</v>
      </c>
      <c r="EI12" s="13" t="n">
        <v>0.052415</v>
      </c>
      <c r="EJ12" s="13" t="n">
        <v>-0.011178</v>
      </c>
      <c r="EK12" s="13" t="n">
        <v>0.046099</v>
      </c>
      <c r="EL12" s="13" t="n">
        <v>-0.015341</v>
      </c>
      <c r="EM12" s="13" t="n">
        <v>0.058453</v>
      </c>
      <c r="EN12" s="13" t="n">
        <v>-0.037328</v>
      </c>
      <c r="EO12" s="13" t="n">
        <v>0.056178</v>
      </c>
      <c r="EP12" s="13" t="n">
        <v>0.039877</v>
      </c>
      <c r="EQ12" s="13" t="n">
        <v>0.037221</v>
      </c>
      <c r="ER12" s="13" t="n">
        <v>0.032848</v>
      </c>
      <c r="ES12" s="13" t="n">
        <v>-0.043165</v>
      </c>
      <c r="ET12" s="13" t="n">
        <v>0.042305</v>
      </c>
      <c r="EU12" s="13" t="n">
        <v>0.008794</v>
      </c>
      <c r="EV12" s="13" t="n">
        <v>-0.020111</v>
      </c>
      <c r="EW12" s="13" t="n">
        <v>0.026815</v>
      </c>
      <c r="EX12" s="13" t="n">
        <v>0.037007</v>
      </c>
      <c r="EY12" s="13" t="n">
        <v>-0.062591</v>
      </c>
      <c r="EZ12" s="13" t="n">
        <v>0.046414</v>
      </c>
      <c r="FA12" s="13" t="n">
        <v>-0.048632</v>
      </c>
      <c r="FB12" s="13" t="n">
        <v>0.043708</v>
      </c>
      <c r="FC12" s="13" t="n">
        <v>-0.008139</v>
      </c>
      <c r="FD12" s="13" t="n">
        <v>0.001292</v>
      </c>
      <c r="FE12" s="13" t="n">
        <v>-0.042807</v>
      </c>
      <c r="FF12" s="13" t="n">
        <v>0.086461</v>
      </c>
      <c r="FG12" s="13" t="n">
        <v>0.010184</v>
      </c>
      <c r="FH12" s="13" t="n">
        <v>0.003168</v>
      </c>
      <c r="FI12" s="13" t="n">
        <v>0.021695</v>
      </c>
      <c r="FJ12" s="13" t="n">
        <v>-0.012441</v>
      </c>
      <c r="FK12" s="13" t="n">
        <v>-0.032816</v>
      </c>
      <c r="FL12" s="13" t="n">
        <v>-0.035298</v>
      </c>
      <c r="FM12" s="13" t="n">
        <v>-0.052597</v>
      </c>
      <c r="FN12" s="13" t="n">
        <v>0.081152</v>
      </c>
      <c r="FO12" s="13" t="n">
        <v>0.0063</v>
      </c>
      <c r="FP12" s="13" t="n">
        <v>-0.040284</v>
      </c>
      <c r="FQ12" s="13" t="n">
        <v>-0.078335</v>
      </c>
      <c r="FR12" s="13" t="n">
        <v>0.026229</v>
      </c>
      <c r="FS12" s="13" t="n">
        <v>0.083064</v>
      </c>
      <c r="FT12" s="13" t="n">
        <v>0.026946</v>
      </c>
      <c r="FU12" s="13" t="n">
        <v>0.000891</v>
      </c>
      <c r="FV12" s="13" t="n">
        <v>-0.001501</v>
      </c>
      <c r="FW12" s="13" t="n">
        <v>0.065978</v>
      </c>
      <c r="FX12" s="13" t="n">
        <v>0.037025</v>
      </c>
      <c r="FY12" s="13" t="n">
        <v>0.003486</v>
      </c>
      <c r="FZ12" s="13" t="n">
        <v>-0.033383</v>
      </c>
      <c r="GA12" s="13" t="n">
        <v>0.109108</v>
      </c>
      <c r="GB12" s="13" t="n">
        <v>0.012881</v>
      </c>
      <c r="GC12" s="13" t="n">
        <v>0.010399</v>
      </c>
    </row>
    <row r="13" customFormat="false" ht="15" hidden="false" customHeight="false" outlineLevel="0" collapsed="false">
      <c r="B13" s="8" t="str">
        <f aca="false">Deals!B13</f>
        <v>ICF International, Inc.</v>
      </c>
      <c r="C13" s="12" t="n">
        <v>1</v>
      </c>
      <c r="D13" s="13" t="n">
        <v>-0.085039</v>
      </c>
      <c r="E13" s="13" t="n">
        <v>-0.021597</v>
      </c>
      <c r="F13" s="13" t="n">
        <v>-0.016949</v>
      </c>
      <c r="G13" s="13" t="n">
        <v>-0.097835</v>
      </c>
      <c r="H13" s="13" t="n">
        <v>0.059556</v>
      </c>
      <c r="I13" s="13" t="n">
        <v>0.030621</v>
      </c>
      <c r="J13" s="13" t="n">
        <v>-0.102971</v>
      </c>
      <c r="K13" s="13" t="n">
        <v>-0.088022</v>
      </c>
      <c r="L13" s="13" t="n">
        <v>-0.087065</v>
      </c>
      <c r="M13" s="13" t="n">
        <v>0.178202</v>
      </c>
      <c r="N13" s="13" t="n">
        <v>0.084181</v>
      </c>
      <c r="O13" s="13" t="n">
        <v>-0.023464</v>
      </c>
      <c r="P13" s="13" t="n">
        <v>0.080821</v>
      </c>
      <c r="Q13" s="13" t="n">
        <v>0.099434</v>
      </c>
      <c r="R13" s="13" t="n">
        <v>-0.003309</v>
      </c>
      <c r="S13" s="13" t="n">
        <v>0.112136</v>
      </c>
      <c r="T13" s="13" t="n">
        <v>0.045108</v>
      </c>
      <c r="U13" s="13" t="n">
        <v>0.059664</v>
      </c>
      <c r="V13" s="13" t="n">
        <v>-0.014975</v>
      </c>
      <c r="W13" s="13" t="n">
        <v>0.076619</v>
      </c>
      <c r="X13" s="13" t="n">
        <v>-0.02231</v>
      </c>
      <c r="Y13" s="13" t="n">
        <v>0.033507</v>
      </c>
      <c r="Z13" s="13" t="n">
        <v>-0.029905</v>
      </c>
      <c r="AA13" s="13" t="n">
        <v>-0.030251</v>
      </c>
      <c r="AB13" s="13" t="n">
        <v>0.200832</v>
      </c>
      <c r="AC13" s="13" t="n">
        <v>-0.015092</v>
      </c>
      <c r="AD13" s="13" t="n">
        <v>-0.0211</v>
      </c>
      <c r="AE13" s="13" t="n">
        <v>-0.04542</v>
      </c>
      <c r="AF13" s="13" t="n">
        <v>-0.049462</v>
      </c>
      <c r="AG13" s="13" t="n">
        <v>-0.022342</v>
      </c>
      <c r="AH13" s="13" t="n">
        <v>-0.022852</v>
      </c>
      <c r="AI13" s="13" t="n">
        <v>-0.088514</v>
      </c>
      <c r="AJ13" s="13" t="n">
        <v>0.180253</v>
      </c>
      <c r="AK13" s="13" t="n">
        <v>0.067144</v>
      </c>
      <c r="AL13" s="13" t="n">
        <v>0.05673</v>
      </c>
      <c r="AM13" s="13" t="n">
        <v>-0.088336</v>
      </c>
      <c r="AN13" s="13" t="n">
        <v>0.12152</v>
      </c>
      <c r="AO13" s="13" t="n">
        <v>-0.02506</v>
      </c>
      <c r="AP13" s="13" t="n">
        <v>-0.057528</v>
      </c>
      <c r="AQ13" s="13" t="n">
        <v>-0.070649</v>
      </c>
      <c r="AR13" s="13" t="n">
        <v>-0.025713</v>
      </c>
      <c r="AS13" s="13" t="n">
        <v>0.051635</v>
      </c>
      <c r="AT13" s="13" t="n">
        <v>-0.06683</v>
      </c>
      <c r="AU13" s="13" t="n">
        <v>-0.111663</v>
      </c>
      <c r="AV13" s="13" t="n">
        <v>0.009214</v>
      </c>
      <c r="AW13" s="13" t="n">
        <v>0.161722</v>
      </c>
      <c r="AX13" s="13" t="n">
        <v>-0.001965</v>
      </c>
      <c r="AY13" s="13" t="n">
        <v>-0.037964</v>
      </c>
      <c r="AZ13" s="13" t="n">
        <v>-0.012569</v>
      </c>
      <c r="BA13" s="13" t="n">
        <v>0.017466</v>
      </c>
      <c r="BB13" s="13" t="n">
        <v>0.145476</v>
      </c>
      <c r="BC13" s="13" t="n">
        <v>0.035814</v>
      </c>
      <c r="BD13" s="13" t="n">
        <v>0.002943</v>
      </c>
      <c r="BE13" s="13" t="n">
        <v>0.011736</v>
      </c>
      <c r="BF13" s="13" t="n">
        <v>0.011358</v>
      </c>
      <c r="BG13" s="13" t="n">
        <v>0.05902</v>
      </c>
      <c r="BH13" s="13" t="n">
        <v>0.046931</v>
      </c>
      <c r="BI13" s="13" t="n">
        <v>0.192888</v>
      </c>
      <c r="BJ13" s="13" t="n">
        <v>-0.00271</v>
      </c>
      <c r="BK13" s="13" t="n">
        <v>-0.057971</v>
      </c>
      <c r="BM13" s="13" t="n">
        <v>0.009861</v>
      </c>
      <c r="BN13" s="13" t="n">
        <v>0.034662</v>
      </c>
      <c r="BO13" s="13" t="n">
        <v>-0.013323</v>
      </c>
      <c r="BP13" s="13" t="n">
        <v>-0.080339</v>
      </c>
      <c r="BQ13" s="13" t="n">
        <v>0.054737</v>
      </c>
      <c r="BR13" s="13" t="n">
        <v>-0.017732</v>
      </c>
      <c r="BS13" s="13" t="n">
        <v>0.027338</v>
      </c>
      <c r="BT13" s="13" t="n">
        <v>0.046007</v>
      </c>
      <c r="BU13" s="13" t="n">
        <v>-0.032182</v>
      </c>
      <c r="BV13" s="13" t="n">
        <v>-0.001937</v>
      </c>
      <c r="BW13" s="13" t="n">
        <v>0.045318</v>
      </c>
      <c r="BX13" s="13" t="n">
        <v>0.056109</v>
      </c>
      <c r="BY13" s="13" t="n">
        <v>0.017514</v>
      </c>
      <c r="BZ13" s="13" t="n">
        <v>0.041721</v>
      </c>
      <c r="CA13" s="13" t="n">
        <v>-0.007784</v>
      </c>
      <c r="CB13" s="13" t="n">
        <v>0.065535</v>
      </c>
      <c r="CC13" s="13" t="n">
        <v>0.010997</v>
      </c>
      <c r="CD13" s="13" t="n">
        <v>0.089501</v>
      </c>
      <c r="CE13" s="13" t="n">
        <v>-0.037353</v>
      </c>
      <c r="CF13" s="13" t="n">
        <v>0.069327</v>
      </c>
      <c r="CG13" s="13" t="n">
        <v>0.040429</v>
      </c>
      <c r="CH13" s="13" t="n">
        <v>0.071859</v>
      </c>
      <c r="CI13" s="13" t="n">
        <v>0.012559</v>
      </c>
      <c r="CJ13" s="13" t="n">
        <v>-0.03596</v>
      </c>
      <c r="CK13" s="13" t="n">
        <v>0.058009</v>
      </c>
      <c r="CL13" s="13" t="n">
        <v>0.008661</v>
      </c>
      <c r="CM13" s="13" t="n">
        <v>-0.033099</v>
      </c>
      <c r="CN13" s="13" t="n">
        <v>-0.00585</v>
      </c>
      <c r="CO13" s="13" t="n">
        <v>0.041741</v>
      </c>
      <c r="CP13" s="13" t="n">
        <v>-0.04321</v>
      </c>
      <c r="CQ13" s="13" t="n">
        <v>0.044624</v>
      </c>
      <c r="CR13" s="13" t="n">
        <v>-0.0578</v>
      </c>
      <c r="CS13" s="13" t="n">
        <v>0.072509</v>
      </c>
      <c r="CT13" s="13" t="n">
        <v>-0.012612</v>
      </c>
      <c r="CU13" s="13" t="n">
        <v>0.043534</v>
      </c>
      <c r="CV13" s="13" t="n">
        <v>-0.05091</v>
      </c>
      <c r="CW13" s="13" t="n">
        <v>0.051146</v>
      </c>
      <c r="CX13" s="13" t="n">
        <v>0.018305</v>
      </c>
      <c r="CY13" s="13" t="n">
        <v>-0.020565</v>
      </c>
      <c r="CZ13" s="13" t="n">
        <v>-0.001646</v>
      </c>
      <c r="DA13" s="13" t="n">
        <v>0.022</v>
      </c>
      <c r="DB13" s="13" t="n">
        <v>-0.055373</v>
      </c>
      <c r="DC13" s="13" t="n">
        <v>-0.035985</v>
      </c>
      <c r="DD13" s="13" t="n">
        <v>-0.039847</v>
      </c>
      <c r="DE13" s="13" t="n">
        <v>0.05297</v>
      </c>
      <c r="DF13" s="13" t="n">
        <v>0.030741</v>
      </c>
      <c r="DG13" s="13" t="n">
        <v>-0.052302</v>
      </c>
      <c r="DH13" s="13" t="n">
        <v>-0.063009</v>
      </c>
      <c r="DI13" s="13" t="n">
        <v>-0.01309</v>
      </c>
      <c r="DJ13" s="13" t="n">
        <v>0.068055</v>
      </c>
      <c r="DK13" s="13" t="n">
        <v>0.016072</v>
      </c>
      <c r="DL13" s="13" t="n">
        <v>-0.008157</v>
      </c>
      <c r="DM13" s="13" t="n">
        <v>0.007352</v>
      </c>
      <c r="DN13" s="13" t="n">
        <v>0.048882</v>
      </c>
      <c r="DO13" s="13" t="n">
        <v>0.041045</v>
      </c>
      <c r="DP13" s="13" t="n">
        <v>0.030226</v>
      </c>
      <c r="DQ13" s="13" t="n">
        <v>-0.035925</v>
      </c>
      <c r="DR13" s="13" t="n">
        <v>0.13831</v>
      </c>
      <c r="DS13" s="13" t="n">
        <v>0.080139</v>
      </c>
      <c r="DT13" s="13" t="n">
        <v>-0.018857</v>
      </c>
      <c r="DV13" s="13" t="n">
        <v>0.024759</v>
      </c>
      <c r="DW13" s="13" t="n">
        <v>0.042259</v>
      </c>
      <c r="DX13" s="13" t="n">
        <v>0.000228</v>
      </c>
      <c r="DY13" s="13" t="n">
        <v>-0.084832</v>
      </c>
      <c r="DZ13" s="13" t="n">
        <v>0.044137</v>
      </c>
      <c r="EA13" s="13" t="n">
        <v>-0.015945</v>
      </c>
      <c r="EB13" s="13" t="n">
        <v>0.0255</v>
      </c>
      <c r="EC13" s="13" t="n">
        <v>0.043556</v>
      </c>
      <c r="ED13" s="13" t="n">
        <v>-0.022199</v>
      </c>
      <c r="EE13" s="13" t="n">
        <v>-0.009866</v>
      </c>
      <c r="EF13" s="13" t="n">
        <v>0.03416</v>
      </c>
      <c r="EG13" s="13" t="n">
        <v>0.06724</v>
      </c>
      <c r="EH13" s="13" t="n">
        <v>0.012135</v>
      </c>
      <c r="EI13" s="13" t="n">
        <v>0.040628</v>
      </c>
      <c r="EJ13" s="13" t="n">
        <v>0.0045</v>
      </c>
      <c r="EK13" s="13" t="n">
        <v>0.051579</v>
      </c>
      <c r="EL13" s="13" t="n">
        <v>0.011459</v>
      </c>
      <c r="EM13" s="13" t="n">
        <v>0.079555</v>
      </c>
      <c r="EN13" s="13" t="n">
        <v>-0.029153</v>
      </c>
      <c r="EO13" s="13" t="n">
        <v>0.068792</v>
      </c>
      <c r="EP13" s="13" t="n">
        <v>0.047151</v>
      </c>
      <c r="EQ13" s="13" t="n">
        <v>0.065449</v>
      </c>
      <c r="ER13" s="13" t="n">
        <v>0.015166</v>
      </c>
      <c r="ES13" s="13" t="n">
        <v>-0.006881</v>
      </c>
      <c r="ET13" s="13" t="n">
        <v>0.035091</v>
      </c>
      <c r="EU13" s="13" t="n">
        <v>-0.000653</v>
      </c>
      <c r="EV13" s="13" t="n">
        <v>-0.038076</v>
      </c>
      <c r="EW13" s="13" t="n">
        <v>-0.003217</v>
      </c>
      <c r="EX13" s="13" t="n">
        <v>0.033817</v>
      </c>
      <c r="EY13" s="13" t="n">
        <v>-0.039386</v>
      </c>
      <c r="EZ13" s="13" t="n">
        <v>0.035353</v>
      </c>
      <c r="FA13" s="13" t="n">
        <v>-0.044869</v>
      </c>
      <c r="FB13" s="13" t="n">
        <v>0.03704</v>
      </c>
      <c r="FC13" s="13" t="n">
        <v>-0.006985</v>
      </c>
      <c r="FD13" s="13" t="n">
        <v>0.041462</v>
      </c>
      <c r="FE13" s="13" t="n">
        <v>-0.039313</v>
      </c>
      <c r="FF13" s="13" t="n">
        <v>0.048343</v>
      </c>
      <c r="FG13" s="13" t="n">
        <v>0.008998</v>
      </c>
      <c r="FH13" s="13" t="n">
        <v>-0.01209</v>
      </c>
      <c r="FI13" s="13" t="n">
        <v>0.003564</v>
      </c>
      <c r="FJ13" s="13" t="n">
        <v>0.001854</v>
      </c>
      <c r="FK13" s="13" t="n">
        <v>-0.050328</v>
      </c>
      <c r="FL13" s="13" t="n">
        <v>-0.034308</v>
      </c>
      <c r="FM13" s="13" t="n">
        <v>-0.049615</v>
      </c>
      <c r="FN13" s="13" t="n">
        <v>0.049806</v>
      </c>
      <c r="FO13" s="13" t="n">
        <v>0.011878</v>
      </c>
      <c r="FP13" s="13" t="n">
        <v>-0.049649</v>
      </c>
      <c r="FQ13" s="13" t="n">
        <v>-0.086043</v>
      </c>
      <c r="FR13" s="13" t="n">
        <v>-0.014482</v>
      </c>
      <c r="FS13" s="13" t="n">
        <v>0.077828</v>
      </c>
      <c r="FT13" s="13" t="n">
        <v>0.037266</v>
      </c>
      <c r="FU13" s="13" t="n">
        <v>-0.017486</v>
      </c>
      <c r="FV13" s="13" t="n">
        <v>0.008906</v>
      </c>
      <c r="FW13" s="13" t="n">
        <v>0.041202</v>
      </c>
      <c r="FX13" s="13" t="n">
        <v>0.034504</v>
      </c>
      <c r="FY13" s="13" t="n">
        <v>0.027047</v>
      </c>
      <c r="FZ13" s="13" t="n">
        <v>-0.045937</v>
      </c>
      <c r="GA13" s="13" t="n">
        <v>0.097765</v>
      </c>
      <c r="GB13" s="13" t="n">
        <v>0.059961</v>
      </c>
      <c r="GC13" s="13" t="n">
        <v>0.000689</v>
      </c>
    </row>
    <row r="14" customFormat="false" ht="15" hidden="false" customHeight="false" outlineLevel="0" collapsed="false">
      <c r="B14" s="8" t="str">
        <f aca="false">Deals!B14</f>
        <v>Enovis CORP</v>
      </c>
      <c r="C14" s="12" t="n">
        <v>1</v>
      </c>
      <c r="D14" s="13" t="n">
        <v>0.120553</v>
      </c>
      <c r="E14" s="13" t="n">
        <v>0.035861</v>
      </c>
      <c r="F14" s="13" t="n">
        <v>-0.038309</v>
      </c>
      <c r="G14" s="13" t="n">
        <v>-0.16406</v>
      </c>
      <c r="H14" s="13" t="n">
        <v>-0.026827</v>
      </c>
      <c r="I14" s="13" t="n">
        <v>0.049692</v>
      </c>
      <c r="J14" s="13" t="n">
        <v>0.136489</v>
      </c>
      <c r="K14" s="13" t="n">
        <v>0.114929</v>
      </c>
      <c r="L14" s="13" t="n">
        <v>-0.062176</v>
      </c>
      <c r="M14" s="13" t="n">
        <v>0.13376</v>
      </c>
      <c r="N14" s="13" t="n">
        <v>0.034881</v>
      </c>
      <c r="O14" s="13" t="n">
        <v>0.105576</v>
      </c>
      <c r="P14" s="13" t="n">
        <v>-0.027124</v>
      </c>
      <c r="Q14" s="13" t="n">
        <v>0.07235</v>
      </c>
      <c r="R14" s="13" t="n">
        <v>0.002793</v>
      </c>
      <c r="S14" s="13" t="n">
        <v>0.069209</v>
      </c>
      <c r="T14" s="13" t="n">
        <v>0.044289</v>
      </c>
      <c r="U14" s="13" t="n">
        <v>0.018423</v>
      </c>
      <c r="V14" s="13" t="n">
        <v>-0.018466</v>
      </c>
      <c r="W14" s="13" t="n">
        <v>0.084469</v>
      </c>
      <c r="X14" s="13" t="n">
        <v>-0.009382</v>
      </c>
      <c r="Y14" s="13" t="n">
        <v>0.045926</v>
      </c>
      <c r="Z14" s="13" t="n">
        <v>0.08816</v>
      </c>
      <c r="AA14" s="13" t="n">
        <v>-0.054012</v>
      </c>
      <c r="AB14" s="13" t="n">
        <v>0.180581</v>
      </c>
      <c r="AC14" s="13" t="n">
        <v>0.002812</v>
      </c>
      <c r="AD14" s="13" t="n">
        <v>0.009113</v>
      </c>
      <c r="AE14" s="13" t="n">
        <v>0.011253</v>
      </c>
      <c r="AF14" s="13" t="n">
        <v>0.024042</v>
      </c>
      <c r="AG14" s="13" t="n">
        <v>-0.155219</v>
      </c>
      <c r="AH14" s="13" t="n">
        <v>0.010164</v>
      </c>
      <c r="AI14" s="13" t="n">
        <v>-0.104386</v>
      </c>
      <c r="AJ14" s="13" t="n">
        <v>-0.045463</v>
      </c>
      <c r="AK14" s="13" t="n">
        <v>-0.052409</v>
      </c>
      <c r="AL14" s="13" t="n">
        <v>0.000776</v>
      </c>
      <c r="AM14" s="13" t="n">
        <v>-0.121388</v>
      </c>
      <c r="AN14" s="13" t="n">
        <v>0.162657</v>
      </c>
      <c r="AO14" s="13" t="n">
        <v>-0.093964</v>
      </c>
      <c r="AP14" s="13" t="n">
        <v>0.038969</v>
      </c>
      <c r="AQ14" s="13" t="n">
        <v>0.016132</v>
      </c>
      <c r="AR14" s="13" t="n">
        <v>-0.084144</v>
      </c>
      <c r="AS14" s="13" t="n">
        <v>-0.173564</v>
      </c>
      <c r="AT14" s="13" t="n">
        <v>0.017042</v>
      </c>
      <c r="AU14" s="13" t="n">
        <v>-0.228925</v>
      </c>
      <c r="AV14" s="13" t="n">
        <v>-0.098629</v>
      </c>
      <c r="AW14" s="13" t="n">
        <v>0.00408</v>
      </c>
      <c r="AX14" s="13" t="n">
        <v>-0.137421</v>
      </c>
      <c r="AY14" s="13" t="n">
        <v>-0.05182</v>
      </c>
      <c r="AZ14" s="13" t="n">
        <v>0.14318</v>
      </c>
      <c r="BA14" s="13" t="n">
        <v>0.129593</v>
      </c>
      <c r="BB14" s="13" t="n">
        <v>0.134313</v>
      </c>
      <c r="BC14" s="13" t="n">
        <v>-0.164662</v>
      </c>
      <c r="BD14" s="13" t="n">
        <v>-0.023256</v>
      </c>
      <c r="BE14" s="13" t="n">
        <v>0.109599</v>
      </c>
      <c r="BF14" s="13" t="n">
        <v>0.010899</v>
      </c>
      <c r="BG14" s="13" t="n">
        <v>0.058962</v>
      </c>
      <c r="BH14" s="13" t="n">
        <v>0.011454</v>
      </c>
      <c r="BI14" s="13" t="n">
        <v>0.183076</v>
      </c>
      <c r="BJ14" s="13" t="n">
        <v>-0.044669</v>
      </c>
      <c r="BK14" s="13" t="n">
        <v>0.085444</v>
      </c>
      <c r="BM14" s="13" t="n">
        <v>0.044446</v>
      </c>
      <c r="BN14" s="13" t="n">
        <v>0.014495</v>
      </c>
      <c r="BO14" s="13" t="n">
        <v>-0.021785</v>
      </c>
      <c r="BP14" s="13" t="n">
        <v>-0.079095</v>
      </c>
      <c r="BQ14" s="13" t="n">
        <v>0.052776</v>
      </c>
      <c r="BR14" s="13" t="n">
        <v>-0.026861</v>
      </c>
      <c r="BS14" s="13" t="n">
        <v>0.051294</v>
      </c>
      <c r="BT14" s="13" t="n">
        <v>0.028554</v>
      </c>
      <c r="BU14" s="13" t="n">
        <v>-0.038571</v>
      </c>
      <c r="BV14" s="13" t="n">
        <v>0.028796</v>
      </c>
      <c r="BW14" s="13" t="n">
        <v>0.024315</v>
      </c>
      <c r="BX14" s="13" t="n">
        <v>0.054936</v>
      </c>
      <c r="BY14" s="13" t="n">
        <v>0.00502</v>
      </c>
      <c r="BZ14" s="13" t="n">
        <v>0.044964</v>
      </c>
      <c r="CA14" s="13" t="n">
        <v>-0.020228</v>
      </c>
      <c r="CB14" s="13" t="n">
        <v>0.029833</v>
      </c>
      <c r="CC14" s="13" t="n">
        <v>-0.004107</v>
      </c>
      <c r="CD14" s="13" t="n">
        <v>0.082928</v>
      </c>
      <c r="CE14" s="13" t="n">
        <v>-0.016534</v>
      </c>
      <c r="CF14" s="13" t="n">
        <v>0.057374</v>
      </c>
      <c r="CG14" s="13" t="n">
        <v>0.033835</v>
      </c>
      <c r="CH14" s="13" t="n">
        <v>0.027704</v>
      </c>
      <c r="CI14" s="13" t="n">
        <v>0.016469</v>
      </c>
      <c r="CJ14" s="13" t="n">
        <v>-0.003567</v>
      </c>
      <c r="CK14" s="13" t="n">
        <v>0.066358</v>
      </c>
      <c r="CL14" s="13" t="n">
        <v>-0.046875</v>
      </c>
      <c r="CM14" s="13" t="n">
        <v>-0.05681</v>
      </c>
      <c r="CN14" s="13" t="n">
        <v>0.012433</v>
      </c>
      <c r="CO14" s="13" t="n">
        <v>0.062082</v>
      </c>
      <c r="CP14" s="13" t="n">
        <v>-0.054705</v>
      </c>
      <c r="CQ14" s="13" t="n">
        <v>0.063988</v>
      </c>
      <c r="CR14" s="13" t="n">
        <v>-0.029935</v>
      </c>
      <c r="CS14" s="13" t="n">
        <v>0.058786</v>
      </c>
      <c r="CT14" s="13" t="n">
        <v>0.027658</v>
      </c>
      <c r="CU14" s="13" t="n">
        <v>0.017988</v>
      </c>
      <c r="CV14" s="13" t="n">
        <v>-0.005831</v>
      </c>
      <c r="CW14" s="13" t="n">
        <v>0.073006</v>
      </c>
      <c r="CX14" s="13" t="n">
        <v>0.005411</v>
      </c>
      <c r="CY14" s="13" t="n">
        <v>-0.031006</v>
      </c>
      <c r="CZ14" s="13" t="n">
        <v>0.044006</v>
      </c>
      <c r="DA14" s="13" t="n">
        <v>0.012921</v>
      </c>
      <c r="DB14" s="13" t="n">
        <v>0.019176</v>
      </c>
      <c r="DC14" s="13" t="n">
        <v>-0.080326</v>
      </c>
      <c r="DD14" s="13" t="n">
        <v>-0.060705</v>
      </c>
      <c r="DE14" s="13" t="n">
        <v>0.038969</v>
      </c>
      <c r="DF14" s="13" t="n">
        <v>0.019986</v>
      </c>
      <c r="DG14" s="13" t="n">
        <v>-0.026704</v>
      </c>
      <c r="DH14" s="13" t="n">
        <v>-0.116705</v>
      </c>
      <c r="DI14" s="13" t="n">
        <v>-0.002874</v>
      </c>
      <c r="DJ14" s="13" t="n">
        <v>0.056488</v>
      </c>
      <c r="DK14" s="13" t="n">
        <v>0.011506</v>
      </c>
      <c r="DL14" s="13" t="n">
        <v>0.033278</v>
      </c>
      <c r="DM14" s="13" t="n">
        <v>0.008302</v>
      </c>
      <c r="DN14" s="13" t="n">
        <v>0.070227</v>
      </c>
      <c r="DO14" s="13" t="n">
        <v>-0.01104</v>
      </c>
      <c r="DP14" s="13" t="n">
        <v>0</v>
      </c>
      <c r="DQ14" s="13" t="n">
        <v>-0.048917</v>
      </c>
      <c r="DR14" s="13" t="n">
        <v>0.059159</v>
      </c>
      <c r="DS14" s="13" t="n">
        <v>0.003178</v>
      </c>
      <c r="DT14" s="13" t="n">
        <v>0.025215</v>
      </c>
      <c r="DV14" s="13" t="n">
        <v>0.04168</v>
      </c>
      <c r="DW14" s="13" t="n">
        <v>0.014419</v>
      </c>
      <c r="DX14" s="13" t="n">
        <v>-0.027667</v>
      </c>
      <c r="DY14" s="13" t="n">
        <v>-0.086416</v>
      </c>
      <c r="DZ14" s="13" t="n">
        <v>0.060592</v>
      </c>
      <c r="EA14" s="13" t="n">
        <v>-0.033612</v>
      </c>
      <c r="EB14" s="13" t="n">
        <v>0.051174</v>
      </c>
      <c r="EC14" s="13" t="n">
        <v>0.025462</v>
      </c>
      <c r="ED14" s="13" t="n">
        <v>-0.040985</v>
      </c>
      <c r="EE14" s="13" t="n">
        <v>0.032086</v>
      </c>
      <c r="EF14" s="13" t="n">
        <v>0.0249</v>
      </c>
      <c r="EG14" s="13" t="n">
        <v>0.050641</v>
      </c>
      <c r="EH14" s="13" t="n">
        <v>0.005701</v>
      </c>
      <c r="EI14" s="13" t="n">
        <v>0.039137</v>
      </c>
      <c r="EJ14" s="13" t="n">
        <v>-0.015095</v>
      </c>
      <c r="EK14" s="13" t="n">
        <v>0.031393</v>
      </c>
      <c r="EL14" s="13" t="n">
        <v>-0.008217</v>
      </c>
      <c r="EM14" s="13" t="n">
        <v>0.083009</v>
      </c>
      <c r="EN14" s="13" t="n">
        <v>-0.014221</v>
      </c>
      <c r="EO14" s="13" t="n">
        <v>0.057053</v>
      </c>
      <c r="EP14" s="13" t="n">
        <v>0.036623</v>
      </c>
      <c r="EQ14" s="13" t="n">
        <v>0.042054</v>
      </c>
      <c r="ER14" s="13" t="n">
        <v>0.017674</v>
      </c>
      <c r="ES14" s="13" t="n">
        <v>-0.010563</v>
      </c>
      <c r="ET14" s="13" t="n">
        <v>0.064953</v>
      </c>
      <c r="EU14" s="13" t="n">
        <v>-0.033966</v>
      </c>
      <c r="EV14" s="13" t="n">
        <v>-0.04956</v>
      </c>
      <c r="EW14" s="13" t="n">
        <v>0.009724</v>
      </c>
      <c r="EX14" s="13" t="n">
        <v>0.061219</v>
      </c>
      <c r="EY14" s="13" t="n">
        <v>-0.054769</v>
      </c>
      <c r="EZ14" s="13" t="n">
        <v>0.059892</v>
      </c>
      <c r="FA14" s="13" t="n">
        <v>-0.02737</v>
      </c>
      <c r="FB14" s="13" t="n">
        <v>0.061437</v>
      </c>
      <c r="FC14" s="13" t="n">
        <v>0.027518</v>
      </c>
      <c r="FD14" s="13" t="n">
        <v>0.018058</v>
      </c>
      <c r="FE14" s="13" t="n">
        <v>-0.014795</v>
      </c>
      <c r="FF14" s="13" t="n">
        <v>0.082671</v>
      </c>
      <c r="FG14" s="13" t="n">
        <v>0.00508</v>
      </c>
      <c r="FH14" s="13" t="n">
        <v>-0.029513</v>
      </c>
      <c r="FI14" s="13" t="n">
        <v>0.036794</v>
      </c>
      <c r="FJ14" s="13" t="n">
        <v>0.016471</v>
      </c>
      <c r="FK14" s="13" t="n">
        <v>0.01547</v>
      </c>
      <c r="FL14" s="13" t="n">
        <v>-0.081561</v>
      </c>
      <c r="FM14" s="13" t="n">
        <v>-0.066173</v>
      </c>
      <c r="FN14" s="13" t="n">
        <v>0.04778</v>
      </c>
      <c r="FO14" s="13" t="n">
        <v>0.032253</v>
      </c>
      <c r="FP14" s="13" t="n">
        <v>-0.028193</v>
      </c>
      <c r="FQ14" s="13" t="n">
        <v>-0.130111</v>
      </c>
      <c r="FR14" s="13" t="n">
        <v>0.001735</v>
      </c>
      <c r="FS14" s="13" t="n">
        <v>0.058941</v>
      </c>
      <c r="FT14" s="13" t="n">
        <v>0.017347</v>
      </c>
      <c r="FU14" s="13" t="n">
        <v>0.032947</v>
      </c>
      <c r="FV14" s="13" t="n">
        <v>0.007118</v>
      </c>
      <c r="FW14" s="13" t="n">
        <v>0.071002</v>
      </c>
      <c r="FX14" s="13" t="n">
        <v>-0.012112</v>
      </c>
      <c r="FY14" s="13" t="n">
        <v>-0.000608</v>
      </c>
      <c r="FZ14" s="13" t="n">
        <v>-0.052504</v>
      </c>
      <c r="GA14" s="13" t="n">
        <v>0.057973</v>
      </c>
      <c r="GB14" s="13" t="n">
        <v>-0.000793</v>
      </c>
      <c r="GC14" s="13" t="n">
        <v>0.027035</v>
      </c>
    </row>
    <row r="15" customFormat="false" ht="15" hidden="false" customHeight="false" outlineLevel="0" collapsed="false">
      <c r="B15" s="8" t="str">
        <f aca="false">Deals!B15</f>
        <v>International Paper Co /New/</v>
      </c>
      <c r="C15" s="12" t="n">
        <v>1</v>
      </c>
      <c r="D15" s="13" t="n">
        <v>-0.001422</v>
      </c>
      <c r="E15" s="13" t="n">
        <v>-0.050997</v>
      </c>
      <c r="F15" s="13" t="n">
        <v>-0.1156</v>
      </c>
      <c r="G15" s="13" t="n">
        <v>-0.009932</v>
      </c>
      <c r="H15" s="13" t="n">
        <v>0.134901</v>
      </c>
      <c r="I15" s="13" t="n">
        <v>0.061243</v>
      </c>
      <c r="J15" s="13" t="n">
        <v>0.050926</v>
      </c>
      <c r="K15" s="13" t="n">
        <v>-0.013491</v>
      </c>
      <c r="L15" s="13" t="n">
        <v>0.044819</v>
      </c>
      <c r="M15" s="13" t="n">
        <v>0.072698</v>
      </c>
      <c r="N15" s="13" t="n">
        <v>0.039659</v>
      </c>
      <c r="O15" s="13" t="n">
        <v>0.069673</v>
      </c>
      <c r="P15" s="13" t="n">
        <v>0.058396</v>
      </c>
      <c r="Q15" s="13" t="n">
        <v>0.008587</v>
      </c>
      <c r="R15" s="13" t="n">
        <v>-0.01137</v>
      </c>
      <c r="S15" s="13" t="n">
        <v>-0.03987</v>
      </c>
      <c r="T15" s="13" t="n">
        <v>0.090273</v>
      </c>
      <c r="U15" s="13" t="n">
        <v>-0.016645</v>
      </c>
      <c r="V15" s="13" t="n">
        <v>-0.051049</v>
      </c>
      <c r="W15" s="13" t="n">
        <v>-0.004241</v>
      </c>
      <c r="X15" s="13" t="n">
        <v>0.05526</v>
      </c>
      <c r="Y15" s="13" t="n">
        <v>0.049219</v>
      </c>
      <c r="Z15" s="13" t="n">
        <v>-0.02631</v>
      </c>
      <c r="AA15" s="13" t="n">
        <v>0.031319</v>
      </c>
      <c r="AB15" s="13" t="n">
        <v>-0.061567</v>
      </c>
      <c r="AC15" s="13" t="n">
        <v>0.016783</v>
      </c>
      <c r="AD15" s="13" t="n">
        <v>0.028407</v>
      </c>
      <c r="AE15" s="13" t="n">
        <v>0.059626</v>
      </c>
      <c r="AF15" s="13" t="n">
        <v>-0.058847</v>
      </c>
      <c r="AG15" s="13" t="n">
        <v>0.027368</v>
      </c>
      <c r="AH15" s="13" t="n">
        <v>-0.014654</v>
      </c>
      <c r="AI15" s="13" t="n">
        <v>0.060327</v>
      </c>
      <c r="AJ15" s="13" t="n">
        <v>0.071118</v>
      </c>
      <c r="AK15" s="13" t="n">
        <v>-0.004459</v>
      </c>
      <c r="AL15" s="13" t="n">
        <v>-0.017171</v>
      </c>
      <c r="AM15" s="13" t="n">
        <v>0.078807</v>
      </c>
      <c r="AN15" s="13" t="n">
        <v>-0.016309</v>
      </c>
      <c r="AO15" s="13" t="n">
        <v>-0.031898</v>
      </c>
      <c r="AP15" s="13" t="n">
        <v>-0.027736</v>
      </c>
      <c r="AQ15" s="13" t="n">
        <v>-0.081806</v>
      </c>
      <c r="AR15" s="13" t="n">
        <v>0.005884</v>
      </c>
      <c r="AS15" s="13" t="n">
        <v>-0.090453</v>
      </c>
      <c r="AT15" s="13" t="n">
        <v>-0.124015</v>
      </c>
      <c r="AU15" s="13" t="n">
        <v>0.129664</v>
      </c>
      <c r="AV15" s="13" t="n">
        <v>-0.009838</v>
      </c>
      <c r="AW15" s="13" t="n">
        <v>-0.098733</v>
      </c>
      <c r="AX15" s="13" t="n">
        <v>-0.092573</v>
      </c>
      <c r="AY15" s="13" t="n">
        <v>0.056416</v>
      </c>
      <c r="AZ15" s="13" t="n">
        <v>0.14958</v>
      </c>
      <c r="BA15" s="13" t="n">
        <v>0.054337</v>
      </c>
      <c r="BB15" s="13" t="n">
        <v>-0.015484</v>
      </c>
      <c r="BC15" s="13" t="n">
        <v>0.005218</v>
      </c>
      <c r="BD15" s="13" t="n">
        <v>0.080934</v>
      </c>
      <c r="BE15" s="13" t="n">
        <v>0.068107</v>
      </c>
      <c r="BF15" s="13" t="n">
        <v>-0.010518</v>
      </c>
      <c r="BG15" s="13" t="n">
        <v>-0.061484</v>
      </c>
      <c r="BH15" s="13" t="n">
        <v>0.092227</v>
      </c>
      <c r="BI15" s="13" t="n">
        <v>0.08908</v>
      </c>
      <c r="BJ15" s="13" t="n">
        <v>0.066717</v>
      </c>
      <c r="BK15" s="13" t="n">
        <v>-0.060724</v>
      </c>
      <c r="BM15" s="13" t="n">
        <v>0.011104</v>
      </c>
      <c r="BN15" s="13" t="n">
        <v>-0.006957</v>
      </c>
      <c r="BO15" s="13" t="n">
        <v>-0.053137</v>
      </c>
      <c r="BP15" s="13" t="n">
        <v>0.054172</v>
      </c>
      <c r="BQ15" s="13" t="n">
        <v>0.01408</v>
      </c>
      <c r="BR15" s="13" t="n">
        <v>0.015463</v>
      </c>
      <c r="BS15" s="13" t="n">
        <v>0.035857</v>
      </c>
      <c r="BT15" s="13" t="n">
        <v>-0.02592</v>
      </c>
      <c r="BU15" s="13" t="n">
        <v>-0.001378</v>
      </c>
      <c r="BV15" s="13" t="n">
        <v>0.015409</v>
      </c>
      <c r="BW15" s="13" t="n">
        <v>0.056</v>
      </c>
      <c r="BX15" s="13" t="n">
        <v>0.019792</v>
      </c>
      <c r="BY15" s="13" t="n">
        <v>0.036318</v>
      </c>
      <c r="BZ15" s="13" t="n">
        <v>0.018478</v>
      </c>
      <c r="CA15" s="13" t="n">
        <v>0.013823</v>
      </c>
      <c r="CB15" s="13" t="n">
        <v>0.001531</v>
      </c>
      <c r="CC15" s="13" t="n">
        <v>0.046444</v>
      </c>
      <c r="CD15" s="13" t="n">
        <v>-0.035744</v>
      </c>
      <c r="CE15" s="13" t="n">
        <v>0.025945</v>
      </c>
      <c r="CF15" s="13" t="n">
        <v>0.054352</v>
      </c>
      <c r="CG15" s="13" t="n">
        <v>0.016052</v>
      </c>
      <c r="CH15" s="13" t="n">
        <v>0.035924</v>
      </c>
      <c r="CI15" s="13" t="n">
        <v>-0.035102</v>
      </c>
      <c r="CJ15" s="13" t="n">
        <v>0.029857</v>
      </c>
      <c r="CK15" s="13" t="n">
        <v>0.022111</v>
      </c>
      <c r="CL15" s="13" t="n">
        <v>0.014137</v>
      </c>
      <c r="CM15" s="13" t="n">
        <v>0.023498</v>
      </c>
      <c r="CN15" s="13" t="n">
        <v>0.02564</v>
      </c>
      <c r="CO15" s="13" t="n">
        <v>-0.004222</v>
      </c>
      <c r="CP15" s="13" t="n">
        <v>0.022102</v>
      </c>
      <c r="CQ15" s="13" t="n">
        <v>-0.016297</v>
      </c>
      <c r="CR15" s="13" t="n">
        <v>0.019633</v>
      </c>
      <c r="CS15" s="13" t="n">
        <v>0.033343</v>
      </c>
      <c r="CT15" s="13" t="n">
        <v>-0.001868</v>
      </c>
      <c r="CU15" s="13" t="n">
        <v>-0.041801</v>
      </c>
      <c r="CV15" s="13" t="n">
        <v>0.067385</v>
      </c>
      <c r="CW15" s="13" t="n">
        <v>-0.02256</v>
      </c>
      <c r="CX15" s="13" t="n">
        <v>0.013814</v>
      </c>
      <c r="CY15" s="13" t="n">
        <v>0.011985</v>
      </c>
      <c r="CZ15" s="13" t="n">
        <v>-0.016933</v>
      </c>
      <c r="DA15" s="13" t="n">
        <v>0.001147</v>
      </c>
      <c r="DB15" s="13" t="n">
        <v>-0.056437</v>
      </c>
      <c r="DC15" s="13" t="n">
        <v>-0.018387</v>
      </c>
      <c r="DD15" s="13" t="n">
        <v>0.085874</v>
      </c>
      <c r="DE15" s="13" t="n">
        <v>-0.005096</v>
      </c>
      <c r="DF15" s="13" t="n">
        <v>-0.022773</v>
      </c>
      <c r="DG15" s="13" t="n">
        <v>-0.041199</v>
      </c>
      <c r="DH15" s="13" t="n">
        <v>0.013535</v>
      </c>
      <c r="DI15" s="13" t="n">
        <v>0.065163</v>
      </c>
      <c r="DJ15" s="13" t="n">
        <v>0.025925</v>
      </c>
      <c r="DK15" s="13" t="n">
        <v>0.021844</v>
      </c>
      <c r="DL15" s="13" t="n">
        <v>0.024846</v>
      </c>
      <c r="DM15" s="13" t="n">
        <v>0.01713</v>
      </c>
      <c r="DN15" s="13" t="n">
        <v>-0.001476</v>
      </c>
      <c r="DO15" s="13" t="n">
        <v>0.008286</v>
      </c>
      <c r="DP15" s="13" t="n">
        <v>-0.021076</v>
      </c>
      <c r="DQ15" s="13" t="n">
        <v>0.046286</v>
      </c>
      <c r="DR15" s="13" t="n">
        <v>0.022528</v>
      </c>
      <c r="DS15" s="13" t="n">
        <v>-0.005353</v>
      </c>
      <c r="DT15" s="13" t="n">
        <v>0.023452</v>
      </c>
      <c r="DV15" s="13" t="n">
        <v>0.00889</v>
      </c>
      <c r="DW15" s="13" t="n">
        <v>-0.005731</v>
      </c>
      <c r="DX15" s="13" t="n">
        <v>-0.065057</v>
      </c>
      <c r="DY15" s="13" t="n">
        <v>0.035797</v>
      </c>
      <c r="DZ15" s="13" t="n">
        <v>0.007011</v>
      </c>
      <c r="EA15" s="13" t="n">
        <v>0.032033</v>
      </c>
      <c r="EB15" s="13" t="n">
        <v>0.024719</v>
      </c>
      <c r="EC15" s="13" t="n">
        <v>-0.004593</v>
      </c>
      <c r="ED15" s="13" t="n">
        <v>0.006014</v>
      </c>
      <c r="EE15" s="13" t="n">
        <v>0.02747</v>
      </c>
      <c r="EF15" s="13" t="n">
        <v>0.065184</v>
      </c>
      <c r="EG15" s="13" t="n">
        <v>0.018151</v>
      </c>
      <c r="EH15" s="13" t="n">
        <v>0.051292</v>
      </c>
      <c r="EI15" s="13" t="n">
        <v>0.02256</v>
      </c>
      <c r="EJ15" s="13" t="n">
        <v>0.019439</v>
      </c>
      <c r="EK15" s="13" t="n">
        <v>0.004793</v>
      </c>
      <c r="EL15" s="13" t="n">
        <v>0.049384</v>
      </c>
      <c r="EM15" s="13" t="n">
        <v>-0.027341</v>
      </c>
      <c r="EN15" s="13" t="n">
        <v>0.028478</v>
      </c>
      <c r="EO15" s="13" t="n">
        <v>0.047864</v>
      </c>
      <c r="EP15" s="13" t="n">
        <v>0.018236</v>
      </c>
      <c r="EQ15" s="13" t="n">
        <v>0.030343</v>
      </c>
      <c r="ER15" s="13" t="n">
        <v>-0.025246</v>
      </c>
      <c r="ES15" s="13" t="n">
        <v>0.045547</v>
      </c>
      <c r="ET15" s="13" t="n">
        <v>0.016672</v>
      </c>
      <c r="EU15" s="13" t="n">
        <v>0.012388</v>
      </c>
      <c r="EV15" s="13" t="n">
        <v>0.018194</v>
      </c>
      <c r="EW15" s="13" t="n">
        <v>0.029903</v>
      </c>
      <c r="EX15" s="13" t="n">
        <v>-0.007776</v>
      </c>
      <c r="EY15" s="13" t="n">
        <v>0.030607</v>
      </c>
      <c r="EZ15" s="13" t="n">
        <v>-0.015773</v>
      </c>
      <c r="FA15" s="13" t="n">
        <v>0.019988</v>
      </c>
      <c r="FB15" s="13" t="n">
        <v>0.033075</v>
      </c>
      <c r="FC15" s="13" t="n">
        <v>-0.002345</v>
      </c>
      <c r="FD15" s="13" t="n">
        <v>-0.04333</v>
      </c>
      <c r="FE15" s="13" t="n">
        <v>0.071223</v>
      </c>
      <c r="FF15" s="13" t="n">
        <v>-0.015691</v>
      </c>
      <c r="FG15" s="13" t="n">
        <v>0.009233</v>
      </c>
      <c r="FH15" s="13" t="n">
        <v>0.003747</v>
      </c>
      <c r="FI15" s="13" t="n">
        <v>-0.021108</v>
      </c>
      <c r="FJ15" s="13" t="n">
        <v>0.002598</v>
      </c>
      <c r="FK15" s="13" t="n">
        <v>-0.05208</v>
      </c>
      <c r="FL15" s="13" t="n">
        <v>-0.026202</v>
      </c>
      <c r="FM15" s="13" t="n">
        <v>0.076828</v>
      </c>
      <c r="FN15" s="13" t="n">
        <v>-0.00011</v>
      </c>
      <c r="FO15" s="13" t="n">
        <v>-0.034144</v>
      </c>
      <c r="FP15" s="13" t="n">
        <v>-0.039422</v>
      </c>
      <c r="FQ15" s="13" t="n">
        <v>-0.002125</v>
      </c>
      <c r="FR15" s="13" t="n">
        <v>0.084992</v>
      </c>
      <c r="FS15" s="13" t="n">
        <v>0.028284</v>
      </c>
      <c r="FT15" s="13" t="n">
        <v>0.02136</v>
      </c>
      <c r="FU15" s="13" t="n">
        <v>0.007837</v>
      </c>
      <c r="FV15" s="13" t="n">
        <v>0.032734</v>
      </c>
      <c r="FW15" s="13" t="n">
        <v>0.004087</v>
      </c>
      <c r="FX15" s="13" t="n">
        <v>0.011858</v>
      </c>
      <c r="FY15" s="13" t="n">
        <v>-0.01357</v>
      </c>
      <c r="FZ15" s="13" t="n">
        <v>0.066072</v>
      </c>
      <c r="GA15" s="13" t="n">
        <v>0.010798</v>
      </c>
      <c r="GB15" s="13" t="n">
        <v>0.018176</v>
      </c>
      <c r="GC15" s="13" t="n">
        <v>0.02874</v>
      </c>
    </row>
    <row r="16" customFormat="false" ht="15" hidden="false" customHeight="false" outlineLevel="0" collapsed="false">
      <c r="B16" s="8" t="str">
        <f aca="false">Deals!B16</f>
        <v>Synopsys, Inc</v>
      </c>
      <c r="C16" s="12" t="n">
        <v>1</v>
      </c>
      <c r="D16" s="13" t="n">
        <v>0.006236</v>
      </c>
      <c r="E16" s="13" t="n">
        <v>-0.0212</v>
      </c>
      <c r="F16" s="13" t="n">
        <v>-0.015328</v>
      </c>
      <c r="G16" s="13" t="n">
        <v>-0.004061</v>
      </c>
      <c r="H16" s="13" t="n">
        <v>0.029222</v>
      </c>
      <c r="I16" s="13" t="n">
        <v>0.090459</v>
      </c>
      <c r="J16" s="13" t="n">
        <v>-0.00106</v>
      </c>
      <c r="K16" s="13" t="n">
        <v>-0.024095</v>
      </c>
      <c r="L16" s="13" t="n">
        <v>0.020497</v>
      </c>
      <c r="M16" s="13" t="n">
        <v>-0.031181</v>
      </c>
      <c r="N16" s="13" t="n">
        <v>0.050403</v>
      </c>
      <c r="O16" s="13" t="n">
        <v>0.047548</v>
      </c>
      <c r="P16" s="13" t="n">
        <v>0.024265</v>
      </c>
      <c r="Q16" s="13" t="n">
        <v>-0.00864</v>
      </c>
      <c r="R16" s="13" t="n">
        <v>0.024459</v>
      </c>
      <c r="S16" s="13" t="n">
        <v>-0.018935</v>
      </c>
      <c r="T16" s="13" t="n">
        <v>0.036084</v>
      </c>
      <c r="U16" s="13" t="n">
        <v>-0.021058</v>
      </c>
      <c r="V16" s="13" t="n">
        <v>0.039713</v>
      </c>
      <c r="W16" s="13" t="n">
        <v>-0.033952</v>
      </c>
      <c r="X16" s="13" t="n">
        <v>0.009336</v>
      </c>
      <c r="Y16" s="13" t="n">
        <v>0.103645</v>
      </c>
      <c r="Z16" s="13" t="n">
        <v>-0.017501</v>
      </c>
      <c r="AA16" s="13" t="n">
        <v>0.013547</v>
      </c>
      <c r="AB16" s="13" t="n">
        <v>-0.049257</v>
      </c>
      <c r="AC16" s="13" t="n">
        <v>-0.020568</v>
      </c>
      <c r="AD16" s="13" t="n">
        <v>0.023126</v>
      </c>
      <c r="AE16" s="13" t="n">
        <v>0.008574</v>
      </c>
      <c r="AF16" s="13" t="n">
        <v>-0.027048</v>
      </c>
      <c r="AG16" s="13" t="n">
        <v>0.08287</v>
      </c>
      <c r="AH16" s="13" t="n">
        <v>-0.029462</v>
      </c>
      <c r="AI16" s="13" t="n">
        <v>0.032372</v>
      </c>
      <c r="AJ16" s="13" t="n">
        <v>0.058809</v>
      </c>
      <c r="AK16" s="13" t="n">
        <v>0.001844</v>
      </c>
      <c r="AL16" s="13" t="n">
        <v>-0.011042</v>
      </c>
      <c r="AM16" s="13" t="n">
        <v>0.079553</v>
      </c>
      <c r="AN16" s="13" t="n">
        <v>-0.001939</v>
      </c>
      <c r="AO16" s="13" t="n">
        <v>0.01209</v>
      </c>
      <c r="AP16" s="13" t="n">
        <v>0.064206</v>
      </c>
      <c r="AQ16" s="13" t="n">
        <v>0.015234</v>
      </c>
      <c r="AR16" s="13" t="n">
        <v>0.003751</v>
      </c>
      <c r="AS16" s="13" t="n">
        <v>-0.076908</v>
      </c>
      <c r="AT16" s="13" t="n">
        <v>-0.015981</v>
      </c>
      <c r="AU16" s="13" t="n">
        <v>0.082287</v>
      </c>
      <c r="AV16" s="13" t="n">
        <v>0.002001</v>
      </c>
      <c r="AW16" s="13" t="n">
        <v>-0.089257</v>
      </c>
      <c r="AX16" s="13" t="n">
        <v>-0.059417</v>
      </c>
      <c r="AY16" s="13" t="n">
        <v>0.043124</v>
      </c>
      <c r="AZ16" s="13" t="n">
        <v>0.082458</v>
      </c>
      <c r="BA16" s="13" t="n">
        <v>-0.018993</v>
      </c>
      <c r="BB16" s="13" t="n">
        <v>0.087332</v>
      </c>
      <c r="BC16" s="13" t="n">
        <v>0.046642</v>
      </c>
      <c r="BD16" s="13" t="n">
        <v>0.001479</v>
      </c>
      <c r="BE16" s="13" t="n">
        <v>0.094719</v>
      </c>
      <c r="BF16" s="13" t="n">
        <v>0.001012</v>
      </c>
      <c r="BG16" s="13" t="n">
        <v>-0.000674</v>
      </c>
      <c r="BH16" s="13" t="n">
        <v>0.019727</v>
      </c>
      <c r="BI16" s="13" t="n">
        <v>-0.026786</v>
      </c>
      <c r="BJ16" s="13" t="n">
        <v>0.068468</v>
      </c>
      <c r="BK16" s="13" t="n">
        <v>0.135952</v>
      </c>
      <c r="BM16" s="13" t="n">
        <v>0.006311</v>
      </c>
      <c r="BN16" s="13" t="n">
        <v>-0.005028</v>
      </c>
      <c r="BO16" s="13" t="n">
        <v>-0.088132</v>
      </c>
      <c r="BP16" s="13" t="n">
        <v>0.039208</v>
      </c>
      <c r="BQ16" s="13" t="n">
        <v>0.004596</v>
      </c>
      <c r="BR16" s="13" t="n">
        <v>0.025858</v>
      </c>
      <c r="BS16" s="13" t="n">
        <v>0.024552</v>
      </c>
      <c r="BT16" s="13" t="n">
        <v>-0.005801</v>
      </c>
      <c r="BU16" s="13" t="n">
        <v>-0.000505</v>
      </c>
      <c r="BV16" s="13" t="n">
        <v>0.028551</v>
      </c>
      <c r="BW16" s="13" t="n">
        <v>0.066681</v>
      </c>
      <c r="BX16" s="13" t="n">
        <v>0.016982</v>
      </c>
      <c r="BY16" s="13" t="n">
        <v>0.042198</v>
      </c>
      <c r="BZ16" s="13" t="n">
        <v>-0.006672</v>
      </c>
      <c r="CA16" s="13" t="n">
        <v>0.015315</v>
      </c>
      <c r="CB16" s="13" t="n">
        <v>-0.012367</v>
      </c>
      <c r="CC16" s="13" t="n">
        <v>0.065184</v>
      </c>
      <c r="CD16" s="13" t="n">
        <v>-0.031385</v>
      </c>
      <c r="CE16" s="13" t="n">
        <v>0.051904</v>
      </c>
      <c r="CF16" s="13" t="n">
        <v>0.02806</v>
      </c>
      <c r="CG16" s="13" t="n">
        <v>0.008498</v>
      </c>
      <c r="CH16" s="13" t="n">
        <v>0.028176</v>
      </c>
      <c r="CI16" s="13" t="n">
        <v>-0.008152</v>
      </c>
      <c r="CJ16" s="13" t="n">
        <v>0.048088</v>
      </c>
      <c r="CK16" s="13" t="n">
        <v>0.00209</v>
      </c>
      <c r="CL16" s="13" t="n">
        <v>0.001289</v>
      </c>
      <c r="CM16" s="13" t="n">
        <v>0.033027</v>
      </c>
      <c r="CN16" s="13" t="n">
        <v>0.039543</v>
      </c>
      <c r="CO16" s="13" t="n">
        <v>-0.033145</v>
      </c>
      <c r="CP16" s="13" t="n">
        <v>0.04848</v>
      </c>
      <c r="CQ16" s="13" t="n">
        <v>-0.045069</v>
      </c>
      <c r="CR16" s="13" t="n">
        <v>0.038236</v>
      </c>
      <c r="CS16" s="13" t="n">
        <v>0.03348</v>
      </c>
      <c r="CT16" s="13" t="n">
        <v>0.003273</v>
      </c>
      <c r="CU16" s="13" t="n">
        <v>-0.010601</v>
      </c>
      <c r="CV16" s="13" t="n">
        <v>0.075713</v>
      </c>
      <c r="CW16" s="13" t="n">
        <v>0.011038</v>
      </c>
      <c r="CX16" s="13" t="n">
        <v>-0.00926</v>
      </c>
      <c r="CY16" s="13" t="n">
        <v>0.029853</v>
      </c>
      <c r="CZ16" s="13" t="n">
        <v>-0.021078</v>
      </c>
      <c r="DA16" s="13" t="n">
        <v>-0.00198</v>
      </c>
      <c r="DB16" s="13" t="n">
        <v>-0.047488</v>
      </c>
      <c r="DC16" s="13" t="n">
        <v>-0.043814</v>
      </c>
      <c r="DD16" s="13" t="n">
        <v>0.07451</v>
      </c>
      <c r="DE16" s="13" t="n">
        <v>0.009557</v>
      </c>
      <c r="DF16" s="13" t="n">
        <v>-0.044603</v>
      </c>
      <c r="DG16" s="13" t="n">
        <v>-0.064723</v>
      </c>
      <c r="DH16" s="13" t="n">
        <v>0.001069</v>
      </c>
      <c r="DI16" s="13" t="n">
        <v>0.095151</v>
      </c>
      <c r="DJ16" s="13" t="n">
        <v>0.018491</v>
      </c>
      <c r="DK16" s="13" t="n">
        <v>0.045514</v>
      </c>
      <c r="DL16" s="13" t="n">
        <v>-0.012791</v>
      </c>
      <c r="DM16" s="13" t="n">
        <v>0.033162</v>
      </c>
      <c r="DN16" s="13" t="n">
        <v>0.021293</v>
      </c>
      <c r="DO16" s="13" t="n">
        <v>0.011081</v>
      </c>
      <c r="DP16" s="13" t="n">
        <v>-0.008831</v>
      </c>
      <c r="DQ16" s="13" t="n">
        <v>0.072449</v>
      </c>
      <c r="DR16" s="13" t="n">
        <v>0.012484</v>
      </c>
      <c r="DS16" s="13" t="n">
        <v>0.015297</v>
      </c>
      <c r="DT16" s="13" t="n">
        <v>0.030587</v>
      </c>
      <c r="DV16" s="13" t="n">
        <v>0.011422</v>
      </c>
      <c r="DW16" s="13" t="n">
        <v>-0.011434</v>
      </c>
      <c r="DX16" s="13" t="n">
        <v>-0.090474</v>
      </c>
      <c r="DY16" s="13" t="n">
        <v>0.044112</v>
      </c>
      <c r="DZ16" s="13" t="n">
        <v>0.010579</v>
      </c>
      <c r="EA16" s="13" t="n">
        <v>0.033163</v>
      </c>
      <c r="EB16" s="13" t="n">
        <v>0.025597</v>
      </c>
      <c r="EC16" s="13" t="n">
        <v>-0.004533</v>
      </c>
      <c r="ED16" s="13" t="n">
        <v>0.004397</v>
      </c>
      <c r="EE16" s="13" t="n">
        <v>0.029029</v>
      </c>
      <c r="EF16" s="13" t="n">
        <v>0.063545</v>
      </c>
      <c r="EG16" s="13" t="n">
        <v>0.023451</v>
      </c>
      <c r="EH16" s="13" t="n">
        <v>0.043648</v>
      </c>
      <c r="EI16" s="13" t="n">
        <v>-0.005544</v>
      </c>
      <c r="EJ16" s="13" t="n">
        <v>0.02183</v>
      </c>
      <c r="EK16" s="13" t="n">
        <v>-0.013395</v>
      </c>
      <c r="EL16" s="13" t="n">
        <v>0.062888</v>
      </c>
      <c r="EM16" s="13" t="n">
        <v>-0.033477</v>
      </c>
      <c r="EN16" s="13" t="n">
        <v>0.060979</v>
      </c>
      <c r="EO16" s="13" t="n">
        <v>0.02917</v>
      </c>
      <c r="EP16" s="13" t="n">
        <v>0.010095</v>
      </c>
      <c r="EQ16" s="13" t="n">
        <v>0.029533</v>
      </c>
      <c r="ER16" s="13" t="n">
        <v>-0.003427</v>
      </c>
      <c r="ES16" s="13" t="n">
        <v>0.045803</v>
      </c>
      <c r="ET16" s="13" t="n">
        <v>-0.000132</v>
      </c>
      <c r="EU16" s="13" t="n">
        <v>0.002431</v>
      </c>
      <c r="EV16" s="13" t="n">
        <v>0.036902</v>
      </c>
      <c r="EW16" s="13" t="n">
        <v>0.040403</v>
      </c>
      <c r="EX16" s="13" t="n">
        <v>-0.035133</v>
      </c>
      <c r="EY16" s="13" t="n">
        <v>0.045497</v>
      </c>
      <c r="EZ16" s="13" t="n">
        <v>-0.044913</v>
      </c>
      <c r="FA16" s="13" t="n">
        <v>0.033794</v>
      </c>
      <c r="FB16" s="13" t="n">
        <v>0.028917</v>
      </c>
      <c r="FC16" s="13" t="n">
        <v>-0.001018</v>
      </c>
      <c r="FD16" s="13" t="n">
        <v>-0.022323</v>
      </c>
      <c r="FE16" s="13" t="n">
        <v>0.080976</v>
      </c>
      <c r="FF16" s="13" t="n">
        <v>0.007241</v>
      </c>
      <c r="FG16" s="13" t="n">
        <v>-0.000627</v>
      </c>
      <c r="FH16" s="13" t="n">
        <v>0.018439</v>
      </c>
      <c r="FI16" s="13" t="n">
        <v>-0.023752</v>
      </c>
      <c r="FJ16" s="13" t="n">
        <v>0.001638</v>
      </c>
      <c r="FK16" s="13" t="n">
        <v>-0.053171</v>
      </c>
      <c r="FL16" s="13" t="n">
        <v>-0.047451</v>
      </c>
      <c r="FM16" s="13" t="n">
        <v>0.064849</v>
      </c>
      <c r="FN16" s="13" t="n">
        <v>0.003787</v>
      </c>
      <c r="FO16" s="13" t="n">
        <v>-0.048371</v>
      </c>
      <c r="FP16" s="13" t="n">
        <v>-0.059277</v>
      </c>
      <c r="FQ16" s="13" t="n">
        <v>0.007081</v>
      </c>
      <c r="FR16" s="13" t="n">
        <v>0.101215</v>
      </c>
      <c r="FS16" s="13" t="n">
        <v>0.026988</v>
      </c>
      <c r="FT16" s="13" t="n">
        <v>0.032746</v>
      </c>
      <c r="FU16" s="13" t="n">
        <v>-0.024517</v>
      </c>
      <c r="FV16" s="13" t="n">
        <v>0.033259</v>
      </c>
      <c r="FW16" s="13" t="n">
        <v>0.020056</v>
      </c>
      <c r="FX16" s="13" t="n">
        <v>0.010726</v>
      </c>
      <c r="FY16" s="13" t="n">
        <v>-0.009775</v>
      </c>
      <c r="FZ16" s="13" t="n">
        <v>0.072883</v>
      </c>
      <c r="GA16" s="13" t="n">
        <v>0.017056</v>
      </c>
      <c r="GB16" s="13" t="n">
        <v>0.016222</v>
      </c>
      <c r="GC16" s="13" t="n">
        <v>0.027022</v>
      </c>
    </row>
    <row r="17" customFormat="false" ht="15" hidden="false" customHeight="false" outlineLevel="0" collapsed="false">
      <c r="B17" s="8" t="str">
        <f aca="false">Deals!B17</f>
        <v>Aci Worldwide, Inc.</v>
      </c>
      <c r="C17" s="12" t="n">
        <v>1</v>
      </c>
      <c r="D17" s="13" t="n">
        <v>0.065908</v>
      </c>
      <c r="E17" s="13" t="n">
        <v>-0.010181</v>
      </c>
      <c r="F17" s="13" t="n">
        <v>-0.041897</v>
      </c>
      <c r="G17" s="13" t="n">
        <v>0.157633</v>
      </c>
      <c r="H17" s="13" t="n">
        <v>-0.004524</v>
      </c>
      <c r="I17" s="13" t="n">
        <v>-0.014315</v>
      </c>
      <c r="J17" s="13" t="n">
        <v>-0.025818</v>
      </c>
      <c r="K17" s="13" t="n">
        <v>-0.074775</v>
      </c>
      <c r="L17" s="13" t="n">
        <v>0.102558</v>
      </c>
      <c r="M17" s="13" t="n">
        <v>0.013454</v>
      </c>
      <c r="N17" s="13" t="n">
        <v>0.088121</v>
      </c>
      <c r="O17" s="13" t="n">
        <v>-0.03639</v>
      </c>
      <c r="P17" s="13" t="n">
        <v>0.066579</v>
      </c>
      <c r="Q17" s="13" t="n">
        <v>-0.037863</v>
      </c>
      <c r="R17" s="13" t="n">
        <v>-0.010636</v>
      </c>
      <c r="S17" s="13" t="n">
        <v>-0.000645</v>
      </c>
      <c r="T17" s="13" t="n">
        <v>0.018718</v>
      </c>
      <c r="U17" s="13" t="n">
        <v>0.027878</v>
      </c>
      <c r="V17" s="13" t="n">
        <v>0.110746</v>
      </c>
      <c r="W17" s="13" t="n">
        <v>0.019608</v>
      </c>
      <c r="X17" s="13" t="n">
        <v>0.173803</v>
      </c>
      <c r="Y17" s="13" t="n">
        <v>0.004637</v>
      </c>
      <c r="Z17" s="13" t="n">
        <v>-0.067538</v>
      </c>
      <c r="AA17" s="13" t="n">
        <v>-0.009569</v>
      </c>
      <c r="AB17" s="13" t="n">
        <v>-0.013993</v>
      </c>
      <c r="AC17" s="13" t="n">
        <v>-0.034465</v>
      </c>
      <c r="AD17" s="13" t="n">
        <v>-0.049694</v>
      </c>
      <c r="AE17" s="13" t="n">
        <v>0.027987</v>
      </c>
      <c r="AF17" s="13" t="n">
        <v>0.006985</v>
      </c>
      <c r="AG17" s="13" t="n">
        <v>0.038954</v>
      </c>
      <c r="AH17" s="13" t="n">
        <v>-0.036466</v>
      </c>
      <c r="AI17" s="13" t="n">
        <v>0.025586</v>
      </c>
      <c r="AJ17" s="13" t="n">
        <v>0.010915</v>
      </c>
      <c r="AK17" s="13" t="n">
        <v>0.037018</v>
      </c>
      <c r="AL17" s="13" t="n">
        <v>-0.084284</v>
      </c>
      <c r="AM17" s="13" t="n">
        <v>0.074716</v>
      </c>
      <c r="AN17" s="13" t="n">
        <v>0.091184</v>
      </c>
      <c r="AO17" s="13" t="n">
        <v>0.06325</v>
      </c>
      <c r="AP17" s="13" t="n">
        <v>0.033869</v>
      </c>
      <c r="AQ17" s="13" t="n">
        <v>0.031919</v>
      </c>
      <c r="AR17" s="13" t="n">
        <v>-0.03663</v>
      </c>
      <c r="AS17" s="13" t="n">
        <v>-0.098859</v>
      </c>
      <c r="AT17" s="13" t="n">
        <v>-0.009845</v>
      </c>
      <c r="AU17" s="13" t="n">
        <v>0.133996</v>
      </c>
      <c r="AV17" s="13" t="n">
        <v>-0.017954</v>
      </c>
      <c r="AW17" s="13" t="n">
        <v>-0.090136</v>
      </c>
      <c r="AX17" s="13" t="n">
        <v>-0.163551</v>
      </c>
      <c r="AY17" s="13" t="n">
        <v>0.042458</v>
      </c>
      <c r="AZ17" s="13" t="n">
        <v>0.114148</v>
      </c>
      <c r="BA17" s="13" t="n">
        <v>-0.03848</v>
      </c>
      <c r="BB17" s="13" t="n">
        <v>0.033517</v>
      </c>
      <c r="BC17" s="13" t="n">
        <v>-0.055663</v>
      </c>
      <c r="BD17" s="13" t="n">
        <v>0.015377</v>
      </c>
      <c r="BE17" s="13" t="n">
        <v>-0.03584</v>
      </c>
      <c r="BF17" s="13" t="n">
        <v>0.01466</v>
      </c>
      <c r="BG17" s="13" t="n">
        <v>-0.065015</v>
      </c>
      <c r="BH17" s="13" t="n">
        <v>0.027042</v>
      </c>
      <c r="BI17" s="13" t="n">
        <v>-0.024718</v>
      </c>
      <c r="BJ17" s="13" t="n">
        <v>0.068871</v>
      </c>
      <c r="BK17" s="13" t="n">
        <v>0.008763</v>
      </c>
      <c r="BM17" s="13" t="n">
        <v>0.018867</v>
      </c>
      <c r="BN17" s="13" t="n">
        <v>0.000317</v>
      </c>
      <c r="BO17" s="13" t="n">
        <v>-0.053893</v>
      </c>
      <c r="BP17" s="13" t="n">
        <v>0.069423</v>
      </c>
      <c r="BQ17" s="13" t="n">
        <v>-0.038722</v>
      </c>
      <c r="BR17" s="13" t="n">
        <v>0.018064</v>
      </c>
      <c r="BS17" s="13" t="n">
        <v>0.049843</v>
      </c>
      <c r="BT17" s="13" t="n">
        <v>-0.055653</v>
      </c>
      <c r="BU17" s="13" t="n">
        <v>-0.004674</v>
      </c>
      <c r="BV17" s="13" t="n">
        <v>0.035149</v>
      </c>
      <c r="BW17" s="13" t="n">
        <v>0.070883</v>
      </c>
      <c r="BX17" s="13" t="n">
        <v>0.008534</v>
      </c>
      <c r="BY17" s="13" t="n">
        <v>0.05133</v>
      </c>
      <c r="BZ17" s="13" t="n">
        <v>-0.007138</v>
      </c>
      <c r="CA17" s="13" t="n">
        <v>0.054283</v>
      </c>
      <c r="CB17" s="13" t="n">
        <v>0.018013</v>
      </c>
      <c r="CC17" s="13" t="n">
        <v>0.070419</v>
      </c>
      <c r="CD17" s="13" t="n">
        <v>-0.005681</v>
      </c>
      <c r="CE17" s="13" t="n">
        <v>0.068252</v>
      </c>
      <c r="CF17" s="13" t="n">
        <v>0.006633</v>
      </c>
      <c r="CG17" s="13" t="n">
        <v>0.064781</v>
      </c>
      <c r="CH17" s="13" t="n">
        <v>0.028395</v>
      </c>
      <c r="CI17" s="13" t="n">
        <v>0.001207</v>
      </c>
      <c r="CJ17" s="13" t="n">
        <v>0.048235</v>
      </c>
      <c r="CK17" s="13" t="n">
        <v>-0.041372</v>
      </c>
      <c r="CL17" s="13" t="n">
        <v>-0.067967</v>
      </c>
      <c r="CM17" s="13" t="n">
        <v>-0.004401</v>
      </c>
      <c r="CN17" s="13" t="n">
        <v>0.07526</v>
      </c>
      <c r="CO17" s="13" t="n">
        <v>-0.050242</v>
      </c>
      <c r="CP17" s="13" t="n">
        <v>0.055697</v>
      </c>
      <c r="CQ17" s="13" t="n">
        <v>-0.049962</v>
      </c>
      <c r="CR17" s="13" t="n">
        <v>0.083606</v>
      </c>
      <c r="CS17" s="13" t="n">
        <v>0.016146</v>
      </c>
      <c r="CT17" s="13" t="n">
        <v>0.009829</v>
      </c>
      <c r="CU17" s="13" t="n">
        <v>-0.012307</v>
      </c>
      <c r="CV17" s="13" t="n">
        <v>0.074649</v>
      </c>
      <c r="CW17" s="13" t="n">
        <v>0.03186</v>
      </c>
      <c r="CX17" s="13" t="n">
        <v>-0.039124</v>
      </c>
      <c r="CY17" s="13" t="n">
        <v>0.028908</v>
      </c>
      <c r="CZ17" s="13" t="n">
        <v>0.012554</v>
      </c>
      <c r="DA17" s="13" t="n">
        <v>-0.001721</v>
      </c>
      <c r="DB17" s="13" t="n">
        <v>-0.100334</v>
      </c>
      <c r="DC17" s="13" t="n">
        <v>-0.095752</v>
      </c>
      <c r="DD17" s="13" t="n">
        <v>0.03069</v>
      </c>
      <c r="DE17" s="13" t="n">
        <v>0.080711</v>
      </c>
      <c r="DF17" s="13" t="n">
        <v>-0.03045</v>
      </c>
      <c r="DG17" s="13" t="n">
        <v>-0.17716</v>
      </c>
      <c r="DH17" s="13" t="n">
        <v>-0.014349</v>
      </c>
      <c r="DI17" s="13" t="n">
        <v>0.08568</v>
      </c>
      <c r="DJ17" s="13" t="n">
        <v>0.045734</v>
      </c>
      <c r="DK17" s="13" t="n">
        <v>0.033855</v>
      </c>
      <c r="DL17" s="13" t="n">
        <v>-0.003661</v>
      </c>
      <c r="DM17" s="13" t="n">
        <v>0.0807</v>
      </c>
      <c r="DN17" s="13" t="n">
        <v>0.003679</v>
      </c>
      <c r="DO17" s="13" t="n">
        <v>0.049663</v>
      </c>
      <c r="DP17" s="13" t="n">
        <v>-0.099241</v>
      </c>
      <c r="DQ17" s="13" t="n">
        <v>0.093107</v>
      </c>
      <c r="DR17" s="13" t="n">
        <v>-0.022398</v>
      </c>
      <c r="DS17" s="13" t="n">
        <v>0.025391</v>
      </c>
      <c r="DT17" s="13" t="n">
        <v>0.058384</v>
      </c>
      <c r="DV17" s="13" t="n">
        <v>0.014133</v>
      </c>
      <c r="DW17" s="13" t="n">
        <v>-0.006743</v>
      </c>
      <c r="DX17" s="13" t="n">
        <v>-0.060207</v>
      </c>
      <c r="DY17" s="13" t="n">
        <v>0.065607</v>
      </c>
      <c r="DZ17" s="13" t="n">
        <v>-0.040728</v>
      </c>
      <c r="EA17" s="13" t="n">
        <v>0.026895</v>
      </c>
      <c r="EB17" s="13" t="n">
        <v>0.051158</v>
      </c>
      <c r="EC17" s="13" t="n">
        <v>-0.057903</v>
      </c>
      <c r="ED17" s="13" t="n">
        <v>-0.004906</v>
      </c>
      <c r="EE17" s="13" t="n">
        <v>0.035724</v>
      </c>
      <c r="EF17" s="13" t="n">
        <v>0.068896</v>
      </c>
      <c r="EG17" s="13" t="n">
        <v>0.007246</v>
      </c>
      <c r="EH17" s="13" t="n">
        <v>0.049268</v>
      </c>
      <c r="EI17" s="13" t="n">
        <v>-0.006341</v>
      </c>
      <c r="EJ17" s="13" t="n">
        <v>0.062929</v>
      </c>
      <c r="EK17" s="13" t="n">
        <v>0.01317</v>
      </c>
      <c r="EL17" s="13" t="n">
        <v>0.075285</v>
      </c>
      <c r="EM17" s="13" t="n">
        <v>-0.011026</v>
      </c>
      <c r="EN17" s="13" t="n">
        <v>0.06595</v>
      </c>
      <c r="EO17" s="13" t="n">
        <v>0.010795</v>
      </c>
      <c r="EP17" s="13" t="n">
        <v>0.066441</v>
      </c>
      <c r="EQ17" s="13" t="n">
        <v>0.026067</v>
      </c>
      <c r="ER17" s="13" t="n">
        <v>0.009733</v>
      </c>
      <c r="ES17" s="13" t="n">
        <v>0.03455</v>
      </c>
      <c r="ET17" s="13" t="n">
        <v>-0.025746</v>
      </c>
      <c r="EU17" s="13" t="n">
        <v>-0.061748</v>
      </c>
      <c r="EV17" s="13" t="n">
        <v>-0.008859</v>
      </c>
      <c r="EW17" s="13" t="n">
        <v>0.08789</v>
      </c>
      <c r="EX17" s="13" t="n">
        <v>-0.063573</v>
      </c>
      <c r="EY17" s="13" t="n">
        <v>0.054443</v>
      </c>
      <c r="EZ17" s="13" t="n">
        <v>-0.0538</v>
      </c>
      <c r="FA17" s="13" t="n">
        <v>0.082902</v>
      </c>
      <c r="FB17" s="13" t="n">
        <v>0.013356</v>
      </c>
      <c r="FC17" s="13" t="n">
        <v>0.011862</v>
      </c>
      <c r="FD17" s="13" t="n">
        <v>-0.025271</v>
      </c>
      <c r="FE17" s="13" t="n">
        <v>0.093297</v>
      </c>
      <c r="FF17" s="13" t="n">
        <v>0.030284</v>
      </c>
      <c r="FG17" s="13" t="n">
        <v>-0.02015</v>
      </c>
      <c r="FH17" s="13" t="n">
        <v>0.00991</v>
      </c>
      <c r="FI17" s="13" t="n">
        <v>0.017252</v>
      </c>
      <c r="FJ17" s="13" t="n">
        <v>-0.003168</v>
      </c>
      <c r="FK17" s="13" t="n">
        <v>-0.092336</v>
      </c>
      <c r="FL17" s="13" t="n">
        <v>-0.102882</v>
      </c>
      <c r="FM17" s="13" t="n">
        <v>0.04163</v>
      </c>
      <c r="FN17" s="13" t="n">
        <v>0.086308</v>
      </c>
      <c r="FO17" s="13" t="n">
        <v>-0.033729</v>
      </c>
      <c r="FP17" s="13" t="n">
        <v>-0.1895</v>
      </c>
      <c r="FQ17" s="13" t="n">
        <v>-0.00396</v>
      </c>
      <c r="FR17" s="13" t="n">
        <v>0.102724</v>
      </c>
      <c r="FS17" s="13" t="n">
        <v>0.056026</v>
      </c>
      <c r="FT17" s="13" t="n">
        <v>0.03106</v>
      </c>
      <c r="FU17" s="13" t="n">
        <v>-0.008278</v>
      </c>
      <c r="FV17" s="13" t="n">
        <v>0.083394</v>
      </c>
      <c r="FW17" s="13" t="n">
        <v>-0.000451</v>
      </c>
      <c r="FX17" s="13" t="n">
        <v>0.049994</v>
      </c>
      <c r="FY17" s="13" t="n">
        <v>-0.091743</v>
      </c>
      <c r="FZ17" s="13" t="n">
        <v>0.084524</v>
      </c>
      <c r="GA17" s="13" t="n">
        <v>-0.015069</v>
      </c>
      <c r="GB17" s="13" t="n">
        <v>0.021881</v>
      </c>
      <c r="GC17" s="13" t="n">
        <v>0.051798</v>
      </c>
    </row>
    <row r="18" customFormat="false" ht="15" hidden="false" customHeight="false" outlineLevel="0" collapsed="false">
      <c r="B18" s="8" t="str">
        <f aca="false">Deals!B18</f>
        <v>Jazz Pharmaceuticals plc</v>
      </c>
      <c r="C18" s="12" t="n">
        <v>1</v>
      </c>
      <c r="D18" s="13" t="n">
        <v>-0.076234</v>
      </c>
      <c r="E18" s="13" t="n">
        <v>0.052816</v>
      </c>
      <c r="F18" s="13" t="n">
        <v>-0.153439</v>
      </c>
      <c r="G18" s="13" t="n">
        <v>0.041898</v>
      </c>
      <c r="H18" s="13" t="n">
        <v>0.067985</v>
      </c>
      <c r="I18" s="13" t="n">
        <v>-0.053256</v>
      </c>
      <c r="J18" s="13" t="n">
        <v>0.25245</v>
      </c>
      <c r="K18" s="13" t="n">
        <v>-0.059282</v>
      </c>
      <c r="L18" s="13" t="n">
        <v>0.004849</v>
      </c>
      <c r="M18" s="13" t="n">
        <v>-0.011691</v>
      </c>
      <c r="N18" s="13" t="n">
        <v>0.058965</v>
      </c>
      <c r="O18" s="13" t="n">
        <v>0.031743</v>
      </c>
      <c r="P18" s="13" t="n">
        <v>-0.039017</v>
      </c>
      <c r="Q18" s="13" t="n">
        <v>0.043642</v>
      </c>
      <c r="R18" s="13" t="n">
        <v>0.164867</v>
      </c>
      <c r="S18" s="13" t="n">
        <v>0.011181</v>
      </c>
      <c r="T18" s="13" t="n">
        <v>0.099345</v>
      </c>
      <c r="U18" s="13" t="n">
        <v>0.160565</v>
      </c>
      <c r="V18" s="13" t="n">
        <v>0.048808</v>
      </c>
      <c r="W18" s="13" t="n">
        <v>-0.013374</v>
      </c>
      <c r="X18" s="13" t="n">
        <v>0.274521</v>
      </c>
      <c r="Y18" s="13" t="n">
        <v>0.094336</v>
      </c>
      <c r="Z18" s="13" t="n">
        <v>0.198325</v>
      </c>
      <c r="AA18" s="13" t="n">
        <v>0.001879</v>
      </c>
      <c r="AB18" s="13" t="n">
        <v>-0.087301</v>
      </c>
      <c r="AC18" s="13" t="n">
        <v>-0.027257</v>
      </c>
      <c r="AD18" s="13" t="n">
        <v>0.051594</v>
      </c>
      <c r="AE18" s="13" t="n">
        <v>0.036303</v>
      </c>
      <c r="AF18" s="13" t="n">
        <v>-0.04952</v>
      </c>
      <c r="AG18" s="13" t="n">
        <v>0.165963</v>
      </c>
      <c r="AH18" s="13" t="n">
        <v>-0.014486</v>
      </c>
      <c r="AI18" s="13" t="n">
        <v>0.05157</v>
      </c>
      <c r="AJ18" s="13" t="n">
        <v>0.048863</v>
      </c>
      <c r="AK18" s="13" t="n">
        <v>-0.075442</v>
      </c>
      <c r="AL18" s="13" t="n">
        <v>0.034264</v>
      </c>
      <c r="AM18" s="13" t="n">
        <v>0.004429</v>
      </c>
      <c r="AN18" s="13" t="n">
        <v>0.015874</v>
      </c>
      <c r="AO18" s="13" t="n">
        <v>0.034203</v>
      </c>
      <c r="AP18" s="13" t="n">
        <v>0.003637</v>
      </c>
      <c r="AQ18" s="13" t="n">
        <v>-0.018288</v>
      </c>
      <c r="AR18" s="13" t="n">
        <v>0.091838</v>
      </c>
      <c r="AS18" s="13" t="n">
        <v>-0.121827</v>
      </c>
      <c r="AT18" s="13" t="n">
        <v>-0.213304</v>
      </c>
      <c r="AU18" s="13" t="n">
        <v>0.033657</v>
      </c>
      <c r="AV18" s="13" t="n">
        <v>0.067818</v>
      </c>
      <c r="AW18" s="13" t="n">
        <v>-0.041135</v>
      </c>
      <c r="AX18" s="13" t="n">
        <v>-0.084092</v>
      </c>
      <c r="AY18" s="13" t="n">
        <v>-0.055616</v>
      </c>
      <c r="AZ18" s="13" t="n">
        <v>0.073779</v>
      </c>
      <c r="BA18" s="13" t="n">
        <v>0.154347</v>
      </c>
      <c r="BB18" s="13" t="n">
        <v>0.005707</v>
      </c>
      <c r="BC18" s="13" t="n">
        <v>-0.06763</v>
      </c>
      <c r="BD18" s="13" t="n">
        <v>0.06836</v>
      </c>
      <c r="BE18" s="13" t="n">
        <v>-0.179771</v>
      </c>
      <c r="BF18" s="13" t="n">
        <v>-0.018978</v>
      </c>
      <c r="BG18" s="13" t="n">
        <v>-0.098864</v>
      </c>
      <c r="BH18" s="13" t="n">
        <v>-0.053348</v>
      </c>
      <c r="BI18" s="13" t="n">
        <v>0.052108</v>
      </c>
      <c r="BJ18" s="13" t="n">
        <v>0.118224</v>
      </c>
      <c r="BK18" s="13" t="n">
        <v>0.087762</v>
      </c>
      <c r="BM18" s="13" t="n">
        <v>0.014495</v>
      </c>
      <c r="BN18" s="13" t="n">
        <v>-0.021785</v>
      </c>
      <c r="BO18" s="13" t="n">
        <v>-0.079095</v>
      </c>
      <c r="BP18" s="13" t="n">
        <v>0.052776</v>
      </c>
      <c r="BQ18" s="13" t="n">
        <v>-0.026861</v>
      </c>
      <c r="BR18" s="13" t="n">
        <v>0.051294</v>
      </c>
      <c r="BS18" s="13" t="n">
        <v>0.028554</v>
      </c>
      <c r="BT18" s="13" t="n">
        <v>-0.038571</v>
      </c>
      <c r="BU18" s="13" t="n">
        <v>0.028796</v>
      </c>
      <c r="BV18" s="13" t="n">
        <v>0.024315</v>
      </c>
      <c r="BW18" s="13" t="n">
        <v>0.054936</v>
      </c>
      <c r="BX18" s="13" t="n">
        <v>0.00502</v>
      </c>
      <c r="BY18" s="13" t="n">
        <v>0.044964</v>
      </c>
      <c r="BZ18" s="13" t="n">
        <v>-0.020228</v>
      </c>
      <c r="CA18" s="13" t="n">
        <v>0.029833</v>
      </c>
      <c r="CB18" s="13" t="n">
        <v>-0.004107</v>
      </c>
      <c r="CC18" s="13" t="n">
        <v>0.082928</v>
      </c>
      <c r="CD18" s="13" t="n">
        <v>-0.016534</v>
      </c>
      <c r="CE18" s="13" t="n">
        <v>0.057374</v>
      </c>
      <c r="CF18" s="13" t="n">
        <v>0.033835</v>
      </c>
      <c r="CG18" s="13" t="n">
        <v>0.027704</v>
      </c>
      <c r="CH18" s="13" t="n">
        <v>0.016469</v>
      </c>
      <c r="CI18" s="13" t="n">
        <v>-0.003567</v>
      </c>
      <c r="CJ18" s="13" t="n">
        <v>0.066358</v>
      </c>
      <c r="CK18" s="13" t="n">
        <v>-0.046875</v>
      </c>
      <c r="CL18" s="13" t="n">
        <v>-0.05681</v>
      </c>
      <c r="CM18" s="13" t="n">
        <v>0.012433</v>
      </c>
      <c r="CN18" s="13" t="n">
        <v>0.062082</v>
      </c>
      <c r="CO18" s="13" t="n">
        <v>-0.054705</v>
      </c>
      <c r="CP18" s="13" t="n">
        <v>0.063988</v>
      </c>
      <c r="CQ18" s="13" t="n">
        <v>-0.029935</v>
      </c>
      <c r="CR18" s="13" t="n">
        <v>0.058786</v>
      </c>
      <c r="CS18" s="13" t="n">
        <v>0.027658</v>
      </c>
      <c r="CT18" s="13" t="n">
        <v>0.017988</v>
      </c>
      <c r="CU18" s="13" t="n">
        <v>-0.005831</v>
      </c>
      <c r="CV18" s="13" t="n">
        <v>0.073006</v>
      </c>
      <c r="CW18" s="13" t="n">
        <v>0.005411</v>
      </c>
      <c r="CX18" s="13" t="n">
        <v>-0.031006</v>
      </c>
      <c r="CY18" s="13" t="n">
        <v>0.044006</v>
      </c>
      <c r="CZ18" s="13" t="n">
        <v>0.012921</v>
      </c>
      <c r="DA18" s="13" t="n">
        <v>0.019176</v>
      </c>
      <c r="DB18" s="13" t="n">
        <v>-0.080326</v>
      </c>
      <c r="DC18" s="13" t="n">
        <v>-0.060705</v>
      </c>
      <c r="DD18" s="13" t="n">
        <v>0.038969</v>
      </c>
      <c r="DE18" s="13" t="n">
        <v>0.019986</v>
      </c>
      <c r="DF18" s="13" t="n">
        <v>-0.026704</v>
      </c>
      <c r="DG18" s="13" t="n">
        <v>-0.116705</v>
      </c>
      <c r="DH18" s="13" t="n">
        <v>-0.002874</v>
      </c>
      <c r="DI18" s="13" t="n">
        <v>0.056488</v>
      </c>
      <c r="DJ18" s="13" t="n">
        <v>0.011506</v>
      </c>
      <c r="DK18" s="13" t="n">
        <v>0.033278</v>
      </c>
      <c r="DL18" s="13" t="n">
        <v>0.008302</v>
      </c>
      <c r="DM18" s="13" t="n">
        <v>0.070227</v>
      </c>
      <c r="DN18" s="13" t="n">
        <v>-0.01104</v>
      </c>
      <c r="DO18" s="13" t="n">
        <v>0</v>
      </c>
      <c r="DP18" s="13" t="n">
        <v>-0.048917</v>
      </c>
      <c r="DQ18" s="13" t="n">
        <v>0.059159</v>
      </c>
      <c r="DR18" s="13" t="n">
        <v>0.003178</v>
      </c>
      <c r="DS18" s="13" t="n">
        <v>0.025215</v>
      </c>
      <c r="DT18" s="13" t="n">
        <v>0.039548</v>
      </c>
      <c r="DV18" s="13" t="n">
        <v>0.014419</v>
      </c>
      <c r="DW18" s="13" t="n">
        <v>-0.027667</v>
      </c>
      <c r="DX18" s="13" t="n">
        <v>-0.086416</v>
      </c>
      <c r="DY18" s="13" t="n">
        <v>0.060592</v>
      </c>
      <c r="DZ18" s="13" t="n">
        <v>-0.033612</v>
      </c>
      <c r="EA18" s="13" t="n">
        <v>0.051174</v>
      </c>
      <c r="EB18" s="13" t="n">
        <v>0.025462</v>
      </c>
      <c r="EC18" s="13" t="n">
        <v>-0.040985</v>
      </c>
      <c r="ED18" s="13" t="n">
        <v>0.032086</v>
      </c>
      <c r="EE18" s="13" t="n">
        <v>0.0249</v>
      </c>
      <c r="EF18" s="13" t="n">
        <v>0.050641</v>
      </c>
      <c r="EG18" s="13" t="n">
        <v>0.005701</v>
      </c>
      <c r="EH18" s="13" t="n">
        <v>0.039137</v>
      </c>
      <c r="EI18" s="13" t="n">
        <v>-0.015095</v>
      </c>
      <c r="EJ18" s="13" t="n">
        <v>0.031393</v>
      </c>
      <c r="EK18" s="13" t="n">
        <v>-0.008217</v>
      </c>
      <c r="EL18" s="13" t="n">
        <v>0.083009</v>
      </c>
      <c r="EM18" s="13" t="n">
        <v>-0.014221</v>
      </c>
      <c r="EN18" s="13" t="n">
        <v>0.057053</v>
      </c>
      <c r="EO18" s="13" t="n">
        <v>0.036623</v>
      </c>
      <c r="EP18" s="13" t="n">
        <v>0.042054</v>
      </c>
      <c r="EQ18" s="13" t="n">
        <v>0.017674</v>
      </c>
      <c r="ER18" s="13" t="n">
        <v>-0.010563</v>
      </c>
      <c r="ES18" s="13" t="n">
        <v>0.064953</v>
      </c>
      <c r="ET18" s="13" t="n">
        <v>-0.033966</v>
      </c>
      <c r="EU18" s="13" t="n">
        <v>-0.04956</v>
      </c>
      <c r="EV18" s="13" t="n">
        <v>0.009724</v>
      </c>
      <c r="EW18" s="13" t="n">
        <v>0.061219</v>
      </c>
      <c r="EX18" s="13" t="n">
        <v>-0.054769</v>
      </c>
      <c r="EY18" s="13" t="n">
        <v>0.059892</v>
      </c>
      <c r="EZ18" s="13" t="n">
        <v>-0.02737</v>
      </c>
      <c r="FA18" s="13" t="n">
        <v>0.061437</v>
      </c>
      <c r="FB18" s="13" t="n">
        <v>0.027518</v>
      </c>
      <c r="FC18" s="13" t="n">
        <v>0.018058</v>
      </c>
      <c r="FD18" s="13" t="n">
        <v>-0.014795</v>
      </c>
      <c r="FE18" s="13" t="n">
        <v>0.082671</v>
      </c>
      <c r="FF18" s="13" t="n">
        <v>0.00508</v>
      </c>
      <c r="FG18" s="13" t="n">
        <v>-0.029513</v>
      </c>
      <c r="FH18" s="13" t="n">
        <v>0.036794</v>
      </c>
      <c r="FI18" s="13" t="n">
        <v>0.016471</v>
      </c>
      <c r="FJ18" s="13" t="n">
        <v>0.01547</v>
      </c>
      <c r="FK18" s="13" t="n">
        <v>-0.081561</v>
      </c>
      <c r="FL18" s="13" t="n">
        <v>-0.066173</v>
      </c>
      <c r="FM18" s="13" t="n">
        <v>0.04778</v>
      </c>
      <c r="FN18" s="13" t="n">
        <v>0.032253</v>
      </c>
      <c r="FO18" s="13" t="n">
        <v>-0.028193</v>
      </c>
      <c r="FP18" s="13" t="n">
        <v>-0.130111</v>
      </c>
      <c r="FQ18" s="13" t="n">
        <v>0.001735</v>
      </c>
      <c r="FR18" s="13" t="n">
        <v>0.058941</v>
      </c>
      <c r="FS18" s="13" t="n">
        <v>0.017347</v>
      </c>
      <c r="FT18" s="13" t="n">
        <v>0.032947</v>
      </c>
      <c r="FU18" s="13" t="n">
        <v>0.007118</v>
      </c>
      <c r="FV18" s="13" t="n">
        <v>0.071002</v>
      </c>
      <c r="FW18" s="13" t="n">
        <v>-0.012112</v>
      </c>
      <c r="FX18" s="13" t="n">
        <v>-0.000608</v>
      </c>
      <c r="FY18" s="13" t="n">
        <v>-0.052504</v>
      </c>
      <c r="FZ18" s="13" t="n">
        <v>0.057973</v>
      </c>
      <c r="GA18" s="13" t="n">
        <v>-0.000793</v>
      </c>
      <c r="GB18" s="13" t="n">
        <v>0.027035</v>
      </c>
      <c r="GC18" s="13" t="n">
        <v>0.042605</v>
      </c>
    </row>
    <row r="19" customFormat="false" ht="15" hidden="false" customHeight="false" outlineLevel="0" collapsed="false">
      <c r="B19" s="8" t="str">
        <f aca="false">Deals!B19</f>
        <v>Prestige Consumer Healthcare Inc.</v>
      </c>
      <c r="C19" s="12" t="n">
        <v>1</v>
      </c>
      <c r="D19" s="13" t="n">
        <v>0.059394</v>
      </c>
      <c r="E19" s="13" t="n">
        <v>-0.028032</v>
      </c>
      <c r="F19" s="13" t="n">
        <v>-0.191878</v>
      </c>
      <c r="G19" s="13" t="n">
        <v>0.151493</v>
      </c>
      <c r="H19" s="13" t="n">
        <v>0.037951</v>
      </c>
      <c r="I19" s="13" t="n">
        <v>-0.021328</v>
      </c>
      <c r="J19" s="13" t="n">
        <v>0.05604</v>
      </c>
      <c r="K19" s="13" t="n">
        <v>0.025354</v>
      </c>
      <c r="L19" s="13" t="n">
        <v>0.242093</v>
      </c>
      <c r="M19" s="13" t="n">
        <v>-0.072685</v>
      </c>
      <c r="N19" s="13" t="n">
        <v>0.070894</v>
      </c>
      <c r="O19" s="13" t="n">
        <v>0.109091</v>
      </c>
      <c r="P19" s="13" t="n">
        <v>0.079865</v>
      </c>
      <c r="Q19" s="13" t="n">
        <v>0.049046</v>
      </c>
      <c r="R19" s="13" t="n">
        <v>0.090538</v>
      </c>
      <c r="S19" s="13" t="n">
        <v>-0.008506</v>
      </c>
      <c r="T19" s="13" t="n">
        <v>0.163693</v>
      </c>
      <c r="U19" s="13" t="n">
        <v>-0.042465</v>
      </c>
      <c r="V19" s="13" t="n">
        <v>-0.072374</v>
      </c>
      <c r="W19" s="13" t="n">
        <v>0.036853</v>
      </c>
      <c r="X19" s="13" t="n">
        <v>0.120717</v>
      </c>
      <c r="Y19" s="13" t="n">
        <v>0.022857</v>
      </c>
      <c r="Z19" s="13" t="n">
        <v>-0.154749</v>
      </c>
      <c r="AA19" s="13" t="n">
        <v>-0.058493</v>
      </c>
      <c r="AB19" s="13" t="n">
        <v>-0.043524</v>
      </c>
      <c r="AC19" s="13" t="n">
        <v>0.230092</v>
      </c>
      <c r="AD19" s="13" t="n">
        <v>0.020286</v>
      </c>
      <c r="AE19" s="13" t="n">
        <v>-0.009064</v>
      </c>
      <c r="AF19" s="13" t="n">
        <v>-0.091177</v>
      </c>
      <c r="AG19" s="13" t="n">
        <v>0.123701</v>
      </c>
      <c r="AH19" s="13" t="n">
        <v>-0.064721</v>
      </c>
      <c r="AI19" s="13" t="n">
        <v>0.094223</v>
      </c>
      <c r="AJ19" s="13" t="n">
        <v>-0.055618</v>
      </c>
      <c r="AK19" s="13" t="n">
        <v>0.037967</v>
      </c>
      <c r="AL19" s="13" t="n">
        <v>-0.013249</v>
      </c>
      <c r="AM19" s="13" t="n">
        <v>0.124927</v>
      </c>
      <c r="AN19" s="13" t="n">
        <v>0.11287</v>
      </c>
      <c r="AO19" s="13" t="n">
        <v>-0.084868</v>
      </c>
      <c r="AP19" s="13" t="n">
        <v>0.118981</v>
      </c>
      <c r="AQ19" s="13" t="n">
        <v>0.052823</v>
      </c>
      <c r="AR19" s="13" t="n">
        <v>0.029844</v>
      </c>
      <c r="AS19" s="13" t="n">
        <v>-0.0231</v>
      </c>
      <c r="AT19" s="13" t="n">
        <v>-0.029235</v>
      </c>
      <c r="AU19" s="13" t="n">
        <v>0.085252</v>
      </c>
      <c r="AV19" s="13" t="n">
        <v>0.03836</v>
      </c>
      <c r="AW19" s="13" t="n">
        <v>0.011594</v>
      </c>
      <c r="AX19" s="13" t="n">
        <v>-0.09324</v>
      </c>
      <c r="AY19" s="13" t="n">
        <v>0.047558</v>
      </c>
      <c r="AZ19" s="13" t="n">
        <v>0.09182</v>
      </c>
      <c r="BA19" s="13" t="n">
        <v>0.063495</v>
      </c>
      <c r="BB19" s="13" t="n">
        <v>-0.048256</v>
      </c>
      <c r="BC19" s="13" t="n">
        <v>0.025167</v>
      </c>
      <c r="BD19" s="13" t="n">
        <v>-0.034296</v>
      </c>
      <c r="BE19" s="13" t="n">
        <v>-0.100374</v>
      </c>
      <c r="BF19" s="13" t="n">
        <v>0.002909</v>
      </c>
      <c r="BG19" s="13" t="n">
        <v>-0.061943</v>
      </c>
      <c r="BH19" s="13" t="n">
        <v>0.050574</v>
      </c>
      <c r="BI19" s="13" t="n">
        <v>0.095228</v>
      </c>
      <c r="BJ19" s="13" t="n">
        <v>0.012668</v>
      </c>
      <c r="BK19" s="13" t="n">
        <v>0.073161</v>
      </c>
      <c r="BM19" s="13" t="n">
        <v>0.027379</v>
      </c>
      <c r="BN19" s="13" t="n">
        <v>-0.026073</v>
      </c>
      <c r="BO19" s="13" t="n">
        <v>-0.076493</v>
      </c>
      <c r="BP19" s="13" t="n">
        <v>0.038655</v>
      </c>
      <c r="BQ19" s="13" t="n">
        <v>-0.008013</v>
      </c>
      <c r="BR19" s="13" t="n">
        <v>0.028409</v>
      </c>
      <c r="BS19" s="13" t="n">
        <v>0.033264</v>
      </c>
      <c r="BT19" s="13" t="n">
        <v>-0.012454</v>
      </c>
      <c r="BU19" s="13" t="n">
        <v>0.010914</v>
      </c>
      <c r="BV19" s="13" t="n">
        <v>0.030347</v>
      </c>
      <c r="BW19" s="13" t="n">
        <v>0.074979</v>
      </c>
      <c r="BX19" s="13" t="n">
        <v>0.00909</v>
      </c>
      <c r="BY19" s="13" t="n">
        <v>0.039187</v>
      </c>
      <c r="BZ19" s="13" t="n">
        <v>-0.012214</v>
      </c>
      <c r="CA19" s="13" t="n">
        <v>0.056093</v>
      </c>
      <c r="CB19" s="13" t="n">
        <v>-0.003673</v>
      </c>
      <c r="CC19" s="13" t="n">
        <v>0.06385</v>
      </c>
      <c r="CD19" s="13" t="n">
        <v>-0.031632</v>
      </c>
      <c r="CE19" s="13" t="n">
        <v>0.075391</v>
      </c>
      <c r="CF19" s="13" t="n">
        <v>0.012683</v>
      </c>
      <c r="CG19" s="13" t="n">
        <v>0.03311</v>
      </c>
      <c r="CH19" s="13" t="n">
        <v>0.035485</v>
      </c>
      <c r="CI19" s="13" t="n">
        <v>-0.05261</v>
      </c>
      <c r="CJ19" s="13" t="n">
        <v>0.060029</v>
      </c>
      <c r="CK19" s="13" t="n">
        <v>0.014743</v>
      </c>
      <c r="CL19" s="13" t="n">
        <v>-0.030005</v>
      </c>
      <c r="CM19" s="13" t="n">
        <v>0.01466</v>
      </c>
      <c r="CN19" s="13" t="n">
        <v>0.057216</v>
      </c>
      <c r="CO19" s="13" t="n">
        <v>-0.055099</v>
      </c>
      <c r="CP19" s="13" t="n">
        <v>0.040594</v>
      </c>
      <c r="CQ19" s="13" t="n">
        <v>-0.053281</v>
      </c>
      <c r="CR19" s="13" t="n">
        <v>0.061126</v>
      </c>
      <c r="CS19" s="13" t="n">
        <v>-0.004914</v>
      </c>
      <c r="CT19" s="13" t="n">
        <v>0.028335</v>
      </c>
      <c r="CU19" s="13" t="n">
        <v>-0.043235</v>
      </c>
      <c r="CV19" s="13" t="n">
        <v>0.065447</v>
      </c>
      <c r="CW19" s="13" t="n">
        <v>0.008073</v>
      </c>
      <c r="CX19" s="13" t="n">
        <v>-0.027893</v>
      </c>
      <c r="CY19" s="13" t="n">
        <v>0.028258</v>
      </c>
      <c r="CZ19" s="13" t="n">
        <v>-0.002503</v>
      </c>
      <c r="DA19" s="13" t="n">
        <v>-0.006629</v>
      </c>
      <c r="DB19" s="13" t="n">
        <v>-0.034871</v>
      </c>
      <c r="DC19" s="13" t="n">
        <v>-0.050823</v>
      </c>
      <c r="DD19" s="13" t="n">
        <v>0.063448</v>
      </c>
      <c r="DE19" s="13" t="n">
        <v>0.030003</v>
      </c>
      <c r="DF19" s="13" t="n">
        <v>-0.050286</v>
      </c>
      <c r="DG19" s="13" t="n">
        <v>-0.083393</v>
      </c>
      <c r="DH19" s="13" t="n">
        <v>0.018763</v>
      </c>
      <c r="DI19" s="13" t="n">
        <v>0.08417</v>
      </c>
      <c r="DJ19" s="13" t="n">
        <v>-2.2E-005</v>
      </c>
      <c r="DK19" s="13" t="n">
        <v>0.00702</v>
      </c>
      <c r="DL19" s="13" t="n">
        <v>-0.008668</v>
      </c>
      <c r="DM19" s="13" t="n">
        <v>0.05865</v>
      </c>
      <c r="DN19" s="13" t="n">
        <v>0.021658</v>
      </c>
      <c r="DO19" s="13" t="n">
        <v>0.009925</v>
      </c>
      <c r="DP19" s="13" t="n">
        <v>-0.056638</v>
      </c>
      <c r="DQ19" s="13" t="n">
        <v>0.130835</v>
      </c>
      <c r="DR19" s="13" t="n">
        <v>0.024077</v>
      </c>
      <c r="DS19" s="13" t="n">
        <v>-0.005274</v>
      </c>
      <c r="DT19" s="13" t="n">
        <v>0.006226</v>
      </c>
      <c r="DV19" s="13" t="n">
        <v>0.02661</v>
      </c>
      <c r="DW19" s="13" t="n">
        <v>-0.031859</v>
      </c>
      <c r="DX19" s="13" t="n">
        <v>-0.08365</v>
      </c>
      <c r="DY19" s="13" t="n">
        <v>0.043386</v>
      </c>
      <c r="DZ19" s="13" t="n">
        <v>-0.011056</v>
      </c>
      <c r="EA19" s="13" t="n">
        <v>0.029146</v>
      </c>
      <c r="EB19" s="13" t="n">
        <v>0.03486</v>
      </c>
      <c r="EC19" s="13" t="n">
        <v>-0.012993</v>
      </c>
      <c r="ED19" s="13" t="n">
        <v>0.012777</v>
      </c>
      <c r="EE19" s="13" t="n">
        <v>0.033761</v>
      </c>
      <c r="EF19" s="13" t="n">
        <v>0.07714</v>
      </c>
      <c r="EG19" s="13" t="n">
        <v>0.009752</v>
      </c>
      <c r="EH19" s="13" t="n">
        <v>0.03385</v>
      </c>
      <c r="EI19" s="13" t="n">
        <v>-0.004858</v>
      </c>
      <c r="EJ19" s="13" t="n">
        <v>0.060055</v>
      </c>
      <c r="EK19" s="13" t="n">
        <v>-0.001103</v>
      </c>
      <c r="EL19" s="13" t="n">
        <v>0.066793</v>
      </c>
      <c r="EM19" s="13" t="n">
        <v>-0.03239</v>
      </c>
      <c r="EN19" s="13" t="n">
        <v>0.074048</v>
      </c>
      <c r="EO19" s="13" t="n">
        <v>0.016767</v>
      </c>
      <c r="EP19" s="13" t="n">
        <v>0.034997</v>
      </c>
      <c r="EQ19" s="13" t="n">
        <v>0.036564</v>
      </c>
      <c r="ER19" s="13" t="n">
        <v>-0.048941</v>
      </c>
      <c r="ES19" s="13" t="n">
        <v>0.058335</v>
      </c>
      <c r="ET19" s="13" t="n">
        <v>0.018288</v>
      </c>
      <c r="EU19" s="13" t="n">
        <v>-0.028006</v>
      </c>
      <c r="EV19" s="13" t="n">
        <v>0.014879</v>
      </c>
      <c r="EW19" s="13" t="n">
        <v>0.058355</v>
      </c>
      <c r="EX19" s="13" t="n">
        <v>-0.055238</v>
      </c>
      <c r="EY19" s="13" t="n">
        <v>0.042686</v>
      </c>
      <c r="EZ19" s="13" t="n">
        <v>-0.056324</v>
      </c>
      <c r="FA19" s="13" t="n">
        <v>0.060625</v>
      </c>
      <c r="FB19" s="13" t="n">
        <v>-0.009011</v>
      </c>
      <c r="FC19" s="13" t="n">
        <v>0.029404</v>
      </c>
      <c r="FD19" s="13" t="n">
        <v>-0.051372</v>
      </c>
      <c r="FE19" s="13" t="n">
        <v>0.073055</v>
      </c>
      <c r="FF19" s="13" t="n">
        <v>0.001979</v>
      </c>
      <c r="FG19" s="13" t="n">
        <v>-0.012164</v>
      </c>
      <c r="FH19" s="13" t="n">
        <v>0.020936</v>
      </c>
      <c r="FI19" s="13" t="n">
        <v>0.002798</v>
      </c>
      <c r="FJ19" s="13" t="n">
        <v>-0.009748</v>
      </c>
      <c r="FK19" s="13" t="n">
        <v>-0.03247</v>
      </c>
      <c r="FL19" s="13" t="n">
        <v>-0.05037</v>
      </c>
      <c r="FM19" s="13" t="n">
        <v>0.071433</v>
      </c>
      <c r="FN19" s="13" t="n">
        <v>0.034408</v>
      </c>
      <c r="FO19" s="13" t="n">
        <v>-0.05314</v>
      </c>
      <c r="FP19" s="13" t="n">
        <v>-0.082202</v>
      </c>
      <c r="FQ19" s="13" t="n">
        <v>0.022044</v>
      </c>
      <c r="FR19" s="13" t="n">
        <v>0.079691</v>
      </c>
      <c r="FS19" s="13" t="n">
        <v>0.017991</v>
      </c>
      <c r="FT19" s="13" t="n">
        <v>0.011739</v>
      </c>
      <c r="FU19" s="13" t="n">
        <v>-0.014708</v>
      </c>
      <c r="FV19" s="13" t="n">
        <v>0.056092</v>
      </c>
      <c r="FW19" s="13" t="n">
        <v>0.019127</v>
      </c>
      <c r="FX19" s="13" t="n">
        <v>0.013815</v>
      </c>
      <c r="FY19" s="13" t="n">
        <v>-0.055074</v>
      </c>
      <c r="FZ19" s="13" t="n">
        <v>0.135632</v>
      </c>
      <c r="GA19" s="13" t="n">
        <v>0.026419</v>
      </c>
      <c r="GB19" s="13" t="n">
        <v>-0.00429</v>
      </c>
      <c r="GC19" s="13" t="n">
        <v>0.009305</v>
      </c>
    </row>
    <row r="20" customFormat="false" ht="15" hidden="false" customHeight="false" outlineLevel="0" collapsed="false">
      <c r="B20" s="8" t="str">
        <f aca="false">Deals!B20</f>
        <v>H.B. Fuller Company</v>
      </c>
      <c r="C20" s="12" t="n">
        <v>1</v>
      </c>
      <c r="D20" s="13" t="n">
        <v>0.004721</v>
      </c>
      <c r="E20" s="13" t="n">
        <v>-0.075988</v>
      </c>
      <c r="F20" s="13" t="n">
        <v>0.009868</v>
      </c>
      <c r="G20" s="13" t="n">
        <v>-0.04544</v>
      </c>
      <c r="H20" s="13" t="n">
        <v>0.040726</v>
      </c>
      <c r="I20" s="13" t="n">
        <v>0.008879</v>
      </c>
      <c r="J20" s="13" t="n">
        <v>-0.006356</v>
      </c>
      <c r="K20" s="13" t="n">
        <v>0.080592</v>
      </c>
      <c r="L20" s="13" t="n">
        <v>0.05997</v>
      </c>
      <c r="M20" s="13" t="n">
        <v>0.122343</v>
      </c>
      <c r="N20" s="13" t="n">
        <v>0.047979</v>
      </c>
      <c r="O20" s="13" t="n">
        <v>-0.043797</v>
      </c>
      <c r="P20" s="13" t="n">
        <v>-0.027636</v>
      </c>
      <c r="Q20" s="13" t="n">
        <v>0.096834</v>
      </c>
      <c r="R20" s="13" t="n">
        <v>-0.09045</v>
      </c>
      <c r="S20" s="13" t="n">
        <v>0.064533</v>
      </c>
      <c r="T20" s="13" t="n">
        <v>-0.071233</v>
      </c>
      <c r="U20" s="13" t="n">
        <v>0.211853</v>
      </c>
      <c r="V20" s="13" t="n">
        <v>0.061518</v>
      </c>
      <c r="W20" s="13" t="n">
        <v>0.07207</v>
      </c>
      <c r="X20" s="13" t="n">
        <v>0.01403</v>
      </c>
      <c r="Y20" s="13" t="n">
        <v>-0.104919</v>
      </c>
      <c r="Z20" s="13" t="n">
        <v>0.042937</v>
      </c>
      <c r="AA20" s="13" t="n">
        <v>-0.004125</v>
      </c>
      <c r="AB20" s="13" t="n">
        <v>-0.037904</v>
      </c>
      <c r="AC20" s="13" t="n">
        <v>0.032376</v>
      </c>
      <c r="AD20" s="13" t="n">
        <v>0.005645</v>
      </c>
      <c r="AE20" s="13" t="n">
        <v>-0.069231</v>
      </c>
      <c r="AF20" s="13" t="n">
        <v>0.053527</v>
      </c>
      <c r="AG20" s="13" t="n">
        <v>-0.156037</v>
      </c>
      <c r="AH20" s="13" t="n">
        <v>0.060202</v>
      </c>
      <c r="AI20" s="13" t="n">
        <v>0.029068</v>
      </c>
      <c r="AJ20" s="13" t="n">
        <v>0.031026</v>
      </c>
      <c r="AK20" s="13" t="n">
        <v>-0.075904</v>
      </c>
      <c r="AL20" s="13" t="n">
        <v>0.089186</v>
      </c>
      <c r="AM20" s="13" t="n">
        <v>-0.04094</v>
      </c>
      <c r="AN20" s="13" t="n">
        <v>-0.022627</v>
      </c>
      <c r="AO20" s="13" t="n">
        <v>0.00814</v>
      </c>
      <c r="AP20" s="13" t="n">
        <v>-0.035384</v>
      </c>
      <c r="AQ20" s="13" t="n">
        <v>-0.010586</v>
      </c>
      <c r="AR20" s="13" t="n">
        <v>-0.095357</v>
      </c>
      <c r="AS20" s="13" t="n">
        <v>-0.063466</v>
      </c>
      <c r="AT20" s="13" t="n">
        <v>0.123159</v>
      </c>
      <c r="AU20" s="13" t="n">
        <v>0.047907</v>
      </c>
      <c r="AV20" s="13" t="n">
        <v>-0.083899</v>
      </c>
      <c r="AW20" s="13" t="n">
        <v>0.020565</v>
      </c>
      <c r="AX20" s="13" t="n">
        <v>0.037614</v>
      </c>
      <c r="AY20" s="13" t="n">
        <v>0.102884</v>
      </c>
      <c r="AZ20" s="13" t="n">
        <v>0.056773</v>
      </c>
      <c r="BA20" s="13" t="n">
        <v>0.02102</v>
      </c>
      <c r="BB20" s="13" t="n">
        <v>-0.036575</v>
      </c>
      <c r="BC20" s="13" t="n">
        <v>0.061605</v>
      </c>
      <c r="BD20" s="13" t="n">
        <v>0.019759</v>
      </c>
      <c r="BE20" s="13" t="n">
        <v>-0.021272</v>
      </c>
      <c r="BF20" s="13" t="n">
        <v>-0.091672</v>
      </c>
      <c r="BG20" s="13" t="n">
        <v>0.116948</v>
      </c>
      <c r="BH20" s="13" t="n">
        <v>0.028091</v>
      </c>
      <c r="BI20" s="13" t="n">
        <v>0.021942</v>
      </c>
      <c r="BJ20" s="13" t="n">
        <v>0.003646</v>
      </c>
      <c r="BK20" s="13" t="n">
        <v>0.043513</v>
      </c>
      <c r="BM20" s="13" t="n">
        <v>-0.008765</v>
      </c>
      <c r="BN20" s="13" t="n">
        <v>-0.060594</v>
      </c>
      <c r="BO20" s="13" t="n">
        <v>0.036012</v>
      </c>
      <c r="BP20" s="13" t="n">
        <v>-0.001278</v>
      </c>
      <c r="BQ20" s="13" t="n">
        <v>0.03558</v>
      </c>
      <c r="BR20" s="13" t="n">
        <v>0.018276</v>
      </c>
      <c r="BS20" s="13" t="n">
        <v>0.003541</v>
      </c>
      <c r="BT20" s="13" t="n">
        <v>0.026178</v>
      </c>
      <c r="BU20" s="13" t="n">
        <v>0.038452</v>
      </c>
      <c r="BV20" s="13" t="n">
        <v>0.063832</v>
      </c>
      <c r="BW20" s="13" t="n">
        <v>0.014143</v>
      </c>
      <c r="BX20" s="13" t="n">
        <v>0.045699</v>
      </c>
      <c r="BY20" s="13" t="n">
        <v>0.00214</v>
      </c>
      <c r="BZ20" s="13" t="n">
        <v>0.058893</v>
      </c>
      <c r="CA20" s="13" t="n">
        <v>-0.009342</v>
      </c>
      <c r="CB20" s="13" t="n">
        <v>0.076337</v>
      </c>
      <c r="CC20" s="13" t="n">
        <v>-0.02024</v>
      </c>
      <c r="CD20" s="13" t="n">
        <v>0.058356</v>
      </c>
      <c r="CE20" s="13" t="n">
        <v>0.034728</v>
      </c>
      <c r="CF20" s="13" t="n">
        <v>0.032757</v>
      </c>
      <c r="CG20" s="13" t="n">
        <v>0.038949</v>
      </c>
      <c r="CH20" s="13" t="n">
        <v>-0.029986</v>
      </c>
      <c r="CI20" s="13" t="n">
        <v>0.045408</v>
      </c>
      <c r="CJ20" s="13" t="n">
        <v>-0.000162</v>
      </c>
      <c r="CK20" s="13" t="n">
        <v>-0.015937</v>
      </c>
      <c r="CL20" s="13" t="n">
        <v>0.004539</v>
      </c>
      <c r="CM20" s="13" t="n">
        <v>0.053507</v>
      </c>
      <c r="CN20" s="13" t="n">
        <v>-0.054971</v>
      </c>
      <c r="CO20" s="13" t="n">
        <v>0.041871</v>
      </c>
      <c r="CP20" s="13" t="n">
        <v>-0.055827</v>
      </c>
      <c r="CQ20" s="13" t="n">
        <v>0.055072</v>
      </c>
      <c r="CR20" s="13" t="n">
        <v>0.027462</v>
      </c>
      <c r="CS20" s="13" t="n">
        <v>0.0084</v>
      </c>
      <c r="CT20" s="13" t="n">
        <v>-0.01509</v>
      </c>
      <c r="CU20" s="13" t="n">
        <v>0.079359</v>
      </c>
      <c r="CV20" s="13" t="n">
        <v>0.011372</v>
      </c>
      <c r="CW20" s="13" t="n">
        <v>-0.013492</v>
      </c>
      <c r="CX20" s="13" t="n">
        <v>0.022313</v>
      </c>
      <c r="CY20" s="13" t="n">
        <v>0.002174</v>
      </c>
      <c r="CZ20" s="13" t="n">
        <v>0.00263</v>
      </c>
      <c r="DA20" s="13" t="n">
        <v>-0.05552</v>
      </c>
      <c r="DB20" s="13" t="n">
        <v>-0.042563</v>
      </c>
      <c r="DC20" s="13" t="n">
        <v>0.062808</v>
      </c>
      <c r="DD20" s="13" t="n">
        <v>0.019056</v>
      </c>
      <c r="DE20" s="13" t="n">
        <v>-0.04771</v>
      </c>
      <c r="DF20" s="13" t="n">
        <v>-0.070432</v>
      </c>
      <c r="DG20" s="13" t="n">
        <v>0.014407</v>
      </c>
      <c r="DH20" s="13" t="n">
        <v>0.07542</v>
      </c>
      <c r="DI20" s="13" t="n">
        <v>-0.003604</v>
      </c>
      <c r="DJ20" s="13" t="n">
        <v>0.016372</v>
      </c>
      <c r="DK20" s="13" t="n">
        <v>-0.025656</v>
      </c>
      <c r="DL20" s="13" t="n">
        <v>0.052055</v>
      </c>
      <c r="DM20" s="13" t="n">
        <v>0.022986</v>
      </c>
      <c r="DN20" s="13" t="n">
        <v>0.003539</v>
      </c>
      <c r="DO20" s="13" t="n">
        <v>-0.046889</v>
      </c>
      <c r="DP20" s="13" t="n">
        <v>0.085084</v>
      </c>
      <c r="DQ20" s="13" t="n">
        <v>0.016834</v>
      </c>
      <c r="DR20" s="13" t="n">
        <v>0.018865</v>
      </c>
      <c r="DS20" s="13" t="n">
        <v>0.014755</v>
      </c>
      <c r="DT20" s="13" t="n">
        <v>-0.00231</v>
      </c>
      <c r="DV20" s="13" t="n">
        <v>-0.012512</v>
      </c>
      <c r="DW20" s="13" t="n">
        <v>-0.063507</v>
      </c>
      <c r="DX20" s="13" t="n">
        <v>0.032191</v>
      </c>
      <c r="DY20" s="13" t="n">
        <v>-0.001396</v>
      </c>
      <c r="DZ20" s="13" t="n">
        <v>0.042614</v>
      </c>
      <c r="EA20" s="13" t="n">
        <v>0.016826</v>
      </c>
      <c r="EB20" s="13" t="n">
        <v>0.005543</v>
      </c>
      <c r="EC20" s="13" t="n">
        <v>0.028729</v>
      </c>
      <c r="ED20" s="13" t="n">
        <v>0.041997</v>
      </c>
      <c r="EE20" s="13" t="n">
        <v>0.063326</v>
      </c>
      <c r="EF20" s="13" t="n">
        <v>0.013365</v>
      </c>
      <c r="EG20" s="13" t="n">
        <v>0.043488</v>
      </c>
      <c r="EH20" s="13" t="n">
        <v>0.005567</v>
      </c>
      <c r="EI20" s="13" t="n">
        <v>0.062677</v>
      </c>
      <c r="EJ20" s="13" t="n">
        <v>-0.006803</v>
      </c>
      <c r="EK20" s="13" t="n">
        <v>0.076462</v>
      </c>
      <c r="EL20" s="13" t="n">
        <v>-0.020749</v>
      </c>
      <c r="EM20" s="13" t="n">
        <v>0.059167</v>
      </c>
      <c r="EN20" s="13" t="n">
        <v>0.033594</v>
      </c>
      <c r="EO20" s="13" t="n">
        <v>0.035207</v>
      </c>
      <c r="EP20" s="13" t="n">
        <v>0.036466</v>
      </c>
      <c r="EQ20" s="13" t="n">
        <v>-0.03085</v>
      </c>
      <c r="ER20" s="13" t="n">
        <v>0.046462</v>
      </c>
      <c r="ES20" s="13" t="n">
        <v>0.003136</v>
      </c>
      <c r="ET20" s="13" t="n">
        <v>-0.018198</v>
      </c>
      <c r="EU20" s="13" t="n">
        <v>0.004601</v>
      </c>
      <c r="EV20" s="13" t="n">
        <v>0.052759</v>
      </c>
      <c r="EW20" s="13" t="n">
        <v>-0.057727</v>
      </c>
      <c r="EX20" s="13" t="n">
        <v>0.042222</v>
      </c>
      <c r="EY20" s="13" t="n">
        <v>-0.05694</v>
      </c>
      <c r="EZ20" s="13" t="n">
        <v>0.051754</v>
      </c>
      <c r="FA20" s="13" t="n">
        <v>0.024638</v>
      </c>
      <c r="FB20" s="13" t="n">
        <v>0.008537</v>
      </c>
      <c r="FC20" s="13" t="n">
        <v>-0.023604</v>
      </c>
      <c r="FD20" s="13" t="n">
        <v>0.082917</v>
      </c>
      <c r="FE20" s="13" t="n">
        <v>0.011025</v>
      </c>
      <c r="FF20" s="13" t="n">
        <v>-0.006401</v>
      </c>
      <c r="FG20" s="13" t="n">
        <v>0.015436</v>
      </c>
      <c r="FH20" s="13" t="n">
        <v>0.006342</v>
      </c>
      <c r="FI20" s="13" t="n">
        <v>0.006696</v>
      </c>
      <c r="FJ20" s="13" t="n">
        <v>-0.056513</v>
      </c>
      <c r="FK20" s="13" t="n">
        <v>-0.043687</v>
      </c>
      <c r="FL20" s="13" t="n">
        <v>0.066808</v>
      </c>
      <c r="FM20" s="13" t="n">
        <v>0.017999</v>
      </c>
      <c r="FN20" s="13" t="n">
        <v>-0.051072</v>
      </c>
      <c r="FO20" s="13" t="n">
        <v>-0.072967</v>
      </c>
      <c r="FP20" s="13" t="n">
        <v>0.021296</v>
      </c>
      <c r="FQ20" s="13" t="n">
        <v>0.084161</v>
      </c>
      <c r="FR20" s="13" t="n">
        <v>-0.002913</v>
      </c>
      <c r="FS20" s="13" t="n">
        <v>0.015778</v>
      </c>
      <c r="FT20" s="13" t="n">
        <v>-0.027406</v>
      </c>
      <c r="FU20" s="13" t="n">
        <v>0.05463</v>
      </c>
      <c r="FV20" s="13" t="n">
        <v>0.018005</v>
      </c>
      <c r="FW20" s="13" t="n">
        <v>0.003286</v>
      </c>
      <c r="FX20" s="13" t="n">
        <v>-0.044896</v>
      </c>
      <c r="FY20" s="13" t="n">
        <v>0.079731</v>
      </c>
      <c r="FZ20" s="13" t="n">
        <v>0.01806</v>
      </c>
      <c r="GA20" s="13" t="n">
        <v>0.020789</v>
      </c>
      <c r="GB20" s="13" t="n">
        <v>0.012259</v>
      </c>
      <c r="GC20" s="13" t="n">
        <v>-0.004443</v>
      </c>
    </row>
    <row r="21" customFormat="false" ht="15" hidden="false" customHeight="false" outlineLevel="0" collapsed="false">
      <c r="B21" s="8" t="str">
        <f aca="false">Deals!B21</f>
        <v>Kennametal Inc.</v>
      </c>
      <c r="C21" s="12" t="n">
        <v>1</v>
      </c>
      <c r="D21" s="13" t="n">
        <v>-0.051651</v>
      </c>
      <c r="E21" s="13" t="n">
        <v>-0.176888</v>
      </c>
      <c r="F21" s="13" t="n">
        <v>-0.046318</v>
      </c>
      <c r="G21" s="13" t="n">
        <v>0.113122</v>
      </c>
      <c r="H21" s="13" t="n">
        <v>-0.001626</v>
      </c>
      <c r="I21" s="13" t="n">
        <v>0.006515</v>
      </c>
      <c r="J21" s="13" t="n">
        <v>-0.044768</v>
      </c>
      <c r="K21" s="13" t="n">
        <v>0.076228</v>
      </c>
      <c r="L21" s="13" t="n">
        <v>0.049318</v>
      </c>
      <c r="M21" s="13" t="n">
        <v>0.02525</v>
      </c>
      <c r="N21" s="13" t="n">
        <v>-0.012924</v>
      </c>
      <c r="O21" s="13" t="n">
        <v>-0.035573</v>
      </c>
      <c r="P21" s="13" t="n">
        <v>0.024334</v>
      </c>
      <c r="Q21" s="13" t="n">
        <v>0.083771</v>
      </c>
      <c r="R21" s="13" t="n">
        <v>-0.104061</v>
      </c>
      <c r="S21" s="13" t="n">
        <v>0.116147</v>
      </c>
      <c r="T21" s="13" t="n">
        <v>-0.01892</v>
      </c>
      <c r="U21" s="13" t="n">
        <v>0.072437</v>
      </c>
      <c r="V21" s="13" t="n">
        <v>0.008772</v>
      </c>
      <c r="W21" s="13" t="n">
        <v>0.033043</v>
      </c>
      <c r="X21" s="13" t="n">
        <v>0.095749</v>
      </c>
      <c r="Y21" s="13" t="n">
        <v>-0.167659</v>
      </c>
      <c r="Z21" s="13" t="n">
        <v>0.009229</v>
      </c>
      <c r="AA21" s="13" t="n">
        <v>0.012803</v>
      </c>
      <c r="AB21" s="13" t="n">
        <v>0.054853</v>
      </c>
      <c r="AC21" s="13" t="n">
        <v>-0.036165</v>
      </c>
      <c r="AD21" s="13" t="n">
        <v>0.027531</v>
      </c>
      <c r="AE21" s="13" t="n">
        <v>-0.08643</v>
      </c>
      <c r="AF21" s="13" t="n">
        <v>0.059839</v>
      </c>
      <c r="AG21" s="13" t="n">
        <v>-0.078108</v>
      </c>
      <c r="AH21" s="13" t="n">
        <v>-0.065359</v>
      </c>
      <c r="AI21" s="13" t="n">
        <v>-0.046361</v>
      </c>
      <c r="AJ21" s="13" t="n">
        <v>-0.027974</v>
      </c>
      <c r="AK21" s="13" t="n">
        <v>-0.122101</v>
      </c>
      <c r="AL21" s="13" t="n">
        <v>0.11394</v>
      </c>
      <c r="AM21" s="13" t="n">
        <v>-0.037429</v>
      </c>
      <c r="AN21" s="13" t="n">
        <v>0.051054</v>
      </c>
      <c r="AO21" s="13" t="n">
        <v>0.018356</v>
      </c>
      <c r="AP21" s="13" t="n">
        <v>-0.053799</v>
      </c>
      <c r="AQ21" s="13" t="n">
        <v>-0.071219</v>
      </c>
      <c r="AR21" s="13" t="n">
        <v>-0.037551</v>
      </c>
      <c r="AS21" s="13" t="n">
        <v>-0.183934</v>
      </c>
      <c r="AT21" s="13" t="n">
        <v>0.129771</v>
      </c>
      <c r="AU21" s="13" t="n">
        <v>0.040185</v>
      </c>
      <c r="AV21" s="13" t="n">
        <v>-0.34359</v>
      </c>
      <c r="AW21" s="13" t="n">
        <v>-0.078125</v>
      </c>
      <c r="AX21" s="13" t="n">
        <v>0.137288</v>
      </c>
      <c r="AY21" s="13" t="n">
        <v>0.117238</v>
      </c>
      <c r="AZ21" s="13" t="n">
        <v>0.039573</v>
      </c>
      <c r="BA21" s="13" t="n">
        <v>0.047049</v>
      </c>
      <c r="BB21" s="13" t="n">
        <v>-0.096814</v>
      </c>
      <c r="BC21" s="13" t="n">
        <v>0.124378</v>
      </c>
      <c r="BD21" s="13" t="n">
        <v>0.124698</v>
      </c>
      <c r="BE21" s="13" t="n">
        <v>0.037911</v>
      </c>
      <c r="BF21" s="13" t="n">
        <v>-0.024466</v>
      </c>
      <c r="BG21" s="13" t="n">
        <v>0.218297</v>
      </c>
      <c r="BH21" s="13" t="n">
        <v>-0.09365</v>
      </c>
      <c r="BI21" s="13" t="n">
        <v>0.143314</v>
      </c>
      <c r="BJ21" s="13" t="n">
        <v>0.037773</v>
      </c>
      <c r="BK21" s="13" t="n">
        <v>0.057697</v>
      </c>
      <c r="BM21" s="13" t="n">
        <v>-0.002752</v>
      </c>
      <c r="BN21" s="13" t="n">
        <v>-0.085558</v>
      </c>
      <c r="BO21" s="13" t="n">
        <v>0.01964</v>
      </c>
      <c r="BP21" s="13" t="n">
        <v>0.000833</v>
      </c>
      <c r="BQ21" s="13" t="n">
        <v>0.038774</v>
      </c>
      <c r="BR21" s="13" t="n">
        <v>0.017216</v>
      </c>
      <c r="BS21" s="13" t="n">
        <v>0.001854</v>
      </c>
      <c r="BT21" s="13" t="n">
        <v>0.028462</v>
      </c>
      <c r="BU21" s="13" t="n">
        <v>0.022819</v>
      </c>
      <c r="BV21" s="13" t="n">
        <v>0.066681</v>
      </c>
      <c r="BW21" s="13" t="n">
        <v>0.010236</v>
      </c>
      <c r="BX21" s="13" t="n">
        <v>0.040386</v>
      </c>
      <c r="BY21" s="13" t="n">
        <v>0.010655</v>
      </c>
      <c r="BZ21" s="13" t="n">
        <v>0.031473</v>
      </c>
      <c r="CA21" s="13" t="n">
        <v>-0.025486</v>
      </c>
      <c r="CB21" s="13" t="n">
        <v>0.046352</v>
      </c>
      <c r="CC21" s="13" t="n">
        <v>-0.020919</v>
      </c>
      <c r="CD21" s="13" t="n">
        <v>0.057379</v>
      </c>
      <c r="CE21" s="13" t="n">
        <v>0.036554</v>
      </c>
      <c r="CF21" s="13" t="n">
        <v>0.023322</v>
      </c>
      <c r="CG21" s="13" t="n">
        <v>0.035541</v>
      </c>
      <c r="CH21" s="13" t="n">
        <v>-0.033434</v>
      </c>
      <c r="CI21" s="13" t="n">
        <v>0.06279</v>
      </c>
      <c r="CJ21" s="13" t="n">
        <v>-0.0047</v>
      </c>
      <c r="CK21" s="13" t="n">
        <v>-0.009478</v>
      </c>
      <c r="CL21" s="13" t="n">
        <v>0.016332</v>
      </c>
      <c r="CM21" s="13" t="n">
        <v>0.037798</v>
      </c>
      <c r="CN21" s="13" t="n">
        <v>-0.044172</v>
      </c>
      <c r="CO21" s="13" t="n">
        <v>0.047651</v>
      </c>
      <c r="CP21" s="13" t="n">
        <v>-0.032606</v>
      </c>
      <c r="CQ21" s="13" t="n">
        <v>0.005491</v>
      </c>
      <c r="CR21" s="13" t="n">
        <v>0.02902</v>
      </c>
      <c r="CS21" s="13" t="n">
        <v>-0.002291</v>
      </c>
      <c r="CT21" s="13" t="n">
        <v>-0.023421</v>
      </c>
      <c r="CU21" s="13" t="n">
        <v>0.06929</v>
      </c>
      <c r="CV21" s="13" t="n">
        <v>0.005538</v>
      </c>
      <c r="CW21" s="13" t="n">
        <v>-0.001486</v>
      </c>
      <c r="CX21" s="13" t="n">
        <v>0.014021</v>
      </c>
      <c r="CY21" s="13" t="n">
        <v>-0.002786</v>
      </c>
      <c r="CZ21" s="13" t="n">
        <v>0.002539</v>
      </c>
      <c r="DA21" s="13" t="n">
        <v>-0.051396</v>
      </c>
      <c r="DB21" s="13" t="n">
        <v>-0.039812</v>
      </c>
      <c r="DC21" s="13" t="n">
        <v>0.071169</v>
      </c>
      <c r="DD21" s="13" t="n">
        <v>0.008101</v>
      </c>
      <c r="DE21" s="13" t="n">
        <v>-0.030148</v>
      </c>
      <c r="DF21" s="13" t="n">
        <v>-0.068149</v>
      </c>
      <c r="DG21" s="13" t="n">
        <v>0.018704</v>
      </c>
      <c r="DH21" s="13" t="n">
        <v>0.075609</v>
      </c>
      <c r="DI21" s="13" t="n">
        <v>0.004424</v>
      </c>
      <c r="DJ21" s="13" t="n">
        <v>0.018023</v>
      </c>
      <c r="DK21" s="13" t="n">
        <v>-0.011803</v>
      </c>
      <c r="DL21" s="13" t="n">
        <v>0.041392</v>
      </c>
      <c r="DM21" s="13" t="n">
        <v>0.006476</v>
      </c>
      <c r="DN21" s="13" t="n">
        <v>-0.003134</v>
      </c>
      <c r="DO21" s="13" t="n">
        <v>-0.018846</v>
      </c>
      <c r="DP21" s="13" t="n">
        <v>0.070102</v>
      </c>
      <c r="DQ21" s="13" t="n">
        <v>0.001879</v>
      </c>
      <c r="DR21" s="13" t="n">
        <v>0.036717</v>
      </c>
      <c r="DS21" s="13" t="n">
        <v>0.025925</v>
      </c>
      <c r="DT21" s="13" t="n">
        <v>-2.3E-005</v>
      </c>
      <c r="DV21" s="13" t="n">
        <v>-0.006027</v>
      </c>
      <c r="DW21" s="13" t="n">
        <v>-0.095603</v>
      </c>
      <c r="DX21" s="13" t="n">
        <v>0.015358</v>
      </c>
      <c r="DY21" s="13" t="n">
        <v>0.000711</v>
      </c>
      <c r="DZ21" s="13" t="n">
        <v>0.037224</v>
      </c>
      <c r="EA21" s="13" t="n">
        <v>0.016419</v>
      </c>
      <c r="EB21" s="13" t="n">
        <v>-0.005545</v>
      </c>
      <c r="EC21" s="13" t="n">
        <v>0.032816</v>
      </c>
      <c r="ED21" s="13" t="n">
        <v>0.020308</v>
      </c>
      <c r="EE21" s="13" t="n">
        <v>0.06753</v>
      </c>
      <c r="EF21" s="13" t="n">
        <v>0.007708</v>
      </c>
      <c r="EG21" s="13" t="n">
        <v>0.038857</v>
      </c>
      <c r="EH21" s="13" t="n">
        <v>0.009663</v>
      </c>
      <c r="EI21" s="13" t="n">
        <v>0.038741</v>
      </c>
      <c r="EJ21" s="13" t="n">
        <v>-0.02621</v>
      </c>
      <c r="EK21" s="13" t="n">
        <v>0.046314</v>
      </c>
      <c r="EL21" s="13" t="n">
        <v>-0.023261</v>
      </c>
      <c r="EM21" s="13" t="n">
        <v>0.056664</v>
      </c>
      <c r="EN21" s="13" t="n">
        <v>0.037334</v>
      </c>
      <c r="EO21" s="13" t="n">
        <v>0.02248</v>
      </c>
      <c r="EP21" s="13" t="n">
        <v>0.036377</v>
      </c>
      <c r="EQ21" s="13" t="n">
        <v>-0.027233</v>
      </c>
      <c r="ER21" s="13" t="n">
        <v>0.059879</v>
      </c>
      <c r="ES21" s="13" t="n">
        <v>-0.002924</v>
      </c>
      <c r="ET21" s="13" t="n">
        <v>-0.010476</v>
      </c>
      <c r="EU21" s="13" t="n">
        <v>0.011996</v>
      </c>
      <c r="EV21" s="13" t="n">
        <v>0.041604</v>
      </c>
      <c r="EW21" s="13" t="n">
        <v>-0.046405</v>
      </c>
      <c r="EX21" s="13" t="n">
        <v>0.04644</v>
      </c>
      <c r="EY21" s="13" t="n">
        <v>-0.035263</v>
      </c>
      <c r="EZ21" s="13" t="n">
        <v>0.002321</v>
      </c>
      <c r="FA21" s="13" t="n">
        <v>0.015596</v>
      </c>
      <c r="FB21" s="13" t="n">
        <v>-0.003541</v>
      </c>
      <c r="FC21" s="13" t="n">
        <v>-0.0277</v>
      </c>
      <c r="FD21" s="13" t="n">
        <v>0.078803</v>
      </c>
      <c r="FE21" s="13" t="n">
        <v>0.002441</v>
      </c>
      <c r="FF21" s="13" t="n">
        <v>0.009084</v>
      </c>
      <c r="FG21" s="13" t="n">
        <v>0.009642</v>
      </c>
      <c r="FH21" s="13" t="n">
        <v>-0.007525</v>
      </c>
      <c r="FI21" s="13" t="n">
        <v>0.002242</v>
      </c>
      <c r="FJ21" s="13" t="n">
        <v>-0.049799</v>
      </c>
      <c r="FK21" s="13" t="n">
        <v>-0.04262</v>
      </c>
      <c r="FL21" s="13" t="n">
        <v>0.074388</v>
      </c>
      <c r="FM21" s="13" t="n">
        <v>0.009392</v>
      </c>
      <c r="FN21" s="13" t="n">
        <v>-0.033722</v>
      </c>
      <c r="FO21" s="13" t="n">
        <v>-0.072981</v>
      </c>
      <c r="FP21" s="13" t="n">
        <v>0.020687</v>
      </c>
      <c r="FQ21" s="13" t="n">
        <v>0.083711</v>
      </c>
      <c r="FR21" s="13" t="n">
        <v>0.007668</v>
      </c>
      <c r="FS21" s="13" t="n">
        <v>0.011229</v>
      </c>
      <c r="FT21" s="13" t="n">
        <v>-0.014761</v>
      </c>
      <c r="FU21" s="13" t="n">
        <v>0.042527</v>
      </c>
      <c r="FV21" s="13" t="n">
        <v>0.001709</v>
      </c>
      <c r="FW21" s="13" t="n">
        <v>0.001375</v>
      </c>
      <c r="FX21" s="13" t="n">
        <v>-0.024456</v>
      </c>
      <c r="FY21" s="13" t="n">
        <v>0.071815</v>
      </c>
      <c r="FZ21" s="13" t="n">
        <v>0.00341</v>
      </c>
      <c r="GA21" s="13" t="n">
        <v>0.041283</v>
      </c>
      <c r="GB21" s="13" t="n">
        <v>0.02771</v>
      </c>
      <c r="GC21" s="13" t="n">
        <v>0.000951</v>
      </c>
    </row>
    <row r="22" customFormat="false" ht="15" hidden="false" customHeight="false" outlineLevel="0" collapsed="false">
      <c r="B22" s="8" t="str">
        <f aca="false">Deals!B22</f>
        <v>PDC Energy, Inc.</v>
      </c>
      <c r="C22" s="12" t="n">
        <v>1</v>
      </c>
      <c r="D22" s="13" t="n">
        <v>-0.072796</v>
      </c>
      <c r="E22" s="13" t="n">
        <v>-0.277697</v>
      </c>
      <c r="F22" s="13" t="n">
        <v>-0.012882</v>
      </c>
      <c r="G22" s="13" t="n">
        <v>0.068515</v>
      </c>
      <c r="H22" s="13" t="n">
        <v>0.062214</v>
      </c>
      <c r="I22" s="13" t="n">
        <v>0.136543</v>
      </c>
      <c r="J22" s="13" t="n">
        <v>-0.042997</v>
      </c>
      <c r="K22" s="13" t="n">
        <v>0.185332</v>
      </c>
      <c r="L22" s="13" t="n">
        <v>-0.074415</v>
      </c>
      <c r="M22" s="13" t="n">
        <v>0.115026</v>
      </c>
      <c r="N22" s="13" t="n">
        <v>0.259519</v>
      </c>
      <c r="O22" s="13" t="n">
        <v>0.062822</v>
      </c>
      <c r="P22" s="13" t="n">
        <v>-0.126488</v>
      </c>
      <c r="Q22" s="13" t="n">
        <v>0.182217</v>
      </c>
      <c r="R22" s="13" t="n">
        <v>0.005665</v>
      </c>
      <c r="S22" s="13" t="n">
        <v>0.073427</v>
      </c>
      <c r="T22" s="13" t="n">
        <v>0.038364</v>
      </c>
      <c r="U22" s="13" t="n">
        <v>0.037644</v>
      </c>
      <c r="V22" s="13" t="n">
        <v>0.138898</v>
      </c>
      <c r="W22" s="13" t="n">
        <v>-0.129627</v>
      </c>
      <c r="X22" s="13" t="n">
        <v>-0.098272</v>
      </c>
      <c r="Y22" s="13" t="n">
        <v>-0.063134</v>
      </c>
      <c r="Z22" s="13" t="n">
        <v>0.246089</v>
      </c>
      <c r="AA22" s="13" t="n">
        <v>0.002092</v>
      </c>
      <c r="AB22" s="13" t="n">
        <v>0.022647</v>
      </c>
      <c r="AC22" s="13" t="n">
        <v>0.008167</v>
      </c>
      <c r="AD22" s="13" t="n">
        <v>-0.016202</v>
      </c>
      <c r="AE22" s="13" t="n">
        <v>-0.141013</v>
      </c>
      <c r="AF22" s="13" t="n">
        <v>0.107752</v>
      </c>
      <c r="AG22" s="13" t="n">
        <v>-0.163089</v>
      </c>
      <c r="AH22" s="13" t="n">
        <v>-0.130642</v>
      </c>
      <c r="AI22" s="13" t="n">
        <v>-0.325023</v>
      </c>
      <c r="AJ22" s="13" t="n">
        <v>0.398509</v>
      </c>
      <c r="AK22" s="13" t="n">
        <v>0.113157</v>
      </c>
      <c r="AL22" s="13" t="n">
        <v>0.124946</v>
      </c>
      <c r="AM22" s="13" t="n">
        <v>0.045666</v>
      </c>
      <c r="AN22" s="13" t="n">
        <v>0.049963</v>
      </c>
      <c r="AO22" s="13" t="n">
        <v>0.05111</v>
      </c>
      <c r="AP22" s="13" t="n">
        <v>-0.100604</v>
      </c>
      <c r="AQ22" s="13" t="n">
        <v>-0.12472</v>
      </c>
      <c r="AR22" s="13" t="n">
        <v>0.196592</v>
      </c>
      <c r="AS22" s="13" t="n">
        <v>-0.056426</v>
      </c>
      <c r="AT22" s="13" t="n">
        <v>0.138276</v>
      </c>
      <c r="AU22" s="13" t="n">
        <v>-0.063805</v>
      </c>
      <c r="AV22" s="13" t="n">
        <v>-0.055054</v>
      </c>
      <c r="AW22" s="13" t="n">
        <v>0.06538</v>
      </c>
      <c r="AX22" s="13" t="n">
        <v>-0.118868</v>
      </c>
      <c r="AY22" s="13" t="n">
        <v>0.18639</v>
      </c>
      <c r="AZ22" s="13" t="n">
        <v>0.056182</v>
      </c>
      <c r="BA22" s="13" t="n">
        <v>-0.07549</v>
      </c>
      <c r="BB22" s="13" t="n">
        <v>-0.00758</v>
      </c>
      <c r="BC22" s="13" t="n">
        <v>-0.049297</v>
      </c>
      <c r="BD22" s="13" t="n">
        <v>0.212343</v>
      </c>
      <c r="BE22" s="13" t="n">
        <v>0.00994</v>
      </c>
      <c r="BF22" s="13" t="n">
        <v>-0.085446</v>
      </c>
      <c r="BG22" s="13" t="n">
        <v>0.213925</v>
      </c>
      <c r="BH22" s="13" t="n">
        <v>-0.025118</v>
      </c>
      <c r="BI22" s="13" t="n">
        <v>0.018738</v>
      </c>
      <c r="BJ22" s="13" t="n">
        <v>-0.08588</v>
      </c>
      <c r="BK22" s="13" t="n">
        <v>-0.077526</v>
      </c>
      <c r="BM22" s="13" t="n">
        <v>-0.019534</v>
      </c>
      <c r="BN22" s="13" t="n">
        <v>-0.071057</v>
      </c>
      <c r="BO22" s="13" t="n">
        <v>0.04585</v>
      </c>
      <c r="BP22" s="13" t="n">
        <v>-0.009613</v>
      </c>
      <c r="BQ22" s="13" t="n">
        <v>0.043852</v>
      </c>
      <c r="BR22" s="13" t="n">
        <v>0.040098</v>
      </c>
      <c r="BS22" s="13" t="n">
        <v>-0.011499</v>
      </c>
      <c r="BT22" s="13" t="n">
        <v>0.022333</v>
      </c>
      <c r="BU22" s="13" t="n">
        <v>0.051677</v>
      </c>
      <c r="BV22" s="13" t="n">
        <v>0.051371</v>
      </c>
      <c r="BW22" s="13" t="n">
        <v>0.007071</v>
      </c>
      <c r="BX22" s="13" t="n">
        <v>0.048275</v>
      </c>
      <c r="BY22" s="13" t="n">
        <v>0.015704</v>
      </c>
      <c r="BZ22" s="13" t="n">
        <v>0.078774</v>
      </c>
      <c r="CA22" s="13" t="n">
        <v>-0.010906</v>
      </c>
      <c r="CB22" s="13" t="n">
        <v>0.08093</v>
      </c>
      <c r="CC22" s="13" t="n">
        <v>-0.036975</v>
      </c>
      <c r="CD22" s="13" t="n">
        <v>0.055432</v>
      </c>
      <c r="CE22" s="13" t="n">
        <v>0.042497</v>
      </c>
      <c r="CF22" s="13" t="n">
        <v>0.057144</v>
      </c>
      <c r="CG22" s="13" t="n">
        <v>0.008336</v>
      </c>
      <c r="CH22" s="13" t="n">
        <v>-0.062469</v>
      </c>
      <c r="CI22" s="13" t="n">
        <v>0.040957</v>
      </c>
      <c r="CJ22" s="13" t="n">
        <v>0.025457</v>
      </c>
      <c r="CK22" s="13" t="n">
        <v>-0.019624</v>
      </c>
      <c r="CL22" s="13" t="n">
        <v>-0.003647</v>
      </c>
      <c r="CM22" s="13" t="n">
        <v>0.058045</v>
      </c>
      <c r="CN22" s="13" t="n">
        <v>-0.05848</v>
      </c>
      <c r="CO22" s="13" t="n">
        <v>0.052244</v>
      </c>
      <c r="CP22" s="13" t="n">
        <v>-0.079107</v>
      </c>
      <c r="CQ22" s="13" t="n">
        <v>0.042247</v>
      </c>
      <c r="CR22" s="13" t="n">
        <v>-0.009115</v>
      </c>
      <c r="CS22" s="13" t="n">
        <v>0.029699</v>
      </c>
      <c r="CT22" s="13" t="n">
        <v>-0.070946</v>
      </c>
      <c r="CU22" s="13" t="n">
        <v>0.049398</v>
      </c>
      <c r="CV22" s="13" t="n">
        <v>0.013385</v>
      </c>
      <c r="CW22" s="13" t="n">
        <v>-0.008274</v>
      </c>
      <c r="CX22" s="13" t="n">
        <v>-0.000165</v>
      </c>
      <c r="CY22" s="13" t="n">
        <v>0.014226</v>
      </c>
      <c r="CZ22" s="13" t="n">
        <v>-0.047266</v>
      </c>
      <c r="DA22" s="13" t="n">
        <v>-0.043364</v>
      </c>
      <c r="DB22" s="13" t="n">
        <v>-0.053317</v>
      </c>
      <c r="DC22" s="13" t="n">
        <v>0.053023</v>
      </c>
      <c r="DD22" s="13" t="n">
        <v>0.050634</v>
      </c>
      <c r="DE22" s="13" t="n">
        <v>-0.06541</v>
      </c>
      <c r="DF22" s="13" t="n">
        <v>-0.083287</v>
      </c>
      <c r="DG22" s="13" t="n">
        <v>0.001773</v>
      </c>
      <c r="DH22" s="13" t="n">
        <v>0.086996</v>
      </c>
      <c r="DI22" s="13" t="n">
        <v>0.036322</v>
      </c>
      <c r="DJ22" s="13" t="n">
        <v>0.011062</v>
      </c>
      <c r="DK22" s="13" t="n">
        <v>-0.001489</v>
      </c>
      <c r="DL22" s="13" t="n">
        <v>0.064171</v>
      </c>
      <c r="DM22" s="13" t="n">
        <v>0.031186</v>
      </c>
      <c r="DN22" s="13" t="n">
        <v>0.009391</v>
      </c>
      <c r="DO22" s="13" t="n">
        <v>-0.047626</v>
      </c>
      <c r="DP22" s="13" t="n">
        <v>0.145371</v>
      </c>
      <c r="DQ22" s="13" t="n">
        <v>0.040105</v>
      </c>
      <c r="DR22" s="13" t="n">
        <v>-0.00095</v>
      </c>
      <c r="DS22" s="13" t="n">
        <v>0.011152</v>
      </c>
      <c r="DT22" s="13" t="n">
        <v>-0.020227</v>
      </c>
      <c r="DV22" s="13" t="n">
        <v>-0.024356</v>
      </c>
      <c r="DW22" s="13" t="n">
        <v>-0.077993</v>
      </c>
      <c r="DX22" s="13" t="n">
        <v>0.048249</v>
      </c>
      <c r="DY22" s="13" t="n">
        <v>-0.012357</v>
      </c>
      <c r="DZ22" s="13" t="n">
        <v>0.041354</v>
      </c>
      <c r="EA22" s="13" t="n">
        <v>0.050713</v>
      </c>
      <c r="EB22" s="13" t="n">
        <v>-0.010864</v>
      </c>
      <c r="EC22" s="13" t="n">
        <v>0.02537</v>
      </c>
      <c r="ED22" s="13" t="n">
        <v>0.054566</v>
      </c>
      <c r="EE22" s="13" t="n">
        <v>0.051011</v>
      </c>
      <c r="EF22" s="13" t="n">
        <v>0.00182</v>
      </c>
      <c r="EG22" s="13" t="n">
        <v>0.050153</v>
      </c>
      <c r="EH22" s="13" t="n">
        <v>0.00858</v>
      </c>
      <c r="EI22" s="13" t="n">
        <v>0.076901</v>
      </c>
      <c r="EJ22" s="13" t="n">
        <v>-0.002488</v>
      </c>
      <c r="EK22" s="13" t="n">
        <v>0.081884</v>
      </c>
      <c r="EL22" s="13" t="n">
        <v>-0.035919</v>
      </c>
      <c r="EM22" s="13" t="n">
        <v>0.056818</v>
      </c>
      <c r="EN22" s="13" t="n">
        <v>0.041106</v>
      </c>
      <c r="EO22" s="13" t="n">
        <v>0.06156</v>
      </c>
      <c r="EP22" s="13" t="n">
        <v>0.009791</v>
      </c>
      <c r="EQ22" s="13" t="n">
        <v>-0.062473</v>
      </c>
      <c r="ER22" s="13" t="n">
        <v>0.034372</v>
      </c>
      <c r="ES22" s="13" t="n">
        <v>0.022858</v>
      </c>
      <c r="ET22" s="13" t="n">
        <v>-0.024593</v>
      </c>
      <c r="EU22" s="13" t="n">
        <v>-0.013355</v>
      </c>
      <c r="EV22" s="13" t="n">
        <v>0.054032</v>
      </c>
      <c r="EW22" s="13" t="n">
        <v>-0.057012</v>
      </c>
      <c r="EX22" s="13" t="n">
        <v>0.050253</v>
      </c>
      <c r="EY22" s="13" t="n">
        <v>-0.082729</v>
      </c>
      <c r="EZ22" s="13" t="n">
        <v>0.032054</v>
      </c>
      <c r="FA22" s="13" t="n">
        <v>-0.016968</v>
      </c>
      <c r="FB22" s="13" t="n">
        <v>0.031891</v>
      </c>
      <c r="FC22" s="13" t="n">
        <v>-0.080625</v>
      </c>
      <c r="FD22" s="13" t="n">
        <v>0.067354</v>
      </c>
      <c r="FE22" s="13" t="n">
        <v>0.000643</v>
      </c>
      <c r="FF22" s="13" t="n">
        <v>0.010477</v>
      </c>
      <c r="FG22" s="13" t="n">
        <v>-0.019142</v>
      </c>
      <c r="FH22" s="13" t="n">
        <v>3.5E-005</v>
      </c>
      <c r="FI22" s="13" t="n">
        <v>-0.046501</v>
      </c>
      <c r="FJ22" s="13" t="n">
        <v>-0.04297</v>
      </c>
      <c r="FK22" s="13" t="n">
        <v>-0.064081</v>
      </c>
      <c r="FL22" s="13" t="n">
        <v>0.053469</v>
      </c>
      <c r="FM22" s="13" t="n">
        <v>0.051408</v>
      </c>
      <c r="FN22" s="13" t="n">
        <v>-0.082942</v>
      </c>
      <c r="FO22" s="13" t="n">
        <v>-0.099444</v>
      </c>
      <c r="FP22" s="13" t="n">
        <v>-0.005748</v>
      </c>
      <c r="FQ22" s="13" t="n">
        <v>0.100115</v>
      </c>
      <c r="FR22" s="13" t="n">
        <v>0.065739</v>
      </c>
      <c r="FS22" s="13" t="n">
        <v>-0.0075</v>
      </c>
      <c r="FT22" s="13" t="n">
        <v>0.020699</v>
      </c>
      <c r="FU22" s="13" t="n">
        <v>0.076499</v>
      </c>
      <c r="FV22" s="13" t="n">
        <v>0.030095</v>
      </c>
      <c r="FW22" s="13" t="n">
        <v>0.016131</v>
      </c>
      <c r="FX22" s="13" t="n">
        <v>-0.040731</v>
      </c>
      <c r="FY22" s="13" t="n">
        <v>0.143686</v>
      </c>
      <c r="FZ22" s="13" t="n">
        <v>0.0482</v>
      </c>
      <c r="GA22" s="13" t="n">
        <v>0.001537</v>
      </c>
      <c r="GB22" s="13" t="n">
        <v>0.013285</v>
      </c>
      <c r="GC22" s="13" t="n">
        <v>-0.021438</v>
      </c>
    </row>
    <row r="23" customFormat="false" ht="15" hidden="false" customHeight="false" outlineLevel="0" collapsed="false">
      <c r="B23" s="8" t="str">
        <f aca="false">Deals!B23</f>
        <v>Semtech Corp</v>
      </c>
      <c r="C23" s="12" t="n">
        <v>1</v>
      </c>
      <c r="D23" s="13" t="n">
        <v>-0.042164</v>
      </c>
      <c r="E23" s="13" t="n">
        <v>-0.116288</v>
      </c>
      <c r="F23" s="13" t="n">
        <v>0.009548</v>
      </c>
      <c r="G23" s="13" t="n">
        <v>-0.017681</v>
      </c>
      <c r="H23" s="13" t="n">
        <v>0.026371</v>
      </c>
      <c r="I23" s="13" t="n">
        <v>0.025285</v>
      </c>
      <c r="J23" s="13" t="n">
        <v>-0.006762</v>
      </c>
      <c r="K23" s="13" t="n">
        <v>0.095314</v>
      </c>
      <c r="L23" s="13" t="n">
        <v>0.058501</v>
      </c>
      <c r="M23" s="13" t="n">
        <v>0.041796</v>
      </c>
      <c r="N23" s="13" t="n">
        <v>0.013594</v>
      </c>
      <c r="O23" s="13" t="n">
        <v>0.157998</v>
      </c>
      <c r="P23" s="13" t="n">
        <v>-0.094068</v>
      </c>
      <c r="Q23" s="13" t="n">
        <v>0.138447</v>
      </c>
      <c r="R23" s="13" t="n">
        <v>-0.040537</v>
      </c>
      <c r="S23" s="13" t="n">
        <v>-0.136454</v>
      </c>
      <c r="T23" s="13" t="n">
        <v>-0.017521</v>
      </c>
      <c r="U23" s="13" t="n">
        <v>0.009085</v>
      </c>
      <c r="V23" s="13" t="n">
        <v>0.037346</v>
      </c>
      <c r="W23" s="13" t="n">
        <v>-0.037287</v>
      </c>
      <c r="X23" s="13" t="n">
        <v>-0.155927</v>
      </c>
      <c r="Y23" s="13" t="n">
        <v>-0.097706</v>
      </c>
      <c r="Z23" s="13" t="n">
        <v>0.093819</v>
      </c>
      <c r="AA23" s="13" t="n">
        <v>0.015631</v>
      </c>
      <c r="AB23" s="13" t="n">
        <v>-0.05367</v>
      </c>
      <c r="AC23" s="13" t="n">
        <v>0.081735</v>
      </c>
      <c r="AD23" s="13" t="n">
        <v>0.008096</v>
      </c>
      <c r="AE23" s="13" t="n">
        <v>-0.14608</v>
      </c>
      <c r="AF23" s="13" t="n">
        <v>0.166816</v>
      </c>
      <c r="AG23" s="13" t="n">
        <v>0.042026</v>
      </c>
      <c r="AH23" s="13" t="n">
        <v>-0.065193</v>
      </c>
      <c r="AI23" s="13" t="n">
        <v>0.003152</v>
      </c>
      <c r="AJ23" s="13" t="n">
        <v>0.082875</v>
      </c>
      <c r="AK23" s="13" t="n">
        <v>-0.076532</v>
      </c>
      <c r="AL23" s="13" t="n">
        <v>0.136292</v>
      </c>
      <c r="AM23" s="13" t="n">
        <v>-0.078984</v>
      </c>
      <c r="AN23" s="13" t="n">
        <v>-0.125915</v>
      </c>
      <c r="AO23" s="13" t="n">
        <v>-0.082868</v>
      </c>
      <c r="AP23" s="13" t="n">
        <v>-0.070693</v>
      </c>
      <c r="AQ23" s="13" t="n">
        <v>-0.113854</v>
      </c>
      <c r="AR23" s="13" t="n">
        <v>-0.036384</v>
      </c>
      <c r="AS23" s="13" t="n">
        <v>-0.109145</v>
      </c>
      <c r="AT23" s="13" t="n">
        <v>0.15894</v>
      </c>
      <c r="AU23" s="13" t="n">
        <v>0.148571</v>
      </c>
      <c r="AV23" s="13" t="n">
        <v>-0.058706</v>
      </c>
      <c r="AW23" s="13" t="n">
        <v>0.062368</v>
      </c>
      <c r="AX23" s="13" t="n">
        <v>-0.046766</v>
      </c>
      <c r="AY23" s="13" t="n">
        <v>0.147704</v>
      </c>
      <c r="AZ23" s="13" t="n">
        <v>-0.015916</v>
      </c>
      <c r="BA23" s="13" t="n">
        <v>0.0878</v>
      </c>
      <c r="BB23" s="13" t="n">
        <v>0.013594</v>
      </c>
      <c r="BC23" s="13" t="n">
        <v>0.065381</v>
      </c>
      <c r="BD23" s="13" t="n">
        <v>0.04642</v>
      </c>
      <c r="BE23" s="13" t="n">
        <v>0.042481</v>
      </c>
      <c r="BF23" s="13" t="n">
        <v>-0.127299</v>
      </c>
      <c r="BG23" s="13" t="n">
        <v>0.161157</v>
      </c>
      <c r="BH23" s="13" t="n">
        <v>0.122776</v>
      </c>
      <c r="BI23" s="13" t="n">
        <v>0.044374</v>
      </c>
      <c r="BJ23" s="13" t="n">
        <v>0.015175</v>
      </c>
      <c r="BK23" s="13" t="n">
        <v>0.010463</v>
      </c>
      <c r="BM23" s="13" t="n">
        <v>-0.021785</v>
      </c>
      <c r="BN23" s="13" t="n">
        <v>-0.079095</v>
      </c>
      <c r="BO23" s="13" t="n">
        <v>0.052776</v>
      </c>
      <c r="BP23" s="13" t="n">
        <v>-0.026861</v>
      </c>
      <c r="BQ23" s="13" t="n">
        <v>0.051294</v>
      </c>
      <c r="BR23" s="13" t="n">
        <v>0.028554</v>
      </c>
      <c r="BS23" s="13" t="n">
        <v>-0.038571</v>
      </c>
      <c r="BT23" s="13" t="n">
        <v>0.028796</v>
      </c>
      <c r="BU23" s="13" t="n">
        <v>0.024315</v>
      </c>
      <c r="BV23" s="13" t="n">
        <v>0.054936</v>
      </c>
      <c r="BW23" s="13" t="n">
        <v>0.00502</v>
      </c>
      <c r="BX23" s="13" t="n">
        <v>0.044964</v>
      </c>
      <c r="BY23" s="13" t="n">
        <v>-0.020228</v>
      </c>
      <c r="BZ23" s="13" t="n">
        <v>0.029833</v>
      </c>
      <c r="CA23" s="13" t="n">
        <v>-0.004107</v>
      </c>
      <c r="CB23" s="13" t="n">
        <v>0.082928</v>
      </c>
      <c r="CC23" s="13" t="n">
        <v>-0.016534</v>
      </c>
      <c r="CD23" s="13" t="n">
        <v>0.057374</v>
      </c>
      <c r="CE23" s="13" t="n">
        <v>0.033835</v>
      </c>
      <c r="CF23" s="13" t="n">
        <v>0.027704</v>
      </c>
      <c r="CG23" s="13" t="n">
        <v>0.016469</v>
      </c>
      <c r="CH23" s="13" t="n">
        <v>-0.003567</v>
      </c>
      <c r="CI23" s="13" t="n">
        <v>0.066358</v>
      </c>
      <c r="CJ23" s="13" t="n">
        <v>-0.046875</v>
      </c>
      <c r="CK23" s="13" t="n">
        <v>-0.05681</v>
      </c>
      <c r="CL23" s="13" t="n">
        <v>0.012433</v>
      </c>
      <c r="CM23" s="13" t="n">
        <v>0.062082</v>
      </c>
      <c r="CN23" s="13" t="n">
        <v>-0.054705</v>
      </c>
      <c r="CO23" s="13" t="n">
        <v>0.063988</v>
      </c>
      <c r="CP23" s="13" t="n">
        <v>-0.029935</v>
      </c>
      <c r="CQ23" s="13" t="n">
        <v>0.058786</v>
      </c>
      <c r="CR23" s="13" t="n">
        <v>0.027658</v>
      </c>
      <c r="CS23" s="13" t="n">
        <v>0.017988</v>
      </c>
      <c r="CT23" s="13" t="n">
        <v>-0.005831</v>
      </c>
      <c r="CU23" s="13" t="n">
        <v>0.073006</v>
      </c>
      <c r="CV23" s="13" t="n">
        <v>0.005411</v>
      </c>
      <c r="CW23" s="13" t="n">
        <v>-0.031006</v>
      </c>
      <c r="CX23" s="13" t="n">
        <v>0.044006</v>
      </c>
      <c r="CY23" s="13" t="n">
        <v>0.012921</v>
      </c>
      <c r="CZ23" s="13" t="n">
        <v>0.019176</v>
      </c>
      <c r="DA23" s="13" t="n">
        <v>-0.080326</v>
      </c>
      <c r="DB23" s="13" t="n">
        <v>-0.060705</v>
      </c>
      <c r="DC23" s="13" t="n">
        <v>0.038969</v>
      </c>
      <c r="DD23" s="13" t="n">
        <v>0.019986</v>
      </c>
      <c r="DE23" s="13" t="n">
        <v>-0.026704</v>
      </c>
      <c r="DF23" s="13" t="n">
        <v>-0.116705</v>
      </c>
      <c r="DG23" s="13" t="n">
        <v>-0.002874</v>
      </c>
      <c r="DH23" s="13" t="n">
        <v>0.056488</v>
      </c>
      <c r="DI23" s="13" t="n">
        <v>0.011506</v>
      </c>
      <c r="DJ23" s="13" t="n">
        <v>0.033278</v>
      </c>
      <c r="DK23" s="13" t="n">
        <v>0.008302</v>
      </c>
      <c r="DL23" s="13" t="n">
        <v>0.070227</v>
      </c>
      <c r="DM23" s="13" t="n">
        <v>-0.01104</v>
      </c>
      <c r="DN23" s="13" t="n">
        <v>0</v>
      </c>
      <c r="DO23" s="13" t="n">
        <v>-0.048917</v>
      </c>
      <c r="DP23" s="13" t="n">
        <v>0.059159</v>
      </c>
      <c r="DQ23" s="13" t="n">
        <v>0.003178</v>
      </c>
      <c r="DR23" s="13" t="n">
        <v>0.025215</v>
      </c>
      <c r="DS23" s="13" t="n">
        <v>0.039548</v>
      </c>
      <c r="DT23" s="13" t="n">
        <v>0.015682</v>
      </c>
      <c r="DV23" s="13" t="n">
        <v>-0.027667</v>
      </c>
      <c r="DW23" s="13" t="n">
        <v>-0.086416</v>
      </c>
      <c r="DX23" s="13" t="n">
        <v>0.060592</v>
      </c>
      <c r="DY23" s="13" t="n">
        <v>-0.033612</v>
      </c>
      <c r="DZ23" s="13" t="n">
        <v>0.051174</v>
      </c>
      <c r="EA23" s="13" t="n">
        <v>0.025462</v>
      </c>
      <c r="EB23" s="13" t="n">
        <v>-0.040985</v>
      </c>
      <c r="EC23" s="13" t="n">
        <v>0.032086</v>
      </c>
      <c r="ED23" s="13" t="n">
        <v>0.0249</v>
      </c>
      <c r="EE23" s="13" t="n">
        <v>0.050641</v>
      </c>
      <c r="EF23" s="13" t="n">
        <v>0.005701</v>
      </c>
      <c r="EG23" s="13" t="n">
        <v>0.039137</v>
      </c>
      <c r="EH23" s="13" t="n">
        <v>-0.015095</v>
      </c>
      <c r="EI23" s="13" t="n">
        <v>0.031393</v>
      </c>
      <c r="EJ23" s="13" t="n">
        <v>-0.008217</v>
      </c>
      <c r="EK23" s="13" t="n">
        <v>0.083009</v>
      </c>
      <c r="EL23" s="13" t="n">
        <v>-0.014221</v>
      </c>
      <c r="EM23" s="13" t="n">
        <v>0.057053</v>
      </c>
      <c r="EN23" s="13" t="n">
        <v>0.036623</v>
      </c>
      <c r="EO23" s="13" t="n">
        <v>0.042054</v>
      </c>
      <c r="EP23" s="13" t="n">
        <v>0.017674</v>
      </c>
      <c r="EQ23" s="13" t="n">
        <v>-0.010563</v>
      </c>
      <c r="ER23" s="13" t="n">
        <v>0.064953</v>
      </c>
      <c r="ES23" s="13" t="n">
        <v>-0.033966</v>
      </c>
      <c r="ET23" s="13" t="n">
        <v>-0.04956</v>
      </c>
      <c r="EU23" s="13" t="n">
        <v>0.009724</v>
      </c>
      <c r="EV23" s="13" t="n">
        <v>0.061219</v>
      </c>
      <c r="EW23" s="13" t="n">
        <v>-0.054769</v>
      </c>
      <c r="EX23" s="13" t="n">
        <v>0.059892</v>
      </c>
      <c r="EY23" s="13" t="n">
        <v>-0.02737</v>
      </c>
      <c r="EZ23" s="13" t="n">
        <v>0.061437</v>
      </c>
      <c r="FA23" s="13" t="n">
        <v>0.027518</v>
      </c>
      <c r="FB23" s="13" t="n">
        <v>0.018058</v>
      </c>
      <c r="FC23" s="13" t="n">
        <v>-0.014795</v>
      </c>
      <c r="FD23" s="13" t="n">
        <v>0.082671</v>
      </c>
      <c r="FE23" s="13" t="n">
        <v>0.00508</v>
      </c>
      <c r="FF23" s="13" t="n">
        <v>-0.029513</v>
      </c>
      <c r="FG23" s="13" t="n">
        <v>0.036794</v>
      </c>
      <c r="FH23" s="13" t="n">
        <v>0.016471</v>
      </c>
      <c r="FI23" s="13" t="n">
        <v>0.01547</v>
      </c>
      <c r="FJ23" s="13" t="n">
        <v>-0.081561</v>
      </c>
      <c r="FK23" s="13" t="n">
        <v>-0.066173</v>
      </c>
      <c r="FL23" s="13" t="n">
        <v>0.04778</v>
      </c>
      <c r="FM23" s="13" t="n">
        <v>0.032253</v>
      </c>
      <c r="FN23" s="13" t="n">
        <v>-0.028193</v>
      </c>
      <c r="FO23" s="13" t="n">
        <v>-0.130111</v>
      </c>
      <c r="FP23" s="13" t="n">
        <v>0.001735</v>
      </c>
      <c r="FQ23" s="13" t="n">
        <v>0.058941</v>
      </c>
      <c r="FR23" s="13" t="n">
        <v>0.017347</v>
      </c>
      <c r="FS23" s="13" t="n">
        <v>0.032947</v>
      </c>
      <c r="FT23" s="13" t="n">
        <v>0.007118</v>
      </c>
      <c r="FU23" s="13" t="n">
        <v>0.071002</v>
      </c>
      <c r="FV23" s="13" t="n">
        <v>-0.012112</v>
      </c>
      <c r="FW23" s="13" t="n">
        <v>-0.000608</v>
      </c>
      <c r="FX23" s="13" t="n">
        <v>-0.052504</v>
      </c>
      <c r="FY23" s="13" t="n">
        <v>0.057973</v>
      </c>
      <c r="FZ23" s="13" t="n">
        <v>-0.000793</v>
      </c>
      <c r="GA23" s="13" t="n">
        <v>0.027035</v>
      </c>
      <c r="GB23" s="13" t="n">
        <v>0.042605</v>
      </c>
      <c r="GC23" s="13" t="n">
        <v>0.025166</v>
      </c>
    </row>
    <row r="24" customFormat="false" ht="15" hidden="false" customHeight="false" outlineLevel="0" collapsed="false">
      <c r="B24" s="8" t="str">
        <f aca="false">Deals!B24</f>
        <v>Voxx International Corporation</v>
      </c>
      <c r="C24" s="12" t="n">
        <v>1</v>
      </c>
      <c r="D24" s="13" t="n">
        <v>-0.064159</v>
      </c>
      <c r="E24" s="13" t="n">
        <v>-0.22301</v>
      </c>
      <c r="F24" s="13" t="n">
        <v>-0.054767</v>
      </c>
      <c r="G24" s="13" t="n">
        <v>-0.196352</v>
      </c>
      <c r="H24" s="13" t="n">
        <v>0.001335</v>
      </c>
      <c r="I24" s="13" t="n">
        <v>-0.002667</v>
      </c>
      <c r="J24" s="13" t="n">
        <v>-0.168449</v>
      </c>
      <c r="K24" s="13" t="n">
        <v>0.083601</v>
      </c>
      <c r="L24" s="13" t="n">
        <v>-0.001484</v>
      </c>
      <c r="M24" s="13" t="n">
        <v>0.435364</v>
      </c>
      <c r="N24" s="13" t="n">
        <v>0.030021</v>
      </c>
      <c r="O24" s="13" t="n">
        <v>0.076382</v>
      </c>
      <c r="P24" s="13" t="n">
        <v>-0.110177</v>
      </c>
      <c r="Q24" s="13" t="n">
        <v>0.166842</v>
      </c>
      <c r="R24" s="13" t="n">
        <v>0.103417</v>
      </c>
      <c r="S24" s="13" t="n">
        <v>0.104319</v>
      </c>
      <c r="T24" s="13" t="n">
        <v>-0.102583</v>
      </c>
      <c r="U24" s="13" t="n">
        <v>0.126645</v>
      </c>
      <c r="V24" s="13" t="n">
        <v>0.132117</v>
      </c>
      <c r="W24" s="13" t="n">
        <v>0.154094</v>
      </c>
      <c r="X24" s="13" t="n">
        <v>-0.067039</v>
      </c>
      <c r="Y24" s="13" t="n">
        <v>-0.201796</v>
      </c>
      <c r="Z24" s="13" t="n">
        <v>-0.024756</v>
      </c>
      <c r="AA24" s="13" t="n">
        <v>0.052308</v>
      </c>
      <c r="AB24" s="13" t="n">
        <v>-0.141082</v>
      </c>
      <c r="AC24" s="13" t="n">
        <v>-0.262553</v>
      </c>
      <c r="AD24" s="13" t="n">
        <v>0.085978</v>
      </c>
      <c r="AE24" s="13" t="n">
        <v>0.053135</v>
      </c>
      <c r="AF24" s="13" t="n">
        <v>-0.001009</v>
      </c>
      <c r="AG24" s="13" t="n">
        <v>-0.060606</v>
      </c>
      <c r="AH24" s="13" t="n">
        <v>-0.082796</v>
      </c>
      <c r="AI24" s="13" t="n">
        <v>-0.014068</v>
      </c>
      <c r="AJ24" s="13" t="n">
        <v>0.041617</v>
      </c>
      <c r="AK24" s="13" t="n">
        <v>-0.086758</v>
      </c>
      <c r="AL24" s="13" t="n">
        <v>0.075</v>
      </c>
      <c r="AM24" s="13" t="n">
        <v>0.065116</v>
      </c>
      <c r="AN24" s="13" t="n">
        <v>0.040393</v>
      </c>
      <c r="AO24" s="13" t="n">
        <v>-0.102833</v>
      </c>
      <c r="AP24" s="13" t="n">
        <v>-0.031579</v>
      </c>
      <c r="AQ24" s="13" t="n">
        <v>-0.033816</v>
      </c>
      <c r="AR24" s="13" t="n">
        <v>-0.03125</v>
      </c>
      <c r="AS24" s="13" t="n">
        <v>-0.042581</v>
      </c>
      <c r="AT24" s="13" t="n">
        <v>-0.304582</v>
      </c>
      <c r="AU24" s="13" t="n">
        <v>0.112403</v>
      </c>
      <c r="AV24" s="13" t="n">
        <v>-0.083624</v>
      </c>
      <c r="AW24" s="13" t="n">
        <v>-0.184411</v>
      </c>
      <c r="AX24" s="13" t="n">
        <v>-0.06993</v>
      </c>
      <c r="AY24" s="13" t="n">
        <v>0.120301</v>
      </c>
      <c r="AZ24" s="13" t="n">
        <v>0.004474</v>
      </c>
      <c r="BA24" s="13" t="n">
        <v>-0.262806</v>
      </c>
      <c r="BB24" s="13" t="n">
        <v>-0.1571</v>
      </c>
      <c r="BC24" s="13" t="n">
        <v>-0.050179</v>
      </c>
      <c r="BD24" s="13" t="n">
        <v>0.158491</v>
      </c>
      <c r="BE24" s="13" t="n">
        <v>-0.026059</v>
      </c>
      <c r="BF24" s="13" t="n">
        <v>0.371237</v>
      </c>
      <c r="BG24" s="13" t="n">
        <v>0.182927</v>
      </c>
      <c r="BH24" s="13" t="n">
        <v>-0.030928</v>
      </c>
      <c r="BI24" s="13" t="n">
        <v>-0.106383</v>
      </c>
      <c r="BJ24" s="13" t="n">
        <v>0.178571</v>
      </c>
      <c r="BK24" s="13" t="n">
        <v>0.050505</v>
      </c>
      <c r="BM24" s="13" t="n">
        <v>-0.00254</v>
      </c>
      <c r="BN24" s="13" t="n">
        <v>-0.04645</v>
      </c>
      <c r="BO24" s="13" t="n">
        <v>0.052754</v>
      </c>
      <c r="BP24" s="13" t="n">
        <v>-0.022102</v>
      </c>
      <c r="BQ24" s="13" t="n">
        <v>0.033079</v>
      </c>
      <c r="BR24" s="13" t="n">
        <v>0.045853</v>
      </c>
      <c r="BS24" s="13" t="n">
        <v>-0.0131</v>
      </c>
      <c r="BT24" s="13" t="n">
        <v>0.011906</v>
      </c>
      <c r="BU24" s="13" t="n">
        <v>0.043839</v>
      </c>
      <c r="BV24" s="13" t="n">
        <v>0.055677</v>
      </c>
      <c r="BW24" s="13" t="n">
        <v>0.015188</v>
      </c>
      <c r="BX24" s="13" t="n">
        <v>0.04401</v>
      </c>
      <c r="BY24" s="13" t="n">
        <v>0.005791</v>
      </c>
      <c r="BZ24" s="13" t="n">
        <v>0.042678</v>
      </c>
      <c r="CA24" s="13" t="n">
        <v>0.003103</v>
      </c>
      <c r="CB24" s="13" t="n">
        <v>0.074394</v>
      </c>
      <c r="CC24" s="13" t="n">
        <v>-0.031512</v>
      </c>
      <c r="CD24" s="13" t="n">
        <v>0.058445</v>
      </c>
      <c r="CE24" s="13" t="n">
        <v>0.0287</v>
      </c>
      <c r="CF24" s="13" t="n">
        <v>0.049367</v>
      </c>
      <c r="CG24" s="13" t="n">
        <v>0.01501</v>
      </c>
      <c r="CH24" s="13" t="n">
        <v>-0.031752</v>
      </c>
      <c r="CI24" s="13" t="n">
        <v>0.045226</v>
      </c>
      <c r="CJ24" s="13" t="n">
        <v>0.013924</v>
      </c>
      <c r="CK24" s="13" t="n">
        <v>-0.042455</v>
      </c>
      <c r="CL24" s="13" t="n">
        <v>-0.003132</v>
      </c>
      <c r="CM24" s="13" t="n">
        <v>0.038144</v>
      </c>
      <c r="CN24" s="13" t="n">
        <v>-0.049873</v>
      </c>
      <c r="CO24" s="13" t="n">
        <v>0.034066</v>
      </c>
      <c r="CP24" s="13" t="n">
        <v>-0.05602</v>
      </c>
      <c r="CQ24" s="13" t="n">
        <v>0.043991</v>
      </c>
      <c r="CR24" s="13" t="n">
        <v>-0.026107</v>
      </c>
      <c r="CS24" s="13" t="n">
        <v>0.038594</v>
      </c>
      <c r="CT24" s="13" t="n">
        <v>-0.050432</v>
      </c>
      <c r="CU24" s="13" t="n">
        <v>0.059324</v>
      </c>
      <c r="CV24" s="13" t="n">
        <v>0.012099</v>
      </c>
      <c r="CW24" s="13" t="n">
        <v>-0.005592</v>
      </c>
      <c r="CX24" s="13" t="n">
        <v>0.004206</v>
      </c>
      <c r="CY24" s="13" t="n">
        <v>0.018549</v>
      </c>
      <c r="CZ24" s="13" t="n">
        <v>-0.065863</v>
      </c>
      <c r="DA24" s="13" t="n">
        <v>-0.012915</v>
      </c>
      <c r="DB24" s="13" t="n">
        <v>-0.057074</v>
      </c>
      <c r="DC24" s="13" t="n">
        <v>0.043502</v>
      </c>
      <c r="DD24" s="13" t="n">
        <v>0.022571</v>
      </c>
      <c r="DE24" s="13" t="n">
        <v>-0.044976</v>
      </c>
      <c r="DF24" s="13" t="n">
        <v>-0.07603</v>
      </c>
      <c r="DG24" s="13" t="n">
        <v>0.004854</v>
      </c>
      <c r="DH24" s="13" t="n">
        <v>0.065541</v>
      </c>
      <c r="DI24" s="13" t="n">
        <v>0.058126</v>
      </c>
      <c r="DJ24" s="13" t="n">
        <v>-0.012373</v>
      </c>
      <c r="DK24" s="13" t="n">
        <v>0.010467</v>
      </c>
      <c r="DL24" s="13" t="n">
        <v>0.05561</v>
      </c>
      <c r="DM24" s="13" t="n">
        <v>0.032884</v>
      </c>
      <c r="DN24" s="13" t="n">
        <v>0.018853</v>
      </c>
      <c r="DO24" s="13" t="n">
        <v>-0.030427</v>
      </c>
      <c r="DP24" s="13" t="n">
        <v>0.135926</v>
      </c>
      <c r="DQ24" s="13" t="n">
        <v>0.04365</v>
      </c>
      <c r="DR24" s="13" t="n">
        <v>-0.00087</v>
      </c>
      <c r="DS24" s="13" t="n">
        <v>-0.013856</v>
      </c>
      <c r="DT24" s="13" t="n">
        <v>0.001807</v>
      </c>
      <c r="DV24" s="13" t="n">
        <v>0.00444</v>
      </c>
      <c r="DW24" s="13" t="n">
        <v>-0.042091</v>
      </c>
      <c r="DX24" s="13" t="n">
        <v>0.034498</v>
      </c>
      <c r="DY24" s="13" t="n">
        <v>-0.013282</v>
      </c>
      <c r="DZ24" s="13" t="n">
        <v>0.02302</v>
      </c>
      <c r="EA24" s="13" t="n">
        <v>0.035502</v>
      </c>
      <c r="EB24" s="13" t="n">
        <v>-0.000484</v>
      </c>
      <c r="EC24" s="13" t="n">
        <v>0.003909</v>
      </c>
      <c r="ED24" s="13" t="n">
        <v>0.026521</v>
      </c>
      <c r="EE24" s="13" t="n">
        <v>0.091306</v>
      </c>
      <c r="EF24" s="13" t="n">
        <v>0.02109</v>
      </c>
      <c r="EG24" s="13" t="n">
        <v>0.03631</v>
      </c>
      <c r="EH24" s="13" t="n">
        <v>-0.011683</v>
      </c>
      <c r="EI24" s="13" t="n">
        <v>0.048419</v>
      </c>
      <c r="EJ24" s="13" t="n">
        <v>0.003784</v>
      </c>
      <c r="EK24" s="13" t="n">
        <v>0.072682</v>
      </c>
      <c r="EL24" s="13" t="n">
        <v>-0.012019</v>
      </c>
      <c r="EM24" s="13" t="n">
        <v>0.051094</v>
      </c>
      <c r="EN24" s="13" t="n">
        <v>0.030177</v>
      </c>
      <c r="EO24" s="13" t="n">
        <v>0.037957</v>
      </c>
      <c r="EP24" s="13" t="n">
        <v>0.024033</v>
      </c>
      <c r="EQ24" s="13" t="n">
        <v>0.013397</v>
      </c>
      <c r="ER24" s="13" t="n">
        <v>0.043026</v>
      </c>
      <c r="ES24" s="13" t="n">
        <v>0.015321</v>
      </c>
      <c r="ET24" s="13" t="n">
        <v>-0.039958</v>
      </c>
      <c r="EU24" s="13" t="n">
        <v>-0.006815</v>
      </c>
      <c r="EV24" s="13" t="n">
        <v>0.03369</v>
      </c>
      <c r="EW24" s="13" t="n">
        <v>-0.027868</v>
      </c>
      <c r="EX24" s="13" t="n">
        <v>0.030654</v>
      </c>
      <c r="EY24" s="13" t="n">
        <v>-0.034861</v>
      </c>
      <c r="EZ24" s="13" t="n">
        <v>0.00448</v>
      </c>
      <c r="FA24" s="13" t="n">
        <v>-0.012812</v>
      </c>
      <c r="FB24" s="13" t="n">
        <v>0.016323</v>
      </c>
      <c r="FC24" s="13" t="n">
        <v>-0.031185</v>
      </c>
      <c r="FD24" s="13" t="n">
        <v>0.046647</v>
      </c>
      <c r="FE24" s="13" t="n">
        <v>-0.001964</v>
      </c>
      <c r="FF24" s="13" t="n">
        <v>0.018193</v>
      </c>
      <c r="FG24" s="13" t="n">
        <v>-0.001786</v>
      </c>
      <c r="FH24" s="13" t="n">
        <v>0.000137</v>
      </c>
      <c r="FI24" s="13" t="n">
        <v>-0.060306</v>
      </c>
      <c r="FJ24" s="13" t="n">
        <v>-0.001602</v>
      </c>
      <c r="FK24" s="13" t="n">
        <v>-0.044531</v>
      </c>
      <c r="FL24" s="13" t="n">
        <v>0.029628</v>
      </c>
      <c r="FM24" s="13" t="n">
        <v>0.009444</v>
      </c>
      <c r="FN24" s="13" t="n">
        <v>-0.039128</v>
      </c>
      <c r="FO24" s="13" t="n">
        <v>-0.079693</v>
      </c>
      <c r="FP24" s="13" t="n">
        <v>-0.000588</v>
      </c>
      <c r="FQ24" s="13" t="n">
        <v>0.074086</v>
      </c>
      <c r="FR24" s="13" t="n">
        <v>0.051128</v>
      </c>
      <c r="FS24" s="13" t="n">
        <v>-0.004222</v>
      </c>
      <c r="FT24" s="13" t="n">
        <v>0.02783</v>
      </c>
      <c r="FU24" s="13" t="n">
        <v>0.074439</v>
      </c>
      <c r="FV24" s="13" t="n">
        <v>0.030606</v>
      </c>
      <c r="FW24" s="13" t="n">
        <v>0.019938</v>
      </c>
      <c r="FX24" s="13" t="n">
        <v>-0.042755</v>
      </c>
      <c r="FY24" s="13" t="n">
        <v>0.111444</v>
      </c>
      <c r="FZ24" s="13" t="n">
        <v>0.035548</v>
      </c>
      <c r="GA24" s="13" t="n">
        <v>0.018209</v>
      </c>
      <c r="GB24" s="13" t="n">
        <v>-0.002873</v>
      </c>
      <c r="GC24" s="13" t="n">
        <v>0.00237</v>
      </c>
    </row>
    <row r="25" customFormat="false" ht="15" hidden="false" customHeight="false" outlineLevel="0" collapsed="false">
      <c r="B25" s="8" t="str">
        <f aca="false">Deals!B25</f>
        <v>Global Partners Lp</v>
      </c>
      <c r="C25" s="12" t="n">
        <v>1</v>
      </c>
      <c r="D25" s="13" t="n">
        <v>0.00904</v>
      </c>
      <c r="E25" s="13" t="n">
        <v>-0.055034</v>
      </c>
      <c r="F25" s="13" t="n">
        <v>0.05127</v>
      </c>
      <c r="G25" s="13" t="n">
        <v>0.09754</v>
      </c>
      <c r="H25" s="13" t="n">
        <v>0.027422</v>
      </c>
      <c r="I25" s="13" t="n">
        <v>0.038982</v>
      </c>
      <c r="J25" s="13" t="n">
        <v>0.043645</v>
      </c>
      <c r="K25" s="13" t="n">
        <v>-0.067021</v>
      </c>
      <c r="L25" s="13" t="n">
        <v>0.018072</v>
      </c>
      <c r="M25" s="13" t="n">
        <v>0.317949</v>
      </c>
      <c r="N25" s="13" t="n">
        <v>0.027237</v>
      </c>
      <c r="O25" s="13" t="n">
        <v>0.062222</v>
      </c>
      <c r="P25" s="13" t="n">
        <v>-0.004184</v>
      </c>
      <c r="Q25" s="13" t="n">
        <v>-0.061821</v>
      </c>
      <c r="R25" s="13" t="n">
        <v>0.212397</v>
      </c>
      <c r="S25" s="13" t="n">
        <v>-0.040852</v>
      </c>
      <c r="T25" s="13" t="n">
        <v>-0.101698</v>
      </c>
      <c r="U25" s="13" t="n">
        <v>0.029003</v>
      </c>
      <c r="V25" s="13" t="n">
        <v>0.026747</v>
      </c>
      <c r="W25" s="13" t="n">
        <v>0.002801</v>
      </c>
      <c r="X25" s="13" t="n">
        <v>0.005398</v>
      </c>
      <c r="Y25" s="13" t="n">
        <v>0.137892</v>
      </c>
      <c r="Z25" s="13" t="n">
        <v>-0.034691</v>
      </c>
      <c r="AA25" s="13" t="n">
        <v>-0.044433</v>
      </c>
      <c r="AB25" s="13" t="n">
        <v>0.110503</v>
      </c>
      <c r="AC25" s="13" t="n">
        <v>0.024507</v>
      </c>
      <c r="AD25" s="13" t="n">
        <v>-0.008299</v>
      </c>
      <c r="AE25" s="13" t="n">
        <v>0.064977</v>
      </c>
      <c r="AF25" s="13" t="n">
        <v>0.010354</v>
      </c>
      <c r="AG25" s="13" t="n">
        <v>-0.03273</v>
      </c>
      <c r="AH25" s="13" t="n">
        <v>-0.018958</v>
      </c>
      <c r="AI25" s="13" t="n">
        <v>0.038478</v>
      </c>
      <c r="AJ25" s="13" t="n">
        <v>-0.210766</v>
      </c>
      <c r="AK25" s="13" t="n">
        <v>0.167323</v>
      </c>
      <c r="AL25" s="13" t="n">
        <v>0.049468</v>
      </c>
      <c r="AM25" s="13" t="n">
        <v>-0.124528</v>
      </c>
      <c r="AN25" s="13" t="n">
        <v>0.153448</v>
      </c>
      <c r="AO25" s="13" t="n">
        <v>0.053313</v>
      </c>
      <c r="AP25" s="13" t="n">
        <v>-0.220192</v>
      </c>
      <c r="AQ25" s="13" t="n">
        <v>0.004932</v>
      </c>
      <c r="AR25" s="13" t="n">
        <v>0.011748</v>
      </c>
      <c r="AS25" s="13" t="n">
        <v>-0.122639</v>
      </c>
      <c r="AT25" s="13" t="n">
        <v>0.156371</v>
      </c>
      <c r="AU25" s="13" t="n">
        <v>-0.219841</v>
      </c>
      <c r="AV25" s="13" t="n">
        <v>-0.293242</v>
      </c>
      <c r="AW25" s="13" t="n">
        <v>-0.083096</v>
      </c>
      <c r="AX25" s="13" t="n">
        <v>-0.158101</v>
      </c>
      <c r="AY25" s="13" t="n">
        <v>0.030534</v>
      </c>
      <c r="AZ25" s="13" t="n">
        <v>0</v>
      </c>
      <c r="BA25" s="13" t="n">
        <v>0.018741</v>
      </c>
      <c r="BB25" s="13" t="n">
        <v>0.031603</v>
      </c>
      <c r="BC25" s="13" t="n">
        <v>-0.015317</v>
      </c>
      <c r="BD25" s="13" t="n">
        <v>0.157259</v>
      </c>
      <c r="BE25" s="13" t="n">
        <v>0.064644</v>
      </c>
      <c r="BF25" s="13" t="n">
        <v>-0.024164</v>
      </c>
      <c r="BG25" s="13" t="n">
        <v>0.032571</v>
      </c>
      <c r="BH25" s="13" t="n">
        <v>0.231013</v>
      </c>
      <c r="BI25" s="13" t="n">
        <v>0.03599</v>
      </c>
      <c r="BJ25" s="13" t="n">
        <v>0.003127</v>
      </c>
      <c r="BK25" s="13" t="n">
        <v>-0.012658</v>
      </c>
      <c r="BM25" s="13" t="n">
        <v>-0.026073</v>
      </c>
      <c r="BN25" s="13" t="n">
        <v>-0.076493</v>
      </c>
      <c r="BO25" s="13" t="n">
        <v>0.038655</v>
      </c>
      <c r="BP25" s="13" t="n">
        <v>-0.008013</v>
      </c>
      <c r="BQ25" s="13" t="n">
        <v>0.028409</v>
      </c>
      <c r="BR25" s="13" t="n">
        <v>0.033264</v>
      </c>
      <c r="BS25" s="13" t="n">
        <v>-0.012454</v>
      </c>
      <c r="BT25" s="13" t="n">
        <v>0.010914</v>
      </c>
      <c r="BU25" s="13" t="n">
        <v>0.030347</v>
      </c>
      <c r="BV25" s="13" t="n">
        <v>0.074979</v>
      </c>
      <c r="BW25" s="13" t="n">
        <v>0.00909</v>
      </c>
      <c r="BX25" s="13" t="n">
        <v>0.039187</v>
      </c>
      <c r="BY25" s="13" t="n">
        <v>-0.012214</v>
      </c>
      <c r="BZ25" s="13" t="n">
        <v>0.056093</v>
      </c>
      <c r="CA25" s="13" t="n">
        <v>-0.003673</v>
      </c>
      <c r="CB25" s="13" t="n">
        <v>0.06385</v>
      </c>
      <c r="CC25" s="13" t="n">
        <v>-0.031632</v>
      </c>
      <c r="CD25" s="13" t="n">
        <v>0.075391</v>
      </c>
      <c r="CE25" s="13" t="n">
        <v>0.012683</v>
      </c>
      <c r="CF25" s="13" t="n">
        <v>0.03311</v>
      </c>
      <c r="CG25" s="13" t="n">
        <v>0.035485</v>
      </c>
      <c r="CH25" s="13" t="n">
        <v>-0.05261</v>
      </c>
      <c r="CI25" s="13" t="n">
        <v>0.060029</v>
      </c>
      <c r="CJ25" s="13" t="n">
        <v>0.014743</v>
      </c>
      <c r="CK25" s="13" t="n">
        <v>-0.030005</v>
      </c>
      <c r="CL25" s="13" t="n">
        <v>0.01466</v>
      </c>
      <c r="CM25" s="13" t="n">
        <v>0.057216</v>
      </c>
      <c r="CN25" s="13" t="n">
        <v>-0.055099</v>
      </c>
      <c r="CO25" s="13" t="n">
        <v>0.040594</v>
      </c>
      <c r="CP25" s="13" t="n">
        <v>-0.053281</v>
      </c>
      <c r="CQ25" s="13" t="n">
        <v>0.061126</v>
      </c>
      <c r="CR25" s="13" t="n">
        <v>-0.004914</v>
      </c>
      <c r="CS25" s="13" t="n">
        <v>0.028335</v>
      </c>
      <c r="CT25" s="13" t="n">
        <v>-0.043235</v>
      </c>
      <c r="CU25" s="13" t="n">
        <v>0.065447</v>
      </c>
      <c r="CV25" s="13" t="n">
        <v>0.008073</v>
      </c>
      <c r="CW25" s="13" t="n">
        <v>-0.027893</v>
      </c>
      <c r="CX25" s="13" t="n">
        <v>0.028258</v>
      </c>
      <c r="CY25" s="13" t="n">
        <v>-0.002503</v>
      </c>
      <c r="CZ25" s="13" t="n">
        <v>-0.006629</v>
      </c>
      <c r="DA25" s="13" t="n">
        <v>-0.034871</v>
      </c>
      <c r="DB25" s="13" t="n">
        <v>-0.050823</v>
      </c>
      <c r="DC25" s="13" t="n">
        <v>0.063448</v>
      </c>
      <c r="DD25" s="13" t="n">
        <v>0.030003</v>
      </c>
      <c r="DE25" s="13" t="n">
        <v>-0.050286</v>
      </c>
      <c r="DF25" s="13" t="n">
        <v>-0.083393</v>
      </c>
      <c r="DG25" s="13" t="n">
        <v>0.018763</v>
      </c>
      <c r="DH25" s="13" t="n">
        <v>0.08417</v>
      </c>
      <c r="DI25" s="13" t="n">
        <v>-2.2E-005</v>
      </c>
      <c r="DJ25" s="13" t="n">
        <v>0.00702</v>
      </c>
      <c r="DK25" s="13" t="n">
        <v>-0.008668</v>
      </c>
      <c r="DL25" s="13" t="n">
        <v>0.05865</v>
      </c>
      <c r="DM25" s="13" t="n">
        <v>0.021658</v>
      </c>
      <c r="DN25" s="13" t="n">
        <v>0.009925</v>
      </c>
      <c r="DO25" s="13" t="n">
        <v>-0.056638</v>
      </c>
      <c r="DP25" s="13" t="n">
        <v>0.130835</v>
      </c>
      <c r="DQ25" s="13" t="n">
        <v>0.024077</v>
      </c>
      <c r="DR25" s="13" t="n">
        <v>-0.005274</v>
      </c>
      <c r="DS25" s="13" t="n">
        <v>0.006226</v>
      </c>
      <c r="DT25" s="13" t="n">
        <v>-0.007483</v>
      </c>
      <c r="DV25" s="13" t="n">
        <v>-0.031859</v>
      </c>
      <c r="DW25" s="13" t="n">
        <v>-0.08365</v>
      </c>
      <c r="DX25" s="13" t="n">
        <v>0.043386</v>
      </c>
      <c r="DY25" s="13" t="n">
        <v>-0.011056</v>
      </c>
      <c r="DZ25" s="13" t="n">
        <v>0.029146</v>
      </c>
      <c r="EA25" s="13" t="n">
        <v>0.03486</v>
      </c>
      <c r="EB25" s="13" t="n">
        <v>-0.012993</v>
      </c>
      <c r="EC25" s="13" t="n">
        <v>0.012777</v>
      </c>
      <c r="ED25" s="13" t="n">
        <v>0.033761</v>
      </c>
      <c r="EE25" s="13" t="n">
        <v>0.07714</v>
      </c>
      <c r="EF25" s="13" t="n">
        <v>0.009752</v>
      </c>
      <c r="EG25" s="13" t="n">
        <v>0.03385</v>
      </c>
      <c r="EH25" s="13" t="n">
        <v>-0.004858</v>
      </c>
      <c r="EI25" s="13" t="n">
        <v>0.060055</v>
      </c>
      <c r="EJ25" s="13" t="n">
        <v>-0.001103</v>
      </c>
      <c r="EK25" s="13" t="n">
        <v>0.066793</v>
      </c>
      <c r="EL25" s="13" t="n">
        <v>-0.03239</v>
      </c>
      <c r="EM25" s="13" t="n">
        <v>0.074048</v>
      </c>
      <c r="EN25" s="13" t="n">
        <v>0.016767</v>
      </c>
      <c r="EO25" s="13" t="n">
        <v>0.034997</v>
      </c>
      <c r="EP25" s="13" t="n">
        <v>0.036564</v>
      </c>
      <c r="EQ25" s="13" t="n">
        <v>-0.048941</v>
      </c>
      <c r="ER25" s="13" t="n">
        <v>0.058335</v>
      </c>
      <c r="ES25" s="13" t="n">
        <v>0.018288</v>
      </c>
      <c r="ET25" s="13" t="n">
        <v>-0.028006</v>
      </c>
      <c r="EU25" s="13" t="n">
        <v>0.014879</v>
      </c>
      <c r="EV25" s="13" t="n">
        <v>0.058355</v>
      </c>
      <c r="EW25" s="13" t="n">
        <v>-0.055238</v>
      </c>
      <c r="EX25" s="13" t="n">
        <v>0.042686</v>
      </c>
      <c r="EY25" s="13" t="n">
        <v>-0.056324</v>
      </c>
      <c r="EZ25" s="13" t="n">
        <v>0.060625</v>
      </c>
      <c r="FA25" s="13" t="n">
        <v>-0.009011</v>
      </c>
      <c r="FB25" s="13" t="n">
        <v>0.029404</v>
      </c>
      <c r="FC25" s="13" t="n">
        <v>-0.051372</v>
      </c>
      <c r="FD25" s="13" t="n">
        <v>0.073055</v>
      </c>
      <c r="FE25" s="13" t="n">
        <v>0.001979</v>
      </c>
      <c r="FF25" s="13" t="n">
        <v>-0.012164</v>
      </c>
      <c r="FG25" s="13" t="n">
        <v>0.020936</v>
      </c>
      <c r="FH25" s="13" t="n">
        <v>0.002798</v>
      </c>
      <c r="FI25" s="13" t="n">
        <v>-0.009748</v>
      </c>
      <c r="FJ25" s="13" t="n">
        <v>-0.03247</v>
      </c>
      <c r="FK25" s="13" t="n">
        <v>-0.05037</v>
      </c>
      <c r="FL25" s="13" t="n">
        <v>0.071433</v>
      </c>
      <c r="FM25" s="13" t="n">
        <v>0.034408</v>
      </c>
      <c r="FN25" s="13" t="n">
        <v>-0.05314</v>
      </c>
      <c r="FO25" s="13" t="n">
        <v>-0.082202</v>
      </c>
      <c r="FP25" s="13" t="n">
        <v>0.022044</v>
      </c>
      <c r="FQ25" s="13" t="n">
        <v>0.079691</v>
      </c>
      <c r="FR25" s="13" t="n">
        <v>0.017991</v>
      </c>
      <c r="FS25" s="13" t="n">
        <v>0.011739</v>
      </c>
      <c r="FT25" s="13" t="n">
        <v>-0.014708</v>
      </c>
      <c r="FU25" s="13" t="n">
        <v>0.056092</v>
      </c>
      <c r="FV25" s="13" t="n">
        <v>0.019127</v>
      </c>
      <c r="FW25" s="13" t="n">
        <v>0.013815</v>
      </c>
      <c r="FX25" s="13" t="n">
        <v>-0.055074</v>
      </c>
      <c r="FY25" s="13" t="n">
        <v>0.135632</v>
      </c>
      <c r="FZ25" s="13" t="n">
        <v>0.026419</v>
      </c>
      <c r="GA25" s="13" t="n">
        <v>-0.00429</v>
      </c>
      <c r="GB25" s="13" t="n">
        <v>0.009305</v>
      </c>
      <c r="GC25" s="13" t="n">
        <v>-0.00634</v>
      </c>
    </row>
    <row r="26" customFormat="false" ht="15" hidden="false" customHeight="false" outlineLevel="0" collapsed="false">
      <c r="B26" s="8" t="str">
        <f aca="false">Deals!B26</f>
        <v>Acadia Healthcare Company, Inc.</v>
      </c>
      <c r="C26" s="12" t="n">
        <v>1</v>
      </c>
      <c r="D26" s="13" t="n">
        <v>-0.020859</v>
      </c>
      <c r="E26" s="13" t="n">
        <v>0.121554</v>
      </c>
      <c r="F26" s="13" t="n">
        <v>-0.020112</v>
      </c>
      <c r="G26" s="13" t="n">
        <v>-0.079818</v>
      </c>
      <c r="H26" s="13" t="n">
        <v>0.188352</v>
      </c>
      <c r="I26" s="13" t="n">
        <v>0.24244</v>
      </c>
      <c r="J26" s="13" t="n">
        <v>-0.136802</v>
      </c>
      <c r="K26" s="13" t="n">
        <v>0.115702</v>
      </c>
      <c r="L26" s="13" t="n">
        <v>0.017429</v>
      </c>
      <c r="M26" s="13" t="n">
        <v>0.095075</v>
      </c>
      <c r="N26" s="13" t="n">
        <v>0.064529</v>
      </c>
      <c r="O26" s="13" t="n">
        <v>0.079721</v>
      </c>
      <c r="P26" s="13" t="n">
        <v>0.073494</v>
      </c>
      <c r="Q26" s="13" t="n">
        <v>0.05832</v>
      </c>
      <c r="R26" s="13" t="n">
        <v>-0.009584</v>
      </c>
      <c r="S26" s="13" t="n">
        <v>0.114908</v>
      </c>
      <c r="T26" s="13" t="n">
        <v>0.039599</v>
      </c>
      <c r="U26" s="13" t="n">
        <v>0.028698</v>
      </c>
      <c r="V26" s="13" t="n">
        <v>0.101091</v>
      </c>
      <c r="W26" s="13" t="n">
        <v>0.083241</v>
      </c>
      <c r="X26" s="13" t="n">
        <v>0.006379</v>
      </c>
      <c r="Y26" s="13" t="n">
        <v>0.078386</v>
      </c>
      <c r="Z26" s="13" t="n">
        <v>-0.031348</v>
      </c>
      <c r="AA26" s="13" t="n">
        <v>-0.087379</v>
      </c>
      <c r="AB26" s="13" t="n">
        <v>-0.068706</v>
      </c>
      <c r="AC26" s="13" t="n">
        <v>0.014755</v>
      </c>
      <c r="AD26" s="13" t="n">
        <v>0.067073</v>
      </c>
      <c r="AE26" s="13" t="n">
        <v>0.047473</v>
      </c>
      <c r="AF26" s="13" t="n">
        <v>0.074486</v>
      </c>
      <c r="AG26" s="13" t="n">
        <v>-0.052919</v>
      </c>
      <c r="AH26" s="13" t="n">
        <v>0.279381</v>
      </c>
      <c r="AI26" s="13" t="n">
        <v>-0.000645</v>
      </c>
      <c r="AJ26" s="13" t="n">
        <v>-0.012901</v>
      </c>
      <c r="AK26" s="13" t="n">
        <v>-0.056527</v>
      </c>
      <c r="AL26" s="13" t="n">
        <v>0.094892</v>
      </c>
      <c r="AM26" s="13" t="n">
        <v>0.132374</v>
      </c>
      <c r="AN26" s="13" t="n">
        <v>-0.043296</v>
      </c>
      <c r="AO26" s="13" t="n">
        <v>0.082336</v>
      </c>
      <c r="AP26" s="13" t="n">
        <v>0.056515</v>
      </c>
      <c r="AQ26" s="13" t="n">
        <v>0.018511</v>
      </c>
      <c r="AR26" s="13" t="n">
        <v>-0.084608</v>
      </c>
      <c r="AS26" s="13" t="n">
        <v>-0.092565</v>
      </c>
      <c r="AT26" s="13" t="n">
        <v>-0.073336</v>
      </c>
      <c r="AU26" s="13" t="n">
        <v>0.123758</v>
      </c>
      <c r="AV26" s="13" t="n">
        <v>-0.094914</v>
      </c>
      <c r="AW26" s="13" t="n">
        <v>-0.022895</v>
      </c>
      <c r="AX26" s="13" t="n">
        <v>-0.092086</v>
      </c>
      <c r="AY26" s="13" t="n">
        <v>-0.005414</v>
      </c>
      <c r="AZ26" s="13" t="n">
        <v>0.146616</v>
      </c>
      <c r="BA26" s="13" t="n">
        <v>-0.068365</v>
      </c>
      <c r="BB26" s="13" t="n">
        <v>-0.058943</v>
      </c>
      <c r="BC26" s="13" t="n">
        <v>0.019856</v>
      </c>
      <c r="BD26" s="13" t="n">
        <v>-0.093982</v>
      </c>
      <c r="BE26" s="13" t="n">
        <v>-0.032038</v>
      </c>
      <c r="BF26" s="13" t="n">
        <v>-0.274268</v>
      </c>
      <c r="BG26" s="13" t="n">
        <v>0.057008</v>
      </c>
      <c r="BH26" s="13" t="n">
        <v>-0.129177</v>
      </c>
      <c r="BI26" s="13" t="n">
        <v>0.159215</v>
      </c>
      <c r="BJ26" s="13" t="n">
        <v>0.165494</v>
      </c>
      <c r="BK26" s="13" t="n">
        <v>-0.025045</v>
      </c>
      <c r="BM26" s="13" t="n">
        <v>-0.041344</v>
      </c>
      <c r="BN26" s="13" t="n">
        <v>-0.088479</v>
      </c>
      <c r="BO26" s="13" t="n">
        <v>0.073394</v>
      </c>
      <c r="BP26" s="13" t="n">
        <v>-0.020999</v>
      </c>
      <c r="BQ26" s="13" t="n">
        <v>0.026657</v>
      </c>
      <c r="BR26" s="13" t="n">
        <v>0.045721</v>
      </c>
      <c r="BS26" s="13" t="n">
        <v>-0.050157</v>
      </c>
      <c r="BT26" s="13" t="n">
        <v>0.00086</v>
      </c>
      <c r="BU26" s="13" t="n">
        <v>0.002639</v>
      </c>
      <c r="BV26" s="13" t="n">
        <v>0.065747</v>
      </c>
      <c r="BW26" s="13" t="n">
        <v>-0.019645</v>
      </c>
      <c r="BX26" s="13" t="n">
        <v>0.077941</v>
      </c>
      <c r="BY26" s="13" t="n">
        <v>0.004011</v>
      </c>
      <c r="BZ26" s="13" t="n">
        <v>0.077388</v>
      </c>
      <c r="CA26" s="13" t="n">
        <v>-0.010192</v>
      </c>
      <c r="CB26" s="13" t="n">
        <v>0.069319</v>
      </c>
      <c r="CC26" s="13" t="n">
        <v>-0.023217</v>
      </c>
      <c r="CD26" s="13" t="n">
        <v>0.072942</v>
      </c>
      <c r="CE26" s="13" t="n">
        <v>-0.00739</v>
      </c>
      <c r="CF26" s="13" t="n">
        <v>0.077434</v>
      </c>
      <c r="CG26" s="13" t="n">
        <v>0.016088</v>
      </c>
      <c r="CH26" s="13" t="n">
        <v>0.032675</v>
      </c>
      <c r="CI26" s="13" t="n">
        <v>0.046905</v>
      </c>
      <c r="CJ26" s="13" t="n">
        <v>-0.043988</v>
      </c>
      <c r="CK26" s="13" t="n">
        <v>-0.085952</v>
      </c>
      <c r="CL26" s="13" t="n">
        <v>-0.027099</v>
      </c>
      <c r="CM26" s="13" t="n">
        <v>0.056882</v>
      </c>
      <c r="CN26" s="13" t="n">
        <v>-0.092607</v>
      </c>
      <c r="CO26" s="13" t="n">
        <v>0.029355</v>
      </c>
      <c r="CP26" s="13" t="n">
        <v>-0.070453</v>
      </c>
      <c r="CQ26" s="13" t="n">
        <v>0.062621</v>
      </c>
      <c r="CR26" s="13" t="n">
        <v>0.002015</v>
      </c>
      <c r="CS26" s="13" t="n">
        <v>0.060012</v>
      </c>
      <c r="CT26" s="13" t="n">
        <v>-0.035068</v>
      </c>
      <c r="CU26" s="13" t="n">
        <v>0.041648</v>
      </c>
      <c r="CV26" s="13" t="n">
        <v>-0.008501</v>
      </c>
      <c r="CW26" s="13" t="n">
        <v>-0.039431</v>
      </c>
      <c r="CX26" s="13" t="n">
        <v>0.036122</v>
      </c>
      <c r="CY26" s="13" t="n">
        <v>0.047587</v>
      </c>
      <c r="CZ26" s="13" t="n">
        <v>-0.053488</v>
      </c>
      <c r="DA26" s="13" t="n">
        <v>-0.086497</v>
      </c>
      <c r="DB26" s="13" t="n">
        <v>-0.085194</v>
      </c>
      <c r="DC26" s="13" t="n">
        <v>0.062238</v>
      </c>
      <c r="DD26" s="13" t="n">
        <v>0.053444</v>
      </c>
      <c r="DE26" s="13" t="n">
        <v>-0.036931</v>
      </c>
      <c r="DF26" s="13" t="n">
        <v>-0.134013</v>
      </c>
      <c r="DG26" s="13" t="n">
        <v>-0.030916</v>
      </c>
      <c r="DH26" s="13" t="n">
        <v>0.038806</v>
      </c>
      <c r="DI26" s="13" t="n">
        <v>0.031489</v>
      </c>
      <c r="DJ26" s="13" t="n">
        <v>0.009355</v>
      </c>
      <c r="DK26" s="13" t="n">
        <v>-0.042042</v>
      </c>
      <c r="DL26" s="13" t="n">
        <v>0.047433</v>
      </c>
      <c r="DM26" s="13" t="n">
        <v>0.030033</v>
      </c>
      <c r="DN26" s="13" t="n">
        <v>0.117876</v>
      </c>
      <c r="DO26" s="13" t="n">
        <v>-0.111158</v>
      </c>
      <c r="DP26" s="13" t="n">
        <v>0.072604</v>
      </c>
      <c r="DQ26" s="13" t="n">
        <v>0.014295</v>
      </c>
      <c r="DR26" s="13" t="n">
        <v>0.019359</v>
      </c>
      <c r="DS26" s="13" t="n">
        <v>0.027966</v>
      </c>
      <c r="DT26" s="13" t="n">
        <v>0.020055</v>
      </c>
      <c r="DV26" s="13" t="n">
        <v>-0.045538</v>
      </c>
      <c r="DW26" s="13" t="n">
        <v>-0.086249</v>
      </c>
      <c r="DX26" s="13" t="n">
        <v>0.041467</v>
      </c>
      <c r="DY26" s="13" t="n">
        <v>0.00493</v>
      </c>
      <c r="DZ26" s="13" t="n">
        <v>0.02315</v>
      </c>
      <c r="EA26" s="13" t="n">
        <v>0.042273</v>
      </c>
      <c r="EB26" s="13" t="n">
        <v>-0.060187</v>
      </c>
      <c r="EC26" s="13" t="n">
        <v>-0.012581</v>
      </c>
      <c r="ED26" s="13" t="n">
        <v>-0.004966</v>
      </c>
      <c r="EE26" s="13" t="n">
        <v>0.078253</v>
      </c>
      <c r="EF26" s="13" t="n">
        <v>-0.008361</v>
      </c>
      <c r="EG26" s="13" t="n">
        <v>0.058782</v>
      </c>
      <c r="EH26" s="13" t="n">
        <v>0.014853</v>
      </c>
      <c r="EI26" s="13" t="n">
        <v>0.045779</v>
      </c>
      <c r="EJ26" s="13" t="n">
        <v>-0.025103</v>
      </c>
      <c r="EK26" s="13" t="n">
        <v>0.074481</v>
      </c>
      <c r="EL26" s="13" t="n">
        <v>-0.01862</v>
      </c>
      <c r="EM26" s="13" t="n">
        <v>0.059497</v>
      </c>
      <c r="EN26" s="13" t="n">
        <v>-0.006256</v>
      </c>
      <c r="EO26" s="13" t="n">
        <v>0.078353</v>
      </c>
      <c r="EP26" s="13" t="n">
        <v>0.02509</v>
      </c>
      <c r="EQ26" s="13" t="n">
        <v>0.057637</v>
      </c>
      <c r="ER26" s="13" t="n">
        <v>0.051588</v>
      </c>
      <c r="ES26" s="13" t="n">
        <v>-0.037482</v>
      </c>
      <c r="ET26" s="13" t="n">
        <v>-0.07686</v>
      </c>
      <c r="EU26" s="13" t="n">
        <v>-0.018586</v>
      </c>
      <c r="EV26" s="13" t="n">
        <v>0.043857</v>
      </c>
      <c r="EW26" s="13" t="n">
        <v>-0.074271</v>
      </c>
      <c r="EX26" s="13" t="n">
        <v>0.029712</v>
      </c>
      <c r="EY26" s="13" t="n">
        <v>-0.072238</v>
      </c>
      <c r="EZ26" s="13" t="n">
        <v>0.017289</v>
      </c>
      <c r="FA26" s="13" t="n">
        <v>-0.010882</v>
      </c>
      <c r="FB26" s="13" t="n">
        <v>0.023455</v>
      </c>
      <c r="FC26" s="13" t="n">
        <v>-0.017418</v>
      </c>
      <c r="FD26" s="13" t="n">
        <v>0.047477</v>
      </c>
      <c r="FE26" s="13" t="n">
        <v>-0.021398</v>
      </c>
      <c r="FF26" s="13" t="n">
        <v>0.022046</v>
      </c>
      <c r="FG26" s="13" t="n">
        <v>0.018873</v>
      </c>
      <c r="FH26" s="13" t="n">
        <v>0.023034</v>
      </c>
      <c r="FI26" s="13" t="n">
        <v>-0.052736</v>
      </c>
      <c r="FJ26" s="13" t="n">
        <v>-0.065364</v>
      </c>
      <c r="FK26" s="13" t="n">
        <v>-0.089742</v>
      </c>
      <c r="FL26" s="13" t="n">
        <v>0.053152</v>
      </c>
      <c r="FM26" s="13" t="n">
        <v>0.028786</v>
      </c>
      <c r="FN26" s="13" t="n">
        <v>-0.051739</v>
      </c>
      <c r="FO26" s="13" t="n">
        <v>-0.10249</v>
      </c>
      <c r="FP26" s="13" t="n">
        <v>-0.018578</v>
      </c>
      <c r="FQ26" s="13" t="n">
        <v>0.034075</v>
      </c>
      <c r="FR26" s="13" t="n">
        <v>0.045178</v>
      </c>
      <c r="FS26" s="13" t="n">
        <v>-0.011984</v>
      </c>
      <c r="FT26" s="13" t="n">
        <v>-0.045627</v>
      </c>
      <c r="FU26" s="13" t="n">
        <v>0.049232</v>
      </c>
      <c r="FV26" s="13" t="n">
        <v>0.027746</v>
      </c>
      <c r="FW26" s="13" t="n">
        <v>0.098478</v>
      </c>
      <c r="FX26" s="13" t="n">
        <v>-0.108699</v>
      </c>
      <c r="FY26" s="13" t="n">
        <v>0.044804</v>
      </c>
      <c r="FZ26" s="13" t="n">
        <v>-0.011773</v>
      </c>
      <c r="GA26" s="13" t="n">
        <v>0.016171</v>
      </c>
      <c r="GB26" s="13" t="n">
        <v>0.039368</v>
      </c>
      <c r="GC26" s="13" t="n">
        <v>-0.003141</v>
      </c>
    </row>
    <row r="27" customFormat="false" ht="15" hidden="false" customHeight="false" outlineLevel="0" collapsed="false">
      <c r="B27" s="8" t="str">
        <f aca="false">Deals!B27</f>
        <v>Sykes Enterprises Inc</v>
      </c>
      <c r="C27" s="12" t="n">
        <v>1</v>
      </c>
      <c r="D27" s="13" t="n">
        <v>-0.050473</v>
      </c>
      <c r="E27" s="13" t="n">
        <v>0.057807</v>
      </c>
      <c r="F27" s="13" t="n">
        <v>-0.057789</v>
      </c>
      <c r="G27" s="13" t="n">
        <v>-0.100667</v>
      </c>
      <c r="H27" s="13" t="n">
        <v>-0.003706</v>
      </c>
      <c r="I27" s="13" t="n">
        <v>0.013393</v>
      </c>
      <c r="J27" s="13" t="n">
        <v>0.076358</v>
      </c>
      <c r="K27" s="13" t="n">
        <v>0.038199</v>
      </c>
      <c r="L27" s="13" t="n">
        <v>0.057819</v>
      </c>
      <c r="M27" s="13" t="n">
        <v>-0.077019</v>
      </c>
      <c r="N27" s="13" t="n">
        <v>0.074024</v>
      </c>
      <c r="O27" s="13" t="n">
        <v>-0.035714</v>
      </c>
      <c r="P27" s="13" t="n">
        <v>0.02729</v>
      </c>
      <c r="Q27" s="13" t="n">
        <v>-0.003163</v>
      </c>
      <c r="R27" s="13" t="n">
        <v>0.114213</v>
      </c>
      <c r="S27" s="13" t="n">
        <v>-0.030182</v>
      </c>
      <c r="T27" s="13" t="n">
        <v>0.050499</v>
      </c>
      <c r="U27" s="13" t="n">
        <v>0.046395</v>
      </c>
      <c r="V27" s="13" t="n">
        <v>0.167201</v>
      </c>
      <c r="W27" s="13" t="n">
        <v>-0.001831</v>
      </c>
      <c r="X27" s="13" t="n">
        <v>-0.038973</v>
      </c>
      <c r="Y27" s="13" t="n">
        <v>-0.061069</v>
      </c>
      <c r="Z27" s="13" t="n">
        <v>0.009654</v>
      </c>
      <c r="AA27" s="13" t="n">
        <v>-0.004026</v>
      </c>
      <c r="AB27" s="13" t="n">
        <v>0.019707</v>
      </c>
      <c r="AC27" s="13" t="n">
        <v>0.076809</v>
      </c>
      <c r="AD27" s="13" t="n">
        <v>-0.0474</v>
      </c>
      <c r="AE27" s="13" t="n">
        <v>0.011594</v>
      </c>
      <c r="AF27" s="13" t="n">
        <v>-0.045845</v>
      </c>
      <c r="AG27" s="13" t="n">
        <v>0.078078</v>
      </c>
      <c r="AH27" s="13" t="n">
        <v>0.075673</v>
      </c>
      <c r="AI27" s="13" t="n">
        <v>0.012948</v>
      </c>
      <c r="AJ27" s="13" t="n">
        <v>-0.040477</v>
      </c>
      <c r="AK27" s="13" t="n">
        <v>0.032416</v>
      </c>
      <c r="AL27" s="13" t="n">
        <v>0.068817</v>
      </c>
      <c r="AM27" s="13" t="n">
        <v>0.007243</v>
      </c>
      <c r="AN27" s="13" t="n">
        <v>-0.031962</v>
      </c>
      <c r="AO27" s="13" t="n">
        <v>0.000825</v>
      </c>
      <c r="AP27" s="13" t="n">
        <v>0.005361</v>
      </c>
      <c r="AQ27" s="13" t="n">
        <v>0.031583</v>
      </c>
      <c r="AR27" s="13" t="n">
        <v>0.013917</v>
      </c>
      <c r="AS27" s="13" t="n">
        <v>0.137255</v>
      </c>
      <c r="AT27" s="13" t="n">
        <v>0.097241</v>
      </c>
      <c r="AU27" s="13" t="n">
        <v>-0.032684</v>
      </c>
      <c r="AV27" s="13" t="n">
        <v>-0.043535</v>
      </c>
      <c r="AW27" s="13" t="n">
        <v>0.034986</v>
      </c>
      <c r="AX27" s="13" t="n">
        <v>-0.009518</v>
      </c>
      <c r="AY27" s="13" t="n">
        <v>-0.034129</v>
      </c>
      <c r="AZ27" s="13" t="n">
        <v>0.022985</v>
      </c>
      <c r="BA27" s="13" t="n">
        <v>-0.02884</v>
      </c>
      <c r="BB27" s="13" t="n">
        <v>0.059738</v>
      </c>
      <c r="BC27" s="13" t="n">
        <v>-0.047572</v>
      </c>
      <c r="BD27" s="13" t="n">
        <v>-0.037633</v>
      </c>
      <c r="BE27" s="13" t="n">
        <v>-0.049413</v>
      </c>
      <c r="BF27" s="13" t="n">
        <v>0.053852</v>
      </c>
      <c r="BG27" s="13" t="n">
        <v>0.024131</v>
      </c>
      <c r="BH27" s="13" t="n">
        <v>-0.032225</v>
      </c>
      <c r="BI27" s="13" t="n">
        <v>-0.025421</v>
      </c>
      <c r="BJ27" s="13" t="n">
        <v>0.080088</v>
      </c>
      <c r="BK27" s="13" t="n">
        <v>0.013946</v>
      </c>
      <c r="BM27" s="13" t="n">
        <v>-0.05272</v>
      </c>
      <c r="BN27" s="13" t="n">
        <v>0.036391</v>
      </c>
      <c r="BO27" s="13" t="n">
        <v>-0.010086</v>
      </c>
      <c r="BP27" s="13" t="n">
        <v>0.032596</v>
      </c>
      <c r="BQ27" s="13" t="n">
        <v>0.040697</v>
      </c>
      <c r="BR27" s="13" t="n">
        <v>-0.015044</v>
      </c>
      <c r="BS27" s="13" t="n">
        <v>0.004854</v>
      </c>
      <c r="BT27" s="13" t="n">
        <v>0.037759</v>
      </c>
      <c r="BU27" s="13" t="n">
        <v>0.06698</v>
      </c>
      <c r="BV27" s="13" t="n">
        <v>0.018852</v>
      </c>
      <c r="BW27" s="13" t="n">
        <v>0.044087</v>
      </c>
      <c r="BX27" s="13" t="n">
        <v>-0.013263</v>
      </c>
      <c r="BY27" s="13" t="n">
        <v>0.046704</v>
      </c>
      <c r="BZ27" s="13" t="n">
        <v>-0.008648</v>
      </c>
      <c r="CA27" s="13" t="n">
        <v>0.070166</v>
      </c>
      <c r="CB27" s="13" t="n">
        <v>-0.03944</v>
      </c>
      <c r="CC27" s="13" t="n">
        <v>0.060436</v>
      </c>
      <c r="CD27" s="13" t="n">
        <v>0.038146</v>
      </c>
      <c r="CE27" s="13" t="n">
        <v>0.028899</v>
      </c>
      <c r="CF27" s="13" t="n">
        <v>0.018065</v>
      </c>
      <c r="CG27" s="13" t="n">
        <v>-0.039542</v>
      </c>
      <c r="CH27" s="13" t="n">
        <v>0.050177</v>
      </c>
      <c r="CI27" s="13" t="n">
        <v>0.011256</v>
      </c>
      <c r="CJ27" s="13" t="n">
        <v>-0.018995</v>
      </c>
      <c r="CK27" s="13" t="n">
        <v>-0.005565</v>
      </c>
      <c r="CL27" s="13" t="n">
        <v>0.049122</v>
      </c>
      <c r="CM27" s="13" t="n">
        <v>-0.062596</v>
      </c>
      <c r="CN27" s="13" t="n">
        <v>0.046173</v>
      </c>
      <c r="CO27" s="13" t="n">
        <v>-0.050798</v>
      </c>
      <c r="CP27" s="13" t="n">
        <v>0.053694</v>
      </c>
      <c r="CQ27" s="13" t="n">
        <v>-0.009908</v>
      </c>
      <c r="CR27" s="13" t="n">
        <v>0.027155</v>
      </c>
      <c r="CS27" s="13" t="n">
        <v>-0.04446</v>
      </c>
      <c r="CT27" s="13" t="n">
        <v>0.054782</v>
      </c>
      <c r="CU27" s="13" t="n">
        <v>0.027807</v>
      </c>
      <c r="CV27" s="13" t="n">
        <v>0.000211</v>
      </c>
      <c r="CW27" s="13" t="n">
        <v>0.012534</v>
      </c>
      <c r="CX27" s="13" t="n">
        <v>-0.002746</v>
      </c>
      <c r="CY27" s="13" t="n">
        <v>-0.041521</v>
      </c>
      <c r="CZ27" s="13" t="n">
        <v>-0.048959</v>
      </c>
      <c r="DA27" s="13" t="n">
        <v>-0.029066</v>
      </c>
      <c r="DB27" s="13" t="n">
        <v>0.055989</v>
      </c>
      <c r="DC27" s="13" t="n">
        <v>0.049992</v>
      </c>
      <c r="DD27" s="13" t="n">
        <v>-0.058551</v>
      </c>
      <c r="DE27" s="13" t="n">
        <v>-0.068295</v>
      </c>
      <c r="DF27" s="13" t="n">
        <v>0.010812</v>
      </c>
      <c r="DG27" s="13" t="n">
        <v>0.071746</v>
      </c>
      <c r="DH27" s="13" t="n">
        <v>0.028341</v>
      </c>
      <c r="DI27" s="13" t="n">
        <v>0.020327</v>
      </c>
      <c r="DJ27" s="13" t="n">
        <v>-0.01764</v>
      </c>
      <c r="DK27" s="13" t="n">
        <v>0.047786</v>
      </c>
      <c r="DL27" s="13" t="n">
        <v>0.031149</v>
      </c>
      <c r="DM27" s="13" t="n">
        <v>0.009037</v>
      </c>
      <c r="DN27" s="13" t="n">
        <v>-0.025509</v>
      </c>
      <c r="DO27" s="13" t="n">
        <v>0.159475</v>
      </c>
      <c r="DP27" s="13" t="n">
        <v>0.045427</v>
      </c>
      <c r="DQ27" s="13" t="n">
        <v>-0.019892</v>
      </c>
      <c r="DR27" s="13" t="n">
        <v>0.015421</v>
      </c>
      <c r="DS27" s="13" t="n">
        <v>-0.006455</v>
      </c>
      <c r="DT27" s="13" t="n">
        <v>0.01581</v>
      </c>
      <c r="DV27" s="13" t="n">
        <v>-0.065169</v>
      </c>
      <c r="DW27" s="13" t="n">
        <v>0.043371</v>
      </c>
      <c r="DX27" s="13" t="n">
        <v>-0.00826</v>
      </c>
      <c r="DY27" s="13" t="n">
        <v>0.033155</v>
      </c>
      <c r="DZ27" s="13" t="n">
        <v>0.041792</v>
      </c>
      <c r="EA27" s="13" t="n">
        <v>-0.015435</v>
      </c>
      <c r="EB27" s="13" t="n">
        <v>0.008187</v>
      </c>
      <c r="EC27" s="13" t="n">
        <v>0.039929</v>
      </c>
      <c r="ED27" s="13" t="n">
        <v>0.066088</v>
      </c>
      <c r="EE27" s="13" t="n">
        <v>0.019699</v>
      </c>
      <c r="EF27" s="13" t="n">
        <v>0.043119</v>
      </c>
      <c r="EG27" s="13" t="n">
        <v>-0.012043</v>
      </c>
      <c r="EH27" s="13" t="n">
        <v>0.051282</v>
      </c>
      <c r="EI27" s="13" t="n">
        <v>-0.007306</v>
      </c>
      <c r="EJ27" s="13" t="n">
        <v>0.068446</v>
      </c>
      <c r="EK27" s="13" t="n">
        <v>-0.037747</v>
      </c>
      <c r="EL27" s="13" t="n">
        <v>0.061477</v>
      </c>
      <c r="EM27" s="13" t="n">
        <v>0.037973</v>
      </c>
      <c r="EN27" s="13" t="n">
        <v>0.030865</v>
      </c>
      <c r="EO27" s="13" t="n">
        <v>0.018627</v>
      </c>
      <c r="EP27" s="13" t="n">
        <v>-0.04111</v>
      </c>
      <c r="EQ27" s="13" t="n">
        <v>0.04954</v>
      </c>
      <c r="ER27" s="13" t="n">
        <v>0.015775</v>
      </c>
      <c r="ES27" s="13" t="n">
        <v>-0.021781</v>
      </c>
      <c r="ET27" s="13" t="n">
        <v>-0.003994</v>
      </c>
      <c r="EU27" s="13" t="n">
        <v>0.042336</v>
      </c>
      <c r="EV27" s="13" t="n">
        <v>-0.062757</v>
      </c>
      <c r="EW27" s="13" t="n">
        <v>0.041986</v>
      </c>
      <c r="EX27" s="13" t="n">
        <v>-0.055507</v>
      </c>
      <c r="EY27" s="13" t="n">
        <v>0.056262</v>
      </c>
      <c r="EZ27" s="13" t="n">
        <v>-0.020247</v>
      </c>
      <c r="FA27" s="13" t="n">
        <v>0.0246</v>
      </c>
      <c r="FB27" s="13" t="n">
        <v>-0.049417</v>
      </c>
      <c r="FC27" s="13" t="n">
        <v>0.064634</v>
      </c>
      <c r="FD27" s="13" t="n">
        <v>0.022689</v>
      </c>
      <c r="FE27" s="13" t="n">
        <v>0.012882</v>
      </c>
      <c r="FF27" s="13" t="n">
        <v>0.000133</v>
      </c>
      <c r="FG27" s="13" t="n">
        <v>-0.002043</v>
      </c>
      <c r="FH27" s="13" t="n">
        <v>-0.041138</v>
      </c>
      <c r="FI27" s="13" t="n">
        <v>-0.050393</v>
      </c>
      <c r="FJ27" s="13" t="n">
        <v>-0.035646</v>
      </c>
      <c r="FK27" s="13" t="n">
        <v>0.061741</v>
      </c>
      <c r="FL27" s="13" t="n">
        <v>0.050578</v>
      </c>
      <c r="FM27" s="13" t="n">
        <v>-0.057436</v>
      </c>
      <c r="FN27" s="13" t="n">
        <v>-0.083852</v>
      </c>
      <c r="FO27" s="13" t="n">
        <v>0.01014</v>
      </c>
      <c r="FP27" s="13" t="n">
        <v>0.079282</v>
      </c>
      <c r="FQ27" s="13" t="n">
        <v>0.044638</v>
      </c>
      <c r="FR27" s="13" t="n">
        <v>0.013977</v>
      </c>
      <c r="FS27" s="13" t="n">
        <v>-0.025048</v>
      </c>
      <c r="FT27" s="13" t="n">
        <v>0.048073</v>
      </c>
      <c r="FU27" s="13" t="n">
        <v>0.031852</v>
      </c>
      <c r="FV27" s="13" t="n">
        <v>0.008712</v>
      </c>
      <c r="FW27" s="13" t="n">
        <v>-0.02366</v>
      </c>
      <c r="FX27" s="13" t="n">
        <v>0.15901</v>
      </c>
      <c r="FY27" s="13" t="n">
        <v>0.05341</v>
      </c>
      <c r="FZ27" s="13" t="n">
        <v>-0.020244</v>
      </c>
      <c r="GA27" s="13" t="n">
        <v>0.017099</v>
      </c>
      <c r="GB27" s="13" t="n">
        <v>-0.009401</v>
      </c>
      <c r="GC27" s="13" t="n">
        <v>0.017902</v>
      </c>
    </row>
    <row r="28" customFormat="false" ht="15" hidden="false" customHeight="false" outlineLevel="0" collapsed="false">
      <c r="B28" s="8" t="str">
        <f aca="false">Deals!B28</f>
        <v>Costar Group, Inc.</v>
      </c>
      <c r="C28" s="12" t="n">
        <v>1</v>
      </c>
      <c r="D28" s="13" t="n">
        <v>0.013719</v>
      </c>
      <c r="E28" s="13" t="n">
        <v>0.098931</v>
      </c>
      <c r="F28" s="13" t="n">
        <v>0.016379</v>
      </c>
      <c r="G28" s="13" t="n">
        <v>-0.01551</v>
      </c>
      <c r="H28" s="13" t="n">
        <v>0.003569</v>
      </c>
      <c r="I28" s="13" t="n">
        <v>0.016679</v>
      </c>
      <c r="J28" s="13" t="n">
        <v>0.047768</v>
      </c>
      <c r="K28" s="13" t="n">
        <v>0.028897</v>
      </c>
      <c r="L28" s="13" t="n">
        <v>0.049345</v>
      </c>
      <c r="M28" s="13" t="n">
        <v>0.074216</v>
      </c>
      <c r="N28" s="13" t="n">
        <v>0.086559</v>
      </c>
      <c r="O28" s="13" t="n">
        <v>-0.009593</v>
      </c>
      <c r="P28" s="13" t="n">
        <v>0.031362</v>
      </c>
      <c r="Q28" s="13" t="n">
        <v>0.154369</v>
      </c>
      <c r="R28" s="13" t="n">
        <v>0.212908</v>
      </c>
      <c r="S28" s="13" t="n">
        <v>-0.051357</v>
      </c>
      <c r="T28" s="13" t="n">
        <v>0.130644</v>
      </c>
      <c r="U28" s="13" t="n">
        <v>0.054064</v>
      </c>
      <c r="V28" s="13" t="n">
        <v>0.05441</v>
      </c>
      <c r="W28" s="13" t="n">
        <v>-0.010931</v>
      </c>
      <c r="X28" s="13" t="n">
        <v>-0.067938</v>
      </c>
      <c r="Y28" s="13" t="n">
        <v>0.168565</v>
      </c>
      <c r="Z28" s="13" t="n">
        <v>-0.07113</v>
      </c>
      <c r="AA28" s="13" t="n">
        <v>-0.138428</v>
      </c>
      <c r="AB28" s="13" t="n">
        <v>-0.014544</v>
      </c>
      <c r="AC28" s="13" t="n">
        <v>-0.002397</v>
      </c>
      <c r="AD28" s="13" t="n">
        <v>-0.091294</v>
      </c>
      <c r="AE28" s="13" t="n">
        <v>0.007097</v>
      </c>
      <c r="AF28" s="13" t="n">
        <v>0.074542</v>
      </c>
      <c r="AG28" s="13" t="n">
        <v>0.035682</v>
      </c>
      <c r="AH28" s="13" t="n">
        <v>0.056925</v>
      </c>
      <c r="AI28" s="13" t="n">
        <v>0.078527</v>
      </c>
      <c r="AJ28" s="13" t="n">
        <v>0.004792</v>
      </c>
      <c r="AK28" s="13" t="n">
        <v>0.079399</v>
      </c>
      <c r="AL28" s="13" t="n">
        <v>-0.006678</v>
      </c>
      <c r="AM28" s="13" t="n">
        <v>0.033362</v>
      </c>
      <c r="AN28" s="13" t="n">
        <v>0.021915</v>
      </c>
      <c r="AO28" s="13" t="n">
        <v>-0.036619</v>
      </c>
      <c r="AP28" s="13" t="n">
        <v>0.000149</v>
      </c>
      <c r="AQ28" s="13" t="n">
        <v>-0.120473</v>
      </c>
      <c r="AR28" s="13" t="n">
        <v>-0.022481</v>
      </c>
      <c r="AS28" s="13" t="n">
        <v>0.173408</v>
      </c>
      <c r="AT28" s="13" t="n">
        <v>0.030384</v>
      </c>
      <c r="AU28" s="13" t="n">
        <v>-0.012187</v>
      </c>
      <c r="AV28" s="13" t="n">
        <v>-0.151531</v>
      </c>
      <c r="AW28" s="13" t="n">
        <v>0.009637</v>
      </c>
      <c r="AX28" s="13" t="n">
        <v>0.062747</v>
      </c>
      <c r="AY28" s="13" t="n">
        <v>0.048573</v>
      </c>
      <c r="AZ28" s="13" t="n">
        <v>0.047033</v>
      </c>
      <c r="BA28" s="13" t="n">
        <v>0.058425</v>
      </c>
      <c r="BB28" s="13" t="n">
        <v>-0.049209</v>
      </c>
      <c r="BC28" s="13" t="n">
        <v>-0.003127</v>
      </c>
      <c r="BD28" s="13" t="n">
        <v>0.044777</v>
      </c>
      <c r="BE28" s="13" t="n">
        <v>-0.135824</v>
      </c>
      <c r="BF28" s="13" t="n">
        <v>0.021323</v>
      </c>
      <c r="BG28" s="13" t="n">
        <v>-0.013709</v>
      </c>
      <c r="BH28" s="13" t="n">
        <v>0.072205</v>
      </c>
      <c r="BI28" s="13" t="n">
        <v>0.005344</v>
      </c>
      <c r="BJ28" s="13" t="n">
        <v>0.019884</v>
      </c>
      <c r="BK28" s="13" t="n">
        <v>0.162484</v>
      </c>
      <c r="BM28" s="13" t="n">
        <v>-0.060594</v>
      </c>
      <c r="BN28" s="13" t="n">
        <v>0.036012</v>
      </c>
      <c r="BO28" s="13" t="n">
        <v>-0.001278</v>
      </c>
      <c r="BP28" s="13" t="n">
        <v>0.03558</v>
      </c>
      <c r="BQ28" s="13" t="n">
        <v>0.018276</v>
      </c>
      <c r="BR28" s="13" t="n">
        <v>0.003541</v>
      </c>
      <c r="BS28" s="13" t="n">
        <v>0.026178</v>
      </c>
      <c r="BT28" s="13" t="n">
        <v>0.038452</v>
      </c>
      <c r="BU28" s="13" t="n">
        <v>0.063832</v>
      </c>
      <c r="BV28" s="13" t="n">
        <v>0.014143</v>
      </c>
      <c r="BW28" s="13" t="n">
        <v>0.045699</v>
      </c>
      <c r="BX28" s="13" t="n">
        <v>0.00214</v>
      </c>
      <c r="BY28" s="13" t="n">
        <v>0.058893</v>
      </c>
      <c r="BZ28" s="13" t="n">
        <v>-0.009342</v>
      </c>
      <c r="CA28" s="13" t="n">
        <v>0.076337</v>
      </c>
      <c r="CB28" s="13" t="n">
        <v>-0.02024</v>
      </c>
      <c r="CC28" s="13" t="n">
        <v>0.058356</v>
      </c>
      <c r="CD28" s="13" t="n">
        <v>0.034728</v>
      </c>
      <c r="CE28" s="13" t="n">
        <v>0.032757</v>
      </c>
      <c r="CF28" s="13" t="n">
        <v>0.038949</v>
      </c>
      <c r="CG28" s="13" t="n">
        <v>-0.029986</v>
      </c>
      <c r="CH28" s="13" t="n">
        <v>0.045408</v>
      </c>
      <c r="CI28" s="13" t="n">
        <v>-0.000162</v>
      </c>
      <c r="CJ28" s="13" t="n">
        <v>-0.015937</v>
      </c>
      <c r="CK28" s="13" t="n">
        <v>0.004539</v>
      </c>
      <c r="CL28" s="13" t="n">
        <v>0.053507</v>
      </c>
      <c r="CM28" s="13" t="n">
        <v>-0.054971</v>
      </c>
      <c r="CN28" s="13" t="n">
        <v>0.041871</v>
      </c>
      <c r="CO28" s="13" t="n">
        <v>-0.055827</v>
      </c>
      <c r="CP28" s="13" t="n">
        <v>0.055072</v>
      </c>
      <c r="CQ28" s="13" t="n">
        <v>0.027462</v>
      </c>
      <c r="CR28" s="13" t="n">
        <v>0.0084</v>
      </c>
      <c r="CS28" s="13" t="n">
        <v>-0.01509</v>
      </c>
      <c r="CT28" s="13" t="n">
        <v>0.079359</v>
      </c>
      <c r="CU28" s="13" t="n">
        <v>0.011372</v>
      </c>
      <c r="CV28" s="13" t="n">
        <v>-0.013492</v>
      </c>
      <c r="CW28" s="13" t="n">
        <v>0.022313</v>
      </c>
      <c r="CX28" s="13" t="n">
        <v>0.002174</v>
      </c>
      <c r="CY28" s="13" t="n">
        <v>0.00263</v>
      </c>
      <c r="CZ28" s="13" t="n">
        <v>-0.05552</v>
      </c>
      <c r="DA28" s="13" t="n">
        <v>-0.042563</v>
      </c>
      <c r="DB28" s="13" t="n">
        <v>0.062808</v>
      </c>
      <c r="DC28" s="13" t="n">
        <v>0.019056</v>
      </c>
      <c r="DD28" s="13" t="n">
        <v>-0.04771</v>
      </c>
      <c r="DE28" s="13" t="n">
        <v>-0.070432</v>
      </c>
      <c r="DF28" s="13" t="n">
        <v>0.014407</v>
      </c>
      <c r="DG28" s="13" t="n">
        <v>0.07542</v>
      </c>
      <c r="DH28" s="13" t="n">
        <v>-0.003604</v>
      </c>
      <c r="DI28" s="13" t="n">
        <v>0.016372</v>
      </c>
      <c r="DJ28" s="13" t="n">
        <v>-0.025656</v>
      </c>
      <c r="DK28" s="13" t="n">
        <v>0.052055</v>
      </c>
      <c r="DL28" s="13" t="n">
        <v>0.022986</v>
      </c>
      <c r="DM28" s="13" t="n">
        <v>0.003539</v>
      </c>
      <c r="DN28" s="13" t="n">
        <v>-0.046889</v>
      </c>
      <c r="DO28" s="13" t="n">
        <v>0.085084</v>
      </c>
      <c r="DP28" s="13" t="n">
        <v>0.016834</v>
      </c>
      <c r="DQ28" s="13" t="n">
        <v>0.018865</v>
      </c>
      <c r="DR28" s="13" t="n">
        <v>0.014755</v>
      </c>
      <c r="DS28" s="13" t="n">
        <v>-0.00231</v>
      </c>
      <c r="DT28" s="13" t="n">
        <v>0.011011</v>
      </c>
      <c r="DV28" s="13" t="n">
        <v>-0.063507</v>
      </c>
      <c r="DW28" s="13" t="n">
        <v>0.032191</v>
      </c>
      <c r="DX28" s="13" t="n">
        <v>-0.001396</v>
      </c>
      <c r="DY28" s="13" t="n">
        <v>0.042614</v>
      </c>
      <c r="DZ28" s="13" t="n">
        <v>0.016826</v>
      </c>
      <c r="EA28" s="13" t="n">
        <v>0.005543</v>
      </c>
      <c r="EB28" s="13" t="n">
        <v>0.028729</v>
      </c>
      <c r="EC28" s="13" t="n">
        <v>0.041997</v>
      </c>
      <c r="ED28" s="13" t="n">
        <v>0.063326</v>
      </c>
      <c r="EE28" s="13" t="n">
        <v>0.013365</v>
      </c>
      <c r="EF28" s="13" t="n">
        <v>0.043488</v>
      </c>
      <c r="EG28" s="13" t="n">
        <v>0.005567</v>
      </c>
      <c r="EH28" s="13" t="n">
        <v>0.062677</v>
      </c>
      <c r="EI28" s="13" t="n">
        <v>-0.006803</v>
      </c>
      <c r="EJ28" s="13" t="n">
        <v>0.076462</v>
      </c>
      <c r="EK28" s="13" t="n">
        <v>-0.020749</v>
      </c>
      <c r="EL28" s="13" t="n">
        <v>0.059167</v>
      </c>
      <c r="EM28" s="13" t="n">
        <v>0.033594</v>
      </c>
      <c r="EN28" s="13" t="n">
        <v>0.035207</v>
      </c>
      <c r="EO28" s="13" t="n">
        <v>0.036466</v>
      </c>
      <c r="EP28" s="13" t="n">
        <v>-0.03085</v>
      </c>
      <c r="EQ28" s="13" t="n">
        <v>0.046462</v>
      </c>
      <c r="ER28" s="13" t="n">
        <v>0.003136</v>
      </c>
      <c r="ES28" s="13" t="n">
        <v>-0.018198</v>
      </c>
      <c r="ET28" s="13" t="n">
        <v>0.004601</v>
      </c>
      <c r="EU28" s="13" t="n">
        <v>0.052759</v>
      </c>
      <c r="EV28" s="13" t="n">
        <v>-0.057727</v>
      </c>
      <c r="EW28" s="13" t="n">
        <v>0.042222</v>
      </c>
      <c r="EX28" s="13" t="n">
        <v>-0.05694</v>
      </c>
      <c r="EY28" s="13" t="n">
        <v>0.051754</v>
      </c>
      <c r="EZ28" s="13" t="n">
        <v>0.024638</v>
      </c>
      <c r="FA28" s="13" t="n">
        <v>0.008537</v>
      </c>
      <c r="FB28" s="13" t="n">
        <v>-0.023604</v>
      </c>
      <c r="FC28" s="13" t="n">
        <v>0.082917</v>
      </c>
      <c r="FD28" s="13" t="n">
        <v>0.011025</v>
      </c>
      <c r="FE28" s="13" t="n">
        <v>-0.006401</v>
      </c>
      <c r="FF28" s="13" t="n">
        <v>0.015436</v>
      </c>
      <c r="FG28" s="13" t="n">
        <v>0.006342</v>
      </c>
      <c r="FH28" s="13" t="n">
        <v>0.006696</v>
      </c>
      <c r="FI28" s="13" t="n">
        <v>-0.056513</v>
      </c>
      <c r="FJ28" s="13" t="n">
        <v>-0.043687</v>
      </c>
      <c r="FK28" s="13" t="n">
        <v>0.066808</v>
      </c>
      <c r="FL28" s="13" t="n">
        <v>0.017999</v>
      </c>
      <c r="FM28" s="13" t="n">
        <v>-0.051072</v>
      </c>
      <c r="FN28" s="13" t="n">
        <v>-0.072967</v>
      </c>
      <c r="FO28" s="13" t="n">
        <v>0.021296</v>
      </c>
      <c r="FP28" s="13" t="n">
        <v>0.084161</v>
      </c>
      <c r="FQ28" s="13" t="n">
        <v>-0.002913</v>
      </c>
      <c r="FR28" s="13" t="n">
        <v>0.015778</v>
      </c>
      <c r="FS28" s="13" t="n">
        <v>-0.027406</v>
      </c>
      <c r="FT28" s="13" t="n">
        <v>0.05463</v>
      </c>
      <c r="FU28" s="13" t="n">
        <v>0.018005</v>
      </c>
      <c r="FV28" s="13" t="n">
        <v>0.003286</v>
      </c>
      <c r="FW28" s="13" t="n">
        <v>-0.044896</v>
      </c>
      <c r="FX28" s="13" t="n">
        <v>0.079731</v>
      </c>
      <c r="FY28" s="13" t="n">
        <v>0.01806</v>
      </c>
      <c r="FZ28" s="13" t="n">
        <v>0.020789</v>
      </c>
      <c r="GA28" s="13" t="n">
        <v>0.012259</v>
      </c>
      <c r="GB28" s="13" t="n">
        <v>-0.004443</v>
      </c>
      <c r="GC28" s="13" t="n">
        <v>0.015352</v>
      </c>
    </row>
    <row r="29" customFormat="false" ht="15" hidden="false" customHeight="false" outlineLevel="0" collapsed="false">
      <c r="B29" s="8" t="str">
        <f aca="false">Deals!B29</f>
        <v>Plains All American Pipeline Lp</v>
      </c>
      <c r="C29" s="12" t="n">
        <v>1</v>
      </c>
      <c r="D29" s="13" t="n">
        <v>-0.035121</v>
      </c>
      <c r="E29" s="13" t="n">
        <v>0.029033</v>
      </c>
      <c r="F29" s="13" t="n">
        <v>0.088974</v>
      </c>
      <c r="G29" s="13" t="n">
        <v>-0.010653</v>
      </c>
      <c r="H29" s="13" t="n">
        <v>0.0193</v>
      </c>
      <c r="I29" s="13" t="n">
        <v>0.041315</v>
      </c>
      <c r="J29" s="13" t="n">
        <v>0.026443</v>
      </c>
      <c r="K29" s="13" t="n">
        <v>-0.028768</v>
      </c>
      <c r="L29" s="13" t="n">
        <v>0.177343</v>
      </c>
      <c r="M29" s="13" t="n">
        <v>0.038899</v>
      </c>
      <c r="N29" s="13" t="n">
        <v>0.031598</v>
      </c>
      <c r="O29" s="13" t="n">
        <v>0.016643</v>
      </c>
      <c r="P29" s="13" t="n">
        <v>-0.011581</v>
      </c>
      <c r="Q29" s="13" t="n">
        <v>-0.006586</v>
      </c>
      <c r="R29" s="13" t="n">
        <v>-0.035513</v>
      </c>
      <c r="S29" s="13" t="n">
        <v>-0.050338</v>
      </c>
      <c r="T29" s="13" t="n">
        <v>0.041535</v>
      </c>
      <c r="U29" s="13" t="n">
        <v>-0.015951</v>
      </c>
      <c r="V29" s="13" t="n">
        <v>0.001757</v>
      </c>
      <c r="W29" s="13" t="n">
        <v>0.008965</v>
      </c>
      <c r="X29" s="13" t="n">
        <v>-0.012845</v>
      </c>
      <c r="Y29" s="13" t="n">
        <v>0.072886</v>
      </c>
      <c r="Z29" s="13" t="n">
        <v>0.017537</v>
      </c>
      <c r="AA29" s="13" t="n">
        <v>0.023766</v>
      </c>
      <c r="AB29" s="13" t="n">
        <v>0.012007</v>
      </c>
      <c r="AC29" s="13" t="n">
        <v>0.063396</v>
      </c>
      <c r="AD29" s="13" t="n">
        <v>-0.034221</v>
      </c>
      <c r="AE29" s="13" t="n">
        <v>0.044987</v>
      </c>
      <c r="AF29" s="13" t="n">
        <v>-0.017854</v>
      </c>
      <c r="AG29" s="13" t="n">
        <v>-0.031431</v>
      </c>
      <c r="AH29" s="13" t="n">
        <v>-0.086957</v>
      </c>
      <c r="AI29" s="13" t="n">
        <v>-0.002527</v>
      </c>
      <c r="AJ29" s="13" t="n">
        <v>-0.020557</v>
      </c>
      <c r="AK29" s="13" t="n">
        <v>0.00605</v>
      </c>
      <c r="AL29" s="13" t="n">
        <v>-0.022449</v>
      </c>
      <c r="AM29" s="13" t="n">
        <v>0.041521</v>
      </c>
      <c r="AN29" s="13" t="n">
        <v>-0.063061</v>
      </c>
      <c r="AO29" s="13" t="n">
        <v>-0.016933</v>
      </c>
      <c r="AP29" s="13" t="n">
        <v>0.001147</v>
      </c>
      <c r="AQ29" s="13" t="n">
        <v>-0.136287</v>
      </c>
      <c r="AR29" s="13" t="n">
        <v>-0.157515</v>
      </c>
      <c r="AS29" s="13" t="n">
        <v>0.067149</v>
      </c>
      <c r="AT29" s="13" t="n">
        <v>-0.218789</v>
      </c>
      <c r="AU29" s="13" t="n">
        <v>-0.067797</v>
      </c>
      <c r="AV29" s="13" t="n">
        <v>-0.055844</v>
      </c>
      <c r="AW29" s="13" t="n">
        <v>0.014685</v>
      </c>
      <c r="AX29" s="13" t="n">
        <v>-0.021008</v>
      </c>
      <c r="AY29" s="13" t="n">
        <v>0.127325</v>
      </c>
      <c r="AZ29" s="13" t="n">
        <v>0.008282</v>
      </c>
      <c r="BA29" s="13" t="n">
        <v>0.1885</v>
      </c>
      <c r="BB29" s="13" t="n">
        <v>0.038923</v>
      </c>
      <c r="BC29" s="13" t="n">
        <v>0.007179</v>
      </c>
      <c r="BD29" s="13" t="n">
        <v>0.119387</v>
      </c>
      <c r="BE29" s="13" t="n">
        <v>-0.015918</v>
      </c>
      <c r="BF29" s="13" t="n">
        <v>0.08531</v>
      </c>
      <c r="BG29" s="13" t="n">
        <v>-0.02003</v>
      </c>
      <c r="BH29" s="13" t="n">
        <v>-0.010839</v>
      </c>
      <c r="BI29" s="13" t="n">
        <v>0.021982</v>
      </c>
      <c r="BJ29" s="13" t="n">
        <v>-0.014651</v>
      </c>
      <c r="BK29" s="13" t="n">
        <v>-0.05726</v>
      </c>
      <c r="BM29" s="13" t="n">
        <v>-0.053137</v>
      </c>
      <c r="BN29" s="13" t="n">
        <v>0.054172</v>
      </c>
      <c r="BO29" s="13" t="n">
        <v>0.01408</v>
      </c>
      <c r="BP29" s="13" t="n">
        <v>0.015463</v>
      </c>
      <c r="BQ29" s="13" t="n">
        <v>0.035857</v>
      </c>
      <c r="BR29" s="13" t="n">
        <v>-0.02592</v>
      </c>
      <c r="BS29" s="13" t="n">
        <v>-0.001378</v>
      </c>
      <c r="BT29" s="13" t="n">
        <v>0.015409</v>
      </c>
      <c r="BU29" s="13" t="n">
        <v>0.056</v>
      </c>
      <c r="BV29" s="13" t="n">
        <v>0.019792</v>
      </c>
      <c r="BW29" s="13" t="n">
        <v>0.036318</v>
      </c>
      <c r="BX29" s="13" t="n">
        <v>0.018478</v>
      </c>
      <c r="BY29" s="13" t="n">
        <v>0.013823</v>
      </c>
      <c r="BZ29" s="13" t="n">
        <v>0.001531</v>
      </c>
      <c r="CA29" s="13" t="n">
        <v>0.046444</v>
      </c>
      <c r="CB29" s="13" t="n">
        <v>-0.035744</v>
      </c>
      <c r="CC29" s="13" t="n">
        <v>0.025945</v>
      </c>
      <c r="CD29" s="13" t="n">
        <v>0.054352</v>
      </c>
      <c r="CE29" s="13" t="n">
        <v>0.016052</v>
      </c>
      <c r="CF29" s="13" t="n">
        <v>0.035924</v>
      </c>
      <c r="CG29" s="13" t="n">
        <v>-0.035102</v>
      </c>
      <c r="CH29" s="13" t="n">
        <v>0.029857</v>
      </c>
      <c r="CI29" s="13" t="n">
        <v>0.022111</v>
      </c>
      <c r="CJ29" s="13" t="n">
        <v>0.014137</v>
      </c>
      <c r="CK29" s="13" t="n">
        <v>0.023498</v>
      </c>
      <c r="CL29" s="13" t="n">
        <v>0.02564</v>
      </c>
      <c r="CM29" s="13" t="n">
        <v>-0.004222</v>
      </c>
      <c r="CN29" s="13" t="n">
        <v>0.022102</v>
      </c>
      <c r="CO29" s="13" t="n">
        <v>-0.016297</v>
      </c>
      <c r="CP29" s="13" t="n">
        <v>0.019633</v>
      </c>
      <c r="CQ29" s="13" t="n">
        <v>0.033343</v>
      </c>
      <c r="CR29" s="13" t="n">
        <v>-0.001868</v>
      </c>
      <c r="CS29" s="13" t="n">
        <v>-0.041801</v>
      </c>
      <c r="CT29" s="13" t="n">
        <v>0.067385</v>
      </c>
      <c r="CU29" s="13" t="n">
        <v>-0.02256</v>
      </c>
      <c r="CV29" s="13" t="n">
        <v>0.013814</v>
      </c>
      <c r="CW29" s="13" t="n">
        <v>0.011985</v>
      </c>
      <c r="CX29" s="13" t="n">
        <v>-0.016933</v>
      </c>
      <c r="CY29" s="13" t="n">
        <v>0.001147</v>
      </c>
      <c r="CZ29" s="13" t="n">
        <v>-0.056437</v>
      </c>
      <c r="DA29" s="13" t="n">
        <v>-0.018387</v>
      </c>
      <c r="DB29" s="13" t="n">
        <v>0.085874</v>
      </c>
      <c r="DC29" s="13" t="n">
        <v>-0.005096</v>
      </c>
      <c r="DD29" s="13" t="n">
        <v>-0.022773</v>
      </c>
      <c r="DE29" s="13" t="n">
        <v>-0.041199</v>
      </c>
      <c r="DF29" s="13" t="n">
        <v>0.013535</v>
      </c>
      <c r="DG29" s="13" t="n">
        <v>0.065163</v>
      </c>
      <c r="DH29" s="13" t="n">
        <v>0.025925</v>
      </c>
      <c r="DI29" s="13" t="n">
        <v>0.021844</v>
      </c>
      <c r="DJ29" s="13" t="n">
        <v>0.024846</v>
      </c>
      <c r="DK29" s="13" t="n">
        <v>0.01713</v>
      </c>
      <c r="DL29" s="13" t="n">
        <v>-0.001476</v>
      </c>
      <c r="DM29" s="13" t="n">
        <v>0.008286</v>
      </c>
      <c r="DN29" s="13" t="n">
        <v>-0.021076</v>
      </c>
      <c r="DO29" s="13" t="n">
        <v>0.046286</v>
      </c>
      <c r="DP29" s="13" t="n">
        <v>0.022528</v>
      </c>
      <c r="DQ29" s="13" t="n">
        <v>-0.005353</v>
      </c>
      <c r="DR29" s="13" t="n">
        <v>0.023452</v>
      </c>
      <c r="DS29" s="13" t="n">
        <v>-0.006084</v>
      </c>
      <c r="DT29" s="13" t="n">
        <v>0.004339</v>
      </c>
      <c r="DV29" s="13" t="n">
        <v>-0.065057</v>
      </c>
      <c r="DW29" s="13" t="n">
        <v>0.035797</v>
      </c>
      <c r="DX29" s="13" t="n">
        <v>0.007011</v>
      </c>
      <c r="DY29" s="13" t="n">
        <v>0.032033</v>
      </c>
      <c r="DZ29" s="13" t="n">
        <v>0.024719</v>
      </c>
      <c r="EA29" s="13" t="n">
        <v>-0.004593</v>
      </c>
      <c r="EB29" s="13" t="n">
        <v>0.006014</v>
      </c>
      <c r="EC29" s="13" t="n">
        <v>0.02747</v>
      </c>
      <c r="ED29" s="13" t="n">
        <v>0.065184</v>
      </c>
      <c r="EE29" s="13" t="n">
        <v>0.018151</v>
      </c>
      <c r="EF29" s="13" t="n">
        <v>0.051292</v>
      </c>
      <c r="EG29" s="13" t="n">
        <v>0.02256</v>
      </c>
      <c r="EH29" s="13" t="n">
        <v>0.019439</v>
      </c>
      <c r="EI29" s="13" t="n">
        <v>0.004793</v>
      </c>
      <c r="EJ29" s="13" t="n">
        <v>0.049384</v>
      </c>
      <c r="EK29" s="13" t="n">
        <v>-0.027341</v>
      </c>
      <c r="EL29" s="13" t="n">
        <v>0.028478</v>
      </c>
      <c r="EM29" s="13" t="n">
        <v>0.047864</v>
      </c>
      <c r="EN29" s="13" t="n">
        <v>0.018236</v>
      </c>
      <c r="EO29" s="13" t="n">
        <v>0.030343</v>
      </c>
      <c r="EP29" s="13" t="n">
        <v>-0.025246</v>
      </c>
      <c r="EQ29" s="13" t="n">
        <v>0.045547</v>
      </c>
      <c r="ER29" s="13" t="n">
        <v>0.016672</v>
      </c>
      <c r="ES29" s="13" t="n">
        <v>0.012388</v>
      </c>
      <c r="ET29" s="13" t="n">
        <v>0.018194</v>
      </c>
      <c r="EU29" s="13" t="n">
        <v>0.029903</v>
      </c>
      <c r="EV29" s="13" t="n">
        <v>-0.007776</v>
      </c>
      <c r="EW29" s="13" t="n">
        <v>0.030607</v>
      </c>
      <c r="EX29" s="13" t="n">
        <v>-0.015773</v>
      </c>
      <c r="EY29" s="13" t="n">
        <v>0.019988</v>
      </c>
      <c r="EZ29" s="13" t="n">
        <v>0.033075</v>
      </c>
      <c r="FA29" s="13" t="n">
        <v>-0.002345</v>
      </c>
      <c r="FB29" s="13" t="n">
        <v>-0.04333</v>
      </c>
      <c r="FC29" s="13" t="n">
        <v>0.071223</v>
      </c>
      <c r="FD29" s="13" t="n">
        <v>-0.015691</v>
      </c>
      <c r="FE29" s="13" t="n">
        <v>0.009233</v>
      </c>
      <c r="FF29" s="13" t="n">
        <v>0.003747</v>
      </c>
      <c r="FG29" s="13" t="n">
        <v>-0.021108</v>
      </c>
      <c r="FH29" s="13" t="n">
        <v>0.002598</v>
      </c>
      <c r="FI29" s="13" t="n">
        <v>-0.05208</v>
      </c>
      <c r="FJ29" s="13" t="n">
        <v>-0.026202</v>
      </c>
      <c r="FK29" s="13" t="n">
        <v>0.076828</v>
      </c>
      <c r="FL29" s="13" t="n">
        <v>-0.00011</v>
      </c>
      <c r="FM29" s="13" t="n">
        <v>-0.034144</v>
      </c>
      <c r="FN29" s="13" t="n">
        <v>-0.039422</v>
      </c>
      <c r="FO29" s="13" t="n">
        <v>-0.002125</v>
      </c>
      <c r="FP29" s="13" t="n">
        <v>0.084992</v>
      </c>
      <c r="FQ29" s="13" t="n">
        <v>0.028284</v>
      </c>
      <c r="FR29" s="13" t="n">
        <v>0.02136</v>
      </c>
      <c r="FS29" s="13" t="n">
        <v>0.007837</v>
      </c>
      <c r="FT29" s="13" t="n">
        <v>0.032734</v>
      </c>
      <c r="FU29" s="13" t="n">
        <v>0.004087</v>
      </c>
      <c r="FV29" s="13" t="n">
        <v>0.011858</v>
      </c>
      <c r="FW29" s="13" t="n">
        <v>-0.01357</v>
      </c>
      <c r="FX29" s="13" t="n">
        <v>0.066072</v>
      </c>
      <c r="FY29" s="13" t="n">
        <v>0.010798</v>
      </c>
      <c r="FZ29" s="13" t="n">
        <v>0.018176</v>
      </c>
      <c r="GA29" s="13" t="n">
        <v>0.02874</v>
      </c>
      <c r="GB29" s="13" t="n">
        <v>-0.006082</v>
      </c>
      <c r="GC29" s="13" t="n">
        <v>0.006748</v>
      </c>
    </row>
    <row r="30" customFormat="false" ht="15" hidden="false" customHeight="false" outlineLevel="0" collapsed="false">
      <c r="B30" s="8" t="str">
        <f aca="false">Deals!B30</f>
        <v>Kellogg Company</v>
      </c>
      <c r="C30" s="12" t="n">
        <v>1</v>
      </c>
      <c r="D30" s="13" t="n">
        <v>0.011275</v>
      </c>
      <c r="E30" s="13" t="n">
        <v>-0.033043</v>
      </c>
      <c r="F30" s="13" t="n">
        <v>0.071069</v>
      </c>
      <c r="G30" s="13" t="n">
        <v>0.019941</v>
      </c>
      <c r="H30" s="13" t="n">
        <v>0.012776</v>
      </c>
      <c r="I30" s="13" t="n">
        <v>0.068425</v>
      </c>
      <c r="J30" s="13" t="n">
        <v>0.007032</v>
      </c>
      <c r="K30" s="13" t="n">
        <v>0.047449</v>
      </c>
      <c r="L30" s="13" t="n">
        <v>0.041709</v>
      </c>
      <c r="M30" s="13" t="n">
        <v>0.064959</v>
      </c>
      <c r="N30" s="13" t="n">
        <v>0.009468</v>
      </c>
      <c r="O30" s="13" t="n">
        <v>-0.039207</v>
      </c>
      <c r="P30" s="13" t="n">
        <v>0.035133</v>
      </c>
      <c r="Q30" s="13" t="n">
        <v>0.031294</v>
      </c>
      <c r="R30" s="13" t="n">
        <v>-0.07654</v>
      </c>
      <c r="S30" s="13" t="n">
        <v>-0.032614</v>
      </c>
      <c r="T30" s="13" t="n">
        <v>0.076962</v>
      </c>
      <c r="U30" s="13" t="n">
        <v>-0.030198</v>
      </c>
      <c r="V30" s="13" t="n">
        <v>0.003121</v>
      </c>
      <c r="W30" s="13" t="n">
        <v>-0.050598</v>
      </c>
      <c r="X30" s="13" t="n">
        <v>0.04674</v>
      </c>
      <c r="Y30" s="13" t="n">
        <v>0.040863</v>
      </c>
      <c r="Z30" s="13" t="n">
        <v>0.065699</v>
      </c>
      <c r="AA30" s="13" t="n">
        <v>0.039054</v>
      </c>
      <c r="AB30" s="13" t="n">
        <v>-0.04755</v>
      </c>
      <c r="AC30" s="13" t="n">
        <v>-0.089346</v>
      </c>
      <c r="AD30" s="13" t="n">
        <v>0.0941</v>
      </c>
      <c r="AE30" s="13" t="n">
        <v>-0.05187</v>
      </c>
      <c r="AF30" s="13" t="n">
        <v>0.038312</v>
      </c>
      <c r="AG30" s="13" t="n">
        <v>0.043465</v>
      </c>
      <c r="AH30" s="13" t="n">
        <v>-0.012226</v>
      </c>
      <c r="AI30" s="13" t="n">
        <v>0.002139</v>
      </c>
      <c r="AJ30" s="13" t="n">
        <v>-0.016773</v>
      </c>
      <c r="AK30" s="13" t="n">
        <v>0.030397</v>
      </c>
      <c r="AL30" s="13" t="n">
        <v>-0.039727</v>
      </c>
      <c r="AM30" s="13" t="n">
        <v>-0.001105</v>
      </c>
      <c r="AN30" s="13" t="n">
        <v>-0.001115</v>
      </c>
      <c r="AO30" s="13" t="n">
        <v>0.055343</v>
      </c>
      <c r="AP30" s="13" t="n">
        <v>0.009219</v>
      </c>
      <c r="AQ30" s="13" t="n">
        <v>0.004074</v>
      </c>
      <c r="AR30" s="13" t="n">
        <v>0.059654</v>
      </c>
      <c r="AS30" s="13" t="n">
        <v>-0.017725</v>
      </c>
      <c r="AT30" s="13" t="n">
        <v>0.050894</v>
      </c>
      <c r="AU30" s="13" t="n">
        <v>0.016189</v>
      </c>
      <c r="AV30" s="13" t="n">
        <v>0.014706</v>
      </c>
      <c r="AW30" s="13" t="n">
        <v>0.03418</v>
      </c>
      <c r="AX30" s="13" t="n">
        <v>0.003396</v>
      </c>
      <c r="AY30" s="13" t="n">
        <v>-0.025257</v>
      </c>
      <c r="AZ30" s="13" t="n">
        <v>0.097889</v>
      </c>
      <c r="BA30" s="13" t="n">
        <v>0.012982</v>
      </c>
      <c r="BB30" s="13" t="n">
        <v>0.000242</v>
      </c>
      <c r="BC30" s="13" t="n">
        <v>-0.057657</v>
      </c>
      <c r="BD30" s="13" t="n">
        <v>-0.030205</v>
      </c>
      <c r="BE30" s="13" t="n">
        <v>-0.03474</v>
      </c>
      <c r="BF30" s="13" t="n">
        <v>0.02375</v>
      </c>
      <c r="BG30" s="13" t="n">
        <v>-0.013567</v>
      </c>
      <c r="BH30" s="13" t="n">
        <v>0.025856</v>
      </c>
      <c r="BI30" s="13" t="n">
        <v>-0.019711</v>
      </c>
      <c r="BJ30" s="13" t="n">
        <v>-0.022173</v>
      </c>
      <c r="BK30" s="13" t="n">
        <v>0.015775</v>
      </c>
      <c r="BM30" s="13" t="n">
        <v>0.028124</v>
      </c>
      <c r="BN30" s="13" t="n">
        <v>0.013732</v>
      </c>
      <c r="BO30" s="13" t="n">
        <v>0.020822</v>
      </c>
      <c r="BP30" s="13" t="n">
        <v>0.017873</v>
      </c>
      <c r="BQ30" s="13" t="n">
        <v>-0.033013</v>
      </c>
      <c r="BR30" s="13" t="n">
        <v>0.01218</v>
      </c>
      <c r="BS30" s="13" t="n">
        <v>-0.009557</v>
      </c>
      <c r="BT30" s="13" t="n">
        <v>0.036126</v>
      </c>
      <c r="BU30" s="13" t="n">
        <v>0.011784</v>
      </c>
      <c r="BV30" s="13" t="n">
        <v>0.039569</v>
      </c>
      <c r="BW30" s="13" t="n">
        <v>0.02303</v>
      </c>
      <c r="BX30" s="13" t="n">
        <v>0.012043</v>
      </c>
      <c r="BY30" s="13" t="n">
        <v>-0.023098</v>
      </c>
      <c r="BZ30" s="13" t="n">
        <v>0.059978</v>
      </c>
      <c r="CA30" s="13" t="n">
        <v>-0.014845</v>
      </c>
      <c r="CB30" s="13" t="n">
        <v>0.043089</v>
      </c>
      <c r="CC30" s="13" t="n">
        <v>0.048861</v>
      </c>
      <c r="CD30" s="13" t="n">
        <v>0.031878</v>
      </c>
      <c r="CE30" s="13" t="n">
        <v>0.02593</v>
      </c>
      <c r="CF30" s="13" t="n">
        <v>-0.040348</v>
      </c>
      <c r="CG30" s="13" t="n">
        <v>0.051051</v>
      </c>
      <c r="CH30" s="13" t="n">
        <v>-0.014273</v>
      </c>
      <c r="CI30" s="13" t="n">
        <v>0.015398</v>
      </c>
      <c r="CJ30" s="13" t="n">
        <v>0.031845</v>
      </c>
      <c r="CK30" s="13" t="n">
        <v>0.011359</v>
      </c>
      <c r="CL30" s="13" t="n">
        <v>-0.016618</v>
      </c>
      <c r="CM30" s="13" t="n">
        <v>0.048826</v>
      </c>
      <c r="CN30" s="13" t="n">
        <v>-0.006074</v>
      </c>
      <c r="CO30" s="13" t="n">
        <v>0.02283</v>
      </c>
      <c r="CP30" s="13" t="n">
        <v>0.035515</v>
      </c>
      <c r="CQ30" s="13" t="n">
        <v>-0.012368</v>
      </c>
      <c r="CR30" s="13" t="n">
        <v>-0.008353</v>
      </c>
      <c r="CS30" s="13" t="n">
        <v>0.059661</v>
      </c>
      <c r="CT30" s="13" t="n">
        <v>-0.010453</v>
      </c>
      <c r="CU30" s="13" t="n">
        <v>0.002214</v>
      </c>
      <c r="CV30" s="13" t="n">
        <v>0.015755</v>
      </c>
      <c r="CW30" s="13" t="n">
        <v>-0.004802</v>
      </c>
      <c r="CX30" s="13" t="n">
        <v>0.031311</v>
      </c>
      <c r="CY30" s="13" t="n">
        <v>-0.059184</v>
      </c>
      <c r="CZ30" s="13" t="n">
        <v>-0.017</v>
      </c>
      <c r="DA30" s="13" t="n">
        <v>0.085501</v>
      </c>
      <c r="DB30" s="13" t="n">
        <v>0.000862</v>
      </c>
      <c r="DC30" s="13" t="n">
        <v>-0.013923</v>
      </c>
      <c r="DD30" s="13" t="n">
        <v>-0.060194</v>
      </c>
      <c r="DE30" s="13" t="n">
        <v>0.002648</v>
      </c>
      <c r="DF30" s="13" t="n">
        <v>0.065164</v>
      </c>
      <c r="DG30" s="13" t="n">
        <v>-0.007147</v>
      </c>
      <c r="DH30" s="13" t="n">
        <v>0.016604</v>
      </c>
      <c r="DI30" s="13" t="n">
        <v>0.000702</v>
      </c>
      <c r="DJ30" s="13" t="n">
        <v>0.051821</v>
      </c>
      <c r="DK30" s="13" t="n">
        <v>-0.007159</v>
      </c>
      <c r="DL30" s="13" t="n">
        <v>0.005453</v>
      </c>
      <c r="DM30" s="13" t="n">
        <v>-0.023749</v>
      </c>
      <c r="DN30" s="13" t="n">
        <v>0.010556</v>
      </c>
      <c r="DO30" s="13" t="n">
        <v>0.012329</v>
      </c>
      <c r="DP30" s="13" t="n">
        <v>0.034037</v>
      </c>
      <c r="DQ30" s="13" t="n">
        <v>0.047372</v>
      </c>
      <c r="DR30" s="13" t="n">
        <v>0.014383</v>
      </c>
      <c r="DS30" s="13" t="n">
        <v>0.019205</v>
      </c>
      <c r="DT30" s="13" t="n">
        <v>0.028893</v>
      </c>
      <c r="DV30" s="13" t="n">
        <v>0.026946</v>
      </c>
      <c r="DW30" s="13" t="n">
        <v>-1.6E-005</v>
      </c>
      <c r="DX30" s="13" t="n">
        <v>0.025875</v>
      </c>
      <c r="DY30" s="13" t="n">
        <v>0.02156</v>
      </c>
      <c r="DZ30" s="13" t="n">
        <v>-0.02846</v>
      </c>
      <c r="EA30" s="13" t="n">
        <v>0.022282</v>
      </c>
      <c r="EB30" s="13" t="n">
        <v>0.014411</v>
      </c>
      <c r="EC30" s="13" t="n">
        <v>0.054591</v>
      </c>
      <c r="ED30" s="13" t="n">
        <v>0.013843</v>
      </c>
      <c r="EE30" s="13" t="n">
        <v>0.045019</v>
      </c>
      <c r="EF30" s="13" t="n">
        <v>0.015903</v>
      </c>
      <c r="EG30" s="13" t="n">
        <v>0.016297</v>
      </c>
      <c r="EH30" s="13" t="n">
        <v>-0.012769</v>
      </c>
      <c r="EI30" s="13" t="n">
        <v>0.061764</v>
      </c>
      <c r="EJ30" s="13" t="n">
        <v>-0.019309</v>
      </c>
      <c r="EK30" s="13" t="n">
        <v>0.050029</v>
      </c>
      <c r="EL30" s="13" t="n">
        <v>0.036587</v>
      </c>
      <c r="EM30" s="13" t="n">
        <v>0.022659</v>
      </c>
      <c r="EN30" s="13" t="n">
        <v>0.026889</v>
      </c>
      <c r="EO30" s="13" t="n">
        <v>-0.025893</v>
      </c>
      <c r="EP30" s="13" t="n">
        <v>0.05659</v>
      </c>
      <c r="EQ30" s="13" t="n">
        <v>-0.015759</v>
      </c>
      <c r="ER30" s="13" t="n">
        <v>0.002797</v>
      </c>
      <c r="ES30" s="13" t="n">
        <v>0.028851</v>
      </c>
      <c r="ET30" s="13" t="n">
        <v>0.014915</v>
      </c>
      <c r="EU30" s="13" t="n">
        <v>-0.024557</v>
      </c>
      <c r="EV30" s="13" t="n">
        <v>0.050111</v>
      </c>
      <c r="EW30" s="13" t="n">
        <v>-0.013994</v>
      </c>
      <c r="EX30" s="13" t="n">
        <v>0.02638</v>
      </c>
      <c r="EY30" s="13" t="n">
        <v>0.037801</v>
      </c>
      <c r="EZ30" s="13" t="n">
        <v>-0.009339</v>
      </c>
      <c r="FA30" s="13" t="n">
        <v>-0.020233</v>
      </c>
      <c r="FB30" s="13" t="n">
        <v>0.068639</v>
      </c>
      <c r="FC30" s="13" t="n">
        <v>-0.006734</v>
      </c>
      <c r="FD30" s="13" t="n">
        <v>0.006928</v>
      </c>
      <c r="FE30" s="13" t="n">
        <v>0.003641</v>
      </c>
      <c r="FF30" s="13" t="n">
        <v>-0.010359</v>
      </c>
      <c r="FG30" s="13" t="n">
        <v>0.028827</v>
      </c>
      <c r="FH30" s="13" t="n">
        <v>-0.064724</v>
      </c>
      <c r="FI30" s="13" t="n">
        <v>-0.022601</v>
      </c>
      <c r="FJ30" s="13" t="n">
        <v>0.075987</v>
      </c>
      <c r="FK30" s="13" t="n">
        <v>0.001824</v>
      </c>
      <c r="FL30" s="13" t="n">
        <v>-0.00837</v>
      </c>
      <c r="FM30" s="13" t="n">
        <v>-0.063947</v>
      </c>
      <c r="FN30" s="13" t="n">
        <v>0.012902</v>
      </c>
      <c r="FO30" s="13" t="n">
        <v>0.060117</v>
      </c>
      <c r="FP30" s="13" t="n">
        <v>-0.004977</v>
      </c>
      <c r="FQ30" s="13" t="n">
        <v>0.008057</v>
      </c>
      <c r="FR30" s="13" t="n">
        <v>0.006806</v>
      </c>
      <c r="FS30" s="13" t="n">
        <v>0.049935</v>
      </c>
      <c r="FT30" s="13" t="n">
        <v>-0.009553</v>
      </c>
      <c r="FU30" s="13" t="n">
        <v>-0.002709</v>
      </c>
      <c r="FV30" s="13" t="n">
        <v>-0.034978</v>
      </c>
      <c r="FW30" s="13" t="n">
        <v>0.024645</v>
      </c>
      <c r="FX30" s="13" t="n">
        <v>-0.000502</v>
      </c>
      <c r="FY30" s="13" t="n">
        <v>0.034016</v>
      </c>
      <c r="FZ30" s="13" t="n">
        <v>0.036635</v>
      </c>
      <c r="GA30" s="13" t="n">
        <v>0.00446</v>
      </c>
      <c r="GB30" s="13" t="n">
        <v>0.016297</v>
      </c>
      <c r="GC30" s="13" t="n">
        <v>0.023226</v>
      </c>
    </row>
    <row r="31" customFormat="false" ht="15" hidden="false" customHeight="false" outlineLevel="0" collapsed="false">
      <c r="B31" s="8" t="str">
        <f aca="false">Deals!B31</f>
        <v>ACCO Brands Corporation</v>
      </c>
      <c r="C31" s="12" t="n">
        <v>1</v>
      </c>
      <c r="D31" s="13" t="n">
        <v>0.133772</v>
      </c>
      <c r="E31" s="13" t="n">
        <v>-0.180851</v>
      </c>
      <c r="F31" s="13" t="n">
        <v>-0.22196</v>
      </c>
      <c r="G31" s="13" t="n">
        <v>-0.015175</v>
      </c>
      <c r="H31" s="13" t="n">
        <v>0.115562</v>
      </c>
      <c r="I31" s="13" t="n">
        <v>-0.069061</v>
      </c>
      <c r="J31" s="13" t="n">
        <v>0.089021</v>
      </c>
      <c r="K31" s="13" t="n">
        <v>0.134877</v>
      </c>
      <c r="L31" s="13" t="n">
        <v>-0.09964</v>
      </c>
      <c r="M31" s="13" t="n">
        <v>-0.109333</v>
      </c>
      <c r="N31" s="13" t="n">
        <v>0.010479</v>
      </c>
      <c r="O31" s="13" t="n">
        <v>0.059259</v>
      </c>
      <c r="P31" s="13" t="n">
        <v>-0.11049</v>
      </c>
      <c r="Q31" s="13" t="n">
        <v>0.039308</v>
      </c>
      <c r="R31" s="13" t="n">
        <v>-0.003026</v>
      </c>
      <c r="S31" s="13" t="n">
        <v>0.007587</v>
      </c>
      <c r="T31" s="13" t="n">
        <v>-0.118976</v>
      </c>
      <c r="U31" s="13" t="n">
        <v>0.032479</v>
      </c>
      <c r="V31" s="13" t="n">
        <v>0.112583</v>
      </c>
      <c r="W31" s="13" t="n">
        <v>-0.135417</v>
      </c>
      <c r="X31" s="13" t="n">
        <v>0.018933</v>
      </c>
      <c r="Y31" s="13" t="n">
        <v>0.040541</v>
      </c>
      <c r="Z31" s="13" t="n">
        <v>-0.00487</v>
      </c>
      <c r="AA31" s="13" t="n">
        <v>-0.017945</v>
      </c>
      <c r="AB31" s="13" t="n">
        <v>0.064784</v>
      </c>
      <c r="AC31" s="13" t="n">
        <v>0.032761</v>
      </c>
      <c r="AD31" s="13" t="n">
        <v>0.167674</v>
      </c>
      <c r="AE31" s="13" t="n">
        <v>-0.107374</v>
      </c>
      <c r="AF31" s="13" t="n">
        <v>0.192754</v>
      </c>
      <c r="AG31" s="13" t="n">
        <v>0.064399</v>
      </c>
      <c r="AH31" s="13" t="n">
        <v>0.028539</v>
      </c>
      <c r="AI31" s="13" t="n">
        <v>-0.120977</v>
      </c>
      <c r="AJ31" s="13" t="n">
        <v>-0.039141</v>
      </c>
      <c r="AK31" s="13" t="n">
        <v>0.091984</v>
      </c>
      <c r="AL31" s="13" t="n">
        <v>-0.052948</v>
      </c>
      <c r="AM31" s="13" t="n">
        <v>-0.066074</v>
      </c>
      <c r="AN31" s="13" t="n">
        <v>0.057143</v>
      </c>
      <c r="AO31" s="13" t="n">
        <v>0.052767</v>
      </c>
      <c r="AP31" s="13" t="n">
        <v>-0.070905</v>
      </c>
      <c r="AQ31" s="13" t="n">
        <v>-0.069737</v>
      </c>
      <c r="AR31" s="13" t="n">
        <v>0.141443</v>
      </c>
      <c r="AS31" s="13" t="n">
        <v>-0.043371</v>
      </c>
      <c r="AT31" s="13" t="n">
        <v>-0.076425</v>
      </c>
      <c r="AU31" s="13" t="n">
        <v>-0.148668</v>
      </c>
      <c r="AV31" s="13" t="n">
        <v>0.204283</v>
      </c>
      <c r="AW31" s="13" t="n">
        <v>0.228454</v>
      </c>
      <c r="AX31" s="13" t="n">
        <v>0.062361</v>
      </c>
      <c r="AY31" s="13" t="n">
        <v>0.041929</v>
      </c>
      <c r="AZ31" s="13" t="n">
        <v>0.039235</v>
      </c>
      <c r="BA31" s="13" t="n">
        <v>0.088093</v>
      </c>
      <c r="BB31" s="13" t="n">
        <v>-0.11032</v>
      </c>
      <c r="BC31" s="13" t="n">
        <v>-0.036</v>
      </c>
      <c r="BD31" s="13" t="n">
        <v>0.151452</v>
      </c>
      <c r="BE31" s="13" t="n">
        <v>0.121622</v>
      </c>
      <c r="BF31" s="13" t="n">
        <v>0.048193</v>
      </c>
      <c r="BG31" s="13" t="n">
        <v>-0.022989</v>
      </c>
      <c r="BH31" s="13" t="n">
        <v>0.05098</v>
      </c>
      <c r="BI31" s="13" t="n">
        <v>-0.018657</v>
      </c>
      <c r="BJ31" s="13" t="n">
        <v>0.08365</v>
      </c>
      <c r="BK31" s="13" t="n">
        <v>-0.203509</v>
      </c>
      <c r="BM31" s="13" t="n">
        <v>0.069423</v>
      </c>
      <c r="BN31" s="13" t="n">
        <v>-0.038722</v>
      </c>
      <c r="BO31" s="13" t="n">
        <v>0.018064</v>
      </c>
      <c r="BP31" s="13" t="n">
        <v>0.049843</v>
      </c>
      <c r="BQ31" s="13" t="n">
        <v>-0.055653</v>
      </c>
      <c r="BR31" s="13" t="n">
        <v>-0.004674</v>
      </c>
      <c r="BS31" s="13" t="n">
        <v>0.035149</v>
      </c>
      <c r="BT31" s="13" t="n">
        <v>0.070883</v>
      </c>
      <c r="BU31" s="13" t="n">
        <v>0.008534</v>
      </c>
      <c r="BV31" s="13" t="n">
        <v>0.05133</v>
      </c>
      <c r="BW31" s="13" t="n">
        <v>-0.007138</v>
      </c>
      <c r="BX31" s="13" t="n">
        <v>0.054283</v>
      </c>
      <c r="BY31" s="13" t="n">
        <v>0.018013</v>
      </c>
      <c r="BZ31" s="13" t="n">
        <v>0.070419</v>
      </c>
      <c r="CA31" s="13" t="n">
        <v>-0.005681</v>
      </c>
      <c r="CB31" s="13" t="n">
        <v>0.068252</v>
      </c>
      <c r="CC31" s="13" t="n">
        <v>0.006633</v>
      </c>
      <c r="CD31" s="13" t="n">
        <v>0.064781</v>
      </c>
      <c r="CE31" s="13" t="n">
        <v>0.028395</v>
      </c>
      <c r="CF31" s="13" t="n">
        <v>0.001207</v>
      </c>
      <c r="CG31" s="13" t="n">
        <v>0.048235</v>
      </c>
      <c r="CH31" s="13" t="n">
        <v>-0.041372</v>
      </c>
      <c r="CI31" s="13" t="n">
        <v>-0.067967</v>
      </c>
      <c r="CJ31" s="13" t="n">
        <v>-0.004401</v>
      </c>
      <c r="CK31" s="13" t="n">
        <v>0.07526</v>
      </c>
      <c r="CL31" s="13" t="n">
        <v>-0.050242</v>
      </c>
      <c r="CM31" s="13" t="n">
        <v>0.055697</v>
      </c>
      <c r="CN31" s="13" t="n">
        <v>-0.049962</v>
      </c>
      <c r="CO31" s="13" t="n">
        <v>0.083606</v>
      </c>
      <c r="CP31" s="13" t="n">
        <v>0.016146</v>
      </c>
      <c r="CQ31" s="13" t="n">
        <v>0.009829</v>
      </c>
      <c r="CR31" s="13" t="n">
        <v>-0.012307</v>
      </c>
      <c r="CS31" s="13" t="n">
        <v>0.074649</v>
      </c>
      <c r="CT31" s="13" t="n">
        <v>0.03186</v>
      </c>
      <c r="CU31" s="13" t="n">
        <v>-0.039124</v>
      </c>
      <c r="CV31" s="13" t="n">
        <v>0.028908</v>
      </c>
      <c r="CW31" s="13" t="n">
        <v>0.012554</v>
      </c>
      <c r="CX31" s="13" t="n">
        <v>-0.001721</v>
      </c>
      <c r="CY31" s="13" t="n">
        <v>-0.100334</v>
      </c>
      <c r="CZ31" s="13" t="n">
        <v>-0.095752</v>
      </c>
      <c r="DA31" s="13" t="n">
        <v>0.03069</v>
      </c>
      <c r="DB31" s="13" t="n">
        <v>0.080711</v>
      </c>
      <c r="DC31" s="13" t="n">
        <v>-0.03045</v>
      </c>
      <c r="DD31" s="13" t="n">
        <v>-0.17716</v>
      </c>
      <c r="DE31" s="13" t="n">
        <v>-0.014349</v>
      </c>
      <c r="DF31" s="13" t="n">
        <v>0.08568</v>
      </c>
      <c r="DG31" s="13" t="n">
        <v>0.045734</v>
      </c>
      <c r="DH31" s="13" t="n">
        <v>0.033855</v>
      </c>
      <c r="DI31" s="13" t="n">
        <v>-0.003661</v>
      </c>
      <c r="DJ31" s="13" t="n">
        <v>0.0807</v>
      </c>
      <c r="DK31" s="13" t="n">
        <v>0.003679</v>
      </c>
      <c r="DL31" s="13" t="n">
        <v>0.049663</v>
      </c>
      <c r="DM31" s="13" t="n">
        <v>-0.099241</v>
      </c>
      <c r="DN31" s="13" t="n">
        <v>0.093107</v>
      </c>
      <c r="DO31" s="13" t="n">
        <v>-0.022398</v>
      </c>
      <c r="DP31" s="13" t="n">
        <v>0.025391</v>
      </c>
      <c r="DQ31" s="13" t="n">
        <v>0.058384</v>
      </c>
      <c r="DR31" s="13" t="n">
        <v>0.035308</v>
      </c>
      <c r="DS31" s="13" t="n">
        <v>0.039279</v>
      </c>
      <c r="DT31" s="13" t="n">
        <v>0.004125</v>
      </c>
      <c r="DV31" s="13" t="n">
        <v>0.065607</v>
      </c>
      <c r="DW31" s="13" t="n">
        <v>-0.040728</v>
      </c>
      <c r="DX31" s="13" t="n">
        <v>0.026895</v>
      </c>
      <c r="DY31" s="13" t="n">
        <v>0.051158</v>
      </c>
      <c r="DZ31" s="13" t="n">
        <v>-0.057903</v>
      </c>
      <c r="EA31" s="13" t="n">
        <v>-0.004906</v>
      </c>
      <c r="EB31" s="13" t="n">
        <v>0.035724</v>
      </c>
      <c r="EC31" s="13" t="n">
        <v>0.068896</v>
      </c>
      <c r="ED31" s="13" t="n">
        <v>0.007246</v>
      </c>
      <c r="EE31" s="13" t="n">
        <v>0.049268</v>
      </c>
      <c r="EF31" s="13" t="n">
        <v>-0.006341</v>
      </c>
      <c r="EG31" s="13" t="n">
        <v>0.062929</v>
      </c>
      <c r="EH31" s="13" t="n">
        <v>0.01317</v>
      </c>
      <c r="EI31" s="13" t="n">
        <v>0.075285</v>
      </c>
      <c r="EJ31" s="13" t="n">
        <v>-0.011026</v>
      </c>
      <c r="EK31" s="13" t="n">
        <v>0.06595</v>
      </c>
      <c r="EL31" s="13" t="n">
        <v>0.010795</v>
      </c>
      <c r="EM31" s="13" t="n">
        <v>0.066441</v>
      </c>
      <c r="EN31" s="13" t="n">
        <v>0.026067</v>
      </c>
      <c r="EO31" s="13" t="n">
        <v>0.009733</v>
      </c>
      <c r="EP31" s="13" t="n">
        <v>0.03455</v>
      </c>
      <c r="EQ31" s="13" t="n">
        <v>-0.025746</v>
      </c>
      <c r="ER31" s="13" t="n">
        <v>-0.061748</v>
      </c>
      <c r="ES31" s="13" t="n">
        <v>-0.008859</v>
      </c>
      <c r="ET31" s="13" t="n">
        <v>0.08789</v>
      </c>
      <c r="EU31" s="13" t="n">
        <v>-0.063573</v>
      </c>
      <c r="EV31" s="13" t="n">
        <v>0.054443</v>
      </c>
      <c r="EW31" s="13" t="n">
        <v>-0.0538</v>
      </c>
      <c r="EX31" s="13" t="n">
        <v>0.082902</v>
      </c>
      <c r="EY31" s="13" t="n">
        <v>0.013356</v>
      </c>
      <c r="EZ31" s="13" t="n">
        <v>0.011862</v>
      </c>
      <c r="FA31" s="13" t="n">
        <v>-0.025271</v>
      </c>
      <c r="FB31" s="13" t="n">
        <v>0.093297</v>
      </c>
      <c r="FC31" s="13" t="n">
        <v>0.030284</v>
      </c>
      <c r="FD31" s="13" t="n">
        <v>-0.02015</v>
      </c>
      <c r="FE31" s="13" t="n">
        <v>0.00991</v>
      </c>
      <c r="FF31" s="13" t="n">
        <v>0.017252</v>
      </c>
      <c r="FG31" s="13" t="n">
        <v>-0.003168</v>
      </c>
      <c r="FH31" s="13" t="n">
        <v>-0.092336</v>
      </c>
      <c r="FI31" s="13" t="n">
        <v>-0.102882</v>
      </c>
      <c r="FJ31" s="13" t="n">
        <v>0.04163</v>
      </c>
      <c r="FK31" s="13" t="n">
        <v>0.086308</v>
      </c>
      <c r="FL31" s="13" t="n">
        <v>-0.033729</v>
      </c>
      <c r="FM31" s="13" t="n">
        <v>-0.1895</v>
      </c>
      <c r="FN31" s="13" t="n">
        <v>-0.00396</v>
      </c>
      <c r="FO31" s="13" t="n">
        <v>0.102724</v>
      </c>
      <c r="FP31" s="13" t="n">
        <v>0.056026</v>
      </c>
      <c r="FQ31" s="13" t="n">
        <v>0.03106</v>
      </c>
      <c r="FR31" s="13" t="n">
        <v>-0.008278</v>
      </c>
      <c r="FS31" s="13" t="n">
        <v>0.083394</v>
      </c>
      <c r="FT31" s="13" t="n">
        <v>-0.000451</v>
      </c>
      <c r="FU31" s="13" t="n">
        <v>0.049994</v>
      </c>
      <c r="FV31" s="13" t="n">
        <v>-0.091743</v>
      </c>
      <c r="FW31" s="13" t="n">
        <v>0.084524</v>
      </c>
      <c r="FX31" s="13" t="n">
        <v>-0.015069</v>
      </c>
      <c r="FY31" s="13" t="n">
        <v>0.021881</v>
      </c>
      <c r="FZ31" s="13" t="n">
        <v>0.051798</v>
      </c>
      <c r="GA31" s="13" t="n">
        <v>0.026138</v>
      </c>
      <c r="GB31" s="13" t="n">
        <v>0.025624</v>
      </c>
      <c r="GC31" s="13" t="n">
        <v>0.00125</v>
      </c>
    </row>
    <row r="32" customFormat="false" ht="15" hidden="false" customHeight="false" outlineLevel="0" collapsed="false">
      <c r="B32" s="8" t="str">
        <f aca="false">Deals!B32</f>
        <v>Icahn Enterprises L.P.</v>
      </c>
      <c r="C32" s="12" t="n">
        <v>1</v>
      </c>
      <c r="D32" s="13" t="n">
        <v>-0.029833</v>
      </c>
      <c r="E32" s="13" t="n">
        <v>-0.0385</v>
      </c>
      <c r="F32" s="13" t="n">
        <v>0.039262</v>
      </c>
      <c r="G32" s="13" t="n">
        <v>0.020766</v>
      </c>
      <c r="H32" s="13" t="n">
        <v>0.02451</v>
      </c>
      <c r="I32" s="13" t="n">
        <v>-0.038804</v>
      </c>
      <c r="J32" s="13" t="n">
        <v>0.112549</v>
      </c>
      <c r="K32" s="13" t="n">
        <v>0.339597</v>
      </c>
      <c r="L32" s="13" t="n">
        <v>0.193888</v>
      </c>
      <c r="M32" s="13" t="n">
        <v>-0.237516</v>
      </c>
      <c r="N32" s="13" t="n">
        <v>0.367089</v>
      </c>
      <c r="O32" s="13" t="n">
        <v>0.040392</v>
      </c>
      <c r="P32" s="13" t="n">
        <v>-0.061396</v>
      </c>
      <c r="Q32" s="13" t="n">
        <v>0.031057</v>
      </c>
      <c r="R32" s="13" t="n">
        <v>-0.012662</v>
      </c>
      <c r="S32" s="13" t="n">
        <v>0.124055</v>
      </c>
      <c r="T32" s="13" t="n">
        <v>0.221328</v>
      </c>
      <c r="U32" s="13" t="n">
        <v>0.16293</v>
      </c>
      <c r="V32" s="13" t="n">
        <v>-0.074913</v>
      </c>
      <c r="W32" s="13" t="n">
        <v>0.009323</v>
      </c>
      <c r="X32" s="13" t="n">
        <v>0.007154</v>
      </c>
      <c r="Y32" s="13" t="n">
        <v>-0.076335</v>
      </c>
      <c r="Z32" s="13" t="n">
        <v>-0.017035</v>
      </c>
      <c r="AA32" s="13" t="n">
        <v>0.014062</v>
      </c>
      <c r="AB32" s="13" t="n">
        <v>-0.026367</v>
      </c>
      <c r="AC32" s="13" t="n">
        <v>0.042628</v>
      </c>
      <c r="AD32" s="13" t="n">
        <v>0.074074</v>
      </c>
      <c r="AE32" s="13" t="n">
        <v>-0.052038</v>
      </c>
      <c r="AF32" s="13" t="n">
        <v>-0.002457</v>
      </c>
      <c r="AG32" s="13" t="n">
        <v>0.022258</v>
      </c>
      <c r="AH32" s="13" t="n">
        <v>-0.143241</v>
      </c>
      <c r="AI32" s="13" t="n">
        <v>0.047583</v>
      </c>
      <c r="AJ32" s="13" t="n">
        <v>0.008258</v>
      </c>
      <c r="AK32" s="13" t="n">
        <v>-0.082011</v>
      </c>
      <c r="AL32" s="13" t="n">
        <v>0.02108</v>
      </c>
      <c r="AM32" s="13" t="n">
        <v>-0.01136</v>
      </c>
      <c r="AN32" s="13" t="n">
        <v>-0.041874</v>
      </c>
      <c r="AO32" s="13" t="n">
        <v>-0.063423</v>
      </c>
      <c r="AP32" s="13" t="n">
        <v>-0.097759</v>
      </c>
      <c r="AQ32" s="13" t="n">
        <v>-0.085426</v>
      </c>
      <c r="AR32" s="13" t="n">
        <v>0.181886</v>
      </c>
      <c r="AS32" s="13" t="n">
        <v>-0.069688</v>
      </c>
      <c r="AT32" s="13" t="n">
        <v>-0.168137</v>
      </c>
      <c r="AU32" s="13" t="n">
        <v>-0.141109</v>
      </c>
      <c r="AV32" s="13" t="n">
        <v>0.130104</v>
      </c>
      <c r="AW32" s="13" t="n">
        <v>0.059664</v>
      </c>
      <c r="AX32" s="13" t="n">
        <v>-0.034576</v>
      </c>
      <c r="AY32" s="13" t="n">
        <v>-0.107606</v>
      </c>
      <c r="AZ32" s="13" t="n">
        <v>-0.005891</v>
      </c>
      <c r="BA32" s="13" t="n">
        <v>-0.009444</v>
      </c>
      <c r="BB32" s="13" t="n">
        <v>-0.02636</v>
      </c>
      <c r="BC32" s="13" t="n">
        <v>-0.029378</v>
      </c>
      <c r="BD32" s="13" t="n">
        <v>-0.052819</v>
      </c>
      <c r="BE32" s="13" t="n">
        <v>0.207393</v>
      </c>
      <c r="BF32" s="13" t="n">
        <v>0.036499</v>
      </c>
      <c r="BG32" s="13" t="n">
        <v>-0.009846</v>
      </c>
      <c r="BH32" s="13" t="n">
        <v>-0.052082</v>
      </c>
      <c r="BI32" s="13" t="n">
        <v>-0.088905</v>
      </c>
      <c r="BJ32" s="13" t="n">
        <v>0.031421</v>
      </c>
      <c r="BK32" s="13" t="n">
        <v>-0.097446</v>
      </c>
      <c r="BM32" s="13" t="n">
        <v>0.028424</v>
      </c>
      <c r="BN32" s="13" t="n">
        <v>0.002218</v>
      </c>
      <c r="BO32" s="13" t="n">
        <v>0.036481</v>
      </c>
      <c r="BP32" s="13" t="n">
        <v>0.024032</v>
      </c>
      <c r="BQ32" s="13" t="n">
        <v>0.002642</v>
      </c>
      <c r="BR32" s="13" t="n">
        <v>0.010858</v>
      </c>
      <c r="BS32" s="13" t="n">
        <v>0.038898</v>
      </c>
      <c r="BT32" s="13" t="n">
        <v>0.083211</v>
      </c>
      <c r="BU32" s="13" t="n">
        <v>0.011717</v>
      </c>
      <c r="BV32" s="13" t="n">
        <v>0.055273</v>
      </c>
      <c r="BW32" s="13" t="n">
        <v>0.019277</v>
      </c>
      <c r="BX32" s="13" t="n">
        <v>0.035833</v>
      </c>
      <c r="BY32" s="13" t="n">
        <v>-0.015531</v>
      </c>
      <c r="BZ32" s="13" t="n">
        <v>0.079794</v>
      </c>
      <c r="CA32" s="13" t="n">
        <v>-0.024045</v>
      </c>
      <c r="CB32" s="13" t="n">
        <v>0.056465</v>
      </c>
      <c r="CC32" s="13" t="n">
        <v>0.046422</v>
      </c>
      <c r="CD32" s="13" t="n">
        <v>-0.004431</v>
      </c>
      <c r="CE32" s="13" t="n">
        <v>0.032868</v>
      </c>
      <c r="CF32" s="13" t="n">
        <v>-0.05059</v>
      </c>
      <c r="CG32" s="13" t="n">
        <v>0.054186</v>
      </c>
      <c r="CH32" s="13" t="n">
        <v>0.01964</v>
      </c>
      <c r="CI32" s="13" t="n">
        <v>0.001196</v>
      </c>
      <c r="CJ32" s="13" t="n">
        <v>0.011566</v>
      </c>
      <c r="CK32" s="13" t="n">
        <v>0.039478</v>
      </c>
      <c r="CL32" s="13" t="n">
        <v>-0.037503</v>
      </c>
      <c r="CM32" s="13" t="n">
        <v>0.040481</v>
      </c>
      <c r="CN32" s="13" t="n">
        <v>-0.045451</v>
      </c>
      <c r="CO32" s="13" t="n">
        <v>0.036884</v>
      </c>
      <c r="CP32" s="13" t="n">
        <v>0.007125</v>
      </c>
      <c r="CQ32" s="13" t="n">
        <v>0.008361</v>
      </c>
      <c r="CR32" s="13" t="n">
        <v>-0.015434</v>
      </c>
      <c r="CS32" s="13" t="n">
        <v>0.055284</v>
      </c>
      <c r="CT32" s="13" t="n">
        <v>-0.005572</v>
      </c>
      <c r="CU32" s="13" t="n">
        <v>-0.016378</v>
      </c>
      <c r="CV32" s="13" t="n">
        <v>0.014924</v>
      </c>
      <c r="CW32" s="13" t="n">
        <v>-0.02373</v>
      </c>
      <c r="CX32" s="13" t="n">
        <v>0.007795</v>
      </c>
      <c r="CY32" s="13" t="n">
        <v>-0.03407</v>
      </c>
      <c r="CZ32" s="13" t="n">
        <v>-0.029025</v>
      </c>
      <c r="DA32" s="13" t="n">
        <v>0.024404</v>
      </c>
      <c r="DB32" s="13" t="n">
        <v>0.015557</v>
      </c>
      <c r="DC32" s="13" t="n">
        <v>-0.053945</v>
      </c>
      <c r="DD32" s="13" t="n">
        <v>-0.063391</v>
      </c>
      <c r="DE32" s="13" t="n">
        <v>0.008243</v>
      </c>
      <c r="DF32" s="13" t="n">
        <v>0.086131</v>
      </c>
      <c r="DG32" s="13" t="n">
        <v>0.017844</v>
      </c>
      <c r="DH32" s="13" t="n">
        <v>0.014816</v>
      </c>
      <c r="DI32" s="13" t="n">
        <v>-0.000768</v>
      </c>
      <c r="DJ32" s="13" t="n">
        <v>0.023827</v>
      </c>
      <c r="DK32" s="13" t="n">
        <v>-0.007209</v>
      </c>
      <c r="DL32" s="13" t="n">
        <v>-0.000186</v>
      </c>
      <c r="DM32" s="13" t="n">
        <v>-0.02106</v>
      </c>
      <c r="DN32" s="13" t="n">
        <v>0.072621</v>
      </c>
      <c r="DO32" s="13" t="n">
        <v>0.017723</v>
      </c>
      <c r="DP32" s="13" t="n">
        <v>0.017645</v>
      </c>
      <c r="DQ32" s="13" t="n">
        <v>0.017722</v>
      </c>
      <c r="DR32" s="13" t="n">
        <v>-0.002034</v>
      </c>
      <c r="DS32" s="13" t="n">
        <v>-0.003044</v>
      </c>
      <c r="DT32" s="13" t="n">
        <v>-0.003081</v>
      </c>
      <c r="DV32" s="13" t="n">
        <v>0.030402</v>
      </c>
      <c r="DW32" s="13" t="n">
        <v>-0.001098</v>
      </c>
      <c r="DX32" s="13" t="n">
        <v>0.042304</v>
      </c>
      <c r="DY32" s="13" t="n">
        <v>0.024606</v>
      </c>
      <c r="DZ32" s="13" t="n">
        <v>0.006021</v>
      </c>
      <c r="EA32" s="13" t="n">
        <v>0.014946</v>
      </c>
      <c r="EB32" s="13" t="n">
        <v>0.033719</v>
      </c>
      <c r="EC32" s="13" t="n">
        <v>0.082958</v>
      </c>
      <c r="ED32" s="13" t="n">
        <v>0.011559</v>
      </c>
      <c r="EE32" s="13" t="n">
        <v>0.054865</v>
      </c>
      <c r="EF32" s="13" t="n">
        <v>0.015281</v>
      </c>
      <c r="EG32" s="13" t="n">
        <v>0.03328</v>
      </c>
      <c r="EH32" s="13" t="n">
        <v>-0.01594</v>
      </c>
      <c r="EI32" s="13" t="n">
        <v>0.081501</v>
      </c>
      <c r="EJ32" s="13" t="n">
        <v>-0.024855</v>
      </c>
      <c r="EK32" s="13" t="n">
        <v>0.057205</v>
      </c>
      <c r="EL32" s="13" t="n">
        <v>0.043651</v>
      </c>
      <c r="EM32" s="13" t="n">
        <v>-0.000788</v>
      </c>
      <c r="EN32" s="13" t="n">
        <v>0.031679</v>
      </c>
      <c r="EO32" s="13" t="n">
        <v>-0.046273</v>
      </c>
      <c r="EP32" s="13" t="n">
        <v>0.053488</v>
      </c>
      <c r="EQ32" s="13" t="n">
        <v>0.022513</v>
      </c>
      <c r="ER32" s="13" t="n">
        <v>0.001636</v>
      </c>
      <c r="ES32" s="13" t="n">
        <v>0.006736</v>
      </c>
      <c r="ET32" s="13" t="n">
        <v>0.042071</v>
      </c>
      <c r="EU32" s="13" t="n">
        <v>-0.040299</v>
      </c>
      <c r="EV32" s="13" t="n">
        <v>0.039932</v>
      </c>
      <c r="EW32" s="13" t="n">
        <v>-0.046208</v>
      </c>
      <c r="EX32" s="13" t="n">
        <v>0.037408</v>
      </c>
      <c r="EY32" s="13" t="n">
        <v>-0.000909</v>
      </c>
      <c r="EZ32" s="13" t="n">
        <v>0.005467</v>
      </c>
      <c r="FA32" s="13" t="n">
        <v>-0.024103</v>
      </c>
      <c r="FB32" s="13" t="n">
        <v>0.064106</v>
      </c>
      <c r="FC32" s="13" t="n">
        <v>-0.00432</v>
      </c>
      <c r="FD32" s="13" t="n">
        <v>-0.004238</v>
      </c>
      <c r="FE32" s="13" t="n">
        <v>0.010007</v>
      </c>
      <c r="FF32" s="13" t="n">
        <v>-0.018671</v>
      </c>
      <c r="FG32" s="13" t="n">
        <v>0.001834</v>
      </c>
      <c r="FH32" s="13" t="n">
        <v>-0.03445</v>
      </c>
      <c r="FI32" s="13" t="n">
        <v>-0.03699</v>
      </c>
      <c r="FJ32" s="13" t="n">
        <v>0.027447</v>
      </c>
      <c r="FK32" s="13" t="n">
        <v>0.015579</v>
      </c>
      <c r="FL32" s="13" t="n">
        <v>-0.05648</v>
      </c>
      <c r="FM32" s="13" t="n">
        <v>-0.072235</v>
      </c>
      <c r="FN32" s="13" t="n">
        <v>0.004277</v>
      </c>
      <c r="FO32" s="13" t="n">
        <v>0.101338</v>
      </c>
      <c r="FP32" s="13" t="n">
        <v>0.031965</v>
      </c>
      <c r="FQ32" s="13" t="n">
        <v>0.004775</v>
      </c>
      <c r="FR32" s="13" t="n">
        <v>-0.015806</v>
      </c>
      <c r="FS32" s="13" t="n">
        <v>0.023376</v>
      </c>
      <c r="FT32" s="13" t="n">
        <v>-0.006679</v>
      </c>
      <c r="FU32" s="13" t="n">
        <v>0.000604</v>
      </c>
      <c r="FV32" s="13" t="n">
        <v>-0.019286</v>
      </c>
      <c r="FW32" s="13" t="n">
        <v>0.080083</v>
      </c>
      <c r="FX32" s="13" t="n">
        <v>0.020747</v>
      </c>
      <c r="FY32" s="13" t="n">
        <v>0.018939</v>
      </c>
      <c r="FZ32" s="13" t="n">
        <v>0.014996</v>
      </c>
      <c r="GA32" s="13" t="n">
        <v>-0.000904</v>
      </c>
      <c r="GB32" s="13" t="n">
        <v>0.000462</v>
      </c>
      <c r="GC32" s="13" t="n">
        <v>-0.004072</v>
      </c>
    </row>
    <row r="33" customFormat="false" ht="15" hidden="false" customHeight="false" outlineLevel="0" collapsed="false">
      <c r="B33" s="8" t="str">
        <f aca="false">Deals!B33</f>
        <v>Power Integrations, Inc.</v>
      </c>
      <c r="C33" s="12" t="n">
        <v>1</v>
      </c>
      <c r="D33" s="13" t="n">
        <v>-0.086008</v>
      </c>
      <c r="E33" s="13" t="n">
        <v>-0.055228</v>
      </c>
      <c r="F33" s="13" t="n">
        <v>-0.015607</v>
      </c>
      <c r="G33" s="13" t="n">
        <v>-0.120973</v>
      </c>
      <c r="H33" s="13" t="n">
        <v>-0.028194</v>
      </c>
      <c r="I33" s="13" t="n">
        <v>0.053023</v>
      </c>
      <c r="J33" s="13" t="n">
        <v>0.08036</v>
      </c>
      <c r="K33" s="13" t="n">
        <v>0.112764</v>
      </c>
      <c r="L33" s="13" t="n">
        <v>0.120053</v>
      </c>
      <c r="M33" s="13" t="n">
        <v>0.038268</v>
      </c>
      <c r="N33" s="13" t="n">
        <v>-0.046072</v>
      </c>
      <c r="O33" s="13" t="n">
        <v>0.032842</v>
      </c>
      <c r="P33" s="13" t="n">
        <v>-0.049895</v>
      </c>
      <c r="Q33" s="13" t="n">
        <v>0.359714</v>
      </c>
      <c r="R33" s="13" t="n">
        <v>-0.05349</v>
      </c>
      <c r="S33" s="13" t="n">
        <v>0.03914</v>
      </c>
      <c r="T33" s="13" t="n">
        <v>0.057644</v>
      </c>
      <c r="U33" s="13" t="n">
        <v>-0.060089</v>
      </c>
      <c r="V33" s="13" t="n">
        <v>0.038318</v>
      </c>
      <c r="W33" s="13" t="n">
        <v>0.061089</v>
      </c>
      <c r="X33" s="13" t="n">
        <v>0</v>
      </c>
      <c r="Y33" s="13" t="n">
        <v>0.112464</v>
      </c>
      <c r="Z33" s="13" t="n">
        <v>-0.282001</v>
      </c>
      <c r="AA33" s="13" t="n">
        <v>0.066907</v>
      </c>
      <c r="AB33" s="13" t="n">
        <v>0.144164</v>
      </c>
      <c r="AC33" s="13" t="n">
        <v>-0.064477</v>
      </c>
      <c r="AD33" s="13" t="n">
        <v>0.112762</v>
      </c>
      <c r="AE33" s="13" t="n">
        <v>-0.098193</v>
      </c>
      <c r="AF33" s="13" t="n">
        <v>-0.06585</v>
      </c>
      <c r="AG33" s="13" t="n">
        <v>-0.001589</v>
      </c>
      <c r="AH33" s="13" t="n">
        <v>0.031499</v>
      </c>
      <c r="AI33" s="13" t="n">
        <v>-0.003092</v>
      </c>
      <c r="AJ33" s="13" t="n">
        <v>0.065917</v>
      </c>
      <c r="AK33" s="13" t="n">
        <v>-0.050674</v>
      </c>
      <c r="AL33" s="13" t="n">
        <v>-0.049731</v>
      </c>
      <c r="AM33" s="13" t="n">
        <v>0.028086</v>
      </c>
      <c r="AN33" s="13" t="n">
        <v>-0.109929</v>
      </c>
      <c r="AO33" s="13" t="n">
        <v>-0.142098</v>
      </c>
      <c r="AP33" s="13" t="n">
        <v>0.015738</v>
      </c>
      <c r="AQ33" s="13" t="n">
        <v>0.074395</v>
      </c>
      <c r="AR33" s="13" t="n">
        <v>0.200142</v>
      </c>
      <c r="AS33" s="13" t="n">
        <v>0.023908</v>
      </c>
      <c r="AT33" s="13" t="n">
        <v>-0.059381</v>
      </c>
      <c r="AU33" s="13" t="n">
        <v>-0.030845</v>
      </c>
      <c r="AV33" s="13" t="n">
        <v>-0.024825</v>
      </c>
      <c r="AW33" s="13" t="n">
        <v>0.08357</v>
      </c>
      <c r="AX33" s="13" t="n">
        <v>-0.028393</v>
      </c>
      <c r="AY33" s="13" t="n">
        <v>0.036684</v>
      </c>
      <c r="AZ33" s="13" t="n">
        <v>0.003608</v>
      </c>
      <c r="BA33" s="13" t="n">
        <v>0.139804</v>
      </c>
      <c r="BB33" s="13" t="n">
        <v>0.025583</v>
      </c>
      <c r="BC33" s="13" t="n">
        <v>0.079281</v>
      </c>
      <c r="BD33" s="13" t="n">
        <v>0.022529</v>
      </c>
      <c r="BE33" s="13" t="n">
        <v>0.046237</v>
      </c>
      <c r="BF33" s="13" t="n">
        <v>0.008172</v>
      </c>
      <c r="BG33" s="13" t="n">
        <v>0.046426</v>
      </c>
      <c r="BH33" s="13" t="n">
        <v>-0.107887</v>
      </c>
      <c r="BI33" s="13" t="n">
        <v>0.040348</v>
      </c>
      <c r="BJ33" s="13" t="n">
        <v>0.003042</v>
      </c>
      <c r="BK33" s="13" t="n">
        <v>0.017286</v>
      </c>
      <c r="BM33" s="13" t="n">
        <v>0.050196</v>
      </c>
      <c r="BN33" s="13" t="n">
        <v>-0.006008</v>
      </c>
      <c r="BO33" s="13" t="n">
        <v>0.023289</v>
      </c>
      <c r="BP33" s="13" t="n">
        <v>0.036358</v>
      </c>
      <c r="BQ33" s="13" t="n">
        <v>-0.020253</v>
      </c>
      <c r="BR33" s="13" t="n">
        <v>-0.002687</v>
      </c>
      <c r="BS33" s="13" t="n">
        <v>0.033622</v>
      </c>
      <c r="BT33" s="13" t="n">
        <v>0.057665</v>
      </c>
      <c r="BU33" s="13" t="n">
        <v>0.010963</v>
      </c>
      <c r="BV33" s="13" t="n">
        <v>0.052809</v>
      </c>
      <c r="BW33" s="13" t="n">
        <v>-0.019222</v>
      </c>
      <c r="BX33" s="13" t="n">
        <v>0.044615</v>
      </c>
      <c r="BY33" s="13" t="n">
        <v>-0.002106</v>
      </c>
      <c r="BZ33" s="13" t="n">
        <v>0.063373</v>
      </c>
      <c r="CA33" s="13" t="n">
        <v>-0.006886</v>
      </c>
      <c r="CB33" s="13" t="n">
        <v>0.061363</v>
      </c>
      <c r="CC33" s="13" t="n">
        <v>0.015231</v>
      </c>
      <c r="CD33" s="13" t="n">
        <v>0.036126</v>
      </c>
      <c r="CE33" s="13" t="n">
        <v>0.003287</v>
      </c>
      <c r="CF33" s="13" t="n">
        <v>-0.021841</v>
      </c>
      <c r="CG33" s="13" t="n">
        <v>0.031074</v>
      </c>
      <c r="CH33" s="13" t="n">
        <v>0.000844</v>
      </c>
      <c r="CI33" s="13" t="n">
        <v>-0.033685</v>
      </c>
      <c r="CJ33" s="13" t="n">
        <v>0.002627</v>
      </c>
      <c r="CK33" s="13" t="n">
        <v>0.065626</v>
      </c>
      <c r="CL33" s="13" t="n">
        <v>-0.066461</v>
      </c>
      <c r="CM33" s="13" t="n">
        <v>0.052829</v>
      </c>
      <c r="CN33" s="13" t="n">
        <v>-0.042516</v>
      </c>
      <c r="CO33" s="13" t="n">
        <v>0.065875</v>
      </c>
      <c r="CP33" s="13" t="n">
        <v>-0.00331</v>
      </c>
      <c r="CQ33" s="13" t="n">
        <v>0.029053</v>
      </c>
      <c r="CR33" s="13" t="n">
        <v>-0.04909</v>
      </c>
      <c r="CS33" s="13" t="n">
        <v>0.089569</v>
      </c>
      <c r="CT33" s="13" t="n">
        <v>0.025136</v>
      </c>
      <c r="CU33" s="13" t="n">
        <v>-0.024785</v>
      </c>
      <c r="CV33" s="13" t="n">
        <v>0.047682</v>
      </c>
      <c r="CW33" s="13" t="n">
        <v>0.012444</v>
      </c>
      <c r="CX33" s="13" t="n">
        <v>-0.013585</v>
      </c>
      <c r="CY33" s="13" t="n">
        <v>-0.054307</v>
      </c>
      <c r="CZ33" s="13" t="n">
        <v>-0.051069</v>
      </c>
      <c r="DA33" s="13" t="n">
        <v>0.070943</v>
      </c>
      <c r="DB33" s="13" t="n">
        <v>0.024142</v>
      </c>
      <c r="DC33" s="13" t="n">
        <v>-0.045184</v>
      </c>
      <c r="DD33" s="13" t="n">
        <v>-0.064384</v>
      </c>
      <c r="DE33" s="13" t="n">
        <v>0.005961</v>
      </c>
      <c r="DF33" s="13" t="n">
        <v>0.070926</v>
      </c>
      <c r="DG33" s="13" t="n">
        <v>0.00132</v>
      </c>
      <c r="DH33" s="13" t="n">
        <v>0.019646</v>
      </c>
      <c r="DI33" s="13" t="n">
        <v>0.013384</v>
      </c>
      <c r="DJ33" s="13" t="n">
        <v>0.063183</v>
      </c>
      <c r="DK33" s="13" t="n">
        <v>0.032902</v>
      </c>
      <c r="DL33" s="13" t="n">
        <v>0.017747</v>
      </c>
      <c r="DM33" s="13" t="n">
        <v>-0.068714</v>
      </c>
      <c r="DN33" s="13" t="n">
        <v>0.099918</v>
      </c>
      <c r="DO33" s="13" t="n">
        <v>0.013263</v>
      </c>
      <c r="DP33" s="13" t="n">
        <v>0.019366</v>
      </c>
      <c r="DQ33" s="13" t="n">
        <v>-0.001072</v>
      </c>
      <c r="DR33" s="13" t="n">
        <v>0.005132</v>
      </c>
      <c r="DS33" s="13" t="n">
        <v>0.013007</v>
      </c>
      <c r="DT33" s="13" t="n">
        <v>-0.007458</v>
      </c>
      <c r="DV33" s="13" t="n">
        <v>0.057322</v>
      </c>
      <c r="DW33" s="13" t="n">
        <v>-0.005538</v>
      </c>
      <c r="DX33" s="13" t="n">
        <v>0.024954</v>
      </c>
      <c r="DY33" s="13" t="n">
        <v>0.038856</v>
      </c>
      <c r="DZ33" s="13" t="n">
        <v>-0.01951</v>
      </c>
      <c r="EA33" s="13" t="n">
        <v>-0.005895</v>
      </c>
      <c r="EB33" s="13" t="n">
        <v>0.034316</v>
      </c>
      <c r="EC33" s="13" t="n">
        <v>0.060278</v>
      </c>
      <c r="ED33" s="13" t="n">
        <v>0.010759</v>
      </c>
      <c r="EE33" s="13" t="n">
        <v>0.049115</v>
      </c>
      <c r="EF33" s="13" t="n">
        <v>-0.022236</v>
      </c>
      <c r="EG33" s="13" t="n">
        <v>0.054301</v>
      </c>
      <c r="EH33" s="13" t="n">
        <v>-0.003096</v>
      </c>
      <c r="EI33" s="13" t="n">
        <v>0.05967</v>
      </c>
      <c r="EJ33" s="13" t="n">
        <v>-0.009129</v>
      </c>
      <c r="EK33" s="13" t="n">
        <v>0.063609</v>
      </c>
      <c r="EL33" s="13" t="n">
        <v>0.012291</v>
      </c>
      <c r="EM33" s="13" t="n">
        <v>0.035758</v>
      </c>
      <c r="EN33" s="13" t="n">
        <v>0.009987</v>
      </c>
      <c r="EO33" s="13" t="n">
        <v>-0.018735</v>
      </c>
      <c r="EP33" s="13" t="n">
        <v>0.033654</v>
      </c>
      <c r="EQ33" s="13" t="n">
        <v>0.000604</v>
      </c>
      <c r="ER33" s="13" t="n">
        <v>-0.037904</v>
      </c>
      <c r="ES33" s="13" t="n">
        <v>-0.002797</v>
      </c>
      <c r="ET33" s="13" t="n">
        <v>0.058494</v>
      </c>
      <c r="EU33" s="13" t="n">
        <v>-0.066148</v>
      </c>
      <c r="EV33" s="13" t="n">
        <v>0.056075</v>
      </c>
      <c r="EW33" s="13" t="n">
        <v>-0.038249</v>
      </c>
      <c r="EX33" s="13" t="n">
        <v>0.06957</v>
      </c>
      <c r="EY33" s="13" t="n">
        <v>-0.001335</v>
      </c>
      <c r="EZ33" s="13" t="n">
        <v>0.038888</v>
      </c>
      <c r="FA33" s="13" t="n">
        <v>-0.053162</v>
      </c>
      <c r="FB33" s="13" t="n">
        <v>0.086761</v>
      </c>
      <c r="FC33" s="13" t="n">
        <v>0.016223</v>
      </c>
      <c r="FD33" s="13" t="n">
        <v>-0.016687</v>
      </c>
      <c r="FE33" s="13" t="n">
        <v>0.042054</v>
      </c>
      <c r="FF33" s="13" t="n">
        <v>0.014923</v>
      </c>
      <c r="FG33" s="13" t="n">
        <v>-0.010394</v>
      </c>
      <c r="FH33" s="13" t="n">
        <v>-0.058827</v>
      </c>
      <c r="FI33" s="13" t="n">
        <v>-0.053254</v>
      </c>
      <c r="FJ33" s="13" t="n">
        <v>0.075211</v>
      </c>
      <c r="FK33" s="13" t="n">
        <v>0.025821</v>
      </c>
      <c r="FL33" s="13" t="n">
        <v>-0.045189</v>
      </c>
      <c r="FM33" s="13" t="n">
        <v>-0.071804</v>
      </c>
      <c r="FN33" s="13" t="n">
        <v>0.010344</v>
      </c>
      <c r="FO33" s="13" t="n">
        <v>0.080622</v>
      </c>
      <c r="FP33" s="13" t="n">
        <v>0.011547</v>
      </c>
      <c r="FQ33" s="13" t="n">
        <v>0.014218</v>
      </c>
      <c r="FR33" s="13" t="n">
        <v>0.008408</v>
      </c>
      <c r="FS33" s="13" t="n">
        <v>0.063474</v>
      </c>
      <c r="FT33" s="13" t="n">
        <v>0.026711</v>
      </c>
      <c r="FU33" s="13" t="n">
        <v>0.016267</v>
      </c>
      <c r="FV33" s="13" t="n">
        <v>-0.069045</v>
      </c>
      <c r="FW33" s="13" t="n">
        <v>0.107258</v>
      </c>
      <c r="FX33" s="13" t="n">
        <v>0.010762</v>
      </c>
      <c r="FY33" s="13" t="n">
        <v>0.019441</v>
      </c>
      <c r="FZ33" s="13" t="n">
        <v>0.009952</v>
      </c>
      <c r="GA33" s="13" t="n">
        <v>0.006349</v>
      </c>
      <c r="GB33" s="13" t="n">
        <v>0.013416</v>
      </c>
      <c r="GC33" s="13" t="n">
        <v>-0.01647</v>
      </c>
    </row>
    <row r="34" customFormat="false" ht="15" hidden="false" customHeight="false" outlineLevel="0" collapsed="false">
      <c r="B34" s="8" t="str">
        <f aca="false">Deals!B34</f>
        <v>Wabash National Corporation</v>
      </c>
      <c r="C34" s="12" t="n">
        <v>1</v>
      </c>
      <c r="D34" s="13" t="n">
        <v>-0.048851</v>
      </c>
      <c r="E34" s="13" t="n">
        <v>0.024169</v>
      </c>
      <c r="F34" s="13" t="n">
        <v>-0.013274</v>
      </c>
      <c r="G34" s="13" t="n">
        <v>0.06577</v>
      </c>
      <c r="H34" s="13" t="n">
        <v>-0.115007</v>
      </c>
      <c r="I34" s="13" t="n">
        <v>0.282092</v>
      </c>
      <c r="J34" s="13" t="n">
        <v>0.108776</v>
      </c>
      <c r="K34" s="13" t="n">
        <v>0.153846</v>
      </c>
      <c r="L34" s="13" t="n">
        <v>-0.078261</v>
      </c>
      <c r="M34" s="13" t="n">
        <v>0.06499</v>
      </c>
      <c r="N34" s="13" t="n">
        <v>-0.07185</v>
      </c>
      <c r="O34" s="13" t="n">
        <v>0.113468</v>
      </c>
      <c r="P34" s="13" t="n">
        <v>-0.030476</v>
      </c>
      <c r="Q34" s="13" t="n">
        <v>0.054028</v>
      </c>
      <c r="R34" s="13" t="n">
        <v>-0.028891</v>
      </c>
      <c r="S34" s="13" t="n">
        <v>0.119002</v>
      </c>
      <c r="T34" s="13" t="n">
        <v>0</v>
      </c>
      <c r="U34" s="13" t="n">
        <v>0.02916</v>
      </c>
      <c r="V34" s="13" t="n">
        <v>0.029167</v>
      </c>
      <c r="W34" s="13" t="n">
        <v>0.110121</v>
      </c>
      <c r="X34" s="13" t="n">
        <v>-0.014588</v>
      </c>
      <c r="Y34" s="13" t="n">
        <v>0.018505</v>
      </c>
      <c r="Z34" s="13" t="n">
        <v>-0.02907</v>
      </c>
      <c r="AA34" s="13" t="n">
        <v>0.024701</v>
      </c>
      <c r="AB34" s="13" t="n">
        <v>0.040906</v>
      </c>
      <c r="AC34" s="13" t="n">
        <v>-0.044912</v>
      </c>
      <c r="AD34" s="13" t="n">
        <v>0.038942</v>
      </c>
      <c r="AE34" s="13" t="n">
        <v>-0.057992</v>
      </c>
      <c r="AF34" s="13" t="n">
        <v>-0.226727</v>
      </c>
      <c r="AG34" s="13" t="n">
        <v>0.047573</v>
      </c>
      <c r="AH34" s="13" t="n">
        <v>0.145505</v>
      </c>
      <c r="AI34" s="13" t="n">
        <v>0.0089</v>
      </c>
      <c r="AJ34" s="13" t="n">
        <v>0.17482</v>
      </c>
      <c r="AK34" s="13" t="n">
        <v>-0.037543</v>
      </c>
      <c r="AL34" s="13" t="n">
        <v>-0.005674</v>
      </c>
      <c r="AM34" s="13" t="n">
        <v>-0.034237</v>
      </c>
      <c r="AN34" s="13" t="n">
        <v>-0.073855</v>
      </c>
      <c r="AO34" s="13" t="n">
        <v>0.095694</v>
      </c>
      <c r="AP34" s="13" t="n">
        <v>-0.109898</v>
      </c>
      <c r="AQ34" s="13" t="n">
        <v>-0.134096</v>
      </c>
      <c r="AR34" s="13" t="n">
        <v>0.130312</v>
      </c>
      <c r="AS34" s="13" t="n">
        <v>0.083542</v>
      </c>
      <c r="AT34" s="13" t="n">
        <v>-0.087895</v>
      </c>
      <c r="AU34" s="13" t="n">
        <v>-0.065089</v>
      </c>
      <c r="AV34" s="13" t="n">
        <v>0.060579</v>
      </c>
      <c r="AW34" s="13" t="n">
        <v>0.12532</v>
      </c>
      <c r="AX34" s="13" t="n">
        <v>0.079545</v>
      </c>
      <c r="AY34" s="13" t="n">
        <v>-0.004912</v>
      </c>
      <c r="AZ34" s="13" t="n">
        <v>-0.104372</v>
      </c>
      <c r="BA34" s="13" t="n">
        <v>0.140157</v>
      </c>
      <c r="BB34" s="13" t="n">
        <v>-0.036602</v>
      </c>
      <c r="BC34" s="13" t="n">
        <v>0.020789</v>
      </c>
      <c r="BD34" s="13" t="n">
        <v>-0.209972</v>
      </c>
      <c r="BE34" s="13" t="n">
        <v>0.225778</v>
      </c>
      <c r="BF34" s="13" t="n">
        <v>0.147208</v>
      </c>
      <c r="BG34" s="13" t="n">
        <v>0.119469</v>
      </c>
      <c r="BH34" s="13" t="n">
        <v>0.1983</v>
      </c>
      <c r="BI34" s="13" t="n">
        <v>-0.021749</v>
      </c>
      <c r="BJ34" s="13" t="n">
        <v>0.103915</v>
      </c>
      <c r="BK34" s="13" t="n">
        <v>-0.122476</v>
      </c>
      <c r="BM34" s="13" t="n">
        <v>0.069423</v>
      </c>
      <c r="BN34" s="13" t="n">
        <v>-0.038722</v>
      </c>
      <c r="BO34" s="13" t="n">
        <v>0.018064</v>
      </c>
      <c r="BP34" s="13" t="n">
        <v>0.049843</v>
      </c>
      <c r="BQ34" s="13" t="n">
        <v>-0.055653</v>
      </c>
      <c r="BR34" s="13" t="n">
        <v>-0.004674</v>
      </c>
      <c r="BS34" s="13" t="n">
        <v>0.035149</v>
      </c>
      <c r="BT34" s="13" t="n">
        <v>0.070883</v>
      </c>
      <c r="BU34" s="13" t="n">
        <v>0.008534</v>
      </c>
      <c r="BV34" s="13" t="n">
        <v>0.05133</v>
      </c>
      <c r="BW34" s="13" t="n">
        <v>-0.007138</v>
      </c>
      <c r="BX34" s="13" t="n">
        <v>0.054283</v>
      </c>
      <c r="BY34" s="13" t="n">
        <v>0.018013</v>
      </c>
      <c r="BZ34" s="13" t="n">
        <v>0.070419</v>
      </c>
      <c r="CA34" s="13" t="n">
        <v>-0.005681</v>
      </c>
      <c r="CB34" s="13" t="n">
        <v>0.068252</v>
      </c>
      <c r="CC34" s="13" t="n">
        <v>0.006633</v>
      </c>
      <c r="CD34" s="13" t="n">
        <v>0.064781</v>
      </c>
      <c r="CE34" s="13" t="n">
        <v>0.028395</v>
      </c>
      <c r="CF34" s="13" t="n">
        <v>0.001207</v>
      </c>
      <c r="CG34" s="13" t="n">
        <v>0.048235</v>
      </c>
      <c r="CH34" s="13" t="n">
        <v>-0.041372</v>
      </c>
      <c r="CI34" s="13" t="n">
        <v>-0.067967</v>
      </c>
      <c r="CJ34" s="13" t="n">
        <v>-0.004401</v>
      </c>
      <c r="CK34" s="13" t="n">
        <v>0.07526</v>
      </c>
      <c r="CL34" s="13" t="n">
        <v>-0.050242</v>
      </c>
      <c r="CM34" s="13" t="n">
        <v>0.055697</v>
      </c>
      <c r="CN34" s="13" t="n">
        <v>-0.049962</v>
      </c>
      <c r="CO34" s="13" t="n">
        <v>0.083606</v>
      </c>
      <c r="CP34" s="13" t="n">
        <v>0.016146</v>
      </c>
      <c r="CQ34" s="13" t="n">
        <v>0.009829</v>
      </c>
      <c r="CR34" s="13" t="n">
        <v>-0.012307</v>
      </c>
      <c r="CS34" s="13" t="n">
        <v>0.074649</v>
      </c>
      <c r="CT34" s="13" t="n">
        <v>0.03186</v>
      </c>
      <c r="CU34" s="13" t="n">
        <v>-0.039124</v>
      </c>
      <c r="CV34" s="13" t="n">
        <v>0.028908</v>
      </c>
      <c r="CW34" s="13" t="n">
        <v>0.012554</v>
      </c>
      <c r="CX34" s="13" t="n">
        <v>-0.001721</v>
      </c>
      <c r="CY34" s="13" t="n">
        <v>-0.100334</v>
      </c>
      <c r="CZ34" s="13" t="n">
        <v>-0.095752</v>
      </c>
      <c r="DA34" s="13" t="n">
        <v>0.03069</v>
      </c>
      <c r="DB34" s="13" t="n">
        <v>0.080711</v>
      </c>
      <c r="DC34" s="13" t="n">
        <v>-0.03045</v>
      </c>
      <c r="DD34" s="13" t="n">
        <v>-0.17716</v>
      </c>
      <c r="DE34" s="13" t="n">
        <v>-0.014349</v>
      </c>
      <c r="DF34" s="13" t="n">
        <v>0.08568</v>
      </c>
      <c r="DG34" s="13" t="n">
        <v>0.045734</v>
      </c>
      <c r="DH34" s="13" t="n">
        <v>0.033855</v>
      </c>
      <c r="DI34" s="13" t="n">
        <v>-0.003661</v>
      </c>
      <c r="DJ34" s="13" t="n">
        <v>0.0807</v>
      </c>
      <c r="DK34" s="13" t="n">
        <v>0.003679</v>
      </c>
      <c r="DL34" s="13" t="n">
        <v>0.049663</v>
      </c>
      <c r="DM34" s="13" t="n">
        <v>-0.099241</v>
      </c>
      <c r="DN34" s="13" t="n">
        <v>0.093107</v>
      </c>
      <c r="DO34" s="13" t="n">
        <v>-0.022398</v>
      </c>
      <c r="DP34" s="13" t="n">
        <v>0.025391</v>
      </c>
      <c r="DQ34" s="13" t="n">
        <v>0.058384</v>
      </c>
      <c r="DR34" s="13" t="n">
        <v>0.035308</v>
      </c>
      <c r="DS34" s="13" t="n">
        <v>0.039279</v>
      </c>
      <c r="DT34" s="13" t="n">
        <v>0.004125</v>
      </c>
      <c r="DV34" s="13" t="n">
        <v>0.065607</v>
      </c>
      <c r="DW34" s="13" t="n">
        <v>-0.040728</v>
      </c>
      <c r="DX34" s="13" t="n">
        <v>0.026895</v>
      </c>
      <c r="DY34" s="13" t="n">
        <v>0.051158</v>
      </c>
      <c r="DZ34" s="13" t="n">
        <v>-0.057903</v>
      </c>
      <c r="EA34" s="13" t="n">
        <v>-0.004906</v>
      </c>
      <c r="EB34" s="13" t="n">
        <v>0.035724</v>
      </c>
      <c r="EC34" s="13" t="n">
        <v>0.068896</v>
      </c>
      <c r="ED34" s="13" t="n">
        <v>0.007246</v>
      </c>
      <c r="EE34" s="13" t="n">
        <v>0.049268</v>
      </c>
      <c r="EF34" s="13" t="n">
        <v>-0.006341</v>
      </c>
      <c r="EG34" s="13" t="n">
        <v>0.062929</v>
      </c>
      <c r="EH34" s="13" t="n">
        <v>0.01317</v>
      </c>
      <c r="EI34" s="13" t="n">
        <v>0.075285</v>
      </c>
      <c r="EJ34" s="13" t="n">
        <v>-0.011026</v>
      </c>
      <c r="EK34" s="13" t="n">
        <v>0.06595</v>
      </c>
      <c r="EL34" s="13" t="n">
        <v>0.010795</v>
      </c>
      <c r="EM34" s="13" t="n">
        <v>0.066441</v>
      </c>
      <c r="EN34" s="13" t="n">
        <v>0.026067</v>
      </c>
      <c r="EO34" s="13" t="n">
        <v>0.009733</v>
      </c>
      <c r="EP34" s="13" t="n">
        <v>0.03455</v>
      </c>
      <c r="EQ34" s="13" t="n">
        <v>-0.025746</v>
      </c>
      <c r="ER34" s="13" t="n">
        <v>-0.061748</v>
      </c>
      <c r="ES34" s="13" t="n">
        <v>-0.008859</v>
      </c>
      <c r="ET34" s="13" t="n">
        <v>0.08789</v>
      </c>
      <c r="EU34" s="13" t="n">
        <v>-0.063573</v>
      </c>
      <c r="EV34" s="13" t="n">
        <v>0.054443</v>
      </c>
      <c r="EW34" s="13" t="n">
        <v>-0.0538</v>
      </c>
      <c r="EX34" s="13" t="n">
        <v>0.082902</v>
      </c>
      <c r="EY34" s="13" t="n">
        <v>0.013356</v>
      </c>
      <c r="EZ34" s="13" t="n">
        <v>0.011862</v>
      </c>
      <c r="FA34" s="13" t="n">
        <v>-0.025271</v>
      </c>
      <c r="FB34" s="13" t="n">
        <v>0.093297</v>
      </c>
      <c r="FC34" s="13" t="n">
        <v>0.030284</v>
      </c>
      <c r="FD34" s="13" t="n">
        <v>-0.02015</v>
      </c>
      <c r="FE34" s="13" t="n">
        <v>0.00991</v>
      </c>
      <c r="FF34" s="13" t="n">
        <v>0.017252</v>
      </c>
      <c r="FG34" s="13" t="n">
        <v>-0.003168</v>
      </c>
      <c r="FH34" s="13" t="n">
        <v>-0.092336</v>
      </c>
      <c r="FI34" s="13" t="n">
        <v>-0.102882</v>
      </c>
      <c r="FJ34" s="13" t="n">
        <v>0.04163</v>
      </c>
      <c r="FK34" s="13" t="n">
        <v>0.086308</v>
      </c>
      <c r="FL34" s="13" t="n">
        <v>-0.033729</v>
      </c>
      <c r="FM34" s="13" t="n">
        <v>-0.1895</v>
      </c>
      <c r="FN34" s="13" t="n">
        <v>-0.00396</v>
      </c>
      <c r="FO34" s="13" t="n">
        <v>0.102724</v>
      </c>
      <c r="FP34" s="13" t="n">
        <v>0.056026</v>
      </c>
      <c r="FQ34" s="13" t="n">
        <v>0.03106</v>
      </c>
      <c r="FR34" s="13" t="n">
        <v>-0.008278</v>
      </c>
      <c r="FS34" s="13" t="n">
        <v>0.083394</v>
      </c>
      <c r="FT34" s="13" t="n">
        <v>-0.000451</v>
      </c>
      <c r="FU34" s="13" t="n">
        <v>0.049994</v>
      </c>
      <c r="FV34" s="13" t="n">
        <v>-0.091743</v>
      </c>
      <c r="FW34" s="13" t="n">
        <v>0.084524</v>
      </c>
      <c r="FX34" s="13" t="n">
        <v>-0.015069</v>
      </c>
      <c r="FY34" s="13" t="n">
        <v>0.021881</v>
      </c>
      <c r="FZ34" s="13" t="n">
        <v>0.051798</v>
      </c>
      <c r="GA34" s="13" t="n">
        <v>0.026138</v>
      </c>
      <c r="GB34" s="13" t="n">
        <v>0.025624</v>
      </c>
      <c r="GC34" s="13" t="n">
        <v>0.00125</v>
      </c>
    </row>
    <row r="35" customFormat="false" ht="15" hidden="false" customHeight="false" outlineLevel="0" collapsed="false">
      <c r="B35" s="8" t="str">
        <f aca="false">Deals!B35</f>
        <v>ASGN Inc</v>
      </c>
      <c r="C35" s="12" t="n">
        <v>1</v>
      </c>
      <c r="D35" s="13" t="n">
        <v>-0.042017</v>
      </c>
      <c r="E35" s="13" t="n">
        <v>-0.023183</v>
      </c>
      <c r="F35" s="13" t="n">
        <v>0.059012</v>
      </c>
      <c r="G35" s="13" t="n">
        <v>0.206541</v>
      </c>
      <c r="H35" s="13" t="n">
        <v>-0.042169</v>
      </c>
      <c r="I35" s="13" t="n">
        <v>0.044549</v>
      </c>
      <c r="J35" s="13" t="n">
        <v>0.017561</v>
      </c>
      <c r="K35" s="13" t="n">
        <v>0.205621</v>
      </c>
      <c r="L35" s="13" t="n">
        <v>-0.10593</v>
      </c>
      <c r="M35" s="13" t="n">
        <v>0.157823</v>
      </c>
      <c r="N35" s="13" t="n">
        <v>-0.04109</v>
      </c>
      <c r="O35" s="13" t="n">
        <v>0.07293</v>
      </c>
      <c r="P35" s="13" t="n">
        <v>0.026114</v>
      </c>
      <c r="Q35" s="13" t="n">
        <v>0.14259</v>
      </c>
      <c r="R35" s="13" t="n">
        <v>-0.011792</v>
      </c>
      <c r="S35" s="13" t="n">
        <v>0.093802</v>
      </c>
      <c r="T35" s="13" t="n">
        <v>0.023939</v>
      </c>
      <c r="U35" s="13" t="n">
        <v>0.007103</v>
      </c>
      <c r="V35" s="13" t="n">
        <v>0.026153</v>
      </c>
      <c r="W35" s="13" t="n">
        <v>-0.150057</v>
      </c>
      <c r="X35" s="13" t="n">
        <v>0.15903</v>
      </c>
      <c r="Y35" s="13" t="n">
        <v>0.121802</v>
      </c>
      <c r="Z35" s="13" t="n">
        <v>-0.093029</v>
      </c>
      <c r="AA35" s="13" t="n">
        <v>0.007143</v>
      </c>
      <c r="AB35" s="13" t="n">
        <v>0.009078</v>
      </c>
      <c r="AC35" s="13" t="n">
        <v>-0.240652</v>
      </c>
      <c r="AD35" s="13" t="n">
        <v>0.094409</v>
      </c>
      <c r="AE35" s="13" t="n">
        <v>-0.091678</v>
      </c>
      <c r="AF35" s="13" t="n">
        <v>0.083799</v>
      </c>
      <c r="AG35" s="13" t="n">
        <v>0.056014</v>
      </c>
      <c r="AH35" s="13" t="n">
        <v>0.080052</v>
      </c>
      <c r="AI35" s="13" t="n">
        <v>0.058451</v>
      </c>
      <c r="AJ35" s="13" t="n">
        <v>0.087674</v>
      </c>
      <c r="AK35" s="13" t="n">
        <v>0.004187</v>
      </c>
      <c r="AL35" s="13" t="n">
        <v>-0.123013</v>
      </c>
      <c r="AM35" s="13" t="n">
        <v>0.114116</v>
      </c>
      <c r="AN35" s="13" t="n">
        <v>0.047746</v>
      </c>
      <c r="AO35" s="13" t="n">
        <v>-0.02444</v>
      </c>
      <c r="AP35" s="13" t="n">
        <v>-0.061065</v>
      </c>
      <c r="AQ35" s="13" t="n">
        <v>0.02557</v>
      </c>
      <c r="AR35" s="13" t="n">
        <v>0.222493</v>
      </c>
      <c r="AS35" s="13" t="n">
        <v>0.034804</v>
      </c>
      <c r="AT35" s="13" t="n">
        <v>-0.037061</v>
      </c>
      <c r="AU35" s="13" t="n">
        <v>-0.140156</v>
      </c>
      <c r="AV35" s="13" t="n">
        <v>-0.145925</v>
      </c>
      <c r="AW35" s="13" t="n">
        <v>0.118449</v>
      </c>
      <c r="AX35" s="13" t="n">
        <v>-0.023294</v>
      </c>
      <c r="AY35" s="13" t="n">
        <v>0.044648</v>
      </c>
      <c r="AZ35" s="13" t="n">
        <v>-0.019113</v>
      </c>
      <c r="BA35" s="13" t="n">
        <v>0</v>
      </c>
      <c r="BB35" s="13" t="n">
        <v>0.020568</v>
      </c>
      <c r="BC35" s="13" t="n">
        <v>-0.037656</v>
      </c>
      <c r="BD35" s="13" t="n">
        <v>-0.051805</v>
      </c>
      <c r="BE35" s="13" t="n">
        <v>0.199942</v>
      </c>
      <c r="BF35" s="13" t="n">
        <v>0.069508</v>
      </c>
      <c r="BG35" s="13" t="n">
        <v>0.025362</v>
      </c>
      <c r="BH35" s="13" t="n">
        <v>0.042182</v>
      </c>
      <c r="BI35" s="13" t="n">
        <v>0.028396</v>
      </c>
      <c r="BJ35" s="13" t="n">
        <v>0.066763</v>
      </c>
      <c r="BK35" s="13" t="n">
        <v>0.012169</v>
      </c>
      <c r="BM35" s="13" t="n">
        <v>0.050196</v>
      </c>
      <c r="BN35" s="13" t="n">
        <v>-0.006008</v>
      </c>
      <c r="BO35" s="13" t="n">
        <v>0.023289</v>
      </c>
      <c r="BP35" s="13" t="n">
        <v>0.036358</v>
      </c>
      <c r="BQ35" s="13" t="n">
        <v>-0.020253</v>
      </c>
      <c r="BR35" s="13" t="n">
        <v>-0.002687</v>
      </c>
      <c r="BS35" s="13" t="n">
        <v>0.033622</v>
      </c>
      <c r="BT35" s="13" t="n">
        <v>0.057665</v>
      </c>
      <c r="BU35" s="13" t="n">
        <v>0.010963</v>
      </c>
      <c r="BV35" s="13" t="n">
        <v>0.052809</v>
      </c>
      <c r="BW35" s="13" t="n">
        <v>-0.019222</v>
      </c>
      <c r="BX35" s="13" t="n">
        <v>0.044615</v>
      </c>
      <c r="BY35" s="13" t="n">
        <v>-0.002106</v>
      </c>
      <c r="BZ35" s="13" t="n">
        <v>0.063373</v>
      </c>
      <c r="CA35" s="13" t="n">
        <v>-0.006886</v>
      </c>
      <c r="CB35" s="13" t="n">
        <v>0.061363</v>
      </c>
      <c r="CC35" s="13" t="n">
        <v>0.015231</v>
      </c>
      <c r="CD35" s="13" t="n">
        <v>0.036126</v>
      </c>
      <c r="CE35" s="13" t="n">
        <v>0.003287</v>
      </c>
      <c r="CF35" s="13" t="n">
        <v>-0.021841</v>
      </c>
      <c r="CG35" s="13" t="n">
        <v>0.031074</v>
      </c>
      <c r="CH35" s="13" t="n">
        <v>0.000844</v>
      </c>
      <c r="CI35" s="13" t="n">
        <v>-0.033685</v>
      </c>
      <c r="CJ35" s="13" t="n">
        <v>0.002627</v>
      </c>
      <c r="CK35" s="13" t="n">
        <v>0.065626</v>
      </c>
      <c r="CL35" s="13" t="n">
        <v>-0.066461</v>
      </c>
      <c r="CM35" s="13" t="n">
        <v>0.052829</v>
      </c>
      <c r="CN35" s="13" t="n">
        <v>-0.042516</v>
      </c>
      <c r="CO35" s="13" t="n">
        <v>0.065875</v>
      </c>
      <c r="CP35" s="13" t="n">
        <v>-0.00331</v>
      </c>
      <c r="CQ35" s="13" t="n">
        <v>0.029053</v>
      </c>
      <c r="CR35" s="13" t="n">
        <v>-0.04909</v>
      </c>
      <c r="CS35" s="13" t="n">
        <v>0.089569</v>
      </c>
      <c r="CT35" s="13" t="n">
        <v>0.025136</v>
      </c>
      <c r="CU35" s="13" t="n">
        <v>-0.024785</v>
      </c>
      <c r="CV35" s="13" t="n">
        <v>0.047682</v>
      </c>
      <c r="CW35" s="13" t="n">
        <v>0.012444</v>
      </c>
      <c r="CX35" s="13" t="n">
        <v>-0.013585</v>
      </c>
      <c r="CY35" s="13" t="n">
        <v>-0.054307</v>
      </c>
      <c r="CZ35" s="13" t="n">
        <v>-0.051069</v>
      </c>
      <c r="DA35" s="13" t="n">
        <v>0.070943</v>
      </c>
      <c r="DB35" s="13" t="n">
        <v>0.024142</v>
      </c>
      <c r="DC35" s="13" t="n">
        <v>-0.045184</v>
      </c>
      <c r="DD35" s="13" t="n">
        <v>-0.064384</v>
      </c>
      <c r="DE35" s="13" t="n">
        <v>0.005961</v>
      </c>
      <c r="DF35" s="13" t="n">
        <v>0.070926</v>
      </c>
      <c r="DG35" s="13" t="n">
        <v>0.00132</v>
      </c>
      <c r="DH35" s="13" t="n">
        <v>0.019646</v>
      </c>
      <c r="DI35" s="13" t="n">
        <v>0.013384</v>
      </c>
      <c r="DJ35" s="13" t="n">
        <v>0.063183</v>
      </c>
      <c r="DK35" s="13" t="n">
        <v>0.032902</v>
      </c>
      <c r="DL35" s="13" t="n">
        <v>0.017747</v>
      </c>
      <c r="DM35" s="13" t="n">
        <v>-0.068714</v>
      </c>
      <c r="DN35" s="13" t="n">
        <v>0.099918</v>
      </c>
      <c r="DO35" s="13" t="n">
        <v>0.013263</v>
      </c>
      <c r="DP35" s="13" t="n">
        <v>0.019366</v>
      </c>
      <c r="DQ35" s="13" t="n">
        <v>-0.001072</v>
      </c>
      <c r="DR35" s="13" t="n">
        <v>0.005132</v>
      </c>
      <c r="DS35" s="13" t="n">
        <v>0.013007</v>
      </c>
      <c r="DT35" s="13" t="n">
        <v>-0.007458</v>
      </c>
      <c r="DV35" s="13" t="n">
        <v>0.057322</v>
      </c>
      <c r="DW35" s="13" t="n">
        <v>-0.005538</v>
      </c>
      <c r="DX35" s="13" t="n">
        <v>0.024954</v>
      </c>
      <c r="DY35" s="13" t="n">
        <v>0.038856</v>
      </c>
      <c r="DZ35" s="13" t="n">
        <v>-0.01951</v>
      </c>
      <c r="EA35" s="13" t="n">
        <v>-0.005895</v>
      </c>
      <c r="EB35" s="13" t="n">
        <v>0.034316</v>
      </c>
      <c r="EC35" s="13" t="n">
        <v>0.060278</v>
      </c>
      <c r="ED35" s="13" t="n">
        <v>0.010759</v>
      </c>
      <c r="EE35" s="13" t="n">
        <v>0.049115</v>
      </c>
      <c r="EF35" s="13" t="n">
        <v>-0.022236</v>
      </c>
      <c r="EG35" s="13" t="n">
        <v>0.054301</v>
      </c>
      <c r="EH35" s="13" t="n">
        <v>-0.003096</v>
      </c>
      <c r="EI35" s="13" t="n">
        <v>0.05967</v>
      </c>
      <c r="EJ35" s="13" t="n">
        <v>-0.009129</v>
      </c>
      <c r="EK35" s="13" t="n">
        <v>0.063609</v>
      </c>
      <c r="EL35" s="13" t="n">
        <v>0.012291</v>
      </c>
      <c r="EM35" s="13" t="n">
        <v>0.035758</v>
      </c>
      <c r="EN35" s="13" t="n">
        <v>0.009987</v>
      </c>
      <c r="EO35" s="13" t="n">
        <v>-0.018735</v>
      </c>
      <c r="EP35" s="13" t="n">
        <v>0.033654</v>
      </c>
      <c r="EQ35" s="13" t="n">
        <v>0.000604</v>
      </c>
      <c r="ER35" s="13" t="n">
        <v>-0.037904</v>
      </c>
      <c r="ES35" s="13" t="n">
        <v>-0.002797</v>
      </c>
      <c r="ET35" s="13" t="n">
        <v>0.058494</v>
      </c>
      <c r="EU35" s="13" t="n">
        <v>-0.066148</v>
      </c>
      <c r="EV35" s="13" t="n">
        <v>0.056075</v>
      </c>
      <c r="EW35" s="13" t="n">
        <v>-0.038249</v>
      </c>
      <c r="EX35" s="13" t="n">
        <v>0.06957</v>
      </c>
      <c r="EY35" s="13" t="n">
        <v>-0.001335</v>
      </c>
      <c r="EZ35" s="13" t="n">
        <v>0.038888</v>
      </c>
      <c r="FA35" s="13" t="n">
        <v>-0.053162</v>
      </c>
      <c r="FB35" s="13" t="n">
        <v>0.086761</v>
      </c>
      <c r="FC35" s="13" t="n">
        <v>0.016223</v>
      </c>
      <c r="FD35" s="13" t="n">
        <v>-0.016687</v>
      </c>
      <c r="FE35" s="13" t="n">
        <v>0.042054</v>
      </c>
      <c r="FF35" s="13" t="n">
        <v>0.014923</v>
      </c>
      <c r="FG35" s="13" t="n">
        <v>-0.010394</v>
      </c>
      <c r="FH35" s="13" t="n">
        <v>-0.058827</v>
      </c>
      <c r="FI35" s="13" t="n">
        <v>-0.053254</v>
      </c>
      <c r="FJ35" s="13" t="n">
        <v>0.075211</v>
      </c>
      <c r="FK35" s="13" t="n">
        <v>0.025821</v>
      </c>
      <c r="FL35" s="13" t="n">
        <v>-0.045189</v>
      </c>
      <c r="FM35" s="13" t="n">
        <v>-0.071804</v>
      </c>
      <c r="FN35" s="13" t="n">
        <v>0.010344</v>
      </c>
      <c r="FO35" s="13" t="n">
        <v>0.080622</v>
      </c>
      <c r="FP35" s="13" t="n">
        <v>0.011547</v>
      </c>
      <c r="FQ35" s="13" t="n">
        <v>0.014218</v>
      </c>
      <c r="FR35" s="13" t="n">
        <v>0.008408</v>
      </c>
      <c r="FS35" s="13" t="n">
        <v>0.063474</v>
      </c>
      <c r="FT35" s="13" t="n">
        <v>0.026711</v>
      </c>
      <c r="FU35" s="13" t="n">
        <v>0.016267</v>
      </c>
      <c r="FV35" s="13" t="n">
        <v>-0.069045</v>
      </c>
      <c r="FW35" s="13" t="n">
        <v>0.107258</v>
      </c>
      <c r="FX35" s="13" t="n">
        <v>0.010762</v>
      </c>
      <c r="FY35" s="13" t="n">
        <v>0.019441</v>
      </c>
      <c r="FZ35" s="13" t="n">
        <v>0.009952</v>
      </c>
      <c r="GA35" s="13" t="n">
        <v>0.006349</v>
      </c>
      <c r="GB35" s="13" t="n">
        <v>0.013416</v>
      </c>
      <c r="GC35" s="13" t="n">
        <v>-0.01647</v>
      </c>
    </row>
    <row r="36" customFormat="false" ht="15" hidden="false" customHeight="false" outlineLevel="0" collapsed="false">
      <c r="B36" s="8" t="str">
        <f aca="false">Deals!B36</f>
        <v>Omnicell, Inc.</v>
      </c>
      <c r="C36" s="12" t="n">
        <v>1</v>
      </c>
      <c r="D36" s="13" t="n">
        <v>0.118411</v>
      </c>
      <c r="E36" s="13" t="n">
        <v>-0.108607</v>
      </c>
      <c r="F36" s="13" t="n">
        <v>0.100383</v>
      </c>
      <c r="G36" s="13" t="n">
        <v>-0.032033</v>
      </c>
      <c r="H36" s="13" t="n">
        <v>0.048921</v>
      </c>
      <c r="I36" s="13" t="n">
        <v>0.047325</v>
      </c>
      <c r="J36" s="13" t="n">
        <v>-0.026195</v>
      </c>
      <c r="K36" s="13" t="n">
        <v>0.062542</v>
      </c>
      <c r="L36" s="13" t="n">
        <v>0.139241</v>
      </c>
      <c r="M36" s="13" t="n">
        <v>0.048889</v>
      </c>
      <c r="N36" s="13" t="n">
        <v>-0.045551</v>
      </c>
      <c r="O36" s="13" t="n">
        <v>0.006104</v>
      </c>
      <c r="P36" s="13" t="n">
        <v>0.13348</v>
      </c>
      <c r="Q36" s="13" t="n">
        <v>0.026764</v>
      </c>
      <c r="R36" s="13" t="n">
        <v>0.030332</v>
      </c>
      <c r="S36" s="13" t="n">
        <v>0.089236</v>
      </c>
      <c r="T36" s="13" t="n">
        <v>-0.02576</v>
      </c>
      <c r="U36" s="13" t="n">
        <v>0.043346</v>
      </c>
      <c r="V36" s="13" t="n">
        <v>0.060656</v>
      </c>
      <c r="W36" s="13" t="n">
        <v>0.011359</v>
      </c>
      <c r="X36" s="13" t="n">
        <v>0.11464</v>
      </c>
      <c r="Y36" s="13" t="n">
        <v>-0.005559</v>
      </c>
      <c r="Z36" s="13" t="n">
        <v>-0.074773</v>
      </c>
      <c r="AA36" s="13" t="n">
        <v>0.001888</v>
      </c>
      <c r="AB36" s="13" t="n">
        <v>0.082171</v>
      </c>
      <c r="AC36" s="13" t="n">
        <v>-0.045629</v>
      </c>
      <c r="AD36" s="13" t="n">
        <v>0.027372</v>
      </c>
      <c r="AE36" s="13" t="n">
        <v>-0.02913</v>
      </c>
      <c r="AF36" s="13" t="n">
        <v>0.182217</v>
      </c>
      <c r="AG36" s="13" t="n">
        <v>-0.003405</v>
      </c>
      <c r="AH36" s="13" t="n">
        <v>0.028571</v>
      </c>
      <c r="AI36" s="13" t="n">
        <v>-0.038949</v>
      </c>
      <c r="AJ36" s="13" t="n">
        <v>0.101162</v>
      </c>
      <c r="AK36" s="13" t="n">
        <v>0.001427</v>
      </c>
      <c r="AL36" s="13" t="n">
        <v>0.012251</v>
      </c>
      <c r="AM36" s="13" t="n">
        <v>0.040811</v>
      </c>
      <c r="AN36" s="13" t="n">
        <v>0.01974</v>
      </c>
      <c r="AO36" s="13" t="n">
        <v>-0.031557</v>
      </c>
      <c r="AP36" s="13" t="n">
        <v>-0.069551</v>
      </c>
      <c r="AQ36" s="13" t="n">
        <v>-0.084756</v>
      </c>
      <c r="AR36" s="13" t="n">
        <v>-0.125402</v>
      </c>
      <c r="AS36" s="13" t="n">
        <v>0.108824</v>
      </c>
      <c r="AT36" s="13" t="n">
        <v>0.030504</v>
      </c>
      <c r="AU36" s="13" t="n">
        <v>-0.099421</v>
      </c>
      <c r="AV36" s="13" t="n">
        <v>-0.022151</v>
      </c>
      <c r="AW36" s="13" t="n">
        <v>0.018268</v>
      </c>
      <c r="AX36" s="13" t="n">
        <v>0.143165</v>
      </c>
      <c r="AY36" s="13" t="n">
        <v>0.01538</v>
      </c>
      <c r="AZ36" s="13" t="n">
        <v>0.058114</v>
      </c>
      <c r="BA36" s="13" t="n">
        <v>0.130003</v>
      </c>
      <c r="BB36" s="13" t="n">
        <v>-0.028438</v>
      </c>
      <c r="BC36" s="13" t="n">
        <v>0.019159</v>
      </c>
      <c r="BD36" s="13" t="n">
        <v>-0.148172</v>
      </c>
      <c r="BE36" s="13" t="n">
        <v>0.098851</v>
      </c>
      <c r="BF36" s="13" t="n">
        <v>-0.054393</v>
      </c>
      <c r="BG36" s="13" t="n">
        <v>0.058997</v>
      </c>
      <c r="BH36" s="13" t="n">
        <v>0.059192</v>
      </c>
      <c r="BI36" s="13" t="n">
        <v>0.069034</v>
      </c>
      <c r="BJ36" s="13" t="n">
        <v>0.01845</v>
      </c>
      <c r="BK36" s="13" t="n">
        <v>-0.036232</v>
      </c>
      <c r="BM36" s="13" t="n">
        <v>0.056338</v>
      </c>
      <c r="BN36" s="13" t="n">
        <v>-0.033153</v>
      </c>
      <c r="BO36" s="13" t="n">
        <v>0.039644</v>
      </c>
      <c r="BP36" s="13" t="n">
        <v>0.042545</v>
      </c>
      <c r="BQ36" s="13" t="n">
        <v>-0.037223</v>
      </c>
      <c r="BR36" s="13" t="n">
        <v>0.00688</v>
      </c>
      <c r="BS36" s="13" t="n">
        <v>0.043236</v>
      </c>
      <c r="BT36" s="13" t="n">
        <v>0.055631</v>
      </c>
      <c r="BU36" s="13" t="n">
        <v>-0.000344</v>
      </c>
      <c r="BV36" s="13" t="n">
        <v>0.051135</v>
      </c>
      <c r="BW36" s="13" t="n">
        <v>-0.009859</v>
      </c>
      <c r="BX36" s="13" t="n">
        <v>0.035717</v>
      </c>
      <c r="BY36" s="13" t="n">
        <v>0.017794</v>
      </c>
      <c r="BZ36" s="13" t="n">
        <v>0.073033</v>
      </c>
      <c r="CA36" s="13" t="n">
        <v>-0.023048</v>
      </c>
      <c r="CB36" s="13" t="n">
        <v>0.071963</v>
      </c>
      <c r="CC36" s="13" t="n">
        <v>0.021975</v>
      </c>
      <c r="CD36" s="13" t="n">
        <v>0.057074</v>
      </c>
      <c r="CE36" s="13" t="n">
        <v>0.02509</v>
      </c>
      <c r="CF36" s="13" t="n">
        <v>-0.022922</v>
      </c>
      <c r="CG36" s="13" t="n">
        <v>0.039063</v>
      </c>
      <c r="CH36" s="13" t="n">
        <v>0.003539</v>
      </c>
      <c r="CI36" s="13" t="n">
        <v>-0.05379</v>
      </c>
      <c r="CJ36" s="13" t="n">
        <v>-0.006314</v>
      </c>
      <c r="CK36" s="13" t="n">
        <v>0.03581</v>
      </c>
      <c r="CL36" s="13" t="n">
        <v>-0.065266</v>
      </c>
      <c r="CM36" s="13" t="n">
        <v>0.028737</v>
      </c>
      <c r="CN36" s="13" t="n">
        <v>-0.072076</v>
      </c>
      <c r="CO36" s="13" t="n">
        <v>0.057929</v>
      </c>
      <c r="CP36" s="13" t="n">
        <v>-0.01827</v>
      </c>
      <c r="CQ36" s="13" t="n">
        <v>0.054269</v>
      </c>
      <c r="CR36" s="13" t="n">
        <v>-0.049784</v>
      </c>
      <c r="CS36" s="13" t="n">
        <v>0.064212</v>
      </c>
      <c r="CT36" s="13" t="n">
        <v>0.017009</v>
      </c>
      <c r="CU36" s="13" t="n">
        <v>-0.027999</v>
      </c>
      <c r="CV36" s="13" t="n">
        <v>0.004012</v>
      </c>
      <c r="CW36" s="13" t="n">
        <v>0.023638</v>
      </c>
      <c r="CX36" s="13" t="n">
        <v>-0.050053</v>
      </c>
      <c r="CY36" s="13" t="n">
        <v>-0.048378</v>
      </c>
      <c r="CZ36" s="13" t="n">
        <v>-0.06116</v>
      </c>
      <c r="DA36" s="13" t="n">
        <v>0.0586</v>
      </c>
      <c r="DB36" s="13" t="n">
        <v>0.030673</v>
      </c>
      <c r="DC36" s="13" t="n">
        <v>-0.047346</v>
      </c>
      <c r="DD36" s="13" t="n">
        <v>-0.091005</v>
      </c>
      <c r="DE36" s="13" t="n">
        <v>-0.000483</v>
      </c>
      <c r="DF36" s="13" t="n">
        <v>0.069403</v>
      </c>
      <c r="DG36" s="13" t="n">
        <v>0.027511</v>
      </c>
      <c r="DH36" s="13" t="n">
        <v>0.013709</v>
      </c>
      <c r="DI36" s="13" t="n">
        <v>-0.008558</v>
      </c>
      <c r="DJ36" s="13" t="n">
        <v>0.068474</v>
      </c>
      <c r="DK36" s="13" t="n">
        <v>0.045573</v>
      </c>
      <c r="DL36" s="13" t="n">
        <v>0.043608</v>
      </c>
      <c r="DM36" s="13" t="n">
        <v>-0.069084</v>
      </c>
      <c r="DN36" s="13" t="n">
        <v>0.136333</v>
      </c>
      <c r="DO36" s="13" t="n">
        <v>0.024963</v>
      </c>
      <c r="DP36" s="13" t="n">
        <v>-0.001916</v>
      </c>
      <c r="DQ36" s="13" t="n">
        <v>0.022794</v>
      </c>
      <c r="DR36" s="13" t="n">
        <v>0.023729</v>
      </c>
      <c r="DS36" s="13" t="n">
        <v>0.008077</v>
      </c>
      <c r="DT36" s="13" t="n">
        <v>-0.015728</v>
      </c>
      <c r="DV36" s="13" t="n">
        <v>0.040694</v>
      </c>
      <c r="DW36" s="13" t="n">
        <v>-0.024526</v>
      </c>
      <c r="DX36" s="13" t="n">
        <v>0.026477</v>
      </c>
      <c r="DY36" s="13" t="n">
        <v>0.048194</v>
      </c>
      <c r="DZ36" s="13" t="n">
        <v>-0.039863</v>
      </c>
      <c r="EA36" s="13" t="n">
        <v>-0.012922</v>
      </c>
      <c r="EB36" s="13" t="n">
        <v>0.019802</v>
      </c>
      <c r="EC36" s="13" t="n">
        <v>0.07037</v>
      </c>
      <c r="ED36" s="13" t="n">
        <v>-0.000225</v>
      </c>
      <c r="EE36" s="13" t="n">
        <v>0.040892</v>
      </c>
      <c r="EF36" s="13" t="n">
        <v>-0.017692</v>
      </c>
      <c r="EG36" s="13" t="n">
        <v>0.054037</v>
      </c>
      <c r="EH36" s="13" t="n">
        <v>0.014581</v>
      </c>
      <c r="EI36" s="13" t="n">
        <v>0.07362</v>
      </c>
      <c r="EJ36" s="13" t="n">
        <v>-0.011851</v>
      </c>
      <c r="EK36" s="13" t="n">
        <v>0.06647</v>
      </c>
      <c r="EL36" s="13" t="n">
        <v>0.017378</v>
      </c>
      <c r="EM36" s="13" t="n">
        <v>0.048443</v>
      </c>
      <c r="EN36" s="13" t="n">
        <v>0.037198</v>
      </c>
      <c r="EO36" s="13" t="n">
        <v>0.012445</v>
      </c>
      <c r="EP36" s="13" t="n">
        <v>0.047827</v>
      </c>
      <c r="EQ36" s="13" t="n">
        <v>-0.000737</v>
      </c>
      <c r="ER36" s="13" t="n">
        <v>-0.049372</v>
      </c>
      <c r="ES36" s="13" t="n">
        <v>-0.012143</v>
      </c>
      <c r="ET36" s="13" t="n">
        <v>0.039307</v>
      </c>
      <c r="EU36" s="13" t="n">
        <v>-0.066916</v>
      </c>
      <c r="EV36" s="13" t="n">
        <v>0.028169</v>
      </c>
      <c r="EW36" s="13" t="n">
        <v>-0.068057</v>
      </c>
      <c r="EX36" s="13" t="n">
        <v>0.024571</v>
      </c>
      <c r="EY36" s="13" t="n">
        <v>-0.018309</v>
      </c>
      <c r="EZ36" s="13" t="n">
        <v>0.029286</v>
      </c>
      <c r="FA36" s="13" t="n">
        <v>-0.034907</v>
      </c>
      <c r="FB36" s="13" t="n">
        <v>0.07833</v>
      </c>
      <c r="FC36" s="13" t="n">
        <v>-0.007189</v>
      </c>
      <c r="FD36" s="13" t="n">
        <v>-0.013153</v>
      </c>
      <c r="FE36" s="13" t="n">
        <v>-0.006213</v>
      </c>
      <c r="FF36" s="13" t="n">
        <v>-0.006329</v>
      </c>
      <c r="FG36" s="13" t="n">
        <v>-0.062039</v>
      </c>
      <c r="FH36" s="13" t="n">
        <v>-0.013995</v>
      </c>
      <c r="FI36" s="13" t="n">
        <v>-0.054036</v>
      </c>
      <c r="FJ36" s="13" t="n">
        <v>0.052703</v>
      </c>
      <c r="FK36" s="13" t="n">
        <v>0.078904</v>
      </c>
      <c r="FL36" s="13" t="n">
        <v>-0.046923</v>
      </c>
      <c r="FM36" s="13" t="n">
        <v>-0.093173</v>
      </c>
      <c r="FN36" s="13" t="n">
        <v>0.009407</v>
      </c>
      <c r="FO36" s="13" t="n">
        <v>0.060623</v>
      </c>
      <c r="FP36" s="13" t="n">
        <v>0.038751</v>
      </c>
      <c r="FQ36" s="13" t="n">
        <v>0.002691</v>
      </c>
      <c r="FR36" s="13" t="n">
        <v>-0.015593</v>
      </c>
      <c r="FS36" s="13" t="n">
        <v>0.071161</v>
      </c>
      <c r="FT36" s="13" t="n">
        <v>0.035148</v>
      </c>
      <c r="FU36" s="13" t="n">
        <v>0.042281</v>
      </c>
      <c r="FV36" s="13" t="n">
        <v>-0.081697</v>
      </c>
      <c r="FW36" s="13" t="n">
        <v>0.107254</v>
      </c>
      <c r="FX36" s="13" t="n">
        <v>0.015077</v>
      </c>
      <c r="FY36" s="13" t="n">
        <v>0.028139</v>
      </c>
      <c r="FZ36" s="13" t="n">
        <v>0.023436</v>
      </c>
      <c r="GA36" s="13" t="n">
        <v>0.033595</v>
      </c>
      <c r="GB36" s="13" t="n">
        <v>-0.006399</v>
      </c>
      <c r="GC36" s="13" t="n">
        <v>-0.036321</v>
      </c>
    </row>
    <row r="37" customFormat="false" ht="15" hidden="false" customHeight="false" outlineLevel="0" collapsed="false">
      <c r="B37" s="8" t="str">
        <f aca="false">Deals!B37</f>
        <v>United Rentals, Inc.</v>
      </c>
      <c r="C37" s="12" t="n">
        <v>1</v>
      </c>
      <c r="D37" s="13" t="n">
        <v>-0.014761</v>
      </c>
      <c r="E37" s="13" t="n">
        <v>-0.150705</v>
      </c>
      <c r="F37" s="13" t="n">
        <v>0.117606</v>
      </c>
      <c r="G37" s="13" t="n">
        <v>0.01238</v>
      </c>
      <c r="H37" s="13" t="n">
        <v>0.243045</v>
      </c>
      <c r="I37" s="13" t="n">
        <v>0.021397</v>
      </c>
      <c r="J37" s="13" t="n">
        <v>0.096075</v>
      </c>
      <c r="K37" s="13" t="n">
        <v>0.112039</v>
      </c>
      <c r="L37" s="13" t="n">
        <v>0.055117</v>
      </c>
      <c r="M37" s="13" t="n">
        <v>0.029208</v>
      </c>
      <c r="N37" s="13" t="n">
        <v>-0.042933</v>
      </c>
      <c r="O37" s="13" t="n">
        <v>0.080403</v>
      </c>
      <c r="P37" s="13" t="n">
        <v>-0.121921</v>
      </c>
      <c r="Q37" s="13" t="n">
        <v>0.148467</v>
      </c>
      <c r="R37" s="13" t="n">
        <v>-0.044487</v>
      </c>
      <c r="S37" s="13" t="n">
        <v>0.064269</v>
      </c>
      <c r="T37" s="13" t="n">
        <v>0.10808</v>
      </c>
      <c r="U37" s="13" t="n">
        <v>0.066574</v>
      </c>
      <c r="V37" s="13" t="n">
        <v>0.131514</v>
      </c>
      <c r="W37" s="13" t="n">
        <v>0.038358</v>
      </c>
      <c r="X37" s="13" t="n">
        <v>0.091426</v>
      </c>
      <c r="Y37" s="13" t="n">
        <v>0.074711</v>
      </c>
      <c r="Z37" s="13" t="n">
        <v>-0.011692</v>
      </c>
      <c r="AA37" s="13" t="n">
        <v>0.076948</v>
      </c>
      <c r="AB37" s="13" t="n">
        <v>0.036418</v>
      </c>
      <c r="AC37" s="13" t="n">
        <v>0.011172</v>
      </c>
      <c r="AD37" s="13" t="n">
        <v>0.110954</v>
      </c>
      <c r="AE37" s="13" t="n">
        <v>-0.055674</v>
      </c>
      <c r="AF37" s="13" t="n">
        <v>-0.009361</v>
      </c>
      <c r="AG37" s="13" t="n">
        <v>0.029529</v>
      </c>
      <c r="AH37" s="13" t="n">
        <v>-0.099726</v>
      </c>
      <c r="AI37" s="13" t="n">
        <v>-0.187825</v>
      </c>
      <c r="AJ37" s="13" t="n">
        <v>0.123235</v>
      </c>
      <c r="AK37" s="13" t="n">
        <v>-0.020417</v>
      </c>
      <c r="AL37" s="13" t="n">
        <v>0.059456</v>
      </c>
      <c r="AM37" s="13" t="n">
        <v>-0.079416</v>
      </c>
      <c r="AN37" s="13" t="n">
        <v>-0.014509</v>
      </c>
      <c r="AO37" s="13" t="n">
        <v>-0.235449</v>
      </c>
      <c r="AP37" s="13" t="n">
        <v>0.034931</v>
      </c>
      <c r="AQ37" s="13" t="n">
        <v>-0.133853</v>
      </c>
      <c r="AR37" s="13" t="n">
        <v>0.246628</v>
      </c>
      <c r="AS37" s="13" t="n">
        <v>0.050895</v>
      </c>
      <c r="AT37" s="13" t="n">
        <v>-0.07792</v>
      </c>
      <c r="AU37" s="13" t="n">
        <v>-0.339537</v>
      </c>
      <c r="AV37" s="13" t="n">
        <v>0.076393</v>
      </c>
      <c r="AW37" s="13" t="n">
        <v>0.205934</v>
      </c>
      <c r="AX37" s="13" t="n">
        <v>0.076218</v>
      </c>
      <c r="AY37" s="13" t="n">
        <v>0.040938</v>
      </c>
      <c r="AZ37" s="13" t="n">
        <v>-0.036888</v>
      </c>
      <c r="BA37" s="13" t="n">
        <v>0.187332</v>
      </c>
      <c r="BB37" s="13" t="n">
        <v>0.033137</v>
      </c>
      <c r="BC37" s="13" t="n">
        <v>-0.04641</v>
      </c>
      <c r="BD37" s="13" t="n">
        <v>-0.036056</v>
      </c>
      <c r="BE37" s="13" t="n">
        <v>0.336373</v>
      </c>
      <c r="BF37" s="13" t="n">
        <v>0.044209</v>
      </c>
      <c r="BG37" s="13" t="n">
        <v>0.198238</v>
      </c>
      <c r="BH37" s="13" t="n">
        <v>0.012015</v>
      </c>
      <c r="BI37" s="13" t="n">
        <v>-0.023276</v>
      </c>
      <c r="BJ37" s="13" t="n">
        <v>-0.123071</v>
      </c>
      <c r="BK37" s="13" t="n">
        <v>-0.008481</v>
      </c>
      <c r="BM37" s="13" t="n">
        <v>0.052776</v>
      </c>
      <c r="BN37" s="13" t="n">
        <v>-0.026861</v>
      </c>
      <c r="BO37" s="13" t="n">
        <v>0.051294</v>
      </c>
      <c r="BP37" s="13" t="n">
        <v>0.028554</v>
      </c>
      <c r="BQ37" s="13" t="n">
        <v>-0.038571</v>
      </c>
      <c r="BR37" s="13" t="n">
        <v>0.028796</v>
      </c>
      <c r="BS37" s="13" t="n">
        <v>0.024315</v>
      </c>
      <c r="BT37" s="13" t="n">
        <v>0.054936</v>
      </c>
      <c r="BU37" s="13" t="n">
        <v>0.00502</v>
      </c>
      <c r="BV37" s="13" t="n">
        <v>0.044964</v>
      </c>
      <c r="BW37" s="13" t="n">
        <v>-0.020228</v>
      </c>
      <c r="BX37" s="13" t="n">
        <v>0.029833</v>
      </c>
      <c r="BY37" s="13" t="n">
        <v>-0.004107</v>
      </c>
      <c r="BZ37" s="13" t="n">
        <v>0.082928</v>
      </c>
      <c r="CA37" s="13" t="n">
        <v>-0.016534</v>
      </c>
      <c r="CB37" s="13" t="n">
        <v>0.057374</v>
      </c>
      <c r="CC37" s="13" t="n">
        <v>0.033835</v>
      </c>
      <c r="CD37" s="13" t="n">
        <v>0.027704</v>
      </c>
      <c r="CE37" s="13" t="n">
        <v>0.016469</v>
      </c>
      <c r="CF37" s="13" t="n">
        <v>-0.003567</v>
      </c>
      <c r="CG37" s="13" t="n">
        <v>0.066358</v>
      </c>
      <c r="CH37" s="13" t="n">
        <v>-0.046875</v>
      </c>
      <c r="CI37" s="13" t="n">
        <v>-0.05681</v>
      </c>
      <c r="CJ37" s="13" t="n">
        <v>0.012433</v>
      </c>
      <c r="CK37" s="13" t="n">
        <v>0.062082</v>
      </c>
      <c r="CL37" s="13" t="n">
        <v>-0.054705</v>
      </c>
      <c r="CM37" s="13" t="n">
        <v>0.063988</v>
      </c>
      <c r="CN37" s="13" t="n">
        <v>-0.029935</v>
      </c>
      <c r="CO37" s="13" t="n">
        <v>0.058786</v>
      </c>
      <c r="CP37" s="13" t="n">
        <v>0.027658</v>
      </c>
      <c r="CQ37" s="13" t="n">
        <v>0.017988</v>
      </c>
      <c r="CR37" s="13" t="n">
        <v>-0.005831</v>
      </c>
      <c r="CS37" s="13" t="n">
        <v>0.073006</v>
      </c>
      <c r="CT37" s="13" t="n">
        <v>0.005411</v>
      </c>
      <c r="CU37" s="13" t="n">
        <v>-0.031006</v>
      </c>
      <c r="CV37" s="13" t="n">
        <v>0.044006</v>
      </c>
      <c r="CW37" s="13" t="n">
        <v>0.012921</v>
      </c>
      <c r="CX37" s="13" t="n">
        <v>0.019176</v>
      </c>
      <c r="CY37" s="13" t="n">
        <v>-0.080326</v>
      </c>
      <c r="CZ37" s="13" t="n">
        <v>-0.060705</v>
      </c>
      <c r="DA37" s="13" t="n">
        <v>0.038969</v>
      </c>
      <c r="DB37" s="13" t="n">
        <v>0.019986</v>
      </c>
      <c r="DC37" s="13" t="n">
        <v>-0.026704</v>
      </c>
      <c r="DD37" s="13" t="n">
        <v>-0.116705</v>
      </c>
      <c r="DE37" s="13" t="n">
        <v>-0.002874</v>
      </c>
      <c r="DF37" s="13" t="n">
        <v>0.056488</v>
      </c>
      <c r="DG37" s="13" t="n">
        <v>0.011506</v>
      </c>
      <c r="DH37" s="13" t="n">
        <v>0.033278</v>
      </c>
      <c r="DI37" s="13" t="n">
        <v>0.008302</v>
      </c>
      <c r="DJ37" s="13" t="n">
        <v>0.070227</v>
      </c>
      <c r="DK37" s="13" t="n">
        <v>-0.01104</v>
      </c>
      <c r="DL37" s="13" t="n">
        <v>0</v>
      </c>
      <c r="DM37" s="13" t="n">
        <v>-0.048917</v>
      </c>
      <c r="DN37" s="13" t="n">
        <v>0.059159</v>
      </c>
      <c r="DO37" s="13" t="n">
        <v>0.003178</v>
      </c>
      <c r="DP37" s="13" t="n">
        <v>0.025215</v>
      </c>
      <c r="DQ37" s="13" t="n">
        <v>0.039548</v>
      </c>
      <c r="DR37" s="13" t="n">
        <v>0.015682</v>
      </c>
      <c r="DS37" s="13" t="n">
        <v>0.017618</v>
      </c>
      <c r="DT37" s="13" t="n">
        <v>0.016762</v>
      </c>
      <c r="DV37" s="13" t="n">
        <v>0.060592</v>
      </c>
      <c r="DW37" s="13" t="n">
        <v>-0.033612</v>
      </c>
      <c r="DX37" s="13" t="n">
        <v>0.051174</v>
      </c>
      <c r="DY37" s="13" t="n">
        <v>0.025462</v>
      </c>
      <c r="DZ37" s="13" t="n">
        <v>-0.040985</v>
      </c>
      <c r="EA37" s="13" t="n">
        <v>0.032086</v>
      </c>
      <c r="EB37" s="13" t="n">
        <v>0.0249</v>
      </c>
      <c r="EC37" s="13" t="n">
        <v>0.050641</v>
      </c>
      <c r="ED37" s="13" t="n">
        <v>0.005701</v>
      </c>
      <c r="EE37" s="13" t="n">
        <v>0.039137</v>
      </c>
      <c r="EF37" s="13" t="n">
        <v>-0.015095</v>
      </c>
      <c r="EG37" s="13" t="n">
        <v>0.031393</v>
      </c>
      <c r="EH37" s="13" t="n">
        <v>-0.008217</v>
      </c>
      <c r="EI37" s="13" t="n">
        <v>0.083009</v>
      </c>
      <c r="EJ37" s="13" t="n">
        <v>-0.014221</v>
      </c>
      <c r="EK37" s="13" t="n">
        <v>0.057053</v>
      </c>
      <c r="EL37" s="13" t="n">
        <v>0.036623</v>
      </c>
      <c r="EM37" s="13" t="n">
        <v>0.042054</v>
      </c>
      <c r="EN37" s="13" t="n">
        <v>0.017674</v>
      </c>
      <c r="EO37" s="13" t="n">
        <v>-0.010563</v>
      </c>
      <c r="EP37" s="13" t="n">
        <v>0.064953</v>
      </c>
      <c r="EQ37" s="13" t="n">
        <v>-0.033966</v>
      </c>
      <c r="ER37" s="13" t="n">
        <v>-0.04956</v>
      </c>
      <c r="ES37" s="13" t="n">
        <v>0.009724</v>
      </c>
      <c r="ET37" s="13" t="n">
        <v>0.061219</v>
      </c>
      <c r="EU37" s="13" t="n">
        <v>-0.054769</v>
      </c>
      <c r="EV37" s="13" t="n">
        <v>0.059892</v>
      </c>
      <c r="EW37" s="13" t="n">
        <v>-0.02737</v>
      </c>
      <c r="EX37" s="13" t="n">
        <v>0.061437</v>
      </c>
      <c r="EY37" s="13" t="n">
        <v>0.027518</v>
      </c>
      <c r="EZ37" s="13" t="n">
        <v>0.018058</v>
      </c>
      <c r="FA37" s="13" t="n">
        <v>-0.014795</v>
      </c>
      <c r="FB37" s="13" t="n">
        <v>0.082671</v>
      </c>
      <c r="FC37" s="13" t="n">
        <v>0.00508</v>
      </c>
      <c r="FD37" s="13" t="n">
        <v>-0.029513</v>
      </c>
      <c r="FE37" s="13" t="n">
        <v>0.036794</v>
      </c>
      <c r="FF37" s="13" t="n">
        <v>0.016471</v>
      </c>
      <c r="FG37" s="13" t="n">
        <v>0.01547</v>
      </c>
      <c r="FH37" s="13" t="n">
        <v>-0.081561</v>
      </c>
      <c r="FI37" s="13" t="n">
        <v>-0.066173</v>
      </c>
      <c r="FJ37" s="13" t="n">
        <v>0.04778</v>
      </c>
      <c r="FK37" s="13" t="n">
        <v>0.032253</v>
      </c>
      <c r="FL37" s="13" t="n">
        <v>-0.028193</v>
      </c>
      <c r="FM37" s="13" t="n">
        <v>-0.130111</v>
      </c>
      <c r="FN37" s="13" t="n">
        <v>0.001735</v>
      </c>
      <c r="FO37" s="13" t="n">
        <v>0.058941</v>
      </c>
      <c r="FP37" s="13" t="n">
        <v>0.017347</v>
      </c>
      <c r="FQ37" s="13" t="n">
        <v>0.032947</v>
      </c>
      <c r="FR37" s="13" t="n">
        <v>0.007118</v>
      </c>
      <c r="FS37" s="13" t="n">
        <v>0.071002</v>
      </c>
      <c r="FT37" s="13" t="n">
        <v>-0.012112</v>
      </c>
      <c r="FU37" s="13" t="n">
        <v>-0.000608</v>
      </c>
      <c r="FV37" s="13" t="n">
        <v>-0.052504</v>
      </c>
      <c r="FW37" s="13" t="n">
        <v>0.057973</v>
      </c>
      <c r="FX37" s="13" t="n">
        <v>-0.000793</v>
      </c>
      <c r="FY37" s="13" t="n">
        <v>0.027035</v>
      </c>
      <c r="FZ37" s="13" t="n">
        <v>0.042605</v>
      </c>
      <c r="GA37" s="13" t="n">
        <v>0.025166</v>
      </c>
      <c r="GB37" s="13" t="n">
        <v>0.00737</v>
      </c>
      <c r="GC37" s="13" t="n">
        <v>0.010392</v>
      </c>
    </row>
    <row r="38" customFormat="false" ht="15" hidden="false" customHeight="false" outlineLevel="0" collapsed="false">
      <c r="B38" s="8" t="str">
        <f aca="false">Deals!B38</f>
        <v>Angiodynamics Inc</v>
      </c>
      <c r="C38" s="12" t="n">
        <v>1</v>
      </c>
      <c r="D38" s="13" t="n">
        <v>-0.002492</v>
      </c>
      <c r="E38" s="13" t="n">
        <v>-0.083264</v>
      </c>
      <c r="F38" s="13" t="n">
        <v>0.039055</v>
      </c>
      <c r="G38" s="13" t="n">
        <v>0.066434</v>
      </c>
      <c r="H38" s="13" t="n">
        <v>-0.120492</v>
      </c>
      <c r="I38" s="13" t="n">
        <v>-0.017707</v>
      </c>
      <c r="J38" s="13" t="n">
        <v>0.042694</v>
      </c>
      <c r="K38" s="13" t="n">
        <v>0.1101</v>
      </c>
      <c r="L38" s="13" t="n">
        <v>0.015574</v>
      </c>
      <c r="M38" s="13" t="n">
        <v>-0.077482</v>
      </c>
      <c r="N38" s="13" t="n">
        <v>-0.113736</v>
      </c>
      <c r="O38" s="13" t="n">
        <v>0.074038</v>
      </c>
      <c r="P38" s="13" t="n">
        <v>0.036765</v>
      </c>
      <c r="Q38" s="13" t="n">
        <v>0.059397</v>
      </c>
      <c r="R38" s="13" t="n">
        <v>-0.087866</v>
      </c>
      <c r="S38" s="13" t="n">
        <v>0.211009</v>
      </c>
      <c r="T38" s="13" t="n">
        <v>0.190909</v>
      </c>
      <c r="U38" s="13" t="n">
        <v>-0.016539</v>
      </c>
      <c r="V38" s="13" t="n">
        <v>0.109961</v>
      </c>
      <c r="W38" s="13" t="n">
        <v>-0.072844</v>
      </c>
      <c r="X38" s="13" t="n">
        <v>-0.032055</v>
      </c>
      <c r="Y38" s="13" t="n">
        <v>0.022727</v>
      </c>
      <c r="Z38" s="13" t="n">
        <v>-0.146667</v>
      </c>
      <c r="AA38" s="13" t="n">
        <v>0.06622</v>
      </c>
      <c r="AB38" s="13" t="n">
        <v>0.139567</v>
      </c>
      <c r="AC38" s="13" t="n">
        <v>-0.10594</v>
      </c>
      <c r="AD38" s="13" t="n">
        <v>-0.033562</v>
      </c>
      <c r="AE38" s="13" t="n">
        <v>-0.02764</v>
      </c>
      <c r="AF38" s="13" t="n">
        <v>0.239067</v>
      </c>
      <c r="AG38" s="13" t="n">
        <v>0.029412</v>
      </c>
      <c r="AH38" s="13" t="n">
        <v>0.086286</v>
      </c>
      <c r="AI38" s="13" t="n">
        <v>0.012362</v>
      </c>
      <c r="AJ38" s="13" t="n">
        <v>-0.033515</v>
      </c>
      <c r="AK38" s="13" t="n">
        <v>-0.043548</v>
      </c>
      <c r="AL38" s="13" t="n">
        <v>-0.061832</v>
      </c>
      <c r="AM38" s="13" t="n">
        <v>-0.038346</v>
      </c>
      <c r="AN38" s="13" t="n">
        <v>0.021807</v>
      </c>
      <c r="AO38" s="13" t="n">
        <v>-0.054878</v>
      </c>
      <c r="AP38" s="13" t="n">
        <v>-0.047742</v>
      </c>
      <c r="AQ38" s="13" t="n">
        <v>-0.106369</v>
      </c>
      <c r="AR38" s="13" t="n">
        <v>-0.046247</v>
      </c>
      <c r="AS38" s="13" t="n">
        <v>-0.054054</v>
      </c>
      <c r="AT38" s="13" t="n">
        <v>0.020168</v>
      </c>
      <c r="AU38" s="13" t="n">
        <v>-0.067545</v>
      </c>
      <c r="AV38" s="13" t="n">
        <v>-0.039753</v>
      </c>
      <c r="AW38" s="13" t="n">
        <v>0.130635</v>
      </c>
      <c r="AX38" s="13" t="n">
        <v>-0.003255</v>
      </c>
      <c r="AY38" s="13" t="n">
        <v>-0.019592</v>
      </c>
      <c r="AZ38" s="13" t="n">
        <v>0.196503</v>
      </c>
      <c r="BA38" s="13" t="n">
        <v>0.154489</v>
      </c>
      <c r="BB38" s="13" t="n">
        <v>-0.003014</v>
      </c>
      <c r="BC38" s="13" t="n">
        <v>0.060459</v>
      </c>
      <c r="BD38" s="13" t="n">
        <v>-0.09122</v>
      </c>
      <c r="BE38" s="13" t="n">
        <v>0.022585</v>
      </c>
      <c r="BF38" s="13" t="n">
        <v>0.034969</v>
      </c>
      <c r="BG38" s="13" t="n">
        <v>-0.04594</v>
      </c>
      <c r="BH38" s="13" t="n">
        <v>0.015843</v>
      </c>
      <c r="BI38" s="13" t="n">
        <v>0.061162</v>
      </c>
      <c r="BJ38" s="13" t="n">
        <v>-0.105476</v>
      </c>
      <c r="BK38" s="13" t="n">
        <v>-0.028351</v>
      </c>
      <c r="BM38" s="13" t="n">
        <v>0.052754</v>
      </c>
      <c r="BN38" s="13" t="n">
        <v>-0.022102</v>
      </c>
      <c r="BO38" s="13" t="n">
        <v>0.033079</v>
      </c>
      <c r="BP38" s="13" t="n">
        <v>0.045853</v>
      </c>
      <c r="BQ38" s="13" t="n">
        <v>-0.0131</v>
      </c>
      <c r="BR38" s="13" t="n">
        <v>0.011906</v>
      </c>
      <c r="BS38" s="13" t="n">
        <v>0.043839</v>
      </c>
      <c r="BT38" s="13" t="n">
        <v>0.055677</v>
      </c>
      <c r="BU38" s="13" t="n">
        <v>0.015188</v>
      </c>
      <c r="BV38" s="13" t="n">
        <v>0.04401</v>
      </c>
      <c r="BW38" s="13" t="n">
        <v>0.005791</v>
      </c>
      <c r="BX38" s="13" t="n">
        <v>0.042678</v>
      </c>
      <c r="BY38" s="13" t="n">
        <v>0.003103</v>
      </c>
      <c r="BZ38" s="13" t="n">
        <v>0.074394</v>
      </c>
      <c r="CA38" s="13" t="n">
        <v>-0.031512</v>
      </c>
      <c r="CB38" s="13" t="n">
        <v>0.058445</v>
      </c>
      <c r="CC38" s="13" t="n">
        <v>0.0287</v>
      </c>
      <c r="CD38" s="13" t="n">
        <v>0.049367</v>
      </c>
      <c r="CE38" s="13" t="n">
        <v>0.01501</v>
      </c>
      <c r="CF38" s="13" t="n">
        <v>-0.031752</v>
      </c>
      <c r="CG38" s="13" t="n">
        <v>0.045226</v>
      </c>
      <c r="CH38" s="13" t="n">
        <v>0.013924</v>
      </c>
      <c r="CI38" s="13" t="n">
        <v>-0.042455</v>
      </c>
      <c r="CJ38" s="13" t="n">
        <v>-0.003132</v>
      </c>
      <c r="CK38" s="13" t="n">
        <v>0.038144</v>
      </c>
      <c r="CL38" s="13" t="n">
        <v>-0.049873</v>
      </c>
      <c r="CM38" s="13" t="n">
        <v>0.034066</v>
      </c>
      <c r="CN38" s="13" t="n">
        <v>-0.05602</v>
      </c>
      <c r="CO38" s="13" t="n">
        <v>0.043991</v>
      </c>
      <c r="CP38" s="13" t="n">
        <v>-0.026107</v>
      </c>
      <c r="CQ38" s="13" t="n">
        <v>0.038594</v>
      </c>
      <c r="CR38" s="13" t="n">
        <v>-0.050432</v>
      </c>
      <c r="CS38" s="13" t="n">
        <v>0.059324</v>
      </c>
      <c r="CT38" s="13" t="n">
        <v>0.012099</v>
      </c>
      <c r="CU38" s="13" t="n">
        <v>-0.005592</v>
      </c>
      <c r="CV38" s="13" t="n">
        <v>0.004206</v>
      </c>
      <c r="CW38" s="13" t="n">
        <v>0.018549</v>
      </c>
      <c r="CX38" s="13" t="n">
        <v>-0.065863</v>
      </c>
      <c r="CY38" s="13" t="n">
        <v>-0.012915</v>
      </c>
      <c r="CZ38" s="13" t="n">
        <v>-0.057074</v>
      </c>
      <c r="DA38" s="13" t="n">
        <v>0.043502</v>
      </c>
      <c r="DB38" s="13" t="n">
        <v>0.022571</v>
      </c>
      <c r="DC38" s="13" t="n">
        <v>-0.044976</v>
      </c>
      <c r="DD38" s="13" t="n">
        <v>-0.07603</v>
      </c>
      <c r="DE38" s="13" t="n">
        <v>0.004854</v>
      </c>
      <c r="DF38" s="13" t="n">
        <v>0.065541</v>
      </c>
      <c r="DG38" s="13" t="n">
        <v>0.058126</v>
      </c>
      <c r="DH38" s="13" t="n">
        <v>-0.012373</v>
      </c>
      <c r="DI38" s="13" t="n">
        <v>0.010467</v>
      </c>
      <c r="DJ38" s="13" t="n">
        <v>0.05561</v>
      </c>
      <c r="DK38" s="13" t="n">
        <v>0.032884</v>
      </c>
      <c r="DL38" s="13" t="n">
        <v>0.018853</v>
      </c>
      <c r="DM38" s="13" t="n">
        <v>-0.030427</v>
      </c>
      <c r="DN38" s="13" t="n">
        <v>0.135926</v>
      </c>
      <c r="DO38" s="13" t="n">
        <v>0.04365</v>
      </c>
      <c r="DP38" s="13" t="n">
        <v>-0.00087</v>
      </c>
      <c r="DQ38" s="13" t="n">
        <v>-0.013856</v>
      </c>
      <c r="DR38" s="13" t="n">
        <v>0.001807</v>
      </c>
      <c r="DS38" s="13" t="n">
        <v>0.002697</v>
      </c>
      <c r="DT38" s="13" t="n">
        <v>-0.031919</v>
      </c>
      <c r="DV38" s="13" t="n">
        <v>0.034498</v>
      </c>
      <c r="DW38" s="13" t="n">
        <v>-0.013282</v>
      </c>
      <c r="DX38" s="13" t="n">
        <v>0.02302</v>
      </c>
      <c r="DY38" s="13" t="n">
        <v>0.035502</v>
      </c>
      <c r="DZ38" s="13" t="n">
        <v>-0.000484</v>
      </c>
      <c r="EA38" s="13" t="n">
        <v>0.003909</v>
      </c>
      <c r="EB38" s="13" t="n">
        <v>0.026521</v>
      </c>
      <c r="EC38" s="13" t="n">
        <v>0.091306</v>
      </c>
      <c r="ED38" s="13" t="n">
        <v>0.02109</v>
      </c>
      <c r="EE38" s="13" t="n">
        <v>0.03631</v>
      </c>
      <c r="EF38" s="13" t="n">
        <v>-0.011683</v>
      </c>
      <c r="EG38" s="13" t="n">
        <v>0.048419</v>
      </c>
      <c r="EH38" s="13" t="n">
        <v>0.003784</v>
      </c>
      <c r="EI38" s="13" t="n">
        <v>0.072682</v>
      </c>
      <c r="EJ38" s="13" t="n">
        <v>-0.012019</v>
      </c>
      <c r="EK38" s="13" t="n">
        <v>0.051094</v>
      </c>
      <c r="EL38" s="13" t="n">
        <v>0.030177</v>
      </c>
      <c r="EM38" s="13" t="n">
        <v>0.037957</v>
      </c>
      <c r="EN38" s="13" t="n">
        <v>0.024033</v>
      </c>
      <c r="EO38" s="13" t="n">
        <v>0.013397</v>
      </c>
      <c r="EP38" s="13" t="n">
        <v>0.043026</v>
      </c>
      <c r="EQ38" s="13" t="n">
        <v>0.015321</v>
      </c>
      <c r="ER38" s="13" t="n">
        <v>-0.039958</v>
      </c>
      <c r="ES38" s="13" t="n">
        <v>-0.006815</v>
      </c>
      <c r="ET38" s="13" t="n">
        <v>0.03369</v>
      </c>
      <c r="EU38" s="13" t="n">
        <v>-0.027868</v>
      </c>
      <c r="EV38" s="13" t="n">
        <v>0.030654</v>
      </c>
      <c r="EW38" s="13" t="n">
        <v>-0.034861</v>
      </c>
      <c r="EX38" s="13" t="n">
        <v>0.00448</v>
      </c>
      <c r="EY38" s="13" t="n">
        <v>-0.012812</v>
      </c>
      <c r="EZ38" s="13" t="n">
        <v>0.016323</v>
      </c>
      <c r="FA38" s="13" t="n">
        <v>-0.031185</v>
      </c>
      <c r="FB38" s="13" t="n">
        <v>0.046647</v>
      </c>
      <c r="FC38" s="13" t="n">
        <v>-0.001964</v>
      </c>
      <c r="FD38" s="13" t="n">
        <v>0.018193</v>
      </c>
      <c r="FE38" s="13" t="n">
        <v>-0.001786</v>
      </c>
      <c r="FF38" s="13" t="n">
        <v>0.000137</v>
      </c>
      <c r="FG38" s="13" t="n">
        <v>-0.060306</v>
      </c>
      <c r="FH38" s="13" t="n">
        <v>-0.001602</v>
      </c>
      <c r="FI38" s="13" t="n">
        <v>-0.044531</v>
      </c>
      <c r="FJ38" s="13" t="n">
        <v>0.029628</v>
      </c>
      <c r="FK38" s="13" t="n">
        <v>0.009444</v>
      </c>
      <c r="FL38" s="13" t="n">
        <v>-0.039128</v>
      </c>
      <c r="FM38" s="13" t="n">
        <v>-0.079693</v>
      </c>
      <c r="FN38" s="13" t="n">
        <v>-0.000588</v>
      </c>
      <c r="FO38" s="13" t="n">
        <v>0.074086</v>
      </c>
      <c r="FP38" s="13" t="n">
        <v>0.051128</v>
      </c>
      <c r="FQ38" s="13" t="n">
        <v>-0.004222</v>
      </c>
      <c r="FR38" s="13" t="n">
        <v>0.02783</v>
      </c>
      <c r="FS38" s="13" t="n">
        <v>0.074439</v>
      </c>
      <c r="FT38" s="13" t="n">
        <v>0.030606</v>
      </c>
      <c r="FU38" s="13" t="n">
        <v>0.019938</v>
      </c>
      <c r="FV38" s="13" t="n">
        <v>-0.042755</v>
      </c>
      <c r="FW38" s="13" t="n">
        <v>0.111444</v>
      </c>
      <c r="FX38" s="13" t="n">
        <v>0.035548</v>
      </c>
      <c r="FY38" s="13" t="n">
        <v>0.018209</v>
      </c>
      <c r="FZ38" s="13" t="n">
        <v>-0.002873</v>
      </c>
      <c r="GA38" s="13" t="n">
        <v>0.00237</v>
      </c>
      <c r="GB38" s="13" t="n">
        <v>-0.006756</v>
      </c>
      <c r="GC38" s="13" t="n">
        <v>-0.025655</v>
      </c>
    </row>
    <row r="39" customFormat="false" ht="15" hidden="false" customHeight="false" outlineLevel="0" collapsed="false">
      <c r="B39" s="8" t="str">
        <f aca="false">Deals!B39</f>
        <v>Blackbaud, Inc.</v>
      </c>
      <c r="C39" s="12" t="n">
        <v>1</v>
      </c>
      <c r="D39" s="13" t="n">
        <v>-0.006963</v>
      </c>
      <c r="E39" s="13" t="n">
        <v>0.051032</v>
      </c>
      <c r="F39" s="13" t="n">
        <v>-0.09192</v>
      </c>
      <c r="G39" s="13" t="n">
        <v>-0.018868</v>
      </c>
      <c r="H39" s="13" t="n">
        <v>-0.006271</v>
      </c>
      <c r="I39" s="13" t="n">
        <v>-0.055111</v>
      </c>
      <c r="J39" s="13" t="n">
        <v>0.021934</v>
      </c>
      <c r="K39" s="13" t="n">
        <v>0.091546</v>
      </c>
      <c r="L39" s="13" t="n">
        <v>0.120385</v>
      </c>
      <c r="M39" s="13" t="n">
        <v>0.065827</v>
      </c>
      <c r="N39" s="13" t="n">
        <v>-0.0108</v>
      </c>
      <c r="O39" s="13" t="n">
        <v>0.039236</v>
      </c>
      <c r="P39" s="13" t="n">
        <v>0.0735</v>
      </c>
      <c r="Q39" s="13" t="n">
        <v>0.077372</v>
      </c>
      <c r="R39" s="13" t="n">
        <v>0.029923</v>
      </c>
      <c r="S39" s="13" t="n">
        <v>0.083842</v>
      </c>
      <c r="T39" s="13" t="n">
        <v>-0.077869</v>
      </c>
      <c r="U39" s="13" t="n">
        <v>0.003611</v>
      </c>
      <c r="V39" s="13" t="n">
        <v>0.045543</v>
      </c>
      <c r="W39" s="13" t="n">
        <v>-0.084728</v>
      </c>
      <c r="X39" s="13" t="n">
        <v>-0.087638</v>
      </c>
      <c r="Y39" s="13" t="n">
        <v>-0.000639</v>
      </c>
      <c r="Z39" s="13" t="n">
        <v>-0.027157</v>
      </c>
      <c r="AA39" s="13" t="n">
        <v>0.128736</v>
      </c>
      <c r="AB39" s="13" t="n">
        <v>0.043504</v>
      </c>
      <c r="AC39" s="13" t="n">
        <v>0.02714</v>
      </c>
      <c r="AD39" s="13" t="n">
        <v>0.062653</v>
      </c>
      <c r="AE39" s="13" t="n">
        <v>0.010285</v>
      </c>
      <c r="AF39" s="13" t="n">
        <v>0.132604</v>
      </c>
      <c r="AG39" s="13" t="n">
        <v>-0.043596</v>
      </c>
      <c r="AH39" s="13" t="n">
        <v>0.019321</v>
      </c>
      <c r="AI39" s="13" t="n">
        <v>0.010402</v>
      </c>
      <c r="AJ39" s="13" t="n">
        <v>0.041409</v>
      </c>
      <c r="AK39" s="13" t="n">
        <v>0.043612</v>
      </c>
      <c r="AL39" s="13" t="n">
        <v>0.066484</v>
      </c>
      <c r="AM39" s="13" t="n">
        <v>0.016822</v>
      </c>
      <c r="AN39" s="13" t="n">
        <v>0.111003</v>
      </c>
      <c r="AO39" s="13" t="n">
        <v>0.073924</v>
      </c>
      <c r="AP39" s="13" t="n">
        <v>-0.063767</v>
      </c>
      <c r="AQ39" s="13" t="n">
        <v>-0.017851</v>
      </c>
      <c r="AR39" s="13" t="n">
        <v>0.117071</v>
      </c>
      <c r="AS39" s="13" t="n">
        <v>-0.012602</v>
      </c>
      <c r="AT39" s="13" t="n">
        <v>0.066041</v>
      </c>
      <c r="AU39" s="13" t="n">
        <v>-0.066505</v>
      </c>
      <c r="AV39" s="13" t="n">
        <v>-0.078562</v>
      </c>
      <c r="AW39" s="13" t="n">
        <v>0.112507</v>
      </c>
      <c r="AX39" s="13" t="n">
        <v>-0.017809</v>
      </c>
      <c r="AY39" s="13" t="n">
        <v>0.016513</v>
      </c>
      <c r="AZ39" s="13" t="n">
        <v>0.083453</v>
      </c>
      <c r="BA39" s="13" t="n">
        <v>-0.015464</v>
      </c>
      <c r="BB39" s="13" t="n">
        <v>0.009574</v>
      </c>
      <c r="BC39" s="13" t="n">
        <v>-0.015289</v>
      </c>
      <c r="BD39" s="13" t="n">
        <v>-0.074465</v>
      </c>
      <c r="BE39" s="13" t="n">
        <v>0.02443</v>
      </c>
      <c r="BF39" s="13" t="n">
        <v>0.019433</v>
      </c>
      <c r="BG39" s="13" t="n">
        <v>0.025156</v>
      </c>
      <c r="BH39" s="13" t="n">
        <v>0.091907</v>
      </c>
      <c r="BI39" s="13" t="n">
        <v>0.072008</v>
      </c>
      <c r="BJ39" s="13" t="n">
        <v>0.04878</v>
      </c>
      <c r="BK39" s="13" t="n">
        <v>0.030344</v>
      </c>
      <c r="BM39" s="13" t="n">
        <v>0.069423</v>
      </c>
      <c r="BN39" s="13" t="n">
        <v>-0.038722</v>
      </c>
      <c r="BO39" s="13" t="n">
        <v>0.018064</v>
      </c>
      <c r="BP39" s="13" t="n">
        <v>0.049843</v>
      </c>
      <c r="BQ39" s="13" t="n">
        <v>-0.055653</v>
      </c>
      <c r="BR39" s="13" t="n">
        <v>-0.004674</v>
      </c>
      <c r="BS39" s="13" t="n">
        <v>0.035149</v>
      </c>
      <c r="BT39" s="13" t="n">
        <v>0.070883</v>
      </c>
      <c r="BU39" s="13" t="n">
        <v>0.008534</v>
      </c>
      <c r="BV39" s="13" t="n">
        <v>0.05133</v>
      </c>
      <c r="BW39" s="13" t="n">
        <v>-0.007138</v>
      </c>
      <c r="BX39" s="13" t="n">
        <v>0.054283</v>
      </c>
      <c r="BY39" s="13" t="n">
        <v>0.018013</v>
      </c>
      <c r="BZ39" s="13" t="n">
        <v>0.070419</v>
      </c>
      <c r="CA39" s="13" t="n">
        <v>-0.005681</v>
      </c>
      <c r="CB39" s="13" t="n">
        <v>0.068252</v>
      </c>
      <c r="CC39" s="13" t="n">
        <v>0.006633</v>
      </c>
      <c r="CD39" s="13" t="n">
        <v>0.064781</v>
      </c>
      <c r="CE39" s="13" t="n">
        <v>0.028395</v>
      </c>
      <c r="CF39" s="13" t="n">
        <v>0.001207</v>
      </c>
      <c r="CG39" s="13" t="n">
        <v>0.048235</v>
      </c>
      <c r="CH39" s="13" t="n">
        <v>-0.041372</v>
      </c>
      <c r="CI39" s="13" t="n">
        <v>-0.067967</v>
      </c>
      <c r="CJ39" s="13" t="n">
        <v>-0.004401</v>
      </c>
      <c r="CK39" s="13" t="n">
        <v>0.07526</v>
      </c>
      <c r="CL39" s="13" t="n">
        <v>-0.050242</v>
      </c>
      <c r="CM39" s="13" t="n">
        <v>0.055697</v>
      </c>
      <c r="CN39" s="13" t="n">
        <v>-0.049962</v>
      </c>
      <c r="CO39" s="13" t="n">
        <v>0.083606</v>
      </c>
      <c r="CP39" s="13" t="n">
        <v>0.016146</v>
      </c>
      <c r="CQ39" s="13" t="n">
        <v>0.009829</v>
      </c>
      <c r="CR39" s="13" t="n">
        <v>-0.012307</v>
      </c>
      <c r="CS39" s="13" t="n">
        <v>0.074649</v>
      </c>
      <c r="CT39" s="13" t="n">
        <v>0.03186</v>
      </c>
      <c r="CU39" s="13" t="n">
        <v>-0.039124</v>
      </c>
      <c r="CV39" s="13" t="n">
        <v>0.028908</v>
      </c>
      <c r="CW39" s="13" t="n">
        <v>0.012554</v>
      </c>
      <c r="CX39" s="13" t="n">
        <v>-0.001721</v>
      </c>
      <c r="CY39" s="13" t="n">
        <v>-0.100334</v>
      </c>
      <c r="CZ39" s="13" t="n">
        <v>-0.095752</v>
      </c>
      <c r="DA39" s="13" t="n">
        <v>0.03069</v>
      </c>
      <c r="DB39" s="13" t="n">
        <v>0.080711</v>
      </c>
      <c r="DC39" s="13" t="n">
        <v>-0.03045</v>
      </c>
      <c r="DD39" s="13" t="n">
        <v>-0.17716</v>
      </c>
      <c r="DE39" s="13" t="n">
        <v>-0.014349</v>
      </c>
      <c r="DF39" s="13" t="n">
        <v>0.08568</v>
      </c>
      <c r="DG39" s="13" t="n">
        <v>0.045734</v>
      </c>
      <c r="DH39" s="13" t="n">
        <v>0.033855</v>
      </c>
      <c r="DI39" s="13" t="n">
        <v>-0.003661</v>
      </c>
      <c r="DJ39" s="13" t="n">
        <v>0.0807</v>
      </c>
      <c r="DK39" s="13" t="n">
        <v>0.003679</v>
      </c>
      <c r="DL39" s="13" t="n">
        <v>0.049663</v>
      </c>
      <c r="DM39" s="13" t="n">
        <v>-0.099241</v>
      </c>
      <c r="DN39" s="13" t="n">
        <v>0.093107</v>
      </c>
      <c r="DO39" s="13" t="n">
        <v>-0.022398</v>
      </c>
      <c r="DP39" s="13" t="n">
        <v>0.025391</v>
      </c>
      <c r="DQ39" s="13" t="n">
        <v>0.058384</v>
      </c>
      <c r="DR39" s="13" t="n">
        <v>0.035308</v>
      </c>
      <c r="DS39" s="13" t="n">
        <v>0.039279</v>
      </c>
      <c r="DT39" s="13" t="n">
        <v>0.004125</v>
      </c>
      <c r="DV39" s="13" t="n">
        <v>0.065607</v>
      </c>
      <c r="DW39" s="13" t="n">
        <v>-0.040728</v>
      </c>
      <c r="DX39" s="13" t="n">
        <v>0.026895</v>
      </c>
      <c r="DY39" s="13" t="n">
        <v>0.051158</v>
      </c>
      <c r="DZ39" s="13" t="n">
        <v>-0.057903</v>
      </c>
      <c r="EA39" s="13" t="n">
        <v>-0.004906</v>
      </c>
      <c r="EB39" s="13" t="n">
        <v>0.035724</v>
      </c>
      <c r="EC39" s="13" t="n">
        <v>0.068896</v>
      </c>
      <c r="ED39" s="13" t="n">
        <v>0.007246</v>
      </c>
      <c r="EE39" s="13" t="n">
        <v>0.049268</v>
      </c>
      <c r="EF39" s="13" t="n">
        <v>-0.006341</v>
      </c>
      <c r="EG39" s="13" t="n">
        <v>0.062929</v>
      </c>
      <c r="EH39" s="13" t="n">
        <v>0.01317</v>
      </c>
      <c r="EI39" s="13" t="n">
        <v>0.075285</v>
      </c>
      <c r="EJ39" s="13" t="n">
        <v>-0.011026</v>
      </c>
      <c r="EK39" s="13" t="n">
        <v>0.06595</v>
      </c>
      <c r="EL39" s="13" t="n">
        <v>0.010795</v>
      </c>
      <c r="EM39" s="13" t="n">
        <v>0.066441</v>
      </c>
      <c r="EN39" s="13" t="n">
        <v>0.026067</v>
      </c>
      <c r="EO39" s="13" t="n">
        <v>0.009733</v>
      </c>
      <c r="EP39" s="13" t="n">
        <v>0.03455</v>
      </c>
      <c r="EQ39" s="13" t="n">
        <v>-0.025746</v>
      </c>
      <c r="ER39" s="13" t="n">
        <v>-0.061748</v>
      </c>
      <c r="ES39" s="13" t="n">
        <v>-0.008859</v>
      </c>
      <c r="ET39" s="13" t="n">
        <v>0.08789</v>
      </c>
      <c r="EU39" s="13" t="n">
        <v>-0.063573</v>
      </c>
      <c r="EV39" s="13" t="n">
        <v>0.054443</v>
      </c>
      <c r="EW39" s="13" t="n">
        <v>-0.0538</v>
      </c>
      <c r="EX39" s="13" t="n">
        <v>0.082902</v>
      </c>
      <c r="EY39" s="13" t="n">
        <v>0.013356</v>
      </c>
      <c r="EZ39" s="13" t="n">
        <v>0.011862</v>
      </c>
      <c r="FA39" s="13" t="n">
        <v>-0.025271</v>
      </c>
      <c r="FB39" s="13" t="n">
        <v>0.093297</v>
      </c>
      <c r="FC39" s="13" t="n">
        <v>0.030284</v>
      </c>
      <c r="FD39" s="13" t="n">
        <v>-0.02015</v>
      </c>
      <c r="FE39" s="13" t="n">
        <v>0.00991</v>
      </c>
      <c r="FF39" s="13" t="n">
        <v>0.017252</v>
      </c>
      <c r="FG39" s="13" t="n">
        <v>-0.003168</v>
      </c>
      <c r="FH39" s="13" t="n">
        <v>-0.092336</v>
      </c>
      <c r="FI39" s="13" t="n">
        <v>-0.102882</v>
      </c>
      <c r="FJ39" s="13" t="n">
        <v>0.04163</v>
      </c>
      <c r="FK39" s="13" t="n">
        <v>0.086308</v>
      </c>
      <c r="FL39" s="13" t="n">
        <v>-0.033729</v>
      </c>
      <c r="FM39" s="13" t="n">
        <v>-0.1895</v>
      </c>
      <c r="FN39" s="13" t="n">
        <v>-0.00396</v>
      </c>
      <c r="FO39" s="13" t="n">
        <v>0.102724</v>
      </c>
      <c r="FP39" s="13" t="n">
        <v>0.056026</v>
      </c>
      <c r="FQ39" s="13" t="n">
        <v>0.03106</v>
      </c>
      <c r="FR39" s="13" t="n">
        <v>-0.008278</v>
      </c>
      <c r="FS39" s="13" t="n">
        <v>0.083394</v>
      </c>
      <c r="FT39" s="13" t="n">
        <v>-0.000451</v>
      </c>
      <c r="FU39" s="13" t="n">
        <v>0.049994</v>
      </c>
      <c r="FV39" s="13" t="n">
        <v>-0.091743</v>
      </c>
      <c r="FW39" s="13" t="n">
        <v>0.084524</v>
      </c>
      <c r="FX39" s="13" t="n">
        <v>-0.015069</v>
      </c>
      <c r="FY39" s="13" t="n">
        <v>0.021881</v>
      </c>
      <c r="FZ39" s="13" t="n">
        <v>0.051798</v>
      </c>
      <c r="GA39" s="13" t="n">
        <v>0.026138</v>
      </c>
      <c r="GB39" s="13" t="n">
        <v>0.025624</v>
      </c>
      <c r="GC39" s="13" t="n">
        <v>0.00125</v>
      </c>
    </row>
    <row r="40" customFormat="false" ht="15" hidden="false" customHeight="false" outlineLevel="0" collapsed="false">
      <c r="B40" s="8" t="str">
        <f aca="false">Deals!B40</f>
        <v>Compass Diversified Holdings</v>
      </c>
      <c r="C40" s="12" t="n">
        <v>1</v>
      </c>
      <c r="D40" s="13" t="n">
        <v>0.064024</v>
      </c>
      <c r="E40" s="13" t="n">
        <v>0.015759</v>
      </c>
      <c r="F40" s="13" t="n">
        <v>0.064399</v>
      </c>
      <c r="G40" s="13" t="n">
        <v>0.004759</v>
      </c>
      <c r="H40" s="13" t="n">
        <v>-0.001353</v>
      </c>
      <c r="I40" s="13" t="n">
        <v>-0.019444</v>
      </c>
      <c r="J40" s="13" t="n">
        <v>0.041785</v>
      </c>
      <c r="K40" s="13" t="n">
        <v>0.099932</v>
      </c>
      <c r="L40" s="13" t="n">
        <v>-0.020228</v>
      </c>
      <c r="M40" s="13" t="n">
        <v>0.023871</v>
      </c>
      <c r="N40" s="13" t="n">
        <v>0.088217</v>
      </c>
      <c r="O40" s="13" t="n">
        <v>0.020106</v>
      </c>
      <c r="P40" s="13" t="n">
        <v>0.016232</v>
      </c>
      <c r="Q40" s="13" t="n">
        <v>0.026241</v>
      </c>
      <c r="R40" s="13" t="n">
        <v>-0.019853</v>
      </c>
      <c r="S40" s="13" t="n">
        <v>0.03125</v>
      </c>
      <c r="T40" s="13" t="n">
        <v>0.096521</v>
      </c>
      <c r="U40" s="13" t="n">
        <v>-0.009385</v>
      </c>
      <c r="V40" s="13" t="n">
        <v>0.033158</v>
      </c>
      <c r="W40" s="13" t="n">
        <v>-0.067244</v>
      </c>
      <c r="X40" s="13" t="n">
        <v>0.044011</v>
      </c>
      <c r="Y40" s="13" t="n">
        <v>0.009072</v>
      </c>
      <c r="Z40" s="13" t="n">
        <v>-0.003173</v>
      </c>
      <c r="AA40" s="13" t="n">
        <v>-0.050838</v>
      </c>
      <c r="AB40" s="13" t="n">
        <v>0.034188</v>
      </c>
      <c r="AC40" s="13" t="n">
        <v>-0.009366</v>
      </c>
      <c r="AD40" s="13" t="n">
        <v>0.042565</v>
      </c>
      <c r="AE40" s="13" t="n">
        <v>-0.046815</v>
      </c>
      <c r="AF40" s="13" t="n">
        <v>0.074243</v>
      </c>
      <c r="AG40" s="13" t="n">
        <v>-0.059621</v>
      </c>
      <c r="AH40" s="13" t="n">
        <v>-0.063401</v>
      </c>
      <c r="AI40" s="13" t="n">
        <v>0.019077</v>
      </c>
      <c r="AJ40" s="13" t="n">
        <v>0.018519</v>
      </c>
      <c r="AK40" s="13" t="n">
        <v>0.036364</v>
      </c>
      <c r="AL40" s="13" t="n">
        <v>0.02807</v>
      </c>
      <c r="AM40" s="13" t="n">
        <v>-0.051103</v>
      </c>
      <c r="AN40" s="13" t="n">
        <v>0.003672</v>
      </c>
      <c r="AO40" s="13" t="n">
        <v>0.048171</v>
      </c>
      <c r="AP40" s="13" t="n">
        <v>-0.007724</v>
      </c>
      <c r="AQ40" s="13" t="n">
        <v>-0.034731</v>
      </c>
      <c r="AR40" s="13" t="n">
        <v>0.042804</v>
      </c>
      <c r="AS40" s="13" t="n">
        <v>-0.02614</v>
      </c>
      <c r="AT40" s="13" t="n">
        <v>-0.008115</v>
      </c>
      <c r="AU40" s="13" t="n">
        <v>-0.013216</v>
      </c>
      <c r="AV40" s="13" t="n">
        <v>-0.037206</v>
      </c>
      <c r="AW40" s="13" t="n">
        <v>0.061017</v>
      </c>
      <c r="AX40" s="13" t="n">
        <v>0.050479</v>
      </c>
      <c r="AY40" s="13" t="n">
        <v>-0.011816</v>
      </c>
      <c r="AZ40" s="13" t="n">
        <v>0.044053</v>
      </c>
      <c r="BA40" s="13" t="n">
        <v>0.047619</v>
      </c>
      <c r="BB40" s="13" t="n">
        <v>0.013514</v>
      </c>
      <c r="BC40" s="13" t="n">
        <v>0.007536</v>
      </c>
      <c r="BD40" s="13" t="n">
        <v>0.073648</v>
      </c>
      <c r="BE40" s="13" t="n">
        <v>0.030055</v>
      </c>
      <c r="BF40" s="13" t="n">
        <v>-0.050398</v>
      </c>
      <c r="BG40" s="13" t="n">
        <v>-0.002235</v>
      </c>
      <c r="BH40" s="13" t="n">
        <v>-0.048571</v>
      </c>
      <c r="BI40" s="13" t="n">
        <v>-0.003003</v>
      </c>
      <c r="BJ40" s="13" t="n">
        <v>0.036747</v>
      </c>
      <c r="BK40" s="13" t="n">
        <v>-0.041543</v>
      </c>
      <c r="BM40" s="13" t="n">
        <v>0.036391</v>
      </c>
      <c r="BN40" s="13" t="n">
        <v>-0.010086</v>
      </c>
      <c r="BO40" s="13" t="n">
        <v>0.032596</v>
      </c>
      <c r="BP40" s="13" t="n">
        <v>0.040697</v>
      </c>
      <c r="BQ40" s="13" t="n">
        <v>-0.015044</v>
      </c>
      <c r="BR40" s="13" t="n">
        <v>0.004854</v>
      </c>
      <c r="BS40" s="13" t="n">
        <v>0.037759</v>
      </c>
      <c r="BT40" s="13" t="n">
        <v>0.06698</v>
      </c>
      <c r="BU40" s="13" t="n">
        <v>0.018852</v>
      </c>
      <c r="BV40" s="13" t="n">
        <v>0.044087</v>
      </c>
      <c r="BW40" s="13" t="n">
        <v>-0.013263</v>
      </c>
      <c r="BX40" s="13" t="n">
        <v>0.046704</v>
      </c>
      <c r="BY40" s="13" t="n">
        <v>-0.008648</v>
      </c>
      <c r="BZ40" s="13" t="n">
        <v>0.070166</v>
      </c>
      <c r="CA40" s="13" t="n">
        <v>-0.03944</v>
      </c>
      <c r="CB40" s="13" t="n">
        <v>0.060436</v>
      </c>
      <c r="CC40" s="13" t="n">
        <v>0.038146</v>
      </c>
      <c r="CD40" s="13" t="n">
        <v>0.028899</v>
      </c>
      <c r="CE40" s="13" t="n">
        <v>0.018065</v>
      </c>
      <c r="CF40" s="13" t="n">
        <v>-0.039542</v>
      </c>
      <c r="CG40" s="13" t="n">
        <v>0.050177</v>
      </c>
      <c r="CH40" s="13" t="n">
        <v>0.011256</v>
      </c>
      <c r="CI40" s="13" t="n">
        <v>-0.018995</v>
      </c>
      <c r="CJ40" s="13" t="n">
        <v>-0.005565</v>
      </c>
      <c r="CK40" s="13" t="n">
        <v>0.049122</v>
      </c>
      <c r="CL40" s="13" t="n">
        <v>-0.062596</v>
      </c>
      <c r="CM40" s="13" t="n">
        <v>0.046173</v>
      </c>
      <c r="CN40" s="13" t="n">
        <v>-0.050798</v>
      </c>
      <c r="CO40" s="13" t="n">
        <v>0.053694</v>
      </c>
      <c r="CP40" s="13" t="n">
        <v>-0.009908</v>
      </c>
      <c r="CQ40" s="13" t="n">
        <v>0.027155</v>
      </c>
      <c r="CR40" s="13" t="n">
        <v>-0.04446</v>
      </c>
      <c r="CS40" s="13" t="n">
        <v>0.054782</v>
      </c>
      <c r="CT40" s="13" t="n">
        <v>0.027807</v>
      </c>
      <c r="CU40" s="13" t="n">
        <v>0.000211</v>
      </c>
      <c r="CV40" s="13" t="n">
        <v>0.012534</v>
      </c>
      <c r="CW40" s="13" t="n">
        <v>-0.002746</v>
      </c>
      <c r="CX40" s="13" t="n">
        <v>-0.041521</v>
      </c>
      <c r="CY40" s="13" t="n">
        <v>-0.048959</v>
      </c>
      <c r="CZ40" s="13" t="n">
        <v>-0.029066</v>
      </c>
      <c r="DA40" s="13" t="n">
        <v>0.055989</v>
      </c>
      <c r="DB40" s="13" t="n">
        <v>0.049992</v>
      </c>
      <c r="DC40" s="13" t="n">
        <v>-0.058551</v>
      </c>
      <c r="DD40" s="13" t="n">
        <v>-0.068295</v>
      </c>
      <c r="DE40" s="13" t="n">
        <v>0.010812</v>
      </c>
      <c r="DF40" s="13" t="n">
        <v>0.071746</v>
      </c>
      <c r="DG40" s="13" t="n">
        <v>0.028341</v>
      </c>
      <c r="DH40" s="13" t="n">
        <v>0.020327</v>
      </c>
      <c r="DI40" s="13" t="n">
        <v>-0.01764</v>
      </c>
      <c r="DJ40" s="13" t="n">
        <v>0.047786</v>
      </c>
      <c r="DK40" s="13" t="n">
        <v>0.031149</v>
      </c>
      <c r="DL40" s="13" t="n">
        <v>0.009037</v>
      </c>
      <c r="DM40" s="13" t="n">
        <v>-0.025509</v>
      </c>
      <c r="DN40" s="13" t="n">
        <v>0.159475</v>
      </c>
      <c r="DO40" s="13" t="n">
        <v>0.045427</v>
      </c>
      <c r="DP40" s="13" t="n">
        <v>-0.019892</v>
      </c>
      <c r="DQ40" s="13" t="n">
        <v>0.015421</v>
      </c>
      <c r="DR40" s="13" t="n">
        <v>-0.006455</v>
      </c>
      <c r="DS40" s="13" t="n">
        <v>0.01581</v>
      </c>
      <c r="DT40" s="13" t="n">
        <v>-0.040913</v>
      </c>
      <c r="DV40" s="13" t="n">
        <v>0.043371</v>
      </c>
      <c r="DW40" s="13" t="n">
        <v>-0.00826</v>
      </c>
      <c r="DX40" s="13" t="n">
        <v>0.033155</v>
      </c>
      <c r="DY40" s="13" t="n">
        <v>0.041792</v>
      </c>
      <c r="DZ40" s="13" t="n">
        <v>-0.015435</v>
      </c>
      <c r="EA40" s="13" t="n">
        <v>0.008187</v>
      </c>
      <c r="EB40" s="13" t="n">
        <v>0.039929</v>
      </c>
      <c r="EC40" s="13" t="n">
        <v>0.066088</v>
      </c>
      <c r="ED40" s="13" t="n">
        <v>0.019699</v>
      </c>
      <c r="EE40" s="13" t="n">
        <v>0.043119</v>
      </c>
      <c r="EF40" s="13" t="n">
        <v>-0.012043</v>
      </c>
      <c r="EG40" s="13" t="n">
        <v>0.051282</v>
      </c>
      <c r="EH40" s="13" t="n">
        <v>-0.007306</v>
      </c>
      <c r="EI40" s="13" t="n">
        <v>0.068446</v>
      </c>
      <c r="EJ40" s="13" t="n">
        <v>-0.037747</v>
      </c>
      <c r="EK40" s="13" t="n">
        <v>0.061477</v>
      </c>
      <c r="EL40" s="13" t="n">
        <v>0.037973</v>
      </c>
      <c r="EM40" s="13" t="n">
        <v>0.030865</v>
      </c>
      <c r="EN40" s="13" t="n">
        <v>0.018627</v>
      </c>
      <c r="EO40" s="13" t="n">
        <v>-0.04111</v>
      </c>
      <c r="EP40" s="13" t="n">
        <v>0.04954</v>
      </c>
      <c r="EQ40" s="13" t="n">
        <v>0.015775</v>
      </c>
      <c r="ER40" s="13" t="n">
        <v>-0.021781</v>
      </c>
      <c r="ES40" s="13" t="n">
        <v>-0.003994</v>
      </c>
      <c r="ET40" s="13" t="n">
        <v>0.042336</v>
      </c>
      <c r="EU40" s="13" t="n">
        <v>-0.062757</v>
      </c>
      <c r="EV40" s="13" t="n">
        <v>0.041986</v>
      </c>
      <c r="EW40" s="13" t="n">
        <v>-0.055507</v>
      </c>
      <c r="EX40" s="13" t="n">
        <v>0.056262</v>
      </c>
      <c r="EY40" s="13" t="n">
        <v>-0.020247</v>
      </c>
      <c r="EZ40" s="13" t="n">
        <v>0.0246</v>
      </c>
      <c r="FA40" s="13" t="n">
        <v>-0.049417</v>
      </c>
      <c r="FB40" s="13" t="n">
        <v>0.064634</v>
      </c>
      <c r="FC40" s="13" t="n">
        <v>0.022689</v>
      </c>
      <c r="FD40" s="13" t="n">
        <v>0.012882</v>
      </c>
      <c r="FE40" s="13" t="n">
        <v>0.000133</v>
      </c>
      <c r="FF40" s="13" t="n">
        <v>-0.002043</v>
      </c>
      <c r="FG40" s="13" t="n">
        <v>-0.041138</v>
      </c>
      <c r="FH40" s="13" t="n">
        <v>-0.050393</v>
      </c>
      <c r="FI40" s="13" t="n">
        <v>-0.035646</v>
      </c>
      <c r="FJ40" s="13" t="n">
        <v>0.061741</v>
      </c>
      <c r="FK40" s="13" t="n">
        <v>0.050578</v>
      </c>
      <c r="FL40" s="13" t="n">
        <v>-0.057436</v>
      </c>
      <c r="FM40" s="13" t="n">
        <v>-0.083852</v>
      </c>
      <c r="FN40" s="13" t="n">
        <v>0.01014</v>
      </c>
      <c r="FO40" s="13" t="n">
        <v>0.079282</v>
      </c>
      <c r="FP40" s="13" t="n">
        <v>0.044638</v>
      </c>
      <c r="FQ40" s="13" t="n">
        <v>0.013977</v>
      </c>
      <c r="FR40" s="13" t="n">
        <v>-0.025048</v>
      </c>
      <c r="FS40" s="13" t="n">
        <v>0.048073</v>
      </c>
      <c r="FT40" s="13" t="n">
        <v>0.031852</v>
      </c>
      <c r="FU40" s="13" t="n">
        <v>0.008712</v>
      </c>
      <c r="FV40" s="13" t="n">
        <v>-0.02366</v>
      </c>
      <c r="FW40" s="13" t="n">
        <v>0.15901</v>
      </c>
      <c r="FX40" s="13" t="n">
        <v>0.05341</v>
      </c>
      <c r="FY40" s="13" t="n">
        <v>-0.020244</v>
      </c>
      <c r="FZ40" s="13" t="n">
        <v>0.017099</v>
      </c>
      <c r="GA40" s="13" t="n">
        <v>-0.009401</v>
      </c>
      <c r="GB40" s="13" t="n">
        <v>0.017902</v>
      </c>
      <c r="GC40" s="13" t="n">
        <v>-0.042191</v>
      </c>
    </row>
    <row r="41" customFormat="false" ht="15" hidden="false" customHeight="false" outlineLevel="0" collapsed="false">
      <c r="B41" s="8" t="str">
        <f aca="false">Deals!B41</f>
        <v>Ss&amp;C Technologies Holdings, Inc.</v>
      </c>
      <c r="C41" s="12" t="n">
        <v>1</v>
      </c>
      <c r="D41" s="13" t="n">
        <v>0.060221</v>
      </c>
      <c r="E41" s="13" t="n">
        <v>-0.028</v>
      </c>
      <c r="F41" s="13" t="n">
        <v>-0.087243</v>
      </c>
      <c r="G41" s="13" t="n">
        <v>0.13661</v>
      </c>
      <c r="H41" s="13" t="n">
        <v>-0.046807</v>
      </c>
      <c r="I41" s="13" t="n">
        <v>-0.01831</v>
      </c>
      <c r="J41" s="13" t="n">
        <v>-0.021195</v>
      </c>
      <c r="K41" s="13" t="n">
        <v>-0.019922</v>
      </c>
      <c r="L41" s="13" t="n">
        <v>0.118427</v>
      </c>
      <c r="M41" s="13" t="n">
        <v>0.184512</v>
      </c>
      <c r="N41" s="13" t="n">
        <v>0.023682</v>
      </c>
      <c r="O41" s="13" t="n">
        <v>0.030629</v>
      </c>
      <c r="P41" s="13" t="n">
        <v>0.040152</v>
      </c>
      <c r="Q41" s="13" t="n">
        <v>0.087538</v>
      </c>
      <c r="R41" s="13" t="n">
        <v>-0.0109</v>
      </c>
      <c r="S41" s="13" t="n">
        <v>0.076575</v>
      </c>
      <c r="T41" s="13" t="n">
        <v>0.031496</v>
      </c>
      <c r="U41" s="13" t="n">
        <v>0.102545</v>
      </c>
      <c r="V41" s="13" t="n">
        <v>0.021463</v>
      </c>
      <c r="W41" s="13" t="n">
        <v>-0.12291</v>
      </c>
      <c r="X41" s="13" t="n">
        <v>-0.003606</v>
      </c>
      <c r="Y41" s="13" t="n">
        <v>0.034643</v>
      </c>
      <c r="Z41" s="13" t="n">
        <v>-0.027486</v>
      </c>
      <c r="AA41" s="13" t="n">
        <v>0.095838</v>
      </c>
      <c r="AB41" s="13" t="n">
        <v>0.036811</v>
      </c>
      <c r="AC41" s="13" t="n">
        <v>-0.020579</v>
      </c>
      <c r="AD41" s="13" t="n">
        <v>0.045024</v>
      </c>
      <c r="AE41" s="13" t="n">
        <v>-0.03027</v>
      </c>
      <c r="AF41" s="13" t="n">
        <v>0.100934</v>
      </c>
      <c r="AG41" s="13" t="n">
        <v>0.047444</v>
      </c>
      <c r="AH41" s="13" t="n">
        <v>0.157072</v>
      </c>
      <c r="AI41" s="13" t="n">
        <v>-0.054026</v>
      </c>
      <c r="AJ41" s="13" t="n">
        <v>0.098952</v>
      </c>
      <c r="AK41" s="13" t="n">
        <v>0.026697</v>
      </c>
      <c r="AL41" s="13" t="n">
        <v>-0.034189</v>
      </c>
      <c r="AM41" s="13" t="n">
        <v>-0.018531</v>
      </c>
      <c r="AN41" s="13" t="n">
        <v>-0.011516</v>
      </c>
      <c r="AO41" s="13" t="n">
        <v>-0.033357</v>
      </c>
      <c r="AP41" s="13" t="n">
        <v>-0.002425</v>
      </c>
      <c r="AQ41" s="13" t="n">
        <v>0.033953</v>
      </c>
      <c r="AR41" s="13" t="n">
        <v>0.058681</v>
      </c>
      <c r="AS41" s="13" t="n">
        <v>-0.029501</v>
      </c>
      <c r="AT41" s="13" t="n">
        <v>-0.050487</v>
      </c>
      <c r="AU41" s="13" t="n">
        <v>-0.058298</v>
      </c>
      <c r="AV41" s="13" t="n">
        <v>-0.093327</v>
      </c>
      <c r="AW41" s="13" t="n">
        <v>0.090153</v>
      </c>
      <c r="AX41" s="13" t="n">
        <v>-0.035793</v>
      </c>
      <c r="AY41" s="13" t="n">
        <v>0.008217</v>
      </c>
      <c r="AZ41" s="13" t="n">
        <v>-0.088164</v>
      </c>
      <c r="BA41" s="13" t="n">
        <v>0.147436</v>
      </c>
      <c r="BB41" s="13" t="n">
        <v>0.024612</v>
      </c>
      <c r="BC41" s="13" t="n">
        <v>-0.024279</v>
      </c>
      <c r="BD41" s="13" t="n">
        <v>-0.006843</v>
      </c>
      <c r="BE41" s="13" t="n">
        <v>-0.058158</v>
      </c>
      <c r="BF41" s="13" t="n">
        <v>-0.046984</v>
      </c>
      <c r="BG41" s="13" t="n">
        <v>0.123427</v>
      </c>
      <c r="BH41" s="13" t="n">
        <v>0.091908</v>
      </c>
      <c r="BI41" s="13" t="n">
        <v>0.010851</v>
      </c>
      <c r="BJ41" s="13" t="n">
        <v>0.037853</v>
      </c>
      <c r="BK41" s="13" t="n">
        <v>0.024578</v>
      </c>
      <c r="BM41" s="13" t="n">
        <v>0.018963</v>
      </c>
      <c r="BN41" s="13" t="n">
        <v>-0.013357</v>
      </c>
      <c r="BO41" s="13" t="n">
        <v>0.046121</v>
      </c>
      <c r="BP41" s="13" t="n">
        <v>0.015771</v>
      </c>
      <c r="BQ41" s="13" t="n">
        <v>-0.004359</v>
      </c>
      <c r="BR41" s="13" t="n">
        <v>0.025113</v>
      </c>
      <c r="BS41" s="13" t="n">
        <v>0.023897</v>
      </c>
      <c r="BT41" s="13" t="n">
        <v>0.062127</v>
      </c>
      <c r="BU41" s="13" t="n">
        <v>0.00487</v>
      </c>
      <c r="BV41" s="13" t="n">
        <v>0.052829</v>
      </c>
      <c r="BW41" s="13" t="n">
        <v>-0.007109</v>
      </c>
      <c r="BX41" s="13" t="n">
        <v>0.041347</v>
      </c>
      <c r="BY41" s="13" t="n">
        <v>-0.015247</v>
      </c>
      <c r="BZ41" s="13" t="n">
        <v>0.057981</v>
      </c>
      <c r="CA41" s="13" t="n">
        <v>-0.034983</v>
      </c>
      <c r="CB41" s="13" t="n">
        <v>0.058569</v>
      </c>
      <c r="CC41" s="13" t="n">
        <v>0.037265</v>
      </c>
      <c r="CD41" s="13" t="n">
        <v>0.037207</v>
      </c>
      <c r="CE41" s="13" t="n">
        <v>0.029865</v>
      </c>
      <c r="CF41" s="13" t="n">
        <v>-0.041643</v>
      </c>
      <c r="CG41" s="13" t="n">
        <v>0.045552</v>
      </c>
      <c r="CH41" s="13" t="n">
        <v>0.00605</v>
      </c>
      <c r="CI41" s="13" t="n">
        <v>-0.020868</v>
      </c>
      <c r="CJ41" s="13" t="n">
        <v>0.025203</v>
      </c>
      <c r="CK41" s="13" t="n">
        <v>0.037615</v>
      </c>
      <c r="CL41" s="13" t="n">
        <v>-0.060663</v>
      </c>
      <c r="CM41" s="13" t="n">
        <v>0.044977</v>
      </c>
      <c r="CN41" s="13" t="n">
        <v>-0.04827</v>
      </c>
      <c r="CO41" s="13" t="n">
        <v>0.039518</v>
      </c>
      <c r="CP41" s="13" t="n">
        <v>-0.003724</v>
      </c>
      <c r="CQ41" s="13" t="n">
        <v>0.005191</v>
      </c>
      <c r="CR41" s="13" t="n">
        <v>-0.038677</v>
      </c>
      <c r="CS41" s="13" t="n">
        <v>0.085639</v>
      </c>
      <c r="CT41" s="13" t="n">
        <v>0.017149</v>
      </c>
      <c r="CU41" s="13" t="n">
        <v>-0.009998</v>
      </c>
      <c r="CV41" s="13" t="n">
        <v>0.029717</v>
      </c>
      <c r="CW41" s="13" t="n">
        <v>-0.011516</v>
      </c>
      <c r="CX41" s="13" t="n">
        <v>-0.033357</v>
      </c>
      <c r="CY41" s="13" t="n">
        <v>-0.035791</v>
      </c>
      <c r="CZ41" s="13" t="n">
        <v>-0.051436</v>
      </c>
      <c r="DA41" s="13" t="n">
        <v>0.074104</v>
      </c>
      <c r="DB41" s="13" t="n">
        <v>0.007963</v>
      </c>
      <c r="DC41" s="13" t="n">
        <v>-0.046804</v>
      </c>
      <c r="DD41" s="13" t="n">
        <v>-0.068914</v>
      </c>
      <c r="DE41" s="13" t="n">
        <v>0.023766</v>
      </c>
      <c r="DF41" s="13" t="n">
        <v>0.078786</v>
      </c>
      <c r="DG41" s="13" t="n">
        <v>0.016005</v>
      </c>
      <c r="DH41" s="13" t="n">
        <v>0.006008</v>
      </c>
      <c r="DI41" s="13" t="n">
        <v>-0.000795</v>
      </c>
      <c r="DJ41" s="13" t="n">
        <v>0.065576</v>
      </c>
      <c r="DK41" s="13" t="n">
        <v>0.037891</v>
      </c>
      <c r="DL41" s="13" t="n">
        <v>0.003862</v>
      </c>
      <c r="DM41" s="13" t="n">
        <v>-0.029525</v>
      </c>
      <c r="DN41" s="13" t="n">
        <v>0.103264</v>
      </c>
      <c r="DO41" s="13" t="n">
        <v>0.015927</v>
      </c>
      <c r="DP41" s="13" t="n">
        <v>0.013463</v>
      </c>
      <c r="DQ41" s="13" t="n">
        <v>0.011146</v>
      </c>
      <c r="DR41" s="13" t="n">
        <v>0.007446</v>
      </c>
      <c r="DS41" s="13" t="n">
        <v>0.014659</v>
      </c>
      <c r="DT41" s="13" t="n">
        <v>-0.025473</v>
      </c>
      <c r="DV41" s="13" t="n">
        <v>0.015011</v>
      </c>
      <c r="DW41" s="13" t="n">
        <v>-0.013916</v>
      </c>
      <c r="DX41" s="13" t="n">
        <v>0.047372</v>
      </c>
      <c r="DY41" s="13" t="n">
        <v>0.020104</v>
      </c>
      <c r="DZ41" s="13" t="n">
        <v>-0.003816</v>
      </c>
      <c r="EA41" s="13" t="n">
        <v>0.025116</v>
      </c>
      <c r="EB41" s="13" t="n">
        <v>0.029117</v>
      </c>
      <c r="EC41" s="13" t="n">
        <v>0.05969</v>
      </c>
      <c r="ED41" s="13" t="n">
        <v>0.004146</v>
      </c>
      <c r="EE41" s="13" t="n">
        <v>0.052415</v>
      </c>
      <c r="EF41" s="13" t="n">
        <v>-0.011178</v>
      </c>
      <c r="EG41" s="13" t="n">
        <v>0.046099</v>
      </c>
      <c r="EH41" s="13" t="n">
        <v>-0.015341</v>
      </c>
      <c r="EI41" s="13" t="n">
        <v>0.058453</v>
      </c>
      <c r="EJ41" s="13" t="n">
        <v>-0.037328</v>
      </c>
      <c r="EK41" s="13" t="n">
        <v>0.056178</v>
      </c>
      <c r="EL41" s="13" t="n">
        <v>0.039877</v>
      </c>
      <c r="EM41" s="13" t="n">
        <v>0.037221</v>
      </c>
      <c r="EN41" s="13" t="n">
        <v>0.032848</v>
      </c>
      <c r="EO41" s="13" t="n">
        <v>-0.043165</v>
      </c>
      <c r="EP41" s="13" t="n">
        <v>0.042305</v>
      </c>
      <c r="EQ41" s="13" t="n">
        <v>0.008794</v>
      </c>
      <c r="ER41" s="13" t="n">
        <v>-0.020111</v>
      </c>
      <c r="ES41" s="13" t="n">
        <v>0.026815</v>
      </c>
      <c r="ET41" s="13" t="n">
        <v>0.037007</v>
      </c>
      <c r="EU41" s="13" t="n">
        <v>-0.062591</v>
      </c>
      <c r="EV41" s="13" t="n">
        <v>0.046414</v>
      </c>
      <c r="EW41" s="13" t="n">
        <v>-0.048632</v>
      </c>
      <c r="EX41" s="13" t="n">
        <v>0.043708</v>
      </c>
      <c r="EY41" s="13" t="n">
        <v>-0.008139</v>
      </c>
      <c r="EZ41" s="13" t="n">
        <v>0.001292</v>
      </c>
      <c r="FA41" s="13" t="n">
        <v>-0.042807</v>
      </c>
      <c r="FB41" s="13" t="n">
        <v>0.086461</v>
      </c>
      <c r="FC41" s="13" t="n">
        <v>0.010184</v>
      </c>
      <c r="FD41" s="13" t="n">
        <v>0.003168</v>
      </c>
      <c r="FE41" s="13" t="n">
        <v>0.021695</v>
      </c>
      <c r="FF41" s="13" t="n">
        <v>-0.012441</v>
      </c>
      <c r="FG41" s="13" t="n">
        <v>-0.032816</v>
      </c>
      <c r="FH41" s="13" t="n">
        <v>-0.035298</v>
      </c>
      <c r="FI41" s="13" t="n">
        <v>-0.052597</v>
      </c>
      <c r="FJ41" s="13" t="n">
        <v>0.081152</v>
      </c>
      <c r="FK41" s="13" t="n">
        <v>0.0063</v>
      </c>
      <c r="FL41" s="13" t="n">
        <v>-0.040284</v>
      </c>
      <c r="FM41" s="13" t="n">
        <v>-0.078335</v>
      </c>
      <c r="FN41" s="13" t="n">
        <v>0.026229</v>
      </c>
      <c r="FO41" s="13" t="n">
        <v>0.083064</v>
      </c>
      <c r="FP41" s="13" t="n">
        <v>0.026946</v>
      </c>
      <c r="FQ41" s="13" t="n">
        <v>0.000891</v>
      </c>
      <c r="FR41" s="13" t="n">
        <v>-0.001501</v>
      </c>
      <c r="FS41" s="13" t="n">
        <v>0.065978</v>
      </c>
      <c r="FT41" s="13" t="n">
        <v>0.037025</v>
      </c>
      <c r="FU41" s="13" t="n">
        <v>0.003486</v>
      </c>
      <c r="FV41" s="13" t="n">
        <v>-0.033383</v>
      </c>
      <c r="FW41" s="13" t="n">
        <v>0.109108</v>
      </c>
      <c r="FX41" s="13" t="n">
        <v>0.012881</v>
      </c>
      <c r="FY41" s="13" t="n">
        <v>0.010399</v>
      </c>
      <c r="FZ41" s="13" t="n">
        <v>0.01177</v>
      </c>
      <c r="GA41" s="13" t="n">
        <v>0.005698</v>
      </c>
      <c r="GB41" s="13" t="n">
        <v>0.01452</v>
      </c>
      <c r="GC41" s="13" t="n">
        <v>-0.022888</v>
      </c>
    </row>
    <row r="42" customFormat="false" ht="15" hidden="false" customHeight="false" outlineLevel="0" collapsed="false">
      <c r="B42" s="8" t="str">
        <f aca="false">Deals!B42</f>
        <v>AZZ Inc.</v>
      </c>
      <c r="C42" s="12" t="n">
        <v>1</v>
      </c>
      <c r="D42" s="13" t="n">
        <v>-0.498694</v>
      </c>
      <c r="E42" s="13" t="n">
        <v>0.034191</v>
      </c>
      <c r="F42" s="13" t="n">
        <v>0.195844</v>
      </c>
      <c r="G42" s="13" t="n">
        <v>0.038441</v>
      </c>
      <c r="H42" s="13" t="n">
        <v>-0.033469</v>
      </c>
      <c r="I42" s="13" t="n">
        <v>0.008132</v>
      </c>
      <c r="J42" s="13" t="n">
        <v>0.113453</v>
      </c>
      <c r="K42" s="13" t="n">
        <v>0.043702</v>
      </c>
      <c r="L42" s="13" t="n">
        <v>0.079266</v>
      </c>
      <c r="M42" s="13" t="n">
        <v>-0.122614</v>
      </c>
      <c r="N42" s="13" t="n">
        <v>-0.019153</v>
      </c>
      <c r="O42" s="13" t="n">
        <v>-0.070395</v>
      </c>
      <c r="P42" s="13" t="n">
        <v>-0.018932</v>
      </c>
      <c r="Q42" s="13" t="n">
        <v>-0.007666</v>
      </c>
      <c r="R42" s="13" t="n">
        <v>0.115077</v>
      </c>
      <c r="S42" s="13" t="n">
        <v>0.072623</v>
      </c>
      <c r="T42" s="13" t="n">
        <v>0.077951</v>
      </c>
      <c r="U42" s="13" t="n">
        <v>0.009504</v>
      </c>
      <c r="V42" s="13" t="n">
        <v>-0.14429</v>
      </c>
      <c r="W42" s="13" t="n">
        <v>0.061229</v>
      </c>
      <c r="X42" s="13" t="n">
        <v>0.006987</v>
      </c>
      <c r="Y42" s="13" t="n">
        <v>-0.028201</v>
      </c>
      <c r="Z42" s="13" t="n">
        <v>0.025104</v>
      </c>
      <c r="AA42" s="13" t="n">
        <v>0.035273</v>
      </c>
      <c r="AB42" s="13" t="n">
        <v>-0.052951</v>
      </c>
      <c r="AC42" s="13" t="n">
        <v>0.06187</v>
      </c>
      <c r="AD42" s="13" t="n">
        <v>-0.098619</v>
      </c>
      <c r="AE42" s="13" t="n">
        <v>0.119464</v>
      </c>
      <c r="AF42" s="13" t="n">
        <v>-0.042344</v>
      </c>
      <c r="AG42" s="13" t="n">
        <v>0.047789</v>
      </c>
      <c r="AH42" s="13" t="n">
        <v>-0.10081</v>
      </c>
      <c r="AI42" s="13" t="n">
        <v>0.076558</v>
      </c>
      <c r="AJ42" s="13" t="n">
        <v>0.02576</v>
      </c>
      <c r="AK42" s="13" t="n">
        <v>-0.004293</v>
      </c>
      <c r="AL42" s="13" t="n">
        <v>0.033197</v>
      </c>
      <c r="AM42" s="13" t="n">
        <v>0.080743</v>
      </c>
      <c r="AN42" s="13" t="n">
        <v>-0.000965</v>
      </c>
      <c r="AO42" s="13" t="n">
        <v>-0.022222</v>
      </c>
      <c r="AP42" s="13" t="n">
        <v>-0.037747</v>
      </c>
      <c r="AQ42" s="13" t="n">
        <v>0.136373</v>
      </c>
      <c r="AR42" s="13" t="n">
        <v>0.076089</v>
      </c>
      <c r="AS42" s="13" t="n">
        <v>-0.066678</v>
      </c>
      <c r="AT42" s="13" t="n">
        <v>-0.073601</v>
      </c>
      <c r="AU42" s="13" t="n">
        <v>-0.019037</v>
      </c>
      <c r="AV42" s="13" t="n">
        <v>0.120792</v>
      </c>
      <c r="AW42" s="13" t="n">
        <v>-0.029682</v>
      </c>
      <c r="AX42" s="13" t="n">
        <v>0.074654</v>
      </c>
      <c r="AY42" s="13" t="n">
        <v>0.016266</v>
      </c>
      <c r="AZ42" s="13" t="n">
        <v>0.035012</v>
      </c>
      <c r="BA42" s="13" t="n">
        <v>0.070071</v>
      </c>
      <c r="BB42" s="13" t="n">
        <v>-0.017462</v>
      </c>
      <c r="BC42" s="13" t="n">
        <v>-0.184158</v>
      </c>
      <c r="BD42" s="13" t="n">
        <v>0.222535</v>
      </c>
      <c r="BE42" s="13" t="n">
        <v>-0.018433</v>
      </c>
      <c r="BF42" s="13" t="n">
        <v>-0.068075</v>
      </c>
      <c r="BG42" s="13" t="n">
        <v>-0.015113</v>
      </c>
      <c r="BH42" s="13" t="n">
        <v>0.014493</v>
      </c>
      <c r="BI42" s="13" t="n">
        <v>-0.007563</v>
      </c>
      <c r="BJ42" s="13" t="n">
        <v>-0.081287</v>
      </c>
      <c r="BK42" s="13" t="n">
        <v>0.028571</v>
      </c>
      <c r="BM42" s="13" t="n">
        <v>-0.026861</v>
      </c>
      <c r="BN42" s="13" t="n">
        <v>0.051294</v>
      </c>
      <c r="BO42" s="13" t="n">
        <v>0.028554</v>
      </c>
      <c r="BP42" s="13" t="n">
        <v>-0.038571</v>
      </c>
      <c r="BQ42" s="13" t="n">
        <v>0.028796</v>
      </c>
      <c r="BR42" s="13" t="n">
        <v>0.024315</v>
      </c>
      <c r="BS42" s="13" t="n">
        <v>0.054936</v>
      </c>
      <c r="BT42" s="13" t="n">
        <v>0.00502</v>
      </c>
      <c r="BU42" s="13" t="n">
        <v>0.044964</v>
      </c>
      <c r="BV42" s="13" t="n">
        <v>-0.020228</v>
      </c>
      <c r="BW42" s="13" t="n">
        <v>0.029833</v>
      </c>
      <c r="BX42" s="13" t="n">
        <v>-0.004107</v>
      </c>
      <c r="BY42" s="13" t="n">
        <v>0.082928</v>
      </c>
      <c r="BZ42" s="13" t="n">
        <v>-0.016534</v>
      </c>
      <c r="CA42" s="13" t="n">
        <v>0.057374</v>
      </c>
      <c r="CB42" s="13" t="n">
        <v>0.033835</v>
      </c>
      <c r="CC42" s="13" t="n">
        <v>0.027704</v>
      </c>
      <c r="CD42" s="13" t="n">
        <v>0.016469</v>
      </c>
      <c r="CE42" s="13" t="n">
        <v>-0.003567</v>
      </c>
      <c r="CF42" s="13" t="n">
        <v>0.066358</v>
      </c>
      <c r="CG42" s="13" t="n">
        <v>-0.046875</v>
      </c>
      <c r="CH42" s="13" t="n">
        <v>-0.05681</v>
      </c>
      <c r="CI42" s="13" t="n">
        <v>0.012433</v>
      </c>
      <c r="CJ42" s="13" t="n">
        <v>0.062082</v>
      </c>
      <c r="CK42" s="13" t="n">
        <v>-0.054705</v>
      </c>
      <c r="CL42" s="13" t="n">
        <v>0.063988</v>
      </c>
      <c r="CM42" s="13" t="n">
        <v>-0.029935</v>
      </c>
      <c r="CN42" s="13" t="n">
        <v>0.058786</v>
      </c>
      <c r="CO42" s="13" t="n">
        <v>0.027658</v>
      </c>
      <c r="CP42" s="13" t="n">
        <v>0.017988</v>
      </c>
      <c r="CQ42" s="13" t="n">
        <v>-0.005831</v>
      </c>
      <c r="CR42" s="13" t="n">
        <v>0.073006</v>
      </c>
      <c r="CS42" s="13" t="n">
        <v>0.005411</v>
      </c>
      <c r="CT42" s="13" t="n">
        <v>-0.031006</v>
      </c>
      <c r="CU42" s="13" t="n">
        <v>0.044006</v>
      </c>
      <c r="CV42" s="13" t="n">
        <v>0.012921</v>
      </c>
      <c r="CW42" s="13" t="n">
        <v>0.019176</v>
      </c>
      <c r="CX42" s="13" t="n">
        <v>-0.080326</v>
      </c>
      <c r="CY42" s="13" t="n">
        <v>-0.060705</v>
      </c>
      <c r="CZ42" s="13" t="n">
        <v>0.038969</v>
      </c>
      <c r="DA42" s="13" t="n">
        <v>0.019986</v>
      </c>
      <c r="DB42" s="13" t="n">
        <v>-0.026704</v>
      </c>
      <c r="DC42" s="13" t="n">
        <v>-0.116705</v>
      </c>
      <c r="DD42" s="13" t="n">
        <v>-0.002874</v>
      </c>
      <c r="DE42" s="13" t="n">
        <v>0.056488</v>
      </c>
      <c r="DF42" s="13" t="n">
        <v>0.011506</v>
      </c>
      <c r="DG42" s="13" t="n">
        <v>0.033278</v>
      </c>
      <c r="DH42" s="13" t="n">
        <v>0.008302</v>
      </c>
      <c r="DI42" s="13" t="n">
        <v>0.070227</v>
      </c>
      <c r="DJ42" s="13" t="n">
        <v>-0.01104</v>
      </c>
      <c r="DK42" s="13" t="n">
        <v>0</v>
      </c>
      <c r="DL42" s="13" t="n">
        <v>-0.048917</v>
      </c>
      <c r="DM42" s="13" t="n">
        <v>0.059159</v>
      </c>
      <c r="DN42" s="13" t="n">
        <v>0.003178</v>
      </c>
      <c r="DO42" s="13" t="n">
        <v>0.025215</v>
      </c>
      <c r="DP42" s="13" t="n">
        <v>0.039548</v>
      </c>
      <c r="DQ42" s="13" t="n">
        <v>0.015682</v>
      </c>
      <c r="DR42" s="13" t="n">
        <v>0.017618</v>
      </c>
      <c r="DS42" s="13" t="n">
        <v>0.016762</v>
      </c>
      <c r="DT42" s="13" t="n">
        <v>0.025148</v>
      </c>
      <c r="DV42" s="13" t="n">
        <v>-0.033612</v>
      </c>
      <c r="DW42" s="13" t="n">
        <v>0.051174</v>
      </c>
      <c r="DX42" s="13" t="n">
        <v>0.025462</v>
      </c>
      <c r="DY42" s="13" t="n">
        <v>-0.040985</v>
      </c>
      <c r="DZ42" s="13" t="n">
        <v>0.032086</v>
      </c>
      <c r="EA42" s="13" t="n">
        <v>0.0249</v>
      </c>
      <c r="EB42" s="13" t="n">
        <v>0.050641</v>
      </c>
      <c r="EC42" s="13" t="n">
        <v>0.005701</v>
      </c>
      <c r="ED42" s="13" t="n">
        <v>0.039137</v>
      </c>
      <c r="EE42" s="13" t="n">
        <v>-0.015095</v>
      </c>
      <c r="EF42" s="13" t="n">
        <v>0.031393</v>
      </c>
      <c r="EG42" s="13" t="n">
        <v>-0.008217</v>
      </c>
      <c r="EH42" s="13" t="n">
        <v>0.083009</v>
      </c>
      <c r="EI42" s="13" t="n">
        <v>-0.014221</v>
      </c>
      <c r="EJ42" s="13" t="n">
        <v>0.057053</v>
      </c>
      <c r="EK42" s="13" t="n">
        <v>0.036623</v>
      </c>
      <c r="EL42" s="13" t="n">
        <v>0.042054</v>
      </c>
      <c r="EM42" s="13" t="n">
        <v>0.017674</v>
      </c>
      <c r="EN42" s="13" t="n">
        <v>-0.010563</v>
      </c>
      <c r="EO42" s="13" t="n">
        <v>0.064953</v>
      </c>
      <c r="EP42" s="13" t="n">
        <v>-0.033966</v>
      </c>
      <c r="EQ42" s="13" t="n">
        <v>-0.04956</v>
      </c>
      <c r="ER42" s="13" t="n">
        <v>0.009724</v>
      </c>
      <c r="ES42" s="13" t="n">
        <v>0.061219</v>
      </c>
      <c r="ET42" s="13" t="n">
        <v>-0.054769</v>
      </c>
      <c r="EU42" s="13" t="n">
        <v>0.059892</v>
      </c>
      <c r="EV42" s="13" t="n">
        <v>-0.02737</v>
      </c>
      <c r="EW42" s="13" t="n">
        <v>0.061437</v>
      </c>
      <c r="EX42" s="13" t="n">
        <v>0.027518</v>
      </c>
      <c r="EY42" s="13" t="n">
        <v>0.018058</v>
      </c>
      <c r="EZ42" s="13" t="n">
        <v>-0.014795</v>
      </c>
      <c r="FA42" s="13" t="n">
        <v>0.082671</v>
      </c>
      <c r="FB42" s="13" t="n">
        <v>0.00508</v>
      </c>
      <c r="FC42" s="13" t="n">
        <v>-0.029513</v>
      </c>
      <c r="FD42" s="13" t="n">
        <v>0.036794</v>
      </c>
      <c r="FE42" s="13" t="n">
        <v>0.016471</v>
      </c>
      <c r="FF42" s="13" t="n">
        <v>0.01547</v>
      </c>
      <c r="FG42" s="13" t="n">
        <v>-0.081561</v>
      </c>
      <c r="FH42" s="13" t="n">
        <v>-0.066173</v>
      </c>
      <c r="FI42" s="13" t="n">
        <v>0.04778</v>
      </c>
      <c r="FJ42" s="13" t="n">
        <v>0.032253</v>
      </c>
      <c r="FK42" s="13" t="n">
        <v>-0.028193</v>
      </c>
      <c r="FL42" s="13" t="n">
        <v>-0.130111</v>
      </c>
      <c r="FM42" s="13" t="n">
        <v>0.001735</v>
      </c>
      <c r="FN42" s="13" t="n">
        <v>0.058941</v>
      </c>
      <c r="FO42" s="13" t="n">
        <v>0.017347</v>
      </c>
      <c r="FP42" s="13" t="n">
        <v>0.032947</v>
      </c>
      <c r="FQ42" s="13" t="n">
        <v>0.007118</v>
      </c>
      <c r="FR42" s="13" t="n">
        <v>0.071002</v>
      </c>
      <c r="FS42" s="13" t="n">
        <v>-0.012112</v>
      </c>
      <c r="FT42" s="13" t="n">
        <v>-0.000608</v>
      </c>
      <c r="FU42" s="13" t="n">
        <v>-0.052504</v>
      </c>
      <c r="FV42" s="13" t="n">
        <v>0.057973</v>
      </c>
      <c r="FW42" s="13" t="n">
        <v>-0.000793</v>
      </c>
      <c r="FX42" s="13" t="n">
        <v>0.027035</v>
      </c>
      <c r="FY42" s="13" t="n">
        <v>0.042605</v>
      </c>
      <c r="FZ42" s="13" t="n">
        <v>0.025166</v>
      </c>
      <c r="GA42" s="13" t="n">
        <v>0.00737</v>
      </c>
      <c r="GB42" s="13" t="n">
        <v>0.010392</v>
      </c>
      <c r="GC42" s="13" t="n">
        <v>0.035766</v>
      </c>
    </row>
    <row r="43" customFormat="false" ht="15" hidden="false" customHeight="false" outlineLevel="0" collapsed="false">
      <c r="B43" s="8" t="str">
        <f aca="false">Deals!B43</f>
        <v>Nordson Corporation</v>
      </c>
      <c r="C43" s="12" t="n">
        <v>1</v>
      </c>
      <c r="D43" s="13" t="n">
        <v>-0.000585</v>
      </c>
      <c r="E43" s="13" t="n">
        <v>0.147288</v>
      </c>
      <c r="F43" s="13" t="n">
        <v>-0.004421</v>
      </c>
      <c r="G43" s="13" t="n">
        <v>0.008198</v>
      </c>
      <c r="H43" s="13" t="n">
        <v>0.036592</v>
      </c>
      <c r="I43" s="13" t="n">
        <v>0.031541</v>
      </c>
      <c r="J43" s="13" t="n">
        <v>0.071293</v>
      </c>
      <c r="K43" s="13" t="n">
        <v>-0.062408</v>
      </c>
      <c r="L43" s="13" t="n">
        <v>0.040221</v>
      </c>
      <c r="M43" s="13" t="n">
        <v>0.053677</v>
      </c>
      <c r="N43" s="13" t="n">
        <v>0.024896</v>
      </c>
      <c r="O43" s="13" t="n">
        <v>-0.026818</v>
      </c>
      <c r="P43" s="13" t="n">
        <v>0.04112</v>
      </c>
      <c r="Q43" s="13" t="n">
        <v>-0.076358</v>
      </c>
      <c r="R43" s="13" t="n">
        <v>0.104726</v>
      </c>
      <c r="S43" s="13" t="n">
        <v>-0.020915</v>
      </c>
      <c r="T43" s="13" t="n">
        <v>0.000277</v>
      </c>
      <c r="U43" s="13" t="n">
        <v>0.03037</v>
      </c>
      <c r="V43" s="13" t="n">
        <v>-0.067026</v>
      </c>
      <c r="W43" s="13" t="n">
        <v>0.055395</v>
      </c>
      <c r="X43" s="13" t="n">
        <v>-0.036495</v>
      </c>
      <c r="Y43" s="13" t="n">
        <v>0.05476</v>
      </c>
      <c r="Z43" s="13" t="n">
        <v>0.096705</v>
      </c>
      <c r="AA43" s="13" t="n">
        <v>-0.016556</v>
      </c>
      <c r="AB43" s="13" t="n">
        <v>-0.062601</v>
      </c>
      <c r="AC43" s="13" t="n">
        <v>0.078356</v>
      </c>
      <c r="AD43" s="13" t="n">
        <v>-0.061559</v>
      </c>
      <c r="AE43" s="13" t="n">
        <v>0.00631</v>
      </c>
      <c r="AF43" s="13" t="n">
        <v>0.020901</v>
      </c>
      <c r="AG43" s="13" t="n">
        <v>-0.002431</v>
      </c>
      <c r="AH43" s="13" t="n">
        <v>-0.065418</v>
      </c>
      <c r="AI43" s="13" t="n">
        <v>0.055861</v>
      </c>
      <c r="AJ43" s="13" t="n">
        <v>0.018328</v>
      </c>
      <c r="AK43" s="13" t="n">
        <v>0.016722</v>
      </c>
      <c r="AL43" s="13" t="n">
        <v>0.015819</v>
      </c>
      <c r="AM43" s="13" t="n">
        <v>-0.037325</v>
      </c>
      <c r="AN43" s="13" t="n">
        <v>-0.04853</v>
      </c>
      <c r="AO43" s="13" t="n">
        <v>-0.102415</v>
      </c>
      <c r="AP43" s="13" t="n">
        <v>-0.053818</v>
      </c>
      <c r="AQ43" s="13" t="n">
        <v>0.131872</v>
      </c>
      <c r="AR43" s="13" t="n">
        <v>0.018108</v>
      </c>
      <c r="AS43" s="13" t="n">
        <v>-0.115538</v>
      </c>
      <c r="AT43" s="13" t="n">
        <v>-0.057989</v>
      </c>
      <c r="AU43" s="13" t="n">
        <v>0.186</v>
      </c>
      <c r="AV43" s="13" t="n">
        <v>0.060974</v>
      </c>
      <c r="AW43" s="13" t="n">
        <v>0.009074</v>
      </c>
      <c r="AX43" s="13" t="n">
        <v>0.133585</v>
      </c>
      <c r="AY43" s="13" t="n">
        <v>-0.038745</v>
      </c>
      <c r="AZ43" s="13" t="n">
        <v>0.055974</v>
      </c>
      <c r="BA43" s="13" t="n">
        <v>0.118247</v>
      </c>
      <c r="BB43" s="13" t="n">
        <v>0.009116</v>
      </c>
      <c r="BC43" s="13" t="n">
        <v>0.005019</v>
      </c>
      <c r="BD43" s="13" t="n">
        <v>0.065914</v>
      </c>
      <c r="BE43" s="13" t="n">
        <v>0.049845</v>
      </c>
      <c r="BF43" s="13" t="n">
        <v>0.013208</v>
      </c>
      <c r="BG43" s="13" t="n">
        <v>0.057342</v>
      </c>
      <c r="BH43" s="13" t="n">
        <v>0.023326</v>
      </c>
      <c r="BI43" s="13" t="n">
        <v>0.019212</v>
      </c>
      <c r="BJ43" s="13" t="n">
        <v>-0.074441</v>
      </c>
      <c r="BK43" s="13" t="n">
        <v>0.046945</v>
      </c>
      <c r="BM43" s="13" t="n">
        <v>-0.02126</v>
      </c>
      <c r="BN43" s="13" t="n">
        <v>0.042001</v>
      </c>
      <c r="BO43" s="13" t="n">
        <v>0.017469</v>
      </c>
      <c r="BP43" s="13" t="n">
        <v>-0.012341</v>
      </c>
      <c r="BQ43" s="13" t="n">
        <v>0.03005</v>
      </c>
      <c r="BR43" s="13" t="n">
        <v>0.020756</v>
      </c>
      <c r="BS43" s="13" t="n">
        <v>0.072488</v>
      </c>
      <c r="BT43" s="13" t="n">
        <v>0.005247</v>
      </c>
      <c r="BU43" s="13" t="n">
        <v>0.036184</v>
      </c>
      <c r="BV43" s="13" t="n">
        <v>0.011011</v>
      </c>
      <c r="BW43" s="13" t="n">
        <v>0.041705</v>
      </c>
      <c r="BX43" s="13" t="n">
        <v>-0.020416</v>
      </c>
      <c r="BY43" s="13" t="n">
        <v>0.080176</v>
      </c>
      <c r="BZ43" s="13" t="n">
        <v>-0.016955</v>
      </c>
      <c r="CA43" s="13" t="n">
        <v>0.055387</v>
      </c>
      <c r="CB43" s="13" t="n">
        <v>0.021451</v>
      </c>
      <c r="CC43" s="13" t="n">
        <v>0.022359</v>
      </c>
      <c r="CD43" s="13" t="n">
        <v>0.031418</v>
      </c>
      <c r="CE43" s="13" t="n">
        <v>-0.025783</v>
      </c>
      <c r="CF43" s="13" t="n">
        <v>0.059804</v>
      </c>
      <c r="CG43" s="13" t="n">
        <v>-0.022404</v>
      </c>
      <c r="CH43" s="13" t="n">
        <v>-0.030452</v>
      </c>
      <c r="CI43" s="13" t="n">
        <v>0.027405</v>
      </c>
      <c r="CJ43" s="13" t="n">
        <v>0.045285</v>
      </c>
      <c r="CK43" s="13" t="n">
        <v>-0.023915</v>
      </c>
      <c r="CL43" s="13" t="n">
        <v>0.061773</v>
      </c>
      <c r="CM43" s="13" t="n">
        <v>-0.032009</v>
      </c>
      <c r="CN43" s="13" t="n">
        <v>0.04043</v>
      </c>
      <c r="CO43" s="13" t="n">
        <v>0.033009</v>
      </c>
      <c r="CP43" s="13" t="n">
        <v>0.005099</v>
      </c>
      <c r="CQ43" s="13" t="n">
        <v>-0.01179</v>
      </c>
      <c r="CR43" s="13" t="n">
        <v>0.076343</v>
      </c>
      <c r="CS43" s="13" t="n">
        <v>0.010077</v>
      </c>
      <c r="CT43" s="13" t="n">
        <v>-0.015829</v>
      </c>
      <c r="CU43" s="13" t="n">
        <v>0.021767</v>
      </c>
      <c r="CV43" s="13" t="n">
        <v>-0.01456</v>
      </c>
      <c r="CW43" s="13" t="n">
        <v>0.02453</v>
      </c>
      <c r="CX43" s="13" t="n">
        <v>-0.08003</v>
      </c>
      <c r="CY43" s="13" t="n">
        <v>-0.057953</v>
      </c>
      <c r="CZ43" s="13" t="n">
        <v>0.059667</v>
      </c>
      <c r="DA43" s="13" t="n">
        <v>0.010888</v>
      </c>
      <c r="DB43" s="13" t="n">
        <v>-0.033017</v>
      </c>
      <c r="DC43" s="13" t="n">
        <v>-0.098745</v>
      </c>
      <c r="DD43" s="13" t="n">
        <v>0.010871</v>
      </c>
      <c r="DE43" s="13" t="n">
        <v>0.080725</v>
      </c>
      <c r="DF43" s="13" t="n">
        <v>0.019985</v>
      </c>
      <c r="DG43" s="13" t="n">
        <v>0.033649</v>
      </c>
      <c r="DH43" s="13" t="n">
        <v>-0.007899</v>
      </c>
      <c r="DI43" s="13" t="n">
        <v>0.051346</v>
      </c>
      <c r="DJ43" s="13" t="n">
        <v>0.01079</v>
      </c>
      <c r="DK43" s="13" t="n">
        <v>-0.004156</v>
      </c>
      <c r="DL43" s="13" t="n">
        <v>-0.037128</v>
      </c>
      <c r="DM43" s="13" t="n">
        <v>0.037117</v>
      </c>
      <c r="DN43" s="13" t="n">
        <v>0.00102</v>
      </c>
      <c r="DO43" s="13" t="n">
        <v>0.030596</v>
      </c>
      <c r="DP43" s="13" t="n">
        <v>0.039699</v>
      </c>
      <c r="DQ43" s="13" t="n">
        <v>0.007024</v>
      </c>
      <c r="DR43" s="13" t="n">
        <v>0.018097</v>
      </c>
      <c r="DS43" s="13" t="n">
        <v>0.015499</v>
      </c>
      <c r="DT43" s="13" t="n">
        <v>0.015566</v>
      </c>
      <c r="DV43" s="13" t="n">
        <v>-0.021039</v>
      </c>
      <c r="DW43" s="13" t="n">
        <v>0.042491</v>
      </c>
      <c r="DX43" s="13" t="n">
        <v>0.013171</v>
      </c>
      <c r="DY43" s="13" t="n">
        <v>-0.010904</v>
      </c>
      <c r="DZ43" s="13" t="n">
        <v>0.033859</v>
      </c>
      <c r="EA43" s="13" t="n">
        <v>0.023633</v>
      </c>
      <c r="EB43" s="13" t="n">
        <v>0.077056</v>
      </c>
      <c r="EC43" s="13" t="n">
        <v>0.003852</v>
      </c>
      <c r="ED43" s="13" t="n">
        <v>0.038754</v>
      </c>
      <c r="EE43" s="13" t="n">
        <v>0.011646</v>
      </c>
      <c r="EF43" s="13" t="n">
        <v>0.043458</v>
      </c>
      <c r="EG43" s="13" t="n">
        <v>-0.020719</v>
      </c>
      <c r="EH43" s="13" t="n">
        <v>0.080843</v>
      </c>
      <c r="EI43" s="13" t="n">
        <v>-0.017732</v>
      </c>
      <c r="EJ43" s="13" t="n">
        <v>0.057105</v>
      </c>
      <c r="EK43" s="13" t="n">
        <v>0.024463</v>
      </c>
      <c r="EL43" s="13" t="n">
        <v>0.022566</v>
      </c>
      <c r="EM43" s="13" t="n">
        <v>0.029745</v>
      </c>
      <c r="EN43" s="13" t="n">
        <v>-0.028968</v>
      </c>
      <c r="EO43" s="13" t="n">
        <v>0.053751</v>
      </c>
      <c r="EP43" s="13" t="n">
        <v>-0.019294</v>
      </c>
      <c r="EQ43" s="13" t="n">
        <v>-0.030174</v>
      </c>
      <c r="ER43" s="13" t="n">
        <v>0.021239</v>
      </c>
      <c r="ES43" s="13" t="n">
        <v>0.044675</v>
      </c>
      <c r="ET43" s="13" t="n">
        <v>-0.029569</v>
      </c>
      <c r="EU43" s="13" t="n">
        <v>0.06635</v>
      </c>
      <c r="EV43" s="13" t="n">
        <v>-0.032725</v>
      </c>
      <c r="EW43" s="13" t="n">
        <v>0.036564</v>
      </c>
      <c r="EX43" s="13" t="n">
        <v>0.029096</v>
      </c>
      <c r="EY43" s="13" t="n">
        <v>0.005951</v>
      </c>
      <c r="EZ43" s="13" t="n">
        <v>-0.016033</v>
      </c>
      <c r="FA43" s="13" t="n">
        <v>0.076606</v>
      </c>
      <c r="FB43" s="13" t="n">
        <v>0.005931</v>
      </c>
      <c r="FC43" s="13" t="n">
        <v>-0.011451</v>
      </c>
      <c r="FD43" s="13" t="n">
        <v>0.015666</v>
      </c>
      <c r="FE43" s="13" t="n">
        <v>-0.023196</v>
      </c>
      <c r="FF43" s="13" t="n">
        <v>0.02393</v>
      </c>
      <c r="FG43" s="13" t="n">
        <v>-0.08373</v>
      </c>
      <c r="FH43" s="13" t="n">
        <v>-0.061746</v>
      </c>
      <c r="FI43" s="13" t="n">
        <v>0.054993</v>
      </c>
      <c r="FJ43" s="13" t="n">
        <v>0.011195</v>
      </c>
      <c r="FK43" s="13" t="n">
        <v>-0.029279</v>
      </c>
      <c r="FL43" s="13" t="n">
        <v>-0.110574</v>
      </c>
      <c r="FM43" s="13" t="n">
        <v>0.00886</v>
      </c>
      <c r="FN43" s="13" t="n">
        <v>0.078538</v>
      </c>
      <c r="FO43" s="13" t="n">
        <v>0.021158</v>
      </c>
      <c r="FP43" s="13" t="n">
        <v>0.029954</v>
      </c>
      <c r="FQ43" s="13" t="n">
        <v>-0.012151</v>
      </c>
      <c r="FR43" s="13" t="n">
        <v>0.0548</v>
      </c>
      <c r="FS43" s="13" t="n">
        <v>0.00836</v>
      </c>
      <c r="FT43" s="13" t="n">
        <v>-0.004989</v>
      </c>
      <c r="FU43" s="13" t="n">
        <v>-0.039536</v>
      </c>
      <c r="FV43" s="13" t="n">
        <v>0.040772</v>
      </c>
      <c r="FW43" s="13" t="n">
        <v>0.003534</v>
      </c>
      <c r="FX43" s="13" t="n">
        <v>0.032737</v>
      </c>
      <c r="FY43" s="13" t="n">
        <v>0.042111</v>
      </c>
      <c r="FZ43" s="13" t="n">
        <v>0.005916</v>
      </c>
      <c r="GA43" s="13" t="n">
        <v>0.02178</v>
      </c>
      <c r="GB43" s="13" t="n">
        <v>0.012158</v>
      </c>
      <c r="GC43" s="13" t="n">
        <v>0.020402</v>
      </c>
    </row>
    <row r="44" customFormat="false" ht="15" hidden="false" customHeight="false" outlineLevel="0" collapsed="false">
      <c r="B44" s="8" t="str">
        <f aca="false">Deals!B44</f>
        <v>Lam Research Corporation</v>
      </c>
      <c r="C44" s="12" t="n">
        <v>1</v>
      </c>
      <c r="D44" s="13" t="n">
        <v>-0.088235</v>
      </c>
      <c r="E44" s="13" t="n">
        <v>-0.008137</v>
      </c>
      <c r="F44" s="13" t="n">
        <v>-0.068854</v>
      </c>
      <c r="G44" s="13" t="n">
        <v>0.113908</v>
      </c>
      <c r="H44" s="13" t="n">
        <v>-0.00791</v>
      </c>
      <c r="I44" s="13" t="n">
        <v>0.028759</v>
      </c>
      <c r="J44" s="13" t="n">
        <v>0.138666</v>
      </c>
      <c r="K44" s="13" t="n">
        <v>0.028196</v>
      </c>
      <c r="L44" s="13" t="n">
        <v>-0.019858</v>
      </c>
      <c r="M44" s="13" t="n">
        <v>0.114809</v>
      </c>
      <c r="N44" s="13" t="n">
        <v>0.012116</v>
      </c>
      <c r="O44" s="13" t="n">
        <v>-0.052159</v>
      </c>
      <c r="P44" s="13" t="n">
        <v>0.110059</v>
      </c>
      <c r="Q44" s="13" t="n">
        <v>-0.051808</v>
      </c>
      <c r="R44" s="13" t="n">
        <v>0.097064</v>
      </c>
      <c r="S44" s="13" t="n">
        <v>0.059863</v>
      </c>
      <c r="T44" s="13" t="n">
        <v>-0.03787</v>
      </c>
      <c r="U44" s="13" t="n">
        <v>0.042904</v>
      </c>
      <c r="V44" s="13" t="n">
        <v>-0.070523</v>
      </c>
      <c r="W44" s="13" t="n">
        <v>0.02213</v>
      </c>
      <c r="X44" s="13" t="n">
        <v>0.063213</v>
      </c>
      <c r="Y44" s="13" t="n">
        <v>0.047455</v>
      </c>
      <c r="Z44" s="13" t="n">
        <v>0.076896</v>
      </c>
      <c r="AA44" s="13" t="n">
        <v>0.089297</v>
      </c>
      <c r="AB44" s="13" t="n">
        <v>0.035809</v>
      </c>
      <c r="AC44" s="13" t="n">
        <v>0.027286</v>
      </c>
      <c r="AD44" s="13" t="n">
        <v>0.038798</v>
      </c>
      <c r="AE44" s="13" t="n">
        <v>0.042303</v>
      </c>
      <c r="AF44" s="13" t="n">
        <v>0.061392</v>
      </c>
      <c r="AG44" s="13" t="n">
        <v>-0.039932</v>
      </c>
      <c r="AH44" s="13" t="n">
        <v>-0.036552</v>
      </c>
      <c r="AI44" s="13" t="n">
        <v>0.078755</v>
      </c>
      <c r="AJ44" s="13" t="n">
        <v>-0.148254</v>
      </c>
      <c r="AK44" s="13" t="n">
        <v>0.076102</v>
      </c>
      <c r="AL44" s="13" t="n">
        <v>0.088251</v>
      </c>
      <c r="AM44" s="13" t="n">
        <v>-0.010942</v>
      </c>
      <c r="AN44" s="13" t="n">
        <v>-0.055071</v>
      </c>
      <c r="AO44" s="13" t="n">
        <v>-0.053337</v>
      </c>
      <c r="AP44" s="13" t="n">
        <v>-0.10224</v>
      </c>
      <c r="AQ44" s="13" t="n">
        <v>0.172356</v>
      </c>
      <c r="AR44" s="13" t="n">
        <v>0.021021</v>
      </c>
      <c r="AS44" s="13" t="n">
        <v>0.015601</v>
      </c>
      <c r="AT44" s="13" t="n">
        <v>-0.096072</v>
      </c>
      <c r="AU44" s="13" t="n">
        <v>0.021034</v>
      </c>
      <c r="AV44" s="13" t="n">
        <v>0.126876</v>
      </c>
      <c r="AW44" s="13" t="n">
        <v>-0.075061</v>
      </c>
      <c r="AX44" s="13" t="n">
        <v>0.083901</v>
      </c>
      <c r="AY44" s="13" t="n">
        <v>0.015095</v>
      </c>
      <c r="AZ44" s="13" t="n">
        <v>0.067928</v>
      </c>
      <c r="BA44" s="13" t="n">
        <v>0.039546</v>
      </c>
      <c r="BB44" s="13" t="n">
        <v>0.014895</v>
      </c>
      <c r="BC44" s="13" t="n">
        <v>0.022701</v>
      </c>
      <c r="BD44" s="13" t="n">
        <v>0.094569</v>
      </c>
      <c r="BE44" s="13" t="n">
        <v>-0.002735</v>
      </c>
      <c r="BF44" s="13" t="n">
        <v>0.086352</v>
      </c>
      <c r="BG44" s="13" t="n">
        <v>0.032039</v>
      </c>
      <c r="BH44" s="13" t="n">
        <v>0.082841</v>
      </c>
      <c r="BI44" s="13" t="n">
        <v>0.128467</v>
      </c>
      <c r="BJ44" s="13" t="n">
        <v>0.071246</v>
      </c>
      <c r="BK44" s="13" t="n">
        <v>-0.088548</v>
      </c>
      <c r="BM44" s="13" t="n">
        <v>0.004596</v>
      </c>
      <c r="BN44" s="13" t="n">
        <v>0.025858</v>
      </c>
      <c r="BO44" s="13" t="n">
        <v>0.024552</v>
      </c>
      <c r="BP44" s="13" t="n">
        <v>-0.005801</v>
      </c>
      <c r="BQ44" s="13" t="n">
        <v>-0.000505</v>
      </c>
      <c r="BR44" s="13" t="n">
        <v>0.028551</v>
      </c>
      <c r="BS44" s="13" t="n">
        <v>0.066681</v>
      </c>
      <c r="BT44" s="13" t="n">
        <v>0.016982</v>
      </c>
      <c r="BU44" s="13" t="n">
        <v>0.042198</v>
      </c>
      <c r="BV44" s="13" t="n">
        <v>-0.006672</v>
      </c>
      <c r="BW44" s="13" t="n">
        <v>0.015315</v>
      </c>
      <c r="BX44" s="13" t="n">
        <v>-0.012367</v>
      </c>
      <c r="BY44" s="13" t="n">
        <v>0.065184</v>
      </c>
      <c r="BZ44" s="13" t="n">
        <v>-0.031385</v>
      </c>
      <c r="CA44" s="13" t="n">
        <v>0.051904</v>
      </c>
      <c r="CB44" s="13" t="n">
        <v>0.02806</v>
      </c>
      <c r="CC44" s="13" t="n">
        <v>0.008498</v>
      </c>
      <c r="CD44" s="13" t="n">
        <v>0.028176</v>
      </c>
      <c r="CE44" s="13" t="n">
        <v>-0.008152</v>
      </c>
      <c r="CF44" s="13" t="n">
        <v>0.048088</v>
      </c>
      <c r="CG44" s="13" t="n">
        <v>0.00209</v>
      </c>
      <c r="CH44" s="13" t="n">
        <v>0.001289</v>
      </c>
      <c r="CI44" s="13" t="n">
        <v>0.033027</v>
      </c>
      <c r="CJ44" s="13" t="n">
        <v>0.039543</v>
      </c>
      <c r="CK44" s="13" t="n">
        <v>-0.033145</v>
      </c>
      <c r="CL44" s="13" t="n">
        <v>0.04848</v>
      </c>
      <c r="CM44" s="13" t="n">
        <v>-0.045069</v>
      </c>
      <c r="CN44" s="13" t="n">
        <v>0.038236</v>
      </c>
      <c r="CO44" s="13" t="n">
        <v>0.03348</v>
      </c>
      <c r="CP44" s="13" t="n">
        <v>0.003273</v>
      </c>
      <c r="CQ44" s="13" t="n">
        <v>-0.010601</v>
      </c>
      <c r="CR44" s="13" t="n">
        <v>0.075713</v>
      </c>
      <c r="CS44" s="13" t="n">
        <v>0.011038</v>
      </c>
      <c r="CT44" s="13" t="n">
        <v>-0.00926</v>
      </c>
      <c r="CU44" s="13" t="n">
        <v>0.029853</v>
      </c>
      <c r="CV44" s="13" t="n">
        <v>-0.021078</v>
      </c>
      <c r="CW44" s="13" t="n">
        <v>-0.00198</v>
      </c>
      <c r="CX44" s="13" t="n">
        <v>-0.047488</v>
      </c>
      <c r="CY44" s="13" t="n">
        <v>-0.043814</v>
      </c>
      <c r="CZ44" s="13" t="n">
        <v>0.07451</v>
      </c>
      <c r="DA44" s="13" t="n">
        <v>0.009557</v>
      </c>
      <c r="DB44" s="13" t="n">
        <v>-0.044603</v>
      </c>
      <c r="DC44" s="13" t="n">
        <v>-0.064723</v>
      </c>
      <c r="DD44" s="13" t="n">
        <v>0.001069</v>
      </c>
      <c r="DE44" s="13" t="n">
        <v>0.095151</v>
      </c>
      <c r="DF44" s="13" t="n">
        <v>0.018491</v>
      </c>
      <c r="DG44" s="13" t="n">
        <v>0.045514</v>
      </c>
      <c r="DH44" s="13" t="n">
        <v>-0.012791</v>
      </c>
      <c r="DI44" s="13" t="n">
        <v>0.033162</v>
      </c>
      <c r="DJ44" s="13" t="n">
        <v>0.021293</v>
      </c>
      <c r="DK44" s="13" t="n">
        <v>0.011081</v>
      </c>
      <c r="DL44" s="13" t="n">
        <v>-0.008831</v>
      </c>
      <c r="DM44" s="13" t="n">
        <v>0.072449</v>
      </c>
      <c r="DN44" s="13" t="n">
        <v>0.012484</v>
      </c>
      <c r="DO44" s="13" t="n">
        <v>0.015297</v>
      </c>
      <c r="DP44" s="13" t="n">
        <v>0.030587</v>
      </c>
      <c r="DQ44" s="13" t="n">
        <v>0.006089</v>
      </c>
      <c r="DR44" s="13" t="n">
        <v>0.001577</v>
      </c>
      <c r="DS44" s="13" t="n">
        <v>0.002715</v>
      </c>
      <c r="DT44" s="13" t="n">
        <v>0.012367</v>
      </c>
      <c r="DV44" s="13" t="n">
        <v>0.010579</v>
      </c>
      <c r="DW44" s="13" t="n">
        <v>0.033163</v>
      </c>
      <c r="DX44" s="13" t="n">
        <v>0.025597</v>
      </c>
      <c r="DY44" s="13" t="n">
        <v>-0.004533</v>
      </c>
      <c r="DZ44" s="13" t="n">
        <v>0.004397</v>
      </c>
      <c r="EA44" s="13" t="n">
        <v>0.029029</v>
      </c>
      <c r="EB44" s="13" t="n">
        <v>0.063545</v>
      </c>
      <c r="EC44" s="13" t="n">
        <v>0.023451</v>
      </c>
      <c r="ED44" s="13" t="n">
        <v>0.043648</v>
      </c>
      <c r="EE44" s="13" t="n">
        <v>-0.005544</v>
      </c>
      <c r="EF44" s="13" t="n">
        <v>0.02183</v>
      </c>
      <c r="EG44" s="13" t="n">
        <v>-0.013395</v>
      </c>
      <c r="EH44" s="13" t="n">
        <v>0.062888</v>
      </c>
      <c r="EI44" s="13" t="n">
        <v>-0.033477</v>
      </c>
      <c r="EJ44" s="13" t="n">
        <v>0.060979</v>
      </c>
      <c r="EK44" s="13" t="n">
        <v>0.02917</v>
      </c>
      <c r="EL44" s="13" t="n">
        <v>0.010095</v>
      </c>
      <c r="EM44" s="13" t="n">
        <v>0.029533</v>
      </c>
      <c r="EN44" s="13" t="n">
        <v>-0.003427</v>
      </c>
      <c r="EO44" s="13" t="n">
        <v>0.045803</v>
      </c>
      <c r="EP44" s="13" t="n">
        <v>-0.000132</v>
      </c>
      <c r="EQ44" s="13" t="n">
        <v>0.002431</v>
      </c>
      <c r="ER44" s="13" t="n">
        <v>0.036902</v>
      </c>
      <c r="ES44" s="13" t="n">
        <v>0.040403</v>
      </c>
      <c r="ET44" s="13" t="n">
        <v>-0.035133</v>
      </c>
      <c r="EU44" s="13" t="n">
        <v>0.045497</v>
      </c>
      <c r="EV44" s="13" t="n">
        <v>-0.044913</v>
      </c>
      <c r="EW44" s="13" t="n">
        <v>0.033794</v>
      </c>
      <c r="EX44" s="13" t="n">
        <v>0.028917</v>
      </c>
      <c r="EY44" s="13" t="n">
        <v>-0.001018</v>
      </c>
      <c r="EZ44" s="13" t="n">
        <v>-0.022323</v>
      </c>
      <c r="FA44" s="13" t="n">
        <v>0.080976</v>
      </c>
      <c r="FB44" s="13" t="n">
        <v>0.007241</v>
      </c>
      <c r="FC44" s="13" t="n">
        <v>-0.000627</v>
      </c>
      <c r="FD44" s="13" t="n">
        <v>0.018439</v>
      </c>
      <c r="FE44" s="13" t="n">
        <v>-0.023752</v>
      </c>
      <c r="FF44" s="13" t="n">
        <v>0.001638</v>
      </c>
      <c r="FG44" s="13" t="n">
        <v>-0.053171</v>
      </c>
      <c r="FH44" s="13" t="n">
        <v>-0.047451</v>
      </c>
      <c r="FI44" s="13" t="n">
        <v>0.064849</v>
      </c>
      <c r="FJ44" s="13" t="n">
        <v>0.003787</v>
      </c>
      <c r="FK44" s="13" t="n">
        <v>-0.048371</v>
      </c>
      <c r="FL44" s="13" t="n">
        <v>-0.059277</v>
      </c>
      <c r="FM44" s="13" t="n">
        <v>0.007081</v>
      </c>
      <c r="FN44" s="13" t="n">
        <v>0.101215</v>
      </c>
      <c r="FO44" s="13" t="n">
        <v>0.026988</v>
      </c>
      <c r="FP44" s="13" t="n">
        <v>0.032746</v>
      </c>
      <c r="FQ44" s="13" t="n">
        <v>-0.024517</v>
      </c>
      <c r="FR44" s="13" t="n">
        <v>0.033259</v>
      </c>
      <c r="FS44" s="13" t="n">
        <v>0.020056</v>
      </c>
      <c r="FT44" s="13" t="n">
        <v>0.010726</v>
      </c>
      <c r="FU44" s="13" t="n">
        <v>-0.009775</v>
      </c>
      <c r="FV44" s="13" t="n">
        <v>0.072883</v>
      </c>
      <c r="FW44" s="13" t="n">
        <v>0.017056</v>
      </c>
      <c r="FX44" s="13" t="n">
        <v>0.016222</v>
      </c>
      <c r="FY44" s="13" t="n">
        <v>0.027022</v>
      </c>
      <c r="FZ44" s="13" t="n">
        <v>0.006269</v>
      </c>
      <c r="GA44" s="13" t="n">
        <v>-2.1E-005</v>
      </c>
      <c r="GB44" s="13" t="n">
        <v>-0.007588</v>
      </c>
      <c r="GC44" s="13" t="n">
        <v>0.016305</v>
      </c>
    </row>
    <row r="45" customFormat="false" ht="15" hidden="false" customHeight="false" outlineLevel="0" collapsed="false">
      <c r="B45" s="8" t="str">
        <f aca="false">Deals!B45</f>
        <v>Cornerstone Building Brands, Inc.</v>
      </c>
      <c r="C45" s="12" t="n">
        <v>1</v>
      </c>
      <c r="D45" s="13" t="n">
        <v>-0.006464</v>
      </c>
      <c r="E45" s="13" t="n">
        <v>-0.000929</v>
      </c>
      <c r="F45" s="13" t="n">
        <v>-0.066977</v>
      </c>
      <c r="G45" s="13" t="n">
        <v>0.117647</v>
      </c>
      <c r="H45" s="13" t="n">
        <v>0.167707</v>
      </c>
      <c r="I45" s="13" t="n">
        <v>0.061879</v>
      </c>
      <c r="J45" s="13" t="n">
        <v>0.113669</v>
      </c>
      <c r="K45" s="13" t="n">
        <v>0.056202</v>
      </c>
      <c r="L45" s="13" t="n">
        <v>0.062385</v>
      </c>
      <c r="M45" s="13" t="n">
        <v>-0.014393</v>
      </c>
      <c r="N45" s="13" t="n">
        <v>-0.155958</v>
      </c>
      <c r="O45" s="13" t="n">
        <v>0.058131</v>
      </c>
      <c r="P45" s="13" t="n">
        <v>-0.072596</v>
      </c>
      <c r="Q45" s="13" t="n">
        <v>-0.155148</v>
      </c>
      <c r="R45" s="13" t="n">
        <v>0.063439</v>
      </c>
      <c r="S45" s="13" t="n">
        <v>0.132653</v>
      </c>
      <c r="T45" s="13" t="n">
        <v>0.174636</v>
      </c>
      <c r="U45" s="13" t="n">
        <v>0.034808</v>
      </c>
      <c r="V45" s="13" t="n">
        <v>0.051311</v>
      </c>
      <c r="W45" s="13" t="n">
        <v>-0.074837</v>
      </c>
      <c r="X45" s="13" t="n">
        <v>0.023447</v>
      </c>
      <c r="Y45" s="13" t="n">
        <v>-0.104238</v>
      </c>
      <c r="Z45" s="13" t="n">
        <v>0.070972</v>
      </c>
      <c r="AA45" s="13" t="n">
        <v>0.16</v>
      </c>
      <c r="AB45" s="13" t="n">
        <v>-0.137416</v>
      </c>
      <c r="AC45" s="13" t="n">
        <v>0.190931</v>
      </c>
      <c r="AD45" s="13" t="n">
        <v>-0.028056</v>
      </c>
      <c r="AE45" s="13" t="n">
        <v>0.024227</v>
      </c>
      <c r="AF45" s="13" t="n">
        <v>-0.060896</v>
      </c>
      <c r="AG45" s="13" t="n">
        <v>-0.007503</v>
      </c>
      <c r="AH45" s="13" t="n">
        <v>-0.166847</v>
      </c>
      <c r="AI45" s="13" t="n">
        <v>0.09138</v>
      </c>
      <c r="AJ45" s="13" t="n">
        <v>0.026128</v>
      </c>
      <c r="AK45" s="13" t="n">
        <v>-0.104167</v>
      </c>
      <c r="AL45" s="13" t="n">
        <v>-0.0323</v>
      </c>
      <c r="AM45" s="13" t="n">
        <v>0.006008</v>
      </c>
      <c r="AN45" s="13" t="n">
        <v>-0.140677</v>
      </c>
      <c r="AO45" s="13" t="n">
        <v>-0.194595</v>
      </c>
      <c r="AP45" s="13" t="n">
        <v>0.013423</v>
      </c>
      <c r="AQ45" s="13" t="n">
        <v>-0.010407</v>
      </c>
      <c r="AR45" s="13" t="n">
        <v>0.133843</v>
      </c>
      <c r="AS45" s="13" t="n">
        <v>0.046374</v>
      </c>
      <c r="AT45" s="13" t="n">
        <v>-0.163578</v>
      </c>
      <c r="AU45" s="13" t="n">
        <v>0.05395</v>
      </c>
      <c r="AV45" s="13" t="n">
        <v>0.297989</v>
      </c>
      <c r="AW45" s="13" t="n">
        <v>0.038028</v>
      </c>
      <c r="AX45" s="13" t="n">
        <v>0.092266</v>
      </c>
      <c r="AY45" s="13" t="n">
        <v>-0.006832</v>
      </c>
      <c r="AZ45" s="13" t="n">
        <v>0.014384</v>
      </c>
      <c r="BA45" s="13" t="n">
        <v>-0.066584</v>
      </c>
      <c r="BB45" s="13" t="n">
        <v>-0.036328</v>
      </c>
      <c r="BC45" s="13" t="n">
        <v>-0.013023</v>
      </c>
      <c r="BD45" s="13" t="n">
        <v>0.159722</v>
      </c>
      <c r="BE45" s="13" t="n">
        <v>-0.062874</v>
      </c>
      <c r="BF45" s="13" t="n">
        <v>0.022364</v>
      </c>
      <c r="BG45" s="13" t="n">
        <v>0</v>
      </c>
      <c r="BH45" s="13" t="n">
        <v>0.071875</v>
      </c>
      <c r="BI45" s="13" t="n">
        <v>0.020408</v>
      </c>
      <c r="BJ45" s="13" t="n">
        <v>-0.048571</v>
      </c>
      <c r="BK45" s="13" t="n">
        <v>0.003003</v>
      </c>
      <c r="BM45" s="13" t="n">
        <v>-0.020999</v>
      </c>
      <c r="BN45" s="13" t="n">
        <v>0.026657</v>
      </c>
      <c r="BO45" s="13" t="n">
        <v>0.045721</v>
      </c>
      <c r="BP45" s="13" t="n">
        <v>-0.050157</v>
      </c>
      <c r="BQ45" s="13" t="n">
        <v>0.00086</v>
      </c>
      <c r="BR45" s="13" t="n">
        <v>0.002639</v>
      </c>
      <c r="BS45" s="13" t="n">
        <v>0.065747</v>
      </c>
      <c r="BT45" s="13" t="n">
        <v>-0.019645</v>
      </c>
      <c r="BU45" s="13" t="n">
        <v>0.077941</v>
      </c>
      <c r="BV45" s="13" t="n">
        <v>0.004011</v>
      </c>
      <c r="BW45" s="13" t="n">
        <v>0.077388</v>
      </c>
      <c r="BX45" s="13" t="n">
        <v>-0.010192</v>
      </c>
      <c r="BY45" s="13" t="n">
        <v>0.069319</v>
      </c>
      <c r="BZ45" s="13" t="n">
        <v>-0.023217</v>
      </c>
      <c r="CA45" s="13" t="n">
        <v>0.072942</v>
      </c>
      <c r="CB45" s="13" t="n">
        <v>-0.00739</v>
      </c>
      <c r="CC45" s="13" t="n">
        <v>0.077434</v>
      </c>
      <c r="CD45" s="13" t="n">
        <v>0.016088</v>
      </c>
      <c r="CE45" s="13" t="n">
        <v>0.032675</v>
      </c>
      <c r="CF45" s="13" t="n">
        <v>0.046905</v>
      </c>
      <c r="CG45" s="13" t="n">
        <v>-0.043988</v>
      </c>
      <c r="CH45" s="13" t="n">
        <v>-0.085952</v>
      </c>
      <c r="CI45" s="13" t="n">
        <v>-0.027099</v>
      </c>
      <c r="CJ45" s="13" t="n">
        <v>0.056882</v>
      </c>
      <c r="CK45" s="13" t="n">
        <v>-0.092607</v>
      </c>
      <c r="CL45" s="13" t="n">
        <v>0.029355</v>
      </c>
      <c r="CM45" s="13" t="n">
        <v>-0.070453</v>
      </c>
      <c r="CN45" s="13" t="n">
        <v>0.062621</v>
      </c>
      <c r="CO45" s="13" t="n">
        <v>0.002015</v>
      </c>
      <c r="CP45" s="13" t="n">
        <v>0.060012</v>
      </c>
      <c r="CQ45" s="13" t="n">
        <v>-0.035068</v>
      </c>
      <c r="CR45" s="13" t="n">
        <v>0.041648</v>
      </c>
      <c r="CS45" s="13" t="n">
        <v>-0.008501</v>
      </c>
      <c r="CT45" s="13" t="n">
        <v>-0.039431</v>
      </c>
      <c r="CU45" s="13" t="n">
        <v>0.036122</v>
      </c>
      <c r="CV45" s="13" t="n">
        <v>0.047587</v>
      </c>
      <c r="CW45" s="13" t="n">
        <v>-0.053488</v>
      </c>
      <c r="CX45" s="13" t="n">
        <v>-0.086497</v>
      </c>
      <c r="CY45" s="13" t="n">
        <v>-0.085194</v>
      </c>
      <c r="CZ45" s="13" t="n">
        <v>0.062238</v>
      </c>
      <c r="DA45" s="13" t="n">
        <v>0.053444</v>
      </c>
      <c r="DB45" s="13" t="n">
        <v>-0.036931</v>
      </c>
      <c r="DC45" s="13" t="n">
        <v>-0.134013</v>
      </c>
      <c r="DD45" s="13" t="n">
        <v>-0.030916</v>
      </c>
      <c r="DE45" s="13" t="n">
        <v>0.038806</v>
      </c>
      <c r="DF45" s="13" t="n">
        <v>0.031489</v>
      </c>
      <c r="DG45" s="13" t="n">
        <v>0.009355</v>
      </c>
      <c r="DH45" s="13" t="n">
        <v>-0.042042</v>
      </c>
      <c r="DI45" s="13" t="n">
        <v>0.047433</v>
      </c>
      <c r="DJ45" s="13" t="n">
        <v>0.030033</v>
      </c>
      <c r="DK45" s="13" t="n">
        <v>0.117876</v>
      </c>
      <c r="DL45" s="13" t="n">
        <v>-0.111158</v>
      </c>
      <c r="DM45" s="13" t="n">
        <v>0.072604</v>
      </c>
      <c r="DN45" s="13" t="n">
        <v>0.014295</v>
      </c>
      <c r="DO45" s="13" t="n">
        <v>0.019359</v>
      </c>
      <c r="DP45" s="13" t="n">
        <v>0.027966</v>
      </c>
      <c r="DQ45" s="13" t="n">
        <v>0.020055</v>
      </c>
      <c r="DR45" s="13" t="n">
        <v>0.038317</v>
      </c>
      <c r="DS45" s="13" t="n">
        <v>-0.019933</v>
      </c>
      <c r="DT45" s="13" t="n">
        <v>0.092614</v>
      </c>
      <c r="DV45" s="13" t="n">
        <v>0.00493</v>
      </c>
      <c r="DW45" s="13" t="n">
        <v>0.02315</v>
      </c>
      <c r="DX45" s="13" t="n">
        <v>0.042273</v>
      </c>
      <c r="DY45" s="13" t="n">
        <v>-0.060187</v>
      </c>
      <c r="DZ45" s="13" t="n">
        <v>-0.012581</v>
      </c>
      <c r="EA45" s="13" t="n">
        <v>-0.004966</v>
      </c>
      <c r="EB45" s="13" t="n">
        <v>0.078253</v>
      </c>
      <c r="EC45" s="13" t="n">
        <v>-0.008361</v>
      </c>
      <c r="ED45" s="13" t="n">
        <v>0.058782</v>
      </c>
      <c r="EE45" s="13" t="n">
        <v>0.014853</v>
      </c>
      <c r="EF45" s="13" t="n">
        <v>0.045779</v>
      </c>
      <c r="EG45" s="13" t="n">
        <v>-0.025103</v>
      </c>
      <c r="EH45" s="13" t="n">
        <v>0.074481</v>
      </c>
      <c r="EI45" s="13" t="n">
        <v>-0.01862</v>
      </c>
      <c r="EJ45" s="13" t="n">
        <v>0.059497</v>
      </c>
      <c r="EK45" s="13" t="n">
        <v>-0.006256</v>
      </c>
      <c r="EL45" s="13" t="n">
        <v>0.078353</v>
      </c>
      <c r="EM45" s="13" t="n">
        <v>0.02509</v>
      </c>
      <c r="EN45" s="13" t="n">
        <v>0.057637</v>
      </c>
      <c r="EO45" s="13" t="n">
        <v>0.051588</v>
      </c>
      <c r="EP45" s="13" t="n">
        <v>-0.037482</v>
      </c>
      <c r="EQ45" s="13" t="n">
        <v>-0.07686</v>
      </c>
      <c r="ER45" s="13" t="n">
        <v>-0.018586</v>
      </c>
      <c r="ES45" s="13" t="n">
        <v>0.043857</v>
      </c>
      <c r="ET45" s="13" t="n">
        <v>-0.074271</v>
      </c>
      <c r="EU45" s="13" t="n">
        <v>0.029712</v>
      </c>
      <c r="EV45" s="13" t="n">
        <v>-0.072238</v>
      </c>
      <c r="EW45" s="13" t="n">
        <v>0.017289</v>
      </c>
      <c r="EX45" s="13" t="n">
        <v>-0.010882</v>
      </c>
      <c r="EY45" s="13" t="n">
        <v>0.023455</v>
      </c>
      <c r="EZ45" s="13" t="n">
        <v>-0.017418</v>
      </c>
      <c r="FA45" s="13" t="n">
        <v>0.047477</v>
      </c>
      <c r="FB45" s="13" t="n">
        <v>-0.021398</v>
      </c>
      <c r="FC45" s="13" t="n">
        <v>0.022046</v>
      </c>
      <c r="FD45" s="13" t="n">
        <v>0.018873</v>
      </c>
      <c r="FE45" s="13" t="n">
        <v>0.023034</v>
      </c>
      <c r="FF45" s="13" t="n">
        <v>-0.052736</v>
      </c>
      <c r="FG45" s="13" t="n">
        <v>-0.065364</v>
      </c>
      <c r="FH45" s="13" t="n">
        <v>-0.089742</v>
      </c>
      <c r="FI45" s="13" t="n">
        <v>0.053152</v>
      </c>
      <c r="FJ45" s="13" t="n">
        <v>0.028786</v>
      </c>
      <c r="FK45" s="13" t="n">
        <v>-0.051739</v>
      </c>
      <c r="FL45" s="13" t="n">
        <v>-0.10249</v>
      </c>
      <c r="FM45" s="13" t="n">
        <v>-0.018578</v>
      </c>
      <c r="FN45" s="13" t="n">
        <v>0.034075</v>
      </c>
      <c r="FO45" s="13" t="n">
        <v>0.045178</v>
      </c>
      <c r="FP45" s="13" t="n">
        <v>-0.011984</v>
      </c>
      <c r="FQ45" s="13" t="n">
        <v>-0.045627</v>
      </c>
      <c r="FR45" s="13" t="n">
        <v>0.049232</v>
      </c>
      <c r="FS45" s="13" t="n">
        <v>0.027746</v>
      </c>
      <c r="FT45" s="13" t="n">
        <v>0.098478</v>
      </c>
      <c r="FU45" s="13" t="n">
        <v>-0.108699</v>
      </c>
      <c r="FV45" s="13" t="n">
        <v>0.044804</v>
      </c>
      <c r="FW45" s="13" t="n">
        <v>-0.011773</v>
      </c>
      <c r="FX45" s="13" t="n">
        <v>0.016171</v>
      </c>
      <c r="FY45" s="13" t="n">
        <v>0.039368</v>
      </c>
      <c r="FZ45" s="13" t="n">
        <v>-0.003141</v>
      </c>
      <c r="GA45" s="13" t="n">
        <v>0.006861</v>
      </c>
      <c r="GB45" s="13" t="n">
        <v>-0.038109</v>
      </c>
      <c r="GC45" s="13" t="n">
        <v>0.066693</v>
      </c>
    </row>
    <row r="46" customFormat="false" ht="15" hidden="false" customHeight="false" outlineLevel="0" collapsed="false">
      <c r="B46" s="8" t="str">
        <f aca="false">Deals!B46</f>
        <v>Arcbest Corporation</v>
      </c>
      <c r="C46" s="12" t="n">
        <v>1</v>
      </c>
      <c r="D46" s="13" t="n">
        <v>0.086508</v>
      </c>
      <c r="E46" s="13" t="n">
        <v>-0.327246</v>
      </c>
      <c r="F46" s="13" t="n">
        <v>-0.136166</v>
      </c>
      <c r="G46" s="13" t="n">
        <v>0.015132</v>
      </c>
      <c r="H46" s="13" t="n">
        <v>0.032298</v>
      </c>
      <c r="I46" s="13" t="n">
        <v>0.153382</v>
      </c>
      <c r="J46" s="13" t="n">
        <v>0.101571</v>
      </c>
      <c r="K46" s="13" t="n">
        <v>0.101236</v>
      </c>
      <c r="L46" s="13" t="n">
        <v>0.010818</v>
      </c>
      <c r="M46" s="13" t="n">
        <v>-0.100171</v>
      </c>
      <c r="N46" s="13" t="n">
        <v>0.81922</v>
      </c>
      <c r="O46" s="13" t="n">
        <v>0.2022</v>
      </c>
      <c r="P46" s="13" t="n">
        <v>-0.054466</v>
      </c>
      <c r="Q46" s="13" t="n">
        <v>0.147926</v>
      </c>
      <c r="R46" s="13" t="n">
        <v>0.031752</v>
      </c>
      <c r="S46" s="13" t="n">
        <v>0.066225</v>
      </c>
      <c r="T46" s="13" t="n">
        <v>0.194008</v>
      </c>
      <c r="U46" s="13" t="n">
        <v>0.031547</v>
      </c>
      <c r="V46" s="13" t="n">
        <v>0.018112</v>
      </c>
      <c r="W46" s="13" t="n">
        <v>-0.029163</v>
      </c>
      <c r="X46" s="13" t="n">
        <v>0.110944</v>
      </c>
      <c r="Y46" s="13" t="n">
        <v>0.066847</v>
      </c>
      <c r="Z46" s="13" t="n">
        <v>0.085743</v>
      </c>
      <c r="AA46" s="13" t="n">
        <v>0.017302</v>
      </c>
      <c r="AB46" s="13" t="n">
        <v>-0.270742</v>
      </c>
      <c r="AC46" s="13" t="n">
        <v>0.132367</v>
      </c>
      <c r="AD46" s="13" t="n">
        <v>0.038997</v>
      </c>
      <c r="AE46" s="13" t="n">
        <v>0.037534</v>
      </c>
      <c r="AF46" s="13" t="n">
        <v>0.123514</v>
      </c>
      <c r="AG46" s="13" t="n">
        <v>0.067941</v>
      </c>
      <c r="AH46" s="13" t="n">
        <v>-0.196463</v>
      </c>
      <c r="AI46" s="13" t="n">
        <v>0.125604</v>
      </c>
      <c r="AJ46" s="13" t="n">
        <v>-0.095272</v>
      </c>
      <c r="AK46" s="13" t="n">
        <v>-0.057799</v>
      </c>
      <c r="AL46" s="13" t="n">
        <v>-0.040616</v>
      </c>
      <c r="AM46" s="13" t="n">
        <v>-0.069903</v>
      </c>
      <c r="AN46" s="13" t="n">
        <v>0.039308</v>
      </c>
      <c r="AO46" s="13" t="n">
        <v>-0.124357</v>
      </c>
      <c r="AP46" s="13" t="n">
        <v>-0.107687</v>
      </c>
      <c r="AQ46" s="13" t="n">
        <v>0.005045</v>
      </c>
      <c r="AR46" s="13" t="n">
        <v>-0.067181</v>
      </c>
      <c r="AS46" s="13" t="n">
        <v>-0.111711</v>
      </c>
      <c r="AT46" s="13" t="n">
        <v>-0.040206</v>
      </c>
      <c r="AU46" s="13" t="n">
        <v>-0.042864</v>
      </c>
      <c r="AV46" s="13" t="n">
        <v>0.103219</v>
      </c>
      <c r="AW46" s="13" t="n">
        <v>-0.115794</v>
      </c>
      <c r="AX46" s="13" t="n">
        <v>-0.093243</v>
      </c>
      <c r="AY46" s="13" t="n">
        <v>-0.056878</v>
      </c>
      <c r="AZ46" s="13" t="n">
        <v>0.151385</v>
      </c>
      <c r="BA46" s="13" t="n">
        <v>-0.017103</v>
      </c>
      <c r="BB46" s="13" t="n">
        <v>0.038777</v>
      </c>
      <c r="BC46" s="13" t="n">
        <v>0.046267</v>
      </c>
      <c r="BD46" s="13" t="n">
        <v>0.534171</v>
      </c>
      <c r="BE46" s="13" t="n">
        <v>-0.091954</v>
      </c>
      <c r="BF46" s="13" t="n">
        <v>0.142857</v>
      </c>
      <c r="BG46" s="13" t="n">
        <v>-0.068671</v>
      </c>
      <c r="BH46" s="13" t="n">
        <v>-0.11414</v>
      </c>
      <c r="BI46" s="13" t="n">
        <v>0.017308</v>
      </c>
      <c r="BJ46" s="13" t="n">
        <v>-0.2862</v>
      </c>
      <c r="BK46" s="13" t="n">
        <v>0.095745</v>
      </c>
      <c r="BM46" s="13" t="n">
        <v>-0.022102</v>
      </c>
      <c r="BN46" s="13" t="n">
        <v>0.033079</v>
      </c>
      <c r="BO46" s="13" t="n">
        <v>0.045853</v>
      </c>
      <c r="BP46" s="13" t="n">
        <v>-0.0131</v>
      </c>
      <c r="BQ46" s="13" t="n">
        <v>0.011906</v>
      </c>
      <c r="BR46" s="13" t="n">
        <v>0.043839</v>
      </c>
      <c r="BS46" s="13" t="n">
        <v>0.055677</v>
      </c>
      <c r="BT46" s="13" t="n">
        <v>0.015188</v>
      </c>
      <c r="BU46" s="13" t="n">
        <v>0.04401</v>
      </c>
      <c r="BV46" s="13" t="n">
        <v>0.005791</v>
      </c>
      <c r="BW46" s="13" t="n">
        <v>0.042678</v>
      </c>
      <c r="BX46" s="13" t="n">
        <v>0.003103</v>
      </c>
      <c r="BY46" s="13" t="n">
        <v>0.074394</v>
      </c>
      <c r="BZ46" s="13" t="n">
        <v>-0.031512</v>
      </c>
      <c r="CA46" s="13" t="n">
        <v>0.058445</v>
      </c>
      <c r="CB46" s="13" t="n">
        <v>0.0287</v>
      </c>
      <c r="CC46" s="13" t="n">
        <v>0.049367</v>
      </c>
      <c r="CD46" s="13" t="n">
        <v>0.01501</v>
      </c>
      <c r="CE46" s="13" t="n">
        <v>-0.031752</v>
      </c>
      <c r="CF46" s="13" t="n">
        <v>0.045226</v>
      </c>
      <c r="CG46" s="13" t="n">
        <v>0.013924</v>
      </c>
      <c r="CH46" s="13" t="n">
        <v>-0.042455</v>
      </c>
      <c r="CI46" s="13" t="n">
        <v>-0.003132</v>
      </c>
      <c r="CJ46" s="13" t="n">
        <v>0.038144</v>
      </c>
      <c r="CK46" s="13" t="n">
        <v>-0.049873</v>
      </c>
      <c r="CL46" s="13" t="n">
        <v>0.034066</v>
      </c>
      <c r="CM46" s="13" t="n">
        <v>-0.05602</v>
      </c>
      <c r="CN46" s="13" t="n">
        <v>0.043991</v>
      </c>
      <c r="CO46" s="13" t="n">
        <v>-0.026107</v>
      </c>
      <c r="CP46" s="13" t="n">
        <v>0.038594</v>
      </c>
      <c r="CQ46" s="13" t="n">
        <v>-0.050432</v>
      </c>
      <c r="CR46" s="13" t="n">
        <v>0.059324</v>
      </c>
      <c r="CS46" s="13" t="n">
        <v>0.012099</v>
      </c>
      <c r="CT46" s="13" t="n">
        <v>-0.005592</v>
      </c>
      <c r="CU46" s="13" t="n">
        <v>0.004206</v>
      </c>
      <c r="CV46" s="13" t="n">
        <v>0.018549</v>
      </c>
      <c r="CW46" s="13" t="n">
        <v>-0.065863</v>
      </c>
      <c r="CX46" s="13" t="n">
        <v>-0.012915</v>
      </c>
      <c r="CY46" s="13" t="n">
        <v>-0.057074</v>
      </c>
      <c r="CZ46" s="13" t="n">
        <v>0.043502</v>
      </c>
      <c r="DA46" s="13" t="n">
        <v>0.022571</v>
      </c>
      <c r="DB46" s="13" t="n">
        <v>-0.044976</v>
      </c>
      <c r="DC46" s="13" t="n">
        <v>-0.07603</v>
      </c>
      <c r="DD46" s="13" t="n">
        <v>0.004854</v>
      </c>
      <c r="DE46" s="13" t="n">
        <v>0.065541</v>
      </c>
      <c r="DF46" s="13" t="n">
        <v>0.058126</v>
      </c>
      <c r="DG46" s="13" t="n">
        <v>-0.012373</v>
      </c>
      <c r="DH46" s="13" t="n">
        <v>0.010467</v>
      </c>
      <c r="DI46" s="13" t="n">
        <v>0.05561</v>
      </c>
      <c r="DJ46" s="13" t="n">
        <v>0.032884</v>
      </c>
      <c r="DK46" s="13" t="n">
        <v>0.018853</v>
      </c>
      <c r="DL46" s="13" t="n">
        <v>-0.030427</v>
      </c>
      <c r="DM46" s="13" t="n">
        <v>0.135926</v>
      </c>
      <c r="DN46" s="13" t="n">
        <v>0.04365</v>
      </c>
      <c r="DO46" s="13" t="n">
        <v>-0.00087</v>
      </c>
      <c r="DP46" s="13" t="n">
        <v>-0.013856</v>
      </c>
      <c r="DQ46" s="13" t="n">
        <v>0.001807</v>
      </c>
      <c r="DR46" s="13" t="n">
        <v>0.002697</v>
      </c>
      <c r="DS46" s="13" t="n">
        <v>-0.031919</v>
      </c>
      <c r="DT46" s="13" t="n">
        <v>0.043568</v>
      </c>
      <c r="DV46" s="13" t="n">
        <v>-0.013282</v>
      </c>
      <c r="DW46" s="13" t="n">
        <v>0.02302</v>
      </c>
      <c r="DX46" s="13" t="n">
        <v>0.035502</v>
      </c>
      <c r="DY46" s="13" t="n">
        <v>-0.000484</v>
      </c>
      <c r="DZ46" s="13" t="n">
        <v>0.003909</v>
      </c>
      <c r="EA46" s="13" t="n">
        <v>0.026521</v>
      </c>
      <c r="EB46" s="13" t="n">
        <v>0.091306</v>
      </c>
      <c r="EC46" s="13" t="n">
        <v>0.02109</v>
      </c>
      <c r="ED46" s="13" t="n">
        <v>0.03631</v>
      </c>
      <c r="EE46" s="13" t="n">
        <v>-0.011683</v>
      </c>
      <c r="EF46" s="13" t="n">
        <v>0.048419</v>
      </c>
      <c r="EG46" s="13" t="n">
        <v>0.003784</v>
      </c>
      <c r="EH46" s="13" t="n">
        <v>0.072682</v>
      </c>
      <c r="EI46" s="13" t="n">
        <v>-0.012019</v>
      </c>
      <c r="EJ46" s="13" t="n">
        <v>0.051094</v>
      </c>
      <c r="EK46" s="13" t="n">
        <v>0.030177</v>
      </c>
      <c r="EL46" s="13" t="n">
        <v>0.037957</v>
      </c>
      <c r="EM46" s="13" t="n">
        <v>0.024033</v>
      </c>
      <c r="EN46" s="13" t="n">
        <v>0.013397</v>
      </c>
      <c r="EO46" s="13" t="n">
        <v>0.043026</v>
      </c>
      <c r="EP46" s="13" t="n">
        <v>0.015321</v>
      </c>
      <c r="EQ46" s="13" t="n">
        <v>-0.039958</v>
      </c>
      <c r="ER46" s="13" t="n">
        <v>-0.006815</v>
      </c>
      <c r="ES46" s="13" t="n">
        <v>0.03369</v>
      </c>
      <c r="ET46" s="13" t="n">
        <v>-0.027868</v>
      </c>
      <c r="EU46" s="13" t="n">
        <v>0.030654</v>
      </c>
      <c r="EV46" s="13" t="n">
        <v>-0.034861</v>
      </c>
      <c r="EW46" s="13" t="n">
        <v>0.00448</v>
      </c>
      <c r="EX46" s="13" t="n">
        <v>-0.012812</v>
      </c>
      <c r="EY46" s="13" t="n">
        <v>0.016323</v>
      </c>
      <c r="EZ46" s="13" t="n">
        <v>-0.031185</v>
      </c>
      <c r="FA46" s="13" t="n">
        <v>0.046647</v>
      </c>
      <c r="FB46" s="13" t="n">
        <v>-0.001964</v>
      </c>
      <c r="FC46" s="13" t="n">
        <v>0.018193</v>
      </c>
      <c r="FD46" s="13" t="n">
        <v>-0.001786</v>
      </c>
      <c r="FE46" s="13" t="n">
        <v>0.000137</v>
      </c>
      <c r="FF46" s="13" t="n">
        <v>-0.060306</v>
      </c>
      <c r="FG46" s="13" t="n">
        <v>-0.001602</v>
      </c>
      <c r="FH46" s="13" t="n">
        <v>-0.044531</v>
      </c>
      <c r="FI46" s="13" t="n">
        <v>0.029628</v>
      </c>
      <c r="FJ46" s="13" t="n">
        <v>0.009444</v>
      </c>
      <c r="FK46" s="13" t="n">
        <v>-0.039128</v>
      </c>
      <c r="FL46" s="13" t="n">
        <v>-0.079693</v>
      </c>
      <c r="FM46" s="13" t="n">
        <v>-0.000588</v>
      </c>
      <c r="FN46" s="13" t="n">
        <v>0.074086</v>
      </c>
      <c r="FO46" s="13" t="n">
        <v>0.051128</v>
      </c>
      <c r="FP46" s="13" t="n">
        <v>-0.004222</v>
      </c>
      <c r="FQ46" s="13" t="n">
        <v>0.02783</v>
      </c>
      <c r="FR46" s="13" t="n">
        <v>0.074439</v>
      </c>
      <c r="FS46" s="13" t="n">
        <v>0.030606</v>
      </c>
      <c r="FT46" s="13" t="n">
        <v>0.019938</v>
      </c>
      <c r="FU46" s="13" t="n">
        <v>-0.042755</v>
      </c>
      <c r="FV46" s="13" t="n">
        <v>0.111444</v>
      </c>
      <c r="FW46" s="13" t="n">
        <v>0.035548</v>
      </c>
      <c r="FX46" s="13" t="n">
        <v>0.018209</v>
      </c>
      <c r="FY46" s="13" t="n">
        <v>-0.002873</v>
      </c>
      <c r="FZ46" s="13" t="n">
        <v>0.00237</v>
      </c>
      <c r="GA46" s="13" t="n">
        <v>-0.006756</v>
      </c>
      <c r="GB46" s="13" t="n">
        <v>-0.025655</v>
      </c>
      <c r="GC46" s="13" t="n">
        <v>0.02877</v>
      </c>
    </row>
    <row r="47" customFormat="false" ht="15" hidden="false" customHeight="false" outlineLevel="0" collapsed="false">
      <c r="B47" s="8" t="str">
        <f aca="false">Deals!B47</f>
        <v>Hill-Rom Holdings, Inc.</v>
      </c>
      <c r="C47" s="12" t="n">
        <v>1</v>
      </c>
      <c r="D47" s="13" t="n">
        <v>0.060421</v>
      </c>
      <c r="E47" s="13" t="n">
        <v>0.05247</v>
      </c>
      <c r="F47" s="13" t="n">
        <v>-0.033379</v>
      </c>
      <c r="G47" s="13" t="n">
        <v>-0.004628</v>
      </c>
      <c r="H47" s="13" t="n">
        <v>0.023784</v>
      </c>
      <c r="I47" s="13" t="n">
        <v>0.164211</v>
      </c>
      <c r="J47" s="13" t="n">
        <v>-0.012055</v>
      </c>
      <c r="K47" s="13" t="n">
        <v>0.078249</v>
      </c>
      <c r="L47" s="13" t="n">
        <v>-0.032652</v>
      </c>
      <c r="M47" s="13" t="n">
        <v>0.060464</v>
      </c>
      <c r="N47" s="13" t="n">
        <v>-0.063991</v>
      </c>
      <c r="O47" s="13" t="n">
        <v>0.100653</v>
      </c>
      <c r="P47" s="13" t="n">
        <v>-0.07904</v>
      </c>
      <c r="Q47" s="13" t="n">
        <v>0.053544</v>
      </c>
      <c r="R47" s="13" t="n">
        <v>0.152386</v>
      </c>
      <c r="S47" s="13" t="n">
        <v>0.008477</v>
      </c>
      <c r="T47" s="13" t="n">
        <v>-0.00389</v>
      </c>
      <c r="U47" s="13" t="n">
        <v>-0.122642</v>
      </c>
      <c r="V47" s="13" t="n">
        <v>0.043011</v>
      </c>
      <c r="W47" s="13" t="n">
        <v>0.022813</v>
      </c>
      <c r="X47" s="13" t="n">
        <v>-0.030618</v>
      </c>
      <c r="Y47" s="13" t="n">
        <v>0.062366</v>
      </c>
      <c r="Z47" s="13" t="n">
        <v>0.04971</v>
      </c>
      <c r="AA47" s="13" t="n">
        <v>-0.050831</v>
      </c>
      <c r="AB47" s="13" t="n">
        <v>0.111929</v>
      </c>
      <c r="AC47" s="13" t="n">
        <v>-0.050833</v>
      </c>
      <c r="AD47" s="13" t="n">
        <v>0.073618</v>
      </c>
      <c r="AE47" s="13" t="n">
        <v>0.028777</v>
      </c>
      <c r="AF47" s="13" t="n">
        <v>0.000284</v>
      </c>
      <c r="AG47" s="13" t="n">
        <v>0.046909</v>
      </c>
      <c r="AH47" s="13" t="n">
        <v>0.00335</v>
      </c>
      <c r="AI47" s="13" t="n">
        <v>0.025876</v>
      </c>
      <c r="AJ47" s="13" t="n">
        <v>0.019184</v>
      </c>
      <c r="AK47" s="13" t="n">
        <v>0.032439</v>
      </c>
      <c r="AL47" s="13" t="n">
        <v>0.056827</v>
      </c>
      <c r="AM47" s="13" t="n">
        <v>0.03129</v>
      </c>
      <c r="AN47" s="13" t="n">
        <v>-0.056934</v>
      </c>
      <c r="AO47" s="13" t="n">
        <v>-0.013058</v>
      </c>
      <c r="AP47" s="13" t="n">
        <v>0.013464</v>
      </c>
      <c r="AQ47" s="13" t="n">
        <v>-0.033783</v>
      </c>
      <c r="AR47" s="13" t="n">
        <v>-0.052838</v>
      </c>
      <c r="AS47" s="13" t="n">
        <v>0.017062</v>
      </c>
      <c r="AT47" s="13" t="n">
        <v>-0.051759</v>
      </c>
      <c r="AU47" s="13" t="n">
        <v>0.088889</v>
      </c>
      <c r="AV47" s="13" t="n">
        <v>-0.038767</v>
      </c>
      <c r="AW47" s="13" t="n">
        <v>0.016132</v>
      </c>
      <c r="AX47" s="13" t="n">
        <v>0.030328</v>
      </c>
      <c r="AY47" s="13" t="n">
        <v>0.059068</v>
      </c>
      <c r="AZ47" s="13" t="n">
        <v>0.110051</v>
      </c>
      <c r="BA47" s="13" t="n">
        <v>0.047884</v>
      </c>
      <c r="BB47" s="13" t="n">
        <v>-0.106002</v>
      </c>
      <c r="BC47" s="13" t="n">
        <v>-0.037358</v>
      </c>
      <c r="BD47" s="13" t="n">
        <v>0.055681</v>
      </c>
      <c r="BE47" s="13" t="n">
        <v>0.048628</v>
      </c>
      <c r="BF47" s="13" t="n">
        <v>0.128758</v>
      </c>
      <c r="BG47" s="13" t="n">
        <v>0.065162</v>
      </c>
      <c r="BH47" s="13" t="n">
        <v>0.071388</v>
      </c>
      <c r="BI47" s="13" t="n">
        <v>0.022739</v>
      </c>
      <c r="BJ47" s="13" t="n">
        <v>0.031412</v>
      </c>
      <c r="BK47" s="13" t="n">
        <v>-0.063937</v>
      </c>
      <c r="BM47" s="13" t="n">
        <v>0.03558</v>
      </c>
      <c r="BN47" s="13" t="n">
        <v>0.018276</v>
      </c>
      <c r="BO47" s="13" t="n">
        <v>0.003541</v>
      </c>
      <c r="BP47" s="13" t="n">
        <v>0.026178</v>
      </c>
      <c r="BQ47" s="13" t="n">
        <v>0.038452</v>
      </c>
      <c r="BR47" s="13" t="n">
        <v>0.063832</v>
      </c>
      <c r="BS47" s="13" t="n">
        <v>0.014143</v>
      </c>
      <c r="BT47" s="13" t="n">
        <v>0.045699</v>
      </c>
      <c r="BU47" s="13" t="n">
        <v>0.00214</v>
      </c>
      <c r="BV47" s="13" t="n">
        <v>0.058893</v>
      </c>
      <c r="BW47" s="13" t="n">
        <v>-0.009342</v>
      </c>
      <c r="BX47" s="13" t="n">
        <v>0.076337</v>
      </c>
      <c r="BY47" s="13" t="n">
        <v>-0.02024</v>
      </c>
      <c r="BZ47" s="13" t="n">
        <v>0.058356</v>
      </c>
      <c r="CA47" s="13" t="n">
        <v>0.034728</v>
      </c>
      <c r="CB47" s="13" t="n">
        <v>0.032757</v>
      </c>
      <c r="CC47" s="13" t="n">
        <v>0.038949</v>
      </c>
      <c r="CD47" s="13" t="n">
        <v>-0.029986</v>
      </c>
      <c r="CE47" s="13" t="n">
        <v>0.045408</v>
      </c>
      <c r="CF47" s="13" t="n">
        <v>-0.000162</v>
      </c>
      <c r="CG47" s="13" t="n">
        <v>-0.015937</v>
      </c>
      <c r="CH47" s="13" t="n">
        <v>0.004539</v>
      </c>
      <c r="CI47" s="13" t="n">
        <v>0.053507</v>
      </c>
      <c r="CJ47" s="13" t="n">
        <v>-0.054971</v>
      </c>
      <c r="CK47" s="13" t="n">
        <v>0.041871</v>
      </c>
      <c r="CL47" s="13" t="n">
        <v>-0.055827</v>
      </c>
      <c r="CM47" s="13" t="n">
        <v>0.055072</v>
      </c>
      <c r="CN47" s="13" t="n">
        <v>0.027462</v>
      </c>
      <c r="CO47" s="13" t="n">
        <v>0.0084</v>
      </c>
      <c r="CP47" s="13" t="n">
        <v>-0.01509</v>
      </c>
      <c r="CQ47" s="13" t="n">
        <v>0.079359</v>
      </c>
      <c r="CR47" s="13" t="n">
        <v>0.011372</v>
      </c>
      <c r="CS47" s="13" t="n">
        <v>-0.013492</v>
      </c>
      <c r="CT47" s="13" t="n">
        <v>0.022313</v>
      </c>
      <c r="CU47" s="13" t="n">
        <v>0.002174</v>
      </c>
      <c r="CV47" s="13" t="n">
        <v>0.00263</v>
      </c>
      <c r="CW47" s="13" t="n">
        <v>-0.05552</v>
      </c>
      <c r="CX47" s="13" t="n">
        <v>-0.042563</v>
      </c>
      <c r="CY47" s="13" t="n">
        <v>0.062808</v>
      </c>
      <c r="CZ47" s="13" t="n">
        <v>0.019056</v>
      </c>
      <c r="DA47" s="13" t="n">
        <v>-0.04771</v>
      </c>
      <c r="DB47" s="13" t="n">
        <v>-0.070432</v>
      </c>
      <c r="DC47" s="13" t="n">
        <v>0.014407</v>
      </c>
      <c r="DD47" s="13" t="n">
        <v>0.07542</v>
      </c>
      <c r="DE47" s="13" t="n">
        <v>-0.003604</v>
      </c>
      <c r="DF47" s="13" t="n">
        <v>0.016372</v>
      </c>
      <c r="DG47" s="13" t="n">
        <v>-0.025656</v>
      </c>
      <c r="DH47" s="13" t="n">
        <v>0.052055</v>
      </c>
      <c r="DI47" s="13" t="n">
        <v>0.022986</v>
      </c>
      <c r="DJ47" s="13" t="n">
        <v>0.003539</v>
      </c>
      <c r="DK47" s="13" t="n">
        <v>-0.046889</v>
      </c>
      <c r="DL47" s="13" t="n">
        <v>0.085084</v>
      </c>
      <c r="DM47" s="13" t="n">
        <v>0.016834</v>
      </c>
      <c r="DN47" s="13" t="n">
        <v>0.018865</v>
      </c>
      <c r="DO47" s="13" t="n">
        <v>0.014755</v>
      </c>
      <c r="DP47" s="13" t="n">
        <v>-0.00231</v>
      </c>
      <c r="DQ47" s="13" t="n">
        <v>0.011011</v>
      </c>
      <c r="DR47" s="13" t="n">
        <v>-0.009065</v>
      </c>
      <c r="DS47" s="13" t="n">
        <v>0.020227</v>
      </c>
      <c r="DT47" s="13" t="n">
        <v>0.005463</v>
      </c>
      <c r="DV47" s="13" t="n">
        <v>0.042614</v>
      </c>
      <c r="DW47" s="13" t="n">
        <v>0.016826</v>
      </c>
      <c r="DX47" s="13" t="n">
        <v>0.005543</v>
      </c>
      <c r="DY47" s="13" t="n">
        <v>0.028729</v>
      </c>
      <c r="DZ47" s="13" t="n">
        <v>0.041997</v>
      </c>
      <c r="EA47" s="13" t="n">
        <v>0.063326</v>
      </c>
      <c r="EB47" s="13" t="n">
        <v>0.013365</v>
      </c>
      <c r="EC47" s="13" t="n">
        <v>0.043488</v>
      </c>
      <c r="ED47" s="13" t="n">
        <v>0.005567</v>
      </c>
      <c r="EE47" s="13" t="n">
        <v>0.062677</v>
      </c>
      <c r="EF47" s="13" t="n">
        <v>-0.006803</v>
      </c>
      <c r="EG47" s="13" t="n">
        <v>0.076462</v>
      </c>
      <c r="EH47" s="13" t="n">
        <v>-0.020749</v>
      </c>
      <c r="EI47" s="13" t="n">
        <v>0.059167</v>
      </c>
      <c r="EJ47" s="13" t="n">
        <v>0.033594</v>
      </c>
      <c r="EK47" s="13" t="n">
        <v>0.035207</v>
      </c>
      <c r="EL47" s="13" t="n">
        <v>0.036466</v>
      </c>
      <c r="EM47" s="13" t="n">
        <v>-0.03085</v>
      </c>
      <c r="EN47" s="13" t="n">
        <v>0.046462</v>
      </c>
      <c r="EO47" s="13" t="n">
        <v>0.003136</v>
      </c>
      <c r="EP47" s="13" t="n">
        <v>-0.018198</v>
      </c>
      <c r="EQ47" s="13" t="n">
        <v>0.004601</v>
      </c>
      <c r="ER47" s="13" t="n">
        <v>0.052759</v>
      </c>
      <c r="ES47" s="13" t="n">
        <v>-0.057727</v>
      </c>
      <c r="ET47" s="13" t="n">
        <v>0.042222</v>
      </c>
      <c r="EU47" s="13" t="n">
        <v>-0.05694</v>
      </c>
      <c r="EV47" s="13" t="n">
        <v>0.051754</v>
      </c>
      <c r="EW47" s="13" t="n">
        <v>0.024638</v>
      </c>
      <c r="EX47" s="13" t="n">
        <v>0.008537</v>
      </c>
      <c r="EY47" s="13" t="n">
        <v>-0.023604</v>
      </c>
      <c r="EZ47" s="13" t="n">
        <v>0.082917</v>
      </c>
      <c r="FA47" s="13" t="n">
        <v>0.011025</v>
      </c>
      <c r="FB47" s="13" t="n">
        <v>-0.006401</v>
      </c>
      <c r="FC47" s="13" t="n">
        <v>0.015436</v>
      </c>
      <c r="FD47" s="13" t="n">
        <v>0.006342</v>
      </c>
      <c r="FE47" s="13" t="n">
        <v>0.006696</v>
      </c>
      <c r="FF47" s="13" t="n">
        <v>-0.056513</v>
      </c>
      <c r="FG47" s="13" t="n">
        <v>-0.043687</v>
      </c>
      <c r="FH47" s="13" t="n">
        <v>0.066808</v>
      </c>
      <c r="FI47" s="13" t="n">
        <v>0.017999</v>
      </c>
      <c r="FJ47" s="13" t="n">
        <v>-0.051072</v>
      </c>
      <c r="FK47" s="13" t="n">
        <v>-0.072967</v>
      </c>
      <c r="FL47" s="13" t="n">
        <v>0.021296</v>
      </c>
      <c r="FM47" s="13" t="n">
        <v>0.084161</v>
      </c>
      <c r="FN47" s="13" t="n">
        <v>-0.002913</v>
      </c>
      <c r="FO47" s="13" t="n">
        <v>0.015778</v>
      </c>
      <c r="FP47" s="13" t="n">
        <v>-0.027406</v>
      </c>
      <c r="FQ47" s="13" t="n">
        <v>0.05463</v>
      </c>
      <c r="FR47" s="13" t="n">
        <v>0.018005</v>
      </c>
      <c r="FS47" s="13" t="n">
        <v>0.003286</v>
      </c>
      <c r="FT47" s="13" t="n">
        <v>-0.044896</v>
      </c>
      <c r="FU47" s="13" t="n">
        <v>0.079731</v>
      </c>
      <c r="FV47" s="13" t="n">
        <v>0.01806</v>
      </c>
      <c r="FW47" s="13" t="n">
        <v>0.020789</v>
      </c>
      <c r="FX47" s="13" t="n">
        <v>0.012259</v>
      </c>
      <c r="FY47" s="13" t="n">
        <v>-0.004443</v>
      </c>
      <c r="FZ47" s="13" t="n">
        <v>0.015352</v>
      </c>
      <c r="GA47" s="13" t="n">
        <v>-0.014783</v>
      </c>
      <c r="GB47" s="13" t="n">
        <v>0.021966</v>
      </c>
      <c r="GC47" s="13" t="n">
        <v>0.006962</v>
      </c>
    </row>
    <row r="48" customFormat="false" ht="15" hidden="false" customHeight="false" outlineLevel="0" collapsed="false">
      <c r="B48" s="8" t="str">
        <f aca="false">Deals!B48</f>
        <v>Raytheon Technologies Corporation</v>
      </c>
      <c r="C48" s="12" t="n">
        <v>1</v>
      </c>
      <c r="D48" s="13" t="n">
        <v>0.072676</v>
      </c>
      <c r="E48" s="13" t="n">
        <v>-0.019537</v>
      </c>
      <c r="F48" s="13" t="n">
        <v>-0.00166</v>
      </c>
      <c r="G48" s="13" t="n">
        <v>0.024949</v>
      </c>
      <c r="H48" s="13" t="n">
        <v>0.023717</v>
      </c>
      <c r="I48" s="13" t="n">
        <v>0.067797</v>
      </c>
      <c r="J48" s="13" t="n">
        <v>0.03403</v>
      </c>
      <c r="K48" s="13" t="n">
        <v>0.031806</v>
      </c>
      <c r="L48" s="13" t="n">
        <v>-0.022905</v>
      </c>
      <c r="M48" s="13" t="n">
        <v>0.039544</v>
      </c>
      <c r="N48" s="13" t="n">
        <v>-0.020653</v>
      </c>
      <c r="O48" s="13" t="n">
        <v>0.135894</v>
      </c>
      <c r="P48" s="13" t="n">
        <v>-0.051814</v>
      </c>
      <c r="Q48" s="13" t="n">
        <v>0.077123</v>
      </c>
      <c r="R48" s="13" t="n">
        <v>-0.014561</v>
      </c>
      <c r="S48" s="13" t="n">
        <v>0.049506</v>
      </c>
      <c r="T48" s="13" t="n">
        <v>0.020536</v>
      </c>
      <c r="U48" s="13" t="n">
        <v>0.001933</v>
      </c>
      <c r="V48" s="13" t="n">
        <v>0.026311</v>
      </c>
      <c r="W48" s="13" t="n">
        <v>-0.001538</v>
      </c>
      <c r="X48" s="13" t="n">
        <v>0.012752</v>
      </c>
      <c r="Y48" s="13" t="n">
        <v>-0.017831</v>
      </c>
      <c r="Z48" s="13" t="n">
        <v>-0.006625</v>
      </c>
      <c r="AA48" s="13" t="n">
        <v>-0.089216</v>
      </c>
      <c r="AB48" s="13" t="n">
        <v>0.026914</v>
      </c>
      <c r="AC48" s="13" t="n">
        <v>-0.022041</v>
      </c>
      <c r="AD48" s="13" t="n">
        <v>0.013258</v>
      </c>
      <c r="AE48" s="13" t="n">
        <v>0.028785</v>
      </c>
      <c r="AF48" s="13" t="n">
        <v>0.044695</v>
      </c>
      <c r="AG48" s="13" t="n">
        <v>-0.001913</v>
      </c>
      <c r="AH48" s="13" t="n">
        <v>0.062119</v>
      </c>
      <c r="AI48" s="13" t="n">
        <v>-0.038635</v>
      </c>
      <c r="AJ48" s="13" t="n">
        <v>-0.029437</v>
      </c>
      <c r="AK48" s="13" t="n">
        <v>0.030066</v>
      </c>
      <c r="AL48" s="13" t="n">
        <v>-0.053256</v>
      </c>
      <c r="AM48" s="13" t="n">
        <v>-0.095736</v>
      </c>
      <c r="AN48" s="13" t="n">
        <v>-0.086731</v>
      </c>
      <c r="AO48" s="13" t="n">
        <v>-0.028599</v>
      </c>
      <c r="AP48" s="13" t="n">
        <v>0.105855</v>
      </c>
      <c r="AQ48" s="13" t="n">
        <v>-0.023981</v>
      </c>
      <c r="AR48" s="13" t="n">
        <v>0.000208</v>
      </c>
      <c r="AS48" s="13" t="n">
        <v>-0.087228</v>
      </c>
      <c r="AT48" s="13" t="n">
        <v>0.101836</v>
      </c>
      <c r="AU48" s="13" t="n">
        <v>0.036017</v>
      </c>
      <c r="AV48" s="13" t="n">
        <v>0.042657</v>
      </c>
      <c r="AW48" s="13" t="n">
        <v>-0.036313</v>
      </c>
      <c r="AX48" s="13" t="n">
        <v>0.019586</v>
      </c>
      <c r="AY48" s="13" t="n">
        <v>0.049732</v>
      </c>
      <c r="AZ48" s="13" t="n">
        <v>-0.011333</v>
      </c>
      <c r="BA48" s="13" t="n">
        <v>-0.045382</v>
      </c>
      <c r="BB48" s="13" t="n">
        <v>0.005906</v>
      </c>
      <c r="BC48" s="13" t="n">
        <v>0.054012</v>
      </c>
      <c r="BD48" s="13" t="n">
        <v>0.017638</v>
      </c>
      <c r="BE48" s="13" t="n">
        <v>0.000456</v>
      </c>
      <c r="BF48" s="13" t="n">
        <v>0.026261</v>
      </c>
      <c r="BG48" s="13" t="n">
        <v>-0.003021</v>
      </c>
      <c r="BH48" s="13" t="n">
        <v>0.060422</v>
      </c>
      <c r="BI48" s="13" t="n">
        <v>0.019245</v>
      </c>
      <c r="BJ48" s="13" t="n">
        <v>0.006844</v>
      </c>
      <c r="BK48" s="13" t="n">
        <v>-0.02899</v>
      </c>
      <c r="BM48" s="13" t="n">
        <v>0.020822</v>
      </c>
      <c r="BN48" s="13" t="n">
        <v>0.017873</v>
      </c>
      <c r="BO48" s="13" t="n">
        <v>-0.033013</v>
      </c>
      <c r="BP48" s="13" t="n">
        <v>0.01218</v>
      </c>
      <c r="BQ48" s="13" t="n">
        <v>-0.009557</v>
      </c>
      <c r="BR48" s="13" t="n">
        <v>0.036126</v>
      </c>
      <c r="BS48" s="13" t="n">
        <v>0.011784</v>
      </c>
      <c r="BT48" s="13" t="n">
        <v>0.039569</v>
      </c>
      <c r="BU48" s="13" t="n">
        <v>0.02303</v>
      </c>
      <c r="BV48" s="13" t="n">
        <v>0.012043</v>
      </c>
      <c r="BW48" s="13" t="n">
        <v>-0.023098</v>
      </c>
      <c r="BX48" s="13" t="n">
        <v>0.059978</v>
      </c>
      <c r="BY48" s="13" t="n">
        <v>-0.014845</v>
      </c>
      <c r="BZ48" s="13" t="n">
        <v>0.043089</v>
      </c>
      <c r="CA48" s="13" t="n">
        <v>0.048861</v>
      </c>
      <c r="CB48" s="13" t="n">
        <v>0.031878</v>
      </c>
      <c r="CC48" s="13" t="n">
        <v>0.02593</v>
      </c>
      <c r="CD48" s="13" t="n">
        <v>-0.040348</v>
      </c>
      <c r="CE48" s="13" t="n">
        <v>0.051051</v>
      </c>
      <c r="CF48" s="13" t="n">
        <v>-0.014273</v>
      </c>
      <c r="CG48" s="13" t="n">
        <v>0.015398</v>
      </c>
      <c r="CH48" s="13" t="n">
        <v>0.031845</v>
      </c>
      <c r="CI48" s="13" t="n">
        <v>0.011359</v>
      </c>
      <c r="CJ48" s="13" t="n">
        <v>-0.016618</v>
      </c>
      <c r="CK48" s="13" t="n">
        <v>0.048826</v>
      </c>
      <c r="CL48" s="13" t="n">
        <v>-0.006074</v>
      </c>
      <c r="CM48" s="13" t="n">
        <v>0.02283</v>
      </c>
      <c r="CN48" s="13" t="n">
        <v>0.035515</v>
      </c>
      <c r="CO48" s="13" t="n">
        <v>-0.012368</v>
      </c>
      <c r="CP48" s="13" t="n">
        <v>-0.008353</v>
      </c>
      <c r="CQ48" s="13" t="n">
        <v>0.059661</v>
      </c>
      <c r="CR48" s="13" t="n">
        <v>-0.010453</v>
      </c>
      <c r="CS48" s="13" t="n">
        <v>0.002214</v>
      </c>
      <c r="CT48" s="13" t="n">
        <v>0.015755</v>
      </c>
      <c r="CU48" s="13" t="n">
        <v>-0.004802</v>
      </c>
      <c r="CV48" s="13" t="n">
        <v>0.031311</v>
      </c>
      <c r="CW48" s="13" t="n">
        <v>-0.059184</v>
      </c>
      <c r="CX48" s="13" t="n">
        <v>-0.017</v>
      </c>
      <c r="CY48" s="13" t="n">
        <v>0.085501</v>
      </c>
      <c r="CZ48" s="13" t="n">
        <v>0.000862</v>
      </c>
      <c r="DA48" s="13" t="n">
        <v>-0.013923</v>
      </c>
      <c r="DB48" s="13" t="n">
        <v>-0.060194</v>
      </c>
      <c r="DC48" s="13" t="n">
        <v>0.002648</v>
      </c>
      <c r="DD48" s="13" t="n">
        <v>0.065164</v>
      </c>
      <c r="DE48" s="13" t="n">
        <v>-0.007147</v>
      </c>
      <c r="DF48" s="13" t="n">
        <v>0.016604</v>
      </c>
      <c r="DG48" s="13" t="n">
        <v>0.000702</v>
      </c>
      <c r="DH48" s="13" t="n">
        <v>0.051821</v>
      </c>
      <c r="DI48" s="13" t="n">
        <v>-0.007159</v>
      </c>
      <c r="DJ48" s="13" t="n">
        <v>0.005453</v>
      </c>
      <c r="DK48" s="13" t="n">
        <v>-0.023749</v>
      </c>
      <c r="DL48" s="13" t="n">
        <v>0.010556</v>
      </c>
      <c r="DM48" s="13" t="n">
        <v>0.012329</v>
      </c>
      <c r="DN48" s="13" t="n">
        <v>0.034037</v>
      </c>
      <c r="DO48" s="13" t="n">
        <v>0.047372</v>
      </c>
      <c r="DP48" s="13" t="n">
        <v>0.014383</v>
      </c>
      <c r="DQ48" s="13" t="n">
        <v>0.019205</v>
      </c>
      <c r="DR48" s="13" t="n">
        <v>0.028893</v>
      </c>
      <c r="DS48" s="13" t="n">
        <v>-0.00451</v>
      </c>
      <c r="DT48" s="13" t="n">
        <v>0.025623</v>
      </c>
      <c r="DV48" s="13" t="n">
        <v>0.025875</v>
      </c>
      <c r="DW48" s="13" t="n">
        <v>0.02156</v>
      </c>
      <c r="DX48" s="13" t="n">
        <v>-0.02846</v>
      </c>
      <c r="DY48" s="13" t="n">
        <v>0.022282</v>
      </c>
      <c r="DZ48" s="13" t="n">
        <v>0.014411</v>
      </c>
      <c r="EA48" s="13" t="n">
        <v>0.054591</v>
      </c>
      <c r="EB48" s="13" t="n">
        <v>0.013843</v>
      </c>
      <c r="EC48" s="13" t="n">
        <v>0.045019</v>
      </c>
      <c r="ED48" s="13" t="n">
        <v>0.015903</v>
      </c>
      <c r="EE48" s="13" t="n">
        <v>0.016297</v>
      </c>
      <c r="EF48" s="13" t="n">
        <v>-0.012769</v>
      </c>
      <c r="EG48" s="13" t="n">
        <v>0.061764</v>
      </c>
      <c r="EH48" s="13" t="n">
        <v>-0.019309</v>
      </c>
      <c r="EI48" s="13" t="n">
        <v>0.050029</v>
      </c>
      <c r="EJ48" s="13" t="n">
        <v>0.036587</v>
      </c>
      <c r="EK48" s="13" t="n">
        <v>0.022659</v>
      </c>
      <c r="EL48" s="13" t="n">
        <v>0.026889</v>
      </c>
      <c r="EM48" s="13" t="n">
        <v>-0.025893</v>
      </c>
      <c r="EN48" s="13" t="n">
        <v>0.05659</v>
      </c>
      <c r="EO48" s="13" t="n">
        <v>-0.015759</v>
      </c>
      <c r="EP48" s="13" t="n">
        <v>0.002797</v>
      </c>
      <c r="EQ48" s="13" t="n">
        <v>0.028851</v>
      </c>
      <c r="ER48" s="13" t="n">
        <v>0.014915</v>
      </c>
      <c r="ES48" s="13" t="n">
        <v>-0.024557</v>
      </c>
      <c r="ET48" s="13" t="n">
        <v>0.050111</v>
      </c>
      <c r="EU48" s="13" t="n">
        <v>-0.013994</v>
      </c>
      <c r="EV48" s="13" t="n">
        <v>0.02638</v>
      </c>
      <c r="EW48" s="13" t="n">
        <v>0.037801</v>
      </c>
      <c r="EX48" s="13" t="n">
        <v>-0.009339</v>
      </c>
      <c r="EY48" s="13" t="n">
        <v>-0.020233</v>
      </c>
      <c r="EZ48" s="13" t="n">
        <v>0.068639</v>
      </c>
      <c r="FA48" s="13" t="n">
        <v>-0.006734</v>
      </c>
      <c r="FB48" s="13" t="n">
        <v>0.006928</v>
      </c>
      <c r="FC48" s="13" t="n">
        <v>0.003641</v>
      </c>
      <c r="FD48" s="13" t="n">
        <v>-0.010359</v>
      </c>
      <c r="FE48" s="13" t="n">
        <v>0.028827</v>
      </c>
      <c r="FF48" s="13" t="n">
        <v>-0.064724</v>
      </c>
      <c r="FG48" s="13" t="n">
        <v>-0.022601</v>
      </c>
      <c r="FH48" s="13" t="n">
        <v>0.075987</v>
      </c>
      <c r="FI48" s="13" t="n">
        <v>0.001824</v>
      </c>
      <c r="FJ48" s="13" t="n">
        <v>-0.00837</v>
      </c>
      <c r="FK48" s="13" t="n">
        <v>-0.063947</v>
      </c>
      <c r="FL48" s="13" t="n">
        <v>0.012902</v>
      </c>
      <c r="FM48" s="13" t="n">
        <v>0.060117</v>
      </c>
      <c r="FN48" s="13" t="n">
        <v>-0.004977</v>
      </c>
      <c r="FO48" s="13" t="n">
        <v>0.008057</v>
      </c>
      <c r="FP48" s="13" t="n">
        <v>0.006806</v>
      </c>
      <c r="FQ48" s="13" t="n">
        <v>0.049935</v>
      </c>
      <c r="FR48" s="13" t="n">
        <v>-0.009553</v>
      </c>
      <c r="FS48" s="13" t="n">
        <v>-0.002709</v>
      </c>
      <c r="FT48" s="13" t="n">
        <v>-0.034978</v>
      </c>
      <c r="FU48" s="13" t="n">
        <v>0.024645</v>
      </c>
      <c r="FV48" s="13" t="n">
        <v>-0.000502</v>
      </c>
      <c r="FW48" s="13" t="n">
        <v>0.034016</v>
      </c>
      <c r="FX48" s="13" t="n">
        <v>0.036635</v>
      </c>
      <c r="FY48" s="13" t="n">
        <v>0.00446</v>
      </c>
      <c r="FZ48" s="13" t="n">
        <v>0.016297</v>
      </c>
      <c r="GA48" s="13" t="n">
        <v>0.023226</v>
      </c>
      <c r="GB48" s="13" t="n">
        <v>0.002142</v>
      </c>
      <c r="GC48" s="13" t="n">
        <v>0.017406</v>
      </c>
    </row>
    <row r="49" customFormat="false" ht="15" hidden="false" customHeight="false" outlineLevel="0" collapsed="false">
      <c r="B49" s="8" t="str">
        <f aca="false">Deals!B49</f>
        <v>Tetra Technologies Inc</v>
      </c>
      <c r="C49" s="12" t="n">
        <v>1</v>
      </c>
      <c r="D49" s="13" t="n">
        <v>-0.075036</v>
      </c>
      <c r="E49" s="13" t="n">
        <v>-0.056162</v>
      </c>
      <c r="F49" s="13" t="n">
        <v>-0.115702</v>
      </c>
      <c r="G49" s="13" t="n">
        <v>0.308411</v>
      </c>
      <c r="H49" s="13" t="n">
        <v>0.084286</v>
      </c>
      <c r="I49" s="13" t="n">
        <v>0.119895</v>
      </c>
      <c r="J49" s="13" t="n">
        <v>0.085882</v>
      </c>
      <c r="K49" s="13" t="n">
        <v>0.111593</v>
      </c>
      <c r="L49" s="13" t="n">
        <v>-0.110136</v>
      </c>
      <c r="M49" s="13" t="n">
        <v>0.140197</v>
      </c>
      <c r="N49" s="13" t="n">
        <v>-0.014409</v>
      </c>
      <c r="O49" s="13" t="n">
        <v>-0.013645</v>
      </c>
      <c r="P49" s="13" t="n">
        <v>0.161067</v>
      </c>
      <c r="Q49" s="13" t="n">
        <v>0.066383</v>
      </c>
      <c r="R49" s="13" t="n">
        <v>0.035116</v>
      </c>
      <c r="S49" s="13" t="n">
        <v>-0.050887</v>
      </c>
      <c r="T49" s="13" t="n">
        <v>0.004062</v>
      </c>
      <c r="U49" s="13" t="n">
        <v>-0.165049</v>
      </c>
      <c r="V49" s="13" t="n">
        <v>0.162791</v>
      </c>
      <c r="W49" s="13" t="n">
        <v>0.066667</v>
      </c>
      <c r="X49" s="13" t="n">
        <v>-0.023438</v>
      </c>
      <c r="Y49" s="13" t="n">
        <v>-0.0776</v>
      </c>
      <c r="Z49" s="13" t="n">
        <v>0.021683</v>
      </c>
      <c r="AA49" s="13" t="n">
        <v>-0.065365</v>
      </c>
      <c r="AB49" s="13" t="n">
        <v>0.071753</v>
      </c>
      <c r="AC49" s="13" t="n">
        <v>-0.083051</v>
      </c>
      <c r="AD49" s="13" t="n">
        <v>-0.119224</v>
      </c>
      <c r="AE49" s="13" t="n">
        <v>-0.333683</v>
      </c>
      <c r="AF49" s="13" t="n">
        <v>0.051969</v>
      </c>
      <c r="AG49" s="13" t="n">
        <v>-0.260479</v>
      </c>
      <c r="AH49" s="13" t="n">
        <v>0.208502</v>
      </c>
      <c r="AI49" s="13" t="n">
        <v>0.035176</v>
      </c>
      <c r="AJ49" s="13" t="n">
        <v>0.168285</v>
      </c>
      <c r="AK49" s="13" t="n">
        <v>-0.128809</v>
      </c>
      <c r="AL49" s="13" t="n">
        <v>0.014308</v>
      </c>
      <c r="AM49" s="13" t="n">
        <v>-0.253918</v>
      </c>
      <c r="AN49" s="13" t="n">
        <v>0.615546</v>
      </c>
      <c r="AO49" s="13" t="n">
        <v>-0.231469</v>
      </c>
      <c r="AP49" s="13" t="n">
        <v>0.14044</v>
      </c>
      <c r="AQ49" s="13" t="n">
        <v>0.382789</v>
      </c>
      <c r="AR49" s="13" t="n">
        <v>-0.193133</v>
      </c>
      <c r="AS49" s="13" t="n">
        <v>-0.176862</v>
      </c>
      <c r="AT49" s="13" t="n">
        <v>-0.185784</v>
      </c>
      <c r="AU49" s="13" t="n">
        <v>0.259921</v>
      </c>
      <c r="AV49" s="13" t="n">
        <v>0.133858</v>
      </c>
      <c r="AW49" s="13" t="n">
        <v>-0.240278</v>
      </c>
      <c r="AX49" s="13" t="n">
        <v>0.164534</v>
      </c>
      <c r="AY49" s="13" t="n">
        <v>-0.056515</v>
      </c>
      <c r="AZ49" s="13" t="n">
        <v>0.006656</v>
      </c>
      <c r="BA49" s="13" t="n">
        <v>0.009917</v>
      </c>
      <c r="BB49" s="13" t="n">
        <v>-0.10802</v>
      </c>
      <c r="BC49" s="13" t="n">
        <v>0.012844</v>
      </c>
      <c r="BD49" s="13" t="n">
        <v>-0.075506</v>
      </c>
      <c r="BE49" s="13" t="n">
        <v>-0.011952</v>
      </c>
      <c r="BF49" s="13" t="n">
        <v>-0.094758</v>
      </c>
      <c r="BG49" s="13" t="n">
        <v>-0.093541</v>
      </c>
      <c r="BH49" s="13" t="n">
        <v>-0.181818</v>
      </c>
      <c r="BI49" s="13" t="n">
        <v>-0.042042</v>
      </c>
      <c r="BJ49" s="13" t="n">
        <v>-0.097087</v>
      </c>
      <c r="BK49" s="13" t="n">
        <v>0.007168</v>
      </c>
      <c r="BM49" s="13" t="n">
        <v>0.032596</v>
      </c>
      <c r="BN49" s="13" t="n">
        <v>0.040697</v>
      </c>
      <c r="BO49" s="13" t="n">
        <v>-0.015044</v>
      </c>
      <c r="BP49" s="13" t="n">
        <v>0.004854</v>
      </c>
      <c r="BQ49" s="13" t="n">
        <v>0.037759</v>
      </c>
      <c r="BR49" s="13" t="n">
        <v>0.06698</v>
      </c>
      <c r="BS49" s="13" t="n">
        <v>0.018852</v>
      </c>
      <c r="BT49" s="13" t="n">
        <v>0.044087</v>
      </c>
      <c r="BU49" s="13" t="n">
        <v>-0.013263</v>
      </c>
      <c r="BV49" s="13" t="n">
        <v>0.046704</v>
      </c>
      <c r="BW49" s="13" t="n">
        <v>-0.008648</v>
      </c>
      <c r="BX49" s="13" t="n">
        <v>0.070166</v>
      </c>
      <c r="BY49" s="13" t="n">
        <v>-0.03944</v>
      </c>
      <c r="BZ49" s="13" t="n">
        <v>0.060436</v>
      </c>
      <c r="CA49" s="13" t="n">
        <v>0.038146</v>
      </c>
      <c r="CB49" s="13" t="n">
        <v>0.028899</v>
      </c>
      <c r="CC49" s="13" t="n">
        <v>0.018065</v>
      </c>
      <c r="CD49" s="13" t="n">
        <v>-0.039542</v>
      </c>
      <c r="CE49" s="13" t="n">
        <v>0.050177</v>
      </c>
      <c r="CF49" s="13" t="n">
        <v>0.011256</v>
      </c>
      <c r="CG49" s="13" t="n">
        <v>-0.018995</v>
      </c>
      <c r="CH49" s="13" t="n">
        <v>-0.005565</v>
      </c>
      <c r="CI49" s="13" t="n">
        <v>0.049122</v>
      </c>
      <c r="CJ49" s="13" t="n">
        <v>-0.062596</v>
      </c>
      <c r="CK49" s="13" t="n">
        <v>0.046173</v>
      </c>
      <c r="CL49" s="13" t="n">
        <v>-0.050798</v>
      </c>
      <c r="CM49" s="13" t="n">
        <v>0.053694</v>
      </c>
      <c r="CN49" s="13" t="n">
        <v>-0.009908</v>
      </c>
      <c r="CO49" s="13" t="n">
        <v>0.027155</v>
      </c>
      <c r="CP49" s="13" t="n">
        <v>-0.04446</v>
      </c>
      <c r="CQ49" s="13" t="n">
        <v>0.054782</v>
      </c>
      <c r="CR49" s="13" t="n">
        <v>0.027807</v>
      </c>
      <c r="CS49" s="13" t="n">
        <v>0.000211</v>
      </c>
      <c r="CT49" s="13" t="n">
        <v>0.012534</v>
      </c>
      <c r="CU49" s="13" t="n">
        <v>-0.002746</v>
      </c>
      <c r="CV49" s="13" t="n">
        <v>-0.041521</v>
      </c>
      <c r="CW49" s="13" t="n">
        <v>-0.048959</v>
      </c>
      <c r="CX49" s="13" t="n">
        <v>-0.029066</v>
      </c>
      <c r="CY49" s="13" t="n">
        <v>0.055989</v>
      </c>
      <c r="CZ49" s="13" t="n">
        <v>0.049992</v>
      </c>
      <c r="DA49" s="13" t="n">
        <v>-0.058551</v>
      </c>
      <c r="DB49" s="13" t="n">
        <v>-0.068295</v>
      </c>
      <c r="DC49" s="13" t="n">
        <v>0.010812</v>
      </c>
      <c r="DD49" s="13" t="n">
        <v>0.071746</v>
      </c>
      <c r="DE49" s="13" t="n">
        <v>0.028341</v>
      </c>
      <c r="DF49" s="13" t="n">
        <v>0.020327</v>
      </c>
      <c r="DG49" s="13" t="n">
        <v>-0.01764</v>
      </c>
      <c r="DH49" s="13" t="n">
        <v>0.047786</v>
      </c>
      <c r="DI49" s="13" t="n">
        <v>0.031149</v>
      </c>
      <c r="DJ49" s="13" t="n">
        <v>0.009037</v>
      </c>
      <c r="DK49" s="13" t="n">
        <v>-0.025509</v>
      </c>
      <c r="DL49" s="13" t="n">
        <v>0.159475</v>
      </c>
      <c r="DM49" s="13" t="n">
        <v>0.045427</v>
      </c>
      <c r="DN49" s="13" t="n">
        <v>-0.019892</v>
      </c>
      <c r="DO49" s="13" t="n">
        <v>0.015421</v>
      </c>
      <c r="DP49" s="13" t="n">
        <v>-0.006455</v>
      </c>
      <c r="DQ49" s="13" t="n">
        <v>0.01581</v>
      </c>
      <c r="DR49" s="13" t="n">
        <v>-0.040913</v>
      </c>
      <c r="DS49" s="13" t="n">
        <v>0.029799</v>
      </c>
      <c r="DT49" s="13" t="n">
        <v>0.013482</v>
      </c>
      <c r="DV49" s="13" t="n">
        <v>0.033155</v>
      </c>
      <c r="DW49" s="13" t="n">
        <v>0.041792</v>
      </c>
      <c r="DX49" s="13" t="n">
        <v>-0.015435</v>
      </c>
      <c r="DY49" s="13" t="n">
        <v>0.008187</v>
      </c>
      <c r="DZ49" s="13" t="n">
        <v>0.039929</v>
      </c>
      <c r="EA49" s="13" t="n">
        <v>0.066088</v>
      </c>
      <c r="EB49" s="13" t="n">
        <v>0.019699</v>
      </c>
      <c r="EC49" s="13" t="n">
        <v>0.043119</v>
      </c>
      <c r="ED49" s="13" t="n">
        <v>-0.012043</v>
      </c>
      <c r="EE49" s="13" t="n">
        <v>0.051282</v>
      </c>
      <c r="EF49" s="13" t="n">
        <v>-0.007306</v>
      </c>
      <c r="EG49" s="13" t="n">
        <v>0.068446</v>
      </c>
      <c r="EH49" s="13" t="n">
        <v>-0.037747</v>
      </c>
      <c r="EI49" s="13" t="n">
        <v>0.061477</v>
      </c>
      <c r="EJ49" s="13" t="n">
        <v>0.037973</v>
      </c>
      <c r="EK49" s="13" t="n">
        <v>0.030865</v>
      </c>
      <c r="EL49" s="13" t="n">
        <v>0.018627</v>
      </c>
      <c r="EM49" s="13" t="n">
        <v>-0.04111</v>
      </c>
      <c r="EN49" s="13" t="n">
        <v>0.04954</v>
      </c>
      <c r="EO49" s="13" t="n">
        <v>0.015775</v>
      </c>
      <c r="EP49" s="13" t="n">
        <v>-0.021781</v>
      </c>
      <c r="EQ49" s="13" t="n">
        <v>-0.003994</v>
      </c>
      <c r="ER49" s="13" t="n">
        <v>0.042336</v>
      </c>
      <c r="ES49" s="13" t="n">
        <v>-0.062757</v>
      </c>
      <c r="ET49" s="13" t="n">
        <v>0.041986</v>
      </c>
      <c r="EU49" s="13" t="n">
        <v>-0.055507</v>
      </c>
      <c r="EV49" s="13" t="n">
        <v>0.056262</v>
      </c>
      <c r="EW49" s="13" t="n">
        <v>-0.020247</v>
      </c>
      <c r="EX49" s="13" t="n">
        <v>0.0246</v>
      </c>
      <c r="EY49" s="13" t="n">
        <v>-0.049417</v>
      </c>
      <c r="EZ49" s="13" t="n">
        <v>0.064634</v>
      </c>
      <c r="FA49" s="13" t="n">
        <v>0.022689</v>
      </c>
      <c r="FB49" s="13" t="n">
        <v>0.012882</v>
      </c>
      <c r="FC49" s="13" t="n">
        <v>0.000133</v>
      </c>
      <c r="FD49" s="13" t="n">
        <v>-0.002043</v>
      </c>
      <c r="FE49" s="13" t="n">
        <v>-0.041138</v>
      </c>
      <c r="FF49" s="13" t="n">
        <v>-0.050393</v>
      </c>
      <c r="FG49" s="13" t="n">
        <v>-0.035646</v>
      </c>
      <c r="FH49" s="13" t="n">
        <v>0.061741</v>
      </c>
      <c r="FI49" s="13" t="n">
        <v>0.050578</v>
      </c>
      <c r="FJ49" s="13" t="n">
        <v>-0.057436</v>
      </c>
      <c r="FK49" s="13" t="n">
        <v>-0.083852</v>
      </c>
      <c r="FL49" s="13" t="n">
        <v>0.01014</v>
      </c>
      <c r="FM49" s="13" t="n">
        <v>0.079282</v>
      </c>
      <c r="FN49" s="13" t="n">
        <v>0.044638</v>
      </c>
      <c r="FO49" s="13" t="n">
        <v>0.013977</v>
      </c>
      <c r="FP49" s="13" t="n">
        <v>-0.025048</v>
      </c>
      <c r="FQ49" s="13" t="n">
        <v>0.048073</v>
      </c>
      <c r="FR49" s="13" t="n">
        <v>0.031852</v>
      </c>
      <c r="FS49" s="13" t="n">
        <v>0.008712</v>
      </c>
      <c r="FT49" s="13" t="n">
        <v>-0.02366</v>
      </c>
      <c r="FU49" s="13" t="n">
        <v>0.15901</v>
      </c>
      <c r="FV49" s="13" t="n">
        <v>0.05341</v>
      </c>
      <c r="FW49" s="13" t="n">
        <v>-0.020244</v>
      </c>
      <c r="FX49" s="13" t="n">
        <v>0.017099</v>
      </c>
      <c r="FY49" s="13" t="n">
        <v>-0.009401</v>
      </c>
      <c r="FZ49" s="13" t="n">
        <v>0.017902</v>
      </c>
      <c r="GA49" s="13" t="n">
        <v>-0.042191</v>
      </c>
      <c r="GB49" s="13" t="n">
        <v>0.032763</v>
      </c>
      <c r="GC49" s="13" t="n">
        <v>0.014262</v>
      </c>
    </row>
    <row r="50" customFormat="false" ht="15" hidden="false" customHeight="false" outlineLevel="0" collapsed="false">
      <c r="B50" s="8" t="str">
        <f aca="false">Deals!B50</f>
        <v>Eastman Chemical Co</v>
      </c>
      <c r="C50" s="12" t="n">
        <v>1</v>
      </c>
      <c r="D50" s="13" t="n">
        <v>0.057001</v>
      </c>
      <c r="E50" s="13" t="n">
        <v>0.036374</v>
      </c>
      <c r="F50" s="13" t="n">
        <v>0.039116</v>
      </c>
      <c r="G50" s="13" t="n">
        <v>0.027178</v>
      </c>
      <c r="H50" s="13" t="n">
        <v>0.123254</v>
      </c>
      <c r="I50" s="13" t="n">
        <v>0.045555</v>
      </c>
      <c r="J50" s="13" t="n">
        <v>-0.019958</v>
      </c>
      <c r="K50" s="13" t="n">
        <v>0.00631</v>
      </c>
      <c r="L50" s="13" t="n">
        <v>-0.046086</v>
      </c>
      <c r="M50" s="13" t="n">
        <v>0.076069</v>
      </c>
      <c r="N50" s="13" t="n">
        <v>-0.01966</v>
      </c>
      <c r="O50" s="13" t="n">
        <v>0.148836</v>
      </c>
      <c r="P50" s="13" t="n">
        <v>-0.055079</v>
      </c>
      <c r="Q50" s="13" t="n">
        <v>0.028947</v>
      </c>
      <c r="R50" s="13" t="n">
        <v>0.011425</v>
      </c>
      <c r="S50" s="13" t="n">
        <v>-0.027288</v>
      </c>
      <c r="T50" s="13" t="n">
        <v>0.057542</v>
      </c>
      <c r="U50" s="13" t="n">
        <v>-0.033953</v>
      </c>
      <c r="V50" s="13" t="n">
        <v>0.121473</v>
      </c>
      <c r="W50" s="13" t="n">
        <v>-0.009951</v>
      </c>
      <c r="X50" s="13" t="n">
        <v>0.011136</v>
      </c>
      <c r="Y50" s="13" t="n">
        <v>0.012504</v>
      </c>
      <c r="Z50" s="13" t="n">
        <v>-0.006345</v>
      </c>
      <c r="AA50" s="13" t="n">
        <v>-0.098111</v>
      </c>
      <c r="AB50" s="13" t="n">
        <v>0.046839</v>
      </c>
      <c r="AC50" s="13" t="n">
        <v>-0.014915</v>
      </c>
      <c r="AD50" s="13" t="n">
        <v>-0.00136</v>
      </c>
      <c r="AE50" s="13" t="n">
        <v>0.026492</v>
      </c>
      <c r="AF50" s="13" t="n">
        <v>-0.080318</v>
      </c>
      <c r="AG50" s="13" t="n">
        <v>-0.065515</v>
      </c>
      <c r="AH50" s="13" t="n">
        <v>0.05036</v>
      </c>
      <c r="AI50" s="13" t="n">
        <v>-0.064464</v>
      </c>
      <c r="AJ50" s="13" t="n">
        <v>0.100491</v>
      </c>
      <c r="AK50" s="13" t="n">
        <v>0.007216</v>
      </c>
      <c r="AL50" s="13" t="n">
        <v>0.070991</v>
      </c>
      <c r="AM50" s="13" t="n">
        <v>-0.041799</v>
      </c>
      <c r="AN50" s="13" t="n">
        <v>-0.075765</v>
      </c>
      <c r="AO50" s="13" t="n">
        <v>-0.101297</v>
      </c>
      <c r="AP50" s="13" t="n">
        <v>0.115111</v>
      </c>
      <c r="AQ50" s="13" t="n">
        <v>0.006651</v>
      </c>
      <c r="AR50" s="13" t="n">
        <v>-0.064418</v>
      </c>
      <c r="AS50" s="13" t="n">
        <v>-0.09332</v>
      </c>
      <c r="AT50" s="13" t="n">
        <v>0.048031</v>
      </c>
      <c r="AU50" s="13" t="n">
        <v>0.133125</v>
      </c>
      <c r="AV50" s="13" t="n">
        <v>0.057455</v>
      </c>
      <c r="AW50" s="13" t="n">
        <v>-0.039539</v>
      </c>
      <c r="AX50" s="13" t="n">
        <v>-0.068157</v>
      </c>
      <c r="AY50" s="13" t="n">
        <v>-0.039323</v>
      </c>
      <c r="AZ50" s="13" t="n">
        <v>0.040779</v>
      </c>
      <c r="BA50" s="13" t="n">
        <v>0.003682</v>
      </c>
      <c r="BB50" s="13" t="n">
        <v>0.0625</v>
      </c>
      <c r="BC50" s="13" t="n">
        <v>0.044639</v>
      </c>
      <c r="BD50" s="13" t="n">
        <v>0.007987</v>
      </c>
      <c r="BE50" s="13" t="n">
        <v>0.030448</v>
      </c>
      <c r="BF50" s="13" t="n">
        <v>0.035484</v>
      </c>
      <c r="BG50" s="13" t="n">
        <v>0.013209</v>
      </c>
      <c r="BH50" s="13" t="n">
        <v>-0.012995</v>
      </c>
      <c r="BI50" s="13" t="n">
        <v>0.004514</v>
      </c>
      <c r="BJ50" s="13" t="n">
        <v>0.0548</v>
      </c>
      <c r="BK50" s="13" t="n">
        <v>-0.009882</v>
      </c>
      <c r="BM50" s="13" t="n">
        <v>0.042001</v>
      </c>
      <c r="BN50" s="13" t="n">
        <v>0.017469</v>
      </c>
      <c r="BO50" s="13" t="n">
        <v>-0.012341</v>
      </c>
      <c r="BP50" s="13" t="n">
        <v>0.03005</v>
      </c>
      <c r="BQ50" s="13" t="n">
        <v>0.020756</v>
      </c>
      <c r="BR50" s="13" t="n">
        <v>0.072488</v>
      </c>
      <c r="BS50" s="13" t="n">
        <v>0.005247</v>
      </c>
      <c r="BT50" s="13" t="n">
        <v>0.036184</v>
      </c>
      <c r="BU50" s="13" t="n">
        <v>0.011011</v>
      </c>
      <c r="BV50" s="13" t="n">
        <v>0.041705</v>
      </c>
      <c r="BW50" s="13" t="n">
        <v>-0.020416</v>
      </c>
      <c r="BX50" s="13" t="n">
        <v>0.080176</v>
      </c>
      <c r="BY50" s="13" t="n">
        <v>-0.016955</v>
      </c>
      <c r="BZ50" s="13" t="n">
        <v>0.055387</v>
      </c>
      <c r="CA50" s="13" t="n">
        <v>0.021451</v>
      </c>
      <c r="CB50" s="13" t="n">
        <v>0.022359</v>
      </c>
      <c r="CC50" s="13" t="n">
        <v>0.031418</v>
      </c>
      <c r="CD50" s="13" t="n">
        <v>-0.025783</v>
      </c>
      <c r="CE50" s="13" t="n">
        <v>0.059804</v>
      </c>
      <c r="CF50" s="13" t="n">
        <v>-0.022404</v>
      </c>
      <c r="CG50" s="13" t="n">
        <v>-0.030452</v>
      </c>
      <c r="CH50" s="13" t="n">
        <v>0.027405</v>
      </c>
      <c r="CI50" s="13" t="n">
        <v>0.045285</v>
      </c>
      <c r="CJ50" s="13" t="n">
        <v>-0.023915</v>
      </c>
      <c r="CK50" s="13" t="n">
        <v>0.061773</v>
      </c>
      <c r="CL50" s="13" t="n">
        <v>-0.032009</v>
      </c>
      <c r="CM50" s="13" t="n">
        <v>0.04043</v>
      </c>
      <c r="CN50" s="13" t="n">
        <v>0.033009</v>
      </c>
      <c r="CO50" s="13" t="n">
        <v>0.005099</v>
      </c>
      <c r="CP50" s="13" t="n">
        <v>-0.01179</v>
      </c>
      <c r="CQ50" s="13" t="n">
        <v>0.076343</v>
      </c>
      <c r="CR50" s="13" t="n">
        <v>0.010077</v>
      </c>
      <c r="CS50" s="13" t="n">
        <v>-0.015829</v>
      </c>
      <c r="CT50" s="13" t="n">
        <v>0.021767</v>
      </c>
      <c r="CU50" s="13" t="n">
        <v>-0.01456</v>
      </c>
      <c r="CV50" s="13" t="n">
        <v>0.02453</v>
      </c>
      <c r="CW50" s="13" t="n">
        <v>-0.08003</v>
      </c>
      <c r="CX50" s="13" t="n">
        <v>-0.057953</v>
      </c>
      <c r="CY50" s="13" t="n">
        <v>0.059667</v>
      </c>
      <c r="CZ50" s="13" t="n">
        <v>0.010888</v>
      </c>
      <c r="DA50" s="13" t="n">
        <v>-0.033017</v>
      </c>
      <c r="DB50" s="13" t="n">
        <v>-0.098745</v>
      </c>
      <c r="DC50" s="13" t="n">
        <v>0.010871</v>
      </c>
      <c r="DD50" s="13" t="n">
        <v>0.080725</v>
      </c>
      <c r="DE50" s="13" t="n">
        <v>0.019985</v>
      </c>
      <c r="DF50" s="13" t="n">
        <v>0.033649</v>
      </c>
      <c r="DG50" s="13" t="n">
        <v>-0.007899</v>
      </c>
      <c r="DH50" s="13" t="n">
        <v>0.051346</v>
      </c>
      <c r="DI50" s="13" t="n">
        <v>0.01079</v>
      </c>
      <c r="DJ50" s="13" t="n">
        <v>-0.004156</v>
      </c>
      <c r="DK50" s="13" t="n">
        <v>-0.037128</v>
      </c>
      <c r="DL50" s="13" t="n">
        <v>0.037117</v>
      </c>
      <c r="DM50" s="13" t="n">
        <v>0.00102</v>
      </c>
      <c r="DN50" s="13" t="n">
        <v>0.030596</v>
      </c>
      <c r="DO50" s="13" t="n">
        <v>0.039699</v>
      </c>
      <c r="DP50" s="13" t="n">
        <v>0.007024</v>
      </c>
      <c r="DQ50" s="13" t="n">
        <v>0.018097</v>
      </c>
      <c r="DR50" s="13" t="n">
        <v>0.015499</v>
      </c>
      <c r="DS50" s="13" t="n">
        <v>0.015566</v>
      </c>
      <c r="DT50" s="13" t="n">
        <v>0.016712</v>
      </c>
      <c r="DV50" s="13" t="n">
        <v>0.042491</v>
      </c>
      <c r="DW50" s="13" t="n">
        <v>0.013171</v>
      </c>
      <c r="DX50" s="13" t="n">
        <v>-0.010904</v>
      </c>
      <c r="DY50" s="13" t="n">
        <v>0.033859</v>
      </c>
      <c r="DZ50" s="13" t="n">
        <v>0.023633</v>
      </c>
      <c r="EA50" s="13" t="n">
        <v>0.077056</v>
      </c>
      <c r="EB50" s="13" t="n">
        <v>0.003852</v>
      </c>
      <c r="EC50" s="13" t="n">
        <v>0.038754</v>
      </c>
      <c r="ED50" s="13" t="n">
        <v>0.011646</v>
      </c>
      <c r="EE50" s="13" t="n">
        <v>0.043458</v>
      </c>
      <c r="EF50" s="13" t="n">
        <v>-0.020719</v>
      </c>
      <c r="EG50" s="13" t="n">
        <v>0.080843</v>
      </c>
      <c r="EH50" s="13" t="n">
        <v>-0.017732</v>
      </c>
      <c r="EI50" s="13" t="n">
        <v>0.057105</v>
      </c>
      <c r="EJ50" s="13" t="n">
        <v>0.024463</v>
      </c>
      <c r="EK50" s="13" t="n">
        <v>0.022566</v>
      </c>
      <c r="EL50" s="13" t="n">
        <v>0.029745</v>
      </c>
      <c r="EM50" s="13" t="n">
        <v>-0.028968</v>
      </c>
      <c r="EN50" s="13" t="n">
        <v>0.053751</v>
      </c>
      <c r="EO50" s="13" t="n">
        <v>-0.019294</v>
      </c>
      <c r="EP50" s="13" t="n">
        <v>-0.030174</v>
      </c>
      <c r="EQ50" s="13" t="n">
        <v>0.021239</v>
      </c>
      <c r="ER50" s="13" t="n">
        <v>0.044675</v>
      </c>
      <c r="ES50" s="13" t="n">
        <v>-0.029569</v>
      </c>
      <c r="ET50" s="13" t="n">
        <v>0.06635</v>
      </c>
      <c r="EU50" s="13" t="n">
        <v>-0.032725</v>
      </c>
      <c r="EV50" s="13" t="n">
        <v>0.036564</v>
      </c>
      <c r="EW50" s="13" t="n">
        <v>0.029096</v>
      </c>
      <c r="EX50" s="13" t="n">
        <v>0.005951</v>
      </c>
      <c r="EY50" s="13" t="n">
        <v>-0.016033</v>
      </c>
      <c r="EZ50" s="13" t="n">
        <v>0.076606</v>
      </c>
      <c r="FA50" s="13" t="n">
        <v>0.005931</v>
      </c>
      <c r="FB50" s="13" t="n">
        <v>-0.011451</v>
      </c>
      <c r="FC50" s="13" t="n">
        <v>0.015666</v>
      </c>
      <c r="FD50" s="13" t="n">
        <v>-0.023196</v>
      </c>
      <c r="FE50" s="13" t="n">
        <v>0.02393</v>
      </c>
      <c r="FF50" s="13" t="n">
        <v>-0.08373</v>
      </c>
      <c r="FG50" s="13" t="n">
        <v>-0.061746</v>
      </c>
      <c r="FH50" s="13" t="n">
        <v>0.054993</v>
      </c>
      <c r="FI50" s="13" t="n">
        <v>0.011195</v>
      </c>
      <c r="FJ50" s="13" t="n">
        <v>-0.029279</v>
      </c>
      <c r="FK50" s="13" t="n">
        <v>-0.110574</v>
      </c>
      <c r="FL50" s="13" t="n">
        <v>0.00886</v>
      </c>
      <c r="FM50" s="13" t="n">
        <v>0.078538</v>
      </c>
      <c r="FN50" s="13" t="n">
        <v>0.021158</v>
      </c>
      <c r="FO50" s="13" t="n">
        <v>0.029954</v>
      </c>
      <c r="FP50" s="13" t="n">
        <v>-0.012151</v>
      </c>
      <c r="FQ50" s="13" t="n">
        <v>0.0548</v>
      </c>
      <c r="FR50" s="13" t="n">
        <v>0.00836</v>
      </c>
      <c r="FS50" s="13" t="n">
        <v>-0.004989</v>
      </c>
      <c r="FT50" s="13" t="n">
        <v>-0.039536</v>
      </c>
      <c r="FU50" s="13" t="n">
        <v>0.040772</v>
      </c>
      <c r="FV50" s="13" t="n">
        <v>0.003534</v>
      </c>
      <c r="FW50" s="13" t="n">
        <v>0.032737</v>
      </c>
      <c r="FX50" s="13" t="n">
        <v>0.042111</v>
      </c>
      <c r="FY50" s="13" t="n">
        <v>0.005916</v>
      </c>
      <c r="FZ50" s="13" t="n">
        <v>0.02178</v>
      </c>
      <c r="GA50" s="13" t="n">
        <v>0.012158</v>
      </c>
      <c r="GB50" s="13" t="n">
        <v>0.020402</v>
      </c>
      <c r="GC50" s="13" t="n">
        <v>0.017059</v>
      </c>
    </row>
    <row r="51" customFormat="false" ht="15" hidden="false" customHeight="false" outlineLevel="0" collapsed="false">
      <c r="B51" s="8" t="str">
        <f aca="false">Deals!B51</f>
        <v>Kratos Defense &amp; Security Solutions, Inc.</v>
      </c>
      <c r="C51" s="12" t="n">
        <v>1</v>
      </c>
      <c r="D51" s="13" t="n">
        <v>-0.153982</v>
      </c>
      <c r="E51" s="13" t="n">
        <v>0.221757</v>
      </c>
      <c r="F51" s="13" t="n">
        <v>-0.056507</v>
      </c>
      <c r="G51" s="13" t="n">
        <v>-0.192377</v>
      </c>
      <c r="H51" s="13" t="n">
        <v>0.130337</v>
      </c>
      <c r="I51" s="13" t="n">
        <v>-0.12326</v>
      </c>
      <c r="J51" s="13" t="n">
        <v>-0.040816</v>
      </c>
      <c r="K51" s="13" t="n">
        <v>0.189125</v>
      </c>
      <c r="L51" s="13" t="n">
        <v>0.011928</v>
      </c>
      <c r="M51" s="13" t="n">
        <v>0.141454</v>
      </c>
      <c r="N51" s="13" t="n">
        <v>0.115318</v>
      </c>
      <c r="O51" s="13" t="n">
        <v>0.040123</v>
      </c>
      <c r="P51" s="13" t="n">
        <v>0.252226</v>
      </c>
      <c r="Q51" s="13" t="n">
        <v>-0.018957</v>
      </c>
      <c r="R51" s="13" t="n">
        <v>0.024155</v>
      </c>
      <c r="S51" s="13" t="n">
        <v>-0.21816</v>
      </c>
      <c r="T51" s="13" t="n">
        <v>0.158371</v>
      </c>
      <c r="U51" s="13" t="n">
        <v>-0.058594</v>
      </c>
      <c r="V51" s="13" t="n">
        <v>0.078838</v>
      </c>
      <c r="W51" s="13" t="n">
        <v>-0.033333</v>
      </c>
      <c r="X51" s="13" t="n">
        <v>-0.04244</v>
      </c>
      <c r="Y51" s="13" t="n">
        <v>0.17867</v>
      </c>
      <c r="Z51" s="13" t="n">
        <v>-0.083431</v>
      </c>
      <c r="AA51" s="13" t="n">
        <v>-0.064103</v>
      </c>
      <c r="AB51" s="13" t="n">
        <v>0.031507</v>
      </c>
      <c r="AC51" s="13" t="n">
        <v>-0.128818</v>
      </c>
      <c r="AD51" s="13" t="n">
        <v>0.0625</v>
      </c>
      <c r="AE51" s="13" t="n">
        <v>-0.262554</v>
      </c>
      <c r="AF51" s="13" t="n">
        <v>-0.023346</v>
      </c>
      <c r="AG51" s="13" t="n">
        <v>-0.031873</v>
      </c>
      <c r="AH51" s="13" t="n">
        <v>0.187243</v>
      </c>
      <c r="AI51" s="13" t="n">
        <v>-0.041594</v>
      </c>
      <c r="AJ51" s="13" t="n">
        <v>-0.01085</v>
      </c>
      <c r="AK51" s="13" t="n">
        <v>0.095064</v>
      </c>
      <c r="AL51" s="13" t="n">
        <v>0.051753</v>
      </c>
      <c r="AM51" s="13" t="n">
        <v>-0.133333</v>
      </c>
      <c r="AN51" s="13" t="n">
        <v>-0.150183</v>
      </c>
      <c r="AO51" s="13" t="n">
        <v>-0.090517</v>
      </c>
      <c r="AP51" s="13" t="n">
        <v>0.182464</v>
      </c>
      <c r="AQ51" s="13" t="n">
        <v>-0.068136</v>
      </c>
      <c r="AR51" s="13" t="n">
        <v>-0.11828</v>
      </c>
      <c r="AS51" s="13" t="n">
        <v>-0.221951</v>
      </c>
      <c r="AT51" s="13" t="n">
        <v>0.047022</v>
      </c>
      <c r="AU51" s="13" t="n">
        <v>0.482036</v>
      </c>
      <c r="AV51" s="13" t="n">
        <v>0.072727</v>
      </c>
      <c r="AW51" s="13" t="n">
        <v>-0.212806</v>
      </c>
      <c r="AX51" s="13" t="n">
        <v>-0.019139</v>
      </c>
      <c r="AY51" s="13" t="n">
        <v>0.07561</v>
      </c>
      <c r="AZ51" s="13" t="n">
        <v>0.582766</v>
      </c>
      <c r="BA51" s="13" t="n">
        <v>-0.012894</v>
      </c>
      <c r="BB51" s="13" t="n">
        <v>-0.184325</v>
      </c>
      <c r="BC51" s="13" t="n">
        <v>0.302491</v>
      </c>
      <c r="BD51" s="13" t="n">
        <v>0.010929</v>
      </c>
      <c r="BE51" s="13" t="n">
        <v>0.113514</v>
      </c>
      <c r="BF51" s="13" t="n">
        <v>0.001214</v>
      </c>
      <c r="BG51" s="13" t="n">
        <v>-0.05697</v>
      </c>
      <c r="BH51" s="13" t="n">
        <v>-0.020566</v>
      </c>
      <c r="BI51" s="13" t="n">
        <v>0.419948</v>
      </c>
      <c r="BJ51" s="13" t="n">
        <v>0.097043</v>
      </c>
      <c r="BK51" s="13" t="n">
        <v>-0.072873</v>
      </c>
      <c r="BM51" s="13" t="n">
        <v>0.027338</v>
      </c>
      <c r="BN51" s="13" t="n">
        <v>0.046007</v>
      </c>
      <c r="BO51" s="13" t="n">
        <v>-0.032182</v>
      </c>
      <c r="BP51" s="13" t="n">
        <v>-0.001937</v>
      </c>
      <c r="BQ51" s="13" t="n">
        <v>0.045318</v>
      </c>
      <c r="BR51" s="13" t="n">
        <v>0.056109</v>
      </c>
      <c r="BS51" s="13" t="n">
        <v>0.017514</v>
      </c>
      <c r="BT51" s="13" t="n">
        <v>0.041721</v>
      </c>
      <c r="BU51" s="13" t="n">
        <v>-0.007784</v>
      </c>
      <c r="BV51" s="13" t="n">
        <v>0.065535</v>
      </c>
      <c r="BW51" s="13" t="n">
        <v>0.010997</v>
      </c>
      <c r="BX51" s="13" t="n">
        <v>0.089501</v>
      </c>
      <c r="BY51" s="13" t="n">
        <v>-0.037353</v>
      </c>
      <c r="BZ51" s="13" t="n">
        <v>0.069327</v>
      </c>
      <c r="CA51" s="13" t="n">
        <v>0.040429</v>
      </c>
      <c r="CB51" s="13" t="n">
        <v>0.071859</v>
      </c>
      <c r="CC51" s="13" t="n">
        <v>0.012559</v>
      </c>
      <c r="CD51" s="13" t="n">
        <v>-0.03596</v>
      </c>
      <c r="CE51" s="13" t="n">
        <v>0.058009</v>
      </c>
      <c r="CF51" s="13" t="n">
        <v>0.008661</v>
      </c>
      <c r="CG51" s="13" t="n">
        <v>-0.033099</v>
      </c>
      <c r="CH51" s="13" t="n">
        <v>-0.00585</v>
      </c>
      <c r="CI51" s="13" t="n">
        <v>0.041741</v>
      </c>
      <c r="CJ51" s="13" t="n">
        <v>-0.04321</v>
      </c>
      <c r="CK51" s="13" t="n">
        <v>0.044624</v>
      </c>
      <c r="CL51" s="13" t="n">
        <v>-0.0578</v>
      </c>
      <c r="CM51" s="13" t="n">
        <v>0.072509</v>
      </c>
      <c r="CN51" s="13" t="n">
        <v>-0.012612</v>
      </c>
      <c r="CO51" s="13" t="n">
        <v>0.043534</v>
      </c>
      <c r="CP51" s="13" t="n">
        <v>-0.05091</v>
      </c>
      <c r="CQ51" s="13" t="n">
        <v>0.051146</v>
      </c>
      <c r="CR51" s="13" t="n">
        <v>0.018305</v>
      </c>
      <c r="CS51" s="13" t="n">
        <v>-0.020565</v>
      </c>
      <c r="CT51" s="13" t="n">
        <v>-0.001646</v>
      </c>
      <c r="CU51" s="13" t="n">
        <v>0.022</v>
      </c>
      <c r="CV51" s="13" t="n">
        <v>-0.055373</v>
      </c>
      <c r="CW51" s="13" t="n">
        <v>-0.035985</v>
      </c>
      <c r="CX51" s="13" t="n">
        <v>-0.039847</v>
      </c>
      <c r="CY51" s="13" t="n">
        <v>0.05297</v>
      </c>
      <c r="CZ51" s="13" t="n">
        <v>0.030741</v>
      </c>
      <c r="DA51" s="13" t="n">
        <v>-0.052302</v>
      </c>
      <c r="DB51" s="13" t="n">
        <v>-0.063009</v>
      </c>
      <c r="DC51" s="13" t="n">
        <v>-0.01309</v>
      </c>
      <c r="DD51" s="13" t="n">
        <v>0.068055</v>
      </c>
      <c r="DE51" s="13" t="n">
        <v>0.016072</v>
      </c>
      <c r="DF51" s="13" t="n">
        <v>-0.008157</v>
      </c>
      <c r="DG51" s="13" t="n">
        <v>0.007352</v>
      </c>
      <c r="DH51" s="13" t="n">
        <v>0.048882</v>
      </c>
      <c r="DI51" s="13" t="n">
        <v>0.041045</v>
      </c>
      <c r="DJ51" s="13" t="n">
        <v>0.030226</v>
      </c>
      <c r="DK51" s="13" t="n">
        <v>-0.035925</v>
      </c>
      <c r="DL51" s="13" t="n">
        <v>0.13831</v>
      </c>
      <c r="DM51" s="13" t="n">
        <v>0.080139</v>
      </c>
      <c r="DN51" s="13" t="n">
        <v>-0.018857</v>
      </c>
      <c r="DO51" s="13" t="n">
        <v>0.005195</v>
      </c>
      <c r="DP51" s="13" t="n">
        <v>0.008164</v>
      </c>
      <c r="DQ51" s="13" t="n">
        <v>0.022889</v>
      </c>
      <c r="DR51" s="13" t="n">
        <v>-0.026455</v>
      </c>
      <c r="DS51" s="13" t="n">
        <v>0.03834</v>
      </c>
      <c r="DT51" s="13" t="n">
        <v>-0.008186</v>
      </c>
      <c r="DV51" s="13" t="n">
        <v>0.0255</v>
      </c>
      <c r="DW51" s="13" t="n">
        <v>0.043556</v>
      </c>
      <c r="DX51" s="13" t="n">
        <v>-0.022199</v>
      </c>
      <c r="DY51" s="13" t="n">
        <v>-0.009866</v>
      </c>
      <c r="DZ51" s="13" t="n">
        <v>0.03416</v>
      </c>
      <c r="EA51" s="13" t="n">
        <v>0.06724</v>
      </c>
      <c r="EB51" s="13" t="n">
        <v>0.012135</v>
      </c>
      <c r="EC51" s="13" t="n">
        <v>0.040628</v>
      </c>
      <c r="ED51" s="13" t="n">
        <v>0.0045</v>
      </c>
      <c r="EE51" s="13" t="n">
        <v>0.051579</v>
      </c>
      <c r="EF51" s="13" t="n">
        <v>0.011459</v>
      </c>
      <c r="EG51" s="13" t="n">
        <v>0.079555</v>
      </c>
      <c r="EH51" s="13" t="n">
        <v>-0.029153</v>
      </c>
      <c r="EI51" s="13" t="n">
        <v>0.068792</v>
      </c>
      <c r="EJ51" s="13" t="n">
        <v>0.047151</v>
      </c>
      <c r="EK51" s="13" t="n">
        <v>0.065449</v>
      </c>
      <c r="EL51" s="13" t="n">
        <v>0.015166</v>
      </c>
      <c r="EM51" s="13" t="n">
        <v>-0.006881</v>
      </c>
      <c r="EN51" s="13" t="n">
        <v>0.035091</v>
      </c>
      <c r="EO51" s="13" t="n">
        <v>-0.000653</v>
      </c>
      <c r="EP51" s="13" t="n">
        <v>-0.038076</v>
      </c>
      <c r="EQ51" s="13" t="n">
        <v>-0.003217</v>
      </c>
      <c r="ER51" s="13" t="n">
        <v>0.033817</v>
      </c>
      <c r="ES51" s="13" t="n">
        <v>-0.039386</v>
      </c>
      <c r="ET51" s="13" t="n">
        <v>0.035353</v>
      </c>
      <c r="EU51" s="13" t="n">
        <v>-0.044869</v>
      </c>
      <c r="EV51" s="13" t="n">
        <v>0.03704</v>
      </c>
      <c r="EW51" s="13" t="n">
        <v>-0.006985</v>
      </c>
      <c r="EX51" s="13" t="n">
        <v>0.041462</v>
      </c>
      <c r="EY51" s="13" t="n">
        <v>-0.039313</v>
      </c>
      <c r="EZ51" s="13" t="n">
        <v>0.048343</v>
      </c>
      <c r="FA51" s="13" t="n">
        <v>0.008998</v>
      </c>
      <c r="FB51" s="13" t="n">
        <v>-0.01209</v>
      </c>
      <c r="FC51" s="13" t="n">
        <v>0.003564</v>
      </c>
      <c r="FD51" s="13" t="n">
        <v>0.001854</v>
      </c>
      <c r="FE51" s="13" t="n">
        <v>-0.050328</v>
      </c>
      <c r="FF51" s="13" t="n">
        <v>-0.034308</v>
      </c>
      <c r="FG51" s="13" t="n">
        <v>-0.049615</v>
      </c>
      <c r="FH51" s="13" t="n">
        <v>0.049806</v>
      </c>
      <c r="FI51" s="13" t="n">
        <v>0.011878</v>
      </c>
      <c r="FJ51" s="13" t="n">
        <v>-0.049649</v>
      </c>
      <c r="FK51" s="13" t="n">
        <v>-0.086043</v>
      </c>
      <c r="FL51" s="13" t="n">
        <v>-0.014482</v>
      </c>
      <c r="FM51" s="13" t="n">
        <v>0.077828</v>
      </c>
      <c r="FN51" s="13" t="n">
        <v>0.037266</v>
      </c>
      <c r="FO51" s="13" t="n">
        <v>-0.017486</v>
      </c>
      <c r="FP51" s="13" t="n">
        <v>0.008906</v>
      </c>
      <c r="FQ51" s="13" t="n">
        <v>0.041202</v>
      </c>
      <c r="FR51" s="13" t="n">
        <v>0.034504</v>
      </c>
      <c r="FS51" s="13" t="n">
        <v>0.027047</v>
      </c>
      <c r="FT51" s="13" t="n">
        <v>-0.045937</v>
      </c>
      <c r="FU51" s="13" t="n">
        <v>0.097765</v>
      </c>
      <c r="FV51" s="13" t="n">
        <v>0.059961</v>
      </c>
      <c r="FW51" s="13" t="n">
        <v>0.000689</v>
      </c>
      <c r="FX51" s="13" t="n">
        <v>0.014868</v>
      </c>
      <c r="FY51" s="13" t="n">
        <v>0.013282</v>
      </c>
      <c r="FZ51" s="13" t="n">
        <v>0.010844</v>
      </c>
      <c r="GA51" s="13" t="n">
        <v>-0.022017</v>
      </c>
      <c r="GB51" s="13" t="n">
        <v>0.060492</v>
      </c>
      <c r="GC51" s="13" t="n">
        <v>-0.004598</v>
      </c>
    </row>
    <row r="52" customFormat="false" ht="15" hidden="false" customHeight="false" outlineLevel="0" collapsed="false">
      <c r="B52" s="8" t="str">
        <f aca="false">Deals!B52</f>
        <v>Agilent Technologies, Inc.</v>
      </c>
      <c r="C52" s="12" t="n">
        <v>1</v>
      </c>
      <c r="D52" s="13" t="n">
        <v>-0.029512</v>
      </c>
      <c r="E52" s="13" t="n">
        <v>0.034715</v>
      </c>
      <c r="F52" s="13" t="n">
        <v>-0.063979</v>
      </c>
      <c r="G52" s="13" t="n">
        <v>0.063907</v>
      </c>
      <c r="H52" s="13" t="n">
        <v>0.069209</v>
      </c>
      <c r="I52" s="13" t="n">
        <v>0.093796</v>
      </c>
      <c r="J52" s="13" t="n">
        <v>-0.073694</v>
      </c>
      <c r="K52" s="13" t="n">
        <v>0.011813</v>
      </c>
      <c r="L52" s="13" t="n">
        <v>-0.012628</v>
      </c>
      <c r="M52" s="13" t="n">
        <v>0.096766</v>
      </c>
      <c r="N52" s="13" t="n">
        <v>-0.059186</v>
      </c>
      <c r="O52" s="13" t="n">
        <v>0.046071</v>
      </c>
      <c r="P52" s="13" t="n">
        <v>0.042701</v>
      </c>
      <c r="Q52" s="13" t="n">
        <v>0.098842</v>
      </c>
      <c r="R52" s="13" t="n">
        <v>-0.009561</v>
      </c>
      <c r="S52" s="13" t="n">
        <v>0.060087</v>
      </c>
      <c r="T52" s="13" t="n">
        <v>0.062814</v>
      </c>
      <c r="U52" s="13" t="n">
        <v>0.016786</v>
      </c>
      <c r="V52" s="13" t="n">
        <v>-0.02098</v>
      </c>
      <c r="W52" s="13" t="n">
        <v>-0.017741</v>
      </c>
      <c r="X52" s="13" t="n">
        <v>-0.033619</v>
      </c>
      <c r="Y52" s="13" t="n">
        <v>0.053664</v>
      </c>
      <c r="Z52" s="13" t="n">
        <v>0.008781</v>
      </c>
      <c r="AA52" s="13" t="n">
        <v>-0.023503</v>
      </c>
      <c r="AB52" s="13" t="n">
        <v>0.019076</v>
      </c>
      <c r="AC52" s="13" t="n">
        <v>-0.003149</v>
      </c>
      <c r="AD52" s="13" t="n">
        <v>-0.029835</v>
      </c>
      <c r="AE52" s="13" t="n">
        <v>-0.226845</v>
      </c>
      <c r="AF52" s="13" t="n">
        <v>-0.042115</v>
      </c>
      <c r="AG52" s="13" t="n">
        <v>-0.07743</v>
      </c>
      <c r="AH52" s="13" t="n">
        <v>0.117554</v>
      </c>
      <c r="AI52" s="13" t="n">
        <v>-0.015636</v>
      </c>
      <c r="AJ52" s="13" t="n">
        <v>-0.004332</v>
      </c>
      <c r="AK52" s="13" t="n">
        <v>-0.004351</v>
      </c>
      <c r="AL52" s="13" t="n">
        <v>-0.063365</v>
      </c>
      <c r="AM52" s="13" t="n">
        <v>0.061431</v>
      </c>
      <c r="AN52" s="13" t="n">
        <v>-0.113309</v>
      </c>
      <c r="AO52" s="13" t="n">
        <v>-0.05453</v>
      </c>
      <c r="AP52" s="13" t="n">
        <v>0.099913</v>
      </c>
      <c r="AQ52" s="13" t="n">
        <v>0.107521</v>
      </c>
      <c r="AR52" s="13" t="n">
        <v>-0.000239</v>
      </c>
      <c r="AS52" s="13" t="n">
        <v>-0.099498</v>
      </c>
      <c r="AT52" s="13" t="n">
        <v>-0.007968</v>
      </c>
      <c r="AU52" s="13" t="n">
        <v>0.066934</v>
      </c>
      <c r="AV52" s="13" t="n">
        <v>0.026851</v>
      </c>
      <c r="AW52" s="13" t="n">
        <v>0.121457</v>
      </c>
      <c r="AX52" s="13" t="n">
        <v>-0.033341</v>
      </c>
      <c r="AY52" s="13" t="n">
        <v>0.084536</v>
      </c>
      <c r="AZ52" s="13" t="n">
        <v>-0.023488</v>
      </c>
      <c r="BA52" s="13" t="n">
        <v>0.002341</v>
      </c>
      <c r="BB52" s="13" t="n">
        <v>-0.07475</v>
      </c>
      <c r="BC52" s="13" t="n">
        <v>0.00941</v>
      </c>
      <c r="BD52" s="13" t="n">
        <v>0.035925</v>
      </c>
      <c r="BE52" s="13" t="n">
        <v>0.074846</v>
      </c>
      <c r="BF52" s="13" t="n">
        <v>0.04758</v>
      </c>
      <c r="BG52" s="13" t="n">
        <v>0.030604</v>
      </c>
      <c r="BH52" s="13" t="n">
        <v>0.041233</v>
      </c>
      <c r="BI52" s="13" t="n">
        <v>0.096094</v>
      </c>
      <c r="BJ52" s="13" t="n">
        <v>-0.01707</v>
      </c>
      <c r="BK52" s="13" t="n">
        <v>0.008093</v>
      </c>
      <c r="BM52" s="13" t="n">
        <v>0.025384</v>
      </c>
      <c r="BN52" s="13" t="n">
        <v>0.025854</v>
      </c>
      <c r="BO52" s="13" t="n">
        <v>-0.014005</v>
      </c>
      <c r="BP52" s="13" t="n">
        <v>0.005135</v>
      </c>
      <c r="BQ52" s="13" t="n">
        <v>0.003057</v>
      </c>
      <c r="BR52" s="13" t="n">
        <v>0.058335</v>
      </c>
      <c r="BS52" s="13" t="n">
        <v>0.012274</v>
      </c>
      <c r="BT52" s="13" t="n">
        <v>0.03293</v>
      </c>
      <c r="BU52" s="13" t="n">
        <v>0.013019</v>
      </c>
      <c r="BV52" s="13" t="n">
        <v>0.02557</v>
      </c>
      <c r="BW52" s="13" t="n">
        <v>-0.003357</v>
      </c>
      <c r="BX52" s="13" t="n">
        <v>0.042681</v>
      </c>
      <c r="BY52" s="13" t="n">
        <v>-0.025292</v>
      </c>
      <c r="BZ52" s="13" t="n">
        <v>0.026355</v>
      </c>
      <c r="CA52" s="13" t="n">
        <v>0.043822</v>
      </c>
      <c r="CB52" s="13" t="n">
        <v>0.035527</v>
      </c>
      <c r="CC52" s="13" t="n">
        <v>0.023791</v>
      </c>
      <c r="CD52" s="13" t="n">
        <v>-0.025045</v>
      </c>
      <c r="CE52" s="13" t="n">
        <v>0.051728</v>
      </c>
      <c r="CF52" s="13" t="n">
        <v>0.004986</v>
      </c>
      <c r="CG52" s="13" t="n">
        <v>-0.000731</v>
      </c>
      <c r="CH52" s="13" t="n">
        <v>0.015127</v>
      </c>
      <c r="CI52" s="13" t="n">
        <v>0.012916</v>
      </c>
      <c r="CJ52" s="13" t="n">
        <v>-0.008785</v>
      </c>
      <c r="CK52" s="13" t="n">
        <v>0.044484</v>
      </c>
      <c r="CL52" s="13" t="n">
        <v>-0.008983</v>
      </c>
      <c r="CM52" s="13" t="n">
        <v>0.028195</v>
      </c>
      <c r="CN52" s="13" t="n">
        <v>0.037097</v>
      </c>
      <c r="CO52" s="13" t="n">
        <v>-0.014056</v>
      </c>
      <c r="CP52" s="13" t="n">
        <v>-0.026449</v>
      </c>
      <c r="CQ52" s="13" t="n">
        <v>0.060165</v>
      </c>
      <c r="CR52" s="13" t="n">
        <v>-0.020999</v>
      </c>
      <c r="CS52" s="13" t="n">
        <v>0.011071</v>
      </c>
      <c r="CT52" s="13" t="n">
        <v>0.006504</v>
      </c>
      <c r="CU52" s="13" t="n">
        <v>-0.033668</v>
      </c>
      <c r="CV52" s="13" t="n">
        <v>0.035654</v>
      </c>
      <c r="CW52" s="13" t="n">
        <v>-0.065664</v>
      </c>
      <c r="CX52" s="13" t="n">
        <v>-0.02703</v>
      </c>
      <c r="CY52" s="13" t="n">
        <v>0.088143</v>
      </c>
      <c r="CZ52" s="13" t="n">
        <v>0.003173</v>
      </c>
      <c r="DA52" s="13" t="n">
        <v>-0.005798</v>
      </c>
      <c r="DB52" s="13" t="n">
        <v>-0.03524</v>
      </c>
      <c r="DC52" s="13" t="n">
        <v>-0.003285</v>
      </c>
      <c r="DD52" s="13" t="n">
        <v>0.063831</v>
      </c>
      <c r="DE52" s="13" t="n">
        <v>-0.010364</v>
      </c>
      <c r="DF52" s="13" t="n">
        <v>0.021426</v>
      </c>
      <c r="DG52" s="13" t="n">
        <v>-0.000234</v>
      </c>
      <c r="DH52" s="13" t="n">
        <v>0.03534</v>
      </c>
      <c r="DI52" s="13" t="n">
        <v>-0.003876</v>
      </c>
      <c r="DJ52" s="13" t="n">
        <v>0.002358</v>
      </c>
      <c r="DK52" s="13" t="n">
        <v>-0.019156</v>
      </c>
      <c r="DL52" s="13" t="n">
        <v>0.037243</v>
      </c>
      <c r="DM52" s="13" t="n">
        <v>0.01349</v>
      </c>
      <c r="DN52" s="13" t="n">
        <v>0.024595</v>
      </c>
      <c r="DO52" s="13" t="n">
        <v>0.029995</v>
      </c>
      <c r="DP52" s="13" t="n">
        <v>0.003355</v>
      </c>
      <c r="DQ52" s="13" t="n">
        <v>0.019229</v>
      </c>
      <c r="DR52" s="13" t="n">
        <v>0.022041</v>
      </c>
      <c r="DS52" s="13" t="n">
        <v>0.002054</v>
      </c>
      <c r="DT52" s="13" t="n">
        <v>0.022453</v>
      </c>
      <c r="DV52" s="13" t="n">
        <v>0.025321</v>
      </c>
      <c r="DW52" s="13" t="n">
        <v>0.023656</v>
      </c>
      <c r="DX52" s="13" t="n">
        <v>-0.008447</v>
      </c>
      <c r="DY52" s="13" t="n">
        <v>0.013558</v>
      </c>
      <c r="DZ52" s="13" t="n">
        <v>0.013907</v>
      </c>
      <c r="EA52" s="13" t="n">
        <v>0.057495</v>
      </c>
      <c r="EB52" s="13" t="n">
        <v>0.015957</v>
      </c>
      <c r="EC52" s="13" t="n">
        <v>0.042105</v>
      </c>
      <c r="ED52" s="13" t="n">
        <v>0.008477</v>
      </c>
      <c r="EE52" s="13" t="n">
        <v>0.028528</v>
      </c>
      <c r="EF52" s="13" t="n">
        <v>-0.007603</v>
      </c>
      <c r="EG52" s="13" t="n">
        <v>0.057834</v>
      </c>
      <c r="EH52" s="13" t="n">
        <v>-0.016302</v>
      </c>
      <c r="EI52" s="13" t="n">
        <v>0.040109</v>
      </c>
      <c r="EJ52" s="13" t="n">
        <v>0.029001</v>
      </c>
      <c r="EK52" s="13" t="n">
        <v>0.027802</v>
      </c>
      <c r="EL52" s="13" t="n">
        <v>0.033546</v>
      </c>
      <c r="EM52" s="13" t="n">
        <v>-0.030514</v>
      </c>
      <c r="EN52" s="13" t="n">
        <v>0.062373</v>
      </c>
      <c r="EO52" s="13" t="n">
        <v>-0.001696</v>
      </c>
      <c r="EP52" s="13" t="n">
        <v>-0.011273</v>
      </c>
      <c r="EQ52" s="13" t="n">
        <v>0.025135</v>
      </c>
      <c r="ER52" s="13" t="n">
        <v>0.019643</v>
      </c>
      <c r="ES52" s="13" t="n">
        <v>-0.017426</v>
      </c>
      <c r="ET52" s="13" t="n">
        <v>0.045034</v>
      </c>
      <c r="EU52" s="13" t="n">
        <v>-0.026544</v>
      </c>
      <c r="EV52" s="13" t="n">
        <v>0.028729</v>
      </c>
      <c r="EW52" s="13" t="n">
        <v>0.021159</v>
      </c>
      <c r="EX52" s="13" t="n">
        <v>-0.001264</v>
      </c>
      <c r="EY52" s="13" t="n">
        <v>-0.040377</v>
      </c>
      <c r="EZ52" s="13" t="n">
        <v>0.062766</v>
      </c>
      <c r="FA52" s="13" t="n">
        <v>-0.011835</v>
      </c>
      <c r="FB52" s="13" t="n">
        <v>0.0112</v>
      </c>
      <c r="FC52" s="13" t="n">
        <v>0.004205</v>
      </c>
      <c r="FD52" s="13" t="n">
        <v>-0.0319</v>
      </c>
      <c r="FE52" s="13" t="n">
        <v>0.012116</v>
      </c>
      <c r="FF52" s="13" t="n">
        <v>-0.055204</v>
      </c>
      <c r="FG52" s="13" t="n">
        <v>-0.042014</v>
      </c>
      <c r="FH52" s="13" t="n">
        <v>0.077049</v>
      </c>
      <c r="FI52" s="13" t="n">
        <v>-0.001906</v>
      </c>
      <c r="FJ52" s="13" t="n">
        <v>-0.025708</v>
      </c>
      <c r="FK52" s="13" t="n">
        <v>-0.055393</v>
      </c>
      <c r="FL52" s="13" t="n">
        <v>0.021525</v>
      </c>
      <c r="FM52" s="13" t="n">
        <v>0.072469</v>
      </c>
      <c r="FN52" s="13" t="n">
        <v>0.009181</v>
      </c>
      <c r="FO52" s="13" t="n">
        <v>0.016639</v>
      </c>
      <c r="FP52" s="13" t="n">
        <v>-0.006245</v>
      </c>
      <c r="FQ52" s="13" t="n">
        <v>0.03494</v>
      </c>
      <c r="FR52" s="13" t="n">
        <v>-0.005635</v>
      </c>
      <c r="FS52" s="13" t="n">
        <v>0.010227</v>
      </c>
      <c r="FT52" s="13" t="n">
        <v>-0.020043</v>
      </c>
      <c r="FU52" s="13" t="n">
        <v>0.0641</v>
      </c>
      <c r="FV52" s="13" t="n">
        <v>0.008028</v>
      </c>
      <c r="FW52" s="13" t="n">
        <v>0.030818</v>
      </c>
      <c r="FX52" s="13" t="n">
        <v>0.02077</v>
      </c>
      <c r="FY52" s="13" t="n">
        <v>0.007796</v>
      </c>
      <c r="FZ52" s="13" t="n">
        <v>0.016426</v>
      </c>
      <c r="GA52" s="13" t="n">
        <v>0.025849</v>
      </c>
      <c r="GB52" s="13" t="n">
        <v>0.013013</v>
      </c>
      <c r="GC52" s="13" t="n">
        <v>0.026359</v>
      </c>
    </row>
    <row r="53" customFormat="false" ht="15" hidden="false" customHeight="false" outlineLevel="0" collapsed="false">
      <c r="B53" s="8" t="str">
        <f aca="false">Deals!B53</f>
        <v>Flowers Foods Inc</v>
      </c>
      <c r="C53" s="12" t="n">
        <v>1</v>
      </c>
      <c r="D53" s="13" t="n">
        <v>-0.028701</v>
      </c>
      <c r="E53" s="13" t="n">
        <v>-0.02276</v>
      </c>
      <c r="F53" s="13" t="n">
        <v>-0.024281</v>
      </c>
      <c r="G53" s="13" t="n">
        <v>0.200948</v>
      </c>
      <c r="H53" s="13" t="n">
        <v>-0.01147</v>
      </c>
      <c r="I53" s="13" t="n">
        <v>0.155135</v>
      </c>
      <c r="J53" s="13" t="n">
        <v>0.052331</v>
      </c>
      <c r="K53" s="13" t="n">
        <v>0.168914</v>
      </c>
      <c r="L53" s="13" t="n">
        <v>0</v>
      </c>
      <c r="M53" s="13" t="n">
        <v>0.013054</v>
      </c>
      <c r="N53" s="13" t="n">
        <v>-0.33585</v>
      </c>
      <c r="O53" s="13" t="n">
        <v>0.04127</v>
      </c>
      <c r="P53" s="13" t="n">
        <v>-0.089591</v>
      </c>
      <c r="Q53" s="13" t="n">
        <v>0.031265</v>
      </c>
      <c r="R53" s="13" t="n">
        <v>0.181903</v>
      </c>
      <c r="S53" s="13" t="n">
        <v>-0.13457</v>
      </c>
      <c r="T53" s="13" t="n">
        <v>-0.015823</v>
      </c>
      <c r="U53" s="13" t="n">
        <v>-0.02422</v>
      </c>
      <c r="V53" s="13" t="n">
        <v>-0.012745</v>
      </c>
      <c r="W53" s="13" t="n">
        <v>0.042781</v>
      </c>
      <c r="X53" s="13" t="n">
        <v>-0.043357</v>
      </c>
      <c r="Y53" s="13" t="n">
        <v>0.016082</v>
      </c>
      <c r="Z53" s="13" t="n">
        <v>0.016787</v>
      </c>
      <c r="AA53" s="13" t="n">
        <v>-0.094402</v>
      </c>
      <c r="AB53" s="13" t="n">
        <v>0.031954</v>
      </c>
      <c r="AC53" s="13" t="n">
        <v>-0.062308</v>
      </c>
      <c r="AD53" s="13" t="n">
        <v>0.034858</v>
      </c>
      <c r="AE53" s="13" t="n">
        <v>0.026316</v>
      </c>
      <c r="AF53" s="13" t="n">
        <v>-0.009077</v>
      </c>
      <c r="AG53" s="13" t="n">
        <v>0.019281</v>
      </c>
      <c r="AH53" s="13" t="n">
        <v>0.106339</v>
      </c>
      <c r="AI53" s="13" t="n">
        <v>0.056978</v>
      </c>
      <c r="AJ53" s="13" t="n">
        <v>-0.01759</v>
      </c>
      <c r="AK53" s="13" t="n">
        <v>0.005372</v>
      </c>
      <c r="AL53" s="13" t="n">
        <v>-0.05187</v>
      </c>
      <c r="AM53" s="13" t="n">
        <v>0.024113</v>
      </c>
      <c r="AN53" s="13" t="n">
        <v>0.078255</v>
      </c>
      <c r="AO53" s="13" t="n">
        <v>0.06592</v>
      </c>
      <c r="AP53" s="13" t="n">
        <v>0.09135</v>
      </c>
      <c r="AQ53" s="13" t="n">
        <v>-0.128889</v>
      </c>
      <c r="AR53" s="13" t="n">
        <v>-0.080145</v>
      </c>
      <c r="AS53" s="13" t="n">
        <v>-0.044207</v>
      </c>
      <c r="AT53" s="13" t="n">
        <v>-0.166018</v>
      </c>
      <c r="AU53" s="13" t="n">
        <v>0.086106</v>
      </c>
      <c r="AV53" s="13" t="n">
        <v>0.03792</v>
      </c>
      <c r="AW53" s="13" t="n">
        <v>-0.021399</v>
      </c>
      <c r="AX53" s="13" t="n">
        <v>0.008533</v>
      </c>
      <c r="AY53" s="13" t="n">
        <v>-0.0192</v>
      </c>
      <c r="AZ53" s="13" t="n">
        <v>-0.180533</v>
      </c>
      <c r="BA53" s="13" t="n">
        <v>0.014085</v>
      </c>
      <c r="BB53" s="13" t="n">
        <v>0.026455</v>
      </c>
      <c r="BC53" s="13" t="n">
        <v>0.010309</v>
      </c>
      <c r="BD53" s="13" t="n">
        <v>0.286727</v>
      </c>
      <c r="BE53" s="13" t="n">
        <v>0.007011</v>
      </c>
      <c r="BF53" s="13" t="n">
        <v>-0.042268</v>
      </c>
      <c r="BG53" s="13" t="n">
        <v>0.016096</v>
      </c>
      <c r="BH53" s="13" t="n">
        <v>0.010304</v>
      </c>
      <c r="BI53" s="13" t="n">
        <v>-0.057624</v>
      </c>
      <c r="BJ53" s="13" t="n">
        <v>-0.054113</v>
      </c>
      <c r="BK53" s="13" t="n">
        <v>0.016176</v>
      </c>
      <c r="BM53" s="13" t="n">
        <v>0.042001</v>
      </c>
      <c r="BN53" s="13" t="n">
        <v>0.017469</v>
      </c>
      <c r="BO53" s="13" t="n">
        <v>-0.012341</v>
      </c>
      <c r="BP53" s="13" t="n">
        <v>0.03005</v>
      </c>
      <c r="BQ53" s="13" t="n">
        <v>0.020756</v>
      </c>
      <c r="BR53" s="13" t="n">
        <v>0.072488</v>
      </c>
      <c r="BS53" s="13" t="n">
        <v>0.005247</v>
      </c>
      <c r="BT53" s="13" t="n">
        <v>0.036184</v>
      </c>
      <c r="BU53" s="13" t="n">
        <v>0.011011</v>
      </c>
      <c r="BV53" s="13" t="n">
        <v>0.041705</v>
      </c>
      <c r="BW53" s="13" t="n">
        <v>-0.020416</v>
      </c>
      <c r="BX53" s="13" t="n">
        <v>0.080176</v>
      </c>
      <c r="BY53" s="13" t="n">
        <v>-0.016955</v>
      </c>
      <c r="BZ53" s="13" t="n">
        <v>0.055387</v>
      </c>
      <c r="CA53" s="13" t="n">
        <v>0.021451</v>
      </c>
      <c r="CB53" s="13" t="n">
        <v>0.022359</v>
      </c>
      <c r="CC53" s="13" t="n">
        <v>0.031418</v>
      </c>
      <c r="CD53" s="13" t="n">
        <v>-0.025783</v>
      </c>
      <c r="CE53" s="13" t="n">
        <v>0.059804</v>
      </c>
      <c r="CF53" s="13" t="n">
        <v>-0.022404</v>
      </c>
      <c r="CG53" s="13" t="n">
        <v>-0.030452</v>
      </c>
      <c r="CH53" s="13" t="n">
        <v>0.027405</v>
      </c>
      <c r="CI53" s="13" t="n">
        <v>0.045285</v>
      </c>
      <c r="CJ53" s="13" t="n">
        <v>-0.023915</v>
      </c>
      <c r="CK53" s="13" t="n">
        <v>0.061773</v>
      </c>
      <c r="CL53" s="13" t="n">
        <v>-0.032009</v>
      </c>
      <c r="CM53" s="13" t="n">
        <v>0.04043</v>
      </c>
      <c r="CN53" s="13" t="n">
        <v>0.033009</v>
      </c>
      <c r="CO53" s="13" t="n">
        <v>0.005099</v>
      </c>
      <c r="CP53" s="13" t="n">
        <v>-0.01179</v>
      </c>
      <c r="CQ53" s="13" t="n">
        <v>0.076343</v>
      </c>
      <c r="CR53" s="13" t="n">
        <v>0.010077</v>
      </c>
      <c r="CS53" s="13" t="n">
        <v>-0.015829</v>
      </c>
      <c r="CT53" s="13" t="n">
        <v>0.021767</v>
      </c>
      <c r="CU53" s="13" t="n">
        <v>-0.01456</v>
      </c>
      <c r="CV53" s="13" t="n">
        <v>0.02453</v>
      </c>
      <c r="CW53" s="13" t="n">
        <v>-0.08003</v>
      </c>
      <c r="CX53" s="13" t="n">
        <v>-0.057953</v>
      </c>
      <c r="CY53" s="13" t="n">
        <v>0.059667</v>
      </c>
      <c r="CZ53" s="13" t="n">
        <v>0.010888</v>
      </c>
      <c r="DA53" s="13" t="n">
        <v>-0.033017</v>
      </c>
      <c r="DB53" s="13" t="n">
        <v>-0.098745</v>
      </c>
      <c r="DC53" s="13" t="n">
        <v>0.010871</v>
      </c>
      <c r="DD53" s="13" t="n">
        <v>0.080725</v>
      </c>
      <c r="DE53" s="13" t="n">
        <v>0.019985</v>
      </c>
      <c r="DF53" s="13" t="n">
        <v>0.033649</v>
      </c>
      <c r="DG53" s="13" t="n">
        <v>-0.007899</v>
      </c>
      <c r="DH53" s="13" t="n">
        <v>0.051346</v>
      </c>
      <c r="DI53" s="13" t="n">
        <v>0.01079</v>
      </c>
      <c r="DJ53" s="13" t="n">
        <v>-0.004156</v>
      </c>
      <c r="DK53" s="13" t="n">
        <v>-0.037128</v>
      </c>
      <c r="DL53" s="13" t="n">
        <v>0.037117</v>
      </c>
      <c r="DM53" s="13" t="n">
        <v>0.00102</v>
      </c>
      <c r="DN53" s="13" t="n">
        <v>0.030596</v>
      </c>
      <c r="DO53" s="13" t="n">
        <v>0.039699</v>
      </c>
      <c r="DP53" s="13" t="n">
        <v>0.007024</v>
      </c>
      <c r="DQ53" s="13" t="n">
        <v>0.018097</v>
      </c>
      <c r="DR53" s="13" t="n">
        <v>0.015499</v>
      </c>
      <c r="DS53" s="13" t="n">
        <v>0.015566</v>
      </c>
      <c r="DT53" s="13" t="n">
        <v>0.016712</v>
      </c>
      <c r="DV53" s="13" t="n">
        <v>0.042491</v>
      </c>
      <c r="DW53" s="13" t="n">
        <v>0.013171</v>
      </c>
      <c r="DX53" s="13" t="n">
        <v>-0.010904</v>
      </c>
      <c r="DY53" s="13" t="n">
        <v>0.033859</v>
      </c>
      <c r="DZ53" s="13" t="n">
        <v>0.023633</v>
      </c>
      <c r="EA53" s="13" t="n">
        <v>0.077056</v>
      </c>
      <c r="EB53" s="13" t="n">
        <v>0.003852</v>
      </c>
      <c r="EC53" s="13" t="n">
        <v>0.038754</v>
      </c>
      <c r="ED53" s="13" t="n">
        <v>0.011646</v>
      </c>
      <c r="EE53" s="13" t="n">
        <v>0.043458</v>
      </c>
      <c r="EF53" s="13" t="n">
        <v>-0.020719</v>
      </c>
      <c r="EG53" s="13" t="n">
        <v>0.080843</v>
      </c>
      <c r="EH53" s="13" t="n">
        <v>-0.017732</v>
      </c>
      <c r="EI53" s="13" t="n">
        <v>0.057105</v>
      </c>
      <c r="EJ53" s="13" t="n">
        <v>0.024463</v>
      </c>
      <c r="EK53" s="13" t="n">
        <v>0.022566</v>
      </c>
      <c r="EL53" s="13" t="n">
        <v>0.029745</v>
      </c>
      <c r="EM53" s="13" t="n">
        <v>-0.028968</v>
      </c>
      <c r="EN53" s="13" t="n">
        <v>0.053751</v>
      </c>
      <c r="EO53" s="13" t="n">
        <v>-0.019294</v>
      </c>
      <c r="EP53" s="13" t="n">
        <v>-0.030174</v>
      </c>
      <c r="EQ53" s="13" t="n">
        <v>0.021239</v>
      </c>
      <c r="ER53" s="13" t="n">
        <v>0.044675</v>
      </c>
      <c r="ES53" s="13" t="n">
        <v>-0.029569</v>
      </c>
      <c r="ET53" s="13" t="n">
        <v>0.06635</v>
      </c>
      <c r="EU53" s="13" t="n">
        <v>-0.032725</v>
      </c>
      <c r="EV53" s="13" t="n">
        <v>0.036564</v>
      </c>
      <c r="EW53" s="13" t="n">
        <v>0.029096</v>
      </c>
      <c r="EX53" s="13" t="n">
        <v>0.005951</v>
      </c>
      <c r="EY53" s="13" t="n">
        <v>-0.016033</v>
      </c>
      <c r="EZ53" s="13" t="n">
        <v>0.076606</v>
      </c>
      <c r="FA53" s="13" t="n">
        <v>0.005931</v>
      </c>
      <c r="FB53" s="13" t="n">
        <v>-0.011451</v>
      </c>
      <c r="FC53" s="13" t="n">
        <v>0.015666</v>
      </c>
      <c r="FD53" s="13" t="n">
        <v>-0.023196</v>
      </c>
      <c r="FE53" s="13" t="n">
        <v>0.02393</v>
      </c>
      <c r="FF53" s="13" t="n">
        <v>-0.08373</v>
      </c>
      <c r="FG53" s="13" t="n">
        <v>-0.061746</v>
      </c>
      <c r="FH53" s="13" t="n">
        <v>0.054993</v>
      </c>
      <c r="FI53" s="13" t="n">
        <v>0.011195</v>
      </c>
      <c r="FJ53" s="13" t="n">
        <v>-0.029279</v>
      </c>
      <c r="FK53" s="13" t="n">
        <v>-0.110574</v>
      </c>
      <c r="FL53" s="13" t="n">
        <v>0.00886</v>
      </c>
      <c r="FM53" s="13" t="n">
        <v>0.078538</v>
      </c>
      <c r="FN53" s="13" t="n">
        <v>0.021158</v>
      </c>
      <c r="FO53" s="13" t="n">
        <v>0.029954</v>
      </c>
      <c r="FP53" s="13" t="n">
        <v>-0.012151</v>
      </c>
      <c r="FQ53" s="13" t="n">
        <v>0.0548</v>
      </c>
      <c r="FR53" s="13" t="n">
        <v>0.00836</v>
      </c>
      <c r="FS53" s="13" t="n">
        <v>-0.004989</v>
      </c>
      <c r="FT53" s="13" t="n">
        <v>-0.039536</v>
      </c>
      <c r="FU53" s="13" t="n">
        <v>0.040772</v>
      </c>
      <c r="FV53" s="13" t="n">
        <v>0.003534</v>
      </c>
      <c r="FW53" s="13" t="n">
        <v>0.032737</v>
      </c>
      <c r="FX53" s="13" t="n">
        <v>0.042111</v>
      </c>
      <c r="FY53" s="13" t="n">
        <v>0.005916</v>
      </c>
      <c r="FZ53" s="13" t="n">
        <v>0.02178</v>
      </c>
      <c r="GA53" s="13" t="n">
        <v>0.012158</v>
      </c>
      <c r="GB53" s="13" t="n">
        <v>0.020402</v>
      </c>
      <c r="GC53" s="13" t="n">
        <v>0.017059</v>
      </c>
    </row>
    <row r="54" customFormat="false" ht="15" hidden="false" customHeight="false" outlineLevel="0" collapsed="false">
      <c r="B54" s="8" t="str">
        <f aca="false">Deals!B54</f>
        <v>Ultra Clean Holdings, Inc.</v>
      </c>
      <c r="C54" s="12" t="n">
        <v>1</v>
      </c>
      <c r="D54" s="13" t="n">
        <v>-0.02649</v>
      </c>
      <c r="E54" s="13" t="n">
        <v>-0.028912</v>
      </c>
      <c r="F54" s="13" t="n">
        <v>-0.189142</v>
      </c>
      <c r="G54" s="13" t="n">
        <v>0.041037</v>
      </c>
      <c r="H54" s="13" t="n">
        <v>0.018672</v>
      </c>
      <c r="I54" s="13" t="n">
        <v>0.142566</v>
      </c>
      <c r="J54" s="13" t="n">
        <v>0.051693</v>
      </c>
      <c r="K54" s="13" t="n">
        <v>0.101695</v>
      </c>
      <c r="L54" s="13" t="n">
        <v>-0.036923</v>
      </c>
      <c r="M54" s="13" t="n">
        <v>-0.071885</v>
      </c>
      <c r="N54" s="13" t="n">
        <v>0.041308</v>
      </c>
      <c r="O54" s="13" t="n">
        <v>0.145455</v>
      </c>
      <c r="P54" s="13" t="n">
        <v>-0.040404</v>
      </c>
      <c r="Q54" s="13" t="n">
        <v>0.039098</v>
      </c>
      <c r="R54" s="13" t="n">
        <v>0.347323</v>
      </c>
      <c r="S54" s="13" t="n">
        <v>0.05478</v>
      </c>
      <c r="T54" s="13" t="n">
        <v>0.021385</v>
      </c>
      <c r="U54" s="13" t="n">
        <v>0.139581</v>
      </c>
      <c r="V54" s="13" t="n">
        <v>0.151356</v>
      </c>
      <c r="W54" s="13" t="n">
        <v>-0.00076</v>
      </c>
      <c r="X54" s="13" t="n">
        <v>-0.352091</v>
      </c>
      <c r="Y54" s="13" t="n">
        <v>-0.028169</v>
      </c>
      <c r="Z54" s="13" t="n">
        <v>0.092995</v>
      </c>
      <c r="AA54" s="13" t="n">
        <v>-0.041989</v>
      </c>
      <c r="AB54" s="13" t="n">
        <v>0.113033</v>
      </c>
      <c r="AC54" s="13" t="n">
        <v>-0.072539</v>
      </c>
      <c r="AD54" s="13" t="n">
        <v>-0.018994</v>
      </c>
      <c r="AE54" s="13" t="n">
        <v>-0.010251</v>
      </c>
      <c r="AF54" s="13" t="n">
        <v>0.067894</v>
      </c>
      <c r="AG54" s="13" t="n">
        <v>-0.051724</v>
      </c>
      <c r="AH54" s="13" t="n">
        <v>-0.061364</v>
      </c>
      <c r="AI54" s="13" t="n">
        <v>-0.134383</v>
      </c>
      <c r="AJ54" s="13" t="n">
        <v>-0.159441</v>
      </c>
      <c r="AK54" s="13" t="n">
        <v>0.076539</v>
      </c>
      <c r="AL54" s="13" t="n">
        <v>-0.037094</v>
      </c>
      <c r="AM54" s="13" t="n">
        <v>0.216693</v>
      </c>
      <c r="AN54" s="13" t="n">
        <v>-0.104222</v>
      </c>
      <c r="AO54" s="13" t="n">
        <v>-0.154639</v>
      </c>
      <c r="AP54" s="13" t="n">
        <v>-0.149826</v>
      </c>
      <c r="AQ54" s="13" t="n">
        <v>0.038934</v>
      </c>
      <c r="AR54" s="13" t="n">
        <v>0.009862</v>
      </c>
      <c r="AS54" s="13" t="n">
        <v>0.007812</v>
      </c>
      <c r="AT54" s="13" t="n">
        <v>0.013566</v>
      </c>
      <c r="AU54" s="13" t="n">
        <v>0.024857</v>
      </c>
      <c r="AV54" s="13" t="n">
        <v>0.061567</v>
      </c>
      <c r="AW54" s="13" t="n">
        <v>0.001757</v>
      </c>
      <c r="AX54" s="13" t="n">
        <v>-0.001754</v>
      </c>
      <c r="AY54" s="13" t="n">
        <v>0.123023</v>
      </c>
      <c r="AZ54" s="13" t="n">
        <v>0.137715</v>
      </c>
      <c r="BA54" s="13" t="n">
        <v>0.019257</v>
      </c>
      <c r="BB54" s="13" t="n">
        <v>0.147099</v>
      </c>
      <c r="BC54" s="13" t="n">
        <v>0.181176</v>
      </c>
      <c r="BD54" s="13" t="n">
        <v>-0.033865</v>
      </c>
      <c r="BE54" s="13" t="n">
        <v>0.291753</v>
      </c>
      <c r="BF54" s="13" t="n">
        <v>0.105347</v>
      </c>
      <c r="BG54" s="13" t="n">
        <v>0.218051</v>
      </c>
      <c r="BH54" s="13" t="n">
        <v>0.140486</v>
      </c>
      <c r="BI54" s="13" t="n">
        <v>0.18711</v>
      </c>
      <c r="BJ54" s="13" t="n">
        <v>-0.179072</v>
      </c>
      <c r="BK54" s="13" t="n">
        <v>0.250667</v>
      </c>
      <c r="BM54" s="13" t="n">
        <v>0.027338</v>
      </c>
      <c r="BN54" s="13" t="n">
        <v>0.046007</v>
      </c>
      <c r="BO54" s="13" t="n">
        <v>-0.032182</v>
      </c>
      <c r="BP54" s="13" t="n">
        <v>-0.001937</v>
      </c>
      <c r="BQ54" s="13" t="n">
        <v>0.045318</v>
      </c>
      <c r="BR54" s="13" t="n">
        <v>0.056109</v>
      </c>
      <c r="BS54" s="13" t="n">
        <v>0.017514</v>
      </c>
      <c r="BT54" s="13" t="n">
        <v>0.041721</v>
      </c>
      <c r="BU54" s="13" t="n">
        <v>-0.007784</v>
      </c>
      <c r="BV54" s="13" t="n">
        <v>0.065535</v>
      </c>
      <c r="BW54" s="13" t="n">
        <v>0.010997</v>
      </c>
      <c r="BX54" s="13" t="n">
        <v>0.089501</v>
      </c>
      <c r="BY54" s="13" t="n">
        <v>-0.037353</v>
      </c>
      <c r="BZ54" s="13" t="n">
        <v>0.069327</v>
      </c>
      <c r="CA54" s="13" t="n">
        <v>0.040429</v>
      </c>
      <c r="CB54" s="13" t="n">
        <v>0.071859</v>
      </c>
      <c r="CC54" s="13" t="n">
        <v>0.012559</v>
      </c>
      <c r="CD54" s="13" t="n">
        <v>-0.03596</v>
      </c>
      <c r="CE54" s="13" t="n">
        <v>0.058009</v>
      </c>
      <c r="CF54" s="13" t="n">
        <v>0.008661</v>
      </c>
      <c r="CG54" s="13" t="n">
        <v>-0.033099</v>
      </c>
      <c r="CH54" s="13" t="n">
        <v>-0.00585</v>
      </c>
      <c r="CI54" s="13" t="n">
        <v>0.041741</v>
      </c>
      <c r="CJ54" s="13" t="n">
        <v>-0.04321</v>
      </c>
      <c r="CK54" s="13" t="n">
        <v>0.044624</v>
      </c>
      <c r="CL54" s="13" t="n">
        <v>-0.0578</v>
      </c>
      <c r="CM54" s="13" t="n">
        <v>0.072509</v>
      </c>
      <c r="CN54" s="13" t="n">
        <v>-0.012612</v>
      </c>
      <c r="CO54" s="13" t="n">
        <v>0.043534</v>
      </c>
      <c r="CP54" s="13" t="n">
        <v>-0.05091</v>
      </c>
      <c r="CQ54" s="13" t="n">
        <v>0.051146</v>
      </c>
      <c r="CR54" s="13" t="n">
        <v>0.018305</v>
      </c>
      <c r="CS54" s="13" t="n">
        <v>-0.020565</v>
      </c>
      <c r="CT54" s="13" t="n">
        <v>-0.001646</v>
      </c>
      <c r="CU54" s="13" t="n">
        <v>0.022</v>
      </c>
      <c r="CV54" s="13" t="n">
        <v>-0.055373</v>
      </c>
      <c r="CW54" s="13" t="n">
        <v>-0.035985</v>
      </c>
      <c r="CX54" s="13" t="n">
        <v>-0.039847</v>
      </c>
      <c r="CY54" s="13" t="n">
        <v>0.05297</v>
      </c>
      <c r="CZ54" s="13" t="n">
        <v>0.030741</v>
      </c>
      <c r="DA54" s="13" t="n">
        <v>-0.052302</v>
      </c>
      <c r="DB54" s="13" t="n">
        <v>-0.063009</v>
      </c>
      <c r="DC54" s="13" t="n">
        <v>-0.01309</v>
      </c>
      <c r="DD54" s="13" t="n">
        <v>0.068055</v>
      </c>
      <c r="DE54" s="13" t="n">
        <v>0.016072</v>
      </c>
      <c r="DF54" s="13" t="n">
        <v>-0.008157</v>
      </c>
      <c r="DG54" s="13" t="n">
        <v>0.007352</v>
      </c>
      <c r="DH54" s="13" t="n">
        <v>0.048882</v>
      </c>
      <c r="DI54" s="13" t="n">
        <v>0.041045</v>
      </c>
      <c r="DJ54" s="13" t="n">
        <v>0.030226</v>
      </c>
      <c r="DK54" s="13" t="n">
        <v>-0.035925</v>
      </c>
      <c r="DL54" s="13" t="n">
        <v>0.13831</v>
      </c>
      <c r="DM54" s="13" t="n">
        <v>0.080139</v>
      </c>
      <c r="DN54" s="13" t="n">
        <v>-0.018857</v>
      </c>
      <c r="DO54" s="13" t="n">
        <v>0.005195</v>
      </c>
      <c r="DP54" s="13" t="n">
        <v>0.008164</v>
      </c>
      <c r="DQ54" s="13" t="n">
        <v>0.022889</v>
      </c>
      <c r="DR54" s="13" t="n">
        <v>-0.026455</v>
      </c>
      <c r="DS54" s="13" t="n">
        <v>0.03834</v>
      </c>
      <c r="DT54" s="13" t="n">
        <v>-0.008186</v>
      </c>
      <c r="DV54" s="13" t="n">
        <v>0.0255</v>
      </c>
      <c r="DW54" s="13" t="n">
        <v>0.043556</v>
      </c>
      <c r="DX54" s="13" t="n">
        <v>-0.022199</v>
      </c>
      <c r="DY54" s="13" t="n">
        <v>-0.009866</v>
      </c>
      <c r="DZ54" s="13" t="n">
        <v>0.03416</v>
      </c>
      <c r="EA54" s="13" t="n">
        <v>0.06724</v>
      </c>
      <c r="EB54" s="13" t="n">
        <v>0.012135</v>
      </c>
      <c r="EC54" s="13" t="n">
        <v>0.040628</v>
      </c>
      <c r="ED54" s="13" t="n">
        <v>0.0045</v>
      </c>
      <c r="EE54" s="13" t="n">
        <v>0.051579</v>
      </c>
      <c r="EF54" s="13" t="n">
        <v>0.011459</v>
      </c>
      <c r="EG54" s="13" t="n">
        <v>0.079555</v>
      </c>
      <c r="EH54" s="13" t="n">
        <v>-0.029153</v>
      </c>
      <c r="EI54" s="13" t="n">
        <v>0.068792</v>
      </c>
      <c r="EJ54" s="13" t="n">
        <v>0.047151</v>
      </c>
      <c r="EK54" s="13" t="n">
        <v>0.065449</v>
      </c>
      <c r="EL54" s="13" t="n">
        <v>0.015166</v>
      </c>
      <c r="EM54" s="13" t="n">
        <v>-0.006881</v>
      </c>
      <c r="EN54" s="13" t="n">
        <v>0.035091</v>
      </c>
      <c r="EO54" s="13" t="n">
        <v>-0.000653</v>
      </c>
      <c r="EP54" s="13" t="n">
        <v>-0.038076</v>
      </c>
      <c r="EQ54" s="13" t="n">
        <v>-0.003217</v>
      </c>
      <c r="ER54" s="13" t="n">
        <v>0.033817</v>
      </c>
      <c r="ES54" s="13" t="n">
        <v>-0.039386</v>
      </c>
      <c r="ET54" s="13" t="n">
        <v>0.035353</v>
      </c>
      <c r="EU54" s="13" t="n">
        <v>-0.044869</v>
      </c>
      <c r="EV54" s="13" t="n">
        <v>0.03704</v>
      </c>
      <c r="EW54" s="13" t="n">
        <v>-0.006985</v>
      </c>
      <c r="EX54" s="13" t="n">
        <v>0.041462</v>
      </c>
      <c r="EY54" s="13" t="n">
        <v>-0.039313</v>
      </c>
      <c r="EZ54" s="13" t="n">
        <v>0.048343</v>
      </c>
      <c r="FA54" s="13" t="n">
        <v>0.008998</v>
      </c>
      <c r="FB54" s="13" t="n">
        <v>-0.01209</v>
      </c>
      <c r="FC54" s="13" t="n">
        <v>0.003564</v>
      </c>
      <c r="FD54" s="13" t="n">
        <v>0.001854</v>
      </c>
      <c r="FE54" s="13" t="n">
        <v>-0.050328</v>
      </c>
      <c r="FF54" s="13" t="n">
        <v>-0.034308</v>
      </c>
      <c r="FG54" s="13" t="n">
        <v>-0.049615</v>
      </c>
      <c r="FH54" s="13" t="n">
        <v>0.049806</v>
      </c>
      <c r="FI54" s="13" t="n">
        <v>0.011878</v>
      </c>
      <c r="FJ54" s="13" t="n">
        <v>-0.049649</v>
      </c>
      <c r="FK54" s="13" t="n">
        <v>-0.086043</v>
      </c>
      <c r="FL54" s="13" t="n">
        <v>-0.014482</v>
      </c>
      <c r="FM54" s="13" t="n">
        <v>0.077828</v>
      </c>
      <c r="FN54" s="13" t="n">
        <v>0.037266</v>
      </c>
      <c r="FO54" s="13" t="n">
        <v>-0.017486</v>
      </c>
      <c r="FP54" s="13" t="n">
        <v>0.008906</v>
      </c>
      <c r="FQ54" s="13" t="n">
        <v>0.041202</v>
      </c>
      <c r="FR54" s="13" t="n">
        <v>0.034504</v>
      </c>
      <c r="FS54" s="13" t="n">
        <v>0.027047</v>
      </c>
      <c r="FT54" s="13" t="n">
        <v>-0.045937</v>
      </c>
      <c r="FU54" s="13" t="n">
        <v>0.097765</v>
      </c>
      <c r="FV54" s="13" t="n">
        <v>0.059961</v>
      </c>
      <c r="FW54" s="13" t="n">
        <v>0.000689</v>
      </c>
      <c r="FX54" s="13" t="n">
        <v>0.014868</v>
      </c>
      <c r="FY54" s="13" t="n">
        <v>0.013282</v>
      </c>
      <c r="FZ54" s="13" t="n">
        <v>0.010844</v>
      </c>
      <c r="GA54" s="13" t="n">
        <v>-0.022017</v>
      </c>
      <c r="GB54" s="13" t="n">
        <v>0.060492</v>
      </c>
      <c r="GC54" s="13" t="n">
        <v>-0.004598</v>
      </c>
    </row>
    <row r="55" customFormat="false" ht="15" hidden="false" customHeight="false" outlineLevel="0" collapsed="false">
      <c r="B55" s="8" t="str">
        <f aca="false">Deals!B55</f>
        <v>Holly Energy Partners Lp</v>
      </c>
      <c r="C55" s="12" t="n">
        <v>1</v>
      </c>
      <c r="D55" s="13" t="n">
        <v>0.090933</v>
      </c>
      <c r="E55" s="13" t="n">
        <v>0.040457</v>
      </c>
      <c r="F55" s="13" t="n">
        <v>-0.063969</v>
      </c>
      <c r="G55" s="13" t="n">
        <v>0.186384</v>
      </c>
      <c r="H55" s="13" t="n">
        <v>0.031326</v>
      </c>
      <c r="I55" s="13" t="n">
        <v>0.107327</v>
      </c>
      <c r="J55" s="13" t="n">
        <v>0.147705</v>
      </c>
      <c r="K55" s="13" t="n">
        <v>-0.028114</v>
      </c>
      <c r="L55" s="13" t="n">
        <v>-0.01995</v>
      </c>
      <c r="M55" s="13" t="n">
        <v>-0.07285</v>
      </c>
      <c r="N55" s="13" t="n">
        <v>0.057842</v>
      </c>
      <c r="O55" s="13" t="n">
        <v>0</v>
      </c>
      <c r="P55" s="13" t="n">
        <v>-0.053233</v>
      </c>
      <c r="Q55" s="13" t="n">
        <v>-0.069237</v>
      </c>
      <c r="R55" s="13" t="n">
        <v>-0.022316</v>
      </c>
      <c r="S55" s="13" t="n">
        <v>-0.026068</v>
      </c>
      <c r="T55" s="13" t="n">
        <v>0.042567</v>
      </c>
      <c r="U55" s="13" t="n">
        <v>0.016393</v>
      </c>
      <c r="V55" s="13" t="n">
        <v>0.038319</v>
      </c>
      <c r="W55" s="13" t="n">
        <v>-0.012798</v>
      </c>
      <c r="X55" s="13" t="n">
        <v>-0.025927</v>
      </c>
      <c r="Y55" s="13" t="n">
        <v>0.109471</v>
      </c>
      <c r="Z55" s="13" t="n">
        <v>-0.026882</v>
      </c>
      <c r="AA55" s="13" t="n">
        <v>-0.004798</v>
      </c>
      <c r="AB55" s="13" t="n">
        <v>0.076535</v>
      </c>
      <c r="AC55" s="13" t="n">
        <v>0.003031</v>
      </c>
      <c r="AD55" s="13" t="n">
        <v>-0.066401</v>
      </c>
      <c r="AE55" s="13" t="n">
        <v>0.005678</v>
      </c>
      <c r="AF55" s="13" t="n">
        <v>-0.111144</v>
      </c>
      <c r="AG55" s="13" t="n">
        <v>0.111</v>
      </c>
      <c r="AH55" s="13" t="n">
        <v>0.01682</v>
      </c>
      <c r="AI55" s="13" t="n">
        <v>-0.054436</v>
      </c>
      <c r="AJ55" s="13" t="n">
        <v>0.048028</v>
      </c>
      <c r="AK55" s="13" t="n">
        <v>0.04</v>
      </c>
      <c r="AL55" s="13" t="n">
        <v>0.041803</v>
      </c>
      <c r="AM55" s="13" t="n">
        <v>-0.09889</v>
      </c>
      <c r="AN55" s="13" t="n">
        <v>0.111183</v>
      </c>
      <c r="AO55" s="13" t="n">
        <v>-0.160497</v>
      </c>
      <c r="AP55" s="13" t="n">
        <v>0.198932</v>
      </c>
      <c r="AQ55" s="13" t="n">
        <v>-0.027445</v>
      </c>
      <c r="AR55" s="13" t="n">
        <v>-0.065146</v>
      </c>
      <c r="AS55" s="13" t="n">
        <v>-0.123339</v>
      </c>
      <c r="AT55" s="13" t="n">
        <v>-0.032885</v>
      </c>
      <c r="AU55" s="13" t="n">
        <v>0.05411</v>
      </c>
      <c r="AV55" s="13" t="n">
        <v>0.007928</v>
      </c>
      <c r="AW55" s="13" t="n">
        <v>-0.239045</v>
      </c>
      <c r="AX55" s="13" t="n">
        <v>-0.111734</v>
      </c>
      <c r="AY55" s="13" t="n">
        <v>0.069415</v>
      </c>
      <c r="AZ55" s="13" t="n">
        <v>0.031078</v>
      </c>
      <c r="BA55" s="13" t="n">
        <v>-0.053323</v>
      </c>
      <c r="BB55" s="13" t="n">
        <v>0.018367</v>
      </c>
      <c r="BC55" s="13" t="n">
        <v>0.166333</v>
      </c>
      <c r="BD55" s="13" t="n">
        <v>0.138686</v>
      </c>
      <c r="BE55" s="13" t="n">
        <v>-0.11569</v>
      </c>
      <c r="BF55" s="13" t="n">
        <v>0.022092</v>
      </c>
      <c r="BG55" s="13" t="n">
        <v>-0.032104</v>
      </c>
      <c r="BH55" s="13" t="n">
        <v>-0.007057</v>
      </c>
      <c r="BI55" s="13" t="n">
        <v>-0.138948</v>
      </c>
      <c r="BJ55" s="13" t="n">
        <v>0.149372</v>
      </c>
      <c r="BK55" s="13" t="n">
        <v>0.049873</v>
      </c>
      <c r="BM55" s="13" t="n">
        <v>0.032596</v>
      </c>
      <c r="BN55" s="13" t="n">
        <v>0.040697</v>
      </c>
      <c r="BO55" s="13" t="n">
        <v>-0.015044</v>
      </c>
      <c r="BP55" s="13" t="n">
        <v>0.004854</v>
      </c>
      <c r="BQ55" s="13" t="n">
        <v>0.037759</v>
      </c>
      <c r="BR55" s="13" t="n">
        <v>0.06698</v>
      </c>
      <c r="BS55" s="13" t="n">
        <v>0.018852</v>
      </c>
      <c r="BT55" s="13" t="n">
        <v>0.044087</v>
      </c>
      <c r="BU55" s="13" t="n">
        <v>-0.013263</v>
      </c>
      <c r="BV55" s="13" t="n">
        <v>0.046704</v>
      </c>
      <c r="BW55" s="13" t="n">
        <v>-0.008648</v>
      </c>
      <c r="BX55" s="13" t="n">
        <v>0.070166</v>
      </c>
      <c r="BY55" s="13" t="n">
        <v>-0.03944</v>
      </c>
      <c r="BZ55" s="13" t="n">
        <v>0.060436</v>
      </c>
      <c r="CA55" s="13" t="n">
        <v>0.038146</v>
      </c>
      <c r="CB55" s="13" t="n">
        <v>0.028899</v>
      </c>
      <c r="CC55" s="13" t="n">
        <v>0.018065</v>
      </c>
      <c r="CD55" s="13" t="n">
        <v>-0.039542</v>
      </c>
      <c r="CE55" s="13" t="n">
        <v>0.050177</v>
      </c>
      <c r="CF55" s="13" t="n">
        <v>0.011256</v>
      </c>
      <c r="CG55" s="13" t="n">
        <v>-0.018995</v>
      </c>
      <c r="CH55" s="13" t="n">
        <v>-0.005565</v>
      </c>
      <c r="CI55" s="13" t="n">
        <v>0.049122</v>
      </c>
      <c r="CJ55" s="13" t="n">
        <v>-0.062596</v>
      </c>
      <c r="CK55" s="13" t="n">
        <v>0.046173</v>
      </c>
      <c r="CL55" s="13" t="n">
        <v>-0.050798</v>
      </c>
      <c r="CM55" s="13" t="n">
        <v>0.053694</v>
      </c>
      <c r="CN55" s="13" t="n">
        <v>-0.009908</v>
      </c>
      <c r="CO55" s="13" t="n">
        <v>0.027155</v>
      </c>
      <c r="CP55" s="13" t="n">
        <v>-0.04446</v>
      </c>
      <c r="CQ55" s="13" t="n">
        <v>0.054782</v>
      </c>
      <c r="CR55" s="13" t="n">
        <v>0.027807</v>
      </c>
      <c r="CS55" s="13" t="n">
        <v>0.000211</v>
      </c>
      <c r="CT55" s="13" t="n">
        <v>0.012534</v>
      </c>
      <c r="CU55" s="13" t="n">
        <v>-0.002746</v>
      </c>
      <c r="CV55" s="13" t="n">
        <v>-0.041521</v>
      </c>
      <c r="CW55" s="13" t="n">
        <v>-0.048959</v>
      </c>
      <c r="CX55" s="13" t="n">
        <v>-0.029066</v>
      </c>
      <c r="CY55" s="13" t="n">
        <v>0.055989</v>
      </c>
      <c r="CZ55" s="13" t="n">
        <v>0.049992</v>
      </c>
      <c r="DA55" s="13" t="n">
        <v>-0.058551</v>
      </c>
      <c r="DB55" s="13" t="n">
        <v>-0.068295</v>
      </c>
      <c r="DC55" s="13" t="n">
        <v>0.010812</v>
      </c>
      <c r="DD55" s="13" t="n">
        <v>0.071746</v>
      </c>
      <c r="DE55" s="13" t="n">
        <v>0.028341</v>
      </c>
      <c r="DF55" s="13" t="n">
        <v>0.020327</v>
      </c>
      <c r="DG55" s="13" t="n">
        <v>-0.01764</v>
      </c>
      <c r="DH55" s="13" t="n">
        <v>0.047786</v>
      </c>
      <c r="DI55" s="13" t="n">
        <v>0.031149</v>
      </c>
      <c r="DJ55" s="13" t="n">
        <v>0.009037</v>
      </c>
      <c r="DK55" s="13" t="n">
        <v>-0.025509</v>
      </c>
      <c r="DL55" s="13" t="n">
        <v>0.159475</v>
      </c>
      <c r="DM55" s="13" t="n">
        <v>0.045427</v>
      </c>
      <c r="DN55" s="13" t="n">
        <v>-0.019892</v>
      </c>
      <c r="DO55" s="13" t="n">
        <v>0.015421</v>
      </c>
      <c r="DP55" s="13" t="n">
        <v>-0.006455</v>
      </c>
      <c r="DQ55" s="13" t="n">
        <v>0.01581</v>
      </c>
      <c r="DR55" s="13" t="n">
        <v>-0.040913</v>
      </c>
      <c r="DS55" s="13" t="n">
        <v>0.029799</v>
      </c>
      <c r="DT55" s="13" t="n">
        <v>0.013482</v>
      </c>
      <c r="DV55" s="13" t="n">
        <v>0.033155</v>
      </c>
      <c r="DW55" s="13" t="n">
        <v>0.041792</v>
      </c>
      <c r="DX55" s="13" t="n">
        <v>-0.015435</v>
      </c>
      <c r="DY55" s="13" t="n">
        <v>0.008187</v>
      </c>
      <c r="DZ55" s="13" t="n">
        <v>0.039929</v>
      </c>
      <c r="EA55" s="13" t="n">
        <v>0.066088</v>
      </c>
      <c r="EB55" s="13" t="n">
        <v>0.019699</v>
      </c>
      <c r="EC55" s="13" t="n">
        <v>0.043119</v>
      </c>
      <c r="ED55" s="13" t="n">
        <v>-0.012043</v>
      </c>
      <c r="EE55" s="13" t="n">
        <v>0.051282</v>
      </c>
      <c r="EF55" s="13" t="n">
        <v>-0.007306</v>
      </c>
      <c r="EG55" s="13" t="n">
        <v>0.068446</v>
      </c>
      <c r="EH55" s="13" t="n">
        <v>-0.037747</v>
      </c>
      <c r="EI55" s="13" t="n">
        <v>0.061477</v>
      </c>
      <c r="EJ55" s="13" t="n">
        <v>0.037973</v>
      </c>
      <c r="EK55" s="13" t="n">
        <v>0.030865</v>
      </c>
      <c r="EL55" s="13" t="n">
        <v>0.018627</v>
      </c>
      <c r="EM55" s="13" t="n">
        <v>-0.04111</v>
      </c>
      <c r="EN55" s="13" t="n">
        <v>0.04954</v>
      </c>
      <c r="EO55" s="13" t="n">
        <v>0.015775</v>
      </c>
      <c r="EP55" s="13" t="n">
        <v>-0.021781</v>
      </c>
      <c r="EQ55" s="13" t="n">
        <v>-0.003994</v>
      </c>
      <c r="ER55" s="13" t="n">
        <v>0.042336</v>
      </c>
      <c r="ES55" s="13" t="n">
        <v>-0.062757</v>
      </c>
      <c r="ET55" s="13" t="n">
        <v>0.041986</v>
      </c>
      <c r="EU55" s="13" t="n">
        <v>-0.055507</v>
      </c>
      <c r="EV55" s="13" t="n">
        <v>0.056262</v>
      </c>
      <c r="EW55" s="13" t="n">
        <v>-0.020247</v>
      </c>
      <c r="EX55" s="13" t="n">
        <v>0.0246</v>
      </c>
      <c r="EY55" s="13" t="n">
        <v>-0.049417</v>
      </c>
      <c r="EZ55" s="13" t="n">
        <v>0.064634</v>
      </c>
      <c r="FA55" s="13" t="n">
        <v>0.022689</v>
      </c>
      <c r="FB55" s="13" t="n">
        <v>0.012882</v>
      </c>
      <c r="FC55" s="13" t="n">
        <v>0.000133</v>
      </c>
      <c r="FD55" s="13" t="n">
        <v>-0.002043</v>
      </c>
      <c r="FE55" s="13" t="n">
        <v>-0.041138</v>
      </c>
      <c r="FF55" s="13" t="n">
        <v>-0.050393</v>
      </c>
      <c r="FG55" s="13" t="n">
        <v>-0.035646</v>
      </c>
      <c r="FH55" s="13" t="n">
        <v>0.061741</v>
      </c>
      <c r="FI55" s="13" t="n">
        <v>0.050578</v>
      </c>
      <c r="FJ55" s="13" t="n">
        <v>-0.057436</v>
      </c>
      <c r="FK55" s="13" t="n">
        <v>-0.083852</v>
      </c>
      <c r="FL55" s="13" t="n">
        <v>0.01014</v>
      </c>
      <c r="FM55" s="13" t="n">
        <v>0.079282</v>
      </c>
      <c r="FN55" s="13" t="n">
        <v>0.044638</v>
      </c>
      <c r="FO55" s="13" t="n">
        <v>0.013977</v>
      </c>
      <c r="FP55" s="13" t="n">
        <v>-0.025048</v>
      </c>
      <c r="FQ55" s="13" t="n">
        <v>0.048073</v>
      </c>
      <c r="FR55" s="13" t="n">
        <v>0.031852</v>
      </c>
      <c r="FS55" s="13" t="n">
        <v>0.008712</v>
      </c>
      <c r="FT55" s="13" t="n">
        <v>-0.02366</v>
      </c>
      <c r="FU55" s="13" t="n">
        <v>0.15901</v>
      </c>
      <c r="FV55" s="13" t="n">
        <v>0.05341</v>
      </c>
      <c r="FW55" s="13" t="n">
        <v>-0.020244</v>
      </c>
      <c r="FX55" s="13" t="n">
        <v>0.017099</v>
      </c>
      <c r="FY55" s="13" t="n">
        <v>-0.009401</v>
      </c>
      <c r="FZ55" s="13" t="n">
        <v>0.017902</v>
      </c>
      <c r="GA55" s="13" t="n">
        <v>-0.042191</v>
      </c>
      <c r="GB55" s="13" t="n">
        <v>0.032763</v>
      </c>
      <c r="GC55" s="13" t="n">
        <v>0.014262</v>
      </c>
    </row>
    <row r="56" customFormat="false" ht="15" hidden="false" customHeight="false" outlineLevel="0" collapsed="false">
      <c r="B56" s="8" t="str">
        <f aca="false">Deals!B56</f>
        <v>Consolidated Communications Holdings, Inc.</v>
      </c>
      <c r="C56" s="12" t="n">
        <v>1</v>
      </c>
      <c r="D56" s="13" t="n">
        <v>0.026482</v>
      </c>
      <c r="E56" s="13" t="n">
        <v>0.055897</v>
      </c>
      <c r="F56" s="13" t="n">
        <v>-0.080454</v>
      </c>
      <c r="G56" s="13" t="n">
        <v>-0.024643</v>
      </c>
      <c r="H56" s="13" t="n">
        <v>0.057846</v>
      </c>
      <c r="I56" s="13" t="n">
        <v>0.106034</v>
      </c>
      <c r="J56" s="13" t="n">
        <v>-0.023823</v>
      </c>
      <c r="K56" s="13" t="n">
        <v>0.044643</v>
      </c>
      <c r="L56" s="13" t="n">
        <v>0.072194</v>
      </c>
      <c r="M56" s="13" t="n">
        <v>-0.077048</v>
      </c>
      <c r="N56" s="13" t="n">
        <v>0.023516</v>
      </c>
      <c r="O56" s="13" t="n">
        <v>0.026824</v>
      </c>
      <c r="P56" s="13" t="n">
        <v>-0.046312</v>
      </c>
      <c r="Q56" s="13" t="n">
        <v>0.033573</v>
      </c>
      <c r="R56" s="13" t="n">
        <v>0.103074</v>
      </c>
      <c r="S56" s="13" t="n">
        <v>0.03328</v>
      </c>
      <c r="T56" s="13" t="n">
        <v>0.01974</v>
      </c>
      <c r="U56" s="13" t="n">
        <v>0.017168</v>
      </c>
      <c r="V56" s="13" t="n">
        <v>-0.026558</v>
      </c>
      <c r="W56" s="13" t="n">
        <v>0.049843</v>
      </c>
      <c r="X56" s="13" t="n">
        <v>0.014843</v>
      </c>
      <c r="Y56" s="13" t="n">
        <v>0.0251</v>
      </c>
      <c r="Z56" s="13" t="n">
        <v>0.089128</v>
      </c>
      <c r="AA56" s="13" t="n">
        <v>0.023696</v>
      </c>
      <c r="AB56" s="13" t="n">
        <v>0.089366</v>
      </c>
      <c r="AC56" s="13" t="n">
        <v>0.027482</v>
      </c>
      <c r="AD56" s="13" t="n">
        <v>0.049381</v>
      </c>
      <c r="AE56" s="13" t="n">
        <v>0.058301</v>
      </c>
      <c r="AF56" s="13" t="n">
        <v>0.015323</v>
      </c>
      <c r="AG56" s="13" t="n">
        <v>-0.149587</v>
      </c>
      <c r="AH56" s="13" t="n">
        <v>-0.085911</v>
      </c>
      <c r="AI56" s="13" t="n">
        <v>-0.041353</v>
      </c>
      <c r="AJ56" s="13" t="n">
        <v>0.051814</v>
      </c>
      <c r="AK56" s="13" t="n">
        <v>-0.016611</v>
      </c>
      <c r="AL56" s="13" t="n">
        <v>0.013996</v>
      </c>
      <c r="AM56" s="13" t="n">
        <v>-0.032984</v>
      </c>
      <c r="AN56" s="13" t="n">
        <v>-0.021074</v>
      </c>
      <c r="AO56" s="13" t="n">
        <v>-0.012301</v>
      </c>
      <c r="AP56" s="13" t="n">
        <v>0.166943</v>
      </c>
      <c r="AQ56" s="13" t="n">
        <v>-0.014027</v>
      </c>
      <c r="AR56" s="13" t="n">
        <v>-0.03855</v>
      </c>
      <c r="AS56" s="13" t="n">
        <v>-0.024964</v>
      </c>
      <c r="AT56" s="13" t="n">
        <v>0.167166</v>
      </c>
      <c r="AU56" s="13" t="n">
        <v>0.101325</v>
      </c>
      <c r="AV56" s="13" t="n">
        <v>-0.067275</v>
      </c>
      <c r="AW56" s="13" t="n">
        <v>0.039763</v>
      </c>
      <c r="AX56" s="13" t="n">
        <v>0.108218</v>
      </c>
      <c r="AY56" s="13" t="n">
        <v>0.040272</v>
      </c>
      <c r="AZ56" s="13" t="n">
        <v>-0.139535</v>
      </c>
      <c r="BA56" s="13" t="n">
        <v>0.04948</v>
      </c>
      <c r="BB56" s="13" t="n">
        <v>-0.036569</v>
      </c>
      <c r="BC56" s="13" t="n">
        <v>0.194317</v>
      </c>
      <c r="BD56" s="13" t="n">
        <v>-0.060532</v>
      </c>
      <c r="BE56" s="13" t="n">
        <v>-0.005698</v>
      </c>
      <c r="BF56" s="13" t="n">
        <v>-0.142911</v>
      </c>
      <c r="BG56" s="13" t="n">
        <v>0.038581</v>
      </c>
      <c r="BH56" s="13" t="n">
        <v>0.027199</v>
      </c>
      <c r="BI56" s="13" t="n">
        <v>-0.158428</v>
      </c>
      <c r="BJ56" s="13" t="n">
        <v>0.077811</v>
      </c>
      <c r="BK56" s="13" t="n">
        <v>-0.143596</v>
      </c>
      <c r="BM56" s="13" t="n">
        <v>0.018064</v>
      </c>
      <c r="BN56" s="13" t="n">
        <v>0.049843</v>
      </c>
      <c r="BO56" s="13" t="n">
        <v>-0.055653</v>
      </c>
      <c r="BP56" s="13" t="n">
        <v>-0.004674</v>
      </c>
      <c r="BQ56" s="13" t="n">
        <v>0.035149</v>
      </c>
      <c r="BR56" s="13" t="n">
        <v>0.070883</v>
      </c>
      <c r="BS56" s="13" t="n">
        <v>0.008534</v>
      </c>
      <c r="BT56" s="13" t="n">
        <v>0.05133</v>
      </c>
      <c r="BU56" s="13" t="n">
        <v>-0.007138</v>
      </c>
      <c r="BV56" s="13" t="n">
        <v>0.054283</v>
      </c>
      <c r="BW56" s="13" t="n">
        <v>0.018013</v>
      </c>
      <c r="BX56" s="13" t="n">
        <v>0.070419</v>
      </c>
      <c r="BY56" s="13" t="n">
        <v>-0.005681</v>
      </c>
      <c r="BZ56" s="13" t="n">
        <v>0.068252</v>
      </c>
      <c r="CA56" s="13" t="n">
        <v>0.006633</v>
      </c>
      <c r="CB56" s="13" t="n">
        <v>0.064781</v>
      </c>
      <c r="CC56" s="13" t="n">
        <v>0.028395</v>
      </c>
      <c r="CD56" s="13" t="n">
        <v>0.001207</v>
      </c>
      <c r="CE56" s="13" t="n">
        <v>0.048235</v>
      </c>
      <c r="CF56" s="13" t="n">
        <v>-0.041372</v>
      </c>
      <c r="CG56" s="13" t="n">
        <v>-0.067967</v>
      </c>
      <c r="CH56" s="13" t="n">
        <v>-0.004401</v>
      </c>
      <c r="CI56" s="13" t="n">
        <v>0.07526</v>
      </c>
      <c r="CJ56" s="13" t="n">
        <v>-0.050242</v>
      </c>
      <c r="CK56" s="13" t="n">
        <v>0.055697</v>
      </c>
      <c r="CL56" s="13" t="n">
        <v>-0.049962</v>
      </c>
      <c r="CM56" s="13" t="n">
        <v>0.083606</v>
      </c>
      <c r="CN56" s="13" t="n">
        <v>0.016146</v>
      </c>
      <c r="CO56" s="13" t="n">
        <v>0.009829</v>
      </c>
      <c r="CP56" s="13" t="n">
        <v>-0.012307</v>
      </c>
      <c r="CQ56" s="13" t="n">
        <v>0.074649</v>
      </c>
      <c r="CR56" s="13" t="n">
        <v>0.03186</v>
      </c>
      <c r="CS56" s="13" t="n">
        <v>-0.039124</v>
      </c>
      <c r="CT56" s="13" t="n">
        <v>0.028908</v>
      </c>
      <c r="CU56" s="13" t="n">
        <v>0.012554</v>
      </c>
      <c r="CV56" s="13" t="n">
        <v>-0.001721</v>
      </c>
      <c r="CW56" s="13" t="n">
        <v>-0.100334</v>
      </c>
      <c r="CX56" s="13" t="n">
        <v>-0.095752</v>
      </c>
      <c r="CY56" s="13" t="n">
        <v>0.03069</v>
      </c>
      <c r="CZ56" s="13" t="n">
        <v>0.080711</v>
      </c>
      <c r="DA56" s="13" t="n">
        <v>-0.03045</v>
      </c>
      <c r="DB56" s="13" t="n">
        <v>-0.17716</v>
      </c>
      <c r="DC56" s="13" t="n">
        <v>-0.014349</v>
      </c>
      <c r="DD56" s="13" t="n">
        <v>0.08568</v>
      </c>
      <c r="DE56" s="13" t="n">
        <v>0.045734</v>
      </c>
      <c r="DF56" s="13" t="n">
        <v>0.033855</v>
      </c>
      <c r="DG56" s="13" t="n">
        <v>-0.003661</v>
      </c>
      <c r="DH56" s="13" t="n">
        <v>0.0807</v>
      </c>
      <c r="DI56" s="13" t="n">
        <v>0.003679</v>
      </c>
      <c r="DJ56" s="13" t="n">
        <v>0.049663</v>
      </c>
      <c r="DK56" s="13" t="n">
        <v>-0.099241</v>
      </c>
      <c r="DL56" s="13" t="n">
        <v>0.093107</v>
      </c>
      <c r="DM56" s="13" t="n">
        <v>-0.022398</v>
      </c>
      <c r="DN56" s="13" t="n">
        <v>0.025391</v>
      </c>
      <c r="DO56" s="13" t="n">
        <v>0.058384</v>
      </c>
      <c r="DP56" s="13" t="n">
        <v>0.035308</v>
      </c>
      <c r="DQ56" s="13" t="n">
        <v>0.039279</v>
      </c>
      <c r="DR56" s="13" t="n">
        <v>0.004125</v>
      </c>
      <c r="DS56" s="13" t="n">
        <v>0.060634</v>
      </c>
      <c r="DT56" s="13" t="n">
        <v>-0.000707</v>
      </c>
      <c r="DV56" s="13" t="n">
        <v>0.026895</v>
      </c>
      <c r="DW56" s="13" t="n">
        <v>0.051158</v>
      </c>
      <c r="DX56" s="13" t="n">
        <v>-0.057903</v>
      </c>
      <c r="DY56" s="13" t="n">
        <v>-0.004906</v>
      </c>
      <c r="DZ56" s="13" t="n">
        <v>0.035724</v>
      </c>
      <c r="EA56" s="13" t="n">
        <v>0.068896</v>
      </c>
      <c r="EB56" s="13" t="n">
        <v>0.007246</v>
      </c>
      <c r="EC56" s="13" t="n">
        <v>0.049268</v>
      </c>
      <c r="ED56" s="13" t="n">
        <v>-0.006341</v>
      </c>
      <c r="EE56" s="13" t="n">
        <v>0.062929</v>
      </c>
      <c r="EF56" s="13" t="n">
        <v>0.01317</v>
      </c>
      <c r="EG56" s="13" t="n">
        <v>0.075285</v>
      </c>
      <c r="EH56" s="13" t="n">
        <v>-0.011026</v>
      </c>
      <c r="EI56" s="13" t="n">
        <v>0.06595</v>
      </c>
      <c r="EJ56" s="13" t="n">
        <v>0.010795</v>
      </c>
      <c r="EK56" s="13" t="n">
        <v>0.066441</v>
      </c>
      <c r="EL56" s="13" t="n">
        <v>0.026067</v>
      </c>
      <c r="EM56" s="13" t="n">
        <v>0.009733</v>
      </c>
      <c r="EN56" s="13" t="n">
        <v>0.03455</v>
      </c>
      <c r="EO56" s="13" t="n">
        <v>-0.025746</v>
      </c>
      <c r="EP56" s="13" t="n">
        <v>-0.061748</v>
      </c>
      <c r="EQ56" s="13" t="n">
        <v>-0.008859</v>
      </c>
      <c r="ER56" s="13" t="n">
        <v>0.08789</v>
      </c>
      <c r="ES56" s="13" t="n">
        <v>-0.063573</v>
      </c>
      <c r="ET56" s="13" t="n">
        <v>0.054443</v>
      </c>
      <c r="EU56" s="13" t="n">
        <v>-0.0538</v>
      </c>
      <c r="EV56" s="13" t="n">
        <v>0.082902</v>
      </c>
      <c r="EW56" s="13" t="n">
        <v>0.013356</v>
      </c>
      <c r="EX56" s="13" t="n">
        <v>0.011862</v>
      </c>
      <c r="EY56" s="13" t="n">
        <v>-0.025271</v>
      </c>
      <c r="EZ56" s="13" t="n">
        <v>0.093297</v>
      </c>
      <c r="FA56" s="13" t="n">
        <v>0.030284</v>
      </c>
      <c r="FB56" s="13" t="n">
        <v>-0.02015</v>
      </c>
      <c r="FC56" s="13" t="n">
        <v>0.00991</v>
      </c>
      <c r="FD56" s="13" t="n">
        <v>0.017252</v>
      </c>
      <c r="FE56" s="13" t="n">
        <v>-0.003168</v>
      </c>
      <c r="FF56" s="13" t="n">
        <v>-0.092336</v>
      </c>
      <c r="FG56" s="13" t="n">
        <v>-0.102882</v>
      </c>
      <c r="FH56" s="13" t="n">
        <v>0.04163</v>
      </c>
      <c r="FI56" s="13" t="n">
        <v>0.086308</v>
      </c>
      <c r="FJ56" s="13" t="n">
        <v>-0.033729</v>
      </c>
      <c r="FK56" s="13" t="n">
        <v>-0.1895</v>
      </c>
      <c r="FL56" s="13" t="n">
        <v>-0.00396</v>
      </c>
      <c r="FM56" s="13" t="n">
        <v>0.102724</v>
      </c>
      <c r="FN56" s="13" t="n">
        <v>0.056026</v>
      </c>
      <c r="FO56" s="13" t="n">
        <v>0.03106</v>
      </c>
      <c r="FP56" s="13" t="n">
        <v>-0.008278</v>
      </c>
      <c r="FQ56" s="13" t="n">
        <v>0.083394</v>
      </c>
      <c r="FR56" s="13" t="n">
        <v>-0.000451</v>
      </c>
      <c r="FS56" s="13" t="n">
        <v>0.049994</v>
      </c>
      <c r="FT56" s="13" t="n">
        <v>-0.091743</v>
      </c>
      <c r="FU56" s="13" t="n">
        <v>0.084524</v>
      </c>
      <c r="FV56" s="13" t="n">
        <v>-0.015069</v>
      </c>
      <c r="FW56" s="13" t="n">
        <v>0.021881</v>
      </c>
      <c r="FX56" s="13" t="n">
        <v>0.051798</v>
      </c>
      <c r="FY56" s="13" t="n">
        <v>0.026138</v>
      </c>
      <c r="FZ56" s="13" t="n">
        <v>0.025624</v>
      </c>
      <c r="GA56" s="13" t="n">
        <v>0.00125</v>
      </c>
      <c r="GB56" s="13" t="n">
        <v>0.064913</v>
      </c>
      <c r="GC56" s="13" t="n">
        <v>-0.000761</v>
      </c>
    </row>
    <row r="57" customFormat="false" ht="15" hidden="false" customHeight="false" outlineLevel="0" collapsed="false">
      <c r="B57" s="8" t="str">
        <f aca="false">Deals!B57</f>
        <v>Calumet Specialty Products Partners, L.P.</v>
      </c>
      <c r="C57" s="12" t="n">
        <v>1</v>
      </c>
      <c r="D57" s="13" t="n">
        <v>0.115851</v>
      </c>
      <c r="E57" s="13" t="n">
        <v>0.122413</v>
      </c>
      <c r="F57" s="13" t="n">
        <v>-0.00875</v>
      </c>
      <c r="G57" s="13" t="n">
        <v>-0.021438</v>
      </c>
      <c r="H57" s="13" t="n">
        <v>-0.020941</v>
      </c>
      <c r="I57" s="13" t="n">
        <v>0.043106</v>
      </c>
      <c r="J57" s="13" t="n">
        <v>0.210095</v>
      </c>
      <c r="K57" s="13" t="n">
        <v>-0.028936</v>
      </c>
      <c r="L57" s="13" t="n">
        <v>0.013691</v>
      </c>
      <c r="M57" s="13" t="n">
        <v>-0.095604</v>
      </c>
      <c r="N57" s="13" t="n">
        <v>0.0653</v>
      </c>
      <c r="O57" s="13" t="n">
        <v>-0.097581</v>
      </c>
      <c r="P57" s="13" t="n">
        <v>-0.068839</v>
      </c>
      <c r="Q57" s="13" t="n">
        <v>-0.107295</v>
      </c>
      <c r="R57" s="13" t="n">
        <v>0.092342</v>
      </c>
      <c r="S57" s="13" t="n">
        <v>-0.032204</v>
      </c>
      <c r="T57" s="13" t="n">
        <v>-0.098094</v>
      </c>
      <c r="U57" s="13" t="n">
        <v>0.117218</v>
      </c>
      <c r="V57" s="13" t="n">
        <v>-0.123839</v>
      </c>
      <c r="W57" s="13" t="n">
        <v>0.014527</v>
      </c>
      <c r="X57" s="13" t="n">
        <v>0.134288</v>
      </c>
      <c r="Y57" s="13" t="n">
        <v>0.08393</v>
      </c>
      <c r="Z57" s="13" t="n">
        <v>0.000944</v>
      </c>
      <c r="AA57" s="13" t="n">
        <v>-0.023899</v>
      </c>
      <c r="AB57" s="13" t="n">
        <v>-0.021585</v>
      </c>
      <c r="AC57" s="13" t="n">
        <v>-0.096148</v>
      </c>
      <c r="AD57" s="13" t="n">
        <v>-0.024408</v>
      </c>
      <c r="AE57" s="13" t="n">
        <v>-0.021658</v>
      </c>
      <c r="AF57" s="13" t="n">
        <v>-0.144656</v>
      </c>
      <c r="AG57" s="13" t="n">
        <v>0.123606</v>
      </c>
      <c r="AH57" s="13" t="n">
        <v>0.105639</v>
      </c>
      <c r="AI57" s="13" t="n">
        <v>-0.136135</v>
      </c>
      <c r="AJ57" s="13" t="n">
        <v>0.156757</v>
      </c>
      <c r="AK57" s="13" t="n">
        <v>-0.042775</v>
      </c>
      <c r="AL57" s="13" t="n">
        <v>-0.043935</v>
      </c>
      <c r="AM57" s="13" t="n">
        <v>0.074234</v>
      </c>
      <c r="AN57" s="13" t="n">
        <v>-0.052651</v>
      </c>
      <c r="AO57" s="13" t="n">
        <v>-0.06291</v>
      </c>
      <c r="AP57" s="13" t="n">
        <v>0.098847</v>
      </c>
      <c r="AQ57" s="13" t="n">
        <v>-0.046477</v>
      </c>
      <c r="AR57" s="13" t="n">
        <v>-0.217374</v>
      </c>
      <c r="AS57" s="13" t="n">
        <v>-0.154696</v>
      </c>
      <c r="AT57" s="13" t="n">
        <v>-0.423054</v>
      </c>
      <c r="AU57" s="13" t="n">
        <v>0.210093</v>
      </c>
      <c r="AV57" s="13" t="n">
        <v>-0.608511</v>
      </c>
      <c r="AW57" s="13" t="n">
        <v>-0.047826</v>
      </c>
      <c r="AX57" s="13" t="n">
        <v>0.118721</v>
      </c>
      <c r="AY57" s="13" t="n">
        <v>-0.038776</v>
      </c>
      <c r="AZ57" s="13" t="n">
        <v>0.18259</v>
      </c>
      <c r="BA57" s="13" t="n">
        <v>-0.190305</v>
      </c>
      <c r="BB57" s="13" t="n">
        <v>-0.223947</v>
      </c>
      <c r="BC57" s="13" t="n">
        <v>0.142857</v>
      </c>
      <c r="BD57" s="13" t="n">
        <v>0</v>
      </c>
      <c r="BE57" s="13" t="n">
        <v>-0.0125</v>
      </c>
      <c r="BF57" s="13" t="n">
        <v>0</v>
      </c>
      <c r="BG57" s="13" t="n">
        <v>-0.037975</v>
      </c>
      <c r="BH57" s="13" t="n">
        <v>-0.052632</v>
      </c>
      <c r="BI57" s="13" t="n">
        <v>0.083333</v>
      </c>
      <c r="BJ57" s="13" t="n">
        <v>0.089744</v>
      </c>
      <c r="BK57" s="13" t="n">
        <v>0.223529</v>
      </c>
      <c r="BM57" s="13" t="n">
        <v>0.046121</v>
      </c>
      <c r="BN57" s="13" t="n">
        <v>0.015771</v>
      </c>
      <c r="BO57" s="13" t="n">
        <v>-0.004359</v>
      </c>
      <c r="BP57" s="13" t="n">
        <v>0.025113</v>
      </c>
      <c r="BQ57" s="13" t="n">
        <v>0.023897</v>
      </c>
      <c r="BR57" s="13" t="n">
        <v>0.062127</v>
      </c>
      <c r="BS57" s="13" t="n">
        <v>0.00487</v>
      </c>
      <c r="BT57" s="13" t="n">
        <v>0.052829</v>
      </c>
      <c r="BU57" s="13" t="n">
        <v>-0.007109</v>
      </c>
      <c r="BV57" s="13" t="n">
        <v>0.041347</v>
      </c>
      <c r="BW57" s="13" t="n">
        <v>-0.015247</v>
      </c>
      <c r="BX57" s="13" t="n">
        <v>0.057981</v>
      </c>
      <c r="BY57" s="13" t="n">
        <v>-0.034983</v>
      </c>
      <c r="BZ57" s="13" t="n">
        <v>0.058569</v>
      </c>
      <c r="CA57" s="13" t="n">
        <v>0.037265</v>
      </c>
      <c r="CB57" s="13" t="n">
        <v>0.037207</v>
      </c>
      <c r="CC57" s="13" t="n">
        <v>0.029865</v>
      </c>
      <c r="CD57" s="13" t="n">
        <v>-0.041643</v>
      </c>
      <c r="CE57" s="13" t="n">
        <v>0.045552</v>
      </c>
      <c r="CF57" s="13" t="n">
        <v>0.00605</v>
      </c>
      <c r="CG57" s="13" t="n">
        <v>-0.020868</v>
      </c>
      <c r="CH57" s="13" t="n">
        <v>0.025203</v>
      </c>
      <c r="CI57" s="13" t="n">
        <v>0.037615</v>
      </c>
      <c r="CJ57" s="13" t="n">
        <v>-0.060663</v>
      </c>
      <c r="CK57" s="13" t="n">
        <v>0.044977</v>
      </c>
      <c r="CL57" s="13" t="n">
        <v>-0.04827</v>
      </c>
      <c r="CM57" s="13" t="n">
        <v>0.039518</v>
      </c>
      <c r="CN57" s="13" t="n">
        <v>-0.003724</v>
      </c>
      <c r="CO57" s="13" t="n">
        <v>0.005191</v>
      </c>
      <c r="CP57" s="13" t="n">
        <v>-0.038677</v>
      </c>
      <c r="CQ57" s="13" t="n">
        <v>0.085639</v>
      </c>
      <c r="CR57" s="13" t="n">
        <v>0.017149</v>
      </c>
      <c r="CS57" s="13" t="n">
        <v>-0.009998</v>
      </c>
      <c r="CT57" s="13" t="n">
        <v>0.029717</v>
      </c>
      <c r="CU57" s="13" t="n">
        <v>-0.011516</v>
      </c>
      <c r="CV57" s="13" t="n">
        <v>-0.033357</v>
      </c>
      <c r="CW57" s="13" t="n">
        <v>-0.035791</v>
      </c>
      <c r="CX57" s="13" t="n">
        <v>-0.051436</v>
      </c>
      <c r="CY57" s="13" t="n">
        <v>0.074104</v>
      </c>
      <c r="CZ57" s="13" t="n">
        <v>0.007963</v>
      </c>
      <c r="DA57" s="13" t="n">
        <v>-0.046804</v>
      </c>
      <c r="DB57" s="13" t="n">
        <v>-0.068914</v>
      </c>
      <c r="DC57" s="13" t="n">
        <v>0.023766</v>
      </c>
      <c r="DD57" s="13" t="n">
        <v>0.078786</v>
      </c>
      <c r="DE57" s="13" t="n">
        <v>0.016005</v>
      </c>
      <c r="DF57" s="13" t="n">
        <v>0.006008</v>
      </c>
      <c r="DG57" s="13" t="n">
        <v>-0.000795</v>
      </c>
      <c r="DH57" s="13" t="n">
        <v>0.065576</v>
      </c>
      <c r="DI57" s="13" t="n">
        <v>0.037891</v>
      </c>
      <c r="DJ57" s="13" t="n">
        <v>0.003862</v>
      </c>
      <c r="DK57" s="13" t="n">
        <v>-0.029525</v>
      </c>
      <c r="DL57" s="13" t="n">
        <v>0.103264</v>
      </c>
      <c r="DM57" s="13" t="n">
        <v>0.015927</v>
      </c>
      <c r="DN57" s="13" t="n">
        <v>0.013463</v>
      </c>
      <c r="DO57" s="13" t="n">
        <v>0.011146</v>
      </c>
      <c r="DP57" s="13" t="n">
        <v>0.007446</v>
      </c>
      <c r="DQ57" s="13" t="n">
        <v>0.014659</v>
      </c>
      <c r="DR57" s="13" t="n">
        <v>-0.025473</v>
      </c>
      <c r="DS57" s="13" t="n">
        <v>0.027644</v>
      </c>
      <c r="DT57" s="13" t="n">
        <v>0.014574</v>
      </c>
      <c r="DV57" s="13" t="n">
        <v>0.047372</v>
      </c>
      <c r="DW57" s="13" t="n">
        <v>0.020104</v>
      </c>
      <c r="DX57" s="13" t="n">
        <v>-0.003816</v>
      </c>
      <c r="DY57" s="13" t="n">
        <v>0.025116</v>
      </c>
      <c r="DZ57" s="13" t="n">
        <v>0.029117</v>
      </c>
      <c r="EA57" s="13" t="n">
        <v>0.05969</v>
      </c>
      <c r="EB57" s="13" t="n">
        <v>0.004146</v>
      </c>
      <c r="EC57" s="13" t="n">
        <v>0.052415</v>
      </c>
      <c r="ED57" s="13" t="n">
        <v>-0.011178</v>
      </c>
      <c r="EE57" s="13" t="n">
        <v>0.046099</v>
      </c>
      <c r="EF57" s="13" t="n">
        <v>-0.015341</v>
      </c>
      <c r="EG57" s="13" t="n">
        <v>0.058453</v>
      </c>
      <c r="EH57" s="13" t="n">
        <v>-0.037328</v>
      </c>
      <c r="EI57" s="13" t="n">
        <v>0.056178</v>
      </c>
      <c r="EJ57" s="13" t="n">
        <v>0.039877</v>
      </c>
      <c r="EK57" s="13" t="n">
        <v>0.037221</v>
      </c>
      <c r="EL57" s="13" t="n">
        <v>0.032848</v>
      </c>
      <c r="EM57" s="13" t="n">
        <v>-0.043165</v>
      </c>
      <c r="EN57" s="13" t="n">
        <v>0.042305</v>
      </c>
      <c r="EO57" s="13" t="n">
        <v>0.008794</v>
      </c>
      <c r="EP57" s="13" t="n">
        <v>-0.020111</v>
      </c>
      <c r="EQ57" s="13" t="n">
        <v>0.026815</v>
      </c>
      <c r="ER57" s="13" t="n">
        <v>0.037007</v>
      </c>
      <c r="ES57" s="13" t="n">
        <v>-0.062591</v>
      </c>
      <c r="ET57" s="13" t="n">
        <v>0.046414</v>
      </c>
      <c r="EU57" s="13" t="n">
        <v>-0.048632</v>
      </c>
      <c r="EV57" s="13" t="n">
        <v>0.043708</v>
      </c>
      <c r="EW57" s="13" t="n">
        <v>-0.008139</v>
      </c>
      <c r="EX57" s="13" t="n">
        <v>0.001292</v>
      </c>
      <c r="EY57" s="13" t="n">
        <v>-0.042807</v>
      </c>
      <c r="EZ57" s="13" t="n">
        <v>0.086461</v>
      </c>
      <c r="FA57" s="13" t="n">
        <v>0.010184</v>
      </c>
      <c r="FB57" s="13" t="n">
        <v>0.003168</v>
      </c>
      <c r="FC57" s="13" t="n">
        <v>0.021695</v>
      </c>
      <c r="FD57" s="13" t="n">
        <v>-0.012441</v>
      </c>
      <c r="FE57" s="13" t="n">
        <v>-0.032816</v>
      </c>
      <c r="FF57" s="13" t="n">
        <v>-0.035298</v>
      </c>
      <c r="FG57" s="13" t="n">
        <v>-0.052597</v>
      </c>
      <c r="FH57" s="13" t="n">
        <v>0.081152</v>
      </c>
      <c r="FI57" s="13" t="n">
        <v>0.0063</v>
      </c>
      <c r="FJ57" s="13" t="n">
        <v>-0.040284</v>
      </c>
      <c r="FK57" s="13" t="n">
        <v>-0.078335</v>
      </c>
      <c r="FL57" s="13" t="n">
        <v>0.026229</v>
      </c>
      <c r="FM57" s="13" t="n">
        <v>0.083064</v>
      </c>
      <c r="FN57" s="13" t="n">
        <v>0.026946</v>
      </c>
      <c r="FO57" s="13" t="n">
        <v>0.000891</v>
      </c>
      <c r="FP57" s="13" t="n">
        <v>-0.001501</v>
      </c>
      <c r="FQ57" s="13" t="n">
        <v>0.065978</v>
      </c>
      <c r="FR57" s="13" t="n">
        <v>0.037025</v>
      </c>
      <c r="FS57" s="13" t="n">
        <v>0.003486</v>
      </c>
      <c r="FT57" s="13" t="n">
        <v>-0.033383</v>
      </c>
      <c r="FU57" s="13" t="n">
        <v>0.109108</v>
      </c>
      <c r="FV57" s="13" t="n">
        <v>0.012881</v>
      </c>
      <c r="FW57" s="13" t="n">
        <v>0.010399</v>
      </c>
      <c r="FX57" s="13" t="n">
        <v>0.01177</v>
      </c>
      <c r="FY57" s="13" t="n">
        <v>0.005698</v>
      </c>
      <c r="FZ57" s="13" t="n">
        <v>0.01452</v>
      </c>
      <c r="GA57" s="13" t="n">
        <v>-0.022888</v>
      </c>
      <c r="GB57" s="13" t="n">
        <v>0.03131</v>
      </c>
      <c r="GC57" s="13" t="n">
        <v>0.014889</v>
      </c>
    </row>
    <row r="58" customFormat="false" ht="15" hidden="false" customHeight="false" outlineLevel="0" collapsed="false">
      <c r="B58" s="8" t="str">
        <f aca="false">Deals!B58</f>
        <v>Concho Resources Inc</v>
      </c>
      <c r="C58" s="12" t="n">
        <v>1</v>
      </c>
      <c r="D58" s="13" t="n">
        <v>0.052669</v>
      </c>
      <c r="E58" s="13" t="n">
        <v>0.055828</v>
      </c>
      <c r="F58" s="13" t="n">
        <v>-0.091082</v>
      </c>
      <c r="G58" s="13" t="n">
        <v>-0.068045</v>
      </c>
      <c r="H58" s="13" t="n">
        <v>0.003738</v>
      </c>
      <c r="I58" s="13" t="n">
        <v>0.132324</v>
      </c>
      <c r="J58" s="13" t="n">
        <v>-0.013813</v>
      </c>
      <c r="K58" s="13" t="n">
        <v>0.083037</v>
      </c>
      <c r="L58" s="13" t="n">
        <v>-0.115981</v>
      </c>
      <c r="M58" s="13" t="n">
        <v>-0.028678</v>
      </c>
      <c r="N58" s="13" t="n">
        <v>0.000717</v>
      </c>
      <c r="O58" s="13" t="n">
        <v>0.071309</v>
      </c>
      <c r="P58" s="13" t="n">
        <v>0.07604</v>
      </c>
      <c r="Q58" s="13" t="n">
        <v>0.127448</v>
      </c>
      <c r="R58" s="13" t="n">
        <v>0.016543</v>
      </c>
      <c r="S58" s="13" t="n">
        <v>-0.058223</v>
      </c>
      <c r="T58" s="13" t="n">
        <v>0.036767</v>
      </c>
      <c r="U58" s="13" t="n">
        <v>-0.094537</v>
      </c>
      <c r="V58" s="13" t="n">
        <v>0.238675</v>
      </c>
      <c r="W58" s="13" t="n">
        <v>0.01131</v>
      </c>
      <c r="X58" s="13" t="n">
        <v>0.064898</v>
      </c>
      <c r="Y58" s="13" t="n">
        <v>0.010349</v>
      </c>
      <c r="Z58" s="13" t="n">
        <v>0.096358</v>
      </c>
      <c r="AA58" s="13" t="n">
        <v>-0.025606</v>
      </c>
      <c r="AB58" s="13" t="n">
        <v>0.008807</v>
      </c>
      <c r="AC58" s="13" t="n">
        <v>-0.117221</v>
      </c>
      <c r="AD58" s="13" t="n">
        <v>-0.130473</v>
      </c>
      <c r="AE58" s="13" t="n">
        <v>-0.126387</v>
      </c>
      <c r="AF58" s="13" t="n">
        <v>0.047244</v>
      </c>
      <c r="AG58" s="13" t="n">
        <v>0.111278</v>
      </c>
      <c r="AH58" s="13" t="n">
        <v>-0.017411</v>
      </c>
      <c r="AI58" s="13" t="n">
        <v>0.064267</v>
      </c>
      <c r="AJ58" s="13" t="n">
        <v>0.09265</v>
      </c>
      <c r="AK58" s="13" t="n">
        <v>-0.050213</v>
      </c>
      <c r="AL58" s="13" t="n">
        <v>-0.053533</v>
      </c>
      <c r="AM58" s="13" t="n">
        <v>-0.064114</v>
      </c>
      <c r="AN58" s="13" t="n">
        <v>0.015015</v>
      </c>
      <c r="AO58" s="13" t="n">
        <v>-0.091161</v>
      </c>
      <c r="AP58" s="13" t="n">
        <v>0.179145</v>
      </c>
      <c r="AQ58" s="13" t="n">
        <v>-0.055819</v>
      </c>
      <c r="AR58" s="13" t="n">
        <v>-0.151499</v>
      </c>
      <c r="AS58" s="13" t="n">
        <v>0.024445</v>
      </c>
      <c r="AT58" s="13" t="n">
        <v>-0.051403</v>
      </c>
      <c r="AU58" s="13" t="n">
        <v>0.119681</v>
      </c>
      <c r="AV58" s="13" t="n">
        <v>0.149743</v>
      </c>
      <c r="AW58" s="13" t="n">
        <v>0.044504</v>
      </c>
      <c r="AX58" s="13" t="n">
        <v>-0.01706</v>
      </c>
      <c r="AY58" s="13" t="n">
        <v>0.041335</v>
      </c>
      <c r="AZ58" s="13" t="n">
        <v>0.040258</v>
      </c>
      <c r="BA58" s="13" t="n">
        <v>0.06308</v>
      </c>
      <c r="BB58" s="13" t="n">
        <v>-0.075792</v>
      </c>
      <c r="BC58" s="13" t="n">
        <v>0.126674</v>
      </c>
      <c r="BD58" s="13" t="n">
        <v>-0.072857</v>
      </c>
      <c r="BE58" s="13" t="n">
        <v>0.051584</v>
      </c>
      <c r="BF58" s="13" t="n">
        <v>-0.050129</v>
      </c>
      <c r="BG58" s="13" t="n">
        <v>-0.031031</v>
      </c>
      <c r="BH58" s="13" t="n">
        <v>-0.01309</v>
      </c>
      <c r="BI58" s="13" t="n">
        <v>0.000947</v>
      </c>
      <c r="BJ58" s="13" t="n">
        <v>-0.04141</v>
      </c>
      <c r="BK58" s="13" t="n">
        <v>0.071834</v>
      </c>
      <c r="BM58" s="13" t="n">
        <v>0.025384</v>
      </c>
      <c r="BN58" s="13" t="n">
        <v>0.025854</v>
      </c>
      <c r="BO58" s="13" t="n">
        <v>-0.014005</v>
      </c>
      <c r="BP58" s="13" t="n">
        <v>0.005135</v>
      </c>
      <c r="BQ58" s="13" t="n">
        <v>0.003057</v>
      </c>
      <c r="BR58" s="13" t="n">
        <v>0.058335</v>
      </c>
      <c r="BS58" s="13" t="n">
        <v>0.012274</v>
      </c>
      <c r="BT58" s="13" t="n">
        <v>0.03293</v>
      </c>
      <c r="BU58" s="13" t="n">
        <v>0.013019</v>
      </c>
      <c r="BV58" s="13" t="n">
        <v>0.02557</v>
      </c>
      <c r="BW58" s="13" t="n">
        <v>-0.003357</v>
      </c>
      <c r="BX58" s="13" t="n">
        <v>0.042681</v>
      </c>
      <c r="BY58" s="13" t="n">
        <v>-0.025292</v>
      </c>
      <c r="BZ58" s="13" t="n">
        <v>0.026355</v>
      </c>
      <c r="CA58" s="13" t="n">
        <v>0.043822</v>
      </c>
      <c r="CB58" s="13" t="n">
        <v>0.035527</v>
      </c>
      <c r="CC58" s="13" t="n">
        <v>0.023791</v>
      </c>
      <c r="CD58" s="13" t="n">
        <v>-0.025045</v>
      </c>
      <c r="CE58" s="13" t="n">
        <v>0.051728</v>
      </c>
      <c r="CF58" s="13" t="n">
        <v>0.004986</v>
      </c>
      <c r="CG58" s="13" t="n">
        <v>-0.000731</v>
      </c>
      <c r="CH58" s="13" t="n">
        <v>0.015127</v>
      </c>
      <c r="CI58" s="13" t="n">
        <v>0.012916</v>
      </c>
      <c r="CJ58" s="13" t="n">
        <v>-0.008785</v>
      </c>
      <c r="CK58" s="13" t="n">
        <v>0.044484</v>
      </c>
      <c r="CL58" s="13" t="n">
        <v>-0.008983</v>
      </c>
      <c r="CM58" s="13" t="n">
        <v>0.028195</v>
      </c>
      <c r="CN58" s="13" t="n">
        <v>0.037097</v>
      </c>
      <c r="CO58" s="13" t="n">
        <v>-0.014056</v>
      </c>
      <c r="CP58" s="13" t="n">
        <v>-0.026449</v>
      </c>
      <c r="CQ58" s="13" t="n">
        <v>0.060165</v>
      </c>
      <c r="CR58" s="13" t="n">
        <v>-0.020999</v>
      </c>
      <c r="CS58" s="13" t="n">
        <v>0.011071</v>
      </c>
      <c r="CT58" s="13" t="n">
        <v>0.006504</v>
      </c>
      <c r="CU58" s="13" t="n">
        <v>-0.033668</v>
      </c>
      <c r="CV58" s="13" t="n">
        <v>0.035654</v>
      </c>
      <c r="CW58" s="13" t="n">
        <v>-0.065664</v>
      </c>
      <c r="CX58" s="13" t="n">
        <v>-0.02703</v>
      </c>
      <c r="CY58" s="13" t="n">
        <v>0.088143</v>
      </c>
      <c r="CZ58" s="13" t="n">
        <v>0.003173</v>
      </c>
      <c r="DA58" s="13" t="n">
        <v>-0.005798</v>
      </c>
      <c r="DB58" s="13" t="n">
        <v>-0.03524</v>
      </c>
      <c r="DC58" s="13" t="n">
        <v>-0.003285</v>
      </c>
      <c r="DD58" s="13" t="n">
        <v>0.063831</v>
      </c>
      <c r="DE58" s="13" t="n">
        <v>-0.010364</v>
      </c>
      <c r="DF58" s="13" t="n">
        <v>0.021426</v>
      </c>
      <c r="DG58" s="13" t="n">
        <v>-0.000234</v>
      </c>
      <c r="DH58" s="13" t="n">
        <v>0.03534</v>
      </c>
      <c r="DI58" s="13" t="n">
        <v>-0.003876</v>
      </c>
      <c r="DJ58" s="13" t="n">
        <v>0.002358</v>
      </c>
      <c r="DK58" s="13" t="n">
        <v>-0.019156</v>
      </c>
      <c r="DL58" s="13" t="n">
        <v>0.037243</v>
      </c>
      <c r="DM58" s="13" t="n">
        <v>0.01349</v>
      </c>
      <c r="DN58" s="13" t="n">
        <v>0.024595</v>
      </c>
      <c r="DO58" s="13" t="n">
        <v>0.029995</v>
      </c>
      <c r="DP58" s="13" t="n">
        <v>0.003355</v>
      </c>
      <c r="DQ58" s="13" t="n">
        <v>0.019229</v>
      </c>
      <c r="DR58" s="13" t="n">
        <v>0.022041</v>
      </c>
      <c r="DS58" s="13" t="n">
        <v>0.002054</v>
      </c>
      <c r="DT58" s="13" t="n">
        <v>0.022453</v>
      </c>
      <c r="DV58" s="13" t="n">
        <v>0.025321</v>
      </c>
      <c r="DW58" s="13" t="n">
        <v>0.023656</v>
      </c>
      <c r="DX58" s="13" t="n">
        <v>-0.008447</v>
      </c>
      <c r="DY58" s="13" t="n">
        <v>0.013558</v>
      </c>
      <c r="DZ58" s="13" t="n">
        <v>0.013907</v>
      </c>
      <c r="EA58" s="13" t="n">
        <v>0.057495</v>
      </c>
      <c r="EB58" s="13" t="n">
        <v>0.015957</v>
      </c>
      <c r="EC58" s="13" t="n">
        <v>0.042105</v>
      </c>
      <c r="ED58" s="13" t="n">
        <v>0.008477</v>
      </c>
      <c r="EE58" s="13" t="n">
        <v>0.028528</v>
      </c>
      <c r="EF58" s="13" t="n">
        <v>-0.007603</v>
      </c>
      <c r="EG58" s="13" t="n">
        <v>0.057834</v>
      </c>
      <c r="EH58" s="13" t="n">
        <v>-0.016302</v>
      </c>
      <c r="EI58" s="13" t="n">
        <v>0.040109</v>
      </c>
      <c r="EJ58" s="13" t="n">
        <v>0.029001</v>
      </c>
      <c r="EK58" s="13" t="n">
        <v>0.027802</v>
      </c>
      <c r="EL58" s="13" t="n">
        <v>0.033546</v>
      </c>
      <c r="EM58" s="13" t="n">
        <v>-0.030514</v>
      </c>
      <c r="EN58" s="13" t="n">
        <v>0.062373</v>
      </c>
      <c r="EO58" s="13" t="n">
        <v>-0.001696</v>
      </c>
      <c r="EP58" s="13" t="n">
        <v>-0.011273</v>
      </c>
      <c r="EQ58" s="13" t="n">
        <v>0.025135</v>
      </c>
      <c r="ER58" s="13" t="n">
        <v>0.019643</v>
      </c>
      <c r="ES58" s="13" t="n">
        <v>-0.017426</v>
      </c>
      <c r="ET58" s="13" t="n">
        <v>0.045034</v>
      </c>
      <c r="EU58" s="13" t="n">
        <v>-0.026544</v>
      </c>
      <c r="EV58" s="13" t="n">
        <v>0.028729</v>
      </c>
      <c r="EW58" s="13" t="n">
        <v>0.021159</v>
      </c>
      <c r="EX58" s="13" t="n">
        <v>-0.001264</v>
      </c>
      <c r="EY58" s="13" t="n">
        <v>-0.040377</v>
      </c>
      <c r="EZ58" s="13" t="n">
        <v>0.062766</v>
      </c>
      <c r="FA58" s="13" t="n">
        <v>-0.011835</v>
      </c>
      <c r="FB58" s="13" t="n">
        <v>0.0112</v>
      </c>
      <c r="FC58" s="13" t="n">
        <v>0.004205</v>
      </c>
      <c r="FD58" s="13" t="n">
        <v>-0.0319</v>
      </c>
      <c r="FE58" s="13" t="n">
        <v>0.012116</v>
      </c>
      <c r="FF58" s="13" t="n">
        <v>-0.055204</v>
      </c>
      <c r="FG58" s="13" t="n">
        <v>-0.042014</v>
      </c>
      <c r="FH58" s="13" t="n">
        <v>0.077049</v>
      </c>
      <c r="FI58" s="13" t="n">
        <v>-0.001906</v>
      </c>
      <c r="FJ58" s="13" t="n">
        <v>-0.025708</v>
      </c>
      <c r="FK58" s="13" t="n">
        <v>-0.055393</v>
      </c>
      <c r="FL58" s="13" t="n">
        <v>0.021525</v>
      </c>
      <c r="FM58" s="13" t="n">
        <v>0.072469</v>
      </c>
      <c r="FN58" s="13" t="n">
        <v>0.009181</v>
      </c>
      <c r="FO58" s="13" t="n">
        <v>0.016639</v>
      </c>
      <c r="FP58" s="13" t="n">
        <v>-0.006245</v>
      </c>
      <c r="FQ58" s="13" t="n">
        <v>0.03494</v>
      </c>
      <c r="FR58" s="13" t="n">
        <v>-0.005635</v>
      </c>
      <c r="FS58" s="13" t="n">
        <v>0.010227</v>
      </c>
      <c r="FT58" s="13" t="n">
        <v>-0.020043</v>
      </c>
      <c r="FU58" s="13" t="n">
        <v>0.0641</v>
      </c>
      <c r="FV58" s="13" t="n">
        <v>0.008028</v>
      </c>
      <c r="FW58" s="13" t="n">
        <v>0.030818</v>
      </c>
      <c r="FX58" s="13" t="n">
        <v>0.02077</v>
      </c>
      <c r="FY58" s="13" t="n">
        <v>0.007796</v>
      </c>
      <c r="FZ58" s="13" t="n">
        <v>0.016426</v>
      </c>
      <c r="GA58" s="13" t="n">
        <v>0.025849</v>
      </c>
      <c r="GB58" s="13" t="n">
        <v>0.013013</v>
      </c>
      <c r="GC58" s="13" t="n">
        <v>0.026359</v>
      </c>
    </row>
    <row r="59" customFormat="false" ht="15" hidden="false" customHeight="false" outlineLevel="0" collapsed="false">
      <c r="B59" s="8" t="str">
        <f aca="false">Deals!B59</f>
        <v>Barnes Group Inc</v>
      </c>
      <c r="C59" s="12" t="n">
        <v>1</v>
      </c>
      <c r="D59" s="13" t="n">
        <v>0.056612</v>
      </c>
      <c r="E59" s="13" t="n">
        <v>-0.085166</v>
      </c>
      <c r="F59" s="13" t="n">
        <v>-0.073864</v>
      </c>
      <c r="G59" s="13" t="n">
        <v>0.06496</v>
      </c>
      <c r="H59" s="13" t="n">
        <v>0.064114</v>
      </c>
      <c r="I59" s="13" t="n">
        <v>0.117573</v>
      </c>
      <c r="J59" s="13" t="n">
        <v>0.087185</v>
      </c>
      <c r="K59" s="13" t="n">
        <v>-0.040097</v>
      </c>
      <c r="L59" s="13" t="n">
        <v>0.091826</v>
      </c>
      <c r="M59" s="13" t="n">
        <v>-0.007611</v>
      </c>
      <c r="N59" s="13" t="n">
        <v>0.100367</v>
      </c>
      <c r="O59" s="13" t="n">
        <v>-0.049091</v>
      </c>
      <c r="P59" s="13" t="n">
        <v>0.116725</v>
      </c>
      <c r="Q59" s="13" t="n">
        <v>0.017755</v>
      </c>
      <c r="R59" s="13" t="n">
        <v>0.032077</v>
      </c>
      <c r="S59" s="13" t="n">
        <v>0.04758</v>
      </c>
      <c r="T59" s="13" t="n">
        <v>-0.022709</v>
      </c>
      <c r="U59" s="13" t="n">
        <v>0.029915</v>
      </c>
      <c r="V59" s="13" t="n">
        <v>0.00052</v>
      </c>
      <c r="W59" s="13" t="n">
        <v>0.0013</v>
      </c>
      <c r="X59" s="13" t="n">
        <v>-0.026739</v>
      </c>
      <c r="Y59" s="13" t="n">
        <v>0.031033</v>
      </c>
      <c r="Z59" s="13" t="n">
        <v>-0.111313</v>
      </c>
      <c r="AA59" s="13" t="n">
        <v>0.00292</v>
      </c>
      <c r="AB59" s="13" t="n">
        <v>-0.11361</v>
      </c>
      <c r="AC59" s="13" t="n">
        <v>0.204613</v>
      </c>
      <c r="AD59" s="13" t="n">
        <v>0.007932</v>
      </c>
      <c r="AE59" s="13" t="n">
        <v>0.007623</v>
      </c>
      <c r="AF59" s="13" t="n">
        <v>-0.071872</v>
      </c>
      <c r="AG59" s="13" t="n">
        <v>0.168559</v>
      </c>
      <c r="AH59" s="13" t="n">
        <v>0.011744</v>
      </c>
      <c r="AI59" s="13" t="n">
        <v>-0.009632</v>
      </c>
      <c r="AJ59" s="13" t="n">
        <v>0.006983</v>
      </c>
      <c r="AK59" s="13" t="n">
        <v>-0.031545</v>
      </c>
      <c r="AL59" s="13" t="n">
        <v>-0.001539</v>
      </c>
      <c r="AM59" s="13" t="n">
        <v>-0.004624</v>
      </c>
      <c r="AN59" s="13" t="n">
        <v>-0.066787</v>
      </c>
      <c r="AO59" s="13" t="n">
        <v>0.042718</v>
      </c>
      <c r="AP59" s="13" t="n">
        <v>0.027933</v>
      </c>
      <c r="AQ59" s="13" t="n">
        <v>-0.081256</v>
      </c>
      <c r="AR59" s="13" t="n">
        <v>-0.081379</v>
      </c>
      <c r="AS59" s="13" t="n">
        <v>0.059059</v>
      </c>
      <c r="AT59" s="13" t="n">
        <v>0.020985</v>
      </c>
      <c r="AU59" s="13" t="n">
        <v>-0.072509</v>
      </c>
      <c r="AV59" s="13" t="n">
        <v>0.031702</v>
      </c>
      <c r="AW59" s="13" t="n">
        <v>-0.008086</v>
      </c>
      <c r="AX59" s="13" t="n">
        <v>0.145229</v>
      </c>
      <c r="AY59" s="13" t="n">
        <v>0.09333</v>
      </c>
      <c r="AZ59" s="13" t="n">
        <v>-0.01911</v>
      </c>
      <c r="BA59" s="13" t="n">
        <v>-0.017509</v>
      </c>
      <c r="BB59" s="13" t="n">
        <v>0.162902</v>
      </c>
      <c r="BC59" s="13" t="n">
        <v>0.026407</v>
      </c>
      <c r="BD59" s="13" t="n">
        <v>0.014973</v>
      </c>
      <c r="BE59" s="13" t="n">
        <v>0.04384</v>
      </c>
      <c r="BF59" s="13" t="n">
        <v>0.024546</v>
      </c>
      <c r="BG59" s="13" t="n">
        <v>0.070705</v>
      </c>
      <c r="BH59" s="13" t="n">
        <v>0.032017</v>
      </c>
      <c r="BI59" s="13" t="n">
        <v>0.034282</v>
      </c>
      <c r="BJ59" s="13" t="n">
        <v>0.028191</v>
      </c>
      <c r="BK59" s="13" t="n">
        <v>0.04121</v>
      </c>
      <c r="BM59" s="13" t="n">
        <v>0.033264</v>
      </c>
      <c r="BN59" s="13" t="n">
        <v>-0.012454</v>
      </c>
      <c r="BO59" s="13" t="n">
        <v>0.010914</v>
      </c>
      <c r="BP59" s="13" t="n">
        <v>0.030347</v>
      </c>
      <c r="BQ59" s="13" t="n">
        <v>0.074979</v>
      </c>
      <c r="BR59" s="13" t="n">
        <v>0.00909</v>
      </c>
      <c r="BS59" s="13" t="n">
        <v>0.039187</v>
      </c>
      <c r="BT59" s="13" t="n">
        <v>-0.012214</v>
      </c>
      <c r="BU59" s="13" t="n">
        <v>0.056093</v>
      </c>
      <c r="BV59" s="13" t="n">
        <v>-0.003673</v>
      </c>
      <c r="BW59" s="13" t="n">
        <v>0.06385</v>
      </c>
      <c r="BX59" s="13" t="n">
        <v>-0.031632</v>
      </c>
      <c r="BY59" s="13" t="n">
        <v>0.075391</v>
      </c>
      <c r="BZ59" s="13" t="n">
        <v>0.012683</v>
      </c>
      <c r="CA59" s="13" t="n">
        <v>0.03311</v>
      </c>
      <c r="CB59" s="13" t="n">
        <v>0.035485</v>
      </c>
      <c r="CC59" s="13" t="n">
        <v>-0.05261</v>
      </c>
      <c r="CD59" s="13" t="n">
        <v>0.060029</v>
      </c>
      <c r="CE59" s="13" t="n">
        <v>0.014743</v>
      </c>
      <c r="CF59" s="13" t="n">
        <v>-0.030005</v>
      </c>
      <c r="CG59" s="13" t="n">
        <v>0.01466</v>
      </c>
      <c r="CH59" s="13" t="n">
        <v>0.057216</v>
      </c>
      <c r="CI59" s="13" t="n">
        <v>-0.055099</v>
      </c>
      <c r="CJ59" s="13" t="n">
        <v>0.040594</v>
      </c>
      <c r="CK59" s="13" t="n">
        <v>-0.053281</v>
      </c>
      <c r="CL59" s="13" t="n">
        <v>0.061126</v>
      </c>
      <c r="CM59" s="13" t="n">
        <v>-0.004914</v>
      </c>
      <c r="CN59" s="13" t="n">
        <v>0.028335</v>
      </c>
      <c r="CO59" s="13" t="n">
        <v>-0.043235</v>
      </c>
      <c r="CP59" s="13" t="n">
        <v>0.065447</v>
      </c>
      <c r="CQ59" s="13" t="n">
        <v>0.008073</v>
      </c>
      <c r="CR59" s="13" t="n">
        <v>-0.027893</v>
      </c>
      <c r="CS59" s="13" t="n">
        <v>0.028258</v>
      </c>
      <c r="CT59" s="13" t="n">
        <v>-0.002503</v>
      </c>
      <c r="CU59" s="13" t="n">
        <v>-0.006629</v>
      </c>
      <c r="CV59" s="13" t="n">
        <v>-0.034871</v>
      </c>
      <c r="CW59" s="13" t="n">
        <v>-0.050823</v>
      </c>
      <c r="CX59" s="13" t="n">
        <v>0.063448</v>
      </c>
      <c r="CY59" s="13" t="n">
        <v>0.030003</v>
      </c>
      <c r="CZ59" s="13" t="n">
        <v>-0.050286</v>
      </c>
      <c r="DA59" s="13" t="n">
        <v>-0.083393</v>
      </c>
      <c r="DB59" s="13" t="n">
        <v>0.018763</v>
      </c>
      <c r="DC59" s="13" t="n">
        <v>0.08417</v>
      </c>
      <c r="DD59" s="13" t="n">
        <v>-2.2E-005</v>
      </c>
      <c r="DE59" s="13" t="n">
        <v>0.00702</v>
      </c>
      <c r="DF59" s="13" t="n">
        <v>-0.008668</v>
      </c>
      <c r="DG59" s="13" t="n">
        <v>0.05865</v>
      </c>
      <c r="DH59" s="13" t="n">
        <v>0.021658</v>
      </c>
      <c r="DI59" s="13" t="n">
        <v>0.009925</v>
      </c>
      <c r="DJ59" s="13" t="n">
        <v>-0.056638</v>
      </c>
      <c r="DK59" s="13" t="n">
        <v>0.130835</v>
      </c>
      <c r="DL59" s="13" t="n">
        <v>0.024077</v>
      </c>
      <c r="DM59" s="13" t="n">
        <v>-0.005274</v>
      </c>
      <c r="DN59" s="13" t="n">
        <v>0.006226</v>
      </c>
      <c r="DO59" s="13" t="n">
        <v>-0.007483</v>
      </c>
      <c r="DP59" s="13" t="n">
        <v>0.010098</v>
      </c>
      <c r="DQ59" s="13" t="n">
        <v>-0.023938</v>
      </c>
      <c r="DR59" s="13" t="n">
        <v>0.032326</v>
      </c>
      <c r="DS59" s="13" t="n">
        <v>0.010639</v>
      </c>
      <c r="DT59" s="13" t="n">
        <v>-0.018939</v>
      </c>
      <c r="DV59" s="13" t="n">
        <v>0.03486</v>
      </c>
      <c r="DW59" s="13" t="n">
        <v>-0.012993</v>
      </c>
      <c r="DX59" s="13" t="n">
        <v>0.012777</v>
      </c>
      <c r="DY59" s="13" t="n">
        <v>0.033761</v>
      </c>
      <c r="DZ59" s="13" t="n">
        <v>0.07714</v>
      </c>
      <c r="EA59" s="13" t="n">
        <v>0.009752</v>
      </c>
      <c r="EB59" s="13" t="n">
        <v>0.03385</v>
      </c>
      <c r="EC59" s="13" t="n">
        <v>-0.004858</v>
      </c>
      <c r="ED59" s="13" t="n">
        <v>0.060055</v>
      </c>
      <c r="EE59" s="13" t="n">
        <v>-0.001103</v>
      </c>
      <c r="EF59" s="13" t="n">
        <v>0.066793</v>
      </c>
      <c r="EG59" s="13" t="n">
        <v>-0.03239</v>
      </c>
      <c r="EH59" s="13" t="n">
        <v>0.074048</v>
      </c>
      <c r="EI59" s="13" t="n">
        <v>0.016767</v>
      </c>
      <c r="EJ59" s="13" t="n">
        <v>0.034997</v>
      </c>
      <c r="EK59" s="13" t="n">
        <v>0.036564</v>
      </c>
      <c r="EL59" s="13" t="n">
        <v>-0.048941</v>
      </c>
      <c r="EM59" s="13" t="n">
        <v>0.058335</v>
      </c>
      <c r="EN59" s="13" t="n">
        <v>0.018288</v>
      </c>
      <c r="EO59" s="13" t="n">
        <v>-0.028006</v>
      </c>
      <c r="EP59" s="13" t="n">
        <v>0.014879</v>
      </c>
      <c r="EQ59" s="13" t="n">
        <v>0.058355</v>
      </c>
      <c r="ER59" s="13" t="n">
        <v>-0.055238</v>
      </c>
      <c r="ES59" s="13" t="n">
        <v>0.042686</v>
      </c>
      <c r="ET59" s="13" t="n">
        <v>-0.056324</v>
      </c>
      <c r="EU59" s="13" t="n">
        <v>0.060625</v>
      </c>
      <c r="EV59" s="13" t="n">
        <v>-0.009011</v>
      </c>
      <c r="EW59" s="13" t="n">
        <v>0.029404</v>
      </c>
      <c r="EX59" s="13" t="n">
        <v>-0.051372</v>
      </c>
      <c r="EY59" s="13" t="n">
        <v>0.073055</v>
      </c>
      <c r="EZ59" s="13" t="n">
        <v>0.001979</v>
      </c>
      <c r="FA59" s="13" t="n">
        <v>-0.012164</v>
      </c>
      <c r="FB59" s="13" t="n">
        <v>0.020936</v>
      </c>
      <c r="FC59" s="13" t="n">
        <v>0.002798</v>
      </c>
      <c r="FD59" s="13" t="n">
        <v>-0.009748</v>
      </c>
      <c r="FE59" s="13" t="n">
        <v>-0.03247</v>
      </c>
      <c r="FF59" s="13" t="n">
        <v>-0.05037</v>
      </c>
      <c r="FG59" s="13" t="n">
        <v>0.071433</v>
      </c>
      <c r="FH59" s="13" t="n">
        <v>0.034408</v>
      </c>
      <c r="FI59" s="13" t="n">
        <v>-0.05314</v>
      </c>
      <c r="FJ59" s="13" t="n">
        <v>-0.082202</v>
      </c>
      <c r="FK59" s="13" t="n">
        <v>0.022044</v>
      </c>
      <c r="FL59" s="13" t="n">
        <v>0.079691</v>
      </c>
      <c r="FM59" s="13" t="n">
        <v>0.017991</v>
      </c>
      <c r="FN59" s="13" t="n">
        <v>0.011739</v>
      </c>
      <c r="FO59" s="13" t="n">
        <v>-0.014708</v>
      </c>
      <c r="FP59" s="13" t="n">
        <v>0.056092</v>
      </c>
      <c r="FQ59" s="13" t="n">
        <v>0.019127</v>
      </c>
      <c r="FR59" s="13" t="n">
        <v>0.013815</v>
      </c>
      <c r="FS59" s="13" t="n">
        <v>-0.055074</v>
      </c>
      <c r="FT59" s="13" t="n">
        <v>0.135632</v>
      </c>
      <c r="FU59" s="13" t="n">
        <v>0.026419</v>
      </c>
      <c r="FV59" s="13" t="n">
        <v>-0.00429</v>
      </c>
      <c r="FW59" s="13" t="n">
        <v>0.009305</v>
      </c>
      <c r="FX59" s="13" t="n">
        <v>-0.00634</v>
      </c>
      <c r="FY59" s="13" t="n">
        <v>0.009706</v>
      </c>
      <c r="FZ59" s="13" t="n">
        <v>-0.029333</v>
      </c>
      <c r="GA59" s="13" t="n">
        <v>0.040897</v>
      </c>
      <c r="GB59" s="13" t="n">
        <v>0.009406</v>
      </c>
      <c r="GC59" s="13" t="n">
        <v>-0.017898</v>
      </c>
    </row>
    <row r="60" customFormat="false" ht="15" hidden="false" customHeight="false" outlineLevel="0" collapsed="false">
      <c r="B60" s="8" t="str">
        <f aca="false">Deals!B60</f>
        <v>Bristol-Myers Squibb Company</v>
      </c>
      <c r="C60" s="12" t="n">
        <v>1</v>
      </c>
      <c r="D60" s="13" t="n">
        <v>0.022417</v>
      </c>
      <c r="E60" s="13" t="n">
        <v>-0.004741</v>
      </c>
      <c r="F60" s="13" t="n">
        <v>-0.018647</v>
      </c>
      <c r="G60" s="13" t="n">
        <v>-0.001226</v>
      </c>
      <c r="H60" s="13" t="n">
        <v>0.119669</v>
      </c>
      <c r="I60" s="13" t="n">
        <v>0.022966</v>
      </c>
      <c r="J60" s="13" t="n">
        <v>0.114147</v>
      </c>
      <c r="K60" s="13" t="n">
        <v>-0.027191</v>
      </c>
      <c r="L60" s="13" t="n">
        <v>0.158359</v>
      </c>
      <c r="M60" s="13" t="n">
        <v>-0.028689</v>
      </c>
      <c r="N60" s="13" t="n">
        <v>-0.024614</v>
      </c>
      <c r="O60" s="13" t="n">
        <v>-0.035846</v>
      </c>
      <c r="P60" s="13" t="n">
        <v>0.110098</v>
      </c>
      <c r="Q60" s="13" t="n">
        <v>0.142394</v>
      </c>
      <c r="R60" s="13" t="n">
        <v>-0.016184</v>
      </c>
      <c r="S60" s="13" t="n">
        <v>0.035611</v>
      </c>
      <c r="T60" s="13" t="n">
        <v>-0.059831</v>
      </c>
      <c r="U60" s="13" t="n">
        <v>0.076046</v>
      </c>
      <c r="V60" s="13" t="n">
        <v>-0.033848</v>
      </c>
      <c r="W60" s="13" t="n">
        <v>-0.028874</v>
      </c>
      <c r="X60" s="13" t="n">
        <v>-0.006987</v>
      </c>
      <c r="Y60" s="13" t="n">
        <v>-0.024729</v>
      </c>
      <c r="Z60" s="13" t="n">
        <v>0.050917</v>
      </c>
      <c r="AA60" s="13" t="n">
        <v>0.000593</v>
      </c>
      <c r="AB60" s="13" t="n">
        <v>0.010464</v>
      </c>
      <c r="AC60" s="13" t="n">
        <v>0.144002</v>
      </c>
      <c r="AD60" s="13" t="n">
        <v>0.014779</v>
      </c>
      <c r="AE60" s="13" t="n">
        <v>0.005927</v>
      </c>
      <c r="AF60" s="13" t="n">
        <v>0.021006</v>
      </c>
      <c r="AG60" s="13" t="n">
        <v>0.010785</v>
      </c>
      <c r="AH60" s="13" t="n">
        <v>0.058766</v>
      </c>
      <c r="AI60" s="13" t="n">
        <v>-0.006202</v>
      </c>
      <c r="AJ60" s="13" t="n">
        <v>0.013651</v>
      </c>
      <c r="AK60" s="13" t="n">
        <v>0.030031</v>
      </c>
      <c r="AL60" s="13" t="n">
        <v>-0.007965</v>
      </c>
      <c r="AM60" s="13" t="n">
        <v>-0.093998</v>
      </c>
      <c r="AN60" s="13" t="n">
        <v>0.001682</v>
      </c>
      <c r="AO60" s="13" t="n">
        <v>0.11402</v>
      </c>
      <c r="AP60" s="13" t="n">
        <v>0.016073</v>
      </c>
      <c r="AQ60" s="13" t="n">
        <v>0.032234</v>
      </c>
      <c r="AR60" s="13" t="n">
        <v>-0.09638</v>
      </c>
      <c r="AS60" s="13" t="n">
        <v>-0.0037</v>
      </c>
      <c r="AT60" s="13" t="n">
        <v>0.037623</v>
      </c>
      <c r="AU60" s="13" t="n">
        <v>0.129931</v>
      </c>
      <c r="AV60" s="13" t="n">
        <v>-0.00665</v>
      </c>
      <c r="AW60" s="13" t="n">
        <v>0.031102</v>
      </c>
      <c r="AX60" s="13" t="n">
        <v>0.017131</v>
      </c>
      <c r="AY60" s="13" t="n">
        <v>-0.232857</v>
      </c>
      <c r="AZ60" s="13" t="n">
        <v>-0.060463</v>
      </c>
      <c r="BA60" s="13" t="n">
        <v>-0.048776</v>
      </c>
      <c r="BB60" s="13" t="n">
        <v>0.108623</v>
      </c>
      <c r="BC60" s="13" t="n">
        <v>0.035436</v>
      </c>
      <c r="BD60" s="13" t="n">
        <v>-0.152122</v>
      </c>
      <c r="BE60" s="13" t="n">
        <v>0.15358</v>
      </c>
      <c r="BF60" s="13" t="n">
        <v>-0.041086</v>
      </c>
      <c r="BG60" s="13" t="n">
        <v>0.037882</v>
      </c>
      <c r="BH60" s="13" t="n">
        <v>-0.037467</v>
      </c>
      <c r="BI60" s="13" t="n">
        <v>0.032808</v>
      </c>
      <c r="BJ60" s="13" t="n">
        <v>0.028177</v>
      </c>
      <c r="BK60" s="13" t="n">
        <v>0.062917</v>
      </c>
      <c r="BM60" s="13" t="n">
        <v>0.017873</v>
      </c>
      <c r="BN60" s="13" t="n">
        <v>-0.033013</v>
      </c>
      <c r="BO60" s="13" t="n">
        <v>0.01218</v>
      </c>
      <c r="BP60" s="13" t="n">
        <v>-0.009557</v>
      </c>
      <c r="BQ60" s="13" t="n">
        <v>0.036126</v>
      </c>
      <c r="BR60" s="13" t="n">
        <v>0.011784</v>
      </c>
      <c r="BS60" s="13" t="n">
        <v>0.039569</v>
      </c>
      <c r="BT60" s="13" t="n">
        <v>0.02303</v>
      </c>
      <c r="BU60" s="13" t="n">
        <v>0.012043</v>
      </c>
      <c r="BV60" s="13" t="n">
        <v>-0.023098</v>
      </c>
      <c r="BW60" s="13" t="n">
        <v>0.059978</v>
      </c>
      <c r="BX60" s="13" t="n">
        <v>-0.014845</v>
      </c>
      <c r="BY60" s="13" t="n">
        <v>0.043089</v>
      </c>
      <c r="BZ60" s="13" t="n">
        <v>0.048861</v>
      </c>
      <c r="CA60" s="13" t="n">
        <v>0.031878</v>
      </c>
      <c r="CB60" s="13" t="n">
        <v>0.02593</v>
      </c>
      <c r="CC60" s="13" t="n">
        <v>-0.040348</v>
      </c>
      <c r="CD60" s="13" t="n">
        <v>0.051051</v>
      </c>
      <c r="CE60" s="13" t="n">
        <v>-0.014273</v>
      </c>
      <c r="CF60" s="13" t="n">
        <v>0.015398</v>
      </c>
      <c r="CG60" s="13" t="n">
        <v>0.031845</v>
      </c>
      <c r="CH60" s="13" t="n">
        <v>0.011359</v>
      </c>
      <c r="CI60" s="13" t="n">
        <v>-0.016618</v>
      </c>
      <c r="CJ60" s="13" t="n">
        <v>0.048826</v>
      </c>
      <c r="CK60" s="13" t="n">
        <v>-0.006074</v>
      </c>
      <c r="CL60" s="13" t="n">
        <v>0.02283</v>
      </c>
      <c r="CM60" s="13" t="n">
        <v>0.035515</v>
      </c>
      <c r="CN60" s="13" t="n">
        <v>-0.012368</v>
      </c>
      <c r="CO60" s="13" t="n">
        <v>-0.008353</v>
      </c>
      <c r="CP60" s="13" t="n">
        <v>0.059661</v>
      </c>
      <c r="CQ60" s="13" t="n">
        <v>-0.010453</v>
      </c>
      <c r="CR60" s="13" t="n">
        <v>0.002214</v>
      </c>
      <c r="CS60" s="13" t="n">
        <v>0.015755</v>
      </c>
      <c r="CT60" s="13" t="n">
        <v>-0.004802</v>
      </c>
      <c r="CU60" s="13" t="n">
        <v>0.031311</v>
      </c>
      <c r="CV60" s="13" t="n">
        <v>-0.059184</v>
      </c>
      <c r="CW60" s="13" t="n">
        <v>-0.017</v>
      </c>
      <c r="CX60" s="13" t="n">
        <v>0.085501</v>
      </c>
      <c r="CY60" s="13" t="n">
        <v>0.000862</v>
      </c>
      <c r="CZ60" s="13" t="n">
        <v>-0.013923</v>
      </c>
      <c r="DA60" s="13" t="n">
        <v>-0.060194</v>
      </c>
      <c r="DB60" s="13" t="n">
        <v>0.002648</v>
      </c>
      <c r="DC60" s="13" t="n">
        <v>0.065164</v>
      </c>
      <c r="DD60" s="13" t="n">
        <v>-0.007147</v>
      </c>
      <c r="DE60" s="13" t="n">
        <v>0.016604</v>
      </c>
      <c r="DF60" s="13" t="n">
        <v>0.000702</v>
      </c>
      <c r="DG60" s="13" t="n">
        <v>0.051821</v>
      </c>
      <c r="DH60" s="13" t="n">
        <v>-0.007159</v>
      </c>
      <c r="DI60" s="13" t="n">
        <v>0.005453</v>
      </c>
      <c r="DJ60" s="13" t="n">
        <v>-0.023749</v>
      </c>
      <c r="DK60" s="13" t="n">
        <v>0.010556</v>
      </c>
      <c r="DL60" s="13" t="n">
        <v>0.012329</v>
      </c>
      <c r="DM60" s="13" t="n">
        <v>0.034037</v>
      </c>
      <c r="DN60" s="13" t="n">
        <v>0.047372</v>
      </c>
      <c r="DO60" s="13" t="n">
        <v>0.014383</v>
      </c>
      <c r="DP60" s="13" t="n">
        <v>0.019205</v>
      </c>
      <c r="DQ60" s="13" t="n">
        <v>0.028893</v>
      </c>
      <c r="DR60" s="13" t="n">
        <v>-0.00451</v>
      </c>
      <c r="DS60" s="13" t="n">
        <v>0.025623</v>
      </c>
      <c r="DT60" s="13" t="n">
        <v>0.02111</v>
      </c>
      <c r="DV60" s="13" t="n">
        <v>0.02156</v>
      </c>
      <c r="DW60" s="13" t="n">
        <v>-0.02846</v>
      </c>
      <c r="DX60" s="13" t="n">
        <v>0.022282</v>
      </c>
      <c r="DY60" s="13" t="n">
        <v>0.014411</v>
      </c>
      <c r="DZ60" s="13" t="n">
        <v>0.054591</v>
      </c>
      <c r="EA60" s="13" t="n">
        <v>0.013843</v>
      </c>
      <c r="EB60" s="13" t="n">
        <v>0.045019</v>
      </c>
      <c r="EC60" s="13" t="n">
        <v>0.015903</v>
      </c>
      <c r="ED60" s="13" t="n">
        <v>0.016297</v>
      </c>
      <c r="EE60" s="13" t="n">
        <v>-0.012769</v>
      </c>
      <c r="EF60" s="13" t="n">
        <v>0.061764</v>
      </c>
      <c r="EG60" s="13" t="n">
        <v>-0.019309</v>
      </c>
      <c r="EH60" s="13" t="n">
        <v>0.050029</v>
      </c>
      <c r="EI60" s="13" t="n">
        <v>0.036587</v>
      </c>
      <c r="EJ60" s="13" t="n">
        <v>0.022659</v>
      </c>
      <c r="EK60" s="13" t="n">
        <v>0.026889</v>
      </c>
      <c r="EL60" s="13" t="n">
        <v>-0.025893</v>
      </c>
      <c r="EM60" s="13" t="n">
        <v>0.05659</v>
      </c>
      <c r="EN60" s="13" t="n">
        <v>-0.015759</v>
      </c>
      <c r="EO60" s="13" t="n">
        <v>0.002797</v>
      </c>
      <c r="EP60" s="13" t="n">
        <v>0.028851</v>
      </c>
      <c r="EQ60" s="13" t="n">
        <v>0.014915</v>
      </c>
      <c r="ER60" s="13" t="n">
        <v>-0.024557</v>
      </c>
      <c r="ES60" s="13" t="n">
        <v>0.050111</v>
      </c>
      <c r="ET60" s="13" t="n">
        <v>-0.013994</v>
      </c>
      <c r="EU60" s="13" t="n">
        <v>0.02638</v>
      </c>
      <c r="EV60" s="13" t="n">
        <v>0.037801</v>
      </c>
      <c r="EW60" s="13" t="n">
        <v>-0.009339</v>
      </c>
      <c r="EX60" s="13" t="n">
        <v>-0.020233</v>
      </c>
      <c r="EY60" s="13" t="n">
        <v>0.068639</v>
      </c>
      <c r="EZ60" s="13" t="n">
        <v>-0.006734</v>
      </c>
      <c r="FA60" s="13" t="n">
        <v>0.006928</v>
      </c>
      <c r="FB60" s="13" t="n">
        <v>0.003641</v>
      </c>
      <c r="FC60" s="13" t="n">
        <v>-0.010359</v>
      </c>
      <c r="FD60" s="13" t="n">
        <v>0.028827</v>
      </c>
      <c r="FE60" s="13" t="n">
        <v>-0.064724</v>
      </c>
      <c r="FF60" s="13" t="n">
        <v>-0.022601</v>
      </c>
      <c r="FG60" s="13" t="n">
        <v>0.075987</v>
      </c>
      <c r="FH60" s="13" t="n">
        <v>0.001824</v>
      </c>
      <c r="FI60" s="13" t="n">
        <v>-0.00837</v>
      </c>
      <c r="FJ60" s="13" t="n">
        <v>-0.063947</v>
      </c>
      <c r="FK60" s="13" t="n">
        <v>0.012902</v>
      </c>
      <c r="FL60" s="13" t="n">
        <v>0.060117</v>
      </c>
      <c r="FM60" s="13" t="n">
        <v>-0.004977</v>
      </c>
      <c r="FN60" s="13" t="n">
        <v>0.008057</v>
      </c>
      <c r="FO60" s="13" t="n">
        <v>0.006806</v>
      </c>
      <c r="FP60" s="13" t="n">
        <v>0.049935</v>
      </c>
      <c r="FQ60" s="13" t="n">
        <v>-0.009553</v>
      </c>
      <c r="FR60" s="13" t="n">
        <v>-0.002709</v>
      </c>
      <c r="FS60" s="13" t="n">
        <v>-0.034978</v>
      </c>
      <c r="FT60" s="13" t="n">
        <v>0.024645</v>
      </c>
      <c r="FU60" s="13" t="n">
        <v>-0.000502</v>
      </c>
      <c r="FV60" s="13" t="n">
        <v>0.034016</v>
      </c>
      <c r="FW60" s="13" t="n">
        <v>0.036635</v>
      </c>
      <c r="FX60" s="13" t="n">
        <v>0.00446</v>
      </c>
      <c r="FY60" s="13" t="n">
        <v>0.016297</v>
      </c>
      <c r="FZ60" s="13" t="n">
        <v>0.023226</v>
      </c>
      <c r="GA60" s="13" t="n">
        <v>0.002142</v>
      </c>
      <c r="GB60" s="13" t="n">
        <v>0.017406</v>
      </c>
      <c r="GC60" s="13" t="n">
        <v>0.007309</v>
      </c>
    </row>
    <row r="61" customFormat="false" ht="15" hidden="false" customHeight="false" outlineLevel="0" collapsed="false">
      <c r="B61" s="8" t="str">
        <f aca="false">Deals!B61</f>
        <v>Campbell Soup Co</v>
      </c>
      <c r="C61" s="12" t="n">
        <v>1</v>
      </c>
      <c r="D61" s="13" t="n">
        <v>-0.009106</v>
      </c>
      <c r="E61" s="13" t="n">
        <v>0.012924</v>
      </c>
      <c r="F61" s="13" t="n">
        <v>0.041962</v>
      </c>
      <c r="G61" s="13" t="n">
        <v>-0.050612</v>
      </c>
      <c r="H61" s="13" t="n">
        <v>0.052164</v>
      </c>
      <c r="I61" s="13" t="n">
        <v>0.12122</v>
      </c>
      <c r="J61" s="13" t="n">
        <v>0.102041</v>
      </c>
      <c r="K61" s="13" t="n">
        <v>0.023148</v>
      </c>
      <c r="L61" s="13" t="n">
        <v>-0.077569</v>
      </c>
      <c r="M61" s="13" t="n">
        <v>0.046251</v>
      </c>
      <c r="N61" s="13" t="n">
        <v>0.044876</v>
      </c>
      <c r="O61" s="13" t="n">
        <v>-0.07735</v>
      </c>
      <c r="P61" s="13" t="n">
        <v>-0.057202</v>
      </c>
      <c r="Q61" s="13" t="n">
        <v>0.045689</v>
      </c>
      <c r="R61" s="13" t="n">
        <v>-0.090439</v>
      </c>
      <c r="S61" s="13" t="n">
        <v>0.117769</v>
      </c>
      <c r="T61" s="13" t="n">
        <v>-0.047828</v>
      </c>
      <c r="U61" s="13" t="n">
        <v>0.050959</v>
      </c>
      <c r="V61" s="13" t="n">
        <v>0.03625</v>
      </c>
      <c r="W61" s="13" t="n">
        <v>0.013592</v>
      </c>
      <c r="X61" s="13" t="n">
        <v>0.009013</v>
      </c>
      <c r="Y61" s="13" t="n">
        <v>-0.001961</v>
      </c>
      <c r="Z61" s="13" t="n">
        <v>-0.09212</v>
      </c>
      <c r="AA61" s="13" t="n">
        <v>0.077663</v>
      </c>
      <c r="AB61" s="13" t="n">
        <v>-0.046631</v>
      </c>
      <c r="AC61" s="13" t="n">
        <v>0.0337</v>
      </c>
      <c r="AD61" s="13" t="n">
        <v>0.02513</v>
      </c>
      <c r="AE61" s="13" t="n">
        <v>-0.028269</v>
      </c>
      <c r="AF61" s="13" t="n">
        <v>0.039545</v>
      </c>
      <c r="AG61" s="13" t="n">
        <v>0.018583</v>
      </c>
      <c r="AH61" s="13" t="n">
        <v>-0.000859</v>
      </c>
      <c r="AI61" s="13" t="n">
        <v>-0.039527</v>
      </c>
      <c r="AJ61" s="13" t="n">
        <v>0.08119</v>
      </c>
      <c r="AK61" s="13" t="n">
        <v>-0.014274</v>
      </c>
      <c r="AL61" s="13" t="n">
        <v>0.034837</v>
      </c>
      <c r="AM61" s="13" t="n">
        <v>-0.026769</v>
      </c>
      <c r="AN61" s="13" t="n">
        <v>0.056053</v>
      </c>
      <c r="AO61" s="13" t="n">
        <v>0.00217</v>
      </c>
      <c r="AP61" s="13" t="n">
        <v>0.028549</v>
      </c>
      <c r="AQ61" s="13" t="n">
        <v>0.005934</v>
      </c>
      <c r="AR61" s="13" t="n">
        <v>0.073454</v>
      </c>
      <c r="AS61" s="13" t="n">
        <v>0.094664</v>
      </c>
      <c r="AT61" s="13" t="n">
        <v>0.033036</v>
      </c>
      <c r="AU61" s="13" t="n">
        <v>-0.032607</v>
      </c>
      <c r="AV61" s="13" t="n">
        <v>-0.018474</v>
      </c>
      <c r="AW61" s="13" t="n">
        <v>0.098399</v>
      </c>
      <c r="AX61" s="13" t="n">
        <v>-0.064031</v>
      </c>
      <c r="AY61" s="13" t="n">
        <v>-0.024892</v>
      </c>
      <c r="AZ61" s="13" t="n">
        <v>-0.099144</v>
      </c>
      <c r="BA61" s="13" t="n">
        <v>-0.006581</v>
      </c>
      <c r="BB61" s="13" t="n">
        <v>0.046927</v>
      </c>
      <c r="BC61" s="13" t="n">
        <v>0.062928</v>
      </c>
      <c r="BD61" s="13" t="n">
        <v>0.029105</v>
      </c>
      <c r="BE61" s="13" t="n">
        <v>-0.04628</v>
      </c>
      <c r="BF61" s="13" t="n">
        <v>-0.035552</v>
      </c>
      <c r="BG61" s="13" t="n">
        <v>0.005241</v>
      </c>
      <c r="BH61" s="13" t="n">
        <v>0.001912</v>
      </c>
      <c r="BI61" s="13" t="n">
        <v>-0.095403</v>
      </c>
      <c r="BJ61" s="13" t="n">
        <v>0.013039</v>
      </c>
      <c r="BK61" s="13" t="n">
        <v>-0.125497</v>
      </c>
      <c r="BM61" s="13" t="n">
        <v>0.017873</v>
      </c>
      <c r="BN61" s="13" t="n">
        <v>-0.033013</v>
      </c>
      <c r="BO61" s="13" t="n">
        <v>0.01218</v>
      </c>
      <c r="BP61" s="13" t="n">
        <v>-0.009557</v>
      </c>
      <c r="BQ61" s="13" t="n">
        <v>0.036126</v>
      </c>
      <c r="BR61" s="13" t="n">
        <v>0.011784</v>
      </c>
      <c r="BS61" s="13" t="n">
        <v>0.039569</v>
      </c>
      <c r="BT61" s="13" t="n">
        <v>0.02303</v>
      </c>
      <c r="BU61" s="13" t="n">
        <v>0.012043</v>
      </c>
      <c r="BV61" s="13" t="n">
        <v>-0.023098</v>
      </c>
      <c r="BW61" s="13" t="n">
        <v>0.059978</v>
      </c>
      <c r="BX61" s="13" t="n">
        <v>-0.014845</v>
      </c>
      <c r="BY61" s="13" t="n">
        <v>0.043089</v>
      </c>
      <c r="BZ61" s="13" t="n">
        <v>0.048861</v>
      </c>
      <c r="CA61" s="13" t="n">
        <v>0.031878</v>
      </c>
      <c r="CB61" s="13" t="n">
        <v>0.02593</v>
      </c>
      <c r="CC61" s="13" t="n">
        <v>-0.040348</v>
      </c>
      <c r="CD61" s="13" t="n">
        <v>0.051051</v>
      </c>
      <c r="CE61" s="13" t="n">
        <v>-0.014273</v>
      </c>
      <c r="CF61" s="13" t="n">
        <v>0.015398</v>
      </c>
      <c r="CG61" s="13" t="n">
        <v>0.031845</v>
      </c>
      <c r="CH61" s="13" t="n">
        <v>0.011359</v>
      </c>
      <c r="CI61" s="13" t="n">
        <v>-0.016618</v>
      </c>
      <c r="CJ61" s="13" t="n">
        <v>0.048826</v>
      </c>
      <c r="CK61" s="13" t="n">
        <v>-0.006074</v>
      </c>
      <c r="CL61" s="13" t="n">
        <v>0.02283</v>
      </c>
      <c r="CM61" s="13" t="n">
        <v>0.035515</v>
      </c>
      <c r="CN61" s="13" t="n">
        <v>-0.012368</v>
      </c>
      <c r="CO61" s="13" t="n">
        <v>-0.008353</v>
      </c>
      <c r="CP61" s="13" t="n">
        <v>0.059661</v>
      </c>
      <c r="CQ61" s="13" t="n">
        <v>-0.010453</v>
      </c>
      <c r="CR61" s="13" t="n">
        <v>0.002214</v>
      </c>
      <c r="CS61" s="13" t="n">
        <v>0.015755</v>
      </c>
      <c r="CT61" s="13" t="n">
        <v>-0.004802</v>
      </c>
      <c r="CU61" s="13" t="n">
        <v>0.031311</v>
      </c>
      <c r="CV61" s="13" t="n">
        <v>-0.059184</v>
      </c>
      <c r="CW61" s="13" t="n">
        <v>-0.017</v>
      </c>
      <c r="CX61" s="13" t="n">
        <v>0.085501</v>
      </c>
      <c r="CY61" s="13" t="n">
        <v>0.000862</v>
      </c>
      <c r="CZ61" s="13" t="n">
        <v>-0.013923</v>
      </c>
      <c r="DA61" s="13" t="n">
        <v>-0.060194</v>
      </c>
      <c r="DB61" s="13" t="n">
        <v>0.002648</v>
      </c>
      <c r="DC61" s="13" t="n">
        <v>0.065164</v>
      </c>
      <c r="DD61" s="13" t="n">
        <v>-0.007147</v>
      </c>
      <c r="DE61" s="13" t="n">
        <v>0.016604</v>
      </c>
      <c r="DF61" s="13" t="n">
        <v>0.000702</v>
      </c>
      <c r="DG61" s="13" t="n">
        <v>0.051821</v>
      </c>
      <c r="DH61" s="13" t="n">
        <v>-0.007159</v>
      </c>
      <c r="DI61" s="13" t="n">
        <v>0.005453</v>
      </c>
      <c r="DJ61" s="13" t="n">
        <v>-0.023749</v>
      </c>
      <c r="DK61" s="13" t="n">
        <v>0.010556</v>
      </c>
      <c r="DL61" s="13" t="n">
        <v>0.012329</v>
      </c>
      <c r="DM61" s="13" t="n">
        <v>0.034037</v>
      </c>
      <c r="DN61" s="13" t="n">
        <v>0.047372</v>
      </c>
      <c r="DO61" s="13" t="n">
        <v>0.014383</v>
      </c>
      <c r="DP61" s="13" t="n">
        <v>0.019205</v>
      </c>
      <c r="DQ61" s="13" t="n">
        <v>0.028893</v>
      </c>
      <c r="DR61" s="13" t="n">
        <v>-0.00451</v>
      </c>
      <c r="DS61" s="13" t="n">
        <v>0.025623</v>
      </c>
      <c r="DT61" s="13" t="n">
        <v>0.02111</v>
      </c>
      <c r="DV61" s="13" t="n">
        <v>0.02156</v>
      </c>
      <c r="DW61" s="13" t="n">
        <v>-0.02846</v>
      </c>
      <c r="DX61" s="13" t="n">
        <v>0.022282</v>
      </c>
      <c r="DY61" s="13" t="n">
        <v>0.014411</v>
      </c>
      <c r="DZ61" s="13" t="n">
        <v>0.054591</v>
      </c>
      <c r="EA61" s="13" t="n">
        <v>0.013843</v>
      </c>
      <c r="EB61" s="13" t="n">
        <v>0.045019</v>
      </c>
      <c r="EC61" s="13" t="n">
        <v>0.015903</v>
      </c>
      <c r="ED61" s="13" t="n">
        <v>0.016297</v>
      </c>
      <c r="EE61" s="13" t="n">
        <v>-0.012769</v>
      </c>
      <c r="EF61" s="13" t="n">
        <v>0.061764</v>
      </c>
      <c r="EG61" s="13" t="n">
        <v>-0.019309</v>
      </c>
      <c r="EH61" s="13" t="n">
        <v>0.050029</v>
      </c>
      <c r="EI61" s="13" t="n">
        <v>0.036587</v>
      </c>
      <c r="EJ61" s="13" t="n">
        <v>0.022659</v>
      </c>
      <c r="EK61" s="13" t="n">
        <v>0.026889</v>
      </c>
      <c r="EL61" s="13" t="n">
        <v>-0.025893</v>
      </c>
      <c r="EM61" s="13" t="n">
        <v>0.05659</v>
      </c>
      <c r="EN61" s="13" t="n">
        <v>-0.015759</v>
      </c>
      <c r="EO61" s="13" t="n">
        <v>0.002797</v>
      </c>
      <c r="EP61" s="13" t="n">
        <v>0.028851</v>
      </c>
      <c r="EQ61" s="13" t="n">
        <v>0.014915</v>
      </c>
      <c r="ER61" s="13" t="n">
        <v>-0.024557</v>
      </c>
      <c r="ES61" s="13" t="n">
        <v>0.050111</v>
      </c>
      <c r="ET61" s="13" t="n">
        <v>-0.013994</v>
      </c>
      <c r="EU61" s="13" t="n">
        <v>0.02638</v>
      </c>
      <c r="EV61" s="13" t="n">
        <v>0.037801</v>
      </c>
      <c r="EW61" s="13" t="n">
        <v>-0.009339</v>
      </c>
      <c r="EX61" s="13" t="n">
        <v>-0.020233</v>
      </c>
      <c r="EY61" s="13" t="n">
        <v>0.068639</v>
      </c>
      <c r="EZ61" s="13" t="n">
        <v>-0.006734</v>
      </c>
      <c r="FA61" s="13" t="n">
        <v>0.006928</v>
      </c>
      <c r="FB61" s="13" t="n">
        <v>0.003641</v>
      </c>
      <c r="FC61" s="13" t="n">
        <v>-0.010359</v>
      </c>
      <c r="FD61" s="13" t="n">
        <v>0.028827</v>
      </c>
      <c r="FE61" s="13" t="n">
        <v>-0.064724</v>
      </c>
      <c r="FF61" s="13" t="n">
        <v>-0.022601</v>
      </c>
      <c r="FG61" s="13" t="n">
        <v>0.075987</v>
      </c>
      <c r="FH61" s="13" t="n">
        <v>0.001824</v>
      </c>
      <c r="FI61" s="13" t="n">
        <v>-0.00837</v>
      </c>
      <c r="FJ61" s="13" t="n">
        <v>-0.063947</v>
      </c>
      <c r="FK61" s="13" t="n">
        <v>0.012902</v>
      </c>
      <c r="FL61" s="13" t="n">
        <v>0.060117</v>
      </c>
      <c r="FM61" s="13" t="n">
        <v>-0.004977</v>
      </c>
      <c r="FN61" s="13" t="n">
        <v>0.008057</v>
      </c>
      <c r="FO61" s="13" t="n">
        <v>0.006806</v>
      </c>
      <c r="FP61" s="13" t="n">
        <v>0.049935</v>
      </c>
      <c r="FQ61" s="13" t="n">
        <v>-0.009553</v>
      </c>
      <c r="FR61" s="13" t="n">
        <v>-0.002709</v>
      </c>
      <c r="FS61" s="13" t="n">
        <v>-0.034978</v>
      </c>
      <c r="FT61" s="13" t="n">
        <v>0.024645</v>
      </c>
      <c r="FU61" s="13" t="n">
        <v>-0.000502</v>
      </c>
      <c r="FV61" s="13" t="n">
        <v>0.034016</v>
      </c>
      <c r="FW61" s="13" t="n">
        <v>0.036635</v>
      </c>
      <c r="FX61" s="13" t="n">
        <v>0.00446</v>
      </c>
      <c r="FY61" s="13" t="n">
        <v>0.016297</v>
      </c>
      <c r="FZ61" s="13" t="n">
        <v>0.023226</v>
      </c>
      <c r="GA61" s="13" t="n">
        <v>0.002142</v>
      </c>
      <c r="GB61" s="13" t="n">
        <v>0.017406</v>
      </c>
      <c r="GC61" s="13" t="n">
        <v>0.007309</v>
      </c>
    </row>
    <row r="62" customFormat="false" ht="15" hidden="false" customHeight="false" outlineLevel="0" collapsed="false">
      <c r="B62" s="8" t="str">
        <f aca="false">Deals!B62</f>
        <v>OLIN Corp</v>
      </c>
      <c r="C62" s="12" t="n">
        <v>1</v>
      </c>
      <c r="D62" s="13" t="n">
        <v>0.013999</v>
      </c>
      <c r="E62" s="13" t="n">
        <v>-0.045559</v>
      </c>
      <c r="F62" s="13" t="n">
        <v>0.009161</v>
      </c>
      <c r="G62" s="13" t="n">
        <v>0.041486</v>
      </c>
      <c r="H62" s="13" t="n">
        <v>0.077351</v>
      </c>
      <c r="I62" s="13" t="n">
        <v>0.004299</v>
      </c>
      <c r="J62" s="13" t="n">
        <v>0.088946</v>
      </c>
      <c r="K62" s="13" t="n">
        <v>-0.041634</v>
      </c>
      <c r="L62" s="13" t="n">
        <v>0.039719</v>
      </c>
      <c r="M62" s="13" t="n">
        <v>-0.040513</v>
      </c>
      <c r="N62" s="13" t="n">
        <v>0.020067</v>
      </c>
      <c r="O62" s="13" t="n">
        <v>-0.045082</v>
      </c>
      <c r="P62" s="13" t="n">
        <v>-0.001299</v>
      </c>
      <c r="Q62" s="13" t="n">
        <v>-0.024274</v>
      </c>
      <c r="R62" s="13" t="n">
        <v>0.108396</v>
      </c>
      <c r="S62" s="13" t="n">
        <v>0.165657</v>
      </c>
      <c r="T62" s="13" t="n">
        <v>-0.108839</v>
      </c>
      <c r="U62" s="13" t="n">
        <v>0.026449</v>
      </c>
      <c r="V62" s="13" t="n">
        <v>0.054219</v>
      </c>
      <c r="W62" s="13" t="n">
        <v>0.017747</v>
      </c>
      <c r="X62" s="13" t="n">
        <v>-0.023132</v>
      </c>
      <c r="Y62" s="13" t="n">
        <v>-0.01211</v>
      </c>
      <c r="Z62" s="13" t="n">
        <v>-0.013001</v>
      </c>
      <c r="AA62" s="13" t="n">
        <v>0.034626</v>
      </c>
      <c r="AB62" s="13" t="n">
        <v>-0.074753</v>
      </c>
      <c r="AC62" s="13" t="n">
        <v>-0.04</v>
      </c>
      <c r="AD62" s="13" t="n">
        <v>0.046205</v>
      </c>
      <c r="AE62" s="13" t="n">
        <v>-0.094992</v>
      </c>
      <c r="AF62" s="13" t="n">
        <v>0.10101</v>
      </c>
      <c r="AG62" s="13" t="n">
        <v>0.126446</v>
      </c>
      <c r="AH62" s="13" t="n">
        <v>0.142653</v>
      </c>
      <c r="AI62" s="13" t="n">
        <v>-0.07834</v>
      </c>
      <c r="AJ62" s="13" t="n">
        <v>-0.003048</v>
      </c>
      <c r="AK62" s="13" t="n">
        <v>-0.078317</v>
      </c>
      <c r="AL62" s="13" t="n">
        <v>-0.146939</v>
      </c>
      <c r="AM62" s="13" t="n">
        <v>-0.123097</v>
      </c>
      <c r="AN62" s="13" t="n">
        <v>-0.157816</v>
      </c>
      <c r="AO62" s="13" t="n">
        <v>0.140988</v>
      </c>
      <c r="AP62" s="13" t="n">
        <v>0.145464</v>
      </c>
      <c r="AQ62" s="13" t="n">
        <v>-0.207166</v>
      </c>
      <c r="AR62" s="13" t="n">
        <v>-0.01854</v>
      </c>
      <c r="AS62" s="13" t="n">
        <v>-0.09327</v>
      </c>
      <c r="AT62" s="13" t="n">
        <v>0.145778</v>
      </c>
      <c r="AU62" s="13" t="n">
        <v>0.254462</v>
      </c>
      <c r="AV62" s="13" t="n">
        <v>0.065168</v>
      </c>
      <c r="AW62" s="13" t="n">
        <v>0.079531</v>
      </c>
      <c r="AX62" s="13" t="n">
        <v>-0.158615</v>
      </c>
      <c r="AY62" s="13" t="n">
        <v>0.044976</v>
      </c>
      <c r="AZ62" s="13" t="n">
        <v>-0.051756</v>
      </c>
      <c r="BA62" s="13" t="n">
        <v>0.068713</v>
      </c>
      <c r="BB62" s="13" t="n">
        <v>0.19471</v>
      </c>
      <c r="BC62" s="13" t="n">
        <v>-0.015</v>
      </c>
      <c r="BD62" s="13" t="n">
        <v>0.023428</v>
      </c>
      <c r="BE62" s="13" t="n">
        <v>0.193438</v>
      </c>
      <c r="BF62" s="13" t="n">
        <v>0.057593</v>
      </c>
      <c r="BG62" s="13" t="n">
        <v>-0.022513</v>
      </c>
      <c r="BH62" s="13" t="n">
        <v>-0.08061</v>
      </c>
      <c r="BI62" s="13" t="n">
        <v>0.032038</v>
      </c>
      <c r="BJ62" s="13" t="n">
        <v>-0.02642</v>
      </c>
      <c r="BK62" s="13" t="n">
        <v>0.100068</v>
      </c>
      <c r="BM62" s="13" t="n">
        <v>0.015771</v>
      </c>
      <c r="BN62" s="13" t="n">
        <v>-0.004359</v>
      </c>
      <c r="BO62" s="13" t="n">
        <v>0.025113</v>
      </c>
      <c r="BP62" s="13" t="n">
        <v>0.023897</v>
      </c>
      <c r="BQ62" s="13" t="n">
        <v>0.062127</v>
      </c>
      <c r="BR62" s="13" t="n">
        <v>0.00487</v>
      </c>
      <c r="BS62" s="13" t="n">
        <v>0.052829</v>
      </c>
      <c r="BT62" s="13" t="n">
        <v>-0.007109</v>
      </c>
      <c r="BU62" s="13" t="n">
        <v>0.041347</v>
      </c>
      <c r="BV62" s="13" t="n">
        <v>-0.015247</v>
      </c>
      <c r="BW62" s="13" t="n">
        <v>0.057981</v>
      </c>
      <c r="BX62" s="13" t="n">
        <v>-0.034983</v>
      </c>
      <c r="BY62" s="13" t="n">
        <v>0.058569</v>
      </c>
      <c r="BZ62" s="13" t="n">
        <v>0.037265</v>
      </c>
      <c r="CA62" s="13" t="n">
        <v>0.037207</v>
      </c>
      <c r="CB62" s="13" t="n">
        <v>0.029865</v>
      </c>
      <c r="CC62" s="13" t="n">
        <v>-0.041643</v>
      </c>
      <c r="CD62" s="13" t="n">
        <v>0.045552</v>
      </c>
      <c r="CE62" s="13" t="n">
        <v>0.00605</v>
      </c>
      <c r="CF62" s="13" t="n">
        <v>-0.020868</v>
      </c>
      <c r="CG62" s="13" t="n">
        <v>0.025203</v>
      </c>
      <c r="CH62" s="13" t="n">
        <v>0.037615</v>
      </c>
      <c r="CI62" s="13" t="n">
        <v>-0.060663</v>
      </c>
      <c r="CJ62" s="13" t="n">
        <v>0.044977</v>
      </c>
      <c r="CK62" s="13" t="n">
        <v>-0.04827</v>
      </c>
      <c r="CL62" s="13" t="n">
        <v>0.039518</v>
      </c>
      <c r="CM62" s="13" t="n">
        <v>-0.003724</v>
      </c>
      <c r="CN62" s="13" t="n">
        <v>0.005191</v>
      </c>
      <c r="CO62" s="13" t="n">
        <v>-0.038677</v>
      </c>
      <c r="CP62" s="13" t="n">
        <v>0.085639</v>
      </c>
      <c r="CQ62" s="13" t="n">
        <v>0.017149</v>
      </c>
      <c r="CR62" s="13" t="n">
        <v>-0.009998</v>
      </c>
      <c r="CS62" s="13" t="n">
        <v>0.029717</v>
      </c>
      <c r="CT62" s="13" t="n">
        <v>-0.011516</v>
      </c>
      <c r="CU62" s="13" t="n">
        <v>-0.033357</v>
      </c>
      <c r="CV62" s="13" t="n">
        <v>-0.035791</v>
      </c>
      <c r="CW62" s="13" t="n">
        <v>-0.051436</v>
      </c>
      <c r="CX62" s="13" t="n">
        <v>0.074104</v>
      </c>
      <c r="CY62" s="13" t="n">
        <v>0.007963</v>
      </c>
      <c r="CZ62" s="13" t="n">
        <v>-0.046804</v>
      </c>
      <c r="DA62" s="13" t="n">
        <v>-0.068914</v>
      </c>
      <c r="DB62" s="13" t="n">
        <v>0.023766</v>
      </c>
      <c r="DC62" s="13" t="n">
        <v>0.078786</v>
      </c>
      <c r="DD62" s="13" t="n">
        <v>0.016005</v>
      </c>
      <c r="DE62" s="13" t="n">
        <v>0.006008</v>
      </c>
      <c r="DF62" s="13" t="n">
        <v>-0.000795</v>
      </c>
      <c r="DG62" s="13" t="n">
        <v>0.065576</v>
      </c>
      <c r="DH62" s="13" t="n">
        <v>0.037891</v>
      </c>
      <c r="DI62" s="13" t="n">
        <v>0.003862</v>
      </c>
      <c r="DJ62" s="13" t="n">
        <v>-0.029525</v>
      </c>
      <c r="DK62" s="13" t="n">
        <v>0.103264</v>
      </c>
      <c r="DL62" s="13" t="n">
        <v>0.015927</v>
      </c>
      <c r="DM62" s="13" t="n">
        <v>0.013463</v>
      </c>
      <c r="DN62" s="13" t="n">
        <v>0.011146</v>
      </c>
      <c r="DO62" s="13" t="n">
        <v>0.007446</v>
      </c>
      <c r="DP62" s="13" t="n">
        <v>0.014659</v>
      </c>
      <c r="DQ62" s="13" t="n">
        <v>-0.025473</v>
      </c>
      <c r="DR62" s="13" t="n">
        <v>0.027644</v>
      </c>
      <c r="DS62" s="13" t="n">
        <v>0.014574</v>
      </c>
      <c r="DT62" s="13" t="n">
        <v>-0.019729</v>
      </c>
      <c r="DV62" s="13" t="n">
        <v>0.020104</v>
      </c>
      <c r="DW62" s="13" t="n">
        <v>-0.003816</v>
      </c>
      <c r="DX62" s="13" t="n">
        <v>0.025116</v>
      </c>
      <c r="DY62" s="13" t="n">
        <v>0.029117</v>
      </c>
      <c r="DZ62" s="13" t="n">
        <v>0.05969</v>
      </c>
      <c r="EA62" s="13" t="n">
        <v>0.004146</v>
      </c>
      <c r="EB62" s="13" t="n">
        <v>0.052415</v>
      </c>
      <c r="EC62" s="13" t="n">
        <v>-0.011178</v>
      </c>
      <c r="ED62" s="13" t="n">
        <v>0.046099</v>
      </c>
      <c r="EE62" s="13" t="n">
        <v>-0.015341</v>
      </c>
      <c r="EF62" s="13" t="n">
        <v>0.058453</v>
      </c>
      <c r="EG62" s="13" t="n">
        <v>-0.037328</v>
      </c>
      <c r="EH62" s="13" t="n">
        <v>0.056178</v>
      </c>
      <c r="EI62" s="13" t="n">
        <v>0.039877</v>
      </c>
      <c r="EJ62" s="13" t="n">
        <v>0.037221</v>
      </c>
      <c r="EK62" s="13" t="n">
        <v>0.032848</v>
      </c>
      <c r="EL62" s="13" t="n">
        <v>-0.043165</v>
      </c>
      <c r="EM62" s="13" t="n">
        <v>0.042305</v>
      </c>
      <c r="EN62" s="13" t="n">
        <v>0.008794</v>
      </c>
      <c r="EO62" s="13" t="n">
        <v>-0.020111</v>
      </c>
      <c r="EP62" s="13" t="n">
        <v>0.026815</v>
      </c>
      <c r="EQ62" s="13" t="n">
        <v>0.037007</v>
      </c>
      <c r="ER62" s="13" t="n">
        <v>-0.062591</v>
      </c>
      <c r="ES62" s="13" t="n">
        <v>0.046414</v>
      </c>
      <c r="ET62" s="13" t="n">
        <v>-0.048632</v>
      </c>
      <c r="EU62" s="13" t="n">
        <v>0.043708</v>
      </c>
      <c r="EV62" s="13" t="n">
        <v>-0.008139</v>
      </c>
      <c r="EW62" s="13" t="n">
        <v>0.001292</v>
      </c>
      <c r="EX62" s="13" t="n">
        <v>-0.042807</v>
      </c>
      <c r="EY62" s="13" t="n">
        <v>0.086461</v>
      </c>
      <c r="EZ62" s="13" t="n">
        <v>0.010184</v>
      </c>
      <c r="FA62" s="13" t="n">
        <v>0.003168</v>
      </c>
      <c r="FB62" s="13" t="n">
        <v>0.021695</v>
      </c>
      <c r="FC62" s="13" t="n">
        <v>-0.012441</v>
      </c>
      <c r="FD62" s="13" t="n">
        <v>-0.032816</v>
      </c>
      <c r="FE62" s="13" t="n">
        <v>-0.035298</v>
      </c>
      <c r="FF62" s="13" t="n">
        <v>-0.052597</v>
      </c>
      <c r="FG62" s="13" t="n">
        <v>0.081152</v>
      </c>
      <c r="FH62" s="13" t="n">
        <v>0.0063</v>
      </c>
      <c r="FI62" s="13" t="n">
        <v>-0.040284</v>
      </c>
      <c r="FJ62" s="13" t="n">
        <v>-0.078335</v>
      </c>
      <c r="FK62" s="13" t="n">
        <v>0.026229</v>
      </c>
      <c r="FL62" s="13" t="n">
        <v>0.083064</v>
      </c>
      <c r="FM62" s="13" t="n">
        <v>0.026946</v>
      </c>
      <c r="FN62" s="13" t="n">
        <v>0.000891</v>
      </c>
      <c r="FO62" s="13" t="n">
        <v>-0.001501</v>
      </c>
      <c r="FP62" s="13" t="n">
        <v>0.065978</v>
      </c>
      <c r="FQ62" s="13" t="n">
        <v>0.037025</v>
      </c>
      <c r="FR62" s="13" t="n">
        <v>0.003486</v>
      </c>
      <c r="FS62" s="13" t="n">
        <v>-0.033383</v>
      </c>
      <c r="FT62" s="13" t="n">
        <v>0.109108</v>
      </c>
      <c r="FU62" s="13" t="n">
        <v>0.012881</v>
      </c>
      <c r="FV62" s="13" t="n">
        <v>0.010399</v>
      </c>
      <c r="FW62" s="13" t="n">
        <v>0.01177</v>
      </c>
      <c r="FX62" s="13" t="n">
        <v>0.005698</v>
      </c>
      <c r="FY62" s="13" t="n">
        <v>0.01452</v>
      </c>
      <c r="FZ62" s="13" t="n">
        <v>-0.022888</v>
      </c>
      <c r="GA62" s="13" t="n">
        <v>0.03131</v>
      </c>
      <c r="GB62" s="13" t="n">
        <v>0.014889</v>
      </c>
      <c r="GC62" s="13" t="n">
        <v>-0.017389</v>
      </c>
    </row>
    <row r="63" customFormat="false" ht="15" hidden="false" customHeight="false" outlineLevel="0" collapsed="false">
      <c r="B63" s="8" t="str">
        <f aca="false">Deals!B63</f>
        <v>Haemonetics Corporation</v>
      </c>
      <c r="C63" s="12" t="n">
        <v>1</v>
      </c>
      <c r="D63" s="13" t="n">
        <v>0.088639</v>
      </c>
      <c r="E63" s="13" t="n">
        <v>0.018703</v>
      </c>
      <c r="F63" s="13" t="n">
        <v>-0.008201</v>
      </c>
      <c r="G63" s="13" t="n">
        <v>0.008022</v>
      </c>
      <c r="H63" s="13" t="n">
        <v>0.026934</v>
      </c>
      <c r="I63" s="13" t="n">
        <v>-0.016452</v>
      </c>
      <c r="J63" s="13" t="n">
        <v>0.009939</v>
      </c>
      <c r="K63" s="13" t="n">
        <v>-0.075852</v>
      </c>
      <c r="L63" s="13" t="n">
        <v>0.072208</v>
      </c>
      <c r="M63" s="13" t="n">
        <v>0.001696</v>
      </c>
      <c r="N63" s="13" t="n">
        <v>0.02104</v>
      </c>
      <c r="O63" s="13" t="n">
        <v>-0.056135</v>
      </c>
      <c r="P63" s="13" t="n">
        <v>0.000753</v>
      </c>
      <c r="Q63" s="13" t="n">
        <v>0.017051</v>
      </c>
      <c r="R63" s="13" t="n">
        <v>0.039201</v>
      </c>
      <c r="S63" s="13" t="n">
        <v>-0.000474</v>
      </c>
      <c r="T63" s="13" t="n">
        <v>-0.100641</v>
      </c>
      <c r="U63" s="13" t="n">
        <v>-0.037213</v>
      </c>
      <c r="V63" s="13" t="n">
        <v>-0.106634</v>
      </c>
      <c r="W63" s="13" t="n">
        <v>-0.068426</v>
      </c>
      <c r="X63" s="13" t="n">
        <v>0.121871</v>
      </c>
      <c r="Y63" s="13" t="n">
        <v>0.035819</v>
      </c>
      <c r="Z63" s="13" t="n">
        <v>0.00822</v>
      </c>
      <c r="AA63" s="13" t="n">
        <v>0.003374</v>
      </c>
      <c r="AB63" s="13" t="n">
        <v>-0.021575</v>
      </c>
      <c r="AC63" s="13" t="n">
        <v>0.080183</v>
      </c>
      <c r="AD63" s="13" t="n">
        <v>-0.020944</v>
      </c>
      <c r="AE63" s="13" t="n">
        <v>0.013268</v>
      </c>
      <c r="AF63" s="13" t="n">
        <v>0.058258</v>
      </c>
      <c r="AG63" s="13" t="n">
        <v>0.122727</v>
      </c>
      <c r="AH63" s="13" t="n">
        <v>0.010346</v>
      </c>
      <c r="AI63" s="13" t="n">
        <v>-0.097729</v>
      </c>
      <c r="AJ63" s="13" t="n">
        <v>0.019492</v>
      </c>
      <c r="AK63" s="13" t="n">
        <v>0.000968</v>
      </c>
      <c r="AL63" s="13" t="n">
        <v>-0.03264</v>
      </c>
      <c r="AM63" s="13" t="n">
        <v>-0.097476</v>
      </c>
      <c r="AN63" s="13" t="n">
        <v>-0.104957</v>
      </c>
      <c r="AO63" s="13" t="n">
        <v>0.045173</v>
      </c>
      <c r="AP63" s="13" t="n">
        <v>-0.045589</v>
      </c>
      <c r="AQ63" s="13" t="n">
        <v>0</v>
      </c>
      <c r="AR63" s="13" t="n">
        <v>-0.01861</v>
      </c>
      <c r="AS63" s="13" t="n">
        <v>0.013906</v>
      </c>
      <c r="AT63" s="13" t="n">
        <v>0.090399</v>
      </c>
      <c r="AU63" s="13" t="n">
        <v>-0.072899</v>
      </c>
      <c r="AV63" s="13" t="n">
        <v>-0.136602</v>
      </c>
      <c r="AW63" s="13" t="n">
        <v>0.035357</v>
      </c>
      <c r="AX63" s="13" t="n">
        <v>0.045878</v>
      </c>
      <c r="AY63" s="13" t="n">
        <v>0.225594</v>
      </c>
      <c r="AZ63" s="13" t="n">
        <v>-0.025565</v>
      </c>
      <c r="BA63" s="13" t="n">
        <v>-0.077327</v>
      </c>
      <c r="BB63" s="13" t="n">
        <v>0.186172</v>
      </c>
      <c r="BC63" s="13" t="n">
        <v>0.014383</v>
      </c>
      <c r="BD63" s="13" t="n">
        <v>-0.008458</v>
      </c>
      <c r="BE63" s="13" t="n">
        <v>-0.063472</v>
      </c>
      <c r="BF63" s="13" t="n">
        <v>0.086793</v>
      </c>
      <c r="BG63" s="13" t="n">
        <v>0.03229</v>
      </c>
      <c r="BH63" s="13" t="n">
        <v>-0.026266</v>
      </c>
      <c r="BI63" s="13" t="n">
        <v>-0.031633</v>
      </c>
      <c r="BJ63" s="13" t="n">
        <v>0.04153</v>
      </c>
      <c r="BK63" s="13" t="n">
        <v>0.045952</v>
      </c>
      <c r="BM63" s="13" t="n">
        <v>0.018276</v>
      </c>
      <c r="BN63" s="13" t="n">
        <v>0.003541</v>
      </c>
      <c r="BO63" s="13" t="n">
        <v>0.026178</v>
      </c>
      <c r="BP63" s="13" t="n">
        <v>0.038452</v>
      </c>
      <c r="BQ63" s="13" t="n">
        <v>0.063832</v>
      </c>
      <c r="BR63" s="13" t="n">
        <v>0.014143</v>
      </c>
      <c r="BS63" s="13" t="n">
        <v>0.045699</v>
      </c>
      <c r="BT63" s="13" t="n">
        <v>0.00214</v>
      </c>
      <c r="BU63" s="13" t="n">
        <v>0.058893</v>
      </c>
      <c r="BV63" s="13" t="n">
        <v>-0.009342</v>
      </c>
      <c r="BW63" s="13" t="n">
        <v>0.076337</v>
      </c>
      <c r="BX63" s="13" t="n">
        <v>-0.02024</v>
      </c>
      <c r="BY63" s="13" t="n">
        <v>0.058356</v>
      </c>
      <c r="BZ63" s="13" t="n">
        <v>0.034728</v>
      </c>
      <c r="CA63" s="13" t="n">
        <v>0.032757</v>
      </c>
      <c r="CB63" s="13" t="n">
        <v>0.038949</v>
      </c>
      <c r="CC63" s="13" t="n">
        <v>-0.029986</v>
      </c>
      <c r="CD63" s="13" t="n">
        <v>0.045408</v>
      </c>
      <c r="CE63" s="13" t="n">
        <v>-0.000162</v>
      </c>
      <c r="CF63" s="13" t="n">
        <v>-0.015937</v>
      </c>
      <c r="CG63" s="13" t="n">
        <v>0.004539</v>
      </c>
      <c r="CH63" s="13" t="n">
        <v>0.053507</v>
      </c>
      <c r="CI63" s="13" t="n">
        <v>-0.054971</v>
      </c>
      <c r="CJ63" s="13" t="n">
        <v>0.041871</v>
      </c>
      <c r="CK63" s="13" t="n">
        <v>-0.055827</v>
      </c>
      <c r="CL63" s="13" t="n">
        <v>0.055072</v>
      </c>
      <c r="CM63" s="13" t="n">
        <v>0.027462</v>
      </c>
      <c r="CN63" s="13" t="n">
        <v>0.0084</v>
      </c>
      <c r="CO63" s="13" t="n">
        <v>-0.01509</v>
      </c>
      <c r="CP63" s="13" t="n">
        <v>0.079359</v>
      </c>
      <c r="CQ63" s="13" t="n">
        <v>0.011372</v>
      </c>
      <c r="CR63" s="13" t="n">
        <v>-0.013492</v>
      </c>
      <c r="CS63" s="13" t="n">
        <v>0.022313</v>
      </c>
      <c r="CT63" s="13" t="n">
        <v>0.002174</v>
      </c>
      <c r="CU63" s="13" t="n">
        <v>0.00263</v>
      </c>
      <c r="CV63" s="13" t="n">
        <v>-0.05552</v>
      </c>
      <c r="CW63" s="13" t="n">
        <v>-0.042563</v>
      </c>
      <c r="CX63" s="13" t="n">
        <v>0.062808</v>
      </c>
      <c r="CY63" s="13" t="n">
        <v>0.019056</v>
      </c>
      <c r="CZ63" s="13" t="n">
        <v>-0.04771</v>
      </c>
      <c r="DA63" s="13" t="n">
        <v>-0.070432</v>
      </c>
      <c r="DB63" s="13" t="n">
        <v>0.014407</v>
      </c>
      <c r="DC63" s="13" t="n">
        <v>0.07542</v>
      </c>
      <c r="DD63" s="13" t="n">
        <v>-0.003604</v>
      </c>
      <c r="DE63" s="13" t="n">
        <v>0.016372</v>
      </c>
      <c r="DF63" s="13" t="n">
        <v>-0.025656</v>
      </c>
      <c r="DG63" s="13" t="n">
        <v>0.052055</v>
      </c>
      <c r="DH63" s="13" t="n">
        <v>0.022986</v>
      </c>
      <c r="DI63" s="13" t="n">
        <v>0.003539</v>
      </c>
      <c r="DJ63" s="13" t="n">
        <v>-0.046889</v>
      </c>
      <c r="DK63" s="13" t="n">
        <v>0.085084</v>
      </c>
      <c r="DL63" s="13" t="n">
        <v>0.016834</v>
      </c>
      <c r="DM63" s="13" t="n">
        <v>0.018865</v>
      </c>
      <c r="DN63" s="13" t="n">
        <v>0.014755</v>
      </c>
      <c r="DO63" s="13" t="n">
        <v>-0.00231</v>
      </c>
      <c r="DP63" s="13" t="n">
        <v>0.011011</v>
      </c>
      <c r="DQ63" s="13" t="n">
        <v>-0.009065</v>
      </c>
      <c r="DR63" s="13" t="n">
        <v>0.020227</v>
      </c>
      <c r="DS63" s="13" t="n">
        <v>0.005463</v>
      </c>
      <c r="DT63" s="13" t="n">
        <v>-0.018586</v>
      </c>
      <c r="DV63" s="13" t="n">
        <v>0.016826</v>
      </c>
      <c r="DW63" s="13" t="n">
        <v>0.005543</v>
      </c>
      <c r="DX63" s="13" t="n">
        <v>0.028729</v>
      </c>
      <c r="DY63" s="13" t="n">
        <v>0.041997</v>
      </c>
      <c r="DZ63" s="13" t="n">
        <v>0.063326</v>
      </c>
      <c r="EA63" s="13" t="n">
        <v>0.013365</v>
      </c>
      <c r="EB63" s="13" t="n">
        <v>0.043488</v>
      </c>
      <c r="EC63" s="13" t="n">
        <v>0.005567</v>
      </c>
      <c r="ED63" s="13" t="n">
        <v>0.062677</v>
      </c>
      <c r="EE63" s="13" t="n">
        <v>-0.006803</v>
      </c>
      <c r="EF63" s="13" t="n">
        <v>0.076462</v>
      </c>
      <c r="EG63" s="13" t="n">
        <v>-0.020749</v>
      </c>
      <c r="EH63" s="13" t="n">
        <v>0.059167</v>
      </c>
      <c r="EI63" s="13" t="n">
        <v>0.033594</v>
      </c>
      <c r="EJ63" s="13" t="n">
        <v>0.035207</v>
      </c>
      <c r="EK63" s="13" t="n">
        <v>0.036466</v>
      </c>
      <c r="EL63" s="13" t="n">
        <v>-0.03085</v>
      </c>
      <c r="EM63" s="13" t="n">
        <v>0.046462</v>
      </c>
      <c r="EN63" s="13" t="n">
        <v>0.003136</v>
      </c>
      <c r="EO63" s="13" t="n">
        <v>-0.018198</v>
      </c>
      <c r="EP63" s="13" t="n">
        <v>0.004601</v>
      </c>
      <c r="EQ63" s="13" t="n">
        <v>0.052759</v>
      </c>
      <c r="ER63" s="13" t="n">
        <v>-0.057727</v>
      </c>
      <c r="ES63" s="13" t="n">
        <v>0.042222</v>
      </c>
      <c r="ET63" s="13" t="n">
        <v>-0.05694</v>
      </c>
      <c r="EU63" s="13" t="n">
        <v>0.051754</v>
      </c>
      <c r="EV63" s="13" t="n">
        <v>0.024638</v>
      </c>
      <c r="EW63" s="13" t="n">
        <v>0.008537</v>
      </c>
      <c r="EX63" s="13" t="n">
        <v>-0.023604</v>
      </c>
      <c r="EY63" s="13" t="n">
        <v>0.082917</v>
      </c>
      <c r="EZ63" s="13" t="n">
        <v>0.011025</v>
      </c>
      <c r="FA63" s="13" t="n">
        <v>-0.006401</v>
      </c>
      <c r="FB63" s="13" t="n">
        <v>0.015436</v>
      </c>
      <c r="FC63" s="13" t="n">
        <v>0.006342</v>
      </c>
      <c r="FD63" s="13" t="n">
        <v>0.006696</v>
      </c>
      <c r="FE63" s="13" t="n">
        <v>-0.056513</v>
      </c>
      <c r="FF63" s="13" t="n">
        <v>-0.043687</v>
      </c>
      <c r="FG63" s="13" t="n">
        <v>0.066808</v>
      </c>
      <c r="FH63" s="13" t="n">
        <v>0.017999</v>
      </c>
      <c r="FI63" s="13" t="n">
        <v>-0.051072</v>
      </c>
      <c r="FJ63" s="13" t="n">
        <v>-0.072967</v>
      </c>
      <c r="FK63" s="13" t="n">
        <v>0.021296</v>
      </c>
      <c r="FL63" s="13" t="n">
        <v>0.084161</v>
      </c>
      <c r="FM63" s="13" t="n">
        <v>-0.002913</v>
      </c>
      <c r="FN63" s="13" t="n">
        <v>0.015778</v>
      </c>
      <c r="FO63" s="13" t="n">
        <v>-0.027406</v>
      </c>
      <c r="FP63" s="13" t="n">
        <v>0.05463</v>
      </c>
      <c r="FQ63" s="13" t="n">
        <v>0.018005</v>
      </c>
      <c r="FR63" s="13" t="n">
        <v>0.003286</v>
      </c>
      <c r="FS63" s="13" t="n">
        <v>-0.044896</v>
      </c>
      <c r="FT63" s="13" t="n">
        <v>0.079731</v>
      </c>
      <c r="FU63" s="13" t="n">
        <v>0.01806</v>
      </c>
      <c r="FV63" s="13" t="n">
        <v>0.020789</v>
      </c>
      <c r="FW63" s="13" t="n">
        <v>0.012259</v>
      </c>
      <c r="FX63" s="13" t="n">
        <v>-0.004443</v>
      </c>
      <c r="FY63" s="13" t="n">
        <v>0.015352</v>
      </c>
      <c r="FZ63" s="13" t="n">
        <v>-0.014783</v>
      </c>
      <c r="GA63" s="13" t="n">
        <v>0.021966</v>
      </c>
      <c r="GB63" s="13" t="n">
        <v>0.006962</v>
      </c>
      <c r="GC63" s="13" t="n">
        <v>-0.020048</v>
      </c>
    </row>
    <row r="64" customFormat="false" ht="15" hidden="false" customHeight="false" outlineLevel="0" collapsed="false">
      <c r="B64" s="8" t="str">
        <f aca="false">Deals!B64</f>
        <v>Hologic Inc</v>
      </c>
      <c r="C64" s="12" t="n">
        <v>1</v>
      </c>
      <c r="D64" s="13" t="n">
        <v>0.030056</v>
      </c>
      <c r="E64" s="13" t="n">
        <v>0.019782</v>
      </c>
      <c r="F64" s="13" t="n">
        <v>-0.074685</v>
      </c>
      <c r="G64" s="13" t="n">
        <v>0.048747</v>
      </c>
      <c r="H64" s="13" t="n">
        <v>0.191398</v>
      </c>
      <c r="I64" s="13" t="n">
        <v>-0.084732</v>
      </c>
      <c r="J64" s="13" t="n">
        <v>0.035747</v>
      </c>
      <c r="K64" s="13" t="n">
        <v>-0.098894</v>
      </c>
      <c r="L64" s="13" t="n">
        <v>0.018905</v>
      </c>
      <c r="M64" s="13" t="n">
        <v>-0.06988</v>
      </c>
      <c r="N64" s="13" t="n">
        <v>0.176166</v>
      </c>
      <c r="O64" s="13" t="n">
        <v>-0.059912</v>
      </c>
      <c r="P64" s="13" t="n">
        <v>-0.032334</v>
      </c>
      <c r="Q64" s="13" t="n">
        <v>0.083535</v>
      </c>
      <c r="R64" s="13" t="n">
        <v>0.012737</v>
      </c>
      <c r="S64" s="13" t="n">
        <v>-0.01368</v>
      </c>
      <c r="T64" s="13" t="n">
        <v>-0.044295</v>
      </c>
      <c r="U64" s="13" t="n">
        <v>0.019663</v>
      </c>
      <c r="V64" s="13" t="n">
        <v>-0.012856</v>
      </c>
      <c r="W64" s="13" t="n">
        <v>-0.023953</v>
      </c>
      <c r="X64" s="13" t="n">
        <v>0.164641</v>
      </c>
      <c r="Y64" s="13" t="n">
        <v>0.037234</v>
      </c>
      <c r="Z64" s="13" t="n">
        <v>0.028402</v>
      </c>
      <c r="AA64" s="13" t="n">
        <v>-0.04603</v>
      </c>
      <c r="AB64" s="13" t="n">
        <v>-0.021713</v>
      </c>
      <c r="AC64" s="13" t="n">
        <v>0.076449</v>
      </c>
      <c r="AD64" s="13" t="n">
        <v>0.023291</v>
      </c>
      <c r="AE64" s="13" t="n">
        <v>-0.002239</v>
      </c>
      <c r="AF64" s="13" t="n">
        <v>0.135565</v>
      </c>
      <c r="AG64" s="13" t="n">
        <v>0.066359</v>
      </c>
      <c r="AH64" s="13" t="n">
        <v>0.01992</v>
      </c>
      <c r="AI64" s="13" t="n">
        <v>0.02165</v>
      </c>
      <c r="AJ64" s="13" t="n">
        <v>0.060166</v>
      </c>
      <c r="AK64" s="13" t="n">
        <v>0.06402</v>
      </c>
      <c r="AL64" s="13" t="n">
        <v>0.094587</v>
      </c>
      <c r="AM64" s="13" t="n">
        <v>-0.068411</v>
      </c>
      <c r="AN64" s="13" t="n">
        <v>0.008245</v>
      </c>
      <c r="AO64" s="13" t="n">
        <v>-0.0069</v>
      </c>
      <c r="AP64" s="13" t="n">
        <v>0.038343</v>
      </c>
      <c r="AQ64" s="13" t="n">
        <v>-0.04114</v>
      </c>
      <c r="AR64" s="13" t="n">
        <v>-0.122771</v>
      </c>
      <c r="AS64" s="13" t="n">
        <v>0.02033</v>
      </c>
      <c r="AT64" s="13" t="n">
        <v>-0.003754</v>
      </c>
      <c r="AU64" s="13" t="n">
        <v>-0.026377</v>
      </c>
      <c r="AV64" s="13" t="n">
        <v>0.024412</v>
      </c>
      <c r="AW64" s="13" t="n">
        <v>0.005522</v>
      </c>
      <c r="AX64" s="13" t="n">
        <v>0.112428</v>
      </c>
      <c r="AY64" s="13" t="n">
        <v>-0.001819</v>
      </c>
      <c r="AZ64" s="13" t="n">
        <v>0.010672</v>
      </c>
      <c r="BA64" s="13" t="n">
        <v>-0.072624</v>
      </c>
      <c r="BB64" s="13" t="n">
        <v>0.063038</v>
      </c>
      <c r="BC64" s="13" t="n">
        <v>0.048067</v>
      </c>
      <c r="BD64" s="13" t="n">
        <v>0.010219</v>
      </c>
      <c r="BE64" s="13" t="n">
        <v>0.001234</v>
      </c>
      <c r="BF64" s="13" t="n">
        <v>0.048546</v>
      </c>
      <c r="BG64" s="13" t="n">
        <v>0.061105</v>
      </c>
      <c r="BH64" s="13" t="n">
        <v>-0.040753</v>
      </c>
      <c r="BI64" s="13" t="n">
        <v>0.047795</v>
      </c>
      <c r="BJ64" s="13" t="n">
        <v>-0.025782</v>
      </c>
      <c r="BK64" s="13" t="n">
        <v>-0.126894</v>
      </c>
      <c r="BM64" s="13" t="n">
        <v>0.024552</v>
      </c>
      <c r="BN64" s="13" t="n">
        <v>-0.005801</v>
      </c>
      <c r="BO64" s="13" t="n">
        <v>-0.000505</v>
      </c>
      <c r="BP64" s="13" t="n">
        <v>0.028551</v>
      </c>
      <c r="BQ64" s="13" t="n">
        <v>0.066681</v>
      </c>
      <c r="BR64" s="13" t="n">
        <v>0.016982</v>
      </c>
      <c r="BS64" s="13" t="n">
        <v>0.042198</v>
      </c>
      <c r="BT64" s="13" t="n">
        <v>-0.006672</v>
      </c>
      <c r="BU64" s="13" t="n">
        <v>0.015315</v>
      </c>
      <c r="BV64" s="13" t="n">
        <v>-0.012367</v>
      </c>
      <c r="BW64" s="13" t="n">
        <v>0.065184</v>
      </c>
      <c r="BX64" s="13" t="n">
        <v>-0.031385</v>
      </c>
      <c r="BY64" s="13" t="n">
        <v>0.051904</v>
      </c>
      <c r="BZ64" s="13" t="n">
        <v>0.02806</v>
      </c>
      <c r="CA64" s="13" t="n">
        <v>0.008498</v>
      </c>
      <c r="CB64" s="13" t="n">
        <v>0.028176</v>
      </c>
      <c r="CC64" s="13" t="n">
        <v>-0.008152</v>
      </c>
      <c r="CD64" s="13" t="n">
        <v>0.048088</v>
      </c>
      <c r="CE64" s="13" t="n">
        <v>0.00209</v>
      </c>
      <c r="CF64" s="13" t="n">
        <v>0.001289</v>
      </c>
      <c r="CG64" s="13" t="n">
        <v>0.033027</v>
      </c>
      <c r="CH64" s="13" t="n">
        <v>0.039543</v>
      </c>
      <c r="CI64" s="13" t="n">
        <v>-0.033145</v>
      </c>
      <c r="CJ64" s="13" t="n">
        <v>0.04848</v>
      </c>
      <c r="CK64" s="13" t="n">
        <v>-0.045069</v>
      </c>
      <c r="CL64" s="13" t="n">
        <v>0.038236</v>
      </c>
      <c r="CM64" s="13" t="n">
        <v>0.03348</v>
      </c>
      <c r="CN64" s="13" t="n">
        <v>0.003273</v>
      </c>
      <c r="CO64" s="13" t="n">
        <v>-0.010601</v>
      </c>
      <c r="CP64" s="13" t="n">
        <v>0.075713</v>
      </c>
      <c r="CQ64" s="13" t="n">
        <v>0.011038</v>
      </c>
      <c r="CR64" s="13" t="n">
        <v>-0.00926</v>
      </c>
      <c r="CS64" s="13" t="n">
        <v>0.029853</v>
      </c>
      <c r="CT64" s="13" t="n">
        <v>-0.021078</v>
      </c>
      <c r="CU64" s="13" t="n">
        <v>-0.00198</v>
      </c>
      <c r="CV64" s="13" t="n">
        <v>-0.047488</v>
      </c>
      <c r="CW64" s="13" t="n">
        <v>-0.043814</v>
      </c>
      <c r="CX64" s="13" t="n">
        <v>0.07451</v>
      </c>
      <c r="CY64" s="13" t="n">
        <v>0.009557</v>
      </c>
      <c r="CZ64" s="13" t="n">
        <v>-0.044603</v>
      </c>
      <c r="DA64" s="13" t="n">
        <v>-0.064723</v>
      </c>
      <c r="DB64" s="13" t="n">
        <v>0.001069</v>
      </c>
      <c r="DC64" s="13" t="n">
        <v>0.095151</v>
      </c>
      <c r="DD64" s="13" t="n">
        <v>0.018491</v>
      </c>
      <c r="DE64" s="13" t="n">
        <v>0.045514</v>
      </c>
      <c r="DF64" s="13" t="n">
        <v>-0.012791</v>
      </c>
      <c r="DG64" s="13" t="n">
        <v>0.033162</v>
      </c>
      <c r="DH64" s="13" t="n">
        <v>0.021293</v>
      </c>
      <c r="DI64" s="13" t="n">
        <v>0.011081</v>
      </c>
      <c r="DJ64" s="13" t="n">
        <v>-0.008831</v>
      </c>
      <c r="DK64" s="13" t="n">
        <v>0.072449</v>
      </c>
      <c r="DL64" s="13" t="n">
        <v>0.012484</v>
      </c>
      <c r="DM64" s="13" t="n">
        <v>0.015297</v>
      </c>
      <c r="DN64" s="13" t="n">
        <v>0.030587</v>
      </c>
      <c r="DO64" s="13" t="n">
        <v>0.006089</v>
      </c>
      <c r="DP64" s="13" t="n">
        <v>0.001577</v>
      </c>
      <c r="DQ64" s="13" t="n">
        <v>0.002715</v>
      </c>
      <c r="DR64" s="13" t="n">
        <v>0.012367</v>
      </c>
      <c r="DS64" s="13" t="n">
        <v>0.010593</v>
      </c>
      <c r="DT64" s="13" t="n">
        <v>-0.001771</v>
      </c>
      <c r="DV64" s="13" t="n">
        <v>0.025597</v>
      </c>
      <c r="DW64" s="13" t="n">
        <v>-0.004533</v>
      </c>
      <c r="DX64" s="13" t="n">
        <v>0.004397</v>
      </c>
      <c r="DY64" s="13" t="n">
        <v>0.029029</v>
      </c>
      <c r="DZ64" s="13" t="n">
        <v>0.063545</v>
      </c>
      <c r="EA64" s="13" t="n">
        <v>0.023451</v>
      </c>
      <c r="EB64" s="13" t="n">
        <v>0.043648</v>
      </c>
      <c r="EC64" s="13" t="n">
        <v>-0.005544</v>
      </c>
      <c r="ED64" s="13" t="n">
        <v>0.02183</v>
      </c>
      <c r="EE64" s="13" t="n">
        <v>-0.013395</v>
      </c>
      <c r="EF64" s="13" t="n">
        <v>0.062888</v>
      </c>
      <c r="EG64" s="13" t="n">
        <v>-0.033477</v>
      </c>
      <c r="EH64" s="13" t="n">
        <v>0.060979</v>
      </c>
      <c r="EI64" s="13" t="n">
        <v>0.02917</v>
      </c>
      <c r="EJ64" s="13" t="n">
        <v>0.010095</v>
      </c>
      <c r="EK64" s="13" t="n">
        <v>0.029533</v>
      </c>
      <c r="EL64" s="13" t="n">
        <v>-0.003427</v>
      </c>
      <c r="EM64" s="13" t="n">
        <v>0.045803</v>
      </c>
      <c r="EN64" s="13" t="n">
        <v>-0.000132</v>
      </c>
      <c r="EO64" s="13" t="n">
        <v>0.002431</v>
      </c>
      <c r="EP64" s="13" t="n">
        <v>0.036902</v>
      </c>
      <c r="EQ64" s="13" t="n">
        <v>0.040403</v>
      </c>
      <c r="ER64" s="13" t="n">
        <v>-0.035133</v>
      </c>
      <c r="ES64" s="13" t="n">
        <v>0.045497</v>
      </c>
      <c r="ET64" s="13" t="n">
        <v>-0.044913</v>
      </c>
      <c r="EU64" s="13" t="n">
        <v>0.033794</v>
      </c>
      <c r="EV64" s="13" t="n">
        <v>0.028917</v>
      </c>
      <c r="EW64" s="13" t="n">
        <v>-0.001018</v>
      </c>
      <c r="EX64" s="13" t="n">
        <v>-0.022323</v>
      </c>
      <c r="EY64" s="13" t="n">
        <v>0.080976</v>
      </c>
      <c r="EZ64" s="13" t="n">
        <v>0.007241</v>
      </c>
      <c r="FA64" s="13" t="n">
        <v>-0.000627</v>
      </c>
      <c r="FB64" s="13" t="n">
        <v>0.018439</v>
      </c>
      <c r="FC64" s="13" t="n">
        <v>-0.023752</v>
      </c>
      <c r="FD64" s="13" t="n">
        <v>0.001638</v>
      </c>
      <c r="FE64" s="13" t="n">
        <v>-0.053171</v>
      </c>
      <c r="FF64" s="13" t="n">
        <v>-0.047451</v>
      </c>
      <c r="FG64" s="13" t="n">
        <v>0.064849</v>
      </c>
      <c r="FH64" s="13" t="n">
        <v>0.003787</v>
      </c>
      <c r="FI64" s="13" t="n">
        <v>-0.048371</v>
      </c>
      <c r="FJ64" s="13" t="n">
        <v>-0.059277</v>
      </c>
      <c r="FK64" s="13" t="n">
        <v>0.007081</v>
      </c>
      <c r="FL64" s="13" t="n">
        <v>0.101215</v>
      </c>
      <c r="FM64" s="13" t="n">
        <v>0.026988</v>
      </c>
      <c r="FN64" s="13" t="n">
        <v>0.032746</v>
      </c>
      <c r="FO64" s="13" t="n">
        <v>-0.024517</v>
      </c>
      <c r="FP64" s="13" t="n">
        <v>0.033259</v>
      </c>
      <c r="FQ64" s="13" t="n">
        <v>0.020056</v>
      </c>
      <c r="FR64" s="13" t="n">
        <v>0.010726</v>
      </c>
      <c r="FS64" s="13" t="n">
        <v>-0.009775</v>
      </c>
      <c r="FT64" s="13" t="n">
        <v>0.072883</v>
      </c>
      <c r="FU64" s="13" t="n">
        <v>0.017056</v>
      </c>
      <c r="FV64" s="13" t="n">
        <v>0.016222</v>
      </c>
      <c r="FW64" s="13" t="n">
        <v>0.027022</v>
      </c>
      <c r="FX64" s="13" t="n">
        <v>0.006269</v>
      </c>
      <c r="FY64" s="13" t="n">
        <v>-2.1E-005</v>
      </c>
      <c r="FZ64" s="13" t="n">
        <v>-0.007588</v>
      </c>
      <c r="GA64" s="13" t="n">
        <v>0.016305</v>
      </c>
      <c r="GB64" s="13" t="n">
        <v>0.005941</v>
      </c>
      <c r="GC64" s="13" t="n">
        <v>-0.004131</v>
      </c>
    </row>
    <row r="65" customFormat="false" ht="15" hidden="false" customHeight="false" outlineLevel="0" collapsed="false">
      <c r="B65" s="8" t="str">
        <f aca="false">Deals!B65</f>
        <v>Roper Technologies, Inc.</v>
      </c>
      <c r="C65" s="12" t="n">
        <v>1</v>
      </c>
      <c r="D65" s="13" t="n">
        <v>0.069073</v>
      </c>
      <c r="E65" s="13" t="n">
        <v>-0.005296</v>
      </c>
      <c r="F65" s="13" t="n">
        <v>0.021618</v>
      </c>
      <c r="G65" s="13" t="n">
        <v>0.001031</v>
      </c>
      <c r="H65" s="13" t="n">
        <v>0.053552</v>
      </c>
      <c r="I65" s="13" t="n">
        <v>0.060962</v>
      </c>
      <c r="J65" s="13" t="n">
        <v>0.021668</v>
      </c>
      <c r="K65" s="13" t="n">
        <v>-0.058872</v>
      </c>
      <c r="L65" s="13" t="n">
        <v>0.038195</v>
      </c>
      <c r="M65" s="13" t="n">
        <v>0</v>
      </c>
      <c r="N65" s="13" t="n">
        <v>0.015336</v>
      </c>
      <c r="O65" s="13" t="n">
        <v>-0.017942</v>
      </c>
      <c r="P65" s="13" t="n">
        <v>0.074131</v>
      </c>
      <c r="Q65" s="13" t="n">
        <v>-0.044367</v>
      </c>
      <c r="R65" s="13" t="n">
        <v>0.025156</v>
      </c>
      <c r="S65" s="13" t="n">
        <v>0.066769</v>
      </c>
      <c r="T65" s="13" t="n">
        <v>-0.008941</v>
      </c>
      <c r="U65" s="13" t="n">
        <v>-0.011804</v>
      </c>
      <c r="V65" s="13" t="n">
        <v>-0.015558</v>
      </c>
      <c r="W65" s="13" t="n">
        <v>0.042244</v>
      </c>
      <c r="X65" s="13" t="n">
        <v>0.019647</v>
      </c>
      <c r="Y65" s="13" t="n">
        <v>0.030562</v>
      </c>
      <c r="Z65" s="13" t="n">
        <v>-0.011917</v>
      </c>
      <c r="AA65" s="13" t="n">
        <v>0.045048</v>
      </c>
      <c r="AB65" s="13" t="n">
        <v>-0.028361</v>
      </c>
      <c r="AC65" s="13" t="n">
        <v>0.083464</v>
      </c>
      <c r="AD65" s="13" t="n">
        <v>-0.003032</v>
      </c>
      <c r="AE65" s="13" t="n">
        <v>-0.009314</v>
      </c>
      <c r="AF65" s="13" t="n">
        <v>-0.011257</v>
      </c>
      <c r="AG65" s="13" t="n">
        <v>0.08572</v>
      </c>
      <c r="AH65" s="13" t="n">
        <v>0.026437</v>
      </c>
      <c r="AI65" s="13" t="n">
        <v>-0.020814</v>
      </c>
      <c r="AJ65" s="13" t="n">
        <v>0.040376</v>
      </c>
      <c r="AK65" s="13" t="n">
        <v>-0.014289</v>
      </c>
      <c r="AL65" s="13" t="n">
        <v>-0.028644</v>
      </c>
      <c r="AM65" s="13" t="n">
        <v>-0.030968</v>
      </c>
      <c r="AN65" s="13" t="n">
        <v>-0.033253</v>
      </c>
      <c r="AO65" s="13" t="n">
        <v>0.19081</v>
      </c>
      <c r="AP65" s="13" t="n">
        <v>0.038315</v>
      </c>
      <c r="AQ65" s="13" t="n">
        <v>-0.019122</v>
      </c>
      <c r="AR65" s="13" t="n">
        <v>-0.072817</v>
      </c>
      <c r="AS65" s="13" t="n">
        <v>-0.04406</v>
      </c>
      <c r="AT65" s="13" t="n">
        <v>0.08837</v>
      </c>
      <c r="AU65" s="13" t="n">
        <v>-0.034907</v>
      </c>
      <c r="AV65" s="13" t="n">
        <v>-0.028451</v>
      </c>
      <c r="AW65" s="13" t="n">
        <v>-0.00304</v>
      </c>
      <c r="AX65" s="13" t="n">
        <v>0.000586</v>
      </c>
      <c r="AY65" s="13" t="n">
        <v>0.042205</v>
      </c>
      <c r="AZ65" s="13" t="n">
        <v>0.027711</v>
      </c>
      <c r="BA65" s="13" t="n">
        <v>-0.048556</v>
      </c>
      <c r="BB65" s="13" t="n">
        <v>0.045006</v>
      </c>
      <c r="BC65" s="13" t="n">
        <v>0.010877</v>
      </c>
      <c r="BD65" s="13" t="n">
        <v>0.049814</v>
      </c>
      <c r="BE65" s="13" t="n">
        <v>0.090435</v>
      </c>
      <c r="BF65" s="13" t="n">
        <v>-0.012954</v>
      </c>
      <c r="BG65" s="13" t="n">
        <v>0.060826</v>
      </c>
      <c r="BH65" s="13" t="n">
        <v>0.038866</v>
      </c>
      <c r="BI65" s="13" t="n">
        <v>0.019058</v>
      </c>
      <c r="BJ65" s="13" t="n">
        <v>0.005528</v>
      </c>
      <c r="BK65" s="13" t="n">
        <v>-0.007743</v>
      </c>
      <c r="BM65" s="13" t="n">
        <v>0.025854</v>
      </c>
      <c r="BN65" s="13" t="n">
        <v>-0.014005</v>
      </c>
      <c r="BO65" s="13" t="n">
        <v>0.005135</v>
      </c>
      <c r="BP65" s="13" t="n">
        <v>0.003057</v>
      </c>
      <c r="BQ65" s="13" t="n">
        <v>0.058335</v>
      </c>
      <c r="BR65" s="13" t="n">
        <v>0.012274</v>
      </c>
      <c r="BS65" s="13" t="n">
        <v>0.03293</v>
      </c>
      <c r="BT65" s="13" t="n">
        <v>0.013019</v>
      </c>
      <c r="BU65" s="13" t="n">
        <v>0.02557</v>
      </c>
      <c r="BV65" s="13" t="n">
        <v>-0.003357</v>
      </c>
      <c r="BW65" s="13" t="n">
        <v>0.042681</v>
      </c>
      <c r="BX65" s="13" t="n">
        <v>-0.025292</v>
      </c>
      <c r="BY65" s="13" t="n">
        <v>0.026355</v>
      </c>
      <c r="BZ65" s="13" t="n">
        <v>0.043822</v>
      </c>
      <c r="CA65" s="13" t="n">
        <v>0.035527</v>
      </c>
      <c r="CB65" s="13" t="n">
        <v>0.023791</v>
      </c>
      <c r="CC65" s="13" t="n">
        <v>-0.025045</v>
      </c>
      <c r="CD65" s="13" t="n">
        <v>0.051728</v>
      </c>
      <c r="CE65" s="13" t="n">
        <v>0.004986</v>
      </c>
      <c r="CF65" s="13" t="n">
        <v>-0.000731</v>
      </c>
      <c r="CG65" s="13" t="n">
        <v>0.015127</v>
      </c>
      <c r="CH65" s="13" t="n">
        <v>0.012916</v>
      </c>
      <c r="CI65" s="13" t="n">
        <v>-0.008785</v>
      </c>
      <c r="CJ65" s="13" t="n">
        <v>0.044484</v>
      </c>
      <c r="CK65" s="13" t="n">
        <v>-0.008983</v>
      </c>
      <c r="CL65" s="13" t="n">
        <v>0.028195</v>
      </c>
      <c r="CM65" s="13" t="n">
        <v>0.037097</v>
      </c>
      <c r="CN65" s="13" t="n">
        <v>-0.014056</v>
      </c>
      <c r="CO65" s="13" t="n">
        <v>-0.026449</v>
      </c>
      <c r="CP65" s="13" t="n">
        <v>0.060165</v>
      </c>
      <c r="CQ65" s="13" t="n">
        <v>-0.020999</v>
      </c>
      <c r="CR65" s="13" t="n">
        <v>0.011071</v>
      </c>
      <c r="CS65" s="13" t="n">
        <v>0.006504</v>
      </c>
      <c r="CT65" s="13" t="n">
        <v>-0.033668</v>
      </c>
      <c r="CU65" s="13" t="n">
        <v>0.035654</v>
      </c>
      <c r="CV65" s="13" t="n">
        <v>-0.065664</v>
      </c>
      <c r="CW65" s="13" t="n">
        <v>-0.02703</v>
      </c>
      <c r="CX65" s="13" t="n">
        <v>0.088143</v>
      </c>
      <c r="CY65" s="13" t="n">
        <v>0.003173</v>
      </c>
      <c r="CZ65" s="13" t="n">
        <v>-0.005798</v>
      </c>
      <c r="DA65" s="13" t="n">
        <v>-0.03524</v>
      </c>
      <c r="DB65" s="13" t="n">
        <v>-0.003285</v>
      </c>
      <c r="DC65" s="13" t="n">
        <v>0.063831</v>
      </c>
      <c r="DD65" s="13" t="n">
        <v>-0.010364</v>
      </c>
      <c r="DE65" s="13" t="n">
        <v>0.021426</v>
      </c>
      <c r="DF65" s="13" t="n">
        <v>-0.000234</v>
      </c>
      <c r="DG65" s="13" t="n">
        <v>0.03534</v>
      </c>
      <c r="DH65" s="13" t="n">
        <v>-0.003876</v>
      </c>
      <c r="DI65" s="13" t="n">
        <v>0.002358</v>
      </c>
      <c r="DJ65" s="13" t="n">
        <v>-0.019156</v>
      </c>
      <c r="DK65" s="13" t="n">
        <v>0.037243</v>
      </c>
      <c r="DL65" s="13" t="n">
        <v>0.01349</v>
      </c>
      <c r="DM65" s="13" t="n">
        <v>0.024595</v>
      </c>
      <c r="DN65" s="13" t="n">
        <v>0.029995</v>
      </c>
      <c r="DO65" s="13" t="n">
        <v>0.003355</v>
      </c>
      <c r="DP65" s="13" t="n">
        <v>0.019229</v>
      </c>
      <c r="DQ65" s="13" t="n">
        <v>0.022041</v>
      </c>
      <c r="DR65" s="13" t="n">
        <v>0.002054</v>
      </c>
      <c r="DS65" s="13" t="n">
        <v>0.022453</v>
      </c>
      <c r="DT65" s="13" t="n">
        <v>0.000712</v>
      </c>
      <c r="DV65" s="13" t="n">
        <v>0.023656</v>
      </c>
      <c r="DW65" s="13" t="n">
        <v>-0.008447</v>
      </c>
      <c r="DX65" s="13" t="n">
        <v>0.013558</v>
      </c>
      <c r="DY65" s="13" t="n">
        <v>0.013907</v>
      </c>
      <c r="DZ65" s="13" t="n">
        <v>0.057495</v>
      </c>
      <c r="EA65" s="13" t="n">
        <v>0.015957</v>
      </c>
      <c r="EB65" s="13" t="n">
        <v>0.042105</v>
      </c>
      <c r="EC65" s="13" t="n">
        <v>0.008477</v>
      </c>
      <c r="ED65" s="13" t="n">
        <v>0.028528</v>
      </c>
      <c r="EE65" s="13" t="n">
        <v>-0.007603</v>
      </c>
      <c r="EF65" s="13" t="n">
        <v>0.057834</v>
      </c>
      <c r="EG65" s="13" t="n">
        <v>-0.016302</v>
      </c>
      <c r="EH65" s="13" t="n">
        <v>0.040109</v>
      </c>
      <c r="EI65" s="13" t="n">
        <v>0.029001</v>
      </c>
      <c r="EJ65" s="13" t="n">
        <v>0.027802</v>
      </c>
      <c r="EK65" s="13" t="n">
        <v>0.033546</v>
      </c>
      <c r="EL65" s="13" t="n">
        <v>-0.030514</v>
      </c>
      <c r="EM65" s="13" t="n">
        <v>0.062373</v>
      </c>
      <c r="EN65" s="13" t="n">
        <v>-0.001696</v>
      </c>
      <c r="EO65" s="13" t="n">
        <v>-0.011273</v>
      </c>
      <c r="EP65" s="13" t="n">
        <v>0.025135</v>
      </c>
      <c r="EQ65" s="13" t="n">
        <v>0.019643</v>
      </c>
      <c r="ER65" s="13" t="n">
        <v>-0.017426</v>
      </c>
      <c r="ES65" s="13" t="n">
        <v>0.045034</v>
      </c>
      <c r="ET65" s="13" t="n">
        <v>-0.026544</v>
      </c>
      <c r="EU65" s="13" t="n">
        <v>0.028729</v>
      </c>
      <c r="EV65" s="13" t="n">
        <v>0.021159</v>
      </c>
      <c r="EW65" s="13" t="n">
        <v>-0.001264</v>
      </c>
      <c r="EX65" s="13" t="n">
        <v>-0.040377</v>
      </c>
      <c r="EY65" s="13" t="n">
        <v>0.062766</v>
      </c>
      <c r="EZ65" s="13" t="n">
        <v>-0.011835</v>
      </c>
      <c r="FA65" s="13" t="n">
        <v>0.0112</v>
      </c>
      <c r="FB65" s="13" t="n">
        <v>0.004205</v>
      </c>
      <c r="FC65" s="13" t="n">
        <v>-0.0319</v>
      </c>
      <c r="FD65" s="13" t="n">
        <v>0.012116</v>
      </c>
      <c r="FE65" s="13" t="n">
        <v>-0.055204</v>
      </c>
      <c r="FF65" s="13" t="n">
        <v>-0.042014</v>
      </c>
      <c r="FG65" s="13" t="n">
        <v>0.077049</v>
      </c>
      <c r="FH65" s="13" t="n">
        <v>-0.001906</v>
      </c>
      <c r="FI65" s="13" t="n">
        <v>-0.025708</v>
      </c>
      <c r="FJ65" s="13" t="n">
        <v>-0.055393</v>
      </c>
      <c r="FK65" s="13" t="n">
        <v>0.021525</v>
      </c>
      <c r="FL65" s="13" t="n">
        <v>0.072469</v>
      </c>
      <c r="FM65" s="13" t="n">
        <v>0.009181</v>
      </c>
      <c r="FN65" s="13" t="n">
        <v>0.016639</v>
      </c>
      <c r="FO65" s="13" t="n">
        <v>-0.006245</v>
      </c>
      <c r="FP65" s="13" t="n">
        <v>0.03494</v>
      </c>
      <c r="FQ65" s="13" t="n">
        <v>-0.005635</v>
      </c>
      <c r="FR65" s="13" t="n">
        <v>0.010227</v>
      </c>
      <c r="FS65" s="13" t="n">
        <v>-0.020043</v>
      </c>
      <c r="FT65" s="13" t="n">
        <v>0.0641</v>
      </c>
      <c r="FU65" s="13" t="n">
        <v>0.008028</v>
      </c>
      <c r="FV65" s="13" t="n">
        <v>0.030818</v>
      </c>
      <c r="FW65" s="13" t="n">
        <v>0.02077</v>
      </c>
      <c r="FX65" s="13" t="n">
        <v>0.007796</v>
      </c>
      <c r="FY65" s="13" t="n">
        <v>0.016426</v>
      </c>
      <c r="FZ65" s="13" t="n">
        <v>0.025849</v>
      </c>
      <c r="GA65" s="13" t="n">
        <v>0.013013</v>
      </c>
      <c r="GB65" s="13" t="n">
        <v>0.026359</v>
      </c>
      <c r="GC65" s="13" t="n">
        <v>-0.012905</v>
      </c>
    </row>
    <row r="66" customFormat="false" ht="15" hidden="false" customHeight="false" outlineLevel="0" collapsed="false">
      <c r="B66" s="8" t="str">
        <f aca="false">Deals!B66</f>
        <v>Belden Inc.</v>
      </c>
      <c r="C66" s="12" t="n">
        <v>1</v>
      </c>
      <c r="D66" s="13" t="n">
        <v>0.082039</v>
      </c>
      <c r="E66" s="13" t="n">
        <v>-0.029284</v>
      </c>
      <c r="F66" s="13" t="n">
        <v>0.052514</v>
      </c>
      <c r="G66" s="13" t="n">
        <v>0.195329</v>
      </c>
      <c r="H66" s="13" t="n">
        <v>0.070238</v>
      </c>
      <c r="I66" s="13" t="n">
        <v>0.045898</v>
      </c>
      <c r="J66" s="13" t="n">
        <v>0.026608</v>
      </c>
      <c r="K66" s="13" t="n">
        <v>-0.043175</v>
      </c>
      <c r="L66" s="13" t="n">
        <v>0.081546</v>
      </c>
      <c r="M66" s="13" t="n">
        <v>-0.06492</v>
      </c>
      <c r="N66" s="13" t="n">
        <v>0.173843</v>
      </c>
      <c r="O66" s="13" t="n">
        <v>-0.032247</v>
      </c>
      <c r="P66" s="13" t="n">
        <v>0.130113</v>
      </c>
      <c r="Q66" s="13" t="n">
        <v>0.050117</v>
      </c>
      <c r="R66" s="13" t="n">
        <v>0.051888</v>
      </c>
      <c r="S66" s="13" t="n">
        <v>-0.003534</v>
      </c>
      <c r="T66" s="13" t="n">
        <v>-0.081476</v>
      </c>
      <c r="U66" s="13" t="n">
        <v>0.114665</v>
      </c>
      <c r="V66" s="13" t="n">
        <v>-0.034382</v>
      </c>
      <c r="W66" s="13" t="n">
        <v>0.060489</v>
      </c>
      <c r="X66" s="13" t="n">
        <v>-0.024658</v>
      </c>
      <c r="Y66" s="13" t="n">
        <v>0.086401</v>
      </c>
      <c r="Z66" s="13" t="n">
        <v>-0.131269</v>
      </c>
      <c r="AA66" s="13" t="n">
        <v>0.076141</v>
      </c>
      <c r="AB66" s="13" t="n">
        <v>-0.12317</v>
      </c>
      <c r="AC66" s="13" t="n">
        <v>0.111996</v>
      </c>
      <c r="AD66" s="13" t="n">
        <v>0.025846</v>
      </c>
      <c r="AE66" s="13" t="n">
        <v>0.07983</v>
      </c>
      <c r="AF66" s="13" t="n">
        <v>0.052405</v>
      </c>
      <c r="AG66" s="13" t="n">
        <v>0.070412</v>
      </c>
      <c r="AH66" s="13" t="n">
        <v>0.054404</v>
      </c>
      <c r="AI66" s="13" t="n">
        <v>-0.102715</v>
      </c>
      <c r="AJ66" s="13" t="n">
        <v>0.005599</v>
      </c>
      <c r="AK66" s="13" t="n">
        <v>-0.037195</v>
      </c>
      <c r="AL66" s="13" t="n">
        <v>-0.270836</v>
      </c>
      <c r="AM66" s="13" t="n">
        <v>-0.149249</v>
      </c>
      <c r="AN66" s="13" t="n">
        <v>-0.072435</v>
      </c>
      <c r="AO66" s="13" t="n">
        <v>0.371386</v>
      </c>
      <c r="AP66" s="13" t="n">
        <v>-0.019678</v>
      </c>
      <c r="AQ66" s="13" t="n">
        <v>-0.239605</v>
      </c>
      <c r="AR66" s="13" t="n">
        <v>-0.104027</v>
      </c>
      <c r="AS66" s="13" t="n">
        <v>0.282069</v>
      </c>
      <c r="AT66" s="13" t="n">
        <v>0.121599</v>
      </c>
      <c r="AU66" s="13" t="n">
        <v>0.028674</v>
      </c>
      <c r="AV66" s="13" t="n">
        <v>0.024232</v>
      </c>
      <c r="AW66" s="13" t="n">
        <v>-0.065718</v>
      </c>
      <c r="AX66" s="13" t="n">
        <v>0.212688</v>
      </c>
      <c r="AY66" s="13" t="n">
        <v>0.01885</v>
      </c>
      <c r="AZ66" s="13" t="n">
        <v>-0.074407</v>
      </c>
      <c r="BA66" s="13" t="n">
        <v>-0.060588</v>
      </c>
      <c r="BB66" s="13" t="n">
        <v>0.140256</v>
      </c>
      <c r="BC66" s="13" t="n">
        <v>0.012449</v>
      </c>
      <c r="BD66" s="13" t="n">
        <v>0.022736</v>
      </c>
      <c r="BE66" s="13" t="n">
        <v>-0.076108</v>
      </c>
      <c r="BF66" s="13" t="n">
        <v>-0.019958</v>
      </c>
      <c r="BG66" s="13" t="n">
        <v>0.007371</v>
      </c>
      <c r="BH66" s="13" t="n">
        <v>0.018651</v>
      </c>
      <c r="BI66" s="13" t="n">
        <v>0.063099</v>
      </c>
      <c r="BJ66" s="13" t="n">
        <v>-0.046268</v>
      </c>
      <c r="BK66" s="13" t="n">
        <v>0.071309</v>
      </c>
      <c r="BM66" s="13" t="n">
        <v>0.018276</v>
      </c>
      <c r="BN66" s="13" t="n">
        <v>0.003541</v>
      </c>
      <c r="BO66" s="13" t="n">
        <v>0.026178</v>
      </c>
      <c r="BP66" s="13" t="n">
        <v>0.038452</v>
      </c>
      <c r="BQ66" s="13" t="n">
        <v>0.063832</v>
      </c>
      <c r="BR66" s="13" t="n">
        <v>0.014143</v>
      </c>
      <c r="BS66" s="13" t="n">
        <v>0.045699</v>
      </c>
      <c r="BT66" s="13" t="n">
        <v>0.00214</v>
      </c>
      <c r="BU66" s="13" t="n">
        <v>0.058893</v>
      </c>
      <c r="BV66" s="13" t="n">
        <v>-0.009342</v>
      </c>
      <c r="BW66" s="13" t="n">
        <v>0.076337</v>
      </c>
      <c r="BX66" s="13" t="n">
        <v>-0.02024</v>
      </c>
      <c r="BY66" s="13" t="n">
        <v>0.058356</v>
      </c>
      <c r="BZ66" s="13" t="n">
        <v>0.034728</v>
      </c>
      <c r="CA66" s="13" t="n">
        <v>0.032757</v>
      </c>
      <c r="CB66" s="13" t="n">
        <v>0.038949</v>
      </c>
      <c r="CC66" s="13" t="n">
        <v>-0.029986</v>
      </c>
      <c r="CD66" s="13" t="n">
        <v>0.045408</v>
      </c>
      <c r="CE66" s="13" t="n">
        <v>-0.000162</v>
      </c>
      <c r="CF66" s="13" t="n">
        <v>-0.015937</v>
      </c>
      <c r="CG66" s="13" t="n">
        <v>0.004539</v>
      </c>
      <c r="CH66" s="13" t="n">
        <v>0.053507</v>
      </c>
      <c r="CI66" s="13" t="n">
        <v>-0.054971</v>
      </c>
      <c r="CJ66" s="13" t="n">
        <v>0.041871</v>
      </c>
      <c r="CK66" s="13" t="n">
        <v>-0.055827</v>
      </c>
      <c r="CL66" s="13" t="n">
        <v>0.055072</v>
      </c>
      <c r="CM66" s="13" t="n">
        <v>0.027462</v>
      </c>
      <c r="CN66" s="13" t="n">
        <v>0.0084</v>
      </c>
      <c r="CO66" s="13" t="n">
        <v>-0.01509</v>
      </c>
      <c r="CP66" s="13" t="n">
        <v>0.079359</v>
      </c>
      <c r="CQ66" s="13" t="n">
        <v>0.011372</v>
      </c>
      <c r="CR66" s="13" t="n">
        <v>-0.013492</v>
      </c>
      <c r="CS66" s="13" t="n">
        <v>0.022313</v>
      </c>
      <c r="CT66" s="13" t="n">
        <v>0.002174</v>
      </c>
      <c r="CU66" s="13" t="n">
        <v>0.00263</v>
      </c>
      <c r="CV66" s="13" t="n">
        <v>-0.05552</v>
      </c>
      <c r="CW66" s="13" t="n">
        <v>-0.042563</v>
      </c>
      <c r="CX66" s="13" t="n">
        <v>0.062808</v>
      </c>
      <c r="CY66" s="13" t="n">
        <v>0.019056</v>
      </c>
      <c r="CZ66" s="13" t="n">
        <v>-0.04771</v>
      </c>
      <c r="DA66" s="13" t="n">
        <v>-0.070432</v>
      </c>
      <c r="DB66" s="13" t="n">
        <v>0.014407</v>
      </c>
      <c r="DC66" s="13" t="n">
        <v>0.07542</v>
      </c>
      <c r="DD66" s="13" t="n">
        <v>-0.003604</v>
      </c>
      <c r="DE66" s="13" t="n">
        <v>0.016372</v>
      </c>
      <c r="DF66" s="13" t="n">
        <v>-0.025656</v>
      </c>
      <c r="DG66" s="13" t="n">
        <v>0.052055</v>
      </c>
      <c r="DH66" s="13" t="n">
        <v>0.022986</v>
      </c>
      <c r="DI66" s="13" t="n">
        <v>0.003539</v>
      </c>
      <c r="DJ66" s="13" t="n">
        <v>-0.046889</v>
      </c>
      <c r="DK66" s="13" t="n">
        <v>0.085084</v>
      </c>
      <c r="DL66" s="13" t="n">
        <v>0.016834</v>
      </c>
      <c r="DM66" s="13" t="n">
        <v>0.018865</v>
      </c>
      <c r="DN66" s="13" t="n">
        <v>0.014755</v>
      </c>
      <c r="DO66" s="13" t="n">
        <v>-0.00231</v>
      </c>
      <c r="DP66" s="13" t="n">
        <v>0.011011</v>
      </c>
      <c r="DQ66" s="13" t="n">
        <v>-0.009065</v>
      </c>
      <c r="DR66" s="13" t="n">
        <v>0.020227</v>
      </c>
      <c r="DS66" s="13" t="n">
        <v>0.005463</v>
      </c>
      <c r="DT66" s="13" t="n">
        <v>-0.018586</v>
      </c>
      <c r="DV66" s="13" t="n">
        <v>0.016826</v>
      </c>
      <c r="DW66" s="13" t="n">
        <v>0.005543</v>
      </c>
      <c r="DX66" s="13" t="n">
        <v>0.028729</v>
      </c>
      <c r="DY66" s="13" t="n">
        <v>0.041997</v>
      </c>
      <c r="DZ66" s="13" t="n">
        <v>0.063326</v>
      </c>
      <c r="EA66" s="13" t="n">
        <v>0.013365</v>
      </c>
      <c r="EB66" s="13" t="n">
        <v>0.043488</v>
      </c>
      <c r="EC66" s="13" t="n">
        <v>0.005567</v>
      </c>
      <c r="ED66" s="13" t="n">
        <v>0.062677</v>
      </c>
      <c r="EE66" s="13" t="n">
        <v>-0.006803</v>
      </c>
      <c r="EF66" s="13" t="n">
        <v>0.076462</v>
      </c>
      <c r="EG66" s="13" t="n">
        <v>-0.020749</v>
      </c>
      <c r="EH66" s="13" t="n">
        <v>0.059167</v>
      </c>
      <c r="EI66" s="13" t="n">
        <v>0.033594</v>
      </c>
      <c r="EJ66" s="13" t="n">
        <v>0.035207</v>
      </c>
      <c r="EK66" s="13" t="n">
        <v>0.036466</v>
      </c>
      <c r="EL66" s="13" t="n">
        <v>-0.03085</v>
      </c>
      <c r="EM66" s="13" t="n">
        <v>0.046462</v>
      </c>
      <c r="EN66" s="13" t="n">
        <v>0.003136</v>
      </c>
      <c r="EO66" s="13" t="n">
        <v>-0.018198</v>
      </c>
      <c r="EP66" s="13" t="n">
        <v>0.004601</v>
      </c>
      <c r="EQ66" s="13" t="n">
        <v>0.052759</v>
      </c>
      <c r="ER66" s="13" t="n">
        <v>-0.057727</v>
      </c>
      <c r="ES66" s="13" t="n">
        <v>0.042222</v>
      </c>
      <c r="ET66" s="13" t="n">
        <v>-0.05694</v>
      </c>
      <c r="EU66" s="13" t="n">
        <v>0.051754</v>
      </c>
      <c r="EV66" s="13" t="n">
        <v>0.024638</v>
      </c>
      <c r="EW66" s="13" t="n">
        <v>0.008537</v>
      </c>
      <c r="EX66" s="13" t="n">
        <v>-0.023604</v>
      </c>
      <c r="EY66" s="13" t="n">
        <v>0.082917</v>
      </c>
      <c r="EZ66" s="13" t="n">
        <v>0.011025</v>
      </c>
      <c r="FA66" s="13" t="n">
        <v>-0.006401</v>
      </c>
      <c r="FB66" s="13" t="n">
        <v>0.015436</v>
      </c>
      <c r="FC66" s="13" t="n">
        <v>0.006342</v>
      </c>
      <c r="FD66" s="13" t="n">
        <v>0.006696</v>
      </c>
      <c r="FE66" s="13" t="n">
        <v>-0.056513</v>
      </c>
      <c r="FF66" s="13" t="n">
        <v>-0.043687</v>
      </c>
      <c r="FG66" s="13" t="n">
        <v>0.066808</v>
      </c>
      <c r="FH66" s="13" t="n">
        <v>0.017999</v>
      </c>
      <c r="FI66" s="13" t="n">
        <v>-0.051072</v>
      </c>
      <c r="FJ66" s="13" t="n">
        <v>-0.072967</v>
      </c>
      <c r="FK66" s="13" t="n">
        <v>0.021296</v>
      </c>
      <c r="FL66" s="13" t="n">
        <v>0.084161</v>
      </c>
      <c r="FM66" s="13" t="n">
        <v>-0.002913</v>
      </c>
      <c r="FN66" s="13" t="n">
        <v>0.015778</v>
      </c>
      <c r="FO66" s="13" t="n">
        <v>-0.027406</v>
      </c>
      <c r="FP66" s="13" t="n">
        <v>0.05463</v>
      </c>
      <c r="FQ66" s="13" t="n">
        <v>0.018005</v>
      </c>
      <c r="FR66" s="13" t="n">
        <v>0.003286</v>
      </c>
      <c r="FS66" s="13" t="n">
        <v>-0.044896</v>
      </c>
      <c r="FT66" s="13" t="n">
        <v>0.079731</v>
      </c>
      <c r="FU66" s="13" t="n">
        <v>0.01806</v>
      </c>
      <c r="FV66" s="13" t="n">
        <v>0.020789</v>
      </c>
      <c r="FW66" s="13" t="n">
        <v>0.012259</v>
      </c>
      <c r="FX66" s="13" t="n">
        <v>-0.004443</v>
      </c>
      <c r="FY66" s="13" t="n">
        <v>0.015352</v>
      </c>
      <c r="FZ66" s="13" t="n">
        <v>-0.014783</v>
      </c>
      <c r="GA66" s="13" t="n">
        <v>0.021966</v>
      </c>
      <c r="GB66" s="13" t="n">
        <v>0.006962</v>
      </c>
      <c r="GC66" s="13" t="n">
        <v>-0.020048</v>
      </c>
    </row>
    <row r="67" customFormat="false" ht="15" hidden="false" customHeight="false" outlineLevel="0" collapsed="false">
      <c r="B67" s="8" t="str">
        <f aca="false">Deals!B67</f>
        <v>Suburban Propane Partners Lp</v>
      </c>
      <c r="C67" s="12" t="n">
        <v>1</v>
      </c>
      <c r="D67" s="13" t="n">
        <v>0.068734</v>
      </c>
      <c r="E67" s="13" t="n">
        <v>0.039652</v>
      </c>
      <c r="F67" s="13" t="n">
        <v>-0.083953</v>
      </c>
      <c r="G67" s="13" t="n">
        <v>-0.013455</v>
      </c>
      <c r="H67" s="13" t="n">
        <v>0.084663</v>
      </c>
      <c r="I67" s="13" t="n">
        <v>-0.001186</v>
      </c>
      <c r="J67" s="13" t="n">
        <v>0.057007</v>
      </c>
      <c r="K67" s="13" t="n">
        <v>0.117978</v>
      </c>
      <c r="L67" s="13" t="n">
        <v>-0.050452</v>
      </c>
      <c r="M67" s="13" t="n">
        <v>-0.016723</v>
      </c>
      <c r="N67" s="13" t="n">
        <v>0.05662</v>
      </c>
      <c r="O67" s="13" t="n">
        <v>-0.06683</v>
      </c>
      <c r="P67" s="13" t="n">
        <v>0.021834</v>
      </c>
      <c r="Q67" s="13" t="n">
        <v>0.018803</v>
      </c>
      <c r="R67" s="13" t="n">
        <v>-0.030621</v>
      </c>
      <c r="S67" s="13" t="n">
        <v>0.014712</v>
      </c>
      <c r="T67" s="13" t="n">
        <v>-0.055437</v>
      </c>
      <c r="U67" s="13" t="n">
        <v>-0.02754</v>
      </c>
      <c r="V67" s="13" t="n">
        <v>-0.035747</v>
      </c>
      <c r="W67" s="13" t="n">
        <v>0.073905</v>
      </c>
      <c r="X67" s="13" t="n">
        <v>0.040574</v>
      </c>
      <c r="Y67" s="13" t="n">
        <v>-0.009048</v>
      </c>
      <c r="Z67" s="13" t="n">
        <v>-0.022609</v>
      </c>
      <c r="AA67" s="13" t="n">
        <v>-0.010899</v>
      </c>
      <c r="AB67" s="13" t="n">
        <v>0.001799</v>
      </c>
      <c r="AC67" s="13" t="n">
        <v>0.011223</v>
      </c>
      <c r="AD67" s="13" t="n">
        <v>-0.00111</v>
      </c>
      <c r="AE67" s="13" t="n">
        <v>-0.039333</v>
      </c>
      <c r="AF67" s="13" t="n">
        <v>0.022207</v>
      </c>
      <c r="AG67" s="13" t="n">
        <v>-0.001131</v>
      </c>
      <c r="AH67" s="13" t="n">
        <v>-0.026507</v>
      </c>
      <c r="AI67" s="13" t="n">
        <v>0.039097</v>
      </c>
      <c r="AJ67" s="13" t="n">
        <v>-0.019037</v>
      </c>
      <c r="AK67" s="13" t="n">
        <v>-0.011516</v>
      </c>
      <c r="AL67" s="13" t="n">
        <v>-0.033357</v>
      </c>
      <c r="AM67" s="13" t="n">
        <v>-0.018115</v>
      </c>
      <c r="AN67" s="13" t="n">
        <v>-0.121123</v>
      </c>
      <c r="AO67" s="13" t="n">
        <v>0.046547</v>
      </c>
      <c r="AP67" s="13" t="n">
        <v>-0.131686</v>
      </c>
      <c r="AQ67" s="13" t="n">
        <v>-0.18614</v>
      </c>
      <c r="AR67" s="13" t="n">
        <v>0.057178</v>
      </c>
      <c r="AS67" s="13" t="n">
        <v>0.044358</v>
      </c>
      <c r="AT67" s="13" t="n">
        <v>0.113636</v>
      </c>
      <c r="AU67" s="13" t="n">
        <v>0.010037</v>
      </c>
      <c r="AV67" s="13" t="n">
        <v>0.14475</v>
      </c>
      <c r="AW67" s="13" t="n">
        <v>-0.033565</v>
      </c>
      <c r="AX67" s="13" t="n">
        <v>0.020359</v>
      </c>
      <c r="AY67" s="13" t="n">
        <v>-0.027289</v>
      </c>
      <c r="AZ67" s="13" t="n">
        <v>0.004525</v>
      </c>
      <c r="BA67" s="13" t="n">
        <v>-0.033333</v>
      </c>
      <c r="BB67" s="13" t="n">
        <v>-0.119913</v>
      </c>
      <c r="BC67" s="13" t="n">
        <v>0.061066</v>
      </c>
      <c r="BD67" s="13" t="n">
        <v>0.005323</v>
      </c>
      <c r="BE67" s="13" t="n">
        <v>-0.134679</v>
      </c>
      <c r="BF67" s="13" t="n">
        <v>0.030975</v>
      </c>
      <c r="BG67" s="13" t="n">
        <v>-0.044881</v>
      </c>
      <c r="BH67" s="13" t="n">
        <v>-0.081942</v>
      </c>
      <c r="BI67" s="13" t="n">
        <v>0.006345</v>
      </c>
      <c r="BJ67" s="13" t="n">
        <v>0.021438</v>
      </c>
      <c r="BK67" s="13" t="n">
        <v>0.01893</v>
      </c>
      <c r="BM67" s="13" t="n">
        <v>0.015771</v>
      </c>
      <c r="BN67" s="13" t="n">
        <v>-0.004359</v>
      </c>
      <c r="BO67" s="13" t="n">
        <v>0.025113</v>
      </c>
      <c r="BP67" s="13" t="n">
        <v>0.023897</v>
      </c>
      <c r="BQ67" s="13" t="n">
        <v>0.062127</v>
      </c>
      <c r="BR67" s="13" t="n">
        <v>0.00487</v>
      </c>
      <c r="BS67" s="13" t="n">
        <v>0.052829</v>
      </c>
      <c r="BT67" s="13" t="n">
        <v>-0.007109</v>
      </c>
      <c r="BU67" s="13" t="n">
        <v>0.041347</v>
      </c>
      <c r="BV67" s="13" t="n">
        <v>-0.015247</v>
      </c>
      <c r="BW67" s="13" t="n">
        <v>0.057981</v>
      </c>
      <c r="BX67" s="13" t="n">
        <v>-0.034983</v>
      </c>
      <c r="BY67" s="13" t="n">
        <v>0.058569</v>
      </c>
      <c r="BZ67" s="13" t="n">
        <v>0.037265</v>
      </c>
      <c r="CA67" s="13" t="n">
        <v>0.037207</v>
      </c>
      <c r="CB67" s="13" t="n">
        <v>0.029865</v>
      </c>
      <c r="CC67" s="13" t="n">
        <v>-0.041643</v>
      </c>
      <c r="CD67" s="13" t="n">
        <v>0.045552</v>
      </c>
      <c r="CE67" s="13" t="n">
        <v>0.00605</v>
      </c>
      <c r="CF67" s="13" t="n">
        <v>-0.020868</v>
      </c>
      <c r="CG67" s="13" t="n">
        <v>0.025203</v>
      </c>
      <c r="CH67" s="13" t="n">
        <v>0.037615</v>
      </c>
      <c r="CI67" s="13" t="n">
        <v>-0.060663</v>
      </c>
      <c r="CJ67" s="13" t="n">
        <v>0.044977</v>
      </c>
      <c r="CK67" s="13" t="n">
        <v>-0.04827</v>
      </c>
      <c r="CL67" s="13" t="n">
        <v>0.039518</v>
      </c>
      <c r="CM67" s="13" t="n">
        <v>-0.003724</v>
      </c>
      <c r="CN67" s="13" t="n">
        <v>0.005191</v>
      </c>
      <c r="CO67" s="13" t="n">
        <v>-0.038677</v>
      </c>
      <c r="CP67" s="13" t="n">
        <v>0.085639</v>
      </c>
      <c r="CQ67" s="13" t="n">
        <v>0.017149</v>
      </c>
      <c r="CR67" s="13" t="n">
        <v>-0.009998</v>
      </c>
      <c r="CS67" s="13" t="n">
        <v>0.029717</v>
      </c>
      <c r="CT67" s="13" t="n">
        <v>-0.011516</v>
      </c>
      <c r="CU67" s="13" t="n">
        <v>-0.033357</v>
      </c>
      <c r="CV67" s="13" t="n">
        <v>-0.035791</v>
      </c>
      <c r="CW67" s="13" t="n">
        <v>-0.051436</v>
      </c>
      <c r="CX67" s="13" t="n">
        <v>0.074104</v>
      </c>
      <c r="CY67" s="13" t="n">
        <v>0.007963</v>
      </c>
      <c r="CZ67" s="13" t="n">
        <v>-0.046804</v>
      </c>
      <c r="DA67" s="13" t="n">
        <v>-0.068914</v>
      </c>
      <c r="DB67" s="13" t="n">
        <v>0.023766</v>
      </c>
      <c r="DC67" s="13" t="n">
        <v>0.078786</v>
      </c>
      <c r="DD67" s="13" t="n">
        <v>0.016005</v>
      </c>
      <c r="DE67" s="13" t="n">
        <v>0.006008</v>
      </c>
      <c r="DF67" s="13" t="n">
        <v>-0.000795</v>
      </c>
      <c r="DG67" s="13" t="n">
        <v>0.065576</v>
      </c>
      <c r="DH67" s="13" t="n">
        <v>0.037891</v>
      </c>
      <c r="DI67" s="13" t="n">
        <v>0.003862</v>
      </c>
      <c r="DJ67" s="13" t="n">
        <v>-0.029525</v>
      </c>
      <c r="DK67" s="13" t="n">
        <v>0.103264</v>
      </c>
      <c r="DL67" s="13" t="n">
        <v>0.015927</v>
      </c>
      <c r="DM67" s="13" t="n">
        <v>0.013463</v>
      </c>
      <c r="DN67" s="13" t="n">
        <v>0.011146</v>
      </c>
      <c r="DO67" s="13" t="n">
        <v>0.007446</v>
      </c>
      <c r="DP67" s="13" t="n">
        <v>0.014659</v>
      </c>
      <c r="DQ67" s="13" t="n">
        <v>-0.025473</v>
      </c>
      <c r="DR67" s="13" t="n">
        <v>0.027644</v>
      </c>
      <c r="DS67" s="13" t="n">
        <v>0.014574</v>
      </c>
      <c r="DT67" s="13" t="n">
        <v>-0.019729</v>
      </c>
      <c r="DV67" s="13" t="n">
        <v>0.020104</v>
      </c>
      <c r="DW67" s="13" t="n">
        <v>-0.003816</v>
      </c>
      <c r="DX67" s="13" t="n">
        <v>0.025116</v>
      </c>
      <c r="DY67" s="13" t="n">
        <v>0.029117</v>
      </c>
      <c r="DZ67" s="13" t="n">
        <v>0.05969</v>
      </c>
      <c r="EA67" s="13" t="n">
        <v>0.004146</v>
      </c>
      <c r="EB67" s="13" t="n">
        <v>0.052415</v>
      </c>
      <c r="EC67" s="13" t="n">
        <v>-0.011178</v>
      </c>
      <c r="ED67" s="13" t="n">
        <v>0.046099</v>
      </c>
      <c r="EE67" s="13" t="n">
        <v>-0.015341</v>
      </c>
      <c r="EF67" s="13" t="n">
        <v>0.058453</v>
      </c>
      <c r="EG67" s="13" t="n">
        <v>-0.037328</v>
      </c>
      <c r="EH67" s="13" t="n">
        <v>0.056178</v>
      </c>
      <c r="EI67" s="13" t="n">
        <v>0.039877</v>
      </c>
      <c r="EJ67" s="13" t="n">
        <v>0.037221</v>
      </c>
      <c r="EK67" s="13" t="n">
        <v>0.032848</v>
      </c>
      <c r="EL67" s="13" t="n">
        <v>-0.043165</v>
      </c>
      <c r="EM67" s="13" t="n">
        <v>0.042305</v>
      </c>
      <c r="EN67" s="13" t="n">
        <v>0.008794</v>
      </c>
      <c r="EO67" s="13" t="n">
        <v>-0.020111</v>
      </c>
      <c r="EP67" s="13" t="n">
        <v>0.026815</v>
      </c>
      <c r="EQ67" s="13" t="n">
        <v>0.037007</v>
      </c>
      <c r="ER67" s="13" t="n">
        <v>-0.062591</v>
      </c>
      <c r="ES67" s="13" t="n">
        <v>0.046414</v>
      </c>
      <c r="ET67" s="13" t="n">
        <v>-0.048632</v>
      </c>
      <c r="EU67" s="13" t="n">
        <v>0.043708</v>
      </c>
      <c r="EV67" s="13" t="n">
        <v>-0.008139</v>
      </c>
      <c r="EW67" s="13" t="n">
        <v>0.001292</v>
      </c>
      <c r="EX67" s="13" t="n">
        <v>-0.042807</v>
      </c>
      <c r="EY67" s="13" t="n">
        <v>0.086461</v>
      </c>
      <c r="EZ67" s="13" t="n">
        <v>0.010184</v>
      </c>
      <c r="FA67" s="13" t="n">
        <v>0.003168</v>
      </c>
      <c r="FB67" s="13" t="n">
        <v>0.021695</v>
      </c>
      <c r="FC67" s="13" t="n">
        <v>-0.012441</v>
      </c>
      <c r="FD67" s="13" t="n">
        <v>-0.032816</v>
      </c>
      <c r="FE67" s="13" t="n">
        <v>-0.035298</v>
      </c>
      <c r="FF67" s="13" t="n">
        <v>-0.052597</v>
      </c>
      <c r="FG67" s="13" t="n">
        <v>0.081152</v>
      </c>
      <c r="FH67" s="13" t="n">
        <v>0.0063</v>
      </c>
      <c r="FI67" s="13" t="n">
        <v>-0.040284</v>
      </c>
      <c r="FJ67" s="13" t="n">
        <v>-0.078335</v>
      </c>
      <c r="FK67" s="13" t="n">
        <v>0.026229</v>
      </c>
      <c r="FL67" s="13" t="n">
        <v>0.083064</v>
      </c>
      <c r="FM67" s="13" t="n">
        <v>0.026946</v>
      </c>
      <c r="FN67" s="13" t="n">
        <v>0.000891</v>
      </c>
      <c r="FO67" s="13" t="n">
        <v>-0.001501</v>
      </c>
      <c r="FP67" s="13" t="n">
        <v>0.065978</v>
      </c>
      <c r="FQ67" s="13" t="n">
        <v>0.037025</v>
      </c>
      <c r="FR67" s="13" t="n">
        <v>0.003486</v>
      </c>
      <c r="FS67" s="13" t="n">
        <v>-0.033383</v>
      </c>
      <c r="FT67" s="13" t="n">
        <v>0.109108</v>
      </c>
      <c r="FU67" s="13" t="n">
        <v>0.012881</v>
      </c>
      <c r="FV67" s="13" t="n">
        <v>0.010399</v>
      </c>
      <c r="FW67" s="13" t="n">
        <v>0.01177</v>
      </c>
      <c r="FX67" s="13" t="n">
        <v>0.005698</v>
      </c>
      <c r="FY67" s="13" t="n">
        <v>0.01452</v>
      </c>
      <c r="FZ67" s="13" t="n">
        <v>-0.022888</v>
      </c>
      <c r="GA67" s="13" t="n">
        <v>0.03131</v>
      </c>
      <c r="GB67" s="13" t="n">
        <v>0.014889</v>
      </c>
      <c r="GC67" s="13" t="n">
        <v>-0.017389</v>
      </c>
    </row>
    <row r="68" customFormat="false" ht="15" hidden="false" customHeight="false" outlineLevel="0" collapsed="false">
      <c r="B68" s="8" t="str">
        <f aca="false">Deals!B68</f>
        <v>Martin Midstream Partners L.P.</v>
      </c>
      <c r="C68" s="12" t="n">
        <v>1</v>
      </c>
      <c r="D68" s="13" t="n">
        <v>0.010288</v>
      </c>
      <c r="E68" s="13" t="n">
        <v>0.038406</v>
      </c>
      <c r="F68" s="13" t="n">
        <v>-0.114878</v>
      </c>
      <c r="G68" s="13" t="n">
        <v>0.007787</v>
      </c>
      <c r="H68" s="13" t="n">
        <v>0.121056</v>
      </c>
      <c r="I68" s="13" t="n">
        <v>0.017519</v>
      </c>
      <c r="J68" s="13" t="n">
        <v>0.111368</v>
      </c>
      <c r="K68" s="13" t="n">
        <v>0.077882</v>
      </c>
      <c r="L68" s="13" t="n">
        <v>0.007587</v>
      </c>
      <c r="M68" s="13" t="n">
        <v>0.073794</v>
      </c>
      <c r="N68" s="13" t="n">
        <v>0.03266</v>
      </c>
      <c r="O68" s="13" t="n">
        <v>0.016253</v>
      </c>
      <c r="P68" s="13" t="n">
        <v>0.031875</v>
      </c>
      <c r="Q68" s="13" t="n">
        <v>0.001278</v>
      </c>
      <c r="R68" s="13" t="n">
        <v>-0.021872</v>
      </c>
      <c r="S68" s="13" t="n">
        <v>-0.052888</v>
      </c>
      <c r="T68" s="13" t="n">
        <v>0.014486</v>
      </c>
      <c r="U68" s="13" t="n">
        <v>-0.013012</v>
      </c>
      <c r="V68" s="13" t="n">
        <v>0.023295</v>
      </c>
      <c r="W68" s="13" t="n">
        <v>-0.015796</v>
      </c>
      <c r="X68" s="13" t="n">
        <v>-0.022233</v>
      </c>
      <c r="Y68" s="13" t="n">
        <v>0.013287</v>
      </c>
      <c r="Z68" s="13" t="n">
        <v>-0.04711</v>
      </c>
      <c r="AA68" s="13" t="n">
        <v>0.021228</v>
      </c>
      <c r="AB68" s="13" t="n">
        <v>-0.050662</v>
      </c>
      <c r="AC68" s="13" t="n">
        <v>-0.058193</v>
      </c>
      <c r="AD68" s="13" t="n">
        <v>0.020587</v>
      </c>
      <c r="AE68" s="13" t="n">
        <v>-0.232658</v>
      </c>
      <c r="AF68" s="13" t="n">
        <v>0.116443</v>
      </c>
      <c r="AG68" s="13" t="n">
        <v>0.094735</v>
      </c>
      <c r="AH68" s="13" t="n">
        <v>0.106117</v>
      </c>
      <c r="AI68" s="13" t="n">
        <v>0.04684</v>
      </c>
      <c r="AJ68" s="13" t="n">
        <v>-0.028221</v>
      </c>
      <c r="AK68" s="13" t="n">
        <v>-0.002503</v>
      </c>
      <c r="AL68" s="13" t="n">
        <v>-0.006629</v>
      </c>
      <c r="AM68" s="13" t="n">
        <v>-0.1</v>
      </c>
      <c r="AN68" s="13" t="n">
        <v>-0.089212</v>
      </c>
      <c r="AO68" s="13" t="n">
        <v>0.186475</v>
      </c>
      <c r="AP68" s="13" t="n">
        <v>-0.101451</v>
      </c>
      <c r="AQ68" s="13" t="n">
        <v>-0.138889</v>
      </c>
      <c r="AR68" s="13" t="n">
        <v>-0.195392</v>
      </c>
      <c r="AS68" s="13" t="n">
        <v>-0.067411</v>
      </c>
      <c r="AT68" s="13" t="n">
        <v>0.297996</v>
      </c>
      <c r="AU68" s="13" t="n">
        <v>0.175299</v>
      </c>
      <c r="AV68" s="13" t="n">
        <v>-0.027839</v>
      </c>
      <c r="AW68" s="13" t="n">
        <v>0.043832</v>
      </c>
      <c r="AX68" s="13" t="n">
        <v>-0.027706</v>
      </c>
      <c r="AY68" s="13" t="n">
        <v>-0.081345</v>
      </c>
      <c r="AZ68" s="13" t="n">
        <v>0.0111</v>
      </c>
      <c r="BA68" s="13" t="n">
        <v>-0.024451</v>
      </c>
      <c r="BB68" s="13" t="n">
        <v>-0.104859</v>
      </c>
      <c r="BC68" s="13" t="n">
        <v>0.079412</v>
      </c>
      <c r="BD68" s="13" t="n">
        <v>0.059946</v>
      </c>
      <c r="BE68" s="13" t="n">
        <v>0.010283</v>
      </c>
      <c r="BF68" s="13" t="n">
        <v>0.044386</v>
      </c>
      <c r="BG68" s="13" t="n">
        <v>-0.0125</v>
      </c>
      <c r="BH68" s="13" t="n">
        <v>-0.053165</v>
      </c>
      <c r="BI68" s="13" t="n">
        <v>-0.035714</v>
      </c>
      <c r="BJ68" s="13" t="n">
        <v>0.131054</v>
      </c>
      <c r="BK68" s="13" t="n">
        <v>-0.110831</v>
      </c>
      <c r="BM68" s="13" t="n">
        <v>0.033264</v>
      </c>
      <c r="BN68" s="13" t="n">
        <v>-0.012454</v>
      </c>
      <c r="BO68" s="13" t="n">
        <v>0.010914</v>
      </c>
      <c r="BP68" s="13" t="n">
        <v>0.030347</v>
      </c>
      <c r="BQ68" s="13" t="n">
        <v>0.074979</v>
      </c>
      <c r="BR68" s="13" t="n">
        <v>0.00909</v>
      </c>
      <c r="BS68" s="13" t="n">
        <v>0.039187</v>
      </c>
      <c r="BT68" s="13" t="n">
        <v>-0.012214</v>
      </c>
      <c r="BU68" s="13" t="n">
        <v>0.056093</v>
      </c>
      <c r="BV68" s="13" t="n">
        <v>-0.003673</v>
      </c>
      <c r="BW68" s="13" t="n">
        <v>0.06385</v>
      </c>
      <c r="BX68" s="13" t="n">
        <v>-0.031632</v>
      </c>
      <c r="BY68" s="13" t="n">
        <v>0.075391</v>
      </c>
      <c r="BZ68" s="13" t="n">
        <v>0.012683</v>
      </c>
      <c r="CA68" s="13" t="n">
        <v>0.03311</v>
      </c>
      <c r="CB68" s="13" t="n">
        <v>0.035485</v>
      </c>
      <c r="CC68" s="13" t="n">
        <v>-0.05261</v>
      </c>
      <c r="CD68" s="13" t="n">
        <v>0.060029</v>
      </c>
      <c r="CE68" s="13" t="n">
        <v>0.014743</v>
      </c>
      <c r="CF68" s="13" t="n">
        <v>-0.030005</v>
      </c>
      <c r="CG68" s="13" t="n">
        <v>0.01466</v>
      </c>
      <c r="CH68" s="13" t="n">
        <v>0.057216</v>
      </c>
      <c r="CI68" s="13" t="n">
        <v>-0.055099</v>
      </c>
      <c r="CJ68" s="13" t="n">
        <v>0.040594</v>
      </c>
      <c r="CK68" s="13" t="n">
        <v>-0.053281</v>
      </c>
      <c r="CL68" s="13" t="n">
        <v>0.061126</v>
      </c>
      <c r="CM68" s="13" t="n">
        <v>-0.004914</v>
      </c>
      <c r="CN68" s="13" t="n">
        <v>0.028335</v>
      </c>
      <c r="CO68" s="13" t="n">
        <v>-0.043235</v>
      </c>
      <c r="CP68" s="13" t="n">
        <v>0.065447</v>
      </c>
      <c r="CQ68" s="13" t="n">
        <v>0.008073</v>
      </c>
      <c r="CR68" s="13" t="n">
        <v>-0.027893</v>
      </c>
      <c r="CS68" s="13" t="n">
        <v>0.028258</v>
      </c>
      <c r="CT68" s="13" t="n">
        <v>-0.002503</v>
      </c>
      <c r="CU68" s="13" t="n">
        <v>-0.006629</v>
      </c>
      <c r="CV68" s="13" t="n">
        <v>-0.034871</v>
      </c>
      <c r="CW68" s="13" t="n">
        <v>-0.050823</v>
      </c>
      <c r="CX68" s="13" t="n">
        <v>0.063448</v>
      </c>
      <c r="CY68" s="13" t="n">
        <v>0.030003</v>
      </c>
      <c r="CZ68" s="13" t="n">
        <v>-0.050286</v>
      </c>
      <c r="DA68" s="13" t="n">
        <v>-0.083393</v>
      </c>
      <c r="DB68" s="13" t="n">
        <v>0.018763</v>
      </c>
      <c r="DC68" s="13" t="n">
        <v>0.08417</v>
      </c>
      <c r="DD68" s="13" t="n">
        <v>-2.2E-005</v>
      </c>
      <c r="DE68" s="13" t="n">
        <v>0.00702</v>
      </c>
      <c r="DF68" s="13" t="n">
        <v>-0.008668</v>
      </c>
      <c r="DG68" s="13" t="n">
        <v>0.05865</v>
      </c>
      <c r="DH68" s="13" t="n">
        <v>0.021658</v>
      </c>
      <c r="DI68" s="13" t="n">
        <v>0.009925</v>
      </c>
      <c r="DJ68" s="13" t="n">
        <v>-0.056638</v>
      </c>
      <c r="DK68" s="13" t="n">
        <v>0.130835</v>
      </c>
      <c r="DL68" s="13" t="n">
        <v>0.024077</v>
      </c>
      <c r="DM68" s="13" t="n">
        <v>-0.005274</v>
      </c>
      <c r="DN68" s="13" t="n">
        <v>0.006226</v>
      </c>
      <c r="DO68" s="13" t="n">
        <v>-0.007483</v>
      </c>
      <c r="DP68" s="13" t="n">
        <v>0.010098</v>
      </c>
      <c r="DQ68" s="13" t="n">
        <v>-0.023938</v>
      </c>
      <c r="DR68" s="13" t="n">
        <v>0.032326</v>
      </c>
      <c r="DS68" s="13" t="n">
        <v>0.010639</v>
      </c>
      <c r="DT68" s="13" t="n">
        <v>-0.018939</v>
      </c>
      <c r="DV68" s="13" t="n">
        <v>0.03486</v>
      </c>
      <c r="DW68" s="13" t="n">
        <v>-0.012993</v>
      </c>
      <c r="DX68" s="13" t="n">
        <v>0.012777</v>
      </c>
      <c r="DY68" s="13" t="n">
        <v>0.033761</v>
      </c>
      <c r="DZ68" s="13" t="n">
        <v>0.07714</v>
      </c>
      <c r="EA68" s="13" t="n">
        <v>0.009752</v>
      </c>
      <c r="EB68" s="13" t="n">
        <v>0.03385</v>
      </c>
      <c r="EC68" s="13" t="n">
        <v>-0.004858</v>
      </c>
      <c r="ED68" s="13" t="n">
        <v>0.060055</v>
      </c>
      <c r="EE68" s="13" t="n">
        <v>-0.001103</v>
      </c>
      <c r="EF68" s="13" t="n">
        <v>0.066793</v>
      </c>
      <c r="EG68" s="13" t="n">
        <v>-0.03239</v>
      </c>
      <c r="EH68" s="13" t="n">
        <v>0.074048</v>
      </c>
      <c r="EI68" s="13" t="n">
        <v>0.016767</v>
      </c>
      <c r="EJ68" s="13" t="n">
        <v>0.034997</v>
      </c>
      <c r="EK68" s="13" t="n">
        <v>0.036564</v>
      </c>
      <c r="EL68" s="13" t="n">
        <v>-0.048941</v>
      </c>
      <c r="EM68" s="13" t="n">
        <v>0.058335</v>
      </c>
      <c r="EN68" s="13" t="n">
        <v>0.018288</v>
      </c>
      <c r="EO68" s="13" t="n">
        <v>-0.028006</v>
      </c>
      <c r="EP68" s="13" t="n">
        <v>0.014879</v>
      </c>
      <c r="EQ68" s="13" t="n">
        <v>0.058355</v>
      </c>
      <c r="ER68" s="13" t="n">
        <v>-0.055238</v>
      </c>
      <c r="ES68" s="13" t="n">
        <v>0.042686</v>
      </c>
      <c r="ET68" s="13" t="n">
        <v>-0.056324</v>
      </c>
      <c r="EU68" s="13" t="n">
        <v>0.060625</v>
      </c>
      <c r="EV68" s="13" t="n">
        <v>-0.009011</v>
      </c>
      <c r="EW68" s="13" t="n">
        <v>0.029404</v>
      </c>
      <c r="EX68" s="13" t="n">
        <v>-0.051372</v>
      </c>
      <c r="EY68" s="13" t="n">
        <v>0.073055</v>
      </c>
      <c r="EZ68" s="13" t="n">
        <v>0.001979</v>
      </c>
      <c r="FA68" s="13" t="n">
        <v>-0.012164</v>
      </c>
      <c r="FB68" s="13" t="n">
        <v>0.020936</v>
      </c>
      <c r="FC68" s="13" t="n">
        <v>0.002798</v>
      </c>
      <c r="FD68" s="13" t="n">
        <v>-0.009748</v>
      </c>
      <c r="FE68" s="13" t="n">
        <v>-0.03247</v>
      </c>
      <c r="FF68" s="13" t="n">
        <v>-0.05037</v>
      </c>
      <c r="FG68" s="13" t="n">
        <v>0.071433</v>
      </c>
      <c r="FH68" s="13" t="n">
        <v>0.034408</v>
      </c>
      <c r="FI68" s="13" t="n">
        <v>-0.05314</v>
      </c>
      <c r="FJ68" s="13" t="n">
        <v>-0.082202</v>
      </c>
      <c r="FK68" s="13" t="n">
        <v>0.022044</v>
      </c>
      <c r="FL68" s="13" t="n">
        <v>0.079691</v>
      </c>
      <c r="FM68" s="13" t="n">
        <v>0.017991</v>
      </c>
      <c r="FN68" s="13" t="n">
        <v>0.011739</v>
      </c>
      <c r="FO68" s="13" t="n">
        <v>-0.014708</v>
      </c>
      <c r="FP68" s="13" t="n">
        <v>0.056092</v>
      </c>
      <c r="FQ68" s="13" t="n">
        <v>0.019127</v>
      </c>
      <c r="FR68" s="13" t="n">
        <v>0.013815</v>
      </c>
      <c r="FS68" s="13" t="n">
        <v>-0.055074</v>
      </c>
      <c r="FT68" s="13" t="n">
        <v>0.135632</v>
      </c>
      <c r="FU68" s="13" t="n">
        <v>0.026419</v>
      </c>
      <c r="FV68" s="13" t="n">
        <v>-0.00429</v>
      </c>
      <c r="FW68" s="13" t="n">
        <v>0.009305</v>
      </c>
      <c r="FX68" s="13" t="n">
        <v>-0.00634</v>
      </c>
      <c r="FY68" s="13" t="n">
        <v>0.009706</v>
      </c>
      <c r="FZ68" s="13" t="n">
        <v>-0.029333</v>
      </c>
      <c r="GA68" s="13" t="n">
        <v>0.040897</v>
      </c>
      <c r="GB68" s="13" t="n">
        <v>0.009406</v>
      </c>
      <c r="GC68" s="13" t="n">
        <v>-0.017898</v>
      </c>
    </row>
    <row r="69" customFormat="false" ht="15" hidden="false" customHeight="false" outlineLevel="0" collapsed="false">
      <c r="B69" s="8" t="str">
        <f aca="false">Deals!B69</f>
        <v>Spectrum Pharmaceuticals Inc</v>
      </c>
      <c r="C69" s="12" t="n">
        <v>1</v>
      </c>
      <c r="D69" s="13" t="n">
        <v>-0.046154</v>
      </c>
      <c r="E69" s="13" t="n">
        <v>0.060932</v>
      </c>
      <c r="F69" s="13" t="n">
        <v>-0.042568</v>
      </c>
      <c r="G69" s="13" t="n">
        <v>0.127302</v>
      </c>
      <c r="H69" s="13" t="n">
        <v>-0.095956</v>
      </c>
      <c r="I69" s="13" t="n">
        <v>-0.345614</v>
      </c>
      <c r="J69" s="13" t="n">
        <v>-0.006702</v>
      </c>
      <c r="K69" s="13" t="n">
        <v>0.107962</v>
      </c>
      <c r="L69" s="13" t="n">
        <v>-0.091352</v>
      </c>
      <c r="M69" s="13" t="n">
        <v>0.131367</v>
      </c>
      <c r="N69" s="13" t="n">
        <v>-0.092417</v>
      </c>
      <c r="O69" s="13" t="n">
        <v>0.093995</v>
      </c>
      <c r="P69" s="13" t="n">
        <v>0.026253</v>
      </c>
      <c r="Q69" s="13" t="n">
        <v>0.115116</v>
      </c>
      <c r="R69" s="13" t="n">
        <v>-0.077164</v>
      </c>
      <c r="S69" s="13" t="n">
        <v>-0.049718</v>
      </c>
      <c r="T69" s="13" t="n">
        <v>-0.007134</v>
      </c>
      <c r="U69" s="13" t="n">
        <v>-0.061078</v>
      </c>
      <c r="V69" s="13" t="n">
        <v>-0.123724</v>
      </c>
      <c r="W69" s="13" t="n">
        <v>0.133916</v>
      </c>
      <c r="X69" s="13" t="n">
        <v>0.043646</v>
      </c>
      <c r="Y69" s="13" t="n">
        <v>-0.134071</v>
      </c>
      <c r="Z69" s="13" t="n">
        <v>0.151989</v>
      </c>
      <c r="AA69" s="13" t="n">
        <v>0.003699</v>
      </c>
      <c r="AB69" s="13" t="n">
        <v>-0.068796</v>
      </c>
      <c r="AC69" s="13" t="n">
        <v>-0.048813</v>
      </c>
      <c r="AD69" s="13" t="n">
        <v>-0.038835</v>
      </c>
      <c r="AE69" s="13" t="n">
        <v>0.010101</v>
      </c>
      <c r="AF69" s="13" t="n">
        <v>-0.11</v>
      </c>
      <c r="AG69" s="13" t="n">
        <v>-0.025682</v>
      </c>
      <c r="AH69" s="13" t="n">
        <v>-0.069193</v>
      </c>
      <c r="AI69" s="13" t="n">
        <v>0.109735</v>
      </c>
      <c r="AJ69" s="13" t="n">
        <v>0.012554</v>
      </c>
      <c r="AK69" s="13" t="n">
        <v>-0.001721</v>
      </c>
      <c r="AL69" s="13" t="n">
        <v>0.051338</v>
      </c>
      <c r="AM69" s="13" t="n">
        <v>-0.177442</v>
      </c>
      <c r="AN69" s="13" t="n">
        <v>-0.128763</v>
      </c>
      <c r="AO69" s="13" t="n">
        <v>0.151631</v>
      </c>
      <c r="AP69" s="13" t="n">
        <v>0.005</v>
      </c>
      <c r="AQ69" s="13" t="n">
        <v>-0.177446</v>
      </c>
      <c r="AR69" s="13" t="n">
        <v>-0.08871</v>
      </c>
      <c r="AS69" s="13" t="n">
        <v>0.40708</v>
      </c>
      <c r="AT69" s="13" t="n">
        <v>0.11478</v>
      </c>
      <c r="AU69" s="13" t="n">
        <v>0.056417</v>
      </c>
      <c r="AV69" s="13" t="n">
        <v>-0.12283</v>
      </c>
      <c r="AW69" s="13" t="n">
        <v>0.045662</v>
      </c>
      <c r="AX69" s="13" t="n">
        <v>-0.227074</v>
      </c>
      <c r="AY69" s="13" t="n">
        <v>-0.120527</v>
      </c>
      <c r="AZ69" s="13" t="n">
        <v>-0.24197</v>
      </c>
      <c r="BA69" s="13" t="n">
        <v>0.10452</v>
      </c>
      <c r="BB69" s="13" t="n">
        <v>0.132992</v>
      </c>
      <c r="BC69" s="13" t="n">
        <v>0.051919</v>
      </c>
      <c r="BD69" s="13" t="n">
        <v>0.373391</v>
      </c>
      <c r="BE69" s="13" t="n">
        <v>0.015625</v>
      </c>
      <c r="BF69" s="13" t="n">
        <v>0.170769</v>
      </c>
      <c r="BG69" s="13" t="n">
        <v>-0.256242</v>
      </c>
      <c r="BH69" s="13" t="n">
        <v>0.316254</v>
      </c>
      <c r="BI69" s="13" t="n">
        <v>0.001342</v>
      </c>
      <c r="BJ69" s="13" t="n">
        <v>0.308311</v>
      </c>
      <c r="BK69" s="13" t="n">
        <v>0.441598</v>
      </c>
      <c r="BM69" s="13" t="n">
        <v>-0.055653</v>
      </c>
      <c r="BN69" s="13" t="n">
        <v>-0.004674</v>
      </c>
      <c r="BO69" s="13" t="n">
        <v>0.035149</v>
      </c>
      <c r="BP69" s="13" t="n">
        <v>0.070883</v>
      </c>
      <c r="BQ69" s="13" t="n">
        <v>0.008534</v>
      </c>
      <c r="BR69" s="13" t="n">
        <v>0.05133</v>
      </c>
      <c r="BS69" s="13" t="n">
        <v>-0.007138</v>
      </c>
      <c r="BT69" s="13" t="n">
        <v>0.054283</v>
      </c>
      <c r="BU69" s="13" t="n">
        <v>0.018013</v>
      </c>
      <c r="BV69" s="13" t="n">
        <v>0.070419</v>
      </c>
      <c r="BW69" s="13" t="n">
        <v>-0.005681</v>
      </c>
      <c r="BX69" s="13" t="n">
        <v>0.068252</v>
      </c>
      <c r="BY69" s="13" t="n">
        <v>0.006633</v>
      </c>
      <c r="BZ69" s="13" t="n">
        <v>0.064781</v>
      </c>
      <c r="CA69" s="13" t="n">
        <v>0.028395</v>
      </c>
      <c r="CB69" s="13" t="n">
        <v>0.001207</v>
      </c>
      <c r="CC69" s="13" t="n">
        <v>0.048235</v>
      </c>
      <c r="CD69" s="13" t="n">
        <v>-0.041372</v>
      </c>
      <c r="CE69" s="13" t="n">
        <v>-0.067967</v>
      </c>
      <c r="CF69" s="13" t="n">
        <v>-0.004401</v>
      </c>
      <c r="CG69" s="13" t="n">
        <v>0.07526</v>
      </c>
      <c r="CH69" s="13" t="n">
        <v>-0.050242</v>
      </c>
      <c r="CI69" s="13" t="n">
        <v>0.055697</v>
      </c>
      <c r="CJ69" s="13" t="n">
        <v>-0.049962</v>
      </c>
      <c r="CK69" s="13" t="n">
        <v>0.083606</v>
      </c>
      <c r="CL69" s="13" t="n">
        <v>0.016146</v>
      </c>
      <c r="CM69" s="13" t="n">
        <v>0.009829</v>
      </c>
      <c r="CN69" s="13" t="n">
        <v>-0.012307</v>
      </c>
      <c r="CO69" s="13" t="n">
        <v>0.074649</v>
      </c>
      <c r="CP69" s="13" t="n">
        <v>0.03186</v>
      </c>
      <c r="CQ69" s="13" t="n">
        <v>-0.039124</v>
      </c>
      <c r="CR69" s="13" t="n">
        <v>0.028908</v>
      </c>
      <c r="CS69" s="13" t="n">
        <v>0.012554</v>
      </c>
      <c r="CT69" s="13" t="n">
        <v>-0.001721</v>
      </c>
      <c r="CU69" s="13" t="n">
        <v>-0.100334</v>
      </c>
      <c r="CV69" s="13" t="n">
        <v>-0.095752</v>
      </c>
      <c r="CW69" s="13" t="n">
        <v>0.03069</v>
      </c>
      <c r="CX69" s="13" t="n">
        <v>0.080711</v>
      </c>
      <c r="CY69" s="13" t="n">
        <v>-0.03045</v>
      </c>
      <c r="CZ69" s="13" t="n">
        <v>-0.17716</v>
      </c>
      <c r="DA69" s="13" t="n">
        <v>-0.014349</v>
      </c>
      <c r="DB69" s="13" t="n">
        <v>0.08568</v>
      </c>
      <c r="DC69" s="13" t="n">
        <v>0.045734</v>
      </c>
      <c r="DD69" s="13" t="n">
        <v>0.033855</v>
      </c>
      <c r="DE69" s="13" t="n">
        <v>-0.003661</v>
      </c>
      <c r="DF69" s="13" t="n">
        <v>0.0807</v>
      </c>
      <c r="DG69" s="13" t="n">
        <v>0.003679</v>
      </c>
      <c r="DH69" s="13" t="n">
        <v>0.049663</v>
      </c>
      <c r="DI69" s="13" t="n">
        <v>-0.099241</v>
      </c>
      <c r="DJ69" s="13" t="n">
        <v>0.093107</v>
      </c>
      <c r="DK69" s="13" t="n">
        <v>-0.022398</v>
      </c>
      <c r="DL69" s="13" t="n">
        <v>0.025391</v>
      </c>
      <c r="DM69" s="13" t="n">
        <v>0.058384</v>
      </c>
      <c r="DN69" s="13" t="n">
        <v>0.035308</v>
      </c>
      <c r="DO69" s="13" t="n">
        <v>0.039279</v>
      </c>
      <c r="DP69" s="13" t="n">
        <v>0.004125</v>
      </c>
      <c r="DQ69" s="13" t="n">
        <v>0.060634</v>
      </c>
      <c r="DR69" s="13" t="n">
        <v>-0.000707</v>
      </c>
      <c r="DS69" s="13" t="n">
        <v>-0.008322</v>
      </c>
      <c r="DT69" s="13" t="n">
        <v>0.056939</v>
      </c>
      <c r="DV69" s="13" t="n">
        <v>-0.057903</v>
      </c>
      <c r="DW69" s="13" t="n">
        <v>-0.004906</v>
      </c>
      <c r="DX69" s="13" t="n">
        <v>0.035724</v>
      </c>
      <c r="DY69" s="13" t="n">
        <v>0.068896</v>
      </c>
      <c r="DZ69" s="13" t="n">
        <v>0.007246</v>
      </c>
      <c r="EA69" s="13" t="n">
        <v>0.049268</v>
      </c>
      <c r="EB69" s="13" t="n">
        <v>-0.006341</v>
      </c>
      <c r="EC69" s="13" t="n">
        <v>0.062929</v>
      </c>
      <c r="ED69" s="13" t="n">
        <v>0.01317</v>
      </c>
      <c r="EE69" s="13" t="n">
        <v>0.075285</v>
      </c>
      <c r="EF69" s="13" t="n">
        <v>-0.011026</v>
      </c>
      <c r="EG69" s="13" t="n">
        <v>0.06595</v>
      </c>
      <c r="EH69" s="13" t="n">
        <v>0.010795</v>
      </c>
      <c r="EI69" s="13" t="n">
        <v>0.066441</v>
      </c>
      <c r="EJ69" s="13" t="n">
        <v>0.026067</v>
      </c>
      <c r="EK69" s="13" t="n">
        <v>0.009733</v>
      </c>
      <c r="EL69" s="13" t="n">
        <v>0.03455</v>
      </c>
      <c r="EM69" s="13" t="n">
        <v>-0.025746</v>
      </c>
      <c r="EN69" s="13" t="n">
        <v>-0.061748</v>
      </c>
      <c r="EO69" s="13" t="n">
        <v>-0.008859</v>
      </c>
      <c r="EP69" s="13" t="n">
        <v>0.08789</v>
      </c>
      <c r="EQ69" s="13" t="n">
        <v>-0.063573</v>
      </c>
      <c r="ER69" s="13" t="n">
        <v>0.054443</v>
      </c>
      <c r="ES69" s="13" t="n">
        <v>-0.0538</v>
      </c>
      <c r="ET69" s="13" t="n">
        <v>0.082902</v>
      </c>
      <c r="EU69" s="13" t="n">
        <v>0.013356</v>
      </c>
      <c r="EV69" s="13" t="n">
        <v>0.011862</v>
      </c>
      <c r="EW69" s="13" t="n">
        <v>-0.025271</v>
      </c>
      <c r="EX69" s="13" t="n">
        <v>0.093297</v>
      </c>
      <c r="EY69" s="13" t="n">
        <v>0.030284</v>
      </c>
      <c r="EZ69" s="13" t="n">
        <v>-0.02015</v>
      </c>
      <c r="FA69" s="13" t="n">
        <v>0.00991</v>
      </c>
      <c r="FB69" s="13" t="n">
        <v>0.017252</v>
      </c>
      <c r="FC69" s="13" t="n">
        <v>-0.003168</v>
      </c>
      <c r="FD69" s="13" t="n">
        <v>-0.092336</v>
      </c>
      <c r="FE69" s="13" t="n">
        <v>-0.102882</v>
      </c>
      <c r="FF69" s="13" t="n">
        <v>0.04163</v>
      </c>
      <c r="FG69" s="13" t="n">
        <v>0.086308</v>
      </c>
      <c r="FH69" s="13" t="n">
        <v>-0.033729</v>
      </c>
      <c r="FI69" s="13" t="n">
        <v>-0.1895</v>
      </c>
      <c r="FJ69" s="13" t="n">
        <v>-0.00396</v>
      </c>
      <c r="FK69" s="13" t="n">
        <v>0.102724</v>
      </c>
      <c r="FL69" s="13" t="n">
        <v>0.056026</v>
      </c>
      <c r="FM69" s="13" t="n">
        <v>0.03106</v>
      </c>
      <c r="FN69" s="13" t="n">
        <v>-0.008278</v>
      </c>
      <c r="FO69" s="13" t="n">
        <v>0.083394</v>
      </c>
      <c r="FP69" s="13" t="n">
        <v>-0.000451</v>
      </c>
      <c r="FQ69" s="13" t="n">
        <v>0.049994</v>
      </c>
      <c r="FR69" s="13" t="n">
        <v>-0.091743</v>
      </c>
      <c r="FS69" s="13" t="n">
        <v>0.084524</v>
      </c>
      <c r="FT69" s="13" t="n">
        <v>-0.015069</v>
      </c>
      <c r="FU69" s="13" t="n">
        <v>0.021881</v>
      </c>
      <c r="FV69" s="13" t="n">
        <v>0.051798</v>
      </c>
      <c r="FW69" s="13" t="n">
        <v>0.026138</v>
      </c>
      <c r="FX69" s="13" t="n">
        <v>0.025624</v>
      </c>
      <c r="FY69" s="13" t="n">
        <v>0.00125</v>
      </c>
      <c r="FZ69" s="13" t="n">
        <v>0.064913</v>
      </c>
      <c r="GA69" s="13" t="n">
        <v>-0.000761</v>
      </c>
      <c r="GB69" s="13" t="n">
        <v>-0.00633</v>
      </c>
      <c r="GC69" s="13" t="n">
        <v>0.065065</v>
      </c>
    </row>
    <row r="70" customFormat="false" ht="15" hidden="false" customHeight="false" outlineLevel="0" collapsed="false">
      <c r="B70" s="8" t="str">
        <f aca="false">Deals!B70</f>
        <v>Wolverine World Wide Inc /De/</v>
      </c>
      <c r="C70" s="12" t="n">
        <v>1</v>
      </c>
      <c r="D70" s="13" t="n">
        <v>0.033676</v>
      </c>
      <c r="E70" s="13" t="n">
        <v>-0.051756</v>
      </c>
      <c r="F70" s="13" t="n">
        <v>0.049292</v>
      </c>
      <c r="G70" s="13" t="n">
        <v>-0.018605</v>
      </c>
      <c r="H70" s="13" t="n">
        <v>0.052844</v>
      </c>
      <c r="I70" s="13" t="n">
        <v>0.076628</v>
      </c>
      <c r="J70" s="13" t="n">
        <v>0.095876</v>
      </c>
      <c r="K70" s="13" t="n">
        <v>0.044317</v>
      </c>
      <c r="L70" s="13" t="n">
        <v>0.053104</v>
      </c>
      <c r="M70" s="13" t="n">
        <v>-0.021909</v>
      </c>
      <c r="N70" s="13" t="n">
        <v>0.036267</v>
      </c>
      <c r="O70" s="13" t="n">
        <v>-0.008415</v>
      </c>
      <c r="P70" s="13" t="n">
        <v>-0.42778</v>
      </c>
      <c r="Q70" s="13" t="n">
        <v>0.029661</v>
      </c>
      <c r="R70" s="13" t="n">
        <v>-0.178445</v>
      </c>
      <c r="S70" s="13" t="n">
        <v>-0.055197</v>
      </c>
      <c r="T70" s="13" t="n">
        <v>0.085357</v>
      </c>
      <c r="U70" s="13" t="n">
        <v>-0.015762</v>
      </c>
      <c r="V70" s="13" t="n">
        <v>-0.079359</v>
      </c>
      <c r="W70" s="13" t="n">
        <v>0.009664</v>
      </c>
      <c r="X70" s="13" t="n">
        <v>-0.069071</v>
      </c>
      <c r="Y70" s="13" t="n">
        <v>0.094806</v>
      </c>
      <c r="Z70" s="13" t="n">
        <v>-0.054217</v>
      </c>
      <c r="AA70" s="13" t="n">
        <v>0.083001</v>
      </c>
      <c r="AB70" s="13" t="n">
        <v>0.124171</v>
      </c>
      <c r="AC70" s="13" t="n">
        <v>-0.032121</v>
      </c>
      <c r="AD70" s="13" t="n">
        <v>-0.044791</v>
      </c>
      <c r="AE70" s="13" t="n">
        <v>0.085613</v>
      </c>
      <c r="AF70" s="13" t="n">
        <v>0.096531</v>
      </c>
      <c r="AG70" s="13" t="n">
        <v>-0.081315</v>
      </c>
      <c r="AH70" s="13" t="n">
        <v>-0.043931</v>
      </c>
      <c r="AI70" s="13" t="n">
        <v>-0.028591</v>
      </c>
      <c r="AJ70" s="13" t="n">
        <v>0.029494</v>
      </c>
      <c r="AK70" s="13" t="n">
        <v>-0.080832</v>
      </c>
      <c r="AL70" s="13" t="n">
        <v>-0.194805</v>
      </c>
      <c r="AM70" s="13" t="n">
        <v>-0.141867</v>
      </c>
      <c r="AN70" s="13" t="n">
        <v>-0.020463</v>
      </c>
      <c r="AO70" s="13" t="n">
        <v>-0.078065</v>
      </c>
      <c r="AP70" s="13" t="n">
        <v>0.011969</v>
      </c>
      <c r="AQ70" s="13" t="n">
        <v>0.119456</v>
      </c>
      <c r="AR70" s="13" t="n">
        <v>-0.023772</v>
      </c>
      <c r="AS70" s="13" t="n">
        <v>0.028773</v>
      </c>
      <c r="AT70" s="13" t="n">
        <v>-0.03905</v>
      </c>
      <c r="AU70" s="13" t="n">
        <v>0.119165</v>
      </c>
      <c r="AV70" s="13" t="n">
        <v>0.205217</v>
      </c>
      <c r="AW70" s="13" t="n">
        <v>-0.023683</v>
      </c>
      <c r="AX70" s="13" t="n">
        <v>-0.034295</v>
      </c>
      <c r="AY70" s="13" t="n">
        <v>-0.072948</v>
      </c>
      <c r="AZ70" s="13" t="n">
        <v>0.055269</v>
      </c>
      <c r="BA70" s="13" t="n">
        <v>-0.02308</v>
      </c>
      <c r="BB70" s="13" t="n">
        <v>0.070159</v>
      </c>
      <c r="BC70" s="13" t="n">
        <v>0.07152</v>
      </c>
      <c r="BD70" s="13" t="n">
        <v>-0.005562</v>
      </c>
      <c r="BE70" s="13" t="n">
        <v>-0.034441</v>
      </c>
      <c r="BF70" s="13" t="n">
        <v>0.078391</v>
      </c>
      <c r="BG70" s="13" t="n">
        <v>0.079615</v>
      </c>
      <c r="BH70" s="13" t="n">
        <v>0.006783</v>
      </c>
      <c r="BI70" s="13" t="n">
        <v>-0.067376</v>
      </c>
      <c r="BJ70" s="13" t="n">
        <v>0.09924</v>
      </c>
      <c r="BK70" s="13" t="n">
        <v>-0.053726</v>
      </c>
      <c r="BM70" s="13" t="n">
        <v>0.028796</v>
      </c>
      <c r="BN70" s="13" t="n">
        <v>0.024315</v>
      </c>
      <c r="BO70" s="13" t="n">
        <v>0.054936</v>
      </c>
      <c r="BP70" s="13" t="n">
        <v>0.00502</v>
      </c>
      <c r="BQ70" s="13" t="n">
        <v>0.044964</v>
      </c>
      <c r="BR70" s="13" t="n">
        <v>-0.020228</v>
      </c>
      <c r="BS70" s="13" t="n">
        <v>0.029833</v>
      </c>
      <c r="BT70" s="13" t="n">
        <v>-0.004107</v>
      </c>
      <c r="BU70" s="13" t="n">
        <v>0.082928</v>
      </c>
      <c r="BV70" s="13" t="n">
        <v>-0.016534</v>
      </c>
      <c r="BW70" s="13" t="n">
        <v>0.057374</v>
      </c>
      <c r="BX70" s="13" t="n">
        <v>0.033835</v>
      </c>
      <c r="BY70" s="13" t="n">
        <v>0.027704</v>
      </c>
      <c r="BZ70" s="13" t="n">
        <v>0.016469</v>
      </c>
      <c r="CA70" s="13" t="n">
        <v>-0.003567</v>
      </c>
      <c r="CB70" s="13" t="n">
        <v>0.066358</v>
      </c>
      <c r="CC70" s="13" t="n">
        <v>-0.046875</v>
      </c>
      <c r="CD70" s="13" t="n">
        <v>-0.05681</v>
      </c>
      <c r="CE70" s="13" t="n">
        <v>0.012433</v>
      </c>
      <c r="CF70" s="13" t="n">
        <v>0.062082</v>
      </c>
      <c r="CG70" s="13" t="n">
        <v>-0.054705</v>
      </c>
      <c r="CH70" s="13" t="n">
        <v>0.063988</v>
      </c>
      <c r="CI70" s="13" t="n">
        <v>-0.029935</v>
      </c>
      <c r="CJ70" s="13" t="n">
        <v>0.058786</v>
      </c>
      <c r="CK70" s="13" t="n">
        <v>0.027658</v>
      </c>
      <c r="CL70" s="13" t="n">
        <v>0.017988</v>
      </c>
      <c r="CM70" s="13" t="n">
        <v>-0.005831</v>
      </c>
      <c r="CN70" s="13" t="n">
        <v>0.073006</v>
      </c>
      <c r="CO70" s="13" t="n">
        <v>0.005411</v>
      </c>
      <c r="CP70" s="13" t="n">
        <v>-0.031006</v>
      </c>
      <c r="CQ70" s="13" t="n">
        <v>0.044006</v>
      </c>
      <c r="CR70" s="13" t="n">
        <v>0.012921</v>
      </c>
      <c r="CS70" s="13" t="n">
        <v>0.019176</v>
      </c>
      <c r="CT70" s="13" t="n">
        <v>-0.080326</v>
      </c>
      <c r="CU70" s="13" t="n">
        <v>-0.060705</v>
      </c>
      <c r="CV70" s="13" t="n">
        <v>0.038969</v>
      </c>
      <c r="CW70" s="13" t="n">
        <v>0.019986</v>
      </c>
      <c r="CX70" s="13" t="n">
        <v>-0.026704</v>
      </c>
      <c r="CY70" s="13" t="n">
        <v>-0.116705</v>
      </c>
      <c r="CZ70" s="13" t="n">
        <v>-0.002874</v>
      </c>
      <c r="DA70" s="13" t="n">
        <v>0.056488</v>
      </c>
      <c r="DB70" s="13" t="n">
        <v>0.011506</v>
      </c>
      <c r="DC70" s="13" t="n">
        <v>0.033278</v>
      </c>
      <c r="DD70" s="13" t="n">
        <v>0.008302</v>
      </c>
      <c r="DE70" s="13" t="n">
        <v>0.070227</v>
      </c>
      <c r="DF70" s="13" t="n">
        <v>-0.01104</v>
      </c>
      <c r="DG70" s="13" t="n">
        <v>0</v>
      </c>
      <c r="DH70" s="13" t="n">
        <v>-0.048917</v>
      </c>
      <c r="DI70" s="13" t="n">
        <v>0.059159</v>
      </c>
      <c r="DJ70" s="13" t="n">
        <v>0.003178</v>
      </c>
      <c r="DK70" s="13" t="n">
        <v>0.025215</v>
      </c>
      <c r="DL70" s="13" t="n">
        <v>0.039548</v>
      </c>
      <c r="DM70" s="13" t="n">
        <v>0.015682</v>
      </c>
      <c r="DN70" s="13" t="n">
        <v>0.017618</v>
      </c>
      <c r="DO70" s="13" t="n">
        <v>0.016762</v>
      </c>
      <c r="DP70" s="13" t="n">
        <v>0.025148</v>
      </c>
      <c r="DQ70" s="13" t="n">
        <v>0.007932</v>
      </c>
      <c r="DR70" s="13" t="n">
        <v>0.007953</v>
      </c>
      <c r="DS70" s="13" t="n">
        <v>0.024036</v>
      </c>
      <c r="DT70" s="13" t="n">
        <v>0.023892</v>
      </c>
      <c r="DV70" s="13" t="n">
        <v>0.032086</v>
      </c>
      <c r="DW70" s="13" t="n">
        <v>0.0249</v>
      </c>
      <c r="DX70" s="13" t="n">
        <v>0.050641</v>
      </c>
      <c r="DY70" s="13" t="n">
        <v>0.005701</v>
      </c>
      <c r="DZ70" s="13" t="n">
        <v>0.039137</v>
      </c>
      <c r="EA70" s="13" t="n">
        <v>-0.015095</v>
      </c>
      <c r="EB70" s="13" t="n">
        <v>0.031393</v>
      </c>
      <c r="EC70" s="13" t="n">
        <v>-0.008217</v>
      </c>
      <c r="ED70" s="13" t="n">
        <v>0.083009</v>
      </c>
      <c r="EE70" s="13" t="n">
        <v>-0.014221</v>
      </c>
      <c r="EF70" s="13" t="n">
        <v>0.057053</v>
      </c>
      <c r="EG70" s="13" t="n">
        <v>0.036623</v>
      </c>
      <c r="EH70" s="13" t="n">
        <v>0.042054</v>
      </c>
      <c r="EI70" s="13" t="n">
        <v>0.017674</v>
      </c>
      <c r="EJ70" s="13" t="n">
        <v>-0.010563</v>
      </c>
      <c r="EK70" s="13" t="n">
        <v>0.064953</v>
      </c>
      <c r="EL70" s="13" t="n">
        <v>-0.033966</v>
      </c>
      <c r="EM70" s="13" t="n">
        <v>-0.04956</v>
      </c>
      <c r="EN70" s="13" t="n">
        <v>0.009724</v>
      </c>
      <c r="EO70" s="13" t="n">
        <v>0.061219</v>
      </c>
      <c r="EP70" s="13" t="n">
        <v>-0.054769</v>
      </c>
      <c r="EQ70" s="13" t="n">
        <v>0.059892</v>
      </c>
      <c r="ER70" s="13" t="n">
        <v>-0.02737</v>
      </c>
      <c r="ES70" s="13" t="n">
        <v>0.061437</v>
      </c>
      <c r="ET70" s="13" t="n">
        <v>0.027518</v>
      </c>
      <c r="EU70" s="13" t="n">
        <v>0.018058</v>
      </c>
      <c r="EV70" s="13" t="n">
        <v>-0.014795</v>
      </c>
      <c r="EW70" s="13" t="n">
        <v>0.082671</v>
      </c>
      <c r="EX70" s="13" t="n">
        <v>0.00508</v>
      </c>
      <c r="EY70" s="13" t="n">
        <v>-0.029513</v>
      </c>
      <c r="EZ70" s="13" t="n">
        <v>0.036794</v>
      </c>
      <c r="FA70" s="13" t="n">
        <v>0.016471</v>
      </c>
      <c r="FB70" s="13" t="n">
        <v>0.01547</v>
      </c>
      <c r="FC70" s="13" t="n">
        <v>-0.081561</v>
      </c>
      <c r="FD70" s="13" t="n">
        <v>-0.066173</v>
      </c>
      <c r="FE70" s="13" t="n">
        <v>0.04778</v>
      </c>
      <c r="FF70" s="13" t="n">
        <v>0.032253</v>
      </c>
      <c r="FG70" s="13" t="n">
        <v>-0.028193</v>
      </c>
      <c r="FH70" s="13" t="n">
        <v>-0.130111</v>
      </c>
      <c r="FI70" s="13" t="n">
        <v>0.001735</v>
      </c>
      <c r="FJ70" s="13" t="n">
        <v>0.058941</v>
      </c>
      <c r="FK70" s="13" t="n">
        <v>0.017347</v>
      </c>
      <c r="FL70" s="13" t="n">
        <v>0.032947</v>
      </c>
      <c r="FM70" s="13" t="n">
        <v>0.007118</v>
      </c>
      <c r="FN70" s="13" t="n">
        <v>0.071002</v>
      </c>
      <c r="FO70" s="13" t="n">
        <v>-0.012112</v>
      </c>
      <c r="FP70" s="13" t="n">
        <v>-0.000608</v>
      </c>
      <c r="FQ70" s="13" t="n">
        <v>-0.052504</v>
      </c>
      <c r="FR70" s="13" t="n">
        <v>0.057973</v>
      </c>
      <c r="FS70" s="13" t="n">
        <v>-0.000793</v>
      </c>
      <c r="FT70" s="13" t="n">
        <v>0.027035</v>
      </c>
      <c r="FU70" s="13" t="n">
        <v>0.042605</v>
      </c>
      <c r="FV70" s="13" t="n">
        <v>0.025166</v>
      </c>
      <c r="FW70" s="13" t="n">
        <v>0.00737</v>
      </c>
      <c r="FX70" s="13" t="n">
        <v>0.010392</v>
      </c>
      <c r="FY70" s="13" t="n">
        <v>0.035766</v>
      </c>
      <c r="FZ70" s="13" t="n">
        <v>0.008416</v>
      </c>
      <c r="GA70" s="13" t="n">
        <v>0.0091</v>
      </c>
      <c r="GB70" s="13" t="n">
        <v>0.024501</v>
      </c>
      <c r="GC70" s="13" t="n">
        <v>0.020936</v>
      </c>
    </row>
    <row r="71" customFormat="false" ht="15" hidden="false" customHeight="false" outlineLevel="0" collapsed="false">
      <c r="B71" s="8" t="str">
        <f aca="false">Deals!B71</f>
        <v>Trimble Inc.</v>
      </c>
      <c r="C71" s="12" t="n">
        <v>1</v>
      </c>
      <c r="D71" s="13" t="n">
        <v>0.179563</v>
      </c>
      <c r="E71" s="13" t="n">
        <v>0.074407</v>
      </c>
      <c r="F71" s="13" t="n">
        <v>0.0455</v>
      </c>
      <c r="G71" s="13" t="n">
        <v>-0.04912</v>
      </c>
      <c r="H71" s="13" t="n">
        <v>0.008918</v>
      </c>
      <c r="I71" s="13" t="n">
        <v>-0.041361</v>
      </c>
      <c r="J71" s="13" t="n">
        <v>-0.029228</v>
      </c>
      <c r="K71" s="13" t="n">
        <v>-0.068459</v>
      </c>
      <c r="L71" s="13" t="n">
        <v>0.098115</v>
      </c>
      <c r="M71" s="13" t="n">
        <v>-0.115277</v>
      </c>
      <c r="N71" s="13" t="n">
        <v>0.176634</v>
      </c>
      <c r="O71" s="13" t="n">
        <v>-0.039886</v>
      </c>
      <c r="P71" s="13" t="n">
        <v>0.128484</v>
      </c>
      <c r="Q71" s="13" t="n">
        <v>0.077975</v>
      </c>
      <c r="R71" s="13" t="n">
        <v>-0.0683</v>
      </c>
      <c r="S71" s="13" t="n">
        <v>0.180019</v>
      </c>
      <c r="T71" s="13" t="n">
        <v>0.018873</v>
      </c>
      <c r="U71" s="13" t="n">
        <v>-0.01132</v>
      </c>
      <c r="V71" s="13" t="n">
        <v>-0.06141</v>
      </c>
      <c r="W71" s="13" t="n">
        <v>0.024397</v>
      </c>
      <c r="X71" s="13" t="n">
        <v>-0.163735</v>
      </c>
      <c r="Y71" s="13" t="n">
        <v>0.076375</v>
      </c>
      <c r="Z71" s="13" t="n">
        <v>-0.082983</v>
      </c>
      <c r="AA71" s="13" t="n">
        <v>-0.119344</v>
      </c>
      <c r="AB71" s="13" t="n">
        <v>0.047096</v>
      </c>
      <c r="AC71" s="13" t="n">
        <v>-0.056356</v>
      </c>
      <c r="AD71" s="13" t="n">
        <v>-0.101733</v>
      </c>
      <c r="AE71" s="13" t="n">
        <v>0.096477</v>
      </c>
      <c r="AF71" s="13" t="n">
        <v>-0.03596</v>
      </c>
      <c r="AG71" s="13" t="n">
        <v>0.009127</v>
      </c>
      <c r="AH71" s="13" t="n">
        <v>-0.078254</v>
      </c>
      <c r="AI71" s="13" t="n">
        <v>0.000853</v>
      </c>
      <c r="AJ71" s="13" t="n">
        <v>-0.015345</v>
      </c>
      <c r="AK71" s="13" t="n">
        <v>-0.181818</v>
      </c>
      <c r="AL71" s="13" t="n">
        <v>-0.131217</v>
      </c>
      <c r="AM71" s="13" t="n">
        <v>0.385505</v>
      </c>
      <c r="AN71" s="13" t="n">
        <v>0.006593</v>
      </c>
      <c r="AO71" s="13" t="n">
        <v>-0.063319</v>
      </c>
      <c r="AP71" s="13" t="n">
        <v>-0.100699</v>
      </c>
      <c r="AQ71" s="13" t="n">
        <v>0.205806</v>
      </c>
      <c r="AR71" s="13" t="n">
        <v>0.066208</v>
      </c>
      <c r="AS71" s="13" t="n">
        <v>-0.034274</v>
      </c>
      <c r="AT71" s="13" t="n">
        <v>0.068058</v>
      </c>
      <c r="AU71" s="13" t="n">
        <v>-0.047694</v>
      </c>
      <c r="AV71" s="13" t="n">
        <v>0.085386</v>
      </c>
      <c r="AW71" s="13" t="n">
        <v>0.036309</v>
      </c>
      <c r="AX71" s="13" t="n">
        <v>0.042336</v>
      </c>
      <c r="AY71" s="13" t="n">
        <v>-0.032213</v>
      </c>
      <c r="AZ71" s="13" t="n">
        <v>0.019899</v>
      </c>
      <c r="BA71" s="13" t="n">
        <v>0.069528</v>
      </c>
      <c r="BB71" s="13" t="n">
        <v>-0.017579</v>
      </c>
      <c r="BC71" s="13" t="n">
        <v>0.047603</v>
      </c>
      <c r="BD71" s="13" t="n">
        <v>0.031582</v>
      </c>
      <c r="BE71" s="13" t="n">
        <v>0.106842</v>
      </c>
      <c r="BF71" s="13" t="n">
        <v>0.017217</v>
      </c>
      <c r="BG71" s="13" t="n">
        <v>-0.010266</v>
      </c>
      <c r="BH71" s="13" t="n">
        <v>0.049341</v>
      </c>
      <c r="BI71" s="13" t="n">
        <v>0.033396</v>
      </c>
      <c r="BJ71" s="13" t="n">
        <v>0.014736</v>
      </c>
      <c r="BK71" s="13" t="n">
        <v>0.041529</v>
      </c>
      <c r="BM71" s="13" t="n">
        <v>0.03005</v>
      </c>
      <c r="BN71" s="13" t="n">
        <v>0.020756</v>
      </c>
      <c r="BO71" s="13" t="n">
        <v>0.072488</v>
      </c>
      <c r="BP71" s="13" t="n">
        <v>0.005247</v>
      </c>
      <c r="BQ71" s="13" t="n">
        <v>0.036184</v>
      </c>
      <c r="BR71" s="13" t="n">
        <v>0.011011</v>
      </c>
      <c r="BS71" s="13" t="n">
        <v>0.041705</v>
      </c>
      <c r="BT71" s="13" t="n">
        <v>-0.020416</v>
      </c>
      <c r="BU71" s="13" t="n">
        <v>0.080176</v>
      </c>
      <c r="BV71" s="13" t="n">
        <v>-0.016955</v>
      </c>
      <c r="BW71" s="13" t="n">
        <v>0.055387</v>
      </c>
      <c r="BX71" s="13" t="n">
        <v>0.021451</v>
      </c>
      <c r="BY71" s="13" t="n">
        <v>0.022359</v>
      </c>
      <c r="BZ71" s="13" t="n">
        <v>0.031418</v>
      </c>
      <c r="CA71" s="13" t="n">
        <v>-0.025783</v>
      </c>
      <c r="CB71" s="13" t="n">
        <v>0.059804</v>
      </c>
      <c r="CC71" s="13" t="n">
        <v>-0.022404</v>
      </c>
      <c r="CD71" s="13" t="n">
        <v>-0.030452</v>
      </c>
      <c r="CE71" s="13" t="n">
        <v>0.027405</v>
      </c>
      <c r="CF71" s="13" t="n">
        <v>0.045285</v>
      </c>
      <c r="CG71" s="13" t="n">
        <v>-0.023915</v>
      </c>
      <c r="CH71" s="13" t="n">
        <v>0.061773</v>
      </c>
      <c r="CI71" s="13" t="n">
        <v>-0.032009</v>
      </c>
      <c r="CJ71" s="13" t="n">
        <v>0.04043</v>
      </c>
      <c r="CK71" s="13" t="n">
        <v>0.033009</v>
      </c>
      <c r="CL71" s="13" t="n">
        <v>0.005099</v>
      </c>
      <c r="CM71" s="13" t="n">
        <v>-0.01179</v>
      </c>
      <c r="CN71" s="13" t="n">
        <v>0.076343</v>
      </c>
      <c r="CO71" s="13" t="n">
        <v>0.010077</v>
      </c>
      <c r="CP71" s="13" t="n">
        <v>-0.015829</v>
      </c>
      <c r="CQ71" s="13" t="n">
        <v>0.021767</v>
      </c>
      <c r="CR71" s="13" t="n">
        <v>-0.01456</v>
      </c>
      <c r="CS71" s="13" t="n">
        <v>0.02453</v>
      </c>
      <c r="CT71" s="13" t="n">
        <v>-0.08003</v>
      </c>
      <c r="CU71" s="13" t="n">
        <v>-0.057953</v>
      </c>
      <c r="CV71" s="13" t="n">
        <v>0.059667</v>
      </c>
      <c r="CW71" s="13" t="n">
        <v>0.010888</v>
      </c>
      <c r="CX71" s="13" t="n">
        <v>-0.033017</v>
      </c>
      <c r="CY71" s="13" t="n">
        <v>-0.098745</v>
      </c>
      <c r="CZ71" s="13" t="n">
        <v>0.010871</v>
      </c>
      <c r="DA71" s="13" t="n">
        <v>0.080725</v>
      </c>
      <c r="DB71" s="13" t="n">
        <v>0.019985</v>
      </c>
      <c r="DC71" s="13" t="n">
        <v>0.033649</v>
      </c>
      <c r="DD71" s="13" t="n">
        <v>-0.007899</v>
      </c>
      <c r="DE71" s="13" t="n">
        <v>0.051346</v>
      </c>
      <c r="DF71" s="13" t="n">
        <v>0.01079</v>
      </c>
      <c r="DG71" s="13" t="n">
        <v>-0.004156</v>
      </c>
      <c r="DH71" s="13" t="n">
        <v>-0.037128</v>
      </c>
      <c r="DI71" s="13" t="n">
        <v>0.037117</v>
      </c>
      <c r="DJ71" s="13" t="n">
        <v>0.00102</v>
      </c>
      <c r="DK71" s="13" t="n">
        <v>0.030596</v>
      </c>
      <c r="DL71" s="13" t="n">
        <v>0.039699</v>
      </c>
      <c r="DM71" s="13" t="n">
        <v>0.007024</v>
      </c>
      <c r="DN71" s="13" t="n">
        <v>0.018097</v>
      </c>
      <c r="DO71" s="13" t="n">
        <v>0.015499</v>
      </c>
      <c r="DP71" s="13" t="n">
        <v>0.015566</v>
      </c>
      <c r="DQ71" s="13" t="n">
        <v>0.016712</v>
      </c>
      <c r="DR71" s="13" t="n">
        <v>0.00901</v>
      </c>
      <c r="DS71" s="13" t="n">
        <v>0.030275</v>
      </c>
      <c r="DT71" s="13" t="n">
        <v>0.026216</v>
      </c>
      <c r="DV71" s="13" t="n">
        <v>0.033859</v>
      </c>
      <c r="DW71" s="13" t="n">
        <v>0.023633</v>
      </c>
      <c r="DX71" s="13" t="n">
        <v>0.077056</v>
      </c>
      <c r="DY71" s="13" t="n">
        <v>0.003852</v>
      </c>
      <c r="DZ71" s="13" t="n">
        <v>0.038754</v>
      </c>
      <c r="EA71" s="13" t="n">
        <v>0.011646</v>
      </c>
      <c r="EB71" s="13" t="n">
        <v>0.043458</v>
      </c>
      <c r="EC71" s="13" t="n">
        <v>-0.020719</v>
      </c>
      <c r="ED71" s="13" t="n">
        <v>0.080843</v>
      </c>
      <c r="EE71" s="13" t="n">
        <v>-0.017732</v>
      </c>
      <c r="EF71" s="13" t="n">
        <v>0.057105</v>
      </c>
      <c r="EG71" s="13" t="n">
        <v>0.024463</v>
      </c>
      <c r="EH71" s="13" t="n">
        <v>0.022566</v>
      </c>
      <c r="EI71" s="13" t="n">
        <v>0.029745</v>
      </c>
      <c r="EJ71" s="13" t="n">
        <v>-0.028968</v>
      </c>
      <c r="EK71" s="13" t="n">
        <v>0.053751</v>
      </c>
      <c r="EL71" s="13" t="n">
        <v>-0.019294</v>
      </c>
      <c r="EM71" s="13" t="n">
        <v>-0.030174</v>
      </c>
      <c r="EN71" s="13" t="n">
        <v>0.021239</v>
      </c>
      <c r="EO71" s="13" t="n">
        <v>0.044675</v>
      </c>
      <c r="EP71" s="13" t="n">
        <v>-0.029569</v>
      </c>
      <c r="EQ71" s="13" t="n">
        <v>0.06635</v>
      </c>
      <c r="ER71" s="13" t="n">
        <v>-0.032725</v>
      </c>
      <c r="ES71" s="13" t="n">
        <v>0.036564</v>
      </c>
      <c r="ET71" s="13" t="n">
        <v>0.029096</v>
      </c>
      <c r="EU71" s="13" t="n">
        <v>0.005951</v>
      </c>
      <c r="EV71" s="13" t="n">
        <v>-0.016033</v>
      </c>
      <c r="EW71" s="13" t="n">
        <v>0.076606</v>
      </c>
      <c r="EX71" s="13" t="n">
        <v>0.005931</v>
      </c>
      <c r="EY71" s="13" t="n">
        <v>-0.011451</v>
      </c>
      <c r="EZ71" s="13" t="n">
        <v>0.015666</v>
      </c>
      <c r="FA71" s="13" t="n">
        <v>-0.023196</v>
      </c>
      <c r="FB71" s="13" t="n">
        <v>0.02393</v>
      </c>
      <c r="FC71" s="13" t="n">
        <v>-0.08373</v>
      </c>
      <c r="FD71" s="13" t="n">
        <v>-0.061746</v>
      </c>
      <c r="FE71" s="13" t="n">
        <v>0.054993</v>
      </c>
      <c r="FF71" s="13" t="n">
        <v>0.011195</v>
      </c>
      <c r="FG71" s="13" t="n">
        <v>-0.029279</v>
      </c>
      <c r="FH71" s="13" t="n">
        <v>-0.110574</v>
      </c>
      <c r="FI71" s="13" t="n">
        <v>0.00886</v>
      </c>
      <c r="FJ71" s="13" t="n">
        <v>0.078538</v>
      </c>
      <c r="FK71" s="13" t="n">
        <v>0.021158</v>
      </c>
      <c r="FL71" s="13" t="n">
        <v>0.029954</v>
      </c>
      <c r="FM71" s="13" t="n">
        <v>-0.012151</v>
      </c>
      <c r="FN71" s="13" t="n">
        <v>0.0548</v>
      </c>
      <c r="FO71" s="13" t="n">
        <v>0.00836</v>
      </c>
      <c r="FP71" s="13" t="n">
        <v>-0.004989</v>
      </c>
      <c r="FQ71" s="13" t="n">
        <v>-0.039536</v>
      </c>
      <c r="FR71" s="13" t="n">
        <v>0.040772</v>
      </c>
      <c r="FS71" s="13" t="n">
        <v>0.003534</v>
      </c>
      <c r="FT71" s="13" t="n">
        <v>0.032737</v>
      </c>
      <c r="FU71" s="13" t="n">
        <v>0.042111</v>
      </c>
      <c r="FV71" s="13" t="n">
        <v>0.005916</v>
      </c>
      <c r="FW71" s="13" t="n">
        <v>0.02178</v>
      </c>
      <c r="FX71" s="13" t="n">
        <v>0.012158</v>
      </c>
      <c r="FY71" s="13" t="n">
        <v>0.020402</v>
      </c>
      <c r="FZ71" s="13" t="n">
        <v>0.017059</v>
      </c>
      <c r="GA71" s="13" t="n">
        <v>0.008143</v>
      </c>
      <c r="GB71" s="13" t="n">
        <v>0.031596</v>
      </c>
      <c r="GC71" s="13" t="n">
        <v>0.021031</v>
      </c>
    </row>
    <row r="72" customFormat="false" ht="15" hidden="false" customHeight="false" outlineLevel="0" collapsed="false">
      <c r="B72" s="8" t="str">
        <f aca="false">Deals!B72</f>
        <v>Titan International, Inc.</v>
      </c>
      <c r="C72" s="12" t="n">
        <v>1</v>
      </c>
      <c r="D72" s="13" t="n">
        <v>-0.030982</v>
      </c>
      <c r="E72" s="13" t="n">
        <v>0.068618</v>
      </c>
      <c r="F72" s="13" t="n">
        <v>0.118324</v>
      </c>
      <c r="G72" s="13" t="n">
        <v>-0.130918</v>
      </c>
      <c r="H72" s="13" t="n">
        <v>-0.001184</v>
      </c>
      <c r="I72" s="13" t="n">
        <v>0.058349</v>
      </c>
      <c r="J72" s="13" t="n">
        <v>0.045719</v>
      </c>
      <c r="K72" s="13" t="n">
        <v>-0.276682</v>
      </c>
      <c r="L72" s="13" t="n">
        <v>0.021932</v>
      </c>
      <c r="M72" s="13" t="n">
        <v>-0.058005</v>
      </c>
      <c r="N72" s="13" t="n">
        <v>-0.098214</v>
      </c>
      <c r="O72" s="13" t="n">
        <v>-0.009563</v>
      </c>
      <c r="P72" s="13" t="n">
        <v>0.185517</v>
      </c>
      <c r="Q72" s="13" t="n">
        <v>0.046248</v>
      </c>
      <c r="R72" s="13" t="n">
        <v>-0.067853</v>
      </c>
      <c r="S72" s="13" t="n">
        <v>0.131265</v>
      </c>
      <c r="T72" s="13" t="n">
        <v>0.001846</v>
      </c>
      <c r="U72" s="13" t="n">
        <v>-0.077936</v>
      </c>
      <c r="V72" s="13" t="n">
        <v>-0.097087</v>
      </c>
      <c r="W72" s="13" t="n">
        <v>0.0642</v>
      </c>
      <c r="X72" s="13" t="n">
        <v>-0.112961</v>
      </c>
      <c r="Y72" s="13" t="n">
        <v>-0.02815</v>
      </c>
      <c r="Z72" s="13" t="n">
        <v>-0.184483</v>
      </c>
      <c r="AA72" s="13" t="n">
        <v>-0.106599</v>
      </c>
      <c r="AB72" s="13" t="n">
        <v>-0.0625</v>
      </c>
      <c r="AC72" s="13" t="n">
        <v>0.074242</v>
      </c>
      <c r="AD72" s="13" t="n">
        <v>-0.158984</v>
      </c>
      <c r="AE72" s="13" t="n">
        <v>0.116331</v>
      </c>
      <c r="AF72" s="13" t="n">
        <v>-0.061623</v>
      </c>
      <c r="AG72" s="13" t="n">
        <v>0.110043</v>
      </c>
      <c r="AH72" s="13" t="n">
        <v>0.025024</v>
      </c>
      <c r="AI72" s="13" t="n">
        <v>0.00892</v>
      </c>
      <c r="AJ72" s="13" t="n">
        <v>-0.130354</v>
      </c>
      <c r="AK72" s="13" t="n">
        <v>-0.017131</v>
      </c>
      <c r="AL72" s="13" t="n">
        <v>-0.279412</v>
      </c>
      <c r="AM72" s="13" t="n">
        <v>0.07413</v>
      </c>
      <c r="AN72" s="13" t="n">
        <v>-0.388732</v>
      </c>
      <c r="AO72" s="13" t="n">
        <v>-0.091014</v>
      </c>
      <c r="AP72" s="13" t="n">
        <v>-0.238579</v>
      </c>
      <c r="AQ72" s="13" t="n">
        <v>0.69</v>
      </c>
      <c r="AR72" s="13" t="n">
        <v>0.06213</v>
      </c>
      <c r="AS72" s="13" t="n">
        <v>0.232342</v>
      </c>
      <c r="AT72" s="13" t="n">
        <v>-0.043741</v>
      </c>
      <c r="AU72" s="13" t="n">
        <v>-0.021293</v>
      </c>
      <c r="AV72" s="13" t="n">
        <v>0.066129</v>
      </c>
      <c r="AW72" s="13" t="n">
        <v>0.390318</v>
      </c>
      <c r="AX72" s="13" t="n">
        <v>0.101741</v>
      </c>
      <c r="AY72" s="13" t="n">
        <v>0.006917</v>
      </c>
      <c r="AZ72" s="13" t="n">
        <v>0.134446</v>
      </c>
      <c r="BA72" s="13" t="n">
        <v>-0.029844</v>
      </c>
      <c r="BB72" s="13" t="n">
        <v>0.185549</v>
      </c>
      <c r="BC72" s="13" t="n">
        <v>-0.003762</v>
      </c>
      <c r="BD72" s="13" t="n">
        <v>-0.218656</v>
      </c>
      <c r="BE72" s="13" t="n">
        <v>0.035783</v>
      </c>
      <c r="BF72" s="13" t="n">
        <v>-0.031746</v>
      </c>
      <c r="BG72" s="13" t="n">
        <v>0.158631</v>
      </c>
      <c r="BH72" s="13" t="n">
        <v>0.061615</v>
      </c>
      <c r="BI72" s="13" t="n">
        <v>-0.327059</v>
      </c>
      <c r="BJ72" s="13" t="n">
        <v>0.183566</v>
      </c>
      <c r="BK72" s="13" t="n">
        <v>-0.040394</v>
      </c>
      <c r="BM72" s="13" t="n">
        <v>-0.002687</v>
      </c>
      <c r="BN72" s="13" t="n">
        <v>0.033622</v>
      </c>
      <c r="BO72" s="13" t="n">
        <v>0.057665</v>
      </c>
      <c r="BP72" s="13" t="n">
        <v>0.010963</v>
      </c>
      <c r="BQ72" s="13" t="n">
        <v>0.052809</v>
      </c>
      <c r="BR72" s="13" t="n">
        <v>-0.019222</v>
      </c>
      <c r="BS72" s="13" t="n">
        <v>0.044615</v>
      </c>
      <c r="BT72" s="13" t="n">
        <v>-0.002106</v>
      </c>
      <c r="BU72" s="13" t="n">
        <v>0.063373</v>
      </c>
      <c r="BV72" s="13" t="n">
        <v>-0.006886</v>
      </c>
      <c r="BW72" s="13" t="n">
        <v>0.061363</v>
      </c>
      <c r="BX72" s="13" t="n">
        <v>0.015231</v>
      </c>
      <c r="BY72" s="13" t="n">
        <v>0.036126</v>
      </c>
      <c r="BZ72" s="13" t="n">
        <v>0.003287</v>
      </c>
      <c r="CA72" s="13" t="n">
        <v>-0.021841</v>
      </c>
      <c r="CB72" s="13" t="n">
        <v>0.031074</v>
      </c>
      <c r="CC72" s="13" t="n">
        <v>0.000844</v>
      </c>
      <c r="CD72" s="13" t="n">
        <v>-0.033685</v>
      </c>
      <c r="CE72" s="13" t="n">
        <v>0.002627</v>
      </c>
      <c r="CF72" s="13" t="n">
        <v>0.065626</v>
      </c>
      <c r="CG72" s="13" t="n">
        <v>-0.066461</v>
      </c>
      <c r="CH72" s="13" t="n">
        <v>0.052829</v>
      </c>
      <c r="CI72" s="13" t="n">
        <v>-0.042516</v>
      </c>
      <c r="CJ72" s="13" t="n">
        <v>0.065875</v>
      </c>
      <c r="CK72" s="13" t="n">
        <v>-0.00331</v>
      </c>
      <c r="CL72" s="13" t="n">
        <v>0.029053</v>
      </c>
      <c r="CM72" s="13" t="n">
        <v>-0.04909</v>
      </c>
      <c r="CN72" s="13" t="n">
        <v>0.089569</v>
      </c>
      <c r="CO72" s="13" t="n">
        <v>0.025136</v>
      </c>
      <c r="CP72" s="13" t="n">
        <v>-0.024785</v>
      </c>
      <c r="CQ72" s="13" t="n">
        <v>0.047682</v>
      </c>
      <c r="CR72" s="13" t="n">
        <v>0.012444</v>
      </c>
      <c r="CS72" s="13" t="n">
        <v>-0.013585</v>
      </c>
      <c r="CT72" s="13" t="n">
        <v>-0.054307</v>
      </c>
      <c r="CU72" s="13" t="n">
        <v>-0.051069</v>
      </c>
      <c r="CV72" s="13" t="n">
        <v>0.070943</v>
      </c>
      <c r="CW72" s="13" t="n">
        <v>0.024142</v>
      </c>
      <c r="CX72" s="13" t="n">
        <v>-0.045184</v>
      </c>
      <c r="CY72" s="13" t="n">
        <v>-0.064384</v>
      </c>
      <c r="CZ72" s="13" t="n">
        <v>0.005961</v>
      </c>
      <c r="DA72" s="13" t="n">
        <v>0.070926</v>
      </c>
      <c r="DB72" s="13" t="n">
        <v>0.00132</v>
      </c>
      <c r="DC72" s="13" t="n">
        <v>0.019646</v>
      </c>
      <c r="DD72" s="13" t="n">
        <v>0.013384</v>
      </c>
      <c r="DE72" s="13" t="n">
        <v>0.063183</v>
      </c>
      <c r="DF72" s="13" t="n">
        <v>0.032902</v>
      </c>
      <c r="DG72" s="13" t="n">
        <v>0.017747</v>
      </c>
      <c r="DH72" s="13" t="n">
        <v>-0.068714</v>
      </c>
      <c r="DI72" s="13" t="n">
        <v>0.099918</v>
      </c>
      <c r="DJ72" s="13" t="n">
        <v>0.013263</v>
      </c>
      <c r="DK72" s="13" t="n">
        <v>0.019366</v>
      </c>
      <c r="DL72" s="13" t="n">
        <v>-0.001072</v>
      </c>
      <c r="DM72" s="13" t="n">
        <v>0.005132</v>
      </c>
      <c r="DN72" s="13" t="n">
        <v>0.013007</v>
      </c>
      <c r="DO72" s="13" t="n">
        <v>-0.007458</v>
      </c>
      <c r="DP72" s="13" t="n">
        <v>0.030297</v>
      </c>
      <c r="DQ72" s="13" t="n">
        <v>0.006592</v>
      </c>
      <c r="DR72" s="13" t="n">
        <v>-0.011412</v>
      </c>
      <c r="DS72" s="13" t="n">
        <v>0.065072</v>
      </c>
      <c r="DT72" s="13" t="n">
        <v>0.014941</v>
      </c>
      <c r="DV72" s="13" t="n">
        <v>-0.005895</v>
      </c>
      <c r="DW72" s="13" t="n">
        <v>0.034316</v>
      </c>
      <c r="DX72" s="13" t="n">
        <v>0.060278</v>
      </c>
      <c r="DY72" s="13" t="n">
        <v>0.010759</v>
      </c>
      <c r="DZ72" s="13" t="n">
        <v>0.049115</v>
      </c>
      <c r="EA72" s="13" t="n">
        <v>-0.022236</v>
      </c>
      <c r="EB72" s="13" t="n">
        <v>0.054301</v>
      </c>
      <c r="EC72" s="13" t="n">
        <v>-0.003096</v>
      </c>
      <c r="ED72" s="13" t="n">
        <v>0.05967</v>
      </c>
      <c r="EE72" s="13" t="n">
        <v>-0.009129</v>
      </c>
      <c r="EF72" s="13" t="n">
        <v>0.063609</v>
      </c>
      <c r="EG72" s="13" t="n">
        <v>0.012291</v>
      </c>
      <c r="EH72" s="13" t="n">
        <v>0.035758</v>
      </c>
      <c r="EI72" s="13" t="n">
        <v>0.009987</v>
      </c>
      <c r="EJ72" s="13" t="n">
        <v>-0.018735</v>
      </c>
      <c r="EK72" s="13" t="n">
        <v>0.033654</v>
      </c>
      <c r="EL72" s="13" t="n">
        <v>0.000604</v>
      </c>
      <c r="EM72" s="13" t="n">
        <v>-0.037904</v>
      </c>
      <c r="EN72" s="13" t="n">
        <v>-0.002797</v>
      </c>
      <c r="EO72" s="13" t="n">
        <v>0.058494</v>
      </c>
      <c r="EP72" s="13" t="n">
        <v>-0.066148</v>
      </c>
      <c r="EQ72" s="13" t="n">
        <v>0.056075</v>
      </c>
      <c r="ER72" s="13" t="n">
        <v>-0.038249</v>
      </c>
      <c r="ES72" s="13" t="n">
        <v>0.06957</v>
      </c>
      <c r="ET72" s="13" t="n">
        <v>-0.001335</v>
      </c>
      <c r="EU72" s="13" t="n">
        <v>0.038888</v>
      </c>
      <c r="EV72" s="13" t="n">
        <v>-0.053162</v>
      </c>
      <c r="EW72" s="13" t="n">
        <v>0.086761</v>
      </c>
      <c r="EX72" s="13" t="n">
        <v>0.016223</v>
      </c>
      <c r="EY72" s="13" t="n">
        <v>-0.016687</v>
      </c>
      <c r="EZ72" s="13" t="n">
        <v>0.042054</v>
      </c>
      <c r="FA72" s="13" t="n">
        <v>0.014923</v>
      </c>
      <c r="FB72" s="13" t="n">
        <v>-0.010394</v>
      </c>
      <c r="FC72" s="13" t="n">
        <v>-0.058827</v>
      </c>
      <c r="FD72" s="13" t="n">
        <v>-0.053254</v>
      </c>
      <c r="FE72" s="13" t="n">
        <v>0.075211</v>
      </c>
      <c r="FF72" s="13" t="n">
        <v>0.025821</v>
      </c>
      <c r="FG72" s="13" t="n">
        <v>-0.045189</v>
      </c>
      <c r="FH72" s="13" t="n">
        <v>-0.071804</v>
      </c>
      <c r="FI72" s="13" t="n">
        <v>0.010344</v>
      </c>
      <c r="FJ72" s="13" t="n">
        <v>0.080622</v>
      </c>
      <c r="FK72" s="13" t="n">
        <v>0.011547</v>
      </c>
      <c r="FL72" s="13" t="n">
        <v>0.014218</v>
      </c>
      <c r="FM72" s="13" t="n">
        <v>0.008408</v>
      </c>
      <c r="FN72" s="13" t="n">
        <v>0.063474</v>
      </c>
      <c r="FO72" s="13" t="n">
        <v>0.026711</v>
      </c>
      <c r="FP72" s="13" t="n">
        <v>0.016267</v>
      </c>
      <c r="FQ72" s="13" t="n">
        <v>-0.069045</v>
      </c>
      <c r="FR72" s="13" t="n">
        <v>0.107258</v>
      </c>
      <c r="FS72" s="13" t="n">
        <v>0.010762</v>
      </c>
      <c r="FT72" s="13" t="n">
        <v>0.019441</v>
      </c>
      <c r="FU72" s="13" t="n">
        <v>0.009952</v>
      </c>
      <c r="FV72" s="13" t="n">
        <v>0.006349</v>
      </c>
      <c r="FW72" s="13" t="n">
        <v>0.013416</v>
      </c>
      <c r="FX72" s="13" t="n">
        <v>-0.01647</v>
      </c>
      <c r="FY72" s="13" t="n">
        <v>0.034776</v>
      </c>
      <c r="FZ72" s="13" t="n">
        <v>0.006464</v>
      </c>
      <c r="GA72" s="13" t="n">
        <v>-0.010849</v>
      </c>
      <c r="GB72" s="13" t="n">
        <v>0.061699</v>
      </c>
      <c r="GC72" s="13" t="n">
        <v>0.008673</v>
      </c>
    </row>
    <row r="73" customFormat="false" ht="15" hidden="false" customHeight="false" outlineLevel="0" collapsed="false">
      <c r="B73" s="8" t="str">
        <f aca="false">Deals!B73</f>
        <v>The Hain Celestial Group, Inc.</v>
      </c>
      <c r="C73" s="12" t="n">
        <v>1</v>
      </c>
      <c r="D73" s="13" t="n">
        <v>0.042734</v>
      </c>
      <c r="E73" s="13" t="n">
        <v>-0.100382</v>
      </c>
      <c r="F73" s="13" t="n">
        <v>0.051309</v>
      </c>
      <c r="G73" s="13" t="n">
        <v>-0.039314</v>
      </c>
      <c r="H73" s="13" t="n">
        <v>0.115392</v>
      </c>
      <c r="I73" s="13" t="n">
        <v>0.068271</v>
      </c>
      <c r="J73" s="13" t="n">
        <v>0.020996</v>
      </c>
      <c r="K73" s="13" t="n">
        <v>-0.024167</v>
      </c>
      <c r="L73" s="13" t="n">
        <v>0.122289</v>
      </c>
      <c r="M73" s="13" t="n">
        <v>0.120888</v>
      </c>
      <c r="N73" s="13" t="n">
        <v>-0.056982</v>
      </c>
      <c r="O73" s="13" t="n">
        <v>0.078644</v>
      </c>
      <c r="P73" s="13" t="n">
        <v>-0.003426</v>
      </c>
      <c r="Q73" s="13" t="n">
        <v>0.095054</v>
      </c>
      <c r="R73" s="13" t="n">
        <v>0.012227</v>
      </c>
      <c r="S73" s="13" t="n">
        <v>-0.028186</v>
      </c>
      <c r="T73" s="13" t="n">
        <v>0.023852</v>
      </c>
      <c r="U73" s="13" t="n">
        <v>-0.059171</v>
      </c>
      <c r="V73" s="13" t="n">
        <v>0.054638</v>
      </c>
      <c r="W73" s="13" t="n">
        <v>-0.021825</v>
      </c>
      <c r="X73" s="13" t="n">
        <v>-0.036511</v>
      </c>
      <c r="Y73" s="13" t="n">
        <v>0.150409</v>
      </c>
      <c r="Z73" s="13" t="n">
        <v>0.040565</v>
      </c>
      <c r="AA73" s="13" t="n">
        <v>0.057645</v>
      </c>
      <c r="AB73" s="13" t="n">
        <v>0.045912</v>
      </c>
      <c r="AC73" s="13" t="n">
        <v>0.029677</v>
      </c>
      <c r="AD73" s="13" t="n">
        <v>-0.094699</v>
      </c>
      <c r="AE73" s="13" t="n">
        <v>0.184954</v>
      </c>
      <c r="AF73" s="13" t="n">
        <v>0.024308</v>
      </c>
      <c r="AG73" s="13" t="n">
        <v>-0.059485</v>
      </c>
      <c r="AH73" s="13" t="n">
        <v>0.050299</v>
      </c>
      <c r="AI73" s="13" t="n">
        <v>0.040936</v>
      </c>
      <c r="AJ73" s="13" t="n">
        <v>0.032189</v>
      </c>
      <c r="AK73" s="13" t="n">
        <v>-0.104737</v>
      </c>
      <c r="AL73" s="13" t="n">
        <v>-0.152152</v>
      </c>
      <c r="AM73" s="13" t="n">
        <v>-0.033915</v>
      </c>
      <c r="AN73" s="13" t="n">
        <v>-0.14343</v>
      </c>
      <c r="AO73" s="13" t="n">
        <v>-0.054098</v>
      </c>
      <c r="AP73" s="13" t="n">
        <v>-0.099282</v>
      </c>
      <c r="AQ73" s="13" t="n">
        <v>0.016218</v>
      </c>
      <c r="AR73" s="13" t="n">
        <v>0.106573</v>
      </c>
      <c r="AS73" s="13" t="n">
        <v>0.023222</v>
      </c>
      <c r="AT73" s="13" t="n">
        <v>0.18108</v>
      </c>
      <c r="AU73" s="13" t="n">
        <v>0.00627</v>
      </c>
      <c r="AV73" s="13" t="n">
        <v>0.061106</v>
      </c>
      <c r="AW73" s="13" t="n">
        <v>-0.303845</v>
      </c>
      <c r="AX73" s="13" t="n">
        <v>-0.031837</v>
      </c>
      <c r="AY73" s="13" t="n">
        <v>0.022203</v>
      </c>
      <c r="AZ73" s="13" t="n">
        <v>0.077536</v>
      </c>
      <c r="BA73" s="13" t="n">
        <v>-0.004083</v>
      </c>
      <c r="BB73" s="13" t="n">
        <v>0.013579</v>
      </c>
      <c r="BC73" s="13" t="n">
        <v>-0.105662</v>
      </c>
      <c r="BD73" s="13" t="n">
        <v>0.051441</v>
      </c>
      <c r="BE73" s="13" t="n">
        <v>-0.005645</v>
      </c>
      <c r="BF73" s="13" t="n">
        <v>-0.055691</v>
      </c>
      <c r="BG73" s="13" t="n">
        <v>0.111366</v>
      </c>
      <c r="BH73" s="13" t="n">
        <v>0.151726</v>
      </c>
      <c r="BI73" s="13" t="n">
        <v>-0.100425</v>
      </c>
      <c r="BJ73" s="13" t="n">
        <v>0.023123</v>
      </c>
      <c r="BK73" s="13" t="n">
        <v>-0.124666</v>
      </c>
      <c r="BM73" s="13" t="n">
        <v>0.028796</v>
      </c>
      <c r="BN73" s="13" t="n">
        <v>0.024315</v>
      </c>
      <c r="BO73" s="13" t="n">
        <v>0.054936</v>
      </c>
      <c r="BP73" s="13" t="n">
        <v>0.00502</v>
      </c>
      <c r="BQ73" s="13" t="n">
        <v>0.044964</v>
      </c>
      <c r="BR73" s="13" t="n">
        <v>-0.020228</v>
      </c>
      <c r="BS73" s="13" t="n">
        <v>0.029833</v>
      </c>
      <c r="BT73" s="13" t="n">
        <v>-0.004107</v>
      </c>
      <c r="BU73" s="13" t="n">
        <v>0.082928</v>
      </c>
      <c r="BV73" s="13" t="n">
        <v>-0.016534</v>
      </c>
      <c r="BW73" s="13" t="n">
        <v>0.057374</v>
      </c>
      <c r="BX73" s="13" t="n">
        <v>0.033835</v>
      </c>
      <c r="BY73" s="13" t="n">
        <v>0.027704</v>
      </c>
      <c r="BZ73" s="13" t="n">
        <v>0.016469</v>
      </c>
      <c r="CA73" s="13" t="n">
        <v>-0.003567</v>
      </c>
      <c r="CB73" s="13" t="n">
        <v>0.066358</v>
      </c>
      <c r="CC73" s="13" t="n">
        <v>-0.046875</v>
      </c>
      <c r="CD73" s="13" t="n">
        <v>-0.05681</v>
      </c>
      <c r="CE73" s="13" t="n">
        <v>0.012433</v>
      </c>
      <c r="CF73" s="13" t="n">
        <v>0.062082</v>
      </c>
      <c r="CG73" s="13" t="n">
        <v>-0.054705</v>
      </c>
      <c r="CH73" s="13" t="n">
        <v>0.063988</v>
      </c>
      <c r="CI73" s="13" t="n">
        <v>-0.029935</v>
      </c>
      <c r="CJ73" s="13" t="n">
        <v>0.058786</v>
      </c>
      <c r="CK73" s="13" t="n">
        <v>0.027658</v>
      </c>
      <c r="CL73" s="13" t="n">
        <v>0.017988</v>
      </c>
      <c r="CM73" s="13" t="n">
        <v>-0.005831</v>
      </c>
      <c r="CN73" s="13" t="n">
        <v>0.073006</v>
      </c>
      <c r="CO73" s="13" t="n">
        <v>0.005411</v>
      </c>
      <c r="CP73" s="13" t="n">
        <v>-0.031006</v>
      </c>
      <c r="CQ73" s="13" t="n">
        <v>0.044006</v>
      </c>
      <c r="CR73" s="13" t="n">
        <v>0.012921</v>
      </c>
      <c r="CS73" s="13" t="n">
        <v>0.019176</v>
      </c>
      <c r="CT73" s="13" t="n">
        <v>-0.080326</v>
      </c>
      <c r="CU73" s="13" t="n">
        <v>-0.060705</v>
      </c>
      <c r="CV73" s="13" t="n">
        <v>0.038969</v>
      </c>
      <c r="CW73" s="13" t="n">
        <v>0.019986</v>
      </c>
      <c r="CX73" s="13" t="n">
        <v>-0.026704</v>
      </c>
      <c r="CY73" s="13" t="n">
        <v>-0.116705</v>
      </c>
      <c r="CZ73" s="13" t="n">
        <v>-0.002874</v>
      </c>
      <c r="DA73" s="13" t="n">
        <v>0.056488</v>
      </c>
      <c r="DB73" s="13" t="n">
        <v>0.011506</v>
      </c>
      <c r="DC73" s="13" t="n">
        <v>0.033278</v>
      </c>
      <c r="DD73" s="13" t="n">
        <v>0.008302</v>
      </c>
      <c r="DE73" s="13" t="n">
        <v>0.070227</v>
      </c>
      <c r="DF73" s="13" t="n">
        <v>-0.01104</v>
      </c>
      <c r="DG73" s="13" t="n">
        <v>0</v>
      </c>
      <c r="DH73" s="13" t="n">
        <v>-0.048917</v>
      </c>
      <c r="DI73" s="13" t="n">
        <v>0.059159</v>
      </c>
      <c r="DJ73" s="13" t="n">
        <v>0.003178</v>
      </c>
      <c r="DK73" s="13" t="n">
        <v>0.025215</v>
      </c>
      <c r="DL73" s="13" t="n">
        <v>0.039548</v>
      </c>
      <c r="DM73" s="13" t="n">
        <v>0.015682</v>
      </c>
      <c r="DN73" s="13" t="n">
        <v>0.017618</v>
      </c>
      <c r="DO73" s="13" t="n">
        <v>0.016762</v>
      </c>
      <c r="DP73" s="13" t="n">
        <v>0.025148</v>
      </c>
      <c r="DQ73" s="13" t="n">
        <v>0.007932</v>
      </c>
      <c r="DR73" s="13" t="n">
        <v>0.007953</v>
      </c>
      <c r="DS73" s="13" t="n">
        <v>0.024036</v>
      </c>
      <c r="DT73" s="13" t="n">
        <v>0.023892</v>
      </c>
      <c r="DV73" s="13" t="n">
        <v>0.032086</v>
      </c>
      <c r="DW73" s="13" t="n">
        <v>0.0249</v>
      </c>
      <c r="DX73" s="13" t="n">
        <v>0.050641</v>
      </c>
      <c r="DY73" s="13" t="n">
        <v>0.005701</v>
      </c>
      <c r="DZ73" s="13" t="n">
        <v>0.039137</v>
      </c>
      <c r="EA73" s="13" t="n">
        <v>-0.015095</v>
      </c>
      <c r="EB73" s="13" t="n">
        <v>0.031393</v>
      </c>
      <c r="EC73" s="13" t="n">
        <v>-0.008217</v>
      </c>
      <c r="ED73" s="13" t="n">
        <v>0.083009</v>
      </c>
      <c r="EE73" s="13" t="n">
        <v>-0.014221</v>
      </c>
      <c r="EF73" s="13" t="n">
        <v>0.057053</v>
      </c>
      <c r="EG73" s="13" t="n">
        <v>0.036623</v>
      </c>
      <c r="EH73" s="13" t="n">
        <v>0.042054</v>
      </c>
      <c r="EI73" s="13" t="n">
        <v>0.017674</v>
      </c>
      <c r="EJ73" s="13" t="n">
        <v>-0.010563</v>
      </c>
      <c r="EK73" s="13" t="n">
        <v>0.064953</v>
      </c>
      <c r="EL73" s="13" t="n">
        <v>-0.033966</v>
      </c>
      <c r="EM73" s="13" t="n">
        <v>-0.04956</v>
      </c>
      <c r="EN73" s="13" t="n">
        <v>0.009724</v>
      </c>
      <c r="EO73" s="13" t="n">
        <v>0.061219</v>
      </c>
      <c r="EP73" s="13" t="n">
        <v>-0.054769</v>
      </c>
      <c r="EQ73" s="13" t="n">
        <v>0.059892</v>
      </c>
      <c r="ER73" s="13" t="n">
        <v>-0.02737</v>
      </c>
      <c r="ES73" s="13" t="n">
        <v>0.061437</v>
      </c>
      <c r="ET73" s="13" t="n">
        <v>0.027518</v>
      </c>
      <c r="EU73" s="13" t="n">
        <v>0.018058</v>
      </c>
      <c r="EV73" s="13" t="n">
        <v>-0.014795</v>
      </c>
      <c r="EW73" s="13" t="n">
        <v>0.082671</v>
      </c>
      <c r="EX73" s="13" t="n">
        <v>0.00508</v>
      </c>
      <c r="EY73" s="13" t="n">
        <v>-0.029513</v>
      </c>
      <c r="EZ73" s="13" t="n">
        <v>0.036794</v>
      </c>
      <c r="FA73" s="13" t="n">
        <v>0.016471</v>
      </c>
      <c r="FB73" s="13" t="n">
        <v>0.01547</v>
      </c>
      <c r="FC73" s="13" t="n">
        <v>-0.081561</v>
      </c>
      <c r="FD73" s="13" t="n">
        <v>-0.066173</v>
      </c>
      <c r="FE73" s="13" t="n">
        <v>0.04778</v>
      </c>
      <c r="FF73" s="13" t="n">
        <v>0.032253</v>
      </c>
      <c r="FG73" s="13" t="n">
        <v>-0.028193</v>
      </c>
      <c r="FH73" s="13" t="n">
        <v>-0.130111</v>
      </c>
      <c r="FI73" s="13" t="n">
        <v>0.001735</v>
      </c>
      <c r="FJ73" s="13" t="n">
        <v>0.058941</v>
      </c>
      <c r="FK73" s="13" t="n">
        <v>0.017347</v>
      </c>
      <c r="FL73" s="13" t="n">
        <v>0.032947</v>
      </c>
      <c r="FM73" s="13" t="n">
        <v>0.007118</v>
      </c>
      <c r="FN73" s="13" t="n">
        <v>0.071002</v>
      </c>
      <c r="FO73" s="13" t="n">
        <v>-0.012112</v>
      </c>
      <c r="FP73" s="13" t="n">
        <v>-0.000608</v>
      </c>
      <c r="FQ73" s="13" t="n">
        <v>-0.052504</v>
      </c>
      <c r="FR73" s="13" t="n">
        <v>0.057973</v>
      </c>
      <c r="FS73" s="13" t="n">
        <v>-0.000793</v>
      </c>
      <c r="FT73" s="13" t="n">
        <v>0.027035</v>
      </c>
      <c r="FU73" s="13" t="n">
        <v>0.042605</v>
      </c>
      <c r="FV73" s="13" t="n">
        <v>0.025166</v>
      </c>
      <c r="FW73" s="13" t="n">
        <v>0.00737</v>
      </c>
      <c r="FX73" s="13" t="n">
        <v>0.010392</v>
      </c>
      <c r="FY73" s="13" t="n">
        <v>0.035766</v>
      </c>
      <c r="FZ73" s="13" t="n">
        <v>0.008416</v>
      </c>
      <c r="GA73" s="13" t="n">
        <v>0.0091</v>
      </c>
      <c r="GB73" s="13" t="n">
        <v>0.024501</v>
      </c>
      <c r="GC73" s="13" t="n">
        <v>0.020936</v>
      </c>
    </row>
    <row r="74" customFormat="false" ht="15" hidden="false" customHeight="false" outlineLevel="0" collapsed="false">
      <c r="B74" s="8" t="str">
        <f aca="false">Deals!B74</f>
        <v>FormFactor, Inc.</v>
      </c>
      <c r="C74" s="12" t="n">
        <v>1</v>
      </c>
      <c r="D74" s="13" t="n">
        <v>-0.028509</v>
      </c>
      <c r="E74" s="13" t="n">
        <v>0.029345</v>
      </c>
      <c r="F74" s="13" t="n">
        <v>0.098684</v>
      </c>
      <c r="G74" s="13" t="n">
        <v>0.001996</v>
      </c>
      <c r="H74" s="13" t="n">
        <v>-0.063745</v>
      </c>
      <c r="I74" s="13" t="n">
        <v>0.053191</v>
      </c>
      <c r="J74" s="13" t="n">
        <v>0.189899</v>
      </c>
      <c r="K74" s="13" t="n">
        <v>0.14601</v>
      </c>
      <c r="L74" s="13" t="n">
        <v>0.077037</v>
      </c>
      <c r="M74" s="13" t="n">
        <v>-0.165062</v>
      </c>
      <c r="N74" s="13" t="n">
        <v>0.130148</v>
      </c>
      <c r="O74" s="13" t="n">
        <v>-0.239067</v>
      </c>
      <c r="P74" s="13" t="n">
        <v>0.042146</v>
      </c>
      <c r="Q74" s="13" t="n">
        <v>0.104779</v>
      </c>
      <c r="R74" s="13" t="n">
        <v>0.071547</v>
      </c>
      <c r="S74" s="13" t="n">
        <v>0.107143</v>
      </c>
      <c r="T74" s="13" t="n">
        <v>-0.103787</v>
      </c>
      <c r="U74" s="13" t="n">
        <v>-0.100156</v>
      </c>
      <c r="V74" s="13" t="n">
        <v>0.262609</v>
      </c>
      <c r="W74" s="13" t="n">
        <v>0.146006</v>
      </c>
      <c r="X74" s="13" t="n">
        <v>-0.188702</v>
      </c>
      <c r="Y74" s="13" t="n">
        <v>0.042963</v>
      </c>
      <c r="Z74" s="13" t="n">
        <v>0.018466</v>
      </c>
      <c r="AA74" s="13" t="n">
        <v>0.111576</v>
      </c>
      <c r="AB74" s="13" t="n">
        <v>0.008783</v>
      </c>
      <c r="AC74" s="13" t="n">
        <v>0.069652</v>
      </c>
      <c r="AD74" s="13" t="n">
        <v>-0.122093</v>
      </c>
      <c r="AE74" s="13" t="n">
        <v>0.300662</v>
      </c>
      <c r="AF74" s="13" t="n">
        <v>-0.096741</v>
      </c>
      <c r="AG74" s="13" t="n">
        <v>-0.101466</v>
      </c>
      <c r="AH74" s="13" t="n">
        <v>0.16813</v>
      </c>
      <c r="AI74" s="13" t="n">
        <v>-0.011815</v>
      </c>
      <c r="AJ74" s="13" t="n">
        <v>-0.21413</v>
      </c>
      <c r="AK74" s="13" t="n">
        <v>-0.080221</v>
      </c>
      <c r="AL74" s="13" t="n">
        <v>0.019549</v>
      </c>
      <c r="AM74" s="13" t="n">
        <v>0.215339</v>
      </c>
      <c r="AN74" s="13" t="n">
        <v>0.057039</v>
      </c>
      <c r="AO74" s="13" t="n">
        <v>0.033295</v>
      </c>
      <c r="AP74" s="13" t="n">
        <v>-0.076667</v>
      </c>
      <c r="AQ74" s="13" t="n">
        <v>-0.085439</v>
      </c>
      <c r="AR74" s="13" t="n">
        <v>-0.043421</v>
      </c>
      <c r="AS74" s="13" t="n">
        <v>0.059147</v>
      </c>
      <c r="AT74" s="13" t="n">
        <v>-0.068831</v>
      </c>
      <c r="AU74" s="13" t="n">
        <v>0.253835</v>
      </c>
      <c r="AV74" s="13" t="n">
        <v>0.040044</v>
      </c>
      <c r="AW74" s="13" t="n">
        <v>0.106952</v>
      </c>
      <c r="AX74" s="13" t="n">
        <v>0.048309</v>
      </c>
      <c r="AY74" s="13" t="n">
        <v>-0.172811</v>
      </c>
      <c r="AZ74" s="13" t="n">
        <v>0.247911</v>
      </c>
      <c r="BA74" s="13" t="n">
        <v>0</v>
      </c>
      <c r="BB74" s="13" t="n">
        <v>0.111607</v>
      </c>
      <c r="BC74" s="13" t="n">
        <v>-0.144578</v>
      </c>
      <c r="BD74" s="13" t="n">
        <v>0.112676</v>
      </c>
      <c r="BE74" s="13" t="n">
        <v>-0.063291</v>
      </c>
      <c r="BF74" s="13" t="n">
        <v>0.324324</v>
      </c>
      <c r="BG74" s="13" t="n">
        <v>-0.156463</v>
      </c>
      <c r="BH74" s="13" t="n">
        <v>0.056452</v>
      </c>
      <c r="BI74" s="13" t="n">
        <v>0.152672</v>
      </c>
      <c r="BJ74" s="13" t="n">
        <v>0.115894</v>
      </c>
      <c r="BK74" s="13" t="n">
        <v>0.080119</v>
      </c>
      <c r="BM74" s="13" t="n">
        <v>0.011906</v>
      </c>
      <c r="BN74" s="13" t="n">
        <v>0.043839</v>
      </c>
      <c r="BO74" s="13" t="n">
        <v>0.055677</v>
      </c>
      <c r="BP74" s="13" t="n">
        <v>0.015188</v>
      </c>
      <c r="BQ74" s="13" t="n">
        <v>0.04401</v>
      </c>
      <c r="BR74" s="13" t="n">
        <v>0.005791</v>
      </c>
      <c r="BS74" s="13" t="n">
        <v>0.042678</v>
      </c>
      <c r="BT74" s="13" t="n">
        <v>0.003103</v>
      </c>
      <c r="BU74" s="13" t="n">
        <v>0.074394</v>
      </c>
      <c r="BV74" s="13" t="n">
        <v>-0.031512</v>
      </c>
      <c r="BW74" s="13" t="n">
        <v>0.058445</v>
      </c>
      <c r="BX74" s="13" t="n">
        <v>0.0287</v>
      </c>
      <c r="BY74" s="13" t="n">
        <v>0.049367</v>
      </c>
      <c r="BZ74" s="13" t="n">
        <v>0.01501</v>
      </c>
      <c r="CA74" s="13" t="n">
        <v>-0.031752</v>
      </c>
      <c r="CB74" s="13" t="n">
        <v>0.045226</v>
      </c>
      <c r="CC74" s="13" t="n">
        <v>0.013924</v>
      </c>
      <c r="CD74" s="13" t="n">
        <v>-0.042455</v>
      </c>
      <c r="CE74" s="13" t="n">
        <v>-0.003132</v>
      </c>
      <c r="CF74" s="13" t="n">
        <v>0.038144</v>
      </c>
      <c r="CG74" s="13" t="n">
        <v>-0.049873</v>
      </c>
      <c r="CH74" s="13" t="n">
        <v>0.034066</v>
      </c>
      <c r="CI74" s="13" t="n">
        <v>-0.05602</v>
      </c>
      <c r="CJ74" s="13" t="n">
        <v>0.043991</v>
      </c>
      <c r="CK74" s="13" t="n">
        <v>-0.026107</v>
      </c>
      <c r="CL74" s="13" t="n">
        <v>0.038594</v>
      </c>
      <c r="CM74" s="13" t="n">
        <v>-0.050432</v>
      </c>
      <c r="CN74" s="13" t="n">
        <v>0.059324</v>
      </c>
      <c r="CO74" s="13" t="n">
        <v>0.012099</v>
      </c>
      <c r="CP74" s="13" t="n">
        <v>-0.005592</v>
      </c>
      <c r="CQ74" s="13" t="n">
        <v>0.004206</v>
      </c>
      <c r="CR74" s="13" t="n">
        <v>0.018549</v>
      </c>
      <c r="CS74" s="13" t="n">
        <v>-0.065863</v>
      </c>
      <c r="CT74" s="13" t="n">
        <v>-0.012915</v>
      </c>
      <c r="CU74" s="13" t="n">
        <v>-0.057074</v>
      </c>
      <c r="CV74" s="13" t="n">
        <v>0.043502</v>
      </c>
      <c r="CW74" s="13" t="n">
        <v>0.022571</v>
      </c>
      <c r="CX74" s="13" t="n">
        <v>-0.044976</v>
      </c>
      <c r="CY74" s="13" t="n">
        <v>-0.07603</v>
      </c>
      <c r="CZ74" s="13" t="n">
        <v>0.004854</v>
      </c>
      <c r="DA74" s="13" t="n">
        <v>0.065541</v>
      </c>
      <c r="DB74" s="13" t="n">
        <v>0.058126</v>
      </c>
      <c r="DC74" s="13" t="n">
        <v>-0.012373</v>
      </c>
      <c r="DD74" s="13" t="n">
        <v>0.010467</v>
      </c>
      <c r="DE74" s="13" t="n">
        <v>0.05561</v>
      </c>
      <c r="DF74" s="13" t="n">
        <v>0.032884</v>
      </c>
      <c r="DG74" s="13" t="n">
        <v>0.018853</v>
      </c>
      <c r="DH74" s="13" t="n">
        <v>-0.030427</v>
      </c>
      <c r="DI74" s="13" t="n">
        <v>0.135926</v>
      </c>
      <c r="DJ74" s="13" t="n">
        <v>0.04365</v>
      </c>
      <c r="DK74" s="13" t="n">
        <v>-0.00087</v>
      </c>
      <c r="DL74" s="13" t="n">
        <v>-0.013856</v>
      </c>
      <c r="DM74" s="13" t="n">
        <v>0.001807</v>
      </c>
      <c r="DN74" s="13" t="n">
        <v>0.002697</v>
      </c>
      <c r="DO74" s="13" t="n">
        <v>-0.031919</v>
      </c>
      <c r="DP74" s="13" t="n">
        <v>0.043568</v>
      </c>
      <c r="DQ74" s="13" t="n">
        <v>-0.002382</v>
      </c>
      <c r="DR74" s="13" t="n">
        <v>-0.015454</v>
      </c>
      <c r="DS74" s="13" t="n">
        <v>0.091039</v>
      </c>
      <c r="DT74" s="13" t="n">
        <v>0.009073</v>
      </c>
      <c r="DV74" s="13" t="n">
        <v>0.003909</v>
      </c>
      <c r="DW74" s="13" t="n">
        <v>0.026521</v>
      </c>
      <c r="DX74" s="13" t="n">
        <v>0.091306</v>
      </c>
      <c r="DY74" s="13" t="n">
        <v>0.02109</v>
      </c>
      <c r="DZ74" s="13" t="n">
        <v>0.03631</v>
      </c>
      <c r="EA74" s="13" t="n">
        <v>-0.011683</v>
      </c>
      <c r="EB74" s="13" t="n">
        <v>0.048419</v>
      </c>
      <c r="EC74" s="13" t="n">
        <v>0.003784</v>
      </c>
      <c r="ED74" s="13" t="n">
        <v>0.072682</v>
      </c>
      <c r="EE74" s="13" t="n">
        <v>-0.012019</v>
      </c>
      <c r="EF74" s="13" t="n">
        <v>0.051094</v>
      </c>
      <c r="EG74" s="13" t="n">
        <v>0.030177</v>
      </c>
      <c r="EH74" s="13" t="n">
        <v>0.037957</v>
      </c>
      <c r="EI74" s="13" t="n">
        <v>0.024033</v>
      </c>
      <c r="EJ74" s="13" t="n">
        <v>0.013397</v>
      </c>
      <c r="EK74" s="13" t="n">
        <v>0.043026</v>
      </c>
      <c r="EL74" s="13" t="n">
        <v>0.015321</v>
      </c>
      <c r="EM74" s="13" t="n">
        <v>-0.039958</v>
      </c>
      <c r="EN74" s="13" t="n">
        <v>-0.006815</v>
      </c>
      <c r="EO74" s="13" t="n">
        <v>0.03369</v>
      </c>
      <c r="EP74" s="13" t="n">
        <v>-0.027868</v>
      </c>
      <c r="EQ74" s="13" t="n">
        <v>0.030654</v>
      </c>
      <c r="ER74" s="13" t="n">
        <v>-0.034861</v>
      </c>
      <c r="ES74" s="13" t="n">
        <v>0.00448</v>
      </c>
      <c r="ET74" s="13" t="n">
        <v>-0.012812</v>
      </c>
      <c r="EU74" s="13" t="n">
        <v>0.016323</v>
      </c>
      <c r="EV74" s="13" t="n">
        <v>-0.031185</v>
      </c>
      <c r="EW74" s="13" t="n">
        <v>0.046647</v>
      </c>
      <c r="EX74" s="13" t="n">
        <v>-0.001964</v>
      </c>
      <c r="EY74" s="13" t="n">
        <v>0.018193</v>
      </c>
      <c r="EZ74" s="13" t="n">
        <v>-0.001786</v>
      </c>
      <c r="FA74" s="13" t="n">
        <v>0.000137</v>
      </c>
      <c r="FB74" s="13" t="n">
        <v>-0.060306</v>
      </c>
      <c r="FC74" s="13" t="n">
        <v>-0.001602</v>
      </c>
      <c r="FD74" s="13" t="n">
        <v>-0.044531</v>
      </c>
      <c r="FE74" s="13" t="n">
        <v>0.029628</v>
      </c>
      <c r="FF74" s="13" t="n">
        <v>0.009444</v>
      </c>
      <c r="FG74" s="13" t="n">
        <v>-0.039128</v>
      </c>
      <c r="FH74" s="13" t="n">
        <v>-0.079693</v>
      </c>
      <c r="FI74" s="13" t="n">
        <v>-0.000588</v>
      </c>
      <c r="FJ74" s="13" t="n">
        <v>0.074086</v>
      </c>
      <c r="FK74" s="13" t="n">
        <v>0.051128</v>
      </c>
      <c r="FL74" s="13" t="n">
        <v>-0.004222</v>
      </c>
      <c r="FM74" s="13" t="n">
        <v>0.02783</v>
      </c>
      <c r="FN74" s="13" t="n">
        <v>0.074439</v>
      </c>
      <c r="FO74" s="13" t="n">
        <v>0.030606</v>
      </c>
      <c r="FP74" s="13" t="n">
        <v>0.019938</v>
      </c>
      <c r="FQ74" s="13" t="n">
        <v>-0.042755</v>
      </c>
      <c r="FR74" s="13" t="n">
        <v>0.111444</v>
      </c>
      <c r="FS74" s="13" t="n">
        <v>0.035548</v>
      </c>
      <c r="FT74" s="13" t="n">
        <v>0.018209</v>
      </c>
      <c r="FU74" s="13" t="n">
        <v>-0.002873</v>
      </c>
      <c r="FV74" s="13" t="n">
        <v>0.00237</v>
      </c>
      <c r="FW74" s="13" t="n">
        <v>-0.006756</v>
      </c>
      <c r="FX74" s="13" t="n">
        <v>-0.025655</v>
      </c>
      <c r="FY74" s="13" t="n">
        <v>0.02877</v>
      </c>
      <c r="FZ74" s="13" t="n">
        <v>-0.009182</v>
      </c>
      <c r="GA74" s="13" t="n">
        <v>-0.019957</v>
      </c>
      <c r="GB74" s="13" t="n">
        <v>0.086929</v>
      </c>
      <c r="GC74" s="13" t="n">
        <v>0.008946</v>
      </c>
    </row>
    <row r="75" customFormat="false" ht="15" hidden="false" customHeight="false" outlineLevel="0" collapsed="false">
      <c r="B75" s="8" t="str">
        <f aca="false">Deals!B75</f>
        <v>SP Plus Corp</v>
      </c>
      <c r="C75" s="12" t="n">
        <v>1</v>
      </c>
      <c r="D75" s="13" t="n">
        <v>-0.026258</v>
      </c>
      <c r="E75" s="13" t="n">
        <v>-0.011685</v>
      </c>
      <c r="F75" s="13" t="n">
        <v>-0.046839</v>
      </c>
      <c r="G75" s="13" t="n">
        <v>-0.009781</v>
      </c>
      <c r="H75" s="13" t="n">
        <v>-0.00265</v>
      </c>
      <c r="I75" s="13" t="n">
        <v>0.038164</v>
      </c>
      <c r="J75" s="13" t="n">
        <v>0.038157</v>
      </c>
      <c r="K75" s="13" t="n">
        <v>-0.0381</v>
      </c>
      <c r="L75" s="13" t="n">
        <v>0.072693</v>
      </c>
      <c r="M75" s="13" t="n">
        <v>-0.033449</v>
      </c>
      <c r="N75" s="13" t="n">
        <v>0.208539</v>
      </c>
      <c r="O75" s="13" t="n">
        <v>-0.015619</v>
      </c>
      <c r="P75" s="13" t="n">
        <v>-0.081413</v>
      </c>
      <c r="Q75" s="13" t="n">
        <v>0.070944</v>
      </c>
      <c r="R75" s="13" t="n">
        <v>-0.029954</v>
      </c>
      <c r="S75" s="13" t="n">
        <v>0.039192</v>
      </c>
      <c r="T75" s="13" t="n">
        <v>0.000762</v>
      </c>
      <c r="U75" s="13" t="n">
        <v>-0.070423</v>
      </c>
      <c r="V75" s="13" t="n">
        <v>-0.028665</v>
      </c>
      <c r="W75" s="13" t="n">
        <v>-0.098229</v>
      </c>
      <c r="X75" s="13" t="n">
        <v>-0.083684</v>
      </c>
      <c r="Y75" s="13" t="n">
        <v>0.104592</v>
      </c>
      <c r="Z75" s="13" t="n">
        <v>-0.124249</v>
      </c>
      <c r="AA75" s="13" t="n">
        <v>0.150844</v>
      </c>
      <c r="AB75" s="13" t="n">
        <v>-0.047663</v>
      </c>
      <c r="AC75" s="13" t="n">
        <v>0.214148</v>
      </c>
      <c r="AD75" s="13" t="n">
        <v>-0.115339</v>
      </c>
      <c r="AE75" s="13" t="n">
        <v>0.012993</v>
      </c>
      <c r="AF75" s="13" t="n">
        <v>-0.033613</v>
      </c>
      <c r="AG75" s="13" t="n">
        <v>0.041648</v>
      </c>
      <c r="AH75" s="13" t="n">
        <v>0.066784</v>
      </c>
      <c r="AI75" s="13" t="n">
        <v>0.047587</v>
      </c>
      <c r="AJ75" s="13" t="n">
        <v>-0.053488</v>
      </c>
      <c r="AK75" s="13" t="n">
        <v>-0.121606</v>
      </c>
      <c r="AL75" s="13" t="n">
        <v>0.007836</v>
      </c>
      <c r="AM75" s="13" t="n">
        <v>0.101512</v>
      </c>
      <c r="AN75" s="13" t="n">
        <v>-0.012941</v>
      </c>
      <c r="AO75" s="13" t="n">
        <v>-0.050457</v>
      </c>
      <c r="AP75" s="13" t="n">
        <v>-0.060669</v>
      </c>
      <c r="AQ75" s="13" t="n">
        <v>0.112249</v>
      </c>
      <c r="AR75" s="13" t="n">
        <v>-0.036444</v>
      </c>
      <c r="AS75" s="13" t="n">
        <v>-0.073982</v>
      </c>
      <c r="AT75" s="13" t="n">
        <v>0.001795</v>
      </c>
      <c r="AU75" s="13" t="n">
        <v>0.011649</v>
      </c>
      <c r="AV75" s="13" t="n">
        <v>0.064216</v>
      </c>
      <c r="AW75" s="13" t="n">
        <v>0.040366</v>
      </c>
      <c r="AX75" s="13" t="n">
        <v>0.0228</v>
      </c>
      <c r="AY75" s="13" t="n">
        <v>-0.01447</v>
      </c>
      <c r="AZ75" s="13" t="n">
        <v>0.10119</v>
      </c>
      <c r="BA75" s="13" t="n">
        <v>0.014414</v>
      </c>
      <c r="BB75" s="13" t="n">
        <v>-0.015986</v>
      </c>
      <c r="BC75" s="13" t="n">
        <v>0.16426</v>
      </c>
      <c r="BD75" s="13" t="n">
        <v>0.046512</v>
      </c>
      <c r="BE75" s="13" t="n">
        <v>0.020741</v>
      </c>
      <c r="BF75" s="13" t="n">
        <v>-0.143687</v>
      </c>
      <c r="BG75" s="13" t="n">
        <v>0.035593</v>
      </c>
      <c r="BH75" s="13" t="n">
        <v>0.070376</v>
      </c>
      <c r="BI75" s="13" t="n">
        <v>0.12844</v>
      </c>
      <c r="BJ75" s="13" t="n">
        <v>0.070461</v>
      </c>
      <c r="BK75" s="13" t="n">
        <v>-0.018987</v>
      </c>
      <c r="BM75" s="13" t="n">
        <v>0.00086</v>
      </c>
      <c r="BN75" s="13" t="n">
        <v>0.002639</v>
      </c>
      <c r="BO75" s="13" t="n">
        <v>0.065747</v>
      </c>
      <c r="BP75" s="13" t="n">
        <v>-0.019645</v>
      </c>
      <c r="BQ75" s="13" t="n">
        <v>0.077941</v>
      </c>
      <c r="BR75" s="13" t="n">
        <v>0.004011</v>
      </c>
      <c r="BS75" s="13" t="n">
        <v>0.077388</v>
      </c>
      <c r="BT75" s="13" t="n">
        <v>-0.010192</v>
      </c>
      <c r="BU75" s="13" t="n">
        <v>0.069319</v>
      </c>
      <c r="BV75" s="13" t="n">
        <v>-0.023217</v>
      </c>
      <c r="BW75" s="13" t="n">
        <v>0.072942</v>
      </c>
      <c r="BX75" s="13" t="n">
        <v>-0.00739</v>
      </c>
      <c r="BY75" s="13" t="n">
        <v>0.077434</v>
      </c>
      <c r="BZ75" s="13" t="n">
        <v>0.016088</v>
      </c>
      <c r="CA75" s="13" t="n">
        <v>0.032675</v>
      </c>
      <c r="CB75" s="13" t="n">
        <v>0.046905</v>
      </c>
      <c r="CC75" s="13" t="n">
        <v>-0.043988</v>
      </c>
      <c r="CD75" s="13" t="n">
        <v>-0.085952</v>
      </c>
      <c r="CE75" s="13" t="n">
        <v>-0.027099</v>
      </c>
      <c r="CF75" s="13" t="n">
        <v>0.056882</v>
      </c>
      <c r="CG75" s="13" t="n">
        <v>-0.092607</v>
      </c>
      <c r="CH75" s="13" t="n">
        <v>0.029355</v>
      </c>
      <c r="CI75" s="13" t="n">
        <v>-0.070453</v>
      </c>
      <c r="CJ75" s="13" t="n">
        <v>0.062621</v>
      </c>
      <c r="CK75" s="13" t="n">
        <v>0.002015</v>
      </c>
      <c r="CL75" s="13" t="n">
        <v>0.060012</v>
      </c>
      <c r="CM75" s="13" t="n">
        <v>-0.035068</v>
      </c>
      <c r="CN75" s="13" t="n">
        <v>0.041648</v>
      </c>
      <c r="CO75" s="13" t="n">
        <v>-0.008501</v>
      </c>
      <c r="CP75" s="13" t="n">
        <v>-0.039431</v>
      </c>
      <c r="CQ75" s="13" t="n">
        <v>0.036122</v>
      </c>
      <c r="CR75" s="13" t="n">
        <v>0.047587</v>
      </c>
      <c r="CS75" s="13" t="n">
        <v>-0.053488</v>
      </c>
      <c r="CT75" s="13" t="n">
        <v>-0.086497</v>
      </c>
      <c r="CU75" s="13" t="n">
        <v>-0.085194</v>
      </c>
      <c r="CV75" s="13" t="n">
        <v>0.062238</v>
      </c>
      <c r="CW75" s="13" t="n">
        <v>0.053444</v>
      </c>
      <c r="CX75" s="13" t="n">
        <v>-0.036931</v>
      </c>
      <c r="CY75" s="13" t="n">
        <v>-0.134013</v>
      </c>
      <c r="CZ75" s="13" t="n">
        <v>-0.030916</v>
      </c>
      <c r="DA75" s="13" t="n">
        <v>0.038806</v>
      </c>
      <c r="DB75" s="13" t="n">
        <v>0.031489</v>
      </c>
      <c r="DC75" s="13" t="n">
        <v>0.009355</v>
      </c>
      <c r="DD75" s="13" t="n">
        <v>-0.042042</v>
      </c>
      <c r="DE75" s="13" t="n">
        <v>0.047433</v>
      </c>
      <c r="DF75" s="13" t="n">
        <v>0.030033</v>
      </c>
      <c r="DG75" s="13" t="n">
        <v>0.117876</v>
      </c>
      <c r="DH75" s="13" t="n">
        <v>-0.111158</v>
      </c>
      <c r="DI75" s="13" t="n">
        <v>0.072604</v>
      </c>
      <c r="DJ75" s="13" t="n">
        <v>0.014295</v>
      </c>
      <c r="DK75" s="13" t="n">
        <v>0.019359</v>
      </c>
      <c r="DL75" s="13" t="n">
        <v>0.027966</v>
      </c>
      <c r="DM75" s="13" t="n">
        <v>0.020055</v>
      </c>
      <c r="DN75" s="13" t="n">
        <v>0.038317</v>
      </c>
      <c r="DO75" s="13" t="n">
        <v>-0.019933</v>
      </c>
      <c r="DP75" s="13" t="n">
        <v>0.092614</v>
      </c>
      <c r="DQ75" s="13" t="n">
        <v>-0.008108</v>
      </c>
      <c r="DR75" s="13" t="n">
        <v>-0.009</v>
      </c>
      <c r="DS75" s="13" t="n">
        <v>0.071923</v>
      </c>
      <c r="DT75" s="13" t="n">
        <v>-0.029851</v>
      </c>
      <c r="DV75" s="13" t="n">
        <v>-0.012581</v>
      </c>
      <c r="DW75" s="13" t="n">
        <v>-0.004966</v>
      </c>
      <c r="DX75" s="13" t="n">
        <v>0.078253</v>
      </c>
      <c r="DY75" s="13" t="n">
        <v>-0.008361</v>
      </c>
      <c r="DZ75" s="13" t="n">
        <v>0.058782</v>
      </c>
      <c r="EA75" s="13" t="n">
        <v>0.014853</v>
      </c>
      <c r="EB75" s="13" t="n">
        <v>0.045779</v>
      </c>
      <c r="EC75" s="13" t="n">
        <v>-0.025103</v>
      </c>
      <c r="ED75" s="13" t="n">
        <v>0.074481</v>
      </c>
      <c r="EE75" s="13" t="n">
        <v>-0.01862</v>
      </c>
      <c r="EF75" s="13" t="n">
        <v>0.059497</v>
      </c>
      <c r="EG75" s="13" t="n">
        <v>-0.006256</v>
      </c>
      <c r="EH75" s="13" t="n">
        <v>0.078353</v>
      </c>
      <c r="EI75" s="13" t="n">
        <v>0.02509</v>
      </c>
      <c r="EJ75" s="13" t="n">
        <v>0.057637</v>
      </c>
      <c r="EK75" s="13" t="n">
        <v>0.051588</v>
      </c>
      <c r="EL75" s="13" t="n">
        <v>-0.037482</v>
      </c>
      <c r="EM75" s="13" t="n">
        <v>-0.07686</v>
      </c>
      <c r="EN75" s="13" t="n">
        <v>-0.018586</v>
      </c>
      <c r="EO75" s="13" t="n">
        <v>0.043857</v>
      </c>
      <c r="EP75" s="13" t="n">
        <v>-0.074271</v>
      </c>
      <c r="EQ75" s="13" t="n">
        <v>0.029712</v>
      </c>
      <c r="ER75" s="13" t="n">
        <v>-0.072238</v>
      </c>
      <c r="ES75" s="13" t="n">
        <v>0.017289</v>
      </c>
      <c r="ET75" s="13" t="n">
        <v>-0.010882</v>
      </c>
      <c r="EU75" s="13" t="n">
        <v>0.023455</v>
      </c>
      <c r="EV75" s="13" t="n">
        <v>-0.017418</v>
      </c>
      <c r="EW75" s="13" t="n">
        <v>0.047477</v>
      </c>
      <c r="EX75" s="13" t="n">
        <v>-0.021398</v>
      </c>
      <c r="EY75" s="13" t="n">
        <v>0.022046</v>
      </c>
      <c r="EZ75" s="13" t="n">
        <v>0.018873</v>
      </c>
      <c r="FA75" s="13" t="n">
        <v>0.023034</v>
      </c>
      <c r="FB75" s="13" t="n">
        <v>-0.052736</v>
      </c>
      <c r="FC75" s="13" t="n">
        <v>-0.065364</v>
      </c>
      <c r="FD75" s="13" t="n">
        <v>-0.089742</v>
      </c>
      <c r="FE75" s="13" t="n">
        <v>0.053152</v>
      </c>
      <c r="FF75" s="13" t="n">
        <v>0.028786</v>
      </c>
      <c r="FG75" s="13" t="n">
        <v>-0.051739</v>
      </c>
      <c r="FH75" s="13" t="n">
        <v>-0.10249</v>
      </c>
      <c r="FI75" s="13" t="n">
        <v>-0.018578</v>
      </c>
      <c r="FJ75" s="13" t="n">
        <v>0.034075</v>
      </c>
      <c r="FK75" s="13" t="n">
        <v>0.045178</v>
      </c>
      <c r="FL75" s="13" t="n">
        <v>-0.011984</v>
      </c>
      <c r="FM75" s="13" t="n">
        <v>-0.045627</v>
      </c>
      <c r="FN75" s="13" t="n">
        <v>0.049232</v>
      </c>
      <c r="FO75" s="13" t="n">
        <v>0.027746</v>
      </c>
      <c r="FP75" s="13" t="n">
        <v>0.098478</v>
      </c>
      <c r="FQ75" s="13" t="n">
        <v>-0.108699</v>
      </c>
      <c r="FR75" s="13" t="n">
        <v>0.044804</v>
      </c>
      <c r="FS75" s="13" t="n">
        <v>-0.011773</v>
      </c>
      <c r="FT75" s="13" t="n">
        <v>0.016171</v>
      </c>
      <c r="FU75" s="13" t="n">
        <v>0.039368</v>
      </c>
      <c r="FV75" s="13" t="n">
        <v>-0.003141</v>
      </c>
      <c r="FW75" s="13" t="n">
        <v>0.006861</v>
      </c>
      <c r="FX75" s="13" t="n">
        <v>-0.038109</v>
      </c>
      <c r="FY75" s="13" t="n">
        <v>0.066693</v>
      </c>
      <c r="FZ75" s="13" t="n">
        <v>-0.025255</v>
      </c>
      <c r="GA75" s="13" t="n">
        <v>-0.0441</v>
      </c>
      <c r="GB75" s="13" t="n">
        <v>0.098369</v>
      </c>
      <c r="GC75" s="13" t="n">
        <v>-0.021822</v>
      </c>
    </row>
    <row r="76" customFormat="false" ht="15" hidden="false" customHeight="false" outlineLevel="0" collapsed="false">
      <c r="B76" s="8" t="str">
        <f aca="false">Deals!B76</f>
        <v>Coherent Corp.</v>
      </c>
      <c r="C76" s="12" t="n">
        <v>1</v>
      </c>
      <c r="D76" s="13" t="n">
        <v>0.065459</v>
      </c>
      <c r="E76" s="13" t="n">
        <v>-0.066374</v>
      </c>
      <c r="F76" s="13" t="n">
        <v>0.018214</v>
      </c>
      <c r="G76" s="13" t="n">
        <v>-0.016734</v>
      </c>
      <c r="H76" s="13" t="n">
        <v>-0.092136</v>
      </c>
      <c r="I76" s="13" t="n">
        <v>0.073045</v>
      </c>
      <c r="J76" s="13" t="n">
        <v>-0.020482</v>
      </c>
      <c r="K76" s="13" t="n">
        <v>0.087331</v>
      </c>
      <c r="L76" s="13" t="n">
        <v>0.090498</v>
      </c>
      <c r="M76" s="13" t="n">
        <v>-0.024896</v>
      </c>
      <c r="N76" s="13" t="n">
        <v>-0.092553</v>
      </c>
      <c r="O76" s="13" t="n">
        <v>-0.046893</v>
      </c>
      <c r="P76" s="13" t="n">
        <v>0.081181</v>
      </c>
      <c r="Q76" s="13" t="n">
        <v>-0.131399</v>
      </c>
      <c r="R76" s="13" t="n">
        <v>0.073346</v>
      </c>
      <c r="S76" s="13" t="n">
        <v>-0.058572</v>
      </c>
      <c r="T76" s="13" t="n">
        <v>-0.066753</v>
      </c>
      <c r="U76" s="13" t="n">
        <v>-0.065278</v>
      </c>
      <c r="V76" s="13" t="n">
        <v>0.074294</v>
      </c>
      <c r="W76" s="13" t="n">
        <v>-0.051176</v>
      </c>
      <c r="X76" s="13" t="n">
        <v>0.017493</v>
      </c>
      <c r="Y76" s="13" t="n">
        <v>-0.156877</v>
      </c>
      <c r="Z76" s="13" t="n">
        <v>0.146134</v>
      </c>
      <c r="AA76" s="13" t="n">
        <v>-0.016308</v>
      </c>
      <c r="AB76" s="13" t="n">
        <v>0.028636</v>
      </c>
      <c r="AC76" s="13" t="n">
        <v>0.259341</v>
      </c>
      <c r="AD76" s="13" t="n">
        <v>0.017452</v>
      </c>
      <c r="AE76" s="13" t="n">
        <v>0.05546</v>
      </c>
      <c r="AF76" s="13" t="n">
        <v>-0.036295</v>
      </c>
      <c r="AG76" s="13" t="n">
        <v>0.049466</v>
      </c>
      <c r="AH76" s="13" t="n">
        <v>0.016604</v>
      </c>
      <c r="AI76" s="13" t="n">
        <v>-0.10432</v>
      </c>
      <c r="AJ76" s="13" t="n">
        <v>-0.006471</v>
      </c>
      <c r="AK76" s="13" t="n">
        <v>-0.047957</v>
      </c>
      <c r="AL76" s="13" t="n">
        <v>0.126866</v>
      </c>
      <c r="AM76" s="13" t="n">
        <v>0.027594</v>
      </c>
      <c r="AN76" s="13" t="n">
        <v>-0.003222</v>
      </c>
      <c r="AO76" s="13" t="n">
        <v>0.12069</v>
      </c>
      <c r="AP76" s="13" t="n">
        <v>0.055288</v>
      </c>
      <c r="AQ76" s="13" t="n">
        <v>-0.010934</v>
      </c>
      <c r="AR76" s="13" t="n">
        <v>-0.038692</v>
      </c>
      <c r="AS76" s="13" t="n">
        <v>-0.023479</v>
      </c>
      <c r="AT76" s="13" t="n">
        <v>-0.07949</v>
      </c>
      <c r="AU76" s="13" t="n">
        <v>0.071429</v>
      </c>
      <c r="AV76" s="13" t="n">
        <v>0.054229</v>
      </c>
      <c r="AW76" s="13" t="n">
        <v>0.148183</v>
      </c>
      <c r="AX76" s="13" t="n">
        <v>0.142622</v>
      </c>
      <c r="AY76" s="13" t="n">
        <v>0.086331</v>
      </c>
      <c r="AZ76" s="13" t="n">
        <v>-0.018212</v>
      </c>
      <c r="BA76" s="13" t="n">
        <v>0.231029</v>
      </c>
      <c r="BB76" s="13" t="n">
        <v>-0.024658</v>
      </c>
      <c r="BC76" s="13" t="n">
        <v>0.01264</v>
      </c>
      <c r="BD76" s="13" t="n">
        <v>-0.080444</v>
      </c>
      <c r="BE76" s="13" t="n">
        <v>-0.095023</v>
      </c>
      <c r="BF76" s="13" t="n">
        <v>0.143333</v>
      </c>
      <c r="BG76" s="13" t="n">
        <v>0.110787</v>
      </c>
      <c r="BH76" s="13" t="n">
        <v>-0.059055</v>
      </c>
      <c r="BI76" s="13" t="n">
        <v>0.147838</v>
      </c>
      <c r="BJ76" s="13" t="n">
        <v>0.09842</v>
      </c>
      <c r="BK76" s="13" t="n">
        <v>0.048673</v>
      </c>
      <c r="BM76" s="13" t="n">
        <v>0.030347</v>
      </c>
      <c r="BN76" s="13" t="n">
        <v>0.074979</v>
      </c>
      <c r="BO76" s="13" t="n">
        <v>0.00909</v>
      </c>
      <c r="BP76" s="13" t="n">
        <v>0.039187</v>
      </c>
      <c r="BQ76" s="13" t="n">
        <v>-0.012214</v>
      </c>
      <c r="BR76" s="13" t="n">
        <v>0.056093</v>
      </c>
      <c r="BS76" s="13" t="n">
        <v>-0.003673</v>
      </c>
      <c r="BT76" s="13" t="n">
        <v>0.06385</v>
      </c>
      <c r="BU76" s="13" t="n">
        <v>-0.031632</v>
      </c>
      <c r="BV76" s="13" t="n">
        <v>0.075391</v>
      </c>
      <c r="BW76" s="13" t="n">
        <v>0.012683</v>
      </c>
      <c r="BX76" s="13" t="n">
        <v>0.03311</v>
      </c>
      <c r="BY76" s="13" t="n">
        <v>0.035485</v>
      </c>
      <c r="BZ76" s="13" t="n">
        <v>-0.05261</v>
      </c>
      <c r="CA76" s="13" t="n">
        <v>0.060029</v>
      </c>
      <c r="CB76" s="13" t="n">
        <v>0.014743</v>
      </c>
      <c r="CC76" s="13" t="n">
        <v>-0.030005</v>
      </c>
      <c r="CD76" s="13" t="n">
        <v>0.01466</v>
      </c>
      <c r="CE76" s="13" t="n">
        <v>0.057216</v>
      </c>
      <c r="CF76" s="13" t="n">
        <v>-0.055099</v>
      </c>
      <c r="CG76" s="13" t="n">
        <v>0.040594</v>
      </c>
      <c r="CH76" s="13" t="n">
        <v>-0.053281</v>
      </c>
      <c r="CI76" s="13" t="n">
        <v>0.061126</v>
      </c>
      <c r="CJ76" s="13" t="n">
        <v>-0.004914</v>
      </c>
      <c r="CK76" s="13" t="n">
        <v>0.028335</v>
      </c>
      <c r="CL76" s="13" t="n">
        <v>-0.043235</v>
      </c>
      <c r="CM76" s="13" t="n">
        <v>0.065447</v>
      </c>
      <c r="CN76" s="13" t="n">
        <v>0.008073</v>
      </c>
      <c r="CO76" s="13" t="n">
        <v>-0.027893</v>
      </c>
      <c r="CP76" s="13" t="n">
        <v>0.028258</v>
      </c>
      <c r="CQ76" s="13" t="n">
        <v>-0.002503</v>
      </c>
      <c r="CR76" s="13" t="n">
        <v>-0.006629</v>
      </c>
      <c r="CS76" s="13" t="n">
        <v>-0.034871</v>
      </c>
      <c r="CT76" s="13" t="n">
        <v>-0.050823</v>
      </c>
      <c r="CU76" s="13" t="n">
        <v>0.063448</v>
      </c>
      <c r="CV76" s="13" t="n">
        <v>0.030003</v>
      </c>
      <c r="CW76" s="13" t="n">
        <v>-0.050286</v>
      </c>
      <c r="CX76" s="13" t="n">
        <v>-0.083393</v>
      </c>
      <c r="CY76" s="13" t="n">
        <v>0.018763</v>
      </c>
      <c r="CZ76" s="13" t="n">
        <v>0.08417</v>
      </c>
      <c r="DA76" s="13" t="n">
        <v>-2.2E-005</v>
      </c>
      <c r="DB76" s="13" t="n">
        <v>0.00702</v>
      </c>
      <c r="DC76" s="13" t="n">
        <v>-0.008668</v>
      </c>
      <c r="DD76" s="13" t="n">
        <v>0.05865</v>
      </c>
      <c r="DE76" s="13" t="n">
        <v>0.021658</v>
      </c>
      <c r="DF76" s="13" t="n">
        <v>0.009925</v>
      </c>
      <c r="DG76" s="13" t="n">
        <v>-0.056638</v>
      </c>
      <c r="DH76" s="13" t="n">
        <v>0.130835</v>
      </c>
      <c r="DI76" s="13" t="n">
        <v>0.024077</v>
      </c>
      <c r="DJ76" s="13" t="n">
        <v>-0.005274</v>
      </c>
      <c r="DK76" s="13" t="n">
        <v>0.006226</v>
      </c>
      <c r="DL76" s="13" t="n">
        <v>-0.007483</v>
      </c>
      <c r="DM76" s="13" t="n">
        <v>0.010098</v>
      </c>
      <c r="DN76" s="13" t="n">
        <v>-0.023938</v>
      </c>
      <c r="DO76" s="13" t="n">
        <v>0.032326</v>
      </c>
      <c r="DP76" s="13" t="n">
        <v>0.010639</v>
      </c>
      <c r="DQ76" s="13" t="n">
        <v>-0.018939</v>
      </c>
      <c r="DR76" s="13" t="n">
        <v>0.08756</v>
      </c>
      <c r="DS76" s="13" t="n">
        <v>0.002272</v>
      </c>
      <c r="DT76" s="13" t="n">
        <v>0.023744</v>
      </c>
      <c r="DV76" s="13" t="n">
        <v>0.033761</v>
      </c>
      <c r="DW76" s="13" t="n">
        <v>0.07714</v>
      </c>
      <c r="DX76" s="13" t="n">
        <v>0.009752</v>
      </c>
      <c r="DY76" s="13" t="n">
        <v>0.03385</v>
      </c>
      <c r="DZ76" s="13" t="n">
        <v>-0.004858</v>
      </c>
      <c r="EA76" s="13" t="n">
        <v>0.060055</v>
      </c>
      <c r="EB76" s="13" t="n">
        <v>-0.001103</v>
      </c>
      <c r="EC76" s="13" t="n">
        <v>0.066793</v>
      </c>
      <c r="ED76" s="13" t="n">
        <v>-0.03239</v>
      </c>
      <c r="EE76" s="13" t="n">
        <v>0.074048</v>
      </c>
      <c r="EF76" s="13" t="n">
        <v>0.016767</v>
      </c>
      <c r="EG76" s="13" t="n">
        <v>0.034997</v>
      </c>
      <c r="EH76" s="13" t="n">
        <v>0.036564</v>
      </c>
      <c r="EI76" s="13" t="n">
        <v>-0.048941</v>
      </c>
      <c r="EJ76" s="13" t="n">
        <v>0.058335</v>
      </c>
      <c r="EK76" s="13" t="n">
        <v>0.018288</v>
      </c>
      <c r="EL76" s="13" t="n">
        <v>-0.028006</v>
      </c>
      <c r="EM76" s="13" t="n">
        <v>0.014879</v>
      </c>
      <c r="EN76" s="13" t="n">
        <v>0.058355</v>
      </c>
      <c r="EO76" s="13" t="n">
        <v>-0.055238</v>
      </c>
      <c r="EP76" s="13" t="n">
        <v>0.042686</v>
      </c>
      <c r="EQ76" s="13" t="n">
        <v>-0.056324</v>
      </c>
      <c r="ER76" s="13" t="n">
        <v>0.060625</v>
      </c>
      <c r="ES76" s="13" t="n">
        <v>-0.009011</v>
      </c>
      <c r="ET76" s="13" t="n">
        <v>0.029404</v>
      </c>
      <c r="EU76" s="13" t="n">
        <v>-0.051372</v>
      </c>
      <c r="EV76" s="13" t="n">
        <v>0.073055</v>
      </c>
      <c r="EW76" s="13" t="n">
        <v>0.001979</v>
      </c>
      <c r="EX76" s="13" t="n">
        <v>-0.012164</v>
      </c>
      <c r="EY76" s="13" t="n">
        <v>0.020936</v>
      </c>
      <c r="EZ76" s="13" t="n">
        <v>0.002798</v>
      </c>
      <c r="FA76" s="13" t="n">
        <v>-0.009748</v>
      </c>
      <c r="FB76" s="13" t="n">
        <v>-0.03247</v>
      </c>
      <c r="FC76" s="13" t="n">
        <v>-0.05037</v>
      </c>
      <c r="FD76" s="13" t="n">
        <v>0.071433</v>
      </c>
      <c r="FE76" s="13" t="n">
        <v>0.034408</v>
      </c>
      <c r="FF76" s="13" t="n">
        <v>-0.05314</v>
      </c>
      <c r="FG76" s="13" t="n">
        <v>-0.082202</v>
      </c>
      <c r="FH76" s="13" t="n">
        <v>0.022044</v>
      </c>
      <c r="FI76" s="13" t="n">
        <v>0.079691</v>
      </c>
      <c r="FJ76" s="13" t="n">
        <v>0.017991</v>
      </c>
      <c r="FK76" s="13" t="n">
        <v>0.011739</v>
      </c>
      <c r="FL76" s="13" t="n">
        <v>-0.014708</v>
      </c>
      <c r="FM76" s="13" t="n">
        <v>0.056092</v>
      </c>
      <c r="FN76" s="13" t="n">
        <v>0.019127</v>
      </c>
      <c r="FO76" s="13" t="n">
        <v>0.013815</v>
      </c>
      <c r="FP76" s="13" t="n">
        <v>-0.055074</v>
      </c>
      <c r="FQ76" s="13" t="n">
        <v>0.135632</v>
      </c>
      <c r="FR76" s="13" t="n">
        <v>0.026419</v>
      </c>
      <c r="FS76" s="13" t="n">
        <v>-0.00429</v>
      </c>
      <c r="FT76" s="13" t="n">
        <v>0.009305</v>
      </c>
      <c r="FU76" s="13" t="n">
        <v>-0.00634</v>
      </c>
      <c r="FV76" s="13" t="n">
        <v>0.009706</v>
      </c>
      <c r="FW76" s="13" t="n">
        <v>-0.029333</v>
      </c>
      <c r="FX76" s="13" t="n">
        <v>0.040897</v>
      </c>
      <c r="FY76" s="13" t="n">
        <v>0.009406</v>
      </c>
      <c r="FZ76" s="13" t="n">
        <v>-0.017898</v>
      </c>
      <c r="GA76" s="13" t="n">
        <v>0.091002</v>
      </c>
      <c r="GB76" s="13" t="n">
        <v>0.001117</v>
      </c>
      <c r="GC76" s="13" t="n">
        <v>0.022477</v>
      </c>
    </row>
    <row r="77" customFormat="false" ht="15" hidden="false" customHeight="false" outlineLevel="0" collapsed="false">
      <c r="B77" s="8" t="str">
        <f aca="false">Deals!B77</f>
        <v>Boyd Gaming Corp</v>
      </c>
      <c r="C77" s="12" t="n">
        <v>1</v>
      </c>
      <c r="D77" s="13" t="n">
        <v>0.207273</v>
      </c>
      <c r="E77" s="13" t="n">
        <v>0.055723</v>
      </c>
      <c r="F77" s="13" t="n">
        <v>-0.062767</v>
      </c>
      <c r="G77" s="13" t="n">
        <v>0.258752</v>
      </c>
      <c r="H77" s="13" t="n">
        <v>0.451028</v>
      </c>
      <c r="I77" s="13" t="n">
        <v>0.085833</v>
      </c>
      <c r="J77" s="13" t="n">
        <v>-0.132771</v>
      </c>
      <c r="K77" s="13" t="n">
        <v>0.177876</v>
      </c>
      <c r="L77" s="13" t="n">
        <v>-0.089406</v>
      </c>
      <c r="M77" s="13" t="n">
        <v>0.167492</v>
      </c>
      <c r="N77" s="13" t="n">
        <v>-0.25371</v>
      </c>
      <c r="O77" s="13" t="n">
        <v>0.089015</v>
      </c>
      <c r="P77" s="13" t="n">
        <v>-0.02087</v>
      </c>
      <c r="Q77" s="13" t="n">
        <v>-0.062167</v>
      </c>
      <c r="R77" s="13" t="n">
        <v>0.100379</v>
      </c>
      <c r="S77" s="13" t="n">
        <v>0.135972</v>
      </c>
      <c r="T77" s="13" t="n">
        <v>-0.104545</v>
      </c>
      <c r="U77" s="13" t="n">
        <v>-0.073604</v>
      </c>
      <c r="V77" s="13" t="n">
        <v>0.107763</v>
      </c>
      <c r="W77" s="13" t="n">
        <v>-0.093157</v>
      </c>
      <c r="X77" s="13" t="n">
        <v>-0.031818</v>
      </c>
      <c r="Y77" s="13" t="n">
        <v>-0.046009</v>
      </c>
      <c r="Z77" s="13" t="n">
        <v>0.136811</v>
      </c>
      <c r="AA77" s="13" t="n">
        <v>0.106494</v>
      </c>
      <c r="AB77" s="13" t="n">
        <v>0</v>
      </c>
      <c r="AC77" s="13" t="n">
        <v>0.021909</v>
      </c>
      <c r="AD77" s="13" t="n">
        <v>0.057427</v>
      </c>
      <c r="AE77" s="13" t="n">
        <v>0.02824</v>
      </c>
      <c r="AF77" s="13" t="n">
        <v>-0.070423</v>
      </c>
      <c r="AG77" s="13" t="n">
        <v>0.084091</v>
      </c>
      <c r="AH77" s="13" t="n">
        <v>0.044724</v>
      </c>
      <c r="AI77" s="13" t="n">
        <v>0.143144</v>
      </c>
      <c r="AJ77" s="13" t="n">
        <v>-0.057929</v>
      </c>
      <c r="AK77" s="13" t="n">
        <v>0.012422</v>
      </c>
      <c r="AL77" s="13" t="n">
        <v>0.22638</v>
      </c>
      <c r="AM77" s="13" t="n">
        <v>-0.02001</v>
      </c>
      <c r="AN77" s="13" t="n">
        <v>0.014293</v>
      </c>
      <c r="AO77" s="13" t="n">
        <v>-0.103674</v>
      </c>
      <c r="AP77" s="13" t="n">
        <v>-0.027513</v>
      </c>
      <c r="AQ77" s="13" t="n">
        <v>0.192841</v>
      </c>
      <c r="AR77" s="13" t="n">
        <v>-0.097773</v>
      </c>
      <c r="AS77" s="13" t="n">
        <v>0.014485</v>
      </c>
      <c r="AT77" s="13" t="n">
        <v>-0.02697</v>
      </c>
      <c r="AU77" s="13" t="n">
        <v>0.065761</v>
      </c>
      <c r="AV77" s="13" t="n">
        <v>-0.005609</v>
      </c>
      <c r="AW77" s="13" t="n">
        <v>0.014359</v>
      </c>
      <c r="AX77" s="13" t="n">
        <v>-0.097068</v>
      </c>
      <c r="AY77" s="13" t="n">
        <v>0.054871</v>
      </c>
      <c r="AZ77" s="13" t="n">
        <v>0.070594</v>
      </c>
      <c r="BA77" s="13" t="n">
        <v>0.007437</v>
      </c>
      <c r="BB77" s="13" t="n">
        <v>-0.031988</v>
      </c>
      <c r="BC77" s="13" t="n">
        <v>0.118963</v>
      </c>
      <c r="BD77" s="13" t="n">
        <v>0.030441</v>
      </c>
      <c r="BE77" s="13" t="n">
        <v>0.12037</v>
      </c>
      <c r="BF77" s="13" t="n">
        <v>-0.021645</v>
      </c>
      <c r="BG77" s="13" t="n">
        <v>0.010077</v>
      </c>
      <c r="BH77" s="13" t="n">
        <v>0.055068</v>
      </c>
      <c r="BI77" s="13" t="n">
        <v>-0.012859</v>
      </c>
      <c r="BJ77" s="13" t="n">
        <v>0.122073</v>
      </c>
      <c r="BK77" s="13" t="n">
        <v>0.091002</v>
      </c>
      <c r="BM77" s="13" t="n">
        <v>0.051677</v>
      </c>
      <c r="BN77" s="13" t="n">
        <v>0.051371</v>
      </c>
      <c r="BO77" s="13" t="n">
        <v>0.007071</v>
      </c>
      <c r="BP77" s="13" t="n">
        <v>0.048275</v>
      </c>
      <c r="BQ77" s="13" t="n">
        <v>0.015704</v>
      </c>
      <c r="BR77" s="13" t="n">
        <v>0.078774</v>
      </c>
      <c r="BS77" s="13" t="n">
        <v>-0.010906</v>
      </c>
      <c r="BT77" s="13" t="n">
        <v>0.08093</v>
      </c>
      <c r="BU77" s="13" t="n">
        <v>-0.036975</v>
      </c>
      <c r="BV77" s="13" t="n">
        <v>0.055432</v>
      </c>
      <c r="BW77" s="13" t="n">
        <v>0.042497</v>
      </c>
      <c r="BX77" s="13" t="n">
        <v>0.057144</v>
      </c>
      <c r="BY77" s="13" t="n">
        <v>0.008336</v>
      </c>
      <c r="BZ77" s="13" t="n">
        <v>-0.062469</v>
      </c>
      <c r="CA77" s="13" t="n">
        <v>0.040957</v>
      </c>
      <c r="CB77" s="13" t="n">
        <v>0.025457</v>
      </c>
      <c r="CC77" s="13" t="n">
        <v>-0.019624</v>
      </c>
      <c r="CD77" s="13" t="n">
        <v>-0.003647</v>
      </c>
      <c r="CE77" s="13" t="n">
        <v>0.058045</v>
      </c>
      <c r="CF77" s="13" t="n">
        <v>-0.05848</v>
      </c>
      <c r="CG77" s="13" t="n">
        <v>0.052244</v>
      </c>
      <c r="CH77" s="13" t="n">
        <v>-0.079107</v>
      </c>
      <c r="CI77" s="13" t="n">
        <v>0.042247</v>
      </c>
      <c r="CJ77" s="13" t="n">
        <v>-0.009115</v>
      </c>
      <c r="CK77" s="13" t="n">
        <v>0.029699</v>
      </c>
      <c r="CL77" s="13" t="n">
        <v>-0.070946</v>
      </c>
      <c r="CM77" s="13" t="n">
        <v>0.049398</v>
      </c>
      <c r="CN77" s="13" t="n">
        <v>0.013385</v>
      </c>
      <c r="CO77" s="13" t="n">
        <v>-0.008274</v>
      </c>
      <c r="CP77" s="13" t="n">
        <v>-0.000165</v>
      </c>
      <c r="CQ77" s="13" t="n">
        <v>0.014226</v>
      </c>
      <c r="CR77" s="13" t="n">
        <v>-0.047266</v>
      </c>
      <c r="CS77" s="13" t="n">
        <v>-0.043364</v>
      </c>
      <c r="CT77" s="13" t="n">
        <v>-0.053317</v>
      </c>
      <c r="CU77" s="13" t="n">
        <v>0.053023</v>
      </c>
      <c r="CV77" s="13" t="n">
        <v>0.050634</v>
      </c>
      <c r="CW77" s="13" t="n">
        <v>-0.06541</v>
      </c>
      <c r="CX77" s="13" t="n">
        <v>-0.083287</v>
      </c>
      <c r="CY77" s="13" t="n">
        <v>0.001773</v>
      </c>
      <c r="CZ77" s="13" t="n">
        <v>0.086996</v>
      </c>
      <c r="DA77" s="13" t="n">
        <v>0.036322</v>
      </c>
      <c r="DB77" s="13" t="n">
        <v>0.011062</v>
      </c>
      <c r="DC77" s="13" t="n">
        <v>-0.001489</v>
      </c>
      <c r="DD77" s="13" t="n">
        <v>0.064171</v>
      </c>
      <c r="DE77" s="13" t="n">
        <v>0.031186</v>
      </c>
      <c r="DF77" s="13" t="n">
        <v>0.009391</v>
      </c>
      <c r="DG77" s="13" t="n">
        <v>-0.047626</v>
      </c>
      <c r="DH77" s="13" t="n">
        <v>0.145371</v>
      </c>
      <c r="DI77" s="13" t="n">
        <v>0.040105</v>
      </c>
      <c r="DJ77" s="13" t="n">
        <v>-0.00095</v>
      </c>
      <c r="DK77" s="13" t="n">
        <v>0.011152</v>
      </c>
      <c r="DL77" s="13" t="n">
        <v>-0.020227</v>
      </c>
      <c r="DM77" s="13" t="n">
        <v>0.004387</v>
      </c>
      <c r="DN77" s="13" t="n">
        <v>-0.043145</v>
      </c>
      <c r="DO77" s="13" t="n">
        <v>0.041438</v>
      </c>
      <c r="DP77" s="13" t="n">
        <v>0.023299</v>
      </c>
      <c r="DQ77" s="13" t="n">
        <v>-0.038965</v>
      </c>
      <c r="DR77" s="13" t="n">
        <v>0.069507</v>
      </c>
      <c r="DS77" s="13" t="n">
        <v>0.008648</v>
      </c>
      <c r="DT77" s="13" t="n">
        <v>0.014171</v>
      </c>
      <c r="DV77" s="13" t="n">
        <v>0.054566</v>
      </c>
      <c r="DW77" s="13" t="n">
        <v>0.051011</v>
      </c>
      <c r="DX77" s="13" t="n">
        <v>0.00182</v>
      </c>
      <c r="DY77" s="13" t="n">
        <v>0.050153</v>
      </c>
      <c r="DZ77" s="13" t="n">
        <v>0.00858</v>
      </c>
      <c r="EA77" s="13" t="n">
        <v>0.076901</v>
      </c>
      <c r="EB77" s="13" t="n">
        <v>-0.002488</v>
      </c>
      <c r="EC77" s="13" t="n">
        <v>0.081884</v>
      </c>
      <c r="ED77" s="13" t="n">
        <v>-0.035919</v>
      </c>
      <c r="EE77" s="13" t="n">
        <v>0.056818</v>
      </c>
      <c r="EF77" s="13" t="n">
        <v>0.041106</v>
      </c>
      <c r="EG77" s="13" t="n">
        <v>0.06156</v>
      </c>
      <c r="EH77" s="13" t="n">
        <v>0.009791</v>
      </c>
      <c r="EI77" s="13" t="n">
        <v>-0.062473</v>
      </c>
      <c r="EJ77" s="13" t="n">
        <v>0.034372</v>
      </c>
      <c r="EK77" s="13" t="n">
        <v>0.022858</v>
      </c>
      <c r="EL77" s="13" t="n">
        <v>-0.024593</v>
      </c>
      <c r="EM77" s="13" t="n">
        <v>-0.013355</v>
      </c>
      <c r="EN77" s="13" t="n">
        <v>0.054032</v>
      </c>
      <c r="EO77" s="13" t="n">
        <v>-0.057012</v>
      </c>
      <c r="EP77" s="13" t="n">
        <v>0.050253</v>
      </c>
      <c r="EQ77" s="13" t="n">
        <v>-0.082729</v>
      </c>
      <c r="ER77" s="13" t="n">
        <v>0.032054</v>
      </c>
      <c r="ES77" s="13" t="n">
        <v>-0.016968</v>
      </c>
      <c r="ET77" s="13" t="n">
        <v>0.031891</v>
      </c>
      <c r="EU77" s="13" t="n">
        <v>-0.080625</v>
      </c>
      <c r="EV77" s="13" t="n">
        <v>0.067354</v>
      </c>
      <c r="EW77" s="13" t="n">
        <v>0.000643</v>
      </c>
      <c r="EX77" s="13" t="n">
        <v>0.010477</v>
      </c>
      <c r="EY77" s="13" t="n">
        <v>-0.019142</v>
      </c>
      <c r="EZ77" s="13" t="n">
        <v>3.5E-005</v>
      </c>
      <c r="FA77" s="13" t="n">
        <v>-0.046501</v>
      </c>
      <c r="FB77" s="13" t="n">
        <v>-0.04297</v>
      </c>
      <c r="FC77" s="13" t="n">
        <v>-0.064081</v>
      </c>
      <c r="FD77" s="13" t="n">
        <v>0.053469</v>
      </c>
      <c r="FE77" s="13" t="n">
        <v>0.051408</v>
      </c>
      <c r="FF77" s="13" t="n">
        <v>-0.082942</v>
      </c>
      <c r="FG77" s="13" t="n">
        <v>-0.099444</v>
      </c>
      <c r="FH77" s="13" t="n">
        <v>-0.005748</v>
      </c>
      <c r="FI77" s="13" t="n">
        <v>0.100115</v>
      </c>
      <c r="FJ77" s="13" t="n">
        <v>0.065739</v>
      </c>
      <c r="FK77" s="13" t="n">
        <v>-0.0075</v>
      </c>
      <c r="FL77" s="13" t="n">
        <v>0.020699</v>
      </c>
      <c r="FM77" s="13" t="n">
        <v>0.076499</v>
      </c>
      <c r="FN77" s="13" t="n">
        <v>0.030095</v>
      </c>
      <c r="FO77" s="13" t="n">
        <v>0.016131</v>
      </c>
      <c r="FP77" s="13" t="n">
        <v>-0.040731</v>
      </c>
      <c r="FQ77" s="13" t="n">
        <v>0.143686</v>
      </c>
      <c r="FR77" s="13" t="n">
        <v>0.0482</v>
      </c>
      <c r="FS77" s="13" t="n">
        <v>0.001537</v>
      </c>
      <c r="FT77" s="13" t="n">
        <v>0.013285</v>
      </c>
      <c r="FU77" s="13" t="n">
        <v>-0.021438</v>
      </c>
      <c r="FV77" s="13" t="n">
        <v>-7.2E-005</v>
      </c>
      <c r="FW77" s="13" t="n">
        <v>-0.05102</v>
      </c>
      <c r="FX77" s="13" t="n">
        <v>0.04353</v>
      </c>
      <c r="FY77" s="13" t="n">
        <v>0.053078</v>
      </c>
      <c r="FZ77" s="13" t="n">
        <v>-0.039855</v>
      </c>
      <c r="GA77" s="13" t="n">
        <v>0.070085</v>
      </c>
      <c r="GB77" s="13" t="n">
        <v>0.001568</v>
      </c>
      <c r="GC77" s="13" t="n">
        <v>0.020467</v>
      </c>
    </row>
    <row r="78" customFormat="false" ht="15" hidden="false" customHeight="false" outlineLevel="0" collapsed="false">
      <c r="B78" s="8" t="str">
        <f aca="false">Deals!B78</f>
        <v>Davita Inc.</v>
      </c>
      <c r="C78" s="12" t="n">
        <v>1</v>
      </c>
      <c r="D78" s="13" t="n">
        <v>0.023426</v>
      </c>
      <c r="E78" s="13" t="n">
        <v>0.044151</v>
      </c>
      <c r="F78" s="13" t="n">
        <v>0.036479</v>
      </c>
      <c r="G78" s="13" t="n">
        <v>-0.008611</v>
      </c>
      <c r="H78" s="13" t="n">
        <v>0.000506</v>
      </c>
      <c r="I78" s="13" t="n">
        <v>0.045681</v>
      </c>
      <c r="J78" s="13" t="n">
        <v>-0.026356</v>
      </c>
      <c r="K78" s="13" t="n">
        <v>-0.036341</v>
      </c>
      <c r="L78" s="13" t="n">
        <v>-0.076454</v>
      </c>
      <c r="M78" s="13" t="n">
        <v>-0.470747</v>
      </c>
      <c r="N78" s="13" t="n">
        <v>-0.012127</v>
      </c>
      <c r="O78" s="13" t="n">
        <v>0.065291</v>
      </c>
      <c r="P78" s="13" t="n">
        <v>0.058283</v>
      </c>
      <c r="Q78" s="13" t="n">
        <v>0.024617</v>
      </c>
      <c r="R78" s="13" t="n">
        <v>0.058525</v>
      </c>
      <c r="S78" s="13" t="n">
        <v>0.001746</v>
      </c>
      <c r="T78" s="13" t="n">
        <v>0.006536</v>
      </c>
      <c r="U78" s="13" t="n">
        <v>0.018615</v>
      </c>
      <c r="V78" s="13" t="n">
        <v>0.024508</v>
      </c>
      <c r="W78" s="13" t="n">
        <v>-0.025996</v>
      </c>
      <c r="X78" s="13" t="n">
        <v>0.060193</v>
      </c>
      <c r="Y78" s="13" t="n">
        <v>-0.020621</v>
      </c>
      <c r="Z78" s="13" t="n">
        <v>0.067405</v>
      </c>
      <c r="AA78" s="13" t="n">
        <v>-0.019726</v>
      </c>
      <c r="AB78" s="13" t="n">
        <v>-0.010323</v>
      </c>
      <c r="AC78" s="13" t="n">
        <v>-0.008978</v>
      </c>
      <c r="AD78" s="13" t="n">
        <v>-0.006128</v>
      </c>
      <c r="AE78" s="13" t="n">
        <v>0.089544</v>
      </c>
      <c r="AF78" s="13" t="n">
        <v>-0.002215</v>
      </c>
      <c r="AG78" s="13" t="n">
        <v>0.033046</v>
      </c>
      <c r="AH78" s="13" t="n">
        <v>-0.051444</v>
      </c>
      <c r="AI78" s="13" t="n">
        <v>-0.005537</v>
      </c>
      <c r="AJ78" s="13" t="n">
        <v>-0.042895</v>
      </c>
      <c r="AK78" s="13" t="n">
        <v>-0.04376</v>
      </c>
      <c r="AL78" s="13" t="n">
        <v>0.071616</v>
      </c>
      <c r="AM78" s="13" t="n">
        <v>-0.05767</v>
      </c>
      <c r="AN78" s="13" t="n">
        <v>-0.045591</v>
      </c>
      <c r="AO78" s="13" t="n">
        <v>-0.037154</v>
      </c>
      <c r="AP78" s="13" t="n">
        <v>-0.017133</v>
      </c>
      <c r="AQ78" s="13" t="n">
        <v>0.112324</v>
      </c>
      <c r="AR78" s="13" t="n">
        <v>0.007086</v>
      </c>
      <c r="AS78" s="13" t="n">
        <v>0.046279</v>
      </c>
      <c r="AT78" s="13" t="n">
        <v>0</v>
      </c>
      <c r="AU78" s="13" t="n">
        <v>0.002845</v>
      </c>
      <c r="AV78" s="13" t="n">
        <v>-0.166495</v>
      </c>
      <c r="AW78" s="13" t="n">
        <v>0.022281</v>
      </c>
      <c r="AX78" s="13" t="n">
        <v>-0.112759</v>
      </c>
      <c r="AY78" s="13" t="n">
        <v>0.080689</v>
      </c>
      <c r="AZ78" s="13" t="n">
        <v>0.013418</v>
      </c>
      <c r="BA78" s="13" t="n">
        <v>-0.007009</v>
      </c>
      <c r="BB78" s="13" t="n">
        <v>0.088784</v>
      </c>
      <c r="BC78" s="13" t="n">
        <v>-0.020746</v>
      </c>
      <c r="BD78" s="13" t="n">
        <v>0.015301</v>
      </c>
      <c r="BE78" s="13" t="n">
        <v>-0.039849</v>
      </c>
      <c r="BF78" s="13" t="n">
        <v>-0.022638</v>
      </c>
      <c r="BG78" s="13" t="n">
        <v>0.000309</v>
      </c>
      <c r="BH78" s="13" t="n">
        <v>-0.096017</v>
      </c>
      <c r="BI78" s="13" t="n">
        <v>0.014173</v>
      </c>
      <c r="BJ78" s="13" t="n">
        <v>0.022731</v>
      </c>
      <c r="BK78" s="13" t="n">
        <v>0.005268</v>
      </c>
      <c r="BM78" s="13" t="n">
        <v>-0.009557</v>
      </c>
      <c r="BN78" s="13" t="n">
        <v>0.036126</v>
      </c>
      <c r="BO78" s="13" t="n">
        <v>0.011784</v>
      </c>
      <c r="BP78" s="13" t="n">
        <v>0.039569</v>
      </c>
      <c r="BQ78" s="13" t="n">
        <v>0.02303</v>
      </c>
      <c r="BR78" s="13" t="n">
        <v>0.012043</v>
      </c>
      <c r="BS78" s="13" t="n">
        <v>-0.023098</v>
      </c>
      <c r="BT78" s="13" t="n">
        <v>0.059978</v>
      </c>
      <c r="BU78" s="13" t="n">
        <v>-0.014845</v>
      </c>
      <c r="BV78" s="13" t="n">
        <v>0.043089</v>
      </c>
      <c r="BW78" s="13" t="n">
        <v>0.048861</v>
      </c>
      <c r="BX78" s="13" t="n">
        <v>0.031878</v>
      </c>
      <c r="BY78" s="13" t="n">
        <v>0.02593</v>
      </c>
      <c r="BZ78" s="13" t="n">
        <v>-0.040348</v>
      </c>
      <c r="CA78" s="13" t="n">
        <v>0.051051</v>
      </c>
      <c r="CB78" s="13" t="n">
        <v>-0.014273</v>
      </c>
      <c r="CC78" s="13" t="n">
        <v>0.015398</v>
      </c>
      <c r="CD78" s="13" t="n">
        <v>0.031845</v>
      </c>
      <c r="CE78" s="13" t="n">
        <v>0.011359</v>
      </c>
      <c r="CF78" s="13" t="n">
        <v>-0.016618</v>
      </c>
      <c r="CG78" s="13" t="n">
        <v>0.048826</v>
      </c>
      <c r="CH78" s="13" t="n">
        <v>-0.006074</v>
      </c>
      <c r="CI78" s="13" t="n">
        <v>0.02283</v>
      </c>
      <c r="CJ78" s="13" t="n">
        <v>0.035515</v>
      </c>
      <c r="CK78" s="13" t="n">
        <v>-0.012368</v>
      </c>
      <c r="CL78" s="13" t="n">
        <v>-0.008353</v>
      </c>
      <c r="CM78" s="13" t="n">
        <v>0.059661</v>
      </c>
      <c r="CN78" s="13" t="n">
        <v>-0.010453</v>
      </c>
      <c r="CO78" s="13" t="n">
        <v>0.002214</v>
      </c>
      <c r="CP78" s="13" t="n">
        <v>0.015755</v>
      </c>
      <c r="CQ78" s="13" t="n">
        <v>-0.004802</v>
      </c>
      <c r="CR78" s="13" t="n">
        <v>0.031311</v>
      </c>
      <c r="CS78" s="13" t="n">
        <v>-0.059184</v>
      </c>
      <c r="CT78" s="13" t="n">
        <v>-0.017</v>
      </c>
      <c r="CU78" s="13" t="n">
        <v>0.085501</v>
      </c>
      <c r="CV78" s="13" t="n">
        <v>0.000862</v>
      </c>
      <c r="CW78" s="13" t="n">
        <v>-0.013923</v>
      </c>
      <c r="CX78" s="13" t="n">
        <v>-0.060194</v>
      </c>
      <c r="CY78" s="13" t="n">
        <v>0.002648</v>
      </c>
      <c r="CZ78" s="13" t="n">
        <v>0.065164</v>
      </c>
      <c r="DA78" s="13" t="n">
        <v>-0.007147</v>
      </c>
      <c r="DB78" s="13" t="n">
        <v>0.016604</v>
      </c>
      <c r="DC78" s="13" t="n">
        <v>0.000702</v>
      </c>
      <c r="DD78" s="13" t="n">
        <v>0.051821</v>
      </c>
      <c r="DE78" s="13" t="n">
        <v>-0.007159</v>
      </c>
      <c r="DF78" s="13" t="n">
        <v>0.005453</v>
      </c>
      <c r="DG78" s="13" t="n">
        <v>-0.023749</v>
      </c>
      <c r="DH78" s="13" t="n">
        <v>0.010556</v>
      </c>
      <c r="DI78" s="13" t="n">
        <v>0.012329</v>
      </c>
      <c r="DJ78" s="13" t="n">
        <v>0.034037</v>
      </c>
      <c r="DK78" s="13" t="n">
        <v>0.047372</v>
      </c>
      <c r="DL78" s="13" t="n">
        <v>0.014383</v>
      </c>
      <c r="DM78" s="13" t="n">
        <v>0.019205</v>
      </c>
      <c r="DN78" s="13" t="n">
        <v>0.028893</v>
      </c>
      <c r="DO78" s="13" t="n">
        <v>-0.00451</v>
      </c>
      <c r="DP78" s="13" t="n">
        <v>0.025623</v>
      </c>
      <c r="DQ78" s="13" t="n">
        <v>0.02111</v>
      </c>
      <c r="DR78" s="13" t="n">
        <v>0.010474</v>
      </c>
      <c r="DS78" s="13" t="n">
        <v>0.042284</v>
      </c>
      <c r="DT78" s="13" t="n">
        <v>0.032246</v>
      </c>
      <c r="DV78" s="13" t="n">
        <v>0.014411</v>
      </c>
      <c r="DW78" s="13" t="n">
        <v>0.054591</v>
      </c>
      <c r="DX78" s="13" t="n">
        <v>0.013843</v>
      </c>
      <c r="DY78" s="13" t="n">
        <v>0.045019</v>
      </c>
      <c r="DZ78" s="13" t="n">
        <v>0.015903</v>
      </c>
      <c r="EA78" s="13" t="n">
        <v>0.016297</v>
      </c>
      <c r="EB78" s="13" t="n">
        <v>-0.012769</v>
      </c>
      <c r="EC78" s="13" t="n">
        <v>0.061764</v>
      </c>
      <c r="ED78" s="13" t="n">
        <v>-0.019309</v>
      </c>
      <c r="EE78" s="13" t="n">
        <v>0.050029</v>
      </c>
      <c r="EF78" s="13" t="n">
        <v>0.036587</v>
      </c>
      <c r="EG78" s="13" t="n">
        <v>0.022659</v>
      </c>
      <c r="EH78" s="13" t="n">
        <v>0.026889</v>
      </c>
      <c r="EI78" s="13" t="n">
        <v>-0.025893</v>
      </c>
      <c r="EJ78" s="13" t="n">
        <v>0.05659</v>
      </c>
      <c r="EK78" s="13" t="n">
        <v>-0.015759</v>
      </c>
      <c r="EL78" s="13" t="n">
        <v>0.002797</v>
      </c>
      <c r="EM78" s="13" t="n">
        <v>0.028851</v>
      </c>
      <c r="EN78" s="13" t="n">
        <v>0.014915</v>
      </c>
      <c r="EO78" s="13" t="n">
        <v>-0.024557</v>
      </c>
      <c r="EP78" s="13" t="n">
        <v>0.050111</v>
      </c>
      <c r="EQ78" s="13" t="n">
        <v>-0.013994</v>
      </c>
      <c r="ER78" s="13" t="n">
        <v>0.02638</v>
      </c>
      <c r="ES78" s="13" t="n">
        <v>0.037801</v>
      </c>
      <c r="ET78" s="13" t="n">
        <v>-0.009339</v>
      </c>
      <c r="EU78" s="13" t="n">
        <v>-0.020233</v>
      </c>
      <c r="EV78" s="13" t="n">
        <v>0.068639</v>
      </c>
      <c r="EW78" s="13" t="n">
        <v>-0.006734</v>
      </c>
      <c r="EX78" s="13" t="n">
        <v>0.006928</v>
      </c>
      <c r="EY78" s="13" t="n">
        <v>0.003641</v>
      </c>
      <c r="EZ78" s="13" t="n">
        <v>-0.010359</v>
      </c>
      <c r="FA78" s="13" t="n">
        <v>0.028827</v>
      </c>
      <c r="FB78" s="13" t="n">
        <v>-0.064724</v>
      </c>
      <c r="FC78" s="13" t="n">
        <v>-0.022601</v>
      </c>
      <c r="FD78" s="13" t="n">
        <v>0.075987</v>
      </c>
      <c r="FE78" s="13" t="n">
        <v>0.001824</v>
      </c>
      <c r="FF78" s="13" t="n">
        <v>-0.00837</v>
      </c>
      <c r="FG78" s="13" t="n">
        <v>-0.063947</v>
      </c>
      <c r="FH78" s="13" t="n">
        <v>0.012902</v>
      </c>
      <c r="FI78" s="13" t="n">
        <v>0.060117</v>
      </c>
      <c r="FJ78" s="13" t="n">
        <v>-0.004977</v>
      </c>
      <c r="FK78" s="13" t="n">
        <v>0.008057</v>
      </c>
      <c r="FL78" s="13" t="n">
        <v>0.006806</v>
      </c>
      <c r="FM78" s="13" t="n">
        <v>0.049935</v>
      </c>
      <c r="FN78" s="13" t="n">
        <v>-0.009553</v>
      </c>
      <c r="FO78" s="13" t="n">
        <v>-0.002709</v>
      </c>
      <c r="FP78" s="13" t="n">
        <v>-0.034978</v>
      </c>
      <c r="FQ78" s="13" t="n">
        <v>0.024645</v>
      </c>
      <c r="FR78" s="13" t="n">
        <v>-0.000502</v>
      </c>
      <c r="FS78" s="13" t="n">
        <v>0.034016</v>
      </c>
      <c r="FT78" s="13" t="n">
        <v>0.036635</v>
      </c>
      <c r="FU78" s="13" t="n">
        <v>0.00446</v>
      </c>
      <c r="FV78" s="13" t="n">
        <v>0.016297</v>
      </c>
      <c r="FW78" s="13" t="n">
        <v>0.023226</v>
      </c>
      <c r="FX78" s="13" t="n">
        <v>0.002142</v>
      </c>
      <c r="FY78" s="13" t="n">
        <v>0.017406</v>
      </c>
      <c r="FZ78" s="13" t="n">
        <v>0.007309</v>
      </c>
      <c r="GA78" s="13" t="n">
        <v>0.018518</v>
      </c>
      <c r="GB78" s="13" t="n">
        <v>0.020679</v>
      </c>
      <c r="GC78" s="13" t="n">
        <v>0.034014</v>
      </c>
    </row>
    <row r="79" customFormat="false" ht="15" hidden="false" customHeight="false" outlineLevel="0" collapsed="false">
      <c r="B79" s="8" t="str">
        <f aca="false">Deals!B79</f>
        <v>Herc Holdings Inc</v>
      </c>
      <c r="C79" s="12" t="n">
        <v>1</v>
      </c>
      <c r="D79" s="13" t="n">
        <v>0.040281</v>
      </c>
      <c r="E79" s="13" t="n">
        <v>0.12354</v>
      </c>
      <c r="F79" s="13" t="n">
        <v>0.091357</v>
      </c>
      <c r="G79" s="13" t="n">
        <v>0.115789</v>
      </c>
      <c r="H79" s="13" t="n">
        <v>0.081761</v>
      </c>
      <c r="I79" s="13" t="n">
        <v>0.072674</v>
      </c>
      <c r="J79" s="13" t="n">
        <v>-0.039876</v>
      </c>
      <c r="K79" s="13" t="n">
        <v>0.032661</v>
      </c>
      <c r="L79" s="13" t="n">
        <v>-0.061695</v>
      </c>
      <c r="M79" s="13" t="n">
        <v>-0.077819</v>
      </c>
      <c r="N79" s="13" t="n">
        <v>0.036101</v>
      </c>
      <c r="O79" s="13" t="n">
        <v>0.044861</v>
      </c>
      <c r="P79" s="13" t="n">
        <v>0.192997</v>
      </c>
      <c r="Q79" s="13" t="n">
        <v>-0.090846</v>
      </c>
      <c r="R79" s="13" t="n">
        <v>0.07648</v>
      </c>
      <c r="S79" s="13" t="n">
        <v>-0.048911</v>
      </c>
      <c r="T79" s="13" t="n">
        <v>0.068694</v>
      </c>
      <c r="U79" s="13" t="n">
        <v>0.036881</v>
      </c>
      <c r="V79" s="13" t="n">
        <v>-0.050474</v>
      </c>
      <c r="W79" s="13" t="n">
        <v>0.006778</v>
      </c>
      <c r="X79" s="13" t="n">
        <v>0.04713</v>
      </c>
      <c r="Y79" s="13" t="n">
        <v>-0.140778</v>
      </c>
      <c r="Z79" s="13" t="n">
        <v>-0.136668</v>
      </c>
      <c r="AA79" s="13" t="n">
        <v>0.083029</v>
      </c>
      <c r="AB79" s="13" t="n">
        <v>0.050548</v>
      </c>
      <c r="AC79" s="13" t="n">
        <v>-0.177225</v>
      </c>
      <c r="AD79" s="13" t="n">
        <v>0.124269</v>
      </c>
      <c r="AE79" s="13" t="n">
        <v>-0.060251</v>
      </c>
      <c r="AF79" s="13" t="n">
        <v>-0.038745</v>
      </c>
      <c r="AG79" s="13" t="n">
        <v>-0.045585</v>
      </c>
      <c r="AH79" s="13" t="n">
        <v>-0.088989</v>
      </c>
      <c r="AI79" s="13" t="n">
        <v>-0.062362</v>
      </c>
      <c r="AJ79" s="13" t="n">
        <v>0.084756</v>
      </c>
      <c r="AK79" s="13" t="n">
        <v>-0.092241</v>
      </c>
      <c r="AL79" s="13" t="n">
        <v>0.165571</v>
      </c>
      <c r="AM79" s="13" t="n">
        <v>-0.186667</v>
      </c>
      <c r="AN79" s="13" t="n">
        <v>-0.102774</v>
      </c>
      <c r="AO79" s="13" t="n">
        <v>-0.361911</v>
      </c>
      <c r="AP79" s="13" t="n">
        <v>-0.063877</v>
      </c>
      <c r="AQ79" s="13" t="n">
        <v>0.238824</v>
      </c>
      <c r="AR79" s="13" t="n">
        <v>-0.120608</v>
      </c>
      <c r="AS79" s="13" t="n">
        <v>0.046436</v>
      </c>
      <c r="AT79" s="13" t="n">
        <v>0.142415</v>
      </c>
      <c r="AU79" s="13" t="n">
        <v>2.193315</v>
      </c>
      <c r="AV79" s="13" t="n">
        <v>-0.043564</v>
      </c>
      <c r="AW79" s="13" t="n">
        <v>-0.003253</v>
      </c>
      <c r="AX79" s="13" t="n">
        <v>-0.107122</v>
      </c>
      <c r="AY79" s="13" t="n">
        <v>0.320705</v>
      </c>
      <c r="AZ79" s="13" t="n">
        <v>0.010569</v>
      </c>
      <c r="BA79" s="13" t="n">
        <v>0.236803</v>
      </c>
      <c r="BB79" s="13" t="n">
        <v>0.040668</v>
      </c>
      <c r="BC79" s="13" t="n">
        <v>-0.054169</v>
      </c>
      <c r="BD79" s="13" t="n">
        <v>-0.069953</v>
      </c>
      <c r="BE79" s="13" t="n">
        <v>-0.168023</v>
      </c>
      <c r="BF79" s="13" t="n">
        <v>0.039387</v>
      </c>
      <c r="BG79" s="13" t="n">
        <v>0.15412</v>
      </c>
      <c r="BH79" s="13" t="n">
        <v>-0.069634</v>
      </c>
      <c r="BI79" s="13" t="n">
        <v>0.163667</v>
      </c>
      <c r="BJ79" s="13" t="n">
        <v>-0.013637</v>
      </c>
      <c r="BK79" s="13" t="n">
        <v>0.221213</v>
      </c>
      <c r="BM79" s="13" t="n">
        <v>0.022819</v>
      </c>
      <c r="BN79" s="13" t="n">
        <v>0.066681</v>
      </c>
      <c r="BO79" s="13" t="n">
        <v>0.010236</v>
      </c>
      <c r="BP79" s="13" t="n">
        <v>0.040386</v>
      </c>
      <c r="BQ79" s="13" t="n">
        <v>0.010655</v>
      </c>
      <c r="BR79" s="13" t="n">
        <v>0.031473</v>
      </c>
      <c r="BS79" s="13" t="n">
        <v>-0.025486</v>
      </c>
      <c r="BT79" s="13" t="n">
        <v>0.046352</v>
      </c>
      <c r="BU79" s="13" t="n">
        <v>-0.020919</v>
      </c>
      <c r="BV79" s="13" t="n">
        <v>0.057379</v>
      </c>
      <c r="BW79" s="13" t="n">
        <v>0.036554</v>
      </c>
      <c r="BX79" s="13" t="n">
        <v>0.023322</v>
      </c>
      <c r="BY79" s="13" t="n">
        <v>0.035541</v>
      </c>
      <c r="BZ79" s="13" t="n">
        <v>-0.033434</v>
      </c>
      <c r="CA79" s="13" t="n">
        <v>0.06279</v>
      </c>
      <c r="CB79" s="13" t="n">
        <v>-0.0047</v>
      </c>
      <c r="CC79" s="13" t="n">
        <v>-0.009478</v>
      </c>
      <c r="CD79" s="13" t="n">
        <v>0.016332</v>
      </c>
      <c r="CE79" s="13" t="n">
        <v>0.037798</v>
      </c>
      <c r="CF79" s="13" t="n">
        <v>-0.044172</v>
      </c>
      <c r="CG79" s="13" t="n">
        <v>0.047651</v>
      </c>
      <c r="CH79" s="13" t="n">
        <v>-0.032606</v>
      </c>
      <c r="CI79" s="13" t="n">
        <v>0.005491</v>
      </c>
      <c r="CJ79" s="13" t="n">
        <v>0.02902</v>
      </c>
      <c r="CK79" s="13" t="n">
        <v>-0.002291</v>
      </c>
      <c r="CL79" s="13" t="n">
        <v>-0.023421</v>
      </c>
      <c r="CM79" s="13" t="n">
        <v>0.06929</v>
      </c>
      <c r="CN79" s="13" t="n">
        <v>0.005538</v>
      </c>
      <c r="CO79" s="13" t="n">
        <v>-0.001486</v>
      </c>
      <c r="CP79" s="13" t="n">
        <v>0.014021</v>
      </c>
      <c r="CQ79" s="13" t="n">
        <v>-0.002786</v>
      </c>
      <c r="CR79" s="13" t="n">
        <v>0.002539</v>
      </c>
      <c r="CS79" s="13" t="n">
        <v>-0.051396</v>
      </c>
      <c r="CT79" s="13" t="n">
        <v>-0.039812</v>
      </c>
      <c r="CU79" s="13" t="n">
        <v>0.071169</v>
      </c>
      <c r="CV79" s="13" t="n">
        <v>0.008101</v>
      </c>
      <c r="CW79" s="13" t="n">
        <v>-0.030148</v>
      </c>
      <c r="CX79" s="13" t="n">
        <v>-0.068149</v>
      </c>
      <c r="CY79" s="13" t="n">
        <v>0.018704</v>
      </c>
      <c r="CZ79" s="13" t="n">
        <v>0.075609</v>
      </c>
      <c r="DA79" s="13" t="n">
        <v>0.004424</v>
      </c>
      <c r="DB79" s="13" t="n">
        <v>0.018023</v>
      </c>
      <c r="DC79" s="13" t="n">
        <v>-0.011803</v>
      </c>
      <c r="DD79" s="13" t="n">
        <v>0.041392</v>
      </c>
      <c r="DE79" s="13" t="n">
        <v>0.006476</v>
      </c>
      <c r="DF79" s="13" t="n">
        <v>-0.003134</v>
      </c>
      <c r="DG79" s="13" t="n">
        <v>-0.018846</v>
      </c>
      <c r="DH79" s="13" t="n">
        <v>0.070102</v>
      </c>
      <c r="DI79" s="13" t="n">
        <v>0.001879</v>
      </c>
      <c r="DJ79" s="13" t="n">
        <v>0.036717</v>
      </c>
      <c r="DK79" s="13" t="n">
        <v>0.025925</v>
      </c>
      <c r="DL79" s="13" t="n">
        <v>-2.3E-005</v>
      </c>
      <c r="DM79" s="13" t="n">
        <v>0.016783</v>
      </c>
      <c r="DN79" s="13" t="n">
        <v>-0.005317</v>
      </c>
      <c r="DO79" s="13" t="n">
        <v>0.015919</v>
      </c>
      <c r="DP79" s="13" t="n">
        <v>0.011914</v>
      </c>
      <c r="DQ79" s="13" t="n">
        <v>0.001535</v>
      </c>
      <c r="DR79" s="13" t="n">
        <v>0.037843</v>
      </c>
      <c r="DS79" s="13" t="n">
        <v>0.032391</v>
      </c>
      <c r="DT79" s="13" t="n">
        <v>0.048332</v>
      </c>
      <c r="DV79" s="13" t="n">
        <v>0.020308</v>
      </c>
      <c r="DW79" s="13" t="n">
        <v>0.06753</v>
      </c>
      <c r="DX79" s="13" t="n">
        <v>0.007708</v>
      </c>
      <c r="DY79" s="13" t="n">
        <v>0.038857</v>
      </c>
      <c r="DZ79" s="13" t="n">
        <v>0.009663</v>
      </c>
      <c r="EA79" s="13" t="n">
        <v>0.038741</v>
      </c>
      <c r="EB79" s="13" t="n">
        <v>-0.02621</v>
      </c>
      <c r="EC79" s="13" t="n">
        <v>0.046314</v>
      </c>
      <c r="ED79" s="13" t="n">
        <v>-0.023261</v>
      </c>
      <c r="EE79" s="13" t="n">
        <v>0.056664</v>
      </c>
      <c r="EF79" s="13" t="n">
        <v>0.037334</v>
      </c>
      <c r="EG79" s="13" t="n">
        <v>0.02248</v>
      </c>
      <c r="EH79" s="13" t="n">
        <v>0.036377</v>
      </c>
      <c r="EI79" s="13" t="n">
        <v>-0.027233</v>
      </c>
      <c r="EJ79" s="13" t="n">
        <v>0.059879</v>
      </c>
      <c r="EK79" s="13" t="n">
        <v>-0.002924</v>
      </c>
      <c r="EL79" s="13" t="n">
        <v>-0.010476</v>
      </c>
      <c r="EM79" s="13" t="n">
        <v>0.011996</v>
      </c>
      <c r="EN79" s="13" t="n">
        <v>0.041604</v>
      </c>
      <c r="EO79" s="13" t="n">
        <v>-0.046405</v>
      </c>
      <c r="EP79" s="13" t="n">
        <v>0.04644</v>
      </c>
      <c r="EQ79" s="13" t="n">
        <v>-0.035263</v>
      </c>
      <c r="ER79" s="13" t="n">
        <v>0.002321</v>
      </c>
      <c r="ES79" s="13" t="n">
        <v>0.015596</v>
      </c>
      <c r="ET79" s="13" t="n">
        <v>-0.003541</v>
      </c>
      <c r="EU79" s="13" t="n">
        <v>-0.0277</v>
      </c>
      <c r="EV79" s="13" t="n">
        <v>0.078803</v>
      </c>
      <c r="EW79" s="13" t="n">
        <v>0.002441</v>
      </c>
      <c r="EX79" s="13" t="n">
        <v>0.009084</v>
      </c>
      <c r="EY79" s="13" t="n">
        <v>0.009642</v>
      </c>
      <c r="EZ79" s="13" t="n">
        <v>-0.007525</v>
      </c>
      <c r="FA79" s="13" t="n">
        <v>0.002242</v>
      </c>
      <c r="FB79" s="13" t="n">
        <v>-0.049799</v>
      </c>
      <c r="FC79" s="13" t="n">
        <v>-0.04262</v>
      </c>
      <c r="FD79" s="13" t="n">
        <v>0.074388</v>
      </c>
      <c r="FE79" s="13" t="n">
        <v>0.009392</v>
      </c>
      <c r="FF79" s="13" t="n">
        <v>-0.033722</v>
      </c>
      <c r="FG79" s="13" t="n">
        <v>-0.072981</v>
      </c>
      <c r="FH79" s="13" t="n">
        <v>0.020687</v>
      </c>
      <c r="FI79" s="13" t="n">
        <v>0.083711</v>
      </c>
      <c r="FJ79" s="13" t="n">
        <v>0.007668</v>
      </c>
      <c r="FK79" s="13" t="n">
        <v>0.011229</v>
      </c>
      <c r="FL79" s="13" t="n">
        <v>-0.014761</v>
      </c>
      <c r="FM79" s="13" t="n">
        <v>0.042527</v>
      </c>
      <c r="FN79" s="13" t="n">
        <v>0.001709</v>
      </c>
      <c r="FO79" s="13" t="n">
        <v>0.001375</v>
      </c>
      <c r="FP79" s="13" t="n">
        <v>-0.024456</v>
      </c>
      <c r="FQ79" s="13" t="n">
        <v>0.071815</v>
      </c>
      <c r="FR79" s="13" t="n">
        <v>0.00341</v>
      </c>
      <c r="FS79" s="13" t="n">
        <v>0.041283</v>
      </c>
      <c r="FT79" s="13" t="n">
        <v>0.02771</v>
      </c>
      <c r="FU79" s="13" t="n">
        <v>0.000951</v>
      </c>
      <c r="FV79" s="13" t="n">
        <v>0.018779</v>
      </c>
      <c r="FW79" s="13" t="n">
        <v>-0.004455</v>
      </c>
      <c r="FX79" s="13" t="n">
        <v>0.018669</v>
      </c>
      <c r="FY79" s="13" t="n">
        <v>0.0107</v>
      </c>
      <c r="FZ79" s="13" t="n">
        <v>0.000746</v>
      </c>
      <c r="GA79" s="13" t="n">
        <v>0.036305</v>
      </c>
      <c r="GB79" s="13" t="n">
        <v>0.031812</v>
      </c>
      <c r="GC79" s="13" t="n">
        <v>0.046824</v>
      </c>
    </row>
    <row r="80" customFormat="false" ht="15" hidden="false" customHeight="false" outlineLevel="0" collapsed="false">
      <c r="B80" s="8" t="str">
        <f aca="false">Deals!B80</f>
        <v>Equifax Inc.</v>
      </c>
      <c r="C80" s="12" t="n">
        <v>1</v>
      </c>
      <c r="D80" s="13" t="n">
        <v>0.084627</v>
      </c>
      <c r="E80" s="13" t="n">
        <v>-0.05724</v>
      </c>
      <c r="F80" s="13" t="n">
        <v>0.044811</v>
      </c>
      <c r="G80" s="13" t="n">
        <v>0.062684</v>
      </c>
      <c r="H80" s="13" t="n">
        <v>-0.001307</v>
      </c>
      <c r="I80" s="13" t="n">
        <v>-0.032348</v>
      </c>
      <c r="J80" s="13" t="n">
        <v>0.072968</v>
      </c>
      <c r="K80" s="13" t="n">
        <v>-0.061996</v>
      </c>
      <c r="L80" s="13" t="n">
        <v>0.012862</v>
      </c>
      <c r="M80" s="13" t="n">
        <v>0.080535</v>
      </c>
      <c r="N80" s="13" t="n">
        <v>0.046544</v>
      </c>
      <c r="O80" s="13" t="n">
        <v>0.024162</v>
      </c>
      <c r="P80" s="13" t="n">
        <v>0.01404</v>
      </c>
      <c r="Q80" s="13" t="n">
        <v>0.003568</v>
      </c>
      <c r="R80" s="13" t="n">
        <v>-0.028975</v>
      </c>
      <c r="S80" s="13" t="n">
        <v>0.040864</v>
      </c>
      <c r="T80" s="13" t="n">
        <v>0.003248</v>
      </c>
      <c r="U80" s="13" t="n">
        <v>0.024721</v>
      </c>
      <c r="V80" s="13" t="n">
        <v>0.048939</v>
      </c>
      <c r="W80" s="13" t="n">
        <v>0.038376</v>
      </c>
      <c r="X80" s="13" t="n">
        <v>-0.051041</v>
      </c>
      <c r="Y80" s="13" t="n">
        <v>0.01338</v>
      </c>
      <c r="Z80" s="13" t="n">
        <v>0.053604</v>
      </c>
      <c r="AA80" s="13" t="n">
        <v>0.016593</v>
      </c>
      <c r="AB80" s="13" t="n">
        <v>0.044392</v>
      </c>
      <c r="AC80" s="13" t="n">
        <v>0.105494</v>
      </c>
      <c r="AD80" s="13" t="n">
        <v>-0.000857</v>
      </c>
      <c r="AE80" s="13" t="n">
        <v>0.042258</v>
      </c>
      <c r="AF80" s="13" t="n">
        <v>0.038069</v>
      </c>
      <c r="AG80" s="13" t="n">
        <v>-0.032293</v>
      </c>
      <c r="AH80" s="13" t="n">
        <v>0.051911</v>
      </c>
      <c r="AI80" s="13" t="n">
        <v>-0.038578</v>
      </c>
      <c r="AJ80" s="13" t="n">
        <v>-0.007354</v>
      </c>
      <c r="AK80" s="13" t="n">
        <v>0.096625</v>
      </c>
      <c r="AL80" s="13" t="n">
        <v>0.048982</v>
      </c>
      <c r="AM80" s="13" t="n">
        <v>-0.001166</v>
      </c>
      <c r="AN80" s="13" t="n">
        <v>-0.050013</v>
      </c>
      <c r="AO80" s="13" t="n">
        <v>-0.008696</v>
      </c>
      <c r="AP80" s="13" t="n">
        <v>0.092868</v>
      </c>
      <c r="AQ80" s="13" t="n">
        <v>0.052148</v>
      </c>
      <c r="AR80" s="13" t="n">
        <v>0.048316</v>
      </c>
      <c r="AS80" s="13" t="n">
        <v>0.021236</v>
      </c>
      <c r="AT80" s="13" t="n">
        <v>0.03162</v>
      </c>
      <c r="AU80" s="13" t="n">
        <v>-0.001736</v>
      </c>
      <c r="AV80" s="13" t="n">
        <v>0.020318</v>
      </c>
      <c r="AW80" s="13" t="n">
        <v>-0.078838</v>
      </c>
      <c r="AX80" s="13" t="n">
        <v>-0.074131</v>
      </c>
      <c r="AY80" s="13" t="n">
        <v>0.033028</v>
      </c>
      <c r="AZ80" s="13" t="n">
        <v>-0.008035</v>
      </c>
      <c r="BA80" s="13" t="n">
        <v>0.117923</v>
      </c>
      <c r="BB80" s="13" t="n">
        <v>0.045916</v>
      </c>
      <c r="BC80" s="13" t="n">
        <v>-0.010458</v>
      </c>
      <c r="BD80" s="13" t="n">
        <v>0.013894</v>
      </c>
      <c r="BE80" s="13" t="n">
        <v>0.004532</v>
      </c>
      <c r="BF80" s="13" t="n">
        <v>0.058361</v>
      </c>
      <c r="BG80" s="13" t="n">
        <v>-0.017739</v>
      </c>
      <c r="BH80" s="13" t="n">
        <v>-0.256054</v>
      </c>
      <c r="BI80" s="13" t="n">
        <v>0.023965</v>
      </c>
      <c r="BJ80" s="13" t="n">
        <v>0.0551</v>
      </c>
      <c r="BK80" s="13" t="n">
        <v>0.033298</v>
      </c>
      <c r="BM80" s="13" t="n">
        <v>0.072488</v>
      </c>
      <c r="BN80" s="13" t="n">
        <v>0.005247</v>
      </c>
      <c r="BO80" s="13" t="n">
        <v>0.036184</v>
      </c>
      <c r="BP80" s="13" t="n">
        <v>0.011011</v>
      </c>
      <c r="BQ80" s="13" t="n">
        <v>0.041705</v>
      </c>
      <c r="BR80" s="13" t="n">
        <v>-0.020416</v>
      </c>
      <c r="BS80" s="13" t="n">
        <v>0.080176</v>
      </c>
      <c r="BT80" s="13" t="n">
        <v>-0.016955</v>
      </c>
      <c r="BU80" s="13" t="n">
        <v>0.055387</v>
      </c>
      <c r="BV80" s="13" t="n">
        <v>0.021451</v>
      </c>
      <c r="BW80" s="13" t="n">
        <v>0.022359</v>
      </c>
      <c r="BX80" s="13" t="n">
        <v>0.031418</v>
      </c>
      <c r="BY80" s="13" t="n">
        <v>-0.025783</v>
      </c>
      <c r="BZ80" s="13" t="n">
        <v>0.059804</v>
      </c>
      <c r="CA80" s="13" t="n">
        <v>-0.022404</v>
      </c>
      <c r="CB80" s="13" t="n">
        <v>-0.030452</v>
      </c>
      <c r="CC80" s="13" t="n">
        <v>0.027405</v>
      </c>
      <c r="CD80" s="13" t="n">
        <v>0.045285</v>
      </c>
      <c r="CE80" s="13" t="n">
        <v>-0.023915</v>
      </c>
      <c r="CF80" s="13" t="n">
        <v>0.061773</v>
      </c>
      <c r="CG80" s="13" t="n">
        <v>-0.032009</v>
      </c>
      <c r="CH80" s="13" t="n">
        <v>0.04043</v>
      </c>
      <c r="CI80" s="13" t="n">
        <v>0.033009</v>
      </c>
      <c r="CJ80" s="13" t="n">
        <v>0.005099</v>
      </c>
      <c r="CK80" s="13" t="n">
        <v>-0.01179</v>
      </c>
      <c r="CL80" s="13" t="n">
        <v>0.076343</v>
      </c>
      <c r="CM80" s="13" t="n">
        <v>0.010077</v>
      </c>
      <c r="CN80" s="13" t="n">
        <v>-0.015829</v>
      </c>
      <c r="CO80" s="13" t="n">
        <v>0.021767</v>
      </c>
      <c r="CP80" s="13" t="n">
        <v>-0.01456</v>
      </c>
      <c r="CQ80" s="13" t="n">
        <v>0.02453</v>
      </c>
      <c r="CR80" s="13" t="n">
        <v>-0.08003</v>
      </c>
      <c r="CS80" s="13" t="n">
        <v>-0.057953</v>
      </c>
      <c r="CT80" s="13" t="n">
        <v>0.059667</v>
      </c>
      <c r="CU80" s="13" t="n">
        <v>0.010888</v>
      </c>
      <c r="CV80" s="13" t="n">
        <v>-0.033017</v>
      </c>
      <c r="CW80" s="13" t="n">
        <v>-0.098745</v>
      </c>
      <c r="CX80" s="13" t="n">
        <v>0.010871</v>
      </c>
      <c r="CY80" s="13" t="n">
        <v>0.080725</v>
      </c>
      <c r="CZ80" s="13" t="n">
        <v>0.019985</v>
      </c>
      <c r="DA80" s="13" t="n">
        <v>0.033649</v>
      </c>
      <c r="DB80" s="13" t="n">
        <v>-0.007899</v>
      </c>
      <c r="DC80" s="13" t="n">
        <v>0.051346</v>
      </c>
      <c r="DD80" s="13" t="n">
        <v>0.01079</v>
      </c>
      <c r="DE80" s="13" t="n">
        <v>-0.004156</v>
      </c>
      <c r="DF80" s="13" t="n">
        <v>-0.037128</v>
      </c>
      <c r="DG80" s="13" t="n">
        <v>0.037117</v>
      </c>
      <c r="DH80" s="13" t="n">
        <v>0.00102</v>
      </c>
      <c r="DI80" s="13" t="n">
        <v>0.030596</v>
      </c>
      <c r="DJ80" s="13" t="n">
        <v>0.039699</v>
      </c>
      <c r="DK80" s="13" t="n">
        <v>0.007024</v>
      </c>
      <c r="DL80" s="13" t="n">
        <v>0.018097</v>
      </c>
      <c r="DM80" s="13" t="n">
        <v>0.015499</v>
      </c>
      <c r="DN80" s="13" t="n">
        <v>0.015566</v>
      </c>
      <c r="DO80" s="13" t="n">
        <v>0.016712</v>
      </c>
      <c r="DP80" s="13" t="n">
        <v>0.00901</v>
      </c>
      <c r="DQ80" s="13" t="n">
        <v>0.030275</v>
      </c>
      <c r="DR80" s="13" t="n">
        <v>0.026216</v>
      </c>
      <c r="DS80" s="13" t="n">
        <v>0.047855</v>
      </c>
      <c r="DT80" s="13" t="n">
        <v>0.004199</v>
      </c>
      <c r="DV80" s="13" t="n">
        <v>0.077056</v>
      </c>
      <c r="DW80" s="13" t="n">
        <v>0.003852</v>
      </c>
      <c r="DX80" s="13" t="n">
        <v>0.038754</v>
      </c>
      <c r="DY80" s="13" t="n">
        <v>0.011646</v>
      </c>
      <c r="DZ80" s="13" t="n">
        <v>0.043458</v>
      </c>
      <c r="EA80" s="13" t="n">
        <v>-0.020719</v>
      </c>
      <c r="EB80" s="13" t="n">
        <v>0.080843</v>
      </c>
      <c r="EC80" s="13" t="n">
        <v>-0.017732</v>
      </c>
      <c r="ED80" s="13" t="n">
        <v>0.057105</v>
      </c>
      <c r="EE80" s="13" t="n">
        <v>0.024463</v>
      </c>
      <c r="EF80" s="13" t="n">
        <v>0.022566</v>
      </c>
      <c r="EG80" s="13" t="n">
        <v>0.029745</v>
      </c>
      <c r="EH80" s="13" t="n">
        <v>-0.028968</v>
      </c>
      <c r="EI80" s="13" t="n">
        <v>0.053751</v>
      </c>
      <c r="EJ80" s="13" t="n">
        <v>-0.019294</v>
      </c>
      <c r="EK80" s="13" t="n">
        <v>-0.030174</v>
      </c>
      <c r="EL80" s="13" t="n">
        <v>0.021239</v>
      </c>
      <c r="EM80" s="13" t="n">
        <v>0.044675</v>
      </c>
      <c r="EN80" s="13" t="n">
        <v>-0.029569</v>
      </c>
      <c r="EO80" s="13" t="n">
        <v>0.06635</v>
      </c>
      <c r="EP80" s="13" t="n">
        <v>-0.032725</v>
      </c>
      <c r="EQ80" s="13" t="n">
        <v>0.036564</v>
      </c>
      <c r="ER80" s="13" t="n">
        <v>0.029096</v>
      </c>
      <c r="ES80" s="13" t="n">
        <v>0.005951</v>
      </c>
      <c r="ET80" s="13" t="n">
        <v>-0.016033</v>
      </c>
      <c r="EU80" s="13" t="n">
        <v>0.076606</v>
      </c>
      <c r="EV80" s="13" t="n">
        <v>0.005931</v>
      </c>
      <c r="EW80" s="13" t="n">
        <v>-0.011451</v>
      </c>
      <c r="EX80" s="13" t="n">
        <v>0.015666</v>
      </c>
      <c r="EY80" s="13" t="n">
        <v>-0.023196</v>
      </c>
      <c r="EZ80" s="13" t="n">
        <v>0.02393</v>
      </c>
      <c r="FA80" s="13" t="n">
        <v>-0.08373</v>
      </c>
      <c r="FB80" s="13" t="n">
        <v>-0.061746</v>
      </c>
      <c r="FC80" s="13" t="n">
        <v>0.054993</v>
      </c>
      <c r="FD80" s="13" t="n">
        <v>0.011195</v>
      </c>
      <c r="FE80" s="13" t="n">
        <v>-0.029279</v>
      </c>
      <c r="FF80" s="13" t="n">
        <v>-0.110574</v>
      </c>
      <c r="FG80" s="13" t="n">
        <v>0.00886</v>
      </c>
      <c r="FH80" s="13" t="n">
        <v>0.078538</v>
      </c>
      <c r="FI80" s="13" t="n">
        <v>0.021158</v>
      </c>
      <c r="FJ80" s="13" t="n">
        <v>0.029954</v>
      </c>
      <c r="FK80" s="13" t="n">
        <v>-0.012151</v>
      </c>
      <c r="FL80" s="13" t="n">
        <v>0.0548</v>
      </c>
      <c r="FM80" s="13" t="n">
        <v>0.00836</v>
      </c>
      <c r="FN80" s="13" t="n">
        <v>-0.004989</v>
      </c>
      <c r="FO80" s="13" t="n">
        <v>-0.039536</v>
      </c>
      <c r="FP80" s="13" t="n">
        <v>0.040772</v>
      </c>
      <c r="FQ80" s="13" t="n">
        <v>0.003534</v>
      </c>
      <c r="FR80" s="13" t="n">
        <v>0.032737</v>
      </c>
      <c r="FS80" s="13" t="n">
        <v>0.042111</v>
      </c>
      <c r="FT80" s="13" t="n">
        <v>0.005916</v>
      </c>
      <c r="FU80" s="13" t="n">
        <v>0.02178</v>
      </c>
      <c r="FV80" s="13" t="n">
        <v>0.012158</v>
      </c>
      <c r="FW80" s="13" t="n">
        <v>0.020402</v>
      </c>
      <c r="FX80" s="13" t="n">
        <v>0.017059</v>
      </c>
      <c r="FY80" s="13" t="n">
        <v>0.008143</v>
      </c>
      <c r="FZ80" s="13" t="n">
        <v>0.031596</v>
      </c>
      <c r="GA80" s="13" t="n">
        <v>0.021031</v>
      </c>
      <c r="GB80" s="13" t="n">
        <v>0.044201</v>
      </c>
      <c r="GC80" s="13" t="n">
        <v>0.006314</v>
      </c>
    </row>
    <row r="81" customFormat="false" ht="15" hidden="false" customHeight="false" outlineLevel="0" collapsed="false">
      <c r="B81" s="8" t="str">
        <f aca="false">Deals!B81</f>
        <v>Kirby Corporation</v>
      </c>
      <c r="C81" s="12" t="n">
        <v>1</v>
      </c>
      <c r="D81" s="13" t="n">
        <v>0.141541</v>
      </c>
      <c r="E81" s="13" t="n">
        <v>0.075442</v>
      </c>
      <c r="F81" s="13" t="n">
        <v>0.010792</v>
      </c>
      <c r="G81" s="13" t="n">
        <v>-0.02487</v>
      </c>
      <c r="H81" s="13" t="n">
        <v>0.042596</v>
      </c>
      <c r="I81" s="13" t="n">
        <v>0.018699</v>
      </c>
      <c r="J81" s="13" t="n">
        <v>0.061856</v>
      </c>
      <c r="K81" s="13" t="n">
        <v>-0.047715</v>
      </c>
      <c r="L81" s="13" t="n">
        <v>0.076091</v>
      </c>
      <c r="M81" s="13" t="n">
        <v>0.022415</v>
      </c>
      <c r="N81" s="13" t="n">
        <v>0.065205</v>
      </c>
      <c r="O81" s="13" t="n">
        <v>0.052939</v>
      </c>
      <c r="P81" s="13" t="n">
        <v>0.005441</v>
      </c>
      <c r="Q81" s="13" t="n">
        <v>0.048301</v>
      </c>
      <c r="R81" s="13" t="n">
        <v>-0.032119</v>
      </c>
      <c r="S81" s="13" t="n">
        <v>-0.006222</v>
      </c>
      <c r="T81" s="13" t="n">
        <v>0.098688</v>
      </c>
      <c r="U81" s="13" t="n">
        <v>0.059611</v>
      </c>
      <c r="V81" s="13" t="n">
        <v>-0.005805</v>
      </c>
      <c r="W81" s="13" t="n">
        <v>0.0243</v>
      </c>
      <c r="X81" s="13" t="n">
        <v>-0.012071</v>
      </c>
      <c r="Y81" s="13" t="n">
        <v>-0.061689</v>
      </c>
      <c r="Z81" s="13" t="n">
        <v>-0.130584</v>
      </c>
      <c r="AA81" s="13" t="n">
        <v>-0.160183</v>
      </c>
      <c r="AB81" s="13" t="n">
        <v>-0.10218</v>
      </c>
      <c r="AC81" s="13" t="n">
        <v>0.063319</v>
      </c>
      <c r="AD81" s="13" t="n">
        <v>-0.026336</v>
      </c>
      <c r="AE81" s="13" t="n">
        <v>0.046369</v>
      </c>
      <c r="AF81" s="13" t="n">
        <v>-0.023176</v>
      </c>
      <c r="AG81" s="13" t="n">
        <v>-0.000652</v>
      </c>
      <c r="AH81" s="13" t="n">
        <v>-0.05544</v>
      </c>
      <c r="AI81" s="13" t="n">
        <v>-0.025963</v>
      </c>
      <c r="AJ81" s="13" t="n">
        <v>-0.12165</v>
      </c>
      <c r="AK81" s="13" t="n">
        <v>0.053914</v>
      </c>
      <c r="AL81" s="13" t="n">
        <v>-0.010568</v>
      </c>
      <c r="AM81" s="13" t="n">
        <v>-0.185449</v>
      </c>
      <c r="AN81" s="13" t="n">
        <v>-0.037438</v>
      </c>
      <c r="AO81" s="13" t="n">
        <v>0.11767</v>
      </c>
      <c r="AP81" s="13" t="n">
        <v>0.065006</v>
      </c>
      <c r="AQ81" s="13" t="n">
        <v>0.05855</v>
      </c>
      <c r="AR81" s="13" t="n">
        <v>0.098088</v>
      </c>
      <c r="AS81" s="13" t="n">
        <v>-0.109732</v>
      </c>
      <c r="AT81" s="13" t="n">
        <v>-0.126623</v>
      </c>
      <c r="AU81" s="13" t="n">
        <v>-0.043861</v>
      </c>
      <c r="AV81" s="13" t="n">
        <v>0.19309</v>
      </c>
      <c r="AW81" s="13" t="n">
        <v>-0.051641</v>
      </c>
      <c r="AX81" s="13" t="n">
        <v>0.076336</v>
      </c>
      <c r="AY81" s="13" t="n">
        <v>0.048069</v>
      </c>
      <c r="AZ81" s="13" t="n">
        <v>-0.030827</v>
      </c>
      <c r="BA81" s="13" t="n">
        <v>0.073701</v>
      </c>
      <c r="BB81" s="13" t="n">
        <v>0.019509</v>
      </c>
      <c r="BC81" s="13" t="n">
        <v>0.000709</v>
      </c>
      <c r="BD81" s="13" t="n">
        <v>-0.061615</v>
      </c>
      <c r="BE81" s="13" t="n">
        <v>0.009057</v>
      </c>
      <c r="BF81" s="13" t="n">
        <v>-0.089005</v>
      </c>
      <c r="BG81" s="13" t="n">
        <v>0.027915</v>
      </c>
      <c r="BH81" s="13" t="n">
        <v>0.053514</v>
      </c>
      <c r="BI81" s="13" t="n">
        <v>0.074299</v>
      </c>
      <c r="BJ81" s="13" t="n">
        <v>-0.050106</v>
      </c>
      <c r="BK81" s="13" t="n">
        <v>-0.007429</v>
      </c>
      <c r="BM81" s="13" t="n">
        <v>0.066681</v>
      </c>
      <c r="BN81" s="13" t="n">
        <v>0.010236</v>
      </c>
      <c r="BO81" s="13" t="n">
        <v>0.040386</v>
      </c>
      <c r="BP81" s="13" t="n">
        <v>0.010655</v>
      </c>
      <c r="BQ81" s="13" t="n">
        <v>0.031473</v>
      </c>
      <c r="BR81" s="13" t="n">
        <v>-0.025486</v>
      </c>
      <c r="BS81" s="13" t="n">
        <v>0.046352</v>
      </c>
      <c r="BT81" s="13" t="n">
        <v>-0.020919</v>
      </c>
      <c r="BU81" s="13" t="n">
        <v>0.057379</v>
      </c>
      <c r="BV81" s="13" t="n">
        <v>0.036554</v>
      </c>
      <c r="BW81" s="13" t="n">
        <v>0.023322</v>
      </c>
      <c r="BX81" s="13" t="n">
        <v>0.035541</v>
      </c>
      <c r="BY81" s="13" t="n">
        <v>-0.033434</v>
      </c>
      <c r="BZ81" s="13" t="n">
        <v>0.06279</v>
      </c>
      <c r="CA81" s="13" t="n">
        <v>-0.0047</v>
      </c>
      <c r="CB81" s="13" t="n">
        <v>-0.009478</v>
      </c>
      <c r="CC81" s="13" t="n">
        <v>0.016332</v>
      </c>
      <c r="CD81" s="13" t="n">
        <v>0.037798</v>
      </c>
      <c r="CE81" s="13" t="n">
        <v>-0.044172</v>
      </c>
      <c r="CF81" s="13" t="n">
        <v>0.047651</v>
      </c>
      <c r="CG81" s="13" t="n">
        <v>-0.032606</v>
      </c>
      <c r="CH81" s="13" t="n">
        <v>0.005491</v>
      </c>
      <c r="CI81" s="13" t="n">
        <v>0.02902</v>
      </c>
      <c r="CJ81" s="13" t="n">
        <v>-0.002291</v>
      </c>
      <c r="CK81" s="13" t="n">
        <v>-0.023421</v>
      </c>
      <c r="CL81" s="13" t="n">
        <v>0.06929</v>
      </c>
      <c r="CM81" s="13" t="n">
        <v>0.005538</v>
      </c>
      <c r="CN81" s="13" t="n">
        <v>-0.001486</v>
      </c>
      <c r="CO81" s="13" t="n">
        <v>0.014021</v>
      </c>
      <c r="CP81" s="13" t="n">
        <v>-0.002786</v>
      </c>
      <c r="CQ81" s="13" t="n">
        <v>0.002539</v>
      </c>
      <c r="CR81" s="13" t="n">
        <v>-0.051396</v>
      </c>
      <c r="CS81" s="13" t="n">
        <v>-0.039812</v>
      </c>
      <c r="CT81" s="13" t="n">
        <v>0.071169</v>
      </c>
      <c r="CU81" s="13" t="n">
        <v>0.008101</v>
      </c>
      <c r="CV81" s="13" t="n">
        <v>-0.030148</v>
      </c>
      <c r="CW81" s="13" t="n">
        <v>-0.068149</v>
      </c>
      <c r="CX81" s="13" t="n">
        <v>0.018704</v>
      </c>
      <c r="CY81" s="13" t="n">
        <v>0.075609</v>
      </c>
      <c r="CZ81" s="13" t="n">
        <v>0.004424</v>
      </c>
      <c r="DA81" s="13" t="n">
        <v>0.018023</v>
      </c>
      <c r="DB81" s="13" t="n">
        <v>-0.011803</v>
      </c>
      <c r="DC81" s="13" t="n">
        <v>0.041392</v>
      </c>
      <c r="DD81" s="13" t="n">
        <v>0.006476</v>
      </c>
      <c r="DE81" s="13" t="n">
        <v>-0.003134</v>
      </c>
      <c r="DF81" s="13" t="n">
        <v>-0.018846</v>
      </c>
      <c r="DG81" s="13" t="n">
        <v>0.070102</v>
      </c>
      <c r="DH81" s="13" t="n">
        <v>0.001879</v>
      </c>
      <c r="DI81" s="13" t="n">
        <v>0.036717</v>
      </c>
      <c r="DJ81" s="13" t="n">
        <v>0.025925</v>
      </c>
      <c r="DK81" s="13" t="n">
        <v>-2.3E-005</v>
      </c>
      <c r="DL81" s="13" t="n">
        <v>0.016783</v>
      </c>
      <c r="DM81" s="13" t="n">
        <v>-0.005317</v>
      </c>
      <c r="DN81" s="13" t="n">
        <v>0.015919</v>
      </c>
      <c r="DO81" s="13" t="n">
        <v>0.011914</v>
      </c>
      <c r="DP81" s="13" t="n">
        <v>0.001535</v>
      </c>
      <c r="DQ81" s="13" t="n">
        <v>0.037843</v>
      </c>
      <c r="DR81" s="13" t="n">
        <v>0.032391</v>
      </c>
      <c r="DS81" s="13" t="n">
        <v>0.048332</v>
      </c>
      <c r="DT81" s="13" t="n">
        <v>0.007703</v>
      </c>
      <c r="DV81" s="13" t="n">
        <v>0.06753</v>
      </c>
      <c r="DW81" s="13" t="n">
        <v>0.007708</v>
      </c>
      <c r="DX81" s="13" t="n">
        <v>0.038857</v>
      </c>
      <c r="DY81" s="13" t="n">
        <v>0.009663</v>
      </c>
      <c r="DZ81" s="13" t="n">
        <v>0.038741</v>
      </c>
      <c r="EA81" s="13" t="n">
        <v>-0.02621</v>
      </c>
      <c r="EB81" s="13" t="n">
        <v>0.046314</v>
      </c>
      <c r="EC81" s="13" t="n">
        <v>-0.023261</v>
      </c>
      <c r="ED81" s="13" t="n">
        <v>0.056664</v>
      </c>
      <c r="EE81" s="13" t="n">
        <v>0.037334</v>
      </c>
      <c r="EF81" s="13" t="n">
        <v>0.02248</v>
      </c>
      <c r="EG81" s="13" t="n">
        <v>0.036377</v>
      </c>
      <c r="EH81" s="13" t="n">
        <v>-0.027233</v>
      </c>
      <c r="EI81" s="13" t="n">
        <v>0.059879</v>
      </c>
      <c r="EJ81" s="13" t="n">
        <v>-0.002924</v>
      </c>
      <c r="EK81" s="13" t="n">
        <v>-0.010476</v>
      </c>
      <c r="EL81" s="13" t="n">
        <v>0.011996</v>
      </c>
      <c r="EM81" s="13" t="n">
        <v>0.041604</v>
      </c>
      <c r="EN81" s="13" t="n">
        <v>-0.046405</v>
      </c>
      <c r="EO81" s="13" t="n">
        <v>0.04644</v>
      </c>
      <c r="EP81" s="13" t="n">
        <v>-0.035263</v>
      </c>
      <c r="EQ81" s="13" t="n">
        <v>0.002321</v>
      </c>
      <c r="ER81" s="13" t="n">
        <v>0.015596</v>
      </c>
      <c r="ES81" s="13" t="n">
        <v>-0.003541</v>
      </c>
      <c r="ET81" s="13" t="n">
        <v>-0.0277</v>
      </c>
      <c r="EU81" s="13" t="n">
        <v>0.078803</v>
      </c>
      <c r="EV81" s="13" t="n">
        <v>0.002441</v>
      </c>
      <c r="EW81" s="13" t="n">
        <v>0.009084</v>
      </c>
      <c r="EX81" s="13" t="n">
        <v>0.009642</v>
      </c>
      <c r="EY81" s="13" t="n">
        <v>-0.007525</v>
      </c>
      <c r="EZ81" s="13" t="n">
        <v>0.002242</v>
      </c>
      <c r="FA81" s="13" t="n">
        <v>-0.049799</v>
      </c>
      <c r="FB81" s="13" t="n">
        <v>-0.04262</v>
      </c>
      <c r="FC81" s="13" t="n">
        <v>0.074388</v>
      </c>
      <c r="FD81" s="13" t="n">
        <v>0.009392</v>
      </c>
      <c r="FE81" s="13" t="n">
        <v>-0.033722</v>
      </c>
      <c r="FF81" s="13" t="n">
        <v>-0.072981</v>
      </c>
      <c r="FG81" s="13" t="n">
        <v>0.020687</v>
      </c>
      <c r="FH81" s="13" t="n">
        <v>0.083711</v>
      </c>
      <c r="FI81" s="13" t="n">
        <v>0.007668</v>
      </c>
      <c r="FJ81" s="13" t="n">
        <v>0.011229</v>
      </c>
      <c r="FK81" s="13" t="n">
        <v>-0.014761</v>
      </c>
      <c r="FL81" s="13" t="n">
        <v>0.042527</v>
      </c>
      <c r="FM81" s="13" t="n">
        <v>0.001709</v>
      </c>
      <c r="FN81" s="13" t="n">
        <v>0.001375</v>
      </c>
      <c r="FO81" s="13" t="n">
        <v>-0.024456</v>
      </c>
      <c r="FP81" s="13" t="n">
        <v>0.071815</v>
      </c>
      <c r="FQ81" s="13" t="n">
        <v>0.00341</v>
      </c>
      <c r="FR81" s="13" t="n">
        <v>0.041283</v>
      </c>
      <c r="FS81" s="13" t="n">
        <v>0.02771</v>
      </c>
      <c r="FT81" s="13" t="n">
        <v>0.000951</v>
      </c>
      <c r="FU81" s="13" t="n">
        <v>0.018779</v>
      </c>
      <c r="FV81" s="13" t="n">
        <v>-0.004455</v>
      </c>
      <c r="FW81" s="13" t="n">
        <v>0.018669</v>
      </c>
      <c r="FX81" s="13" t="n">
        <v>0.0107</v>
      </c>
      <c r="FY81" s="13" t="n">
        <v>0.000746</v>
      </c>
      <c r="FZ81" s="13" t="n">
        <v>0.036305</v>
      </c>
      <c r="GA81" s="13" t="n">
        <v>0.031812</v>
      </c>
      <c r="GB81" s="13" t="n">
        <v>0.046824</v>
      </c>
      <c r="GC81" s="13" t="n">
        <v>0.008793</v>
      </c>
    </row>
    <row r="82" customFormat="false" ht="15" hidden="false" customHeight="false" outlineLevel="0" collapsed="false">
      <c r="B82" s="8" t="str">
        <f aca="false">Deals!B82</f>
        <v>Dycom Industries, Inc.</v>
      </c>
      <c r="C82" s="12" t="n">
        <v>1</v>
      </c>
      <c r="D82" s="13" t="n">
        <v>0.059596</v>
      </c>
      <c r="E82" s="13" t="n">
        <v>-0.00143</v>
      </c>
      <c r="F82" s="13" t="n">
        <v>-0.060143</v>
      </c>
      <c r="G82" s="13" t="n">
        <v>-0.018791</v>
      </c>
      <c r="H82" s="13" t="n">
        <v>0.177536</v>
      </c>
      <c r="I82" s="13" t="n">
        <v>0.017143</v>
      </c>
      <c r="J82" s="13" t="n">
        <v>0.144339</v>
      </c>
      <c r="K82" s="13" t="n">
        <v>-0.040408</v>
      </c>
      <c r="L82" s="13" t="n">
        <v>0.101535</v>
      </c>
      <c r="M82" s="13" t="n">
        <v>0.059307</v>
      </c>
      <c r="N82" s="13" t="n">
        <v>-0.035413</v>
      </c>
      <c r="O82" s="13" t="n">
        <v>-0.028322</v>
      </c>
      <c r="P82" s="13" t="n">
        <v>0.001439</v>
      </c>
      <c r="Q82" s="13" t="n">
        <v>0.038088</v>
      </c>
      <c r="R82" s="13" t="n">
        <v>0.09415</v>
      </c>
      <c r="S82" s="13" t="n">
        <v>-0.006643</v>
      </c>
      <c r="T82" s="13" t="n">
        <v>-0.052548</v>
      </c>
      <c r="U82" s="13" t="n">
        <v>0.052437</v>
      </c>
      <c r="V82" s="13" t="n">
        <v>-0.101884</v>
      </c>
      <c r="W82" s="13" t="n">
        <v>0.109886</v>
      </c>
      <c r="X82" s="13" t="n">
        <v>-0.016021</v>
      </c>
      <c r="Y82" s="13" t="n">
        <v>0.022143</v>
      </c>
      <c r="Z82" s="13" t="n">
        <v>-0.025486</v>
      </c>
      <c r="AA82" s="13" t="n">
        <v>0.147107</v>
      </c>
      <c r="AB82" s="13" t="n">
        <v>-0.121972</v>
      </c>
      <c r="AC82" s="13" t="n">
        <v>0.439468</v>
      </c>
      <c r="AD82" s="13" t="n">
        <v>0.10124</v>
      </c>
      <c r="AE82" s="13" t="n">
        <v>-0.058559</v>
      </c>
      <c r="AF82" s="13" t="n">
        <v>0.252284</v>
      </c>
      <c r="AG82" s="13" t="n">
        <v>0.022056</v>
      </c>
      <c r="AH82" s="13" t="n">
        <v>0.122515</v>
      </c>
      <c r="AI82" s="13" t="n">
        <v>0.076143</v>
      </c>
      <c r="AJ82" s="13" t="n">
        <v>0.017865</v>
      </c>
      <c r="AK82" s="13" t="n">
        <v>0.051548</v>
      </c>
      <c r="AL82" s="13" t="n">
        <v>0.148377</v>
      </c>
      <c r="AM82" s="13" t="n">
        <v>-0.199359</v>
      </c>
      <c r="AN82" s="13" t="n">
        <v>-0.052887</v>
      </c>
      <c r="AO82" s="13" t="n">
        <v>-0.140205</v>
      </c>
      <c r="AP82" s="13" t="n">
        <v>0.135159</v>
      </c>
      <c r="AQ82" s="13" t="n">
        <v>0.091696</v>
      </c>
      <c r="AR82" s="13" t="n">
        <v>0.202408</v>
      </c>
      <c r="AS82" s="13" t="n">
        <v>0.057368</v>
      </c>
      <c r="AT82" s="13" t="n">
        <v>0.047794</v>
      </c>
      <c r="AU82" s="13" t="n">
        <v>-0.13748</v>
      </c>
      <c r="AV82" s="13" t="n">
        <v>0.008136</v>
      </c>
      <c r="AW82" s="13" t="n">
        <v>-0.059305</v>
      </c>
      <c r="AX82" s="13" t="n">
        <v>-0.048096</v>
      </c>
      <c r="AY82" s="13" t="n">
        <v>0.096409</v>
      </c>
      <c r="AZ82" s="13" t="n">
        <v>0.004608</v>
      </c>
      <c r="BA82" s="13" t="n">
        <v>0.018845</v>
      </c>
      <c r="BB82" s="13" t="n">
        <v>0.131054</v>
      </c>
      <c r="BC82" s="13" t="n">
        <v>0.13674</v>
      </c>
      <c r="BD82" s="13" t="n">
        <v>-0.203199</v>
      </c>
      <c r="BE82" s="13" t="n">
        <v>0.063309</v>
      </c>
      <c r="BF82" s="13" t="n">
        <v>0.012064</v>
      </c>
      <c r="BG82" s="13" t="n">
        <v>-0.109492</v>
      </c>
      <c r="BH82" s="13" t="n">
        <v>0.064452</v>
      </c>
      <c r="BI82" s="13" t="n">
        <v>0.022706</v>
      </c>
      <c r="BJ82" s="13" t="n">
        <v>0.222475</v>
      </c>
      <c r="BK82" s="13" t="n">
        <v>0.037813</v>
      </c>
      <c r="BM82" s="13" t="n">
        <v>0.074979</v>
      </c>
      <c r="BN82" s="13" t="n">
        <v>0.00909</v>
      </c>
      <c r="BO82" s="13" t="n">
        <v>0.039187</v>
      </c>
      <c r="BP82" s="13" t="n">
        <v>-0.012214</v>
      </c>
      <c r="BQ82" s="13" t="n">
        <v>0.056093</v>
      </c>
      <c r="BR82" s="13" t="n">
        <v>-0.003673</v>
      </c>
      <c r="BS82" s="13" t="n">
        <v>0.06385</v>
      </c>
      <c r="BT82" s="13" t="n">
        <v>-0.031632</v>
      </c>
      <c r="BU82" s="13" t="n">
        <v>0.075391</v>
      </c>
      <c r="BV82" s="13" t="n">
        <v>0.012683</v>
      </c>
      <c r="BW82" s="13" t="n">
        <v>0.03311</v>
      </c>
      <c r="BX82" s="13" t="n">
        <v>0.035485</v>
      </c>
      <c r="BY82" s="13" t="n">
        <v>-0.05261</v>
      </c>
      <c r="BZ82" s="13" t="n">
        <v>0.060029</v>
      </c>
      <c r="CA82" s="13" t="n">
        <v>0.014743</v>
      </c>
      <c r="CB82" s="13" t="n">
        <v>-0.030005</v>
      </c>
      <c r="CC82" s="13" t="n">
        <v>0.01466</v>
      </c>
      <c r="CD82" s="13" t="n">
        <v>0.057216</v>
      </c>
      <c r="CE82" s="13" t="n">
        <v>-0.055099</v>
      </c>
      <c r="CF82" s="13" t="n">
        <v>0.040594</v>
      </c>
      <c r="CG82" s="13" t="n">
        <v>-0.053281</v>
      </c>
      <c r="CH82" s="13" t="n">
        <v>0.061126</v>
      </c>
      <c r="CI82" s="13" t="n">
        <v>-0.004914</v>
      </c>
      <c r="CJ82" s="13" t="n">
        <v>0.028335</v>
      </c>
      <c r="CK82" s="13" t="n">
        <v>-0.043235</v>
      </c>
      <c r="CL82" s="13" t="n">
        <v>0.065447</v>
      </c>
      <c r="CM82" s="13" t="n">
        <v>0.008073</v>
      </c>
      <c r="CN82" s="13" t="n">
        <v>-0.027893</v>
      </c>
      <c r="CO82" s="13" t="n">
        <v>0.028258</v>
      </c>
      <c r="CP82" s="13" t="n">
        <v>-0.002503</v>
      </c>
      <c r="CQ82" s="13" t="n">
        <v>-0.006629</v>
      </c>
      <c r="CR82" s="13" t="n">
        <v>-0.034871</v>
      </c>
      <c r="CS82" s="13" t="n">
        <v>-0.050823</v>
      </c>
      <c r="CT82" s="13" t="n">
        <v>0.063448</v>
      </c>
      <c r="CU82" s="13" t="n">
        <v>0.030003</v>
      </c>
      <c r="CV82" s="13" t="n">
        <v>-0.050286</v>
      </c>
      <c r="CW82" s="13" t="n">
        <v>-0.083393</v>
      </c>
      <c r="CX82" s="13" t="n">
        <v>0.018763</v>
      </c>
      <c r="CY82" s="13" t="n">
        <v>0.08417</v>
      </c>
      <c r="CZ82" s="13" t="n">
        <v>-2.2E-005</v>
      </c>
      <c r="DA82" s="13" t="n">
        <v>0.00702</v>
      </c>
      <c r="DB82" s="13" t="n">
        <v>-0.008668</v>
      </c>
      <c r="DC82" s="13" t="n">
        <v>0.05865</v>
      </c>
      <c r="DD82" s="13" t="n">
        <v>0.021658</v>
      </c>
      <c r="DE82" s="13" t="n">
        <v>0.009925</v>
      </c>
      <c r="DF82" s="13" t="n">
        <v>-0.056638</v>
      </c>
      <c r="DG82" s="13" t="n">
        <v>0.130835</v>
      </c>
      <c r="DH82" s="13" t="n">
        <v>0.024077</v>
      </c>
      <c r="DI82" s="13" t="n">
        <v>-0.005274</v>
      </c>
      <c r="DJ82" s="13" t="n">
        <v>0.006226</v>
      </c>
      <c r="DK82" s="13" t="n">
        <v>-0.007483</v>
      </c>
      <c r="DL82" s="13" t="n">
        <v>0.010098</v>
      </c>
      <c r="DM82" s="13" t="n">
        <v>-0.023938</v>
      </c>
      <c r="DN82" s="13" t="n">
        <v>0.032326</v>
      </c>
      <c r="DO82" s="13" t="n">
        <v>0.010639</v>
      </c>
      <c r="DP82" s="13" t="n">
        <v>-0.018939</v>
      </c>
      <c r="DQ82" s="13" t="n">
        <v>0.08756</v>
      </c>
      <c r="DR82" s="13" t="n">
        <v>0.002272</v>
      </c>
      <c r="DS82" s="13" t="n">
        <v>0.023744</v>
      </c>
      <c r="DT82" s="13" t="n">
        <v>-0.019439</v>
      </c>
      <c r="DV82" s="13" t="n">
        <v>0.07714</v>
      </c>
      <c r="DW82" s="13" t="n">
        <v>0.009752</v>
      </c>
      <c r="DX82" s="13" t="n">
        <v>0.03385</v>
      </c>
      <c r="DY82" s="13" t="n">
        <v>-0.004858</v>
      </c>
      <c r="DZ82" s="13" t="n">
        <v>0.060055</v>
      </c>
      <c r="EA82" s="13" t="n">
        <v>-0.001103</v>
      </c>
      <c r="EB82" s="13" t="n">
        <v>0.066793</v>
      </c>
      <c r="EC82" s="13" t="n">
        <v>-0.03239</v>
      </c>
      <c r="ED82" s="13" t="n">
        <v>0.074048</v>
      </c>
      <c r="EE82" s="13" t="n">
        <v>0.016767</v>
      </c>
      <c r="EF82" s="13" t="n">
        <v>0.034997</v>
      </c>
      <c r="EG82" s="13" t="n">
        <v>0.036564</v>
      </c>
      <c r="EH82" s="13" t="n">
        <v>-0.048941</v>
      </c>
      <c r="EI82" s="13" t="n">
        <v>0.058335</v>
      </c>
      <c r="EJ82" s="13" t="n">
        <v>0.018288</v>
      </c>
      <c r="EK82" s="13" t="n">
        <v>-0.028006</v>
      </c>
      <c r="EL82" s="13" t="n">
        <v>0.014879</v>
      </c>
      <c r="EM82" s="13" t="n">
        <v>0.058355</v>
      </c>
      <c r="EN82" s="13" t="n">
        <v>-0.055238</v>
      </c>
      <c r="EO82" s="13" t="n">
        <v>0.042686</v>
      </c>
      <c r="EP82" s="13" t="n">
        <v>-0.056324</v>
      </c>
      <c r="EQ82" s="13" t="n">
        <v>0.060625</v>
      </c>
      <c r="ER82" s="13" t="n">
        <v>-0.009011</v>
      </c>
      <c r="ES82" s="13" t="n">
        <v>0.029404</v>
      </c>
      <c r="ET82" s="13" t="n">
        <v>-0.051372</v>
      </c>
      <c r="EU82" s="13" t="n">
        <v>0.073055</v>
      </c>
      <c r="EV82" s="13" t="n">
        <v>0.001979</v>
      </c>
      <c r="EW82" s="13" t="n">
        <v>-0.012164</v>
      </c>
      <c r="EX82" s="13" t="n">
        <v>0.020936</v>
      </c>
      <c r="EY82" s="13" t="n">
        <v>0.002798</v>
      </c>
      <c r="EZ82" s="13" t="n">
        <v>-0.009748</v>
      </c>
      <c r="FA82" s="13" t="n">
        <v>-0.03247</v>
      </c>
      <c r="FB82" s="13" t="n">
        <v>-0.05037</v>
      </c>
      <c r="FC82" s="13" t="n">
        <v>0.071433</v>
      </c>
      <c r="FD82" s="13" t="n">
        <v>0.034408</v>
      </c>
      <c r="FE82" s="13" t="n">
        <v>-0.05314</v>
      </c>
      <c r="FF82" s="13" t="n">
        <v>-0.082202</v>
      </c>
      <c r="FG82" s="13" t="n">
        <v>0.022044</v>
      </c>
      <c r="FH82" s="13" t="n">
        <v>0.079691</v>
      </c>
      <c r="FI82" s="13" t="n">
        <v>0.017991</v>
      </c>
      <c r="FJ82" s="13" t="n">
        <v>0.011739</v>
      </c>
      <c r="FK82" s="13" t="n">
        <v>-0.014708</v>
      </c>
      <c r="FL82" s="13" t="n">
        <v>0.056092</v>
      </c>
      <c r="FM82" s="13" t="n">
        <v>0.019127</v>
      </c>
      <c r="FN82" s="13" t="n">
        <v>0.013815</v>
      </c>
      <c r="FO82" s="13" t="n">
        <v>-0.055074</v>
      </c>
      <c r="FP82" s="13" t="n">
        <v>0.135632</v>
      </c>
      <c r="FQ82" s="13" t="n">
        <v>0.026419</v>
      </c>
      <c r="FR82" s="13" t="n">
        <v>-0.00429</v>
      </c>
      <c r="FS82" s="13" t="n">
        <v>0.009305</v>
      </c>
      <c r="FT82" s="13" t="n">
        <v>-0.00634</v>
      </c>
      <c r="FU82" s="13" t="n">
        <v>0.009706</v>
      </c>
      <c r="FV82" s="13" t="n">
        <v>-0.029333</v>
      </c>
      <c r="FW82" s="13" t="n">
        <v>0.040897</v>
      </c>
      <c r="FX82" s="13" t="n">
        <v>0.009406</v>
      </c>
      <c r="FY82" s="13" t="n">
        <v>-0.017898</v>
      </c>
      <c r="FZ82" s="13" t="n">
        <v>0.091002</v>
      </c>
      <c r="GA82" s="13" t="n">
        <v>0.001117</v>
      </c>
      <c r="GB82" s="13" t="n">
        <v>0.022477</v>
      </c>
      <c r="GC82" s="13" t="n">
        <v>-0.013906</v>
      </c>
    </row>
    <row r="83" customFormat="false" ht="15" hidden="false" customHeight="false" outlineLevel="0" collapsed="false">
      <c r="B83" s="8" t="str">
        <f aca="false">Deals!B83</f>
        <v>Spectrum Brands Holdings, Inc.</v>
      </c>
      <c r="C83" s="12" t="n">
        <v>1</v>
      </c>
      <c r="D83" s="13" t="n">
        <v>0.06632</v>
      </c>
      <c r="E83" s="13" t="n">
        <v>0.07561</v>
      </c>
      <c r="F83" s="13" t="n">
        <v>-0.036173</v>
      </c>
      <c r="G83" s="13" t="n">
        <v>0.094431</v>
      </c>
      <c r="H83" s="13" t="n">
        <v>-0.018805</v>
      </c>
      <c r="I83" s="13" t="n">
        <v>-0.12529</v>
      </c>
      <c r="J83" s="13" t="n">
        <v>0.055703</v>
      </c>
      <c r="K83" s="13" t="n">
        <v>0.18593</v>
      </c>
      <c r="L83" s="13" t="n">
        <v>0.1284</v>
      </c>
      <c r="M83" s="13" t="n">
        <v>0.050145</v>
      </c>
      <c r="N83" s="13" t="n">
        <v>0.124885</v>
      </c>
      <c r="O83" s="13" t="n">
        <v>-0.0125</v>
      </c>
      <c r="P83" s="13" t="n">
        <v>0.002532</v>
      </c>
      <c r="Q83" s="13" t="n">
        <v>-0.01936</v>
      </c>
      <c r="R83" s="13" t="n">
        <v>0.077533</v>
      </c>
      <c r="S83" s="13" t="n">
        <v>-0.046607</v>
      </c>
      <c r="T83" s="13" t="n">
        <v>0.041166</v>
      </c>
      <c r="U83" s="13" t="n">
        <v>0.072635</v>
      </c>
      <c r="V83" s="13" t="n">
        <v>-0.076378</v>
      </c>
      <c r="W83" s="13" t="n">
        <v>0.129582</v>
      </c>
      <c r="X83" s="13" t="n">
        <v>0.013127</v>
      </c>
      <c r="Y83" s="13" t="n">
        <v>0.001524</v>
      </c>
      <c r="Z83" s="13" t="n">
        <v>0.066971</v>
      </c>
      <c r="AA83" s="13" t="n">
        <v>0.03207</v>
      </c>
      <c r="AB83" s="13" t="n">
        <v>-0.117938</v>
      </c>
      <c r="AC83" s="13" t="n">
        <v>0.01281</v>
      </c>
      <c r="AD83" s="13" t="n">
        <v>0.012987</v>
      </c>
      <c r="AE83" s="13" t="n">
        <v>0.004006</v>
      </c>
      <c r="AF83" s="13" t="n">
        <v>0.073424</v>
      </c>
      <c r="AG83" s="13" t="n">
        <v>-0.002746</v>
      </c>
      <c r="AH83" s="13" t="n">
        <v>-0.041521</v>
      </c>
      <c r="AI83" s="13" t="n">
        <v>-0.072982</v>
      </c>
      <c r="AJ83" s="13" t="n">
        <v>-0.089286</v>
      </c>
      <c r="AK83" s="13" t="n">
        <v>0.146633</v>
      </c>
      <c r="AL83" s="13" t="n">
        <v>0.042379</v>
      </c>
      <c r="AM83" s="13" t="n">
        <v>-0.009496</v>
      </c>
      <c r="AN83" s="13" t="n">
        <v>-0.10472</v>
      </c>
      <c r="AO83" s="13" t="n">
        <v>-0.009885</v>
      </c>
      <c r="AP83" s="13" t="n">
        <v>0.196735</v>
      </c>
      <c r="AQ83" s="13" t="n">
        <v>0.03374</v>
      </c>
      <c r="AR83" s="13" t="n">
        <v>-0.061806</v>
      </c>
      <c r="AS83" s="13" t="n">
        <v>0.045697</v>
      </c>
      <c r="AT83" s="13" t="n">
        <v>0.084487</v>
      </c>
      <c r="AU83" s="13" t="n">
        <v>0.111484</v>
      </c>
      <c r="AV83" s="13" t="n">
        <v>-0.029066</v>
      </c>
      <c r="AW83" s="13" t="n">
        <v>-0.042038</v>
      </c>
      <c r="AX83" s="13" t="n">
        <v>0.05984</v>
      </c>
      <c r="AY83" s="13" t="n">
        <v>0</v>
      </c>
      <c r="AZ83" s="13" t="n">
        <v>0.08162</v>
      </c>
      <c r="BA83" s="13" t="n">
        <v>0.117053</v>
      </c>
      <c r="BB83" s="13" t="n">
        <v>0.051143</v>
      </c>
      <c r="BC83" s="13" t="n">
        <v>0.035714</v>
      </c>
      <c r="BD83" s="13" t="n">
        <v>-0.030985</v>
      </c>
      <c r="BE83" s="13" t="n">
        <v>-0.066421</v>
      </c>
      <c r="BF83" s="13" t="n">
        <v>-0.06437</v>
      </c>
      <c r="BG83" s="13" t="n">
        <v>-0.021726</v>
      </c>
      <c r="BH83" s="13" t="n">
        <v>-0.0114</v>
      </c>
      <c r="BI83" s="13" t="n">
        <v>0.039078</v>
      </c>
      <c r="BJ83" s="13" t="n">
        <v>0.095561</v>
      </c>
      <c r="BK83" s="13" t="n">
        <v>-0.023055</v>
      </c>
      <c r="BM83" s="13" t="n">
        <v>0.06698</v>
      </c>
      <c r="BN83" s="13" t="n">
        <v>0.018852</v>
      </c>
      <c r="BO83" s="13" t="n">
        <v>0.044087</v>
      </c>
      <c r="BP83" s="13" t="n">
        <v>-0.013263</v>
      </c>
      <c r="BQ83" s="13" t="n">
        <v>0.046704</v>
      </c>
      <c r="BR83" s="13" t="n">
        <v>-0.008648</v>
      </c>
      <c r="BS83" s="13" t="n">
        <v>0.070166</v>
      </c>
      <c r="BT83" s="13" t="n">
        <v>-0.03944</v>
      </c>
      <c r="BU83" s="13" t="n">
        <v>0.060436</v>
      </c>
      <c r="BV83" s="13" t="n">
        <v>0.038146</v>
      </c>
      <c r="BW83" s="13" t="n">
        <v>0.028899</v>
      </c>
      <c r="BX83" s="13" t="n">
        <v>0.018065</v>
      </c>
      <c r="BY83" s="13" t="n">
        <v>-0.039542</v>
      </c>
      <c r="BZ83" s="13" t="n">
        <v>0.050177</v>
      </c>
      <c r="CA83" s="13" t="n">
        <v>0.011256</v>
      </c>
      <c r="CB83" s="13" t="n">
        <v>-0.018995</v>
      </c>
      <c r="CC83" s="13" t="n">
        <v>-0.005565</v>
      </c>
      <c r="CD83" s="13" t="n">
        <v>0.049122</v>
      </c>
      <c r="CE83" s="13" t="n">
        <v>-0.062596</v>
      </c>
      <c r="CF83" s="13" t="n">
        <v>0.046173</v>
      </c>
      <c r="CG83" s="13" t="n">
        <v>-0.050798</v>
      </c>
      <c r="CH83" s="13" t="n">
        <v>0.053694</v>
      </c>
      <c r="CI83" s="13" t="n">
        <v>-0.009908</v>
      </c>
      <c r="CJ83" s="13" t="n">
        <v>0.027155</v>
      </c>
      <c r="CK83" s="13" t="n">
        <v>-0.04446</v>
      </c>
      <c r="CL83" s="13" t="n">
        <v>0.054782</v>
      </c>
      <c r="CM83" s="13" t="n">
        <v>0.027807</v>
      </c>
      <c r="CN83" s="13" t="n">
        <v>0.000211</v>
      </c>
      <c r="CO83" s="13" t="n">
        <v>0.012534</v>
      </c>
      <c r="CP83" s="13" t="n">
        <v>-0.002746</v>
      </c>
      <c r="CQ83" s="13" t="n">
        <v>-0.041521</v>
      </c>
      <c r="CR83" s="13" t="n">
        <v>-0.048959</v>
      </c>
      <c r="CS83" s="13" t="n">
        <v>-0.029066</v>
      </c>
      <c r="CT83" s="13" t="n">
        <v>0.055989</v>
      </c>
      <c r="CU83" s="13" t="n">
        <v>0.049992</v>
      </c>
      <c r="CV83" s="13" t="n">
        <v>-0.058551</v>
      </c>
      <c r="CW83" s="13" t="n">
        <v>-0.068295</v>
      </c>
      <c r="CX83" s="13" t="n">
        <v>0.010812</v>
      </c>
      <c r="CY83" s="13" t="n">
        <v>0.071746</v>
      </c>
      <c r="CZ83" s="13" t="n">
        <v>0.028341</v>
      </c>
      <c r="DA83" s="13" t="n">
        <v>0.020327</v>
      </c>
      <c r="DB83" s="13" t="n">
        <v>-0.01764</v>
      </c>
      <c r="DC83" s="13" t="n">
        <v>0.047786</v>
      </c>
      <c r="DD83" s="13" t="n">
        <v>0.031149</v>
      </c>
      <c r="DE83" s="13" t="n">
        <v>0.009037</v>
      </c>
      <c r="DF83" s="13" t="n">
        <v>-0.025509</v>
      </c>
      <c r="DG83" s="13" t="n">
        <v>0.159475</v>
      </c>
      <c r="DH83" s="13" t="n">
        <v>0.045427</v>
      </c>
      <c r="DI83" s="13" t="n">
        <v>-0.019892</v>
      </c>
      <c r="DJ83" s="13" t="n">
        <v>0.015421</v>
      </c>
      <c r="DK83" s="13" t="n">
        <v>-0.006455</v>
      </c>
      <c r="DL83" s="13" t="n">
        <v>0.01581</v>
      </c>
      <c r="DM83" s="13" t="n">
        <v>-0.040913</v>
      </c>
      <c r="DN83" s="13" t="n">
        <v>0.029799</v>
      </c>
      <c r="DO83" s="13" t="n">
        <v>0.013482</v>
      </c>
      <c r="DP83" s="13" t="n">
        <v>-0.030978</v>
      </c>
      <c r="DQ83" s="13" t="n">
        <v>0.093012</v>
      </c>
      <c r="DR83" s="13" t="n">
        <v>-0.00044</v>
      </c>
      <c r="DS83" s="13" t="n">
        <v>0.022007</v>
      </c>
      <c r="DT83" s="13" t="n">
        <v>-0.001032</v>
      </c>
      <c r="DV83" s="13" t="n">
        <v>0.066088</v>
      </c>
      <c r="DW83" s="13" t="n">
        <v>0.019699</v>
      </c>
      <c r="DX83" s="13" t="n">
        <v>0.043119</v>
      </c>
      <c r="DY83" s="13" t="n">
        <v>-0.012043</v>
      </c>
      <c r="DZ83" s="13" t="n">
        <v>0.051282</v>
      </c>
      <c r="EA83" s="13" t="n">
        <v>-0.007306</v>
      </c>
      <c r="EB83" s="13" t="n">
        <v>0.068446</v>
      </c>
      <c r="EC83" s="13" t="n">
        <v>-0.037747</v>
      </c>
      <c r="ED83" s="13" t="n">
        <v>0.061477</v>
      </c>
      <c r="EE83" s="13" t="n">
        <v>0.037973</v>
      </c>
      <c r="EF83" s="13" t="n">
        <v>0.030865</v>
      </c>
      <c r="EG83" s="13" t="n">
        <v>0.018627</v>
      </c>
      <c r="EH83" s="13" t="n">
        <v>-0.04111</v>
      </c>
      <c r="EI83" s="13" t="n">
        <v>0.04954</v>
      </c>
      <c r="EJ83" s="13" t="n">
        <v>0.015775</v>
      </c>
      <c r="EK83" s="13" t="n">
        <v>-0.021781</v>
      </c>
      <c r="EL83" s="13" t="n">
        <v>-0.003994</v>
      </c>
      <c r="EM83" s="13" t="n">
        <v>0.042336</v>
      </c>
      <c r="EN83" s="13" t="n">
        <v>-0.062757</v>
      </c>
      <c r="EO83" s="13" t="n">
        <v>0.041986</v>
      </c>
      <c r="EP83" s="13" t="n">
        <v>-0.055507</v>
      </c>
      <c r="EQ83" s="13" t="n">
        <v>0.056262</v>
      </c>
      <c r="ER83" s="13" t="n">
        <v>-0.020247</v>
      </c>
      <c r="ES83" s="13" t="n">
        <v>0.0246</v>
      </c>
      <c r="ET83" s="13" t="n">
        <v>-0.049417</v>
      </c>
      <c r="EU83" s="13" t="n">
        <v>0.064634</v>
      </c>
      <c r="EV83" s="13" t="n">
        <v>0.022689</v>
      </c>
      <c r="EW83" s="13" t="n">
        <v>0.012882</v>
      </c>
      <c r="EX83" s="13" t="n">
        <v>0.000133</v>
      </c>
      <c r="EY83" s="13" t="n">
        <v>-0.002043</v>
      </c>
      <c r="EZ83" s="13" t="n">
        <v>-0.041138</v>
      </c>
      <c r="FA83" s="13" t="n">
        <v>-0.050393</v>
      </c>
      <c r="FB83" s="13" t="n">
        <v>-0.035646</v>
      </c>
      <c r="FC83" s="13" t="n">
        <v>0.061741</v>
      </c>
      <c r="FD83" s="13" t="n">
        <v>0.050578</v>
      </c>
      <c r="FE83" s="13" t="n">
        <v>-0.057436</v>
      </c>
      <c r="FF83" s="13" t="n">
        <v>-0.083852</v>
      </c>
      <c r="FG83" s="13" t="n">
        <v>0.01014</v>
      </c>
      <c r="FH83" s="13" t="n">
        <v>0.079282</v>
      </c>
      <c r="FI83" s="13" t="n">
        <v>0.044638</v>
      </c>
      <c r="FJ83" s="13" t="n">
        <v>0.013977</v>
      </c>
      <c r="FK83" s="13" t="n">
        <v>-0.025048</v>
      </c>
      <c r="FL83" s="13" t="n">
        <v>0.048073</v>
      </c>
      <c r="FM83" s="13" t="n">
        <v>0.031852</v>
      </c>
      <c r="FN83" s="13" t="n">
        <v>0.008712</v>
      </c>
      <c r="FO83" s="13" t="n">
        <v>-0.02366</v>
      </c>
      <c r="FP83" s="13" t="n">
        <v>0.15901</v>
      </c>
      <c r="FQ83" s="13" t="n">
        <v>0.05341</v>
      </c>
      <c r="FR83" s="13" t="n">
        <v>-0.020244</v>
      </c>
      <c r="FS83" s="13" t="n">
        <v>0.017099</v>
      </c>
      <c r="FT83" s="13" t="n">
        <v>-0.009401</v>
      </c>
      <c r="FU83" s="13" t="n">
        <v>0.017902</v>
      </c>
      <c r="FV83" s="13" t="n">
        <v>-0.042191</v>
      </c>
      <c r="FW83" s="13" t="n">
        <v>0.032763</v>
      </c>
      <c r="FX83" s="13" t="n">
        <v>0.014262</v>
      </c>
      <c r="FY83" s="13" t="n">
        <v>-0.022284</v>
      </c>
      <c r="FZ83" s="13" t="n">
        <v>0.09311</v>
      </c>
      <c r="GA83" s="13" t="n">
        <v>0.003785</v>
      </c>
      <c r="GB83" s="13" t="n">
        <v>0.023653</v>
      </c>
      <c r="GC83" s="13" t="n">
        <v>-0.002032</v>
      </c>
    </row>
    <row r="84" customFormat="false" ht="15" hidden="false" customHeight="false" outlineLevel="0" collapsed="false">
      <c r="B84" s="8" t="str">
        <f aca="false">Deals!B84</f>
        <v>Merit Medical Systems Inc</v>
      </c>
      <c r="C84" s="12" t="n">
        <v>1</v>
      </c>
      <c r="D84" s="13" t="n">
        <v>-0.002158</v>
      </c>
      <c r="E84" s="13" t="n">
        <v>-0.140591</v>
      </c>
      <c r="F84" s="13" t="n">
        <v>0.028523</v>
      </c>
      <c r="G84" s="13" t="n">
        <v>-0.211256</v>
      </c>
      <c r="H84" s="13" t="n">
        <v>0.020683</v>
      </c>
      <c r="I84" s="13" t="n">
        <v>0.129686</v>
      </c>
      <c r="J84" s="13" t="n">
        <v>0.178475</v>
      </c>
      <c r="K84" s="13" t="n">
        <v>-0.025875</v>
      </c>
      <c r="L84" s="13" t="n">
        <v>-0.052344</v>
      </c>
      <c r="M84" s="13" t="n">
        <v>0.318219</v>
      </c>
      <c r="N84" s="13" t="n">
        <v>0.026892</v>
      </c>
      <c r="O84" s="13" t="n">
        <v>-0.041413</v>
      </c>
      <c r="P84" s="13" t="n">
        <v>-0.087039</v>
      </c>
      <c r="Q84" s="13" t="n">
        <v>0.050104</v>
      </c>
      <c r="R84" s="13" t="n">
        <v>-0.052353</v>
      </c>
      <c r="S84" s="13" t="n">
        <v>-0.1</v>
      </c>
      <c r="T84" s="13" t="n">
        <v>0.090132</v>
      </c>
      <c r="U84" s="13" t="n">
        <v>0.076265</v>
      </c>
      <c r="V84" s="13" t="n">
        <v>-0.149669</v>
      </c>
      <c r="W84" s="13" t="n">
        <v>-0.025701</v>
      </c>
      <c r="X84" s="13" t="n">
        <v>-0.05036</v>
      </c>
      <c r="Y84" s="13" t="n">
        <v>0.275253</v>
      </c>
      <c r="Z84" s="13" t="n">
        <v>-0.023102</v>
      </c>
      <c r="AA84" s="13" t="n">
        <v>0.170946</v>
      </c>
      <c r="AB84" s="13" t="n">
        <v>-0.115407</v>
      </c>
      <c r="AC84" s="13" t="n">
        <v>0.279191</v>
      </c>
      <c r="AD84" s="13" t="n">
        <v>-0.018358</v>
      </c>
      <c r="AE84" s="13" t="n">
        <v>0.008312</v>
      </c>
      <c r="AF84" s="13" t="n">
        <v>0.059248</v>
      </c>
      <c r="AG84" s="13" t="n">
        <v>-0.002503</v>
      </c>
      <c r="AH84" s="13" t="n">
        <v>-0.006629</v>
      </c>
      <c r="AI84" s="13" t="n">
        <v>-0.109937</v>
      </c>
      <c r="AJ84" s="13" t="n">
        <v>0.050989</v>
      </c>
      <c r="AK84" s="13" t="n">
        <v>-0.224592</v>
      </c>
      <c r="AL84" s="13" t="n">
        <v>0.044768</v>
      </c>
      <c r="AM84" s="13" t="n">
        <v>-0.040268</v>
      </c>
      <c r="AN84" s="13" t="n">
        <v>-0.109736</v>
      </c>
      <c r="AO84" s="13" t="n">
        <v>0.136556</v>
      </c>
      <c r="AP84" s="13" t="n">
        <v>-0.017012</v>
      </c>
      <c r="AQ84" s="13" t="n">
        <v>0.095187</v>
      </c>
      <c r="AR84" s="13" t="n">
        <v>-0.073086</v>
      </c>
      <c r="AS84" s="13" t="n">
        <v>0.056473</v>
      </c>
      <c r="AT84" s="13" t="n">
        <v>0.182047</v>
      </c>
      <c r="AU84" s="13" t="n">
        <v>0.03413</v>
      </c>
      <c r="AV84" s="13" t="n">
        <v>0.002063</v>
      </c>
      <c r="AW84" s="13" t="n">
        <v>-0.096336</v>
      </c>
      <c r="AX84" s="13" t="n">
        <v>0.072893</v>
      </c>
      <c r="AY84" s="13" t="n">
        <v>0.125265</v>
      </c>
      <c r="AZ84" s="13" t="n">
        <v>-0.041509</v>
      </c>
      <c r="BA84" s="13" t="n">
        <v>0.212598</v>
      </c>
      <c r="BB84" s="13" t="n">
        <v>-0.061688</v>
      </c>
      <c r="BC84" s="13" t="n">
        <v>0.16609</v>
      </c>
      <c r="BD84" s="13" t="n">
        <v>0.053412</v>
      </c>
      <c r="BE84" s="13" t="n">
        <v>0.074648</v>
      </c>
      <c r="BF84" s="13" t="n">
        <v>0.074705</v>
      </c>
      <c r="BG84" s="13" t="n">
        <v>0.007317</v>
      </c>
      <c r="BH84" s="13" t="n">
        <v>0.025424</v>
      </c>
      <c r="BI84" s="13" t="n">
        <v>-0.101535</v>
      </c>
      <c r="BJ84" s="13" t="n">
        <v>0.141919</v>
      </c>
      <c r="BK84" s="13" t="n">
        <v>-0.005754</v>
      </c>
      <c r="BM84" s="13" t="n">
        <v>0.074979</v>
      </c>
      <c r="BN84" s="13" t="n">
        <v>0.00909</v>
      </c>
      <c r="BO84" s="13" t="n">
        <v>0.039187</v>
      </c>
      <c r="BP84" s="13" t="n">
        <v>-0.012214</v>
      </c>
      <c r="BQ84" s="13" t="n">
        <v>0.056093</v>
      </c>
      <c r="BR84" s="13" t="n">
        <v>-0.003673</v>
      </c>
      <c r="BS84" s="13" t="n">
        <v>0.06385</v>
      </c>
      <c r="BT84" s="13" t="n">
        <v>-0.031632</v>
      </c>
      <c r="BU84" s="13" t="n">
        <v>0.075391</v>
      </c>
      <c r="BV84" s="13" t="n">
        <v>0.012683</v>
      </c>
      <c r="BW84" s="13" t="n">
        <v>0.03311</v>
      </c>
      <c r="BX84" s="13" t="n">
        <v>0.035485</v>
      </c>
      <c r="BY84" s="13" t="n">
        <v>-0.05261</v>
      </c>
      <c r="BZ84" s="13" t="n">
        <v>0.060029</v>
      </c>
      <c r="CA84" s="13" t="n">
        <v>0.014743</v>
      </c>
      <c r="CB84" s="13" t="n">
        <v>-0.030005</v>
      </c>
      <c r="CC84" s="13" t="n">
        <v>0.01466</v>
      </c>
      <c r="CD84" s="13" t="n">
        <v>0.057216</v>
      </c>
      <c r="CE84" s="13" t="n">
        <v>-0.055099</v>
      </c>
      <c r="CF84" s="13" t="n">
        <v>0.040594</v>
      </c>
      <c r="CG84" s="13" t="n">
        <v>-0.053281</v>
      </c>
      <c r="CH84" s="13" t="n">
        <v>0.061126</v>
      </c>
      <c r="CI84" s="13" t="n">
        <v>-0.004914</v>
      </c>
      <c r="CJ84" s="13" t="n">
        <v>0.028335</v>
      </c>
      <c r="CK84" s="13" t="n">
        <v>-0.043235</v>
      </c>
      <c r="CL84" s="13" t="n">
        <v>0.065447</v>
      </c>
      <c r="CM84" s="13" t="n">
        <v>0.008073</v>
      </c>
      <c r="CN84" s="13" t="n">
        <v>-0.027893</v>
      </c>
      <c r="CO84" s="13" t="n">
        <v>0.028258</v>
      </c>
      <c r="CP84" s="13" t="n">
        <v>-0.002503</v>
      </c>
      <c r="CQ84" s="13" t="n">
        <v>-0.006629</v>
      </c>
      <c r="CR84" s="13" t="n">
        <v>-0.034871</v>
      </c>
      <c r="CS84" s="13" t="n">
        <v>-0.050823</v>
      </c>
      <c r="CT84" s="13" t="n">
        <v>0.063448</v>
      </c>
      <c r="CU84" s="13" t="n">
        <v>0.030003</v>
      </c>
      <c r="CV84" s="13" t="n">
        <v>-0.050286</v>
      </c>
      <c r="CW84" s="13" t="n">
        <v>-0.083393</v>
      </c>
      <c r="CX84" s="13" t="n">
        <v>0.018763</v>
      </c>
      <c r="CY84" s="13" t="n">
        <v>0.08417</v>
      </c>
      <c r="CZ84" s="13" t="n">
        <v>-2.2E-005</v>
      </c>
      <c r="DA84" s="13" t="n">
        <v>0.00702</v>
      </c>
      <c r="DB84" s="13" t="n">
        <v>-0.008668</v>
      </c>
      <c r="DC84" s="13" t="n">
        <v>0.05865</v>
      </c>
      <c r="DD84" s="13" t="n">
        <v>0.021658</v>
      </c>
      <c r="DE84" s="13" t="n">
        <v>0.009925</v>
      </c>
      <c r="DF84" s="13" t="n">
        <v>-0.056638</v>
      </c>
      <c r="DG84" s="13" t="n">
        <v>0.130835</v>
      </c>
      <c r="DH84" s="13" t="n">
        <v>0.024077</v>
      </c>
      <c r="DI84" s="13" t="n">
        <v>-0.005274</v>
      </c>
      <c r="DJ84" s="13" t="n">
        <v>0.006226</v>
      </c>
      <c r="DK84" s="13" t="n">
        <v>-0.007483</v>
      </c>
      <c r="DL84" s="13" t="n">
        <v>0.010098</v>
      </c>
      <c r="DM84" s="13" t="n">
        <v>-0.023938</v>
      </c>
      <c r="DN84" s="13" t="n">
        <v>0.032326</v>
      </c>
      <c r="DO84" s="13" t="n">
        <v>0.010639</v>
      </c>
      <c r="DP84" s="13" t="n">
        <v>-0.018939</v>
      </c>
      <c r="DQ84" s="13" t="n">
        <v>0.08756</v>
      </c>
      <c r="DR84" s="13" t="n">
        <v>0.002272</v>
      </c>
      <c r="DS84" s="13" t="n">
        <v>0.023744</v>
      </c>
      <c r="DT84" s="13" t="n">
        <v>-0.019439</v>
      </c>
      <c r="DV84" s="13" t="n">
        <v>0.07714</v>
      </c>
      <c r="DW84" s="13" t="n">
        <v>0.009752</v>
      </c>
      <c r="DX84" s="13" t="n">
        <v>0.03385</v>
      </c>
      <c r="DY84" s="13" t="n">
        <v>-0.004858</v>
      </c>
      <c r="DZ84" s="13" t="n">
        <v>0.060055</v>
      </c>
      <c r="EA84" s="13" t="n">
        <v>-0.001103</v>
      </c>
      <c r="EB84" s="13" t="n">
        <v>0.066793</v>
      </c>
      <c r="EC84" s="13" t="n">
        <v>-0.03239</v>
      </c>
      <c r="ED84" s="13" t="n">
        <v>0.074048</v>
      </c>
      <c r="EE84" s="13" t="n">
        <v>0.016767</v>
      </c>
      <c r="EF84" s="13" t="n">
        <v>0.034997</v>
      </c>
      <c r="EG84" s="13" t="n">
        <v>0.036564</v>
      </c>
      <c r="EH84" s="13" t="n">
        <v>-0.048941</v>
      </c>
      <c r="EI84" s="13" t="n">
        <v>0.058335</v>
      </c>
      <c r="EJ84" s="13" t="n">
        <v>0.018288</v>
      </c>
      <c r="EK84" s="13" t="n">
        <v>-0.028006</v>
      </c>
      <c r="EL84" s="13" t="n">
        <v>0.014879</v>
      </c>
      <c r="EM84" s="13" t="n">
        <v>0.058355</v>
      </c>
      <c r="EN84" s="13" t="n">
        <v>-0.055238</v>
      </c>
      <c r="EO84" s="13" t="n">
        <v>0.042686</v>
      </c>
      <c r="EP84" s="13" t="n">
        <v>-0.056324</v>
      </c>
      <c r="EQ84" s="13" t="n">
        <v>0.060625</v>
      </c>
      <c r="ER84" s="13" t="n">
        <v>-0.009011</v>
      </c>
      <c r="ES84" s="13" t="n">
        <v>0.029404</v>
      </c>
      <c r="ET84" s="13" t="n">
        <v>-0.051372</v>
      </c>
      <c r="EU84" s="13" t="n">
        <v>0.073055</v>
      </c>
      <c r="EV84" s="13" t="n">
        <v>0.001979</v>
      </c>
      <c r="EW84" s="13" t="n">
        <v>-0.012164</v>
      </c>
      <c r="EX84" s="13" t="n">
        <v>0.020936</v>
      </c>
      <c r="EY84" s="13" t="n">
        <v>0.002798</v>
      </c>
      <c r="EZ84" s="13" t="n">
        <v>-0.009748</v>
      </c>
      <c r="FA84" s="13" t="n">
        <v>-0.03247</v>
      </c>
      <c r="FB84" s="13" t="n">
        <v>-0.05037</v>
      </c>
      <c r="FC84" s="13" t="n">
        <v>0.071433</v>
      </c>
      <c r="FD84" s="13" t="n">
        <v>0.034408</v>
      </c>
      <c r="FE84" s="13" t="n">
        <v>-0.05314</v>
      </c>
      <c r="FF84" s="13" t="n">
        <v>-0.082202</v>
      </c>
      <c r="FG84" s="13" t="n">
        <v>0.022044</v>
      </c>
      <c r="FH84" s="13" t="n">
        <v>0.079691</v>
      </c>
      <c r="FI84" s="13" t="n">
        <v>0.017991</v>
      </c>
      <c r="FJ84" s="13" t="n">
        <v>0.011739</v>
      </c>
      <c r="FK84" s="13" t="n">
        <v>-0.014708</v>
      </c>
      <c r="FL84" s="13" t="n">
        <v>0.056092</v>
      </c>
      <c r="FM84" s="13" t="n">
        <v>0.019127</v>
      </c>
      <c r="FN84" s="13" t="n">
        <v>0.013815</v>
      </c>
      <c r="FO84" s="13" t="n">
        <v>-0.055074</v>
      </c>
      <c r="FP84" s="13" t="n">
        <v>0.135632</v>
      </c>
      <c r="FQ84" s="13" t="n">
        <v>0.026419</v>
      </c>
      <c r="FR84" s="13" t="n">
        <v>-0.00429</v>
      </c>
      <c r="FS84" s="13" t="n">
        <v>0.009305</v>
      </c>
      <c r="FT84" s="13" t="n">
        <v>-0.00634</v>
      </c>
      <c r="FU84" s="13" t="n">
        <v>0.009706</v>
      </c>
      <c r="FV84" s="13" t="n">
        <v>-0.029333</v>
      </c>
      <c r="FW84" s="13" t="n">
        <v>0.040897</v>
      </c>
      <c r="FX84" s="13" t="n">
        <v>0.009406</v>
      </c>
      <c r="FY84" s="13" t="n">
        <v>-0.017898</v>
      </c>
      <c r="FZ84" s="13" t="n">
        <v>0.091002</v>
      </c>
      <c r="GA84" s="13" t="n">
        <v>0.001117</v>
      </c>
      <c r="GB84" s="13" t="n">
        <v>0.022477</v>
      </c>
      <c r="GC84" s="13" t="n">
        <v>-0.013906</v>
      </c>
    </row>
    <row r="85" customFormat="false" ht="15" hidden="false" customHeight="false" outlineLevel="0" collapsed="false">
      <c r="B85" s="8" t="str">
        <f aca="false">Deals!B85</f>
        <v>Bausch Health Companies Inc.</v>
      </c>
      <c r="C85" s="12" t="n">
        <v>1</v>
      </c>
      <c r="D85" s="13" t="n">
        <v>0.109587</v>
      </c>
      <c r="E85" s="13" t="n">
        <v>0.017189</v>
      </c>
      <c r="F85" s="13" t="n">
        <v>0.112066</v>
      </c>
      <c r="G85" s="13" t="n">
        <v>0.01413</v>
      </c>
      <c r="H85" s="13" t="n">
        <v>0.197687</v>
      </c>
      <c r="I85" s="13" t="n">
        <v>-0.055312</v>
      </c>
      <c r="J85" s="13" t="n">
        <v>0.087361</v>
      </c>
      <c r="K85" s="13" t="n">
        <v>0.050641</v>
      </c>
      <c r="L85" s="13" t="n">
        <v>0.060911</v>
      </c>
      <c r="M85" s="13" t="n">
        <v>0.013323</v>
      </c>
      <c r="N85" s="13" t="n">
        <v>0.024877</v>
      </c>
      <c r="O85" s="13" t="n">
        <v>0.083526</v>
      </c>
      <c r="P85" s="13" t="n">
        <v>0.155366</v>
      </c>
      <c r="Q85" s="13" t="n">
        <v>0.067974</v>
      </c>
      <c r="R85" s="13" t="n">
        <v>-0.089949</v>
      </c>
      <c r="S85" s="13" t="n">
        <v>0.014261</v>
      </c>
      <c r="T85" s="13" t="n">
        <v>-0.018697</v>
      </c>
      <c r="U85" s="13" t="n">
        <v>-0.038793</v>
      </c>
      <c r="V85" s="13" t="n">
        <v>-0.06922</v>
      </c>
      <c r="W85" s="13" t="n">
        <v>-0.000767</v>
      </c>
      <c r="X85" s="13" t="n">
        <v>0.1185</v>
      </c>
      <c r="Y85" s="13" t="n">
        <v>0.014024</v>
      </c>
      <c r="Z85" s="13" t="n">
        <v>0.09328</v>
      </c>
      <c r="AA85" s="13" t="n">
        <v>-0.016088</v>
      </c>
      <c r="AB85" s="13" t="n">
        <v>0.117811</v>
      </c>
      <c r="AC85" s="13" t="n">
        <v>0.234481</v>
      </c>
      <c r="AD85" s="13" t="n">
        <v>0.005773</v>
      </c>
      <c r="AE85" s="13" t="n">
        <v>0.092186</v>
      </c>
      <c r="AF85" s="13" t="n">
        <v>0.100678</v>
      </c>
      <c r="AG85" s="13" t="n">
        <v>-0.069607</v>
      </c>
      <c r="AH85" s="13" t="n">
        <v>0.159262</v>
      </c>
      <c r="AI85" s="13" t="n">
        <v>-0.10457</v>
      </c>
      <c r="AJ85" s="13" t="n">
        <v>-0.226453</v>
      </c>
      <c r="AK85" s="13" t="n">
        <v>-0.474324</v>
      </c>
      <c r="AL85" s="13" t="n">
        <v>-0.040631</v>
      </c>
      <c r="AM85" s="13" t="n">
        <v>0.129947</v>
      </c>
      <c r="AN85" s="13" t="n">
        <v>-0.112445</v>
      </c>
      <c r="AO85" s="13" t="n">
        <v>-0.270672</v>
      </c>
      <c r="AP85" s="13" t="n">
        <v>-0.600304</v>
      </c>
      <c r="AQ85" s="13" t="n">
        <v>0.268441</v>
      </c>
      <c r="AR85" s="13" t="n">
        <v>-0.147182</v>
      </c>
      <c r="AS85" s="13" t="n">
        <v>-0.292091</v>
      </c>
      <c r="AT85" s="13" t="n">
        <v>0.107249</v>
      </c>
      <c r="AU85" s="13" t="n">
        <v>0.301794</v>
      </c>
      <c r="AV85" s="13" t="n">
        <v>-0.154323</v>
      </c>
      <c r="AW85" s="13" t="n">
        <v>-0.27332</v>
      </c>
      <c r="AX85" s="13" t="n">
        <v>-0.11491</v>
      </c>
      <c r="AY85" s="13" t="n">
        <v>-0.080431</v>
      </c>
      <c r="AZ85" s="13" t="n">
        <v>-0.050964</v>
      </c>
      <c r="BA85" s="13" t="n">
        <v>0.043541</v>
      </c>
      <c r="BB85" s="13" t="n">
        <v>-0.232962</v>
      </c>
      <c r="BC85" s="13" t="n">
        <v>-0.161378</v>
      </c>
      <c r="BD85" s="13" t="n">
        <v>0.302703</v>
      </c>
      <c r="BE85" s="13" t="n">
        <v>0.435685</v>
      </c>
      <c r="BF85" s="13" t="n">
        <v>-0.048555</v>
      </c>
      <c r="BG85" s="13" t="n">
        <v>-0.18469</v>
      </c>
      <c r="BH85" s="13" t="n">
        <v>0.067809</v>
      </c>
      <c r="BI85" s="13" t="n">
        <v>-0.184229</v>
      </c>
      <c r="BJ85" s="13" t="n">
        <v>0.432849</v>
      </c>
      <c r="BK85" s="13" t="n">
        <v>0.240597</v>
      </c>
      <c r="BM85" s="13" t="n">
        <v>0.036126</v>
      </c>
      <c r="BN85" s="13" t="n">
        <v>0.011784</v>
      </c>
      <c r="BO85" s="13" t="n">
        <v>0.039569</v>
      </c>
      <c r="BP85" s="13" t="n">
        <v>0.02303</v>
      </c>
      <c r="BQ85" s="13" t="n">
        <v>0.012043</v>
      </c>
      <c r="BR85" s="13" t="n">
        <v>-0.023098</v>
      </c>
      <c r="BS85" s="13" t="n">
        <v>0.059978</v>
      </c>
      <c r="BT85" s="13" t="n">
        <v>-0.014845</v>
      </c>
      <c r="BU85" s="13" t="n">
        <v>0.043089</v>
      </c>
      <c r="BV85" s="13" t="n">
        <v>0.048861</v>
      </c>
      <c r="BW85" s="13" t="n">
        <v>0.031878</v>
      </c>
      <c r="BX85" s="13" t="n">
        <v>0.02593</v>
      </c>
      <c r="BY85" s="13" t="n">
        <v>-0.040348</v>
      </c>
      <c r="BZ85" s="13" t="n">
        <v>0.051051</v>
      </c>
      <c r="CA85" s="13" t="n">
        <v>-0.014273</v>
      </c>
      <c r="CB85" s="13" t="n">
        <v>0.015398</v>
      </c>
      <c r="CC85" s="13" t="n">
        <v>0.031845</v>
      </c>
      <c r="CD85" s="13" t="n">
        <v>0.011359</v>
      </c>
      <c r="CE85" s="13" t="n">
        <v>-0.016618</v>
      </c>
      <c r="CF85" s="13" t="n">
        <v>0.048826</v>
      </c>
      <c r="CG85" s="13" t="n">
        <v>-0.006074</v>
      </c>
      <c r="CH85" s="13" t="n">
        <v>0.02283</v>
      </c>
      <c r="CI85" s="13" t="n">
        <v>0.035515</v>
      </c>
      <c r="CJ85" s="13" t="n">
        <v>-0.012368</v>
      </c>
      <c r="CK85" s="13" t="n">
        <v>-0.008353</v>
      </c>
      <c r="CL85" s="13" t="n">
        <v>0.059661</v>
      </c>
      <c r="CM85" s="13" t="n">
        <v>-0.010453</v>
      </c>
      <c r="CN85" s="13" t="n">
        <v>0.002214</v>
      </c>
      <c r="CO85" s="13" t="n">
        <v>0.015755</v>
      </c>
      <c r="CP85" s="13" t="n">
        <v>-0.004802</v>
      </c>
      <c r="CQ85" s="13" t="n">
        <v>0.031311</v>
      </c>
      <c r="CR85" s="13" t="n">
        <v>-0.059184</v>
      </c>
      <c r="CS85" s="13" t="n">
        <v>-0.017</v>
      </c>
      <c r="CT85" s="13" t="n">
        <v>0.085501</v>
      </c>
      <c r="CU85" s="13" t="n">
        <v>0.000862</v>
      </c>
      <c r="CV85" s="13" t="n">
        <v>-0.013923</v>
      </c>
      <c r="CW85" s="13" t="n">
        <v>-0.060194</v>
      </c>
      <c r="CX85" s="13" t="n">
        <v>0.002648</v>
      </c>
      <c r="CY85" s="13" t="n">
        <v>0.065164</v>
      </c>
      <c r="CZ85" s="13" t="n">
        <v>-0.007147</v>
      </c>
      <c r="DA85" s="13" t="n">
        <v>0.016604</v>
      </c>
      <c r="DB85" s="13" t="n">
        <v>0.000702</v>
      </c>
      <c r="DC85" s="13" t="n">
        <v>0.051821</v>
      </c>
      <c r="DD85" s="13" t="n">
        <v>-0.007159</v>
      </c>
      <c r="DE85" s="13" t="n">
        <v>0.005453</v>
      </c>
      <c r="DF85" s="13" t="n">
        <v>-0.023749</v>
      </c>
      <c r="DG85" s="13" t="n">
        <v>0.010556</v>
      </c>
      <c r="DH85" s="13" t="n">
        <v>0.012329</v>
      </c>
      <c r="DI85" s="13" t="n">
        <v>0.034037</v>
      </c>
      <c r="DJ85" s="13" t="n">
        <v>0.047372</v>
      </c>
      <c r="DK85" s="13" t="n">
        <v>0.014383</v>
      </c>
      <c r="DL85" s="13" t="n">
        <v>0.019205</v>
      </c>
      <c r="DM85" s="13" t="n">
        <v>0.028893</v>
      </c>
      <c r="DN85" s="13" t="n">
        <v>-0.00451</v>
      </c>
      <c r="DO85" s="13" t="n">
        <v>0.025623</v>
      </c>
      <c r="DP85" s="13" t="n">
        <v>0.02111</v>
      </c>
      <c r="DQ85" s="13" t="n">
        <v>0.010474</v>
      </c>
      <c r="DR85" s="13" t="n">
        <v>0.042284</v>
      </c>
      <c r="DS85" s="13" t="n">
        <v>0.032246</v>
      </c>
      <c r="DT85" s="13" t="n">
        <v>0.010423</v>
      </c>
      <c r="DV85" s="13" t="n">
        <v>0.054591</v>
      </c>
      <c r="DW85" s="13" t="n">
        <v>0.013843</v>
      </c>
      <c r="DX85" s="13" t="n">
        <v>0.045019</v>
      </c>
      <c r="DY85" s="13" t="n">
        <v>0.015903</v>
      </c>
      <c r="DZ85" s="13" t="n">
        <v>0.016297</v>
      </c>
      <c r="EA85" s="13" t="n">
        <v>-0.012769</v>
      </c>
      <c r="EB85" s="13" t="n">
        <v>0.061764</v>
      </c>
      <c r="EC85" s="13" t="n">
        <v>-0.019309</v>
      </c>
      <c r="ED85" s="13" t="n">
        <v>0.050029</v>
      </c>
      <c r="EE85" s="13" t="n">
        <v>0.036587</v>
      </c>
      <c r="EF85" s="13" t="n">
        <v>0.022659</v>
      </c>
      <c r="EG85" s="13" t="n">
        <v>0.026889</v>
      </c>
      <c r="EH85" s="13" t="n">
        <v>-0.025893</v>
      </c>
      <c r="EI85" s="13" t="n">
        <v>0.05659</v>
      </c>
      <c r="EJ85" s="13" t="n">
        <v>-0.015759</v>
      </c>
      <c r="EK85" s="13" t="n">
        <v>0.002797</v>
      </c>
      <c r="EL85" s="13" t="n">
        <v>0.028851</v>
      </c>
      <c r="EM85" s="13" t="n">
        <v>0.014915</v>
      </c>
      <c r="EN85" s="13" t="n">
        <v>-0.024557</v>
      </c>
      <c r="EO85" s="13" t="n">
        <v>0.050111</v>
      </c>
      <c r="EP85" s="13" t="n">
        <v>-0.013994</v>
      </c>
      <c r="EQ85" s="13" t="n">
        <v>0.02638</v>
      </c>
      <c r="ER85" s="13" t="n">
        <v>0.037801</v>
      </c>
      <c r="ES85" s="13" t="n">
        <v>-0.009339</v>
      </c>
      <c r="ET85" s="13" t="n">
        <v>-0.020233</v>
      </c>
      <c r="EU85" s="13" t="n">
        <v>0.068639</v>
      </c>
      <c r="EV85" s="13" t="n">
        <v>-0.006734</v>
      </c>
      <c r="EW85" s="13" t="n">
        <v>0.006928</v>
      </c>
      <c r="EX85" s="13" t="n">
        <v>0.003641</v>
      </c>
      <c r="EY85" s="13" t="n">
        <v>-0.010359</v>
      </c>
      <c r="EZ85" s="13" t="n">
        <v>0.028827</v>
      </c>
      <c r="FA85" s="13" t="n">
        <v>-0.064724</v>
      </c>
      <c r="FB85" s="13" t="n">
        <v>-0.022601</v>
      </c>
      <c r="FC85" s="13" t="n">
        <v>0.075987</v>
      </c>
      <c r="FD85" s="13" t="n">
        <v>0.001824</v>
      </c>
      <c r="FE85" s="13" t="n">
        <v>-0.00837</v>
      </c>
      <c r="FF85" s="13" t="n">
        <v>-0.063947</v>
      </c>
      <c r="FG85" s="13" t="n">
        <v>0.012902</v>
      </c>
      <c r="FH85" s="13" t="n">
        <v>0.060117</v>
      </c>
      <c r="FI85" s="13" t="n">
        <v>-0.004977</v>
      </c>
      <c r="FJ85" s="13" t="n">
        <v>0.008057</v>
      </c>
      <c r="FK85" s="13" t="n">
        <v>0.006806</v>
      </c>
      <c r="FL85" s="13" t="n">
        <v>0.049935</v>
      </c>
      <c r="FM85" s="13" t="n">
        <v>-0.009553</v>
      </c>
      <c r="FN85" s="13" t="n">
        <v>-0.002709</v>
      </c>
      <c r="FO85" s="13" t="n">
        <v>-0.034978</v>
      </c>
      <c r="FP85" s="13" t="n">
        <v>0.024645</v>
      </c>
      <c r="FQ85" s="13" t="n">
        <v>-0.000502</v>
      </c>
      <c r="FR85" s="13" t="n">
        <v>0.034016</v>
      </c>
      <c r="FS85" s="13" t="n">
        <v>0.036635</v>
      </c>
      <c r="FT85" s="13" t="n">
        <v>0.00446</v>
      </c>
      <c r="FU85" s="13" t="n">
        <v>0.016297</v>
      </c>
      <c r="FV85" s="13" t="n">
        <v>0.023226</v>
      </c>
      <c r="FW85" s="13" t="n">
        <v>0.002142</v>
      </c>
      <c r="FX85" s="13" t="n">
        <v>0.017406</v>
      </c>
      <c r="FY85" s="13" t="n">
        <v>0.007309</v>
      </c>
      <c r="FZ85" s="13" t="n">
        <v>0.018518</v>
      </c>
      <c r="GA85" s="13" t="n">
        <v>0.020679</v>
      </c>
      <c r="GB85" s="13" t="n">
        <v>0.034014</v>
      </c>
      <c r="GC85" s="13" t="n">
        <v>0.017968</v>
      </c>
    </row>
    <row r="86" customFormat="false" ht="15" hidden="false" customHeight="false" outlineLevel="0" collapsed="false">
      <c r="B86" s="8" t="str">
        <f aca="false">Deals!B86</f>
        <v>Wesco International Inc</v>
      </c>
      <c r="C86" s="12" t="n">
        <v>1</v>
      </c>
      <c r="D86" s="13" t="n">
        <v>0.081566</v>
      </c>
      <c r="E86" s="13" t="n">
        <v>0.0133</v>
      </c>
      <c r="F86" s="13" t="n">
        <v>-0.017456</v>
      </c>
      <c r="G86" s="13" t="n">
        <v>-0.01267</v>
      </c>
      <c r="H86" s="13" t="n">
        <v>0.035849</v>
      </c>
      <c r="I86" s="13" t="n">
        <v>-0.084837</v>
      </c>
      <c r="J86" s="13" t="n">
        <v>0.115068</v>
      </c>
      <c r="K86" s="13" t="n">
        <v>-0.026524</v>
      </c>
      <c r="L86" s="13" t="n">
        <v>0.037414</v>
      </c>
      <c r="M86" s="13" t="n">
        <v>0.116686</v>
      </c>
      <c r="N86" s="13" t="n">
        <v>0.014978</v>
      </c>
      <c r="O86" s="13" t="n">
        <v>0.049919</v>
      </c>
      <c r="P86" s="13" t="n">
        <v>-0.089052</v>
      </c>
      <c r="Q86" s="13" t="n">
        <v>0.039176</v>
      </c>
      <c r="R86" s="13" t="n">
        <v>-0.034683</v>
      </c>
      <c r="S86" s="13" t="n">
        <v>0.054795</v>
      </c>
      <c r="T86" s="13" t="n">
        <v>-0.026885</v>
      </c>
      <c r="U86" s="13" t="n">
        <v>0.011239</v>
      </c>
      <c r="V86" s="13" t="n">
        <v>-0.091341</v>
      </c>
      <c r="W86" s="13" t="n">
        <v>0.070073</v>
      </c>
      <c r="X86" s="13" t="n">
        <v>-0.068222</v>
      </c>
      <c r="Y86" s="13" t="n">
        <v>0.053028</v>
      </c>
      <c r="Z86" s="13" t="n">
        <v>-0.000243</v>
      </c>
      <c r="AA86" s="13" t="n">
        <v>-0.075009</v>
      </c>
      <c r="AB86" s="13" t="n">
        <v>-0.123999</v>
      </c>
      <c r="AC86" s="13" t="n">
        <v>0.039994</v>
      </c>
      <c r="AD86" s="13" t="n">
        <v>0.006625</v>
      </c>
      <c r="AE86" s="13" t="n">
        <v>0.032193</v>
      </c>
      <c r="AF86" s="13" t="n">
        <v>-0.003881</v>
      </c>
      <c r="AG86" s="13" t="n">
        <v>0.002174</v>
      </c>
      <c r="AH86" s="13" t="n">
        <v>0.00263</v>
      </c>
      <c r="AI86" s="13" t="n">
        <v>-0.087842</v>
      </c>
      <c r="AJ86" s="13" t="n">
        <v>-0.169734</v>
      </c>
      <c r="AK86" s="13" t="n">
        <v>0.052937</v>
      </c>
      <c r="AL86" s="13" t="n">
        <v>-0.017985</v>
      </c>
      <c r="AM86" s="13" t="n">
        <v>-0.090947</v>
      </c>
      <c r="AN86" s="13" t="n">
        <v>-0.075549</v>
      </c>
      <c r="AO86" s="13" t="n">
        <v>0.090887</v>
      </c>
      <c r="AP86" s="13" t="n">
        <v>0.24109</v>
      </c>
      <c r="AQ86" s="13" t="n">
        <v>0.075361</v>
      </c>
      <c r="AR86" s="13" t="n">
        <v>-0.007824</v>
      </c>
      <c r="AS86" s="13" t="n">
        <v>-0.117264</v>
      </c>
      <c r="AT86" s="13" t="n">
        <v>0.08254</v>
      </c>
      <c r="AU86" s="13" t="n">
        <v>0.115178</v>
      </c>
      <c r="AV86" s="13" t="n">
        <v>-0.010779</v>
      </c>
      <c r="AW86" s="13" t="n">
        <v>-0.118556</v>
      </c>
      <c r="AX86" s="13" t="n">
        <v>0.252768</v>
      </c>
      <c r="AY86" s="13" t="n">
        <v>-0.019882</v>
      </c>
      <c r="AZ86" s="13" t="n">
        <v>0.062359</v>
      </c>
      <c r="BA86" s="13" t="n">
        <v>-0.016973</v>
      </c>
      <c r="BB86" s="13" t="n">
        <v>0.000719</v>
      </c>
      <c r="BC86" s="13" t="n">
        <v>-0.123652</v>
      </c>
      <c r="BD86" s="13" t="n">
        <v>0.003281</v>
      </c>
      <c r="BE86" s="13" t="n">
        <v>-0.06296</v>
      </c>
      <c r="BF86" s="13" t="n">
        <v>-0.105585</v>
      </c>
      <c r="BG86" s="13" t="n">
        <v>-0.01561</v>
      </c>
      <c r="BH86" s="13" t="n">
        <v>0.154609</v>
      </c>
      <c r="BI86" s="13" t="n">
        <v>0.08412</v>
      </c>
      <c r="BJ86" s="13" t="n">
        <v>0.038005</v>
      </c>
      <c r="BK86" s="13" t="n">
        <v>0.039664</v>
      </c>
      <c r="BM86" s="13" t="n">
        <v>0.063832</v>
      </c>
      <c r="BN86" s="13" t="n">
        <v>0.014143</v>
      </c>
      <c r="BO86" s="13" t="n">
        <v>0.045699</v>
      </c>
      <c r="BP86" s="13" t="n">
        <v>0.00214</v>
      </c>
      <c r="BQ86" s="13" t="n">
        <v>0.058893</v>
      </c>
      <c r="BR86" s="13" t="n">
        <v>-0.009342</v>
      </c>
      <c r="BS86" s="13" t="n">
        <v>0.076337</v>
      </c>
      <c r="BT86" s="13" t="n">
        <v>-0.02024</v>
      </c>
      <c r="BU86" s="13" t="n">
        <v>0.058356</v>
      </c>
      <c r="BV86" s="13" t="n">
        <v>0.034728</v>
      </c>
      <c r="BW86" s="13" t="n">
        <v>0.032757</v>
      </c>
      <c r="BX86" s="13" t="n">
        <v>0.038949</v>
      </c>
      <c r="BY86" s="13" t="n">
        <v>-0.029986</v>
      </c>
      <c r="BZ86" s="13" t="n">
        <v>0.045408</v>
      </c>
      <c r="CA86" s="13" t="n">
        <v>-0.000162</v>
      </c>
      <c r="CB86" s="13" t="n">
        <v>-0.015937</v>
      </c>
      <c r="CC86" s="13" t="n">
        <v>0.004539</v>
      </c>
      <c r="CD86" s="13" t="n">
        <v>0.053507</v>
      </c>
      <c r="CE86" s="13" t="n">
        <v>-0.054971</v>
      </c>
      <c r="CF86" s="13" t="n">
        <v>0.041871</v>
      </c>
      <c r="CG86" s="13" t="n">
        <v>-0.055827</v>
      </c>
      <c r="CH86" s="13" t="n">
        <v>0.055072</v>
      </c>
      <c r="CI86" s="13" t="n">
        <v>0.027462</v>
      </c>
      <c r="CJ86" s="13" t="n">
        <v>0.0084</v>
      </c>
      <c r="CK86" s="13" t="n">
        <v>-0.01509</v>
      </c>
      <c r="CL86" s="13" t="n">
        <v>0.079359</v>
      </c>
      <c r="CM86" s="13" t="n">
        <v>0.011372</v>
      </c>
      <c r="CN86" s="13" t="n">
        <v>-0.013492</v>
      </c>
      <c r="CO86" s="13" t="n">
        <v>0.022313</v>
      </c>
      <c r="CP86" s="13" t="n">
        <v>0.002174</v>
      </c>
      <c r="CQ86" s="13" t="n">
        <v>0.00263</v>
      </c>
      <c r="CR86" s="13" t="n">
        <v>-0.05552</v>
      </c>
      <c r="CS86" s="13" t="n">
        <v>-0.042563</v>
      </c>
      <c r="CT86" s="13" t="n">
        <v>0.062808</v>
      </c>
      <c r="CU86" s="13" t="n">
        <v>0.019056</v>
      </c>
      <c r="CV86" s="13" t="n">
        <v>-0.04771</v>
      </c>
      <c r="CW86" s="13" t="n">
        <v>-0.070432</v>
      </c>
      <c r="CX86" s="13" t="n">
        <v>0.014407</v>
      </c>
      <c r="CY86" s="13" t="n">
        <v>0.07542</v>
      </c>
      <c r="CZ86" s="13" t="n">
        <v>-0.003604</v>
      </c>
      <c r="DA86" s="13" t="n">
        <v>0.016372</v>
      </c>
      <c r="DB86" s="13" t="n">
        <v>-0.025656</v>
      </c>
      <c r="DC86" s="13" t="n">
        <v>0.052055</v>
      </c>
      <c r="DD86" s="13" t="n">
        <v>0.022986</v>
      </c>
      <c r="DE86" s="13" t="n">
        <v>0.003539</v>
      </c>
      <c r="DF86" s="13" t="n">
        <v>-0.046889</v>
      </c>
      <c r="DG86" s="13" t="n">
        <v>0.085084</v>
      </c>
      <c r="DH86" s="13" t="n">
        <v>0.016834</v>
      </c>
      <c r="DI86" s="13" t="n">
        <v>0.018865</v>
      </c>
      <c r="DJ86" s="13" t="n">
        <v>0.014755</v>
      </c>
      <c r="DK86" s="13" t="n">
        <v>-0.00231</v>
      </c>
      <c r="DL86" s="13" t="n">
        <v>0.011011</v>
      </c>
      <c r="DM86" s="13" t="n">
        <v>-0.009065</v>
      </c>
      <c r="DN86" s="13" t="n">
        <v>0.020227</v>
      </c>
      <c r="DO86" s="13" t="n">
        <v>0.005463</v>
      </c>
      <c r="DP86" s="13" t="n">
        <v>-0.018586</v>
      </c>
      <c r="DQ86" s="13" t="n">
        <v>0.046011</v>
      </c>
      <c r="DR86" s="13" t="n">
        <v>0.01906</v>
      </c>
      <c r="DS86" s="13" t="n">
        <v>0.034775</v>
      </c>
      <c r="DT86" s="13" t="n">
        <v>-0.001446</v>
      </c>
      <c r="DV86" s="13" t="n">
        <v>0.063326</v>
      </c>
      <c r="DW86" s="13" t="n">
        <v>0.013365</v>
      </c>
      <c r="DX86" s="13" t="n">
        <v>0.043488</v>
      </c>
      <c r="DY86" s="13" t="n">
        <v>0.005567</v>
      </c>
      <c r="DZ86" s="13" t="n">
        <v>0.062677</v>
      </c>
      <c r="EA86" s="13" t="n">
        <v>-0.006803</v>
      </c>
      <c r="EB86" s="13" t="n">
        <v>0.076462</v>
      </c>
      <c r="EC86" s="13" t="n">
        <v>-0.020749</v>
      </c>
      <c r="ED86" s="13" t="n">
        <v>0.059167</v>
      </c>
      <c r="EE86" s="13" t="n">
        <v>0.033594</v>
      </c>
      <c r="EF86" s="13" t="n">
        <v>0.035207</v>
      </c>
      <c r="EG86" s="13" t="n">
        <v>0.036466</v>
      </c>
      <c r="EH86" s="13" t="n">
        <v>-0.03085</v>
      </c>
      <c r="EI86" s="13" t="n">
        <v>0.046462</v>
      </c>
      <c r="EJ86" s="13" t="n">
        <v>0.003136</v>
      </c>
      <c r="EK86" s="13" t="n">
        <v>-0.018198</v>
      </c>
      <c r="EL86" s="13" t="n">
        <v>0.004601</v>
      </c>
      <c r="EM86" s="13" t="n">
        <v>0.052759</v>
      </c>
      <c r="EN86" s="13" t="n">
        <v>-0.057727</v>
      </c>
      <c r="EO86" s="13" t="n">
        <v>0.042222</v>
      </c>
      <c r="EP86" s="13" t="n">
        <v>-0.05694</v>
      </c>
      <c r="EQ86" s="13" t="n">
        <v>0.051754</v>
      </c>
      <c r="ER86" s="13" t="n">
        <v>0.024638</v>
      </c>
      <c r="ES86" s="13" t="n">
        <v>0.008537</v>
      </c>
      <c r="ET86" s="13" t="n">
        <v>-0.023604</v>
      </c>
      <c r="EU86" s="13" t="n">
        <v>0.082917</v>
      </c>
      <c r="EV86" s="13" t="n">
        <v>0.011025</v>
      </c>
      <c r="EW86" s="13" t="n">
        <v>-0.006401</v>
      </c>
      <c r="EX86" s="13" t="n">
        <v>0.015436</v>
      </c>
      <c r="EY86" s="13" t="n">
        <v>0.006342</v>
      </c>
      <c r="EZ86" s="13" t="n">
        <v>0.006696</v>
      </c>
      <c r="FA86" s="13" t="n">
        <v>-0.056513</v>
      </c>
      <c r="FB86" s="13" t="n">
        <v>-0.043687</v>
      </c>
      <c r="FC86" s="13" t="n">
        <v>0.066808</v>
      </c>
      <c r="FD86" s="13" t="n">
        <v>0.017999</v>
      </c>
      <c r="FE86" s="13" t="n">
        <v>-0.051072</v>
      </c>
      <c r="FF86" s="13" t="n">
        <v>-0.072967</v>
      </c>
      <c r="FG86" s="13" t="n">
        <v>0.021296</v>
      </c>
      <c r="FH86" s="13" t="n">
        <v>0.084161</v>
      </c>
      <c r="FI86" s="13" t="n">
        <v>-0.002913</v>
      </c>
      <c r="FJ86" s="13" t="n">
        <v>0.015778</v>
      </c>
      <c r="FK86" s="13" t="n">
        <v>-0.027406</v>
      </c>
      <c r="FL86" s="13" t="n">
        <v>0.05463</v>
      </c>
      <c r="FM86" s="13" t="n">
        <v>0.018005</v>
      </c>
      <c r="FN86" s="13" t="n">
        <v>0.003286</v>
      </c>
      <c r="FO86" s="13" t="n">
        <v>-0.044896</v>
      </c>
      <c r="FP86" s="13" t="n">
        <v>0.079731</v>
      </c>
      <c r="FQ86" s="13" t="n">
        <v>0.01806</v>
      </c>
      <c r="FR86" s="13" t="n">
        <v>0.020789</v>
      </c>
      <c r="FS86" s="13" t="n">
        <v>0.012259</v>
      </c>
      <c r="FT86" s="13" t="n">
        <v>-0.004443</v>
      </c>
      <c r="FU86" s="13" t="n">
        <v>0.015352</v>
      </c>
      <c r="FV86" s="13" t="n">
        <v>-0.014783</v>
      </c>
      <c r="FW86" s="13" t="n">
        <v>0.021966</v>
      </c>
      <c r="FX86" s="13" t="n">
        <v>0.006962</v>
      </c>
      <c r="FY86" s="13" t="n">
        <v>-0.020048</v>
      </c>
      <c r="FZ86" s="13" t="n">
        <v>0.047769</v>
      </c>
      <c r="GA86" s="13" t="n">
        <v>0.010408</v>
      </c>
      <c r="GB86" s="13" t="n">
        <v>0.038008</v>
      </c>
      <c r="GC86" s="13" t="n">
        <v>0.002647</v>
      </c>
    </row>
    <row r="87" customFormat="false" ht="15" hidden="false" customHeight="false" outlineLevel="0" collapsed="false">
      <c r="B87" s="8" t="str">
        <f aca="false">Deals!B87</f>
        <v>Synchronoss Technologies, Inc</v>
      </c>
      <c r="C87" s="12" t="n">
        <v>1</v>
      </c>
      <c r="D87" s="13" t="n">
        <v>0.128971</v>
      </c>
      <c r="E87" s="13" t="n">
        <v>0.267115</v>
      </c>
      <c r="F87" s="13" t="n">
        <v>0.028505</v>
      </c>
      <c r="G87" s="13" t="n">
        <v>-0.08669</v>
      </c>
      <c r="H87" s="13" t="n">
        <v>0.10621</v>
      </c>
      <c r="I87" s="13" t="n">
        <v>-0.015311</v>
      </c>
      <c r="J87" s="13" t="n">
        <v>0.117266</v>
      </c>
      <c r="K87" s="13" t="n">
        <v>-0.003189</v>
      </c>
      <c r="L87" s="13" t="n">
        <v>0.107039</v>
      </c>
      <c r="M87" s="13" t="n">
        <v>-0.090384</v>
      </c>
      <c r="N87" s="13" t="n">
        <v>-0.095609</v>
      </c>
      <c r="O87" s="13" t="n">
        <v>-0.007665</v>
      </c>
      <c r="P87" s="13" t="n">
        <v>-0.141938</v>
      </c>
      <c r="Q87" s="13" t="n">
        <v>0.289572</v>
      </c>
      <c r="R87" s="13" t="n">
        <v>-0.002618</v>
      </c>
      <c r="S87" s="13" t="n">
        <v>-0.112278</v>
      </c>
      <c r="T87" s="13" t="n">
        <v>0.043035</v>
      </c>
      <c r="U87" s="13" t="n">
        <v>0.101102</v>
      </c>
      <c r="V87" s="13" t="n">
        <v>0.155892</v>
      </c>
      <c r="W87" s="13" t="n">
        <v>0.093046</v>
      </c>
      <c r="X87" s="13" t="n">
        <v>0.03645</v>
      </c>
      <c r="Y87" s="13" t="n">
        <v>0.128659</v>
      </c>
      <c r="Z87" s="13" t="n">
        <v>-0.171086</v>
      </c>
      <c r="AA87" s="13" t="n">
        <v>-0.022648</v>
      </c>
      <c r="AB87" s="13" t="n">
        <v>0.014572</v>
      </c>
      <c r="AC87" s="13" t="n">
        <v>0.042147</v>
      </c>
      <c r="AD87" s="13" t="n">
        <v>0.0723</v>
      </c>
      <c r="AE87" s="13" t="n">
        <v>-0.033291</v>
      </c>
      <c r="AF87" s="13" t="n">
        <v>-0.040105</v>
      </c>
      <c r="AG87" s="13" t="n">
        <v>0.038374</v>
      </c>
      <c r="AH87" s="13" t="n">
        <v>0.045266</v>
      </c>
      <c r="AI87" s="13" t="n">
        <v>-0.155021</v>
      </c>
      <c r="AJ87" s="13" t="n">
        <v>-0.187918</v>
      </c>
      <c r="AK87" s="13" t="n">
        <v>0.072561</v>
      </c>
      <c r="AL87" s="13" t="n">
        <v>0.119102</v>
      </c>
      <c r="AM87" s="13" t="n">
        <v>-0.105156</v>
      </c>
      <c r="AN87" s="13" t="n">
        <v>-0.130287</v>
      </c>
      <c r="AO87" s="13" t="n">
        <v>-0.085836</v>
      </c>
      <c r="AP87" s="13" t="n">
        <v>0.154588</v>
      </c>
      <c r="AQ87" s="13" t="n">
        <v>-0.03927</v>
      </c>
      <c r="AR87" s="13" t="n">
        <v>0.135179</v>
      </c>
      <c r="AS87" s="13" t="n">
        <v>-0.096683</v>
      </c>
      <c r="AT87" s="13" t="n">
        <v>0.172003</v>
      </c>
      <c r="AU87" s="13" t="n">
        <v>0.118104</v>
      </c>
      <c r="AV87" s="13" t="n">
        <v>-0.013653</v>
      </c>
      <c r="AW87" s="13" t="n">
        <v>-0.108548</v>
      </c>
      <c r="AX87" s="13" t="n">
        <v>0.320621</v>
      </c>
      <c r="AY87" s="13" t="n">
        <v>-0.209983</v>
      </c>
      <c r="AZ87" s="13" t="n">
        <v>0.005744</v>
      </c>
      <c r="BA87" s="13" t="n">
        <v>-0.296989</v>
      </c>
      <c r="BB87" s="13" t="n">
        <v>-0.098966</v>
      </c>
      <c r="BC87" s="13" t="n">
        <v>-0.344262</v>
      </c>
      <c r="BD87" s="13" t="n">
        <v>-0.20125</v>
      </c>
      <c r="BE87" s="13" t="n">
        <v>0.287167</v>
      </c>
      <c r="BF87" s="13" t="n">
        <v>0.02614</v>
      </c>
      <c r="BG87" s="13" t="n">
        <v>-0.005332</v>
      </c>
      <c r="BH87" s="13" t="n">
        <v>-0.444312</v>
      </c>
      <c r="BI87" s="13" t="n">
        <v>0.214362</v>
      </c>
      <c r="BJ87" s="13" t="n">
        <v>-0.113857</v>
      </c>
      <c r="BK87" s="13" t="n">
        <v>-0.109562</v>
      </c>
      <c r="BM87" s="13" t="n">
        <v>0.057665</v>
      </c>
      <c r="BN87" s="13" t="n">
        <v>0.010963</v>
      </c>
      <c r="BO87" s="13" t="n">
        <v>0.052809</v>
      </c>
      <c r="BP87" s="13" t="n">
        <v>-0.019222</v>
      </c>
      <c r="BQ87" s="13" t="n">
        <v>0.044615</v>
      </c>
      <c r="BR87" s="13" t="n">
        <v>-0.002106</v>
      </c>
      <c r="BS87" s="13" t="n">
        <v>0.063373</v>
      </c>
      <c r="BT87" s="13" t="n">
        <v>-0.006886</v>
      </c>
      <c r="BU87" s="13" t="n">
        <v>0.061363</v>
      </c>
      <c r="BV87" s="13" t="n">
        <v>0.015231</v>
      </c>
      <c r="BW87" s="13" t="n">
        <v>0.036126</v>
      </c>
      <c r="BX87" s="13" t="n">
        <v>0.003287</v>
      </c>
      <c r="BY87" s="13" t="n">
        <v>-0.021841</v>
      </c>
      <c r="BZ87" s="13" t="n">
        <v>0.031074</v>
      </c>
      <c r="CA87" s="13" t="n">
        <v>0.000844</v>
      </c>
      <c r="CB87" s="13" t="n">
        <v>-0.033685</v>
      </c>
      <c r="CC87" s="13" t="n">
        <v>0.002627</v>
      </c>
      <c r="CD87" s="13" t="n">
        <v>0.065626</v>
      </c>
      <c r="CE87" s="13" t="n">
        <v>-0.066461</v>
      </c>
      <c r="CF87" s="13" t="n">
        <v>0.052829</v>
      </c>
      <c r="CG87" s="13" t="n">
        <v>-0.042516</v>
      </c>
      <c r="CH87" s="13" t="n">
        <v>0.065875</v>
      </c>
      <c r="CI87" s="13" t="n">
        <v>-0.00331</v>
      </c>
      <c r="CJ87" s="13" t="n">
        <v>0.029053</v>
      </c>
      <c r="CK87" s="13" t="n">
        <v>-0.04909</v>
      </c>
      <c r="CL87" s="13" t="n">
        <v>0.089569</v>
      </c>
      <c r="CM87" s="13" t="n">
        <v>0.025136</v>
      </c>
      <c r="CN87" s="13" t="n">
        <v>-0.024785</v>
      </c>
      <c r="CO87" s="13" t="n">
        <v>0.047682</v>
      </c>
      <c r="CP87" s="13" t="n">
        <v>0.012444</v>
      </c>
      <c r="CQ87" s="13" t="n">
        <v>-0.013585</v>
      </c>
      <c r="CR87" s="13" t="n">
        <v>-0.054307</v>
      </c>
      <c r="CS87" s="13" t="n">
        <v>-0.051069</v>
      </c>
      <c r="CT87" s="13" t="n">
        <v>0.070943</v>
      </c>
      <c r="CU87" s="13" t="n">
        <v>0.024142</v>
      </c>
      <c r="CV87" s="13" t="n">
        <v>-0.045184</v>
      </c>
      <c r="CW87" s="13" t="n">
        <v>-0.064384</v>
      </c>
      <c r="CX87" s="13" t="n">
        <v>0.005961</v>
      </c>
      <c r="CY87" s="13" t="n">
        <v>0.070926</v>
      </c>
      <c r="CZ87" s="13" t="n">
        <v>0.00132</v>
      </c>
      <c r="DA87" s="13" t="n">
        <v>0.019646</v>
      </c>
      <c r="DB87" s="13" t="n">
        <v>0.013384</v>
      </c>
      <c r="DC87" s="13" t="n">
        <v>0.063183</v>
      </c>
      <c r="DD87" s="13" t="n">
        <v>0.032902</v>
      </c>
      <c r="DE87" s="13" t="n">
        <v>0.017747</v>
      </c>
      <c r="DF87" s="13" t="n">
        <v>-0.068714</v>
      </c>
      <c r="DG87" s="13" t="n">
        <v>0.099918</v>
      </c>
      <c r="DH87" s="13" t="n">
        <v>0.013263</v>
      </c>
      <c r="DI87" s="13" t="n">
        <v>0.019366</v>
      </c>
      <c r="DJ87" s="13" t="n">
        <v>-0.001072</v>
      </c>
      <c r="DK87" s="13" t="n">
        <v>0.005132</v>
      </c>
      <c r="DL87" s="13" t="n">
        <v>0.013007</v>
      </c>
      <c r="DM87" s="13" t="n">
        <v>-0.007458</v>
      </c>
      <c r="DN87" s="13" t="n">
        <v>0.030297</v>
      </c>
      <c r="DO87" s="13" t="n">
        <v>0.006592</v>
      </c>
      <c r="DP87" s="13" t="n">
        <v>-0.011412</v>
      </c>
      <c r="DQ87" s="13" t="n">
        <v>0.065072</v>
      </c>
      <c r="DR87" s="13" t="n">
        <v>0.014941</v>
      </c>
      <c r="DS87" s="13" t="n">
        <v>0.032668</v>
      </c>
      <c r="DT87" s="13" t="n">
        <v>0.024431</v>
      </c>
      <c r="DV87" s="13" t="n">
        <v>0.060278</v>
      </c>
      <c r="DW87" s="13" t="n">
        <v>0.010759</v>
      </c>
      <c r="DX87" s="13" t="n">
        <v>0.049115</v>
      </c>
      <c r="DY87" s="13" t="n">
        <v>-0.022236</v>
      </c>
      <c r="DZ87" s="13" t="n">
        <v>0.054301</v>
      </c>
      <c r="EA87" s="13" t="n">
        <v>-0.003096</v>
      </c>
      <c r="EB87" s="13" t="n">
        <v>0.05967</v>
      </c>
      <c r="EC87" s="13" t="n">
        <v>-0.009129</v>
      </c>
      <c r="ED87" s="13" t="n">
        <v>0.063609</v>
      </c>
      <c r="EE87" s="13" t="n">
        <v>0.012291</v>
      </c>
      <c r="EF87" s="13" t="n">
        <v>0.035758</v>
      </c>
      <c r="EG87" s="13" t="n">
        <v>0.009987</v>
      </c>
      <c r="EH87" s="13" t="n">
        <v>-0.018735</v>
      </c>
      <c r="EI87" s="13" t="n">
        <v>0.033654</v>
      </c>
      <c r="EJ87" s="13" t="n">
        <v>0.000604</v>
      </c>
      <c r="EK87" s="13" t="n">
        <v>-0.037904</v>
      </c>
      <c r="EL87" s="13" t="n">
        <v>-0.002797</v>
      </c>
      <c r="EM87" s="13" t="n">
        <v>0.058494</v>
      </c>
      <c r="EN87" s="13" t="n">
        <v>-0.066148</v>
      </c>
      <c r="EO87" s="13" t="n">
        <v>0.056075</v>
      </c>
      <c r="EP87" s="13" t="n">
        <v>-0.038249</v>
      </c>
      <c r="EQ87" s="13" t="n">
        <v>0.06957</v>
      </c>
      <c r="ER87" s="13" t="n">
        <v>-0.001335</v>
      </c>
      <c r="ES87" s="13" t="n">
        <v>0.038888</v>
      </c>
      <c r="ET87" s="13" t="n">
        <v>-0.053162</v>
      </c>
      <c r="EU87" s="13" t="n">
        <v>0.086761</v>
      </c>
      <c r="EV87" s="13" t="n">
        <v>0.016223</v>
      </c>
      <c r="EW87" s="13" t="n">
        <v>-0.016687</v>
      </c>
      <c r="EX87" s="13" t="n">
        <v>0.042054</v>
      </c>
      <c r="EY87" s="13" t="n">
        <v>0.014923</v>
      </c>
      <c r="EZ87" s="13" t="n">
        <v>-0.010394</v>
      </c>
      <c r="FA87" s="13" t="n">
        <v>-0.058827</v>
      </c>
      <c r="FB87" s="13" t="n">
        <v>-0.053254</v>
      </c>
      <c r="FC87" s="13" t="n">
        <v>0.075211</v>
      </c>
      <c r="FD87" s="13" t="n">
        <v>0.025821</v>
      </c>
      <c r="FE87" s="13" t="n">
        <v>-0.045189</v>
      </c>
      <c r="FF87" s="13" t="n">
        <v>-0.071804</v>
      </c>
      <c r="FG87" s="13" t="n">
        <v>0.010344</v>
      </c>
      <c r="FH87" s="13" t="n">
        <v>0.080622</v>
      </c>
      <c r="FI87" s="13" t="n">
        <v>0.011547</v>
      </c>
      <c r="FJ87" s="13" t="n">
        <v>0.014218</v>
      </c>
      <c r="FK87" s="13" t="n">
        <v>0.008408</v>
      </c>
      <c r="FL87" s="13" t="n">
        <v>0.063474</v>
      </c>
      <c r="FM87" s="13" t="n">
        <v>0.026711</v>
      </c>
      <c r="FN87" s="13" t="n">
        <v>0.016267</v>
      </c>
      <c r="FO87" s="13" t="n">
        <v>-0.069045</v>
      </c>
      <c r="FP87" s="13" t="n">
        <v>0.107258</v>
      </c>
      <c r="FQ87" s="13" t="n">
        <v>0.010762</v>
      </c>
      <c r="FR87" s="13" t="n">
        <v>0.019441</v>
      </c>
      <c r="FS87" s="13" t="n">
        <v>0.009952</v>
      </c>
      <c r="FT87" s="13" t="n">
        <v>0.006349</v>
      </c>
      <c r="FU87" s="13" t="n">
        <v>0.013416</v>
      </c>
      <c r="FV87" s="13" t="n">
        <v>-0.01647</v>
      </c>
      <c r="FW87" s="13" t="n">
        <v>0.034776</v>
      </c>
      <c r="FX87" s="13" t="n">
        <v>0.006464</v>
      </c>
      <c r="FY87" s="13" t="n">
        <v>-0.010849</v>
      </c>
      <c r="FZ87" s="13" t="n">
        <v>0.061699</v>
      </c>
      <c r="GA87" s="13" t="n">
        <v>0.008673</v>
      </c>
      <c r="GB87" s="13" t="n">
        <v>0.031201</v>
      </c>
      <c r="GC87" s="13" t="n">
        <v>0.016916</v>
      </c>
    </row>
    <row r="88" customFormat="false" ht="15" hidden="false" customHeight="false" outlineLevel="0" collapsed="false">
      <c r="B88" s="8" t="str">
        <f aca="false">Deals!B88</f>
        <v>Hillenbrand, Inc.</v>
      </c>
      <c r="C88" s="12" t="n">
        <v>1</v>
      </c>
      <c r="D88" s="13" t="n">
        <v>0.094648</v>
      </c>
      <c r="E88" s="13" t="n">
        <v>-0.002424</v>
      </c>
      <c r="F88" s="13" t="n">
        <v>0.023896</v>
      </c>
      <c r="G88" s="13" t="n">
        <v>-0.005934</v>
      </c>
      <c r="H88" s="13" t="n">
        <v>-0.050537</v>
      </c>
      <c r="I88" s="13" t="n">
        <v>-0.006287</v>
      </c>
      <c r="J88" s="13" t="n">
        <v>0.04555</v>
      </c>
      <c r="K88" s="13" t="n">
        <v>-0.00121</v>
      </c>
      <c r="L88" s="13" t="n">
        <v>0.105412</v>
      </c>
      <c r="M88" s="13" t="n">
        <v>0.031056</v>
      </c>
      <c r="N88" s="13" t="n">
        <v>0.041814</v>
      </c>
      <c r="O88" s="13" t="n">
        <v>0.00068</v>
      </c>
      <c r="P88" s="13" t="n">
        <v>-0.079878</v>
      </c>
      <c r="Q88" s="13" t="n">
        <v>0.103805</v>
      </c>
      <c r="R88" s="13" t="n">
        <v>0.081995</v>
      </c>
      <c r="S88" s="13" t="n">
        <v>-0.059697</v>
      </c>
      <c r="T88" s="13" t="n">
        <v>-0.003618</v>
      </c>
      <c r="U88" s="13" t="n">
        <v>0.076923</v>
      </c>
      <c r="V88" s="13" t="n">
        <v>-0.078786</v>
      </c>
      <c r="W88" s="13" t="n">
        <v>0.112812</v>
      </c>
      <c r="X88" s="13" t="n">
        <v>-0.076256</v>
      </c>
      <c r="Y88" s="13" t="n">
        <v>0.077695</v>
      </c>
      <c r="Z88" s="13" t="n">
        <v>-0.033944</v>
      </c>
      <c r="AA88" s="13" t="n">
        <v>0.072761</v>
      </c>
      <c r="AB88" s="13" t="n">
        <v>-0.089565</v>
      </c>
      <c r="AC88" s="13" t="n">
        <v>0.009233</v>
      </c>
      <c r="AD88" s="13" t="n">
        <v>-0.026183</v>
      </c>
      <c r="AE88" s="13" t="n">
        <v>-0.047943</v>
      </c>
      <c r="AF88" s="13" t="n">
        <v>0.045253</v>
      </c>
      <c r="AG88" s="13" t="n">
        <v>-0.000651</v>
      </c>
      <c r="AH88" s="13" t="n">
        <v>-0.076221</v>
      </c>
      <c r="AI88" s="13" t="n">
        <v>-0.049365</v>
      </c>
      <c r="AJ88" s="13" t="n">
        <v>-0.035237</v>
      </c>
      <c r="AK88" s="13" t="n">
        <v>0.140715</v>
      </c>
      <c r="AL88" s="13" t="n">
        <v>0.020897</v>
      </c>
      <c r="AM88" s="13" t="n">
        <v>-0.021789</v>
      </c>
      <c r="AN88" s="13" t="n">
        <v>-0.086061</v>
      </c>
      <c r="AO88" s="13" t="n">
        <v>0.038405</v>
      </c>
      <c r="AP88" s="13" t="n">
        <v>0.065078</v>
      </c>
      <c r="AQ88" s="13" t="n">
        <v>0.01202</v>
      </c>
      <c r="AR88" s="13" t="n">
        <v>0.030023</v>
      </c>
      <c r="AS88" s="13" t="n">
        <v>-0.037796</v>
      </c>
      <c r="AT88" s="13" t="n">
        <v>0.076897</v>
      </c>
      <c r="AU88" s="13" t="n">
        <v>-0.006182</v>
      </c>
      <c r="AV88" s="13" t="n">
        <v>-0.015863</v>
      </c>
      <c r="AW88" s="13" t="n">
        <v>-0.040771</v>
      </c>
      <c r="AX88" s="13" t="n">
        <v>0.153213</v>
      </c>
      <c r="AY88" s="13" t="n">
        <v>0.095714</v>
      </c>
      <c r="AZ88" s="13" t="n">
        <v>-0.046936</v>
      </c>
      <c r="BA88" s="13" t="n">
        <v>-0.005472</v>
      </c>
      <c r="BB88" s="13" t="n">
        <v>-0.013755</v>
      </c>
      <c r="BC88" s="13" t="n">
        <v>0.029289</v>
      </c>
      <c r="BD88" s="13" t="n">
        <v>-0.03252</v>
      </c>
      <c r="BE88" s="13" t="n">
        <v>0.011204</v>
      </c>
      <c r="BF88" s="13" t="n">
        <v>-0.00277</v>
      </c>
      <c r="BG88" s="13" t="n">
        <v>-0.006944</v>
      </c>
      <c r="BH88" s="13" t="n">
        <v>0.086713</v>
      </c>
      <c r="BI88" s="13" t="n">
        <v>0.018018</v>
      </c>
      <c r="BJ88" s="13" t="n">
        <v>0.151707</v>
      </c>
      <c r="BK88" s="13" t="n">
        <v>-0.018661</v>
      </c>
      <c r="BM88" s="13" t="n">
        <v>0.057665</v>
      </c>
      <c r="BN88" s="13" t="n">
        <v>0.010963</v>
      </c>
      <c r="BO88" s="13" t="n">
        <v>0.052809</v>
      </c>
      <c r="BP88" s="13" t="n">
        <v>-0.019222</v>
      </c>
      <c r="BQ88" s="13" t="n">
        <v>0.044615</v>
      </c>
      <c r="BR88" s="13" t="n">
        <v>-0.002106</v>
      </c>
      <c r="BS88" s="13" t="n">
        <v>0.063373</v>
      </c>
      <c r="BT88" s="13" t="n">
        <v>-0.006886</v>
      </c>
      <c r="BU88" s="13" t="n">
        <v>0.061363</v>
      </c>
      <c r="BV88" s="13" t="n">
        <v>0.015231</v>
      </c>
      <c r="BW88" s="13" t="n">
        <v>0.036126</v>
      </c>
      <c r="BX88" s="13" t="n">
        <v>0.003287</v>
      </c>
      <c r="BY88" s="13" t="n">
        <v>-0.021841</v>
      </c>
      <c r="BZ88" s="13" t="n">
        <v>0.031074</v>
      </c>
      <c r="CA88" s="13" t="n">
        <v>0.000844</v>
      </c>
      <c r="CB88" s="13" t="n">
        <v>-0.033685</v>
      </c>
      <c r="CC88" s="13" t="n">
        <v>0.002627</v>
      </c>
      <c r="CD88" s="13" t="n">
        <v>0.065626</v>
      </c>
      <c r="CE88" s="13" t="n">
        <v>-0.066461</v>
      </c>
      <c r="CF88" s="13" t="n">
        <v>0.052829</v>
      </c>
      <c r="CG88" s="13" t="n">
        <v>-0.042516</v>
      </c>
      <c r="CH88" s="13" t="n">
        <v>0.065875</v>
      </c>
      <c r="CI88" s="13" t="n">
        <v>-0.00331</v>
      </c>
      <c r="CJ88" s="13" t="n">
        <v>0.029053</v>
      </c>
      <c r="CK88" s="13" t="n">
        <v>-0.04909</v>
      </c>
      <c r="CL88" s="13" t="n">
        <v>0.089569</v>
      </c>
      <c r="CM88" s="13" t="n">
        <v>0.025136</v>
      </c>
      <c r="CN88" s="13" t="n">
        <v>-0.024785</v>
      </c>
      <c r="CO88" s="13" t="n">
        <v>0.047682</v>
      </c>
      <c r="CP88" s="13" t="n">
        <v>0.012444</v>
      </c>
      <c r="CQ88" s="13" t="n">
        <v>-0.013585</v>
      </c>
      <c r="CR88" s="13" t="n">
        <v>-0.054307</v>
      </c>
      <c r="CS88" s="13" t="n">
        <v>-0.051069</v>
      </c>
      <c r="CT88" s="13" t="n">
        <v>0.070943</v>
      </c>
      <c r="CU88" s="13" t="n">
        <v>0.024142</v>
      </c>
      <c r="CV88" s="13" t="n">
        <v>-0.045184</v>
      </c>
      <c r="CW88" s="13" t="n">
        <v>-0.064384</v>
      </c>
      <c r="CX88" s="13" t="n">
        <v>0.005961</v>
      </c>
      <c r="CY88" s="13" t="n">
        <v>0.070926</v>
      </c>
      <c r="CZ88" s="13" t="n">
        <v>0.00132</v>
      </c>
      <c r="DA88" s="13" t="n">
        <v>0.019646</v>
      </c>
      <c r="DB88" s="13" t="n">
        <v>0.013384</v>
      </c>
      <c r="DC88" s="13" t="n">
        <v>0.063183</v>
      </c>
      <c r="DD88" s="13" t="n">
        <v>0.032902</v>
      </c>
      <c r="DE88" s="13" t="n">
        <v>0.017747</v>
      </c>
      <c r="DF88" s="13" t="n">
        <v>-0.068714</v>
      </c>
      <c r="DG88" s="13" t="n">
        <v>0.099918</v>
      </c>
      <c r="DH88" s="13" t="n">
        <v>0.013263</v>
      </c>
      <c r="DI88" s="13" t="n">
        <v>0.019366</v>
      </c>
      <c r="DJ88" s="13" t="n">
        <v>-0.001072</v>
      </c>
      <c r="DK88" s="13" t="n">
        <v>0.005132</v>
      </c>
      <c r="DL88" s="13" t="n">
        <v>0.013007</v>
      </c>
      <c r="DM88" s="13" t="n">
        <v>-0.007458</v>
      </c>
      <c r="DN88" s="13" t="n">
        <v>0.030297</v>
      </c>
      <c r="DO88" s="13" t="n">
        <v>0.006592</v>
      </c>
      <c r="DP88" s="13" t="n">
        <v>-0.011412</v>
      </c>
      <c r="DQ88" s="13" t="n">
        <v>0.065072</v>
      </c>
      <c r="DR88" s="13" t="n">
        <v>0.014941</v>
      </c>
      <c r="DS88" s="13" t="n">
        <v>0.032668</v>
      </c>
      <c r="DT88" s="13" t="n">
        <v>0.024431</v>
      </c>
      <c r="DV88" s="13" t="n">
        <v>0.060278</v>
      </c>
      <c r="DW88" s="13" t="n">
        <v>0.010759</v>
      </c>
      <c r="DX88" s="13" t="n">
        <v>0.049115</v>
      </c>
      <c r="DY88" s="13" t="n">
        <v>-0.022236</v>
      </c>
      <c r="DZ88" s="13" t="n">
        <v>0.054301</v>
      </c>
      <c r="EA88" s="13" t="n">
        <v>-0.003096</v>
      </c>
      <c r="EB88" s="13" t="n">
        <v>0.05967</v>
      </c>
      <c r="EC88" s="13" t="n">
        <v>-0.009129</v>
      </c>
      <c r="ED88" s="13" t="n">
        <v>0.063609</v>
      </c>
      <c r="EE88" s="13" t="n">
        <v>0.012291</v>
      </c>
      <c r="EF88" s="13" t="n">
        <v>0.035758</v>
      </c>
      <c r="EG88" s="13" t="n">
        <v>0.009987</v>
      </c>
      <c r="EH88" s="13" t="n">
        <v>-0.018735</v>
      </c>
      <c r="EI88" s="13" t="n">
        <v>0.033654</v>
      </c>
      <c r="EJ88" s="13" t="n">
        <v>0.000604</v>
      </c>
      <c r="EK88" s="13" t="n">
        <v>-0.037904</v>
      </c>
      <c r="EL88" s="13" t="n">
        <v>-0.002797</v>
      </c>
      <c r="EM88" s="13" t="n">
        <v>0.058494</v>
      </c>
      <c r="EN88" s="13" t="n">
        <v>-0.066148</v>
      </c>
      <c r="EO88" s="13" t="n">
        <v>0.056075</v>
      </c>
      <c r="EP88" s="13" t="n">
        <v>-0.038249</v>
      </c>
      <c r="EQ88" s="13" t="n">
        <v>0.06957</v>
      </c>
      <c r="ER88" s="13" t="n">
        <v>-0.001335</v>
      </c>
      <c r="ES88" s="13" t="n">
        <v>0.038888</v>
      </c>
      <c r="ET88" s="13" t="n">
        <v>-0.053162</v>
      </c>
      <c r="EU88" s="13" t="n">
        <v>0.086761</v>
      </c>
      <c r="EV88" s="13" t="n">
        <v>0.016223</v>
      </c>
      <c r="EW88" s="13" t="n">
        <v>-0.016687</v>
      </c>
      <c r="EX88" s="13" t="n">
        <v>0.042054</v>
      </c>
      <c r="EY88" s="13" t="n">
        <v>0.014923</v>
      </c>
      <c r="EZ88" s="13" t="n">
        <v>-0.010394</v>
      </c>
      <c r="FA88" s="13" t="n">
        <v>-0.058827</v>
      </c>
      <c r="FB88" s="13" t="n">
        <v>-0.053254</v>
      </c>
      <c r="FC88" s="13" t="n">
        <v>0.075211</v>
      </c>
      <c r="FD88" s="13" t="n">
        <v>0.025821</v>
      </c>
      <c r="FE88" s="13" t="n">
        <v>-0.045189</v>
      </c>
      <c r="FF88" s="13" t="n">
        <v>-0.071804</v>
      </c>
      <c r="FG88" s="13" t="n">
        <v>0.010344</v>
      </c>
      <c r="FH88" s="13" t="n">
        <v>0.080622</v>
      </c>
      <c r="FI88" s="13" t="n">
        <v>0.011547</v>
      </c>
      <c r="FJ88" s="13" t="n">
        <v>0.014218</v>
      </c>
      <c r="FK88" s="13" t="n">
        <v>0.008408</v>
      </c>
      <c r="FL88" s="13" t="n">
        <v>0.063474</v>
      </c>
      <c r="FM88" s="13" t="n">
        <v>0.026711</v>
      </c>
      <c r="FN88" s="13" t="n">
        <v>0.016267</v>
      </c>
      <c r="FO88" s="13" t="n">
        <v>-0.069045</v>
      </c>
      <c r="FP88" s="13" t="n">
        <v>0.107258</v>
      </c>
      <c r="FQ88" s="13" t="n">
        <v>0.010762</v>
      </c>
      <c r="FR88" s="13" t="n">
        <v>0.019441</v>
      </c>
      <c r="FS88" s="13" t="n">
        <v>0.009952</v>
      </c>
      <c r="FT88" s="13" t="n">
        <v>0.006349</v>
      </c>
      <c r="FU88" s="13" t="n">
        <v>0.013416</v>
      </c>
      <c r="FV88" s="13" t="n">
        <v>-0.01647</v>
      </c>
      <c r="FW88" s="13" t="n">
        <v>0.034776</v>
      </c>
      <c r="FX88" s="13" t="n">
        <v>0.006464</v>
      </c>
      <c r="FY88" s="13" t="n">
        <v>-0.010849</v>
      </c>
      <c r="FZ88" s="13" t="n">
        <v>0.061699</v>
      </c>
      <c r="GA88" s="13" t="n">
        <v>0.008673</v>
      </c>
      <c r="GB88" s="13" t="n">
        <v>0.031201</v>
      </c>
      <c r="GC88" s="13" t="n">
        <v>0.016916</v>
      </c>
    </row>
    <row r="89" customFormat="false" ht="15" hidden="false" customHeight="false" outlineLevel="0" collapsed="false">
      <c r="B89" s="8" t="str">
        <f aca="false">Deals!B89</f>
        <v>Conagra Brands, Inc.</v>
      </c>
      <c r="C89" s="12" t="n">
        <v>1</v>
      </c>
      <c r="D89" s="13" t="n">
        <v>0.043438</v>
      </c>
      <c r="E89" s="13" t="n">
        <v>0.049839</v>
      </c>
      <c r="F89" s="13" t="n">
        <v>-0.012287</v>
      </c>
      <c r="G89" s="13" t="n">
        <v>-0.047498</v>
      </c>
      <c r="H89" s="13" t="n">
        <v>0.036806</v>
      </c>
      <c r="I89" s="13" t="n">
        <v>0.036645</v>
      </c>
      <c r="J89" s="13" t="n">
        <v>-0.066004</v>
      </c>
      <c r="K89" s="13" t="n">
        <v>-0.102898</v>
      </c>
      <c r="L89" s="13" t="n">
        <v>0.048451</v>
      </c>
      <c r="M89" s="13" t="n">
        <v>0.031437</v>
      </c>
      <c r="N89" s="13" t="n">
        <v>0.027126</v>
      </c>
      <c r="O89" s="13" t="n">
        <v>-0.056677</v>
      </c>
      <c r="P89" s="13" t="n">
        <v>-0.106637</v>
      </c>
      <c r="Q89" s="13" t="n">
        <v>0.092606</v>
      </c>
      <c r="R89" s="13" t="n">
        <v>-0.016758</v>
      </c>
      <c r="S89" s="13" t="n">
        <v>0.058669</v>
      </c>
      <c r="T89" s="13" t="n">
        <v>-0.081115</v>
      </c>
      <c r="U89" s="13" t="n">
        <v>0.015162</v>
      </c>
      <c r="V89" s="13" t="n">
        <v>0.068702</v>
      </c>
      <c r="W89" s="13" t="n">
        <v>0.026087</v>
      </c>
      <c r="X89" s="13" t="n">
        <v>0.039649</v>
      </c>
      <c r="Y89" s="13" t="n">
        <v>0.063173</v>
      </c>
      <c r="Z89" s="13" t="n">
        <v>-0.006572</v>
      </c>
      <c r="AA89" s="13" t="n">
        <v>-0.023429</v>
      </c>
      <c r="AB89" s="13" t="n">
        <v>-0.012701</v>
      </c>
      <c r="AC89" s="13" t="n">
        <v>0.044311</v>
      </c>
      <c r="AD89" s="13" t="n">
        <v>-0.010402</v>
      </c>
      <c r="AE89" s="13" t="n">
        <v>0.06805</v>
      </c>
      <c r="AF89" s="13" t="n">
        <v>0.132349</v>
      </c>
      <c r="AG89" s="13" t="n">
        <v>0.007777</v>
      </c>
      <c r="AH89" s="13" t="n">
        <v>-0.054017</v>
      </c>
      <c r="AI89" s="13" t="n">
        <v>-0.028071</v>
      </c>
      <c r="AJ89" s="13" t="n">
        <v>0.000987</v>
      </c>
      <c r="AK89" s="13" t="n">
        <v>0.009371</v>
      </c>
      <c r="AL89" s="13" t="n">
        <v>0.030051</v>
      </c>
      <c r="AM89" s="13" t="n">
        <v>-0.012334</v>
      </c>
      <c r="AN89" s="13" t="n">
        <v>0.010086</v>
      </c>
      <c r="AO89" s="13" t="n">
        <v>0.060865</v>
      </c>
      <c r="AP89" s="13" t="n">
        <v>-0.001345</v>
      </c>
      <c r="AQ89" s="13" t="n">
        <v>0.025583</v>
      </c>
      <c r="AR89" s="13" t="n">
        <v>0.046171</v>
      </c>
      <c r="AS89" s="13" t="n">
        <v>-0.021962</v>
      </c>
      <c r="AT89" s="13" t="n">
        <v>-0.003208</v>
      </c>
      <c r="AU89" s="13" t="n">
        <v>0.010727</v>
      </c>
      <c r="AV89" s="13" t="n">
        <v>0.022713</v>
      </c>
      <c r="AW89" s="13" t="n">
        <v>-0.238481</v>
      </c>
      <c r="AX89" s="13" t="n">
        <v>0.07795</v>
      </c>
      <c r="AY89" s="13" t="n">
        <v>-0.011631</v>
      </c>
      <c r="AZ89" s="13" t="n">
        <v>0.054234</v>
      </c>
      <c r="BA89" s="13" t="n">
        <v>-0.021111</v>
      </c>
      <c r="BB89" s="13" t="n">
        <v>-0.038671</v>
      </c>
      <c r="BC89" s="13" t="n">
        <v>-0.006189</v>
      </c>
      <c r="BD89" s="13" t="n">
        <v>-0.072133</v>
      </c>
      <c r="BE89" s="13" t="n">
        <v>-0.042506</v>
      </c>
      <c r="BF89" s="13" t="n">
        <v>-0.051986</v>
      </c>
      <c r="BG89" s="13" t="n">
        <v>0.039433</v>
      </c>
      <c r="BH89" s="13" t="n">
        <v>0.012448</v>
      </c>
      <c r="BI89" s="13" t="n">
        <v>0.092799</v>
      </c>
      <c r="BJ89" s="13" t="n">
        <v>0.009108</v>
      </c>
      <c r="BK89" s="13" t="n">
        <v>0.00876</v>
      </c>
      <c r="BM89" s="13" t="n">
        <v>0.012274</v>
      </c>
      <c r="BN89" s="13" t="n">
        <v>0.03293</v>
      </c>
      <c r="BO89" s="13" t="n">
        <v>0.013019</v>
      </c>
      <c r="BP89" s="13" t="n">
        <v>0.02557</v>
      </c>
      <c r="BQ89" s="13" t="n">
        <v>-0.003357</v>
      </c>
      <c r="BR89" s="13" t="n">
        <v>0.042681</v>
      </c>
      <c r="BS89" s="13" t="n">
        <v>-0.025292</v>
      </c>
      <c r="BT89" s="13" t="n">
        <v>0.026355</v>
      </c>
      <c r="BU89" s="13" t="n">
        <v>0.043822</v>
      </c>
      <c r="BV89" s="13" t="n">
        <v>0.035527</v>
      </c>
      <c r="BW89" s="13" t="n">
        <v>0.023791</v>
      </c>
      <c r="BX89" s="13" t="n">
        <v>-0.025045</v>
      </c>
      <c r="BY89" s="13" t="n">
        <v>0.051728</v>
      </c>
      <c r="BZ89" s="13" t="n">
        <v>0.004986</v>
      </c>
      <c r="CA89" s="13" t="n">
        <v>-0.000731</v>
      </c>
      <c r="CB89" s="13" t="n">
        <v>0.015127</v>
      </c>
      <c r="CC89" s="13" t="n">
        <v>0.012916</v>
      </c>
      <c r="CD89" s="13" t="n">
        <v>-0.008785</v>
      </c>
      <c r="CE89" s="13" t="n">
        <v>0.044484</v>
      </c>
      <c r="CF89" s="13" t="n">
        <v>-0.008983</v>
      </c>
      <c r="CG89" s="13" t="n">
        <v>0.028195</v>
      </c>
      <c r="CH89" s="13" t="n">
        <v>0.037097</v>
      </c>
      <c r="CI89" s="13" t="n">
        <v>-0.014056</v>
      </c>
      <c r="CJ89" s="13" t="n">
        <v>-0.026449</v>
      </c>
      <c r="CK89" s="13" t="n">
        <v>0.060165</v>
      </c>
      <c r="CL89" s="13" t="n">
        <v>-0.020999</v>
      </c>
      <c r="CM89" s="13" t="n">
        <v>0.011071</v>
      </c>
      <c r="CN89" s="13" t="n">
        <v>0.006504</v>
      </c>
      <c r="CO89" s="13" t="n">
        <v>-0.033668</v>
      </c>
      <c r="CP89" s="13" t="n">
        <v>0.035654</v>
      </c>
      <c r="CQ89" s="13" t="n">
        <v>-0.065664</v>
      </c>
      <c r="CR89" s="13" t="n">
        <v>-0.02703</v>
      </c>
      <c r="CS89" s="13" t="n">
        <v>0.088143</v>
      </c>
      <c r="CT89" s="13" t="n">
        <v>0.003173</v>
      </c>
      <c r="CU89" s="13" t="n">
        <v>-0.005798</v>
      </c>
      <c r="CV89" s="13" t="n">
        <v>-0.03524</v>
      </c>
      <c r="CW89" s="13" t="n">
        <v>-0.003285</v>
      </c>
      <c r="CX89" s="13" t="n">
        <v>0.063831</v>
      </c>
      <c r="CY89" s="13" t="n">
        <v>-0.010364</v>
      </c>
      <c r="CZ89" s="13" t="n">
        <v>0.021426</v>
      </c>
      <c r="DA89" s="13" t="n">
        <v>-0.000234</v>
      </c>
      <c r="DB89" s="13" t="n">
        <v>0.03534</v>
      </c>
      <c r="DC89" s="13" t="n">
        <v>-0.003876</v>
      </c>
      <c r="DD89" s="13" t="n">
        <v>0.002358</v>
      </c>
      <c r="DE89" s="13" t="n">
        <v>-0.019156</v>
      </c>
      <c r="DF89" s="13" t="n">
        <v>0.037243</v>
      </c>
      <c r="DG89" s="13" t="n">
        <v>0.01349</v>
      </c>
      <c r="DH89" s="13" t="n">
        <v>0.024595</v>
      </c>
      <c r="DI89" s="13" t="n">
        <v>0.029995</v>
      </c>
      <c r="DJ89" s="13" t="n">
        <v>0.003355</v>
      </c>
      <c r="DK89" s="13" t="n">
        <v>0.019229</v>
      </c>
      <c r="DL89" s="13" t="n">
        <v>0.022041</v>
      </c>
      <c r="DM89" s="13" t="n">
        <v>0.002054</v>
      </c>
      <c r="DN89" s="13" t="n">
        <v>0.022453</v>
      </c>
      <c r="DO89" s="13" t="n">
        <v>0.000712</v>
      </c>
      <c r="DP89" s="13" t="n">
        <v>0.012862</v>
      </c>
      <c r="DQ89" s="13" t="n">
        <v>0.007849</v>
      </c>
      <c r="DR89" s="13" t="n">
        <v>0.024267</v>
      </c>
      <c r="DS89" s="13" t="n">
        <v>0.014506</v>
      </c>
      <c r="DT89" s="13" t="n">
        <v>0.053436</v>
      </c>
      <c r="DV89" s="13" t="n">
        <v>0.015957</v>
      </c>
      <c r="DW89" s="13" t="n">
        <v>0.042105</v>
      </c>
      <c r="DX89" s="13" t="n">
        <v>0.008477</v>
      </c>
      <c r="DY89" s="13" t="n">
        <v>0.028528</v>
      </c>
      <c r="DZ89" s="13" t="n">
        <v>-0.007603</v>
      </c>
      <c r="EA89" s="13" t="n">
        <v>0.057834</v>
      </c>
      <c r="EB89" s="13" t="n">
        <v>-0.016302</v>
      </c>
      <c r="EC89" s="13" t="n">
        <v>0.040109</v>
      </c>
      <c r="ED89" s="13" t="n">
        <v>0.029001</v>
      </c>
      <c r="EE89" s="13" t="n">
        <v>0.027802</v>
      </c>
      <c r="EF89" s="13" t="n">
        <v>0.033546</v>
      </c>
      <c r="EG89" s="13" t="n">
        <v>-0.030514</v>
      </c>
      <c r="EH89" s="13" t="n">
        <v>0.062373</v>
      </c>
      <c r="EI89" s="13" t="n">
        <v>-0.001696</v>
      </c>
      <c r="EJ89" s="13" t="n">
        <v>-0.011273</v>
      </c>
      <c r="EK89" s="13" t="n">
        <v>0.025135</v>
      </c>
      <c r="EL89" s="13" t="n">
        <v>0.019643</v>
      </c>
      <c r="EM89" s="13" t="n">
        <v>-0.017426</v>
      </c>
      <c r="EN89" s="13" t="n">
        <v>0.045034</v>
      </c>
      <c r="EO89" s="13" t="n">
        <v>-0.026544</v>
      </c>
      <c r="EP89" s="13" t="n">
        <v>0.028729</v>
      </c>
      <c r="EQ89" s="13" t="n">
        <v>0.021159</v>
      </c>
      <c r="ER89" s="13" t="n">
        <v>-0.001264</v>
      </c>
      <c r="ES89" s="13" t="n">
        <v>-0.040377</v>
      </c>
      <c r="ET89" s="13" t="n">
        <v>0.062766</v>
      </c>
      <c r="EU89" s="13" t="n">
        <v>-0.011835</v>
      </c>
      <c r="EV89" s="13" t="n">
        <v>0.0112</v>
      </c>
      <c r="EW89" s="13" t="n">
        <v>0.004205</v>
      </c>
      <c r="EX89" s="13" t="n">
        <v>-0.0319</v>
      </c>
      <c r="EY89" s="13" t="n">
        <v>0.012116</v>
      </c>
      <c r="EZ89" s="13" t="n">
        <v>-0.055204</v>
      </c>
      <c r="FA89" s="13" t="n">
        <v>-0.042014</v>
      </c>
      <c r="FB89" s="13" t="n">
        <v>0.077049</v>
      </c>
      <c r="FC89" s="13" t="n">
        <v>-0.001906</v>
      </c>
      <c r="FD89" s="13" t="n">
        <v>-0.025708</v>
      </c>
      <c r="FE89" s="13" t="n">
        <v>-0.055393</v>
      </c>
      <c r="FF89" s="13" t="n">
        <v>0.021525</v>
      </c>
      <c r="FG89" s="13" t="n">
        <v>0.072469</v>
      </c>
      <c r="FH89" s="13" t="n">
        <v>0.009181</v>
      </c>
      <c r="FI89" s="13" t="n">
        <v>0.016639</v>
      </c>
      <c r="FJ89" s="13" t="n">
        <v>-0.006245</v>
      </c>
      <c r="FK89" s="13" t="n">
        <v>0.03494</v>
      </c>
      <c r="FL89" s="13" t="n">
        <v>-0.005635</v>
      </c>
      <c r="FM89" s="13" t="n">
        <v>0.010227</v>
      </c>
      <c r="FN89" s="13" t="n">
        <v>-0.020043</v>
      </c>
      <c r="FO89" s="13" t="n">
        <v>0.0641</v>
      </c>
      <c r="FP89" s="13" t="n">
        <v>0.008028</v>
      </c>
      <c r="FQ89" s="13" t="n">
        <v>0.030818</v>
      </c>
      <c r="FR89" s="13" t="n">
        <v>0.02077</v>
      </c>
      <c r="FS89" s="13" t="n">
        <v>0.007796</v>
      </c>
      <c r="FT89" s="13" t="n">
        <v>0.016426</v>
      </c>
      <c r="FU89" s="13" t="n">
        <v>0.025849</v>
      </c>
      <c r="FV89" s="13" t="n">
        <v>0.013013</v>
      </c>
      <c r="FW89" s="13" t="n">
        <v>0.026359</v>
      </c>
      <c r="FX89" s="13" t="n">
        <v>-0.012905</v>
      </c>
      <c r="FY89" s="13" t="n">
        <v>0.031949</v>
      </c>
      <c r="FZ89" s="13" t="n">
        <v>0.002843</v>
      </c>
      <c r="GA89" s="13" t="n">
        <v>0.034877</v>
      </c>
      <c r="GB89" s="13" t="n">
        <v>0.027793</v>
      </c>
      <c r="GC89" s="13" t="n">
        <v>0.059316</v>
      </c>
    </row>
    <row r="90" customFormat="false" ht="15" hidden="false" customHeight="false" outlineLevel="0" collapsed="false">
      <c r="B90" s="8" t="str">
        <f aca="false">Deals!B90</f>
        <v>The Middleby Corporation</v>
      </c>
      <c r="C90" s="12" t="n">
        <v>1</v>
      </c>
      <c r="D90" s="13" t="n">
        <v>0.056239</v>
      </c>
      <c r="E90" s="13" t="n">
        <v>0.019021</v>
      </c>
      <c r="F90" s="13" t="n">
        <v>-0.016891</v>
      </c>
      <c r="G90" s="13" t="n">
        <v>0.092994</v>
      </c>
      <c r="H90" s="13" t="n">
        <v>0.040369</v>
      </c>
      <c r="I90" s="13" t="n">
        <v>0.052031</v>
      </c>
      <c r="J90" s="13" t="n">
        <v>0.039119</v>
      </c>
      <c r="K90" s="13" t="n">
        <v>0.123534</v>
      </c>
      <c r="L90" s="13" t="n">
        <v>0.089704</v>
      </c>
      <c r="M90" s="13" t="n">
        <v>-0.034658</v>
      </c>
      <c r="N90" s="13" t="n">
        <v>0.090845</v>
      </c>
      <c r="O90" s="13" t="n">
        <v>0.0286</v>
      </c>
      <c r="P90" s="13" t="n">
        <v>0.202693</v>
      </c>
      <c r="Q90" s="13" t="n">
        <v>-0.109084</v>
      </c>
      <c r="R90" s="13" t="n">
        <v>-0.044397</v>
      </c>
      <c r="S90" s="13" t="n">
        <v>-0.054103</v>
      </c>
      <c r="T90" s="13" t="n">
        <v>0.039109</v>
      </c>
      <c r="U90" s="13" t="n">
        <v>-0.119197</v>
      </c>
      <c r="V90" s="13" t="n">
        <v>0.183503</v>
      </c>
      <c r="W90" s="13" t="n">
        <v>0.022034</v>
      </c>
      <c r="X90" s="13" t="n">
        <v>0.004198</v>
      </c>
      <c r="Y90" s="13" t="n">
        <v>0.080678</v>
      </c>
      <c r="Z90" s="13" t="n">
        <v>0.036177</v>
      </c>
      <c r="AA90" s="13" t="n">
        <v>-0.041171</v>
      </c>
      <c r="AB90" s="13" t="n">
        <v>0.121974</v>
      </c>
      <c r="AC90" s="13" t="n">
        <v>-0.037145</v>
      </c>
      <c r="AD90" s="13" t="n">
        <v>-0.012762</v>
      </c>
      <c r="AE90" s="13" t="n">
        <v>0.072627</v>
      </c>
      <c r="AF90" s="13" t="n">
        <v>0.032475</v>
      </c>
      <c r="AG90" s="13" t="n">
        <v>0.093291</v>
      </c>
      <c r="AH90" s="13" t="n">
        <v>-0.115322</v>
      </c>
      <c r="AI90" s="13" t="n">
        <v>-0.030953</v>
      </c>
      <c r="AJ90" s="13" t="n">
        <v>0.111703</v>
      </c>
      <c r="AK90" s="13" t="n">
        <v>-0.059005</v>
      </c>
      <c r="AL90" s="13" t="n">
        <v>-0.01972</v>
      </c>
      <c r="AM90" s="13" t="n">
        <v>-0.162325</v>
      </c>
      <c r="AN90" s="13" t="n">
        <v>0.02479</v>
      </c>
      <c r="AO90" s="13" t="n">
        <v>0.153024</v>
      </c>
      <c r="AP90" s="13" t="n">
        <v>0.02688</v>
      </c>
      <c r="AQ90" s="13" t="n">
        <v>0.132798</v>
      </c>
      <c r="AR90" s="13" t="n">
        <v>-0.072061</v>
      </c>
      <c r="AS90" s="13" t="n">
        <v>0.044512</v>
      </c>
      <c r="AT90" s="13" t="n">
        <v>0.064546</v>
      </c>
      <c r="AU90" s="13" t="n">
        <v>-0.035349</v>
      </c>
      <c r="AV90" s="13" t="n">
        <v>-0.093108</v>
      </c>
      <c r="AW90" s="13" t="n">
        <v>0.221836</v>
      </c>
      <c r="AX90" s="13" t="n">
        <v>-0.059644</v>
      </c>
      <c r="AY90" s="13" t="n">
        <v>0.041689</v>
      </c>
      <c r="AZ90" s="13" t="n">
        <v>0.033761</v>
      </c>
      <c r="BA90" s="13" t="n">
        <v>-0.016293</v>
      </c>
      <c r="BB90" s="13" t="n">
        <v>-0.002345</v>
      </c>
      <c r="BC90" s="13" t="n">
        <v>-0.057078</v>
      </c>
      <c r="BD90" s="13" t="n">
        <v>-0.053366</v>
      </c>
      <c r="BE90" s="13" t="n">
        <v>0.075467</v>
      </c>
      <c r="BF90" s="13" t="n">
        <v>-0.068717</v>
      </c>
      <c r="BG90" s="13" t="n">
        <v>0.053164</v>
      </c>
      <c r="BH90" s="13" t="n">
        <v>-0.095732</v>
      </c>
      <c r="BI90" s="13" t="n">
        <v>0.100259</v>
      </c>
      <c r="BJ90" s="13" t="n">
        <v>0.058265</v>
      </c>
      <c r="BK90" s="13" t="n">
        <v>0.009707</v>
      </c>
      <c r="BM90" s="13" t="n">
        <v>0.00502</v>
      </c>
      <c r="BN90" s="13" t="n">
        <v>0.044964</v>
      </c>
      <c r="BO90" s="13" t="n">
        <v>-0.020228</v>
      </c>
      <c r="BP90" s="13" t="n">
        <v>0.029833</v>
      </c>
      <c r="BQ90" s="13" t="n">
        <v>-0.004107</v>
      </c>
      <c r="BR90" s="13" t="n">
        <v>0.082928</v>
      </c>
      <c r="BS90" s="13" t="n">
        <v>-0.016534</v>
      </c>
      <c r="BT90" s="13" t="n">
        <v>0.057374</v>
      </c>
      <c r="BU90" s="13" t="n">
        <v>0.033835</v>
      </c>
      <c r="BV90" s="13" t="n">
        <v>0.027704</v>
      </c>
      <c r="BW90" s="13" t="n">
        <v>0.016469</v>
      </c>
      <c r="BX90" s="13" t="n">
        <v>-0.003567</v>
      </c>
      <c r="BY90" s="13" t="n">
        <v>0.066358</v>
      </c>
      <c r="BZ90" s="13" t="n">
        <v>-0.046875</v>
      </c>
      <c r="CA90" s="13" t="n">
        <v>-0.05681</v>
      </c>
      <c r="CB90" s="13" t="n">
        <v>0.012433</v>
      </c>
      <c r="CC90" s="13" t="n">
        <v>0.062082</v>
      </c>
      <c r="CD90" s="13" t="n">
        <v>-0.054705</v>
      </c>
      <c r="CE90" s="13" t="n">
        <v>0.063988</v>
      </c>
      <c r="CF90" s="13" t="n">
        <v>-0.029935</v>
      </c>
      <c r="CG90" s="13" t="n">
        <v>0.058786</v>
      </c>
      <c r="CH90" s="13" t="n">
        <v>0.027658</v>
      </c>
      <c r="CI90" s="13" t="n">
        <v>0.017988</v>
      </c>
      <c r="CJ90" s="13" t="n">
        <v>-0.005831</v>
      </c>
      <c r="CK90" s="13" t="n">
        <v>0.073006</v>
      </c>
      <c r="CL90" s="13" t="n">
        <v>0.005411</v>
      </c>
      <c r="CM90" s="13" t="n">
        <v>-0.031006</v>
      </c>
      <c r="CN90" s="13" t="n">
        <v>0.044006</v>
      </c>
      <c r="CO90" s="13" t="n">
        <v>0.012921</v>
      </c>
      <c r="CP90" s="13" t="n">
        <v>0.019176</v>
      </c>
      <c r="CQ90" s="13" t="n">
        <v>-0.080326</v>
      </c>
      <c r="CR90" s="13" t="n">
        <v>-0.060705</v>
      </c>
      <c r="CS90" s="13" t="n">
        <v>0.038969</v>
      </c>
      <c r="CT90" s="13" t="n">
        <v>0.019986</v>
      </c>
      <c r="CU90" s="13" t="n">
        <v>-0.026704</v>
      </c>
      <c r="CV90" s="13" t="n">
        <v>-0.116705</v>
      </c>
      <c r="CW90" s="13" t="n">
        <v>-0.002874</v>
      </c>
      <c r="CX90" s="13" t="n">
        <v>0.056488</v>
      </c>
      <c r="CY90" s="13" t="n">
        <v>0.011506</v>
      </c>
      <c r="CZ90" s="13" t="n">
        <v>0.033278</v>
      </c>
      <c r="DA90" s="13" t="n">
        <v>0.008302</v>
      </c>
      <c r="DB90" s="13" t="n">
        <v>0.070227</v>
      </c>
      <c r="DC90" s="13" t="n">
        <v>-0.01104</v>
      </c>
      <c r="DD90" s="13" t="n">
        <v>0</v>
      </c>
      <c r="DE90" s="13" t="n">
        <v>-0.048917</v>
      </c>
      <c r="DF90" s="13" t="n">
        <v>0.059159</v>
      </c>
      <c r="DG90" s="13" t="n">
        <v>0.003178</v>
      </c>
      <c r="DH90" s="13" t="n">
        <v>0.025215</v>
      </c>
      <c r="DI90" s="13" t="n">
        <v>0.039548</v>
      </c>
      <c r="DJ90" s="13" t="n">
        <v>0.015682</v>
      </c>
      <c r="DK90" s="13" t="n">
        <v>0.017618</v>
      </c>
      <c r="DL90" s="13" t="n">
        <v>0.016762</v>
      </c>
      <c r="DM90" s="13" t="n">
        <v>0.025148</v>
      </c>
      <c r="DN90" s="13" t="n">
        <v>0.007932</v>
      </c>
      <c r="DO90" s="13" t="n">
        <v>0.007953</v>
      </c>
      <c r="DP90" s="13" t="n">
        <v>0.024036</v>
      </c>
      <c r="DQ90" s="13" t="n">
        <v>0.023892</v>
      </c>
      <c r="DR90" s="13" t="n">
        <v>0.038463</v>
      </c>
      <c r="DS90" s="13" t="n">
        <v>0.01021</v>
      </c>
      <c r="DT90" s="13" t="n">
        <v>0.050764</v>
      </c>
      <c r="DV90" s="13" t="n">
        <v>0.005701</v>
      </c>
      <c r="DW90" s="13" t="n">
        <v>0.039137</v>
      </c>
      <c r="DX90" s="13" t="n">
        <v>-0.015095</v>
      </c>
      <c r="DY90" s="13" t="n">
        <v>0.031393</v>
      </c>
      <c r="DZ90" s="13" t="n">
        <v>-0.008217</v>
      </c>
      <c r="EA90" s="13" t="n">
        <v>0.083009</v>
      </c>
      <c r="EB90" s="13" t="n">
        <v>-0.014221</v>
      </c>
      <c r="EC90" s="13" t="n">
        <v>0.057053</v>
      </c>
      <c r="ED90" s="13" t="n">
        <v>0.036623</v>
      </c>
      <c r="EE90" s="13" t="n">
        <v>0.042054</v>
      </c>
      <c r="EF90" s="13" t="n">
        <v>0.017674</v>
      </c>
      <c r="EG90" s="13" t="n">
        <v>-0.010563</v>
      </c>
      <c r="EH90" s="13" t="n">
        <v>0.064953</v>
      </c>
      <c r="EI90" s="13" t="n">
        <v>-0.033966</v>
      </c>
      <c r="EJ90" s="13" t="n">
        <v>-0.04956</v>
      </c>
      <c r="EK90" s="13" t="n">
        <v>0.009724</v>
      </c>
      <c r="EL90" s="13" t="n">
        <v>0.061219</v>
      </c>
      <c r="EM90" s="13" t="n">
        <v>-0.054769</v>
      </c>
      <c r="EN90" s="13" t="n">
        <v>0.059892</v>
      </c>
      <c r="EO90" s="13" t="n">
        <v>-0.02737</v>
      </c>
      <c r="EP90" s="13" t="n">
        <v>0.061437</v>
      </c>
      <c r="EQ90" s="13" t="n">
        <v>0.027518</v>
      </c>
      <c r="ER90" s="13" t="n">
        <v>0.018058</v>
      </c>
      <c r="ES90" s="13" t="n">
        <v>-0.014795</v>
      </c>
      <c r="ET90" s="13" t="n">
        <v>0.082671</v>
      </c>
      <c r="EU90" s="13" t="n">
        <v>0.00508</v>
      </c>
      <c r="EV90" s="13" t="n">
        <v>-0.029513</v>
      </c>
      <c r="EW90" s="13" t="n">
        <v>0.036794</v>
      </c>
      <c r="EX90" s="13" t="n">
        <v>0.016471</v>
      </c>
      <c r="EY90" s="13" t="n">
        <v>0.01547</v>
      </c>
      <c r="EZ90" s="13" t="n">
        <v>-0.081561</v>
      </c>
      <c r="FA90" s="13" t="n">
        <v>-0.066173</v>
      </c>
      <c r="FB90" s="13" t="n">
        <v>0.04778</v>
      </c>
      <c r="FC90" s="13" t="n">
        <v>0.032253</v>
      </c>
      <c r="FD90" s="13" t="n">
        <v>-0.028193</v>
      </c>
      <c r="FE90" s="13" t="n">
        <v>-0.130111</v>
      </c>
      <c r="FF90" s="13" t="n">
        <v>0.001735</v>
      </c>
      <c r="FG90" s="13" t="n">
        <v>0.058941</v>
      </c>
      <c r="FH90" s="13" t="n">
        <v>0.017347</v>
      </c>
      <c r="FI90" s="13" t="n">
        <v>0.032947</v>
      </c>
      <c r="FJ90" s="13" t="n">
        <v>0.007118</v>
      </c>
      <c r="FK90" s="13" t="n">
        <v>0.071002</v>
      </c>
      <c r="FL90" s="13" t="n">
        <v>-0.012112</v>
      </c>
      <c r="FM90" s="13" t="n">
        <v>-0.000608</v>
      </c>
      <c r="FN90" s="13" t="n">
        <v>-0.052504</v>
      </c>
      <c r="FO90" s="13" t="n">
        <v>0.057973</v>
      </c>
      <c r="FP90" s="13" t="n">
        <v>-0.000793</v>
      </c>
      <c r="FQ90" s="13" t="n">
        <v>0.027035</v>
      </c>
      <c r="FR90" s="13" t="n">
        <v>0.042605</v>
      </c>
      <c r="FS90" s="13" t="n">
        <v>0.025166</v>
      </c>
      <c r="FT90" s="13" t="n">
        <v>0.00737</v>
      </c>
      <c r="FU90" s="13" t="n">
        <v>0.010392</v>
      </c>
      <c r="FV90" s="13" t="n">
        <v>0.035766</v>
      </c>
      <c r="FW90" s="13" t="n">
        <v>0.008416</v>
      </c>
      <c r="FX90" s="13" t="n">
        <v>0.0091</v>
      </c>
      <c r="FY90" s="13" t="n">
        <v>0.024501</v>
      </c>
      <c r="FZ90" s="13" t="n">
        <v>0.020936</v>
      </c>
      <c r="GA90" s="13" t="n">
        <v>0.042491</v>
      </c>
      <c r="GB90" s="13" t="n">
        <v>0.00498</v>
      </c>
      <c r="GC90" s="13" t="n">
        <v>0.038418</v>
      </c>
    </row>
    <row r="91" customFormat="false" ht="15" hidden="false" customHeight="false" outlineLevel="0" collapsed="false">
      <c r="B91" s="8" t="str">
        <f aca="false">Deals!B91</f>
        <v>Par Pacific Holdings, Inc.</v>
      </c>
      <c r="C91" s="12" t="n">
        <v>0</v>
      </c>
      <c r="D91" s="13" t="n">
        <v>0.008534</v>
      </c>
      <c r="E91" s="13" t="n">
        <v>0.183333</v>
      </c>
      <c r="F91" s="13" t="n">
        <v>0.147887</v>
      </c>
      <c r="G91" s="13" t="n">
        <v>-0.04908</v>
      </c>
      <c r="H91" s="13" t="n">
        <v>0.051613</v>
      </c>
      <c r="I91" s="13" t="n">
        <v>0.042184</v>
      </c>
      <c r="J91" s="13" t="n">
        <v>0.041929</v>
      </c>
      <c r="K91" s="13" t="n">
        <v>0.128859</v>
      </c>
      <c r="L91" s="13" t="n">
        <v>0.006633</v>
      </c>
      <c r="M91" s="13" t="n">
        <v>-0.131915</v>
      </c>
      <c r="N91" s="13" t="n">
        <v>0.093137</v>
      </c>
      <c r="O91" s="13" t="n">
        <v>-0.007339</v>
      </c>
      <c r="P91" s="13" t="n">
        <v>-0.079482</v>
      </c>
      <c r="Q91" s="13" t="n">
        <v>-0.018072</v>
      </c>
      <c r="R91" s="13" t="n">
        <v>-0.01227</v>
      </c>
      <c r="S91" s="13" t="n">
        <v>-0.004401</v>
      </c>
      <c r="T91" s="13" t="n">
        <v>-0.020979</v>
      </c>
      <c r="U91" s="13" t="n">
        <v>-0.050242</v>
      </c>
      <c r="V91" s="13" t="n">
        <v>-0.038298</v>
      </c>
      <c r="W91" s="13" t="n">
        <v>-0.068031</v>
      </c>
      <c r="X91" s="13" t="n">
        <v>-0.05816</v>
      </c>
      <c r="Y91" s="13" t="n">
        <v>-0.049149</v>
      </c>
      <c r="Z91" s="13" t="n">
        <v>0.076872</v>
      </c>
      <c r="AA91" s="13" t="n">
        <v>0.126769</v>
      </c>
      <c r="AB91" s="13" t="n">
        <v>0.029492</v>
      </c>
      <c r="AC91" s="13" t="n">
        <v>0.2313</v>
      </c>
      <c r="AD91" s="13" t="n">
        <v>0.042654</v>
      </c>
      <c r="AE91" s="13" t="n">
        <v>-0.057851</v>
      </c>
      <c r="AF91" s="13" t="n">
        <v>0.012554</v>
      </c>
      <c r="AG91" s="13" t="n">
        <v>-0.001721</v>
      </c>
      <c r="AH91" s="13" t="n">
        <v>0.073848</v>
      </c>
      <c r="AI91" s="13" t="n">
        <v>0.077042</v>
      </c>
      <c r="AJ91" s="13" t="n">
        <v>0.094575</v>
      </c>
      <c r="AK91" s="13" t="n">
        <v>0.098684</v>
      </c>
      <c r="AL91" s="13" t="n">
        <v>-0.060279</v>
      </c>
      <c r="AM91" s="13" t="n">
        <v>0.016143</v>
      </c>
      <c r="AN91" s="13" t="n">
        <v>-0.176421</v>
      </c>
      <c r="AO91" s="13" t="n">
        <v>-0.047716</v>
      </c>
      <c r="AP91" s="13" t="n">
        <v>0.018657</v>
      </c>
      <c r="AQ91" s="13" t="n">
        <v>-0.199372</v>
      </c>
      <c r="AR91" s="13" t="n">
        <v>0.002614</v>
      </c>
      <c r="AS91" s="13" t="n">
        <v>-0.022164</v>
      </c>
      <c r="AT91" s="13" t="n">
        <v>-0.184</v>
      </c>
      <c r="AU91" s="13" t="n">
        <v>0.068627</v>
      </c>
      <c r="AV91" s="13" t="n">
        <v>-0.025994</v>
      </c>
      <c r="AW91" s="13" t="n">
        <v>0.161695</v>
      </c>
      <c r="AX91" s="13" t="n">
        <v>-0.017568</v>
      </c>
      <c r="AY91" s="13" t="n">
        <v>0.166667</v>
      </c>
      <c r="AZ91" s="13" t="n">
        <v>0.006144</v>
      </c>
      <c r="BA91" s="13" t="n">
        <v>0.094656</v>
      </c>
      <c r="BB91" s="13" t="n">
        <v>0.192469</v>
      </c>
      <c r="BC91" s="13" t="n">
        <v>0.014035</v>
      </c>
      <c r="BD91" s="13" t="n">
        <v>-0.018454</v>
      </c>
      <c r="BE91" s="13" t="n">
        <v>0.052879</v>
      </c>
      <c r="BF91" s="13" t="n">
        <v>0.199777</v>
      </c>
      <c r="BG91" s="13" t="n">
        <v>-0.028837</v>
      </c>
      <c r="BH91" s="13" t="n">
        <v>0.047893</v>
      </c>
      <c r="BI91" s="13" t="n">
        <v>-0.202925</v>
      </c>
      <c r="BJ91" s="13" t="n">
        <v>0.072248</v>
      </c>
      <c r="BK91" s="13" t="n">
        <v>-0.054461</v>
      </c>
      <c r="BM91" s="13" t="n">
        <v>0.008534</v>
      </c>
      <c r="BN91" s="13" t="n">
        <v>0.05133</v>
      </c>
      <c r="BO91" s="13" t="n">
        <v>-0.007138</v>
      </c>
      <c r="BP91" s="13" t="n">
        <v>0.054283</v>
      </c>
      <c r="BQ91" s="13" t="n">
        <v>0.018013</v>
      </c>
      <c r="BR91" s="13" t="n">
        <v>0.070419</v>
      </c>
      <c r="BS91" s="13" t="n">
        <v>-0.005681</v>
      </c>
      <c r="BT91" s="13" t="n">
        <v>0.068252</v>
      </c>
      <c r="BU91" s="13" t="n">
        <v>0.006633</v>
      </c>
      <c r="BV91" s="13" t="n">
        <v>0.064781</v>
      </c>
      <c r="BW91" s="13" t="n">
        <v>0.028395</v>
      </c>
      <c r="BX91" s="13" t="n">
        <v>0.001207</v>
      </c>
      <c r="BY91" s="13" t="n">
        <v>0.048235</v>
      </c>
      <c r="BZ91" s="13" t="n">
        <v>-0.041372</v>
      </c>
      <c r="CA91" s="13" t="n">
        <v>-0.067967</v>
      </c>
      <c r="CB91" s="13" t="n">
        <v>-0.004401</v>
      </c>
      <c r="CC91" s="13" t="n">
        <v>0.07526</v>
      </c>
      <c r="CD91" s="13" t="n">
        <v>-0.050242</v>
      </c>
      <c r="CE91" s="13" t="n">
        <v>0.055697</v>
      </c>
      <c r="CF91" s="13" t="n">
        <v>-0.049962</v>
      </c>
      <c r="CG91" s="13" t="n">
        <v>0.083606</v>
      </c>
      <c r="CH91" s="13" t="n">
        <v>0.016146</v>
      </c>
      <c r="CI91" s="13" t="n">
        <v>0.009829</v>
      </c>
      <c r="CJ91" s="13" t="n">
        <v>-0.012307</v>
      </c>
      <c r="CK91" s="13" t="n">
        <v>0.074649</v>
      </c>
      <c r="CL91" s="13" t="n">
        <v>0.03186</v>
      </c>
      <c r="CM91" s="13" t="n">
        <v>-0.039124</v>
      </c>
      <c r="CN91" s="13" t="n">
        <v>0.028908</v>
      </c>
      <c r="CO91" s="13" t="n">
        <v>0.012554</v>
      </c>
      <c r="CP91" s="13" t="n">
        <v>-0.001721</v>
      </c>
      <c r="CQ91" s="13" t="n">
        <v>-0.100334</v>
      </c>
      <c r="CR91" s="13" t="n">
        <v>-0.095752</v>
      </c>
      <c r="CS91" s="13" t="n">
        <v>0.03069</v>
      </c>
      <c r="CT91" s="13" t="n">
        <v>0.080711</v>
      </c>
      <c r="CU91" s="13" t="n">
        <v>-0.03045</v>
      </c>
      <c r="CV91" s="13" t="n">
        <v>-0.17716</v>
      </c>
      <c r="CW91" s="13" t="n">
        <v>-0.014349</v>
      </c>
      <c r="CX91" s="13" t="n">
        <v>0.08568</v>
      </c>
      <c r="CY91" s="13" t="n">
        <v>0.045734</v>
      </c>
      <c r="CZ91" s="13" t="n">
        <v>0.033855</v>
      </c>
      <c r="DA91" s="13" t="n">
        <v>-0.003661</v>
      </c>
      <c r="DB91" s="13" t="n">
        <v>0.0807</v>
      </c>
      <c r="DC91" s="13" t="n">
        <v>0.003679</v>
      </c>
      <c r="DD91" s="13" t="n">
        <v>0.049663</v>
      </c>
      <c r="DE91" s="13" t="n">
        <v>-0.099241</v>
      </c>
      <c r="DF91" s="13" t="n">
        <v>0.093107</v>
      </c>
      <c r="DG91" s="13" t="n">
        <v>-0.022398</v>
      </c>
      <c r="DH91" s="13" t="n">
        <v>0.025391</v>
      </c>
      <c r="DI91" s="13" t="n">
        <v>0.058384</v>
      </c>
      <c r="DJ91" s="13" t="n">
        <v>0.035308</v>
      </c>
      <c r="DK91" s="13" t="n">
        <v>0.039279</v>
      </c>
      <c r="DL91" s="13" t="n">
        <v>0.004125</v>
      </c>
      <c r="DM91" s="13" t="n">
        <v>0.060634</v>
      </c>
      <c r="DN91" s="13" t="n">
        <v>-0.000707</v>
      </c>
      <c r="DO91" s="13" t="n">
        <v>-0.008322</v>
      </c>
      <c r="DP91" s="13" t="n">
        <v>0.056939</v>
      </c>
      <c r="DQ91" s="13" t="n">
        <v>0.002457</v>
      </c>
      <c r="DR91" s="13" t="n">
        <v>0.021676</v>
      </c>
      <c r="DS91" s="13" t="n">
        <v>0.000668</v>
      </c>
      <c r="DT91" s="13" t="n">
        <v>0.028132</v>
      </c>
      <c r="DV91" s="13" t="n">
        <v>0.007246</v>
      </c>
      <c r="DW91" s="13" t="n">
        <v>0.049268</v>
      </c>
      <c r="DX91" s="13" t="n">
        <v>-0.006341</v>
      </c>
      <c r="DY91" s="13" t="n">
        <v>0.062929</v>
      </c>
      <c r="DZ91" s="13" t="n">
        <v>0.01317</v>
      </c>
      <c r="EA91" s="13" t="n">
        <v>0.075285</v>
      </c>
      <c r="EB91" s="13" t="n">
        <v>-0.011026</v>
      </c>
      <c r="EC91" s="13" t="n">
        <v>0.06595</v>
      </c>
      <c r="ED91" s="13" t="n">
        <v>0.010795</v>
      </c>
      <c r="EE91" s="13" t="n">
        <v>0.066441</v>
      </c>
      <c r="EF91" s="13" t="n">
        <v>0.026067</v>
      </c>
      <c r="EG91" s="13" t="n">
        <v>0.009733</v>
      </c>
      <c r="EH91" s="13" t="n">
        <v>0.03455</v>
      </c>
      <c r="EI91" s="13" t="n">
        <v>-0.025746</v>
      </c>
      <c r="EJ91" s="13" t="n">
        <v>-0.061748</v>
      </c>
      <c r="EK91" s="13" t="n">
        <v>-0.008859</v>
      </c>
      <c r="EL91" s="13" t="n">
        <v>0.08789</v>
      </c>
      <c r="EM91" s="13" t="n">
        <v>-0.063573</v>
      </c>
      <c r="EN91" s="13" t="n">
        <v>0.054443</v>
      </c>
      <c r="EO91" s="13" t="n">
        <v>-0.0538</v>
      </c>
      <c r="EP91" s="13" t="n">
        <v>0.082902</v>
      </c>
      <c r="EQ91" s="13" t="n">
        <v>0.013356</v>
      </c>
      <c r="ER91" s="13" t="n">
        <v>0.011862</v>
      </c>
      <c r="ES91" s="13" t="n">
        <v>-0.025271</v>
      </c>
      <c r="ET91" s="13" t="n">
        <v>0.093297</v>
      </c>
      <c r="EU91" s="13" t="n">
        <v>0.030284</v>
      </c>
      <c r="EV91" s="13" t="n">
        <v>-0.02015</v>
      </c>
      <c r="EW91" s="13" t="n">
        <v>0.00991</v>
      </c>
      <c r="EX91" s="13" t="n">
        <v>0.017252</v>
      </c>
      <c r="EY91" s="13" t="n">
        <v>-0.003168</v>
      </c>
      <c r="EZ91" s="13" t="n">
        <v>-0.092336</v>
      </c>
      <c r="FA91" s="13" t="n">
        <v>-0.102882</v>
      </c>
      <c r="FB91" s="13" t="n">
        <v>0.04163</v>
      </c>
      <c r="FC91" s="13" t="n">
        <v>0.086308</v>
      </c>
      <c r="FD91" s="13" t="n">
        <v>-0.033729</v>
      </c>
      <c r="FE91" s="13" t="n">
        <v>-0.1895</v>
      </c>
      <c r="FF91" s="13" t="n">
        <v>-0.00396</v>
      </c>
      <c r="FG91" s="13" t="n">
        <v>0.102724</v>
      </c>
      <c r="FH91" s="13" t="n">
        <v>0.056026</v>
      </c>
      <c r="FI91" s="13" t="n">
        <v>0.03106</v>
      </c>
      <c r="FJ91" s="13" t="n">
        <v>-0.008278</v>
      </c>
      <c r="FK91" s="13" t="n">
        <v>0.083394</v>
      </c>
      <c r="FL91" s="13" t="n">
        <v>-0.000451</v>
      </c>
      <c r="FM91" s="13" t="n">
        <v>0.049994</v>
      </c>
      <c r="FN91" s="13" t="n">
        <v>-0.091743</v>
      </c>
      <c r="FO91" s="13" t="n">
        <v>0.084524</v>
      </c>
      <c r="FP91" s="13" t="n">
        <v>-0.015069</v>
      </c>
      <c r="FQ91" s="13" t="n">
        <v>0.021881</v>
      </c>
      <c r="FR91" s="13" t="n">
        <v>0.051798</v>
      </c>
      <c r="FS91" s="13" t="n">
        <v>0.026138</v>
      </c>
      <c r="FT91" s="13" t="n">
        <v>0.025624</v>
      </c>
      <c r="FU91" s="13" t="n">
        <v>0.00125</v>
      </c>
      <c r="FV91" s="13" t="n">
        <v>0.064913</v>
      </c>
      <c r="FW91" s="13" t="n">
        <v>-0.000761</v>
      </c>
      <c r="FX91" s="13" t="n">
        <v>-0.00633</v>
      </c>
      <c r="FY91" s="13" t="n">
        <v>0.065065</v>
      </c>
      <c r="FZ91" s="13" t="n">
        <v>0.003386</v>
      </c>
      <c r="GA91" s="13" t="n">
        <v>0.017911</v>
      </c>
      <c r="GB91" s="13" t="n">
        <v>0.013895</v>
      </c>
      <c r="GC91" s="13" t="n">
        <v>0.034612</v>
      </c>
    </row>
    <row r="92" customFormat="false" ht="15" hidden="false" customHeight="false" outlineLevel="0" collapsed="false">
      <c r="B92" s="8" t="str">
        <f aca="false">Deals!B92</f>
        <v>Sunstone Hotel Investors, Inc.</v>
      </c>
      <c r="C92" s="12" t="n">
        <v>1</v>
      </c>
      <c r="D92" s="13" t="n">
        <v>-0.020743</v>
      </c>
      <c r="E92" s="13" t="n">
        <v>0.086496</v>
      </c>
      <c r="F92" s="13" t="n">
        <v>0.008123</v>
      </c>
      <c r="G92" s="13" t="n">
        <v>-0.028203</v>
      </c>
      <c r="H92" s="13" t="n">
        <v>0.001658</v>
      </c>
      <c r="I92" s="13" t="n">
        <v>0.071192</v>
      </c>
      <c r="J92" s="13" t="n">
        <v>-0.070325</v>
      </c>
      <c r="K92" s="13" t="n">
        <v>0.063175</v>
      </c>
      <c r="L92" s="13" t="n">
        <v>0.040031</v>
      </c>
      <c r="M92" s="13" t="n">
        <v>-0.017358</v>
      </c>
      <c r="N92" s="13" t="n">
        <v>0.033026</v>
      </c>
      <c r="O92" s="13" t="n">
        <v>-0.042537</v>
      </c>
      <c r="P92" s="13" t="n">
        <v>0.05378</v>
      </c>
      <c r="Q92" s="13" t="n">
        <v>0.019231</v>
      </c>
      <c r="R92" s="13" t="n">
        <v>0.042243</v>
      </c>
      <c r="S92" s="13" t="n">
        <v>0.026555</v>
      </c>
      <c r="T92" s="13" t="n">
        <v>0.019741</v>
      </c>
      <c r="U92" s="13" t="n">
        <v>-0.049565</v>
      </c>
      <c r="V92" s="13" t="n">
        <v>0.026779</v>
      </c>
      <c r="W92" s="13" t="n">
        <v>-0.048044</v>
      </c>
      <c r="X92" s="13" t="n">
        <v>0.107815</v>
      </c>
      <c r="Y92" s="13" t="n">
        <v>0.045722</v>
      </c>
      <c r="Z92" s="13" t="n">
        <v>0.053716</v>
      </c>
      <c r="AA92" s="13" t="n">
        <v>0.032707</v>
      </c>
      <c r="AB92" s="13" t="n">
        <v>0.02346</v>
      </c>
      <c r="AC92" s="13" t="n">
        <v>-0.041834</v>
      </c>
      <c r="AD92" s="13" t="n">
        <v>-0.065387</v>
      </c>
      <c r="AE92" s="13" t="n">
        <v>-0.020539</v>
      </c>
      <c r="AF92" s="13" t="n">
        <v>-0.013106</v>
      </c>
      <c r="AG92" s="13" t="n">
        <v>-0.062625</v>
      </c>
      <c r="AH92" s="13" t="n">
        <v>-0.017058</v>
      </c>
      <c r="AI92" s="13" t="n">
        <v>-0.039769</v>
      </c>
      <c r="AJ92" s="13" t="n">
        <v>0.092971</v>
      </c>
      <c r="AK92" s="13" t="n">
        <v>0.015214</v>
      </c>
      <c r="AL92" s="13" t="n">
        <v>-0.063351</v>
      </c>
      <c r="AM92" s="13" t="n">
        <v>-0.048839</v>
      </c>
      <c r="AN92" s="13" t="n">
        <v>0.085859</v>
      </c>
      <c r="AO92" s="13" t="n">
        <v>0.089147</v>
      </c>
      <c r="AP92" s="13" t="n">
        <v>-0.085</v>
      </c>
      <c r="AQ92" s="13" t="n">
        <v>-0.060109</v>
      </c>
      <c r="AR92" s="13" t="n">
        <v>0.006645</v>
      </c>
      <c r="AS92" s="13" t="n">
        <v>0.101906</v>
      </c>
      <c r="AT92" s="13" t="n">
        <v>0.044361</v>
      </c>
      <c r="AU92" s="13" t="n">
        <v>-0.075594</v>
      </c>
      <c r="AV92" s="13" t="n">
        <v>-0.017983</v>
      </c>
      <c r="AW92" s="13" t="n">
        <v>0.157643</v>
      </c>
      <c r="AX92" s="13" t="n">
        <v>0.085282</v>
      </c>
      <c r="AY92" s="13" t="n">
        <v>-0.034754</v>
      </c>
      <c r="AZ92" s="13" t="n">
        <v>0.002038</v>
      </c>
      <c r="BA92" s="13" t="n">
        <v>0.042712</v>
      </c>
      <c r="BB92" s="13" t="n">
        <v>-0.028702</v>
      </c>
      <c r="BC92" s="13" t="n">
        <v>0.048355</v>
      </c>
      <c r="BD92" s="13" t="n">
        <v>0.035874</v>
      </c>
      <c r="BE92" s="13" t="n">
        <v>0.009926</v>
      </c>
      <c r="BF92" s="13" t="n">
        <v>-0.029484</v>
      </c>
      <c r="BG92" s="13" t="n">
        <v>0.020253</v>
      </c>
      <c r="BH92" s="13" t="n">
        <v>0.015557</v>
      </c>
      <c r="BI92" s="13" t="n">
        <v>0.023897</v>
      </c>
      <c r="BJ92" s="13" t="n">
        <v>0.023938</v>
      </c>
      <c r="BK92" s="13" t="n">
        <v>0.019359</v>
      </c>
      <c r="BM92" s="13" t="n">
        <v>0.026138</v>
      </c>
      <c r="BN92" s="13" t="n">
        <v>0.036034</v>
      </c>
      <c r="BO92" s="13" t="n">
        <v>-0.008356</v>
      </c>
      <c r="BP92" s="13" t="n">
        <v>0.050238</v>
      </c>
      <c r="BQ92" s="13" t="n">
        <v>-0.007612</v>
      </c>
      <c r="BR92" s="13" t="n">
        <v>0.07738</v>
      </c>
      <c r="BS92" s="13" t="n">
        <v>-0.046876</v>
      </c>
      <c r="BT92" s="13" t="n">
        <v>0.055928</v>
      </c>
      <c r="BU92" s="13" t="n">
        <v>0.042349</v>
      </c>
      <c r="BV92" s="13" t="n">
        <v>0.025847</v>
      </c>
      <c r="BW92" s="13" t="n">
        <v>0.036152</v>
      </c>
      <c r="BX92" s="13" t="n">
        <v>-0.026369</v>
      </c>
      <c r="BY92" s="13" t="n">
        <v>0.069644</v>
      </c>
      <c r="BZ92" s="13" t="n">
        <v>0.013672</v>
      </c>
      <c r="CA92" s="13" t="n">
        <v>-0.014688</v>
      </c>
      <c r="CB92" s="13" t="n">
        <v>0.00594</v>
      </c>
      <c r="CC92" s="13" t="n">
        <v>0.04965</v>
      </c>
      <c r="CD92" s="13" t="n">
        <v>-0.064442</v>
      </c>
      <c r="CE92" s="13" t="n">
        <v>0.055168</v>
      </c>
      <c r="CF92" s="13" t="n">
        <v>-0.066219</v>
      </c>
      <c r="CG92" s="13" t="n">
        <v>0.04088</v>
      </c>
      <c r="CH92" s="13" t="n">
        <v>0.001903</v>
      </c>
      <c r="CI92" s="13" t="n">
        <v>0.01593</v>
      </c>
      <c r="CJ92" s="13" t="n">
        <v>-0.046629</v>
      </c>
      <c r="CK92" s="13" t="n">
        <v>0.060563</v>
      </c>
      <c r="CL92" s="13" t="n">
        <v>0.011549</v>
      </c>
      <c r="CM92" s="13" t="n">
        <v>-0.01011</v>
      </c>
      <c r="CN92" s="13" t="n">
        <v>0.020129</v>
      </c>
      <c r="CO92" s="13" t="n">
        <v>-0.019694</v>
      </c>
      <c r="CP92" s="13" t="n">
        <v>-0.035205</v>
      </c>
      <c r="CQ92" s="13" t="n">
        <v>-0.050275</v>
      </c>
      <c r="CR92" s="13" t="n">
        <v>-0.05851</v>
      </c>
      <c r="CS92" s="13" t="n">
        <v>0.049146</v>
      </c>
      <c r="CT92" s="13" t="n">
        <v>0.029941</v>
      </c>
      <c r="CU92" s="13" t="n">
        <v>-0.057563</v>
      </c>
      <c r="CV92" s="13" t="n">
        <v>-0.064508</v>
      </c>
      <c r="CW92" s="13" t="n">
        <v>0.009635</v>
      </c>
      <c r="CX92" s="13" t="n">
        <v>0.103282</v>
      </c>
      <c r="CY92" s="13" t="n">
        <v>0.033338</v>
      </c>
      <c r="CZ92" s="13" t="n">
        <v>0.009363</v>
      </c>
      <c r="DA92" s="13" t="n">
        <v>-0.008015</v>
      </c>
      <c r="DB92" s="13" t="n">
        <v>0.041571</v>
      </c>
      <c r="DC92" s="13" t="n">
        <v>0.021929</v>
      </c>
      <c r="DD92" s="13" t="n">
        <v>0.013879</v>
      </c>
      <c r="DE92" s="13" t="n">
        <v>-0.028352</v>
      </c>
      <c r="DF92" s="13" t="n">
        <v>0.132419</v>
      </c>
      <c r="DG92" s="13" t="n">
        <v>0.021499</v>
      </c>
      <c r="DH92" s="13" t="n">
        <v>-0.001631</v>
      </c>
      <c r="DI92" s="13" t="n">
        <v>0.012207</v>
      </c>
      <c r="DJ92" s="13" t="n">
        <v>-0.007634</v>
      </c>
      <c r="DK92" s="13" t="n">
        <v>-0.001231</v>
      </c>
      <c r="DL92" s="13" t="n">
        <v>-0.019205</v>
      </c>
      <c r="DM92" s="13" t="n">
        <v>0.023121</v>
      </c>
      <c r="DN92" s="13" t="n">
        <v>0.000499</v>
      </c>
      <c r="DO92" s="13" t="n">
        <v>-0.009424</v>
      </c>
      <c r="DP92" s="13" t="n">
        <v>0.067982</v>
      </c>
      <c r="DQ92" s="13" t="n">
        <v>0.00535</v>
      </c>
      <c r="DR92" s="13" t="n">
        <v>0.033907</v>
      </c>
      <c r="DS92" s="13" t="n">
        <v>-0.013191</v>
      </c>
      <c r="DT92" s="13" t="n">
        <v>0.036353</v>
      </c>
      <c r="DV92" s="13" t="n">
        <v>0.021522</v>
      </c>
      <c r="DW92" s="13" t="n">
        <v>0.039946</v>
      </c>
      <c r="DX92" s="13" t="n">
        <v>0.00271</v>
      </c>
      <c r="DY92" s="13" t="n">
        <v>0.046562</v>
      </c>
      <c r="DZ92" s="13" t="n">
        <v>-0.007702</v>
      </c>
      <c r="EA92" s="13" t="n">
        <v>0.077152</v>
      </c>
      <c r="EB92" s="13" t="n">
        <v>-0.049581</v>
      </c>
      <c r="EC92" s="13" t="n">
        <v>0.056228</v>
      </c>
      <c r="ED92" s="13" t="n">
        <v>0.041576</v>
      </c>
      <c r="EE92" s="13" t="n">
        <v>0.0322</v>
      </c>
      <c r="EF92" s="13" t="n">
        <v>0.034934</v>
      </c>
      <c r="EG92" s="13" t="n">
        <v>-0.02792</v>
      </c>
      <c r="EH92" s="13" t="n">
        <v>0.065997</v>
      </c>
      <c r="EI92" s="13" t="n">
        <v>0.014204</v>
      </c>
      <c r="EJ92" s="13" t="n">
        <v>-0.018209</v>
      </c>
      <c r="EK92" s="13" t="n">
        <v>0.006657</v>
      </c>
      <c r="EL92" s="13" t="n">
        <v>0.045963</v>
      </c>
      <c r="EM92" s="13" t="n">
        <v>-0.066784</v>
      </c>
      <c r="EN92" s="13" t="n">
        <v>0.054171</v>
      </c>
      <c r="EO92" s="13" t="n">
        <v>-0.069202</v>
      </c>
      <c r="EP92" s="13" t="n">
        <v>0.042942</v>
      </c>
      <c r="EQ92" s="13" t="n">
        <v>-0.005519</v>
      </c>
      <c r="ER92" s="13" t="n">
        <v>0.015904</v>
      </c>
      <c r="ES92" s="13" t="n">
        <v>-0.053487</v>
      </c>
      <c r="ET92" s="13" t="n">
        <v>0.071358</v>
      </c>
      <c r="EU92" s="13" t="n">
        <v>0.005373</v>
      </c>
      <c r="EV92" s="13" t="n">
        <v>0.001698</v>
      </c>
      <c r="EW92" s="13" t="n">
        <v>0.010095</v>
      </c>
      <c r="EX92" s="13" t="n">
        <v>-0.022698</v>
      </c>
      <c r="EY92" s="13" t="n">
        <v>-0.036976</v>
      </c>
      <c r="EZ92" s="13" t="n">
        <v>-0.052086</v>
      </c>
      <c r="FA92" s="13" t="n">
        <v>-0.066209</v>
      </c>
      <c r="FB92" s="13" t="n">
        <v>0.061982</v>
      </c>
      <c r="FC92" s="13" t="n">
        <v>0.031808</v>
      </c>
      <c r="FD92" s="13" t="n">
        <v>-0.056919</v>
      </c>
      <c r="FE92" s="13" t="n">
        <v>-0.071494</v>
      </c>
      <c r="FF92" s="13" t="n">
        <v>0.01819</v>
      </c>
      <c r="FG92" s="13" t="n">
        <v>0.120043</v>
      </c>
      <c r="FH92" s="13" t="n">
        <v>0.046792</v>
      </c>
      <c r="FI92" s="13" t="n">
        <v>0.007433</v>
      </c>
      <c r="FJ92" s="13" t="n">
        <v>-0.009751</v>
      </c>
      <c r="FK92" s="13" t="n">
        <v>0.045997</v>
      </c>
      <c r="FL92" s="13" t="n">
        <v>0.027097</v>
      </c>
      <c r="FM92" s="13" t="n">
        <v>0.016254</v>
      </c>
      <c r="FN92" s="13" t="n">
        <v>-0.028065</v>
      </c>
      <c r="FO92" s="13" t="n">
        <v>0.135358</v>
      </c>
      <c r="FP92" s="13" t="n">
        <v>0.023606</v>
      </c>
      <c r="FQ92" s="13" t="n">
        <v>-0.001285</v>
      </c>
      <c r="FR92" s="13" t="n">
        <v>0.009152</v>
      </c>
      <c r="FS92" s="13" t="n">
        <v>-0.005001</v>
      </c>
      <c r="FT92" s="13" t="n">
        <v>-0.000392</v>
      </c>
      <c r="FU92" s="13" t="n">
        <v>-0.016334</v>
      </c>
      <c r="FV92" s="13" t="n">
        <v>0.022952</v>
      </c>
      <c r="FW92" s="13" t="n">
        <v>0.002484</v>
      </c>
      <c r="FX92" s="13" t="n">
        <v>-0.012488</v>
      </c>
      <c r="FY92" s="13" t="n">
        <v>0.076427</v>
      </c>
      <c r="FZ92" s="13" t="n">
        <v>0.00355</v>
      </c>
      <c r="GA92" s="13" t="n">
        <v>0.029911</v>
      </c>
      <c r="GB92" s="13" t="n">
        <v>-0.011401</v>
      </c>
      <c r="GC92" s="13" t="n">
        <v>0.02942</v>
      </c>
    </row>
    <row r="93" customFormat="false" ht="15" hidden="false" customHeight="false" outlineLevel="0" collapsed="false">
      <c r="B93" s="8" t="str">
        <f aca="false">Deals!B93</f>
        <v>Ncr Voyix Corporation</v>
      </c>
      <c r="C93" s="12" t="n">
        <v>1</v>
      </c>
      <c r="D93" s="13" t="n">
        <v>-0.000725</v>
      </c>
      <c r="E93" s="13" t="n">
        <v>-0.010522</v>
      </c>
      <c r="F93" s="13" t="n">
        <v>0.224789</v>
      </c>
      <c r="G93" s="13" t="n">
        <v>-0.012275</v>
      </c>
      <c r="H93" s="13" t="n">
        <v>0.09124</v>
      </c>
      <c r="I93" s="13" t="n">
        <v>-0.011667</v>
      </c>
      <c r="J93" s="13" t="n">
        <v>0.113266</v>
      </c>
      <c r="K93" s="13" t="n">
        <v>-0.077253</v>
      </c>
      <c r="L93" s="13" t="n">
        <v>-0.048153</v>
      </c>
      <c r="M93" s="13" t="n">
        <v>-0.020983</v>
      </c>
      <c r="N93" s="13" t="n">
        <v>0.033177</v>
      </c>
      <c r="O93" s="13" t="n">
        <v>-0.032396</v>
      </c>
      <c r="P93" s="13" t="n">
        <v>0.073421</v>
      </c>
      <c r="Q93" s="13" t="n">
        <v>-0.165253</v>
      </c>
      <c r="R93" s="13" t="n">
        <v>0.070469</v>
      </c>
      <c r="S93" s="13" t="n">
        <v>0.074403</v>
      </c>
      <c r="T93" s="13" t="n">
        <v>-0.117982</v>
      </c>
      <c r="U93" s="13" t="n">
        <v>0.103716</v>
      </c>
      <c r="V93" s="13" t="n">
        <v>-0.021956</v>
      </c>
      <c r="W93" s="13" t="n">
        <v>-0.171805</v>
      </c>
      <c r="X93" s="13" t="n">
        <v>0.071558</v>
      </c>
      <c r="Y93" s="13" t="n">
        <v>-0.017201</v>
      </c>
      <c r="Z93" s="13" t="n">
        <v>-0.128346</v>
      </c>
      <c r="AA93" s="13" t="n">
        <v>0.157874</v>
      </c>
      <c r="AB93" s="13" t="n">
        <v>0.0034</v>
      </c>
      <c r="AC93" s="13" t="n">
        <v>-0.070146</v>
      </c>
      <c r="AD93" s="13" t="n">
        <v>0.095117</v>
      </c>
      <c r="AE93" s="13" t="n">
        <v>0.001664</v>
      </c>
      <c r="AF93" s="13" t="n">
        <v>-0.08505</v>
      </c>
      <c r="AG93" s="13" t="n">
        <v>-0.088962</v>
      </c>
      <c r="AH93" s="13" t="n">
        <v>-0.093264</v>
      </c>
      <c r="AI93" s="13" t="n">
        <v>0.169231</v>
      </c>
      <c r="AJ93" s="13" t="n">
        <v>0.019173</v>
      </c>
      <c r="AK93" s="13" t="n">
        <v>-0.09775</v>
      </c>
      <c r="AL93" s="13" t="n">
        <v>-0.127555</v>
      </c>
      <c r="AM93" s="13" t="n">
        <v>0.094658</v>
      </c>
      <c r="AN93" s="13" t="n">
        <v>0.28125</v>
      </c>
      <c r="AO93" s="13" t="n">
        <v>-0.028065</v>
      </c>
      <c r="AP93" s="13" t="n">
        <v>0.061533</v>
      </c>
      <c r="AQ93" s="13" t="n">
        <v>-0.100712</v>
      </c>
      <c r="AR93" s="13" t="n">
        <v>0.187252</v>
      </c>
      <c r="AS93" s="13" t="n">
        <v>0.026691</v>
      </c>
      <c r="AT93" s="13" t="n">
        <v>-0.04904</v>
      </c>
      <c r="AU93" s="13" t="n">
        <v>0.088847</v>
      </c>
      <c r="AV93" s="13" t="n">
        <v>0.105563</v>
      </c>
      <c r="AW93" s="13" t="n">
        <v>0.04671</v>
      </c>
      <c r="AX93" s="13" t="n">
        <v>0.060651</v>
      </c>
      <c r="AY93" s="13" t="n">
        <v>0.117387</v>
      </c>
      <c r="AZ93" s="13" t="n">
        <v>-0.049719</v>
      </c>
      <c r="BA93" s="13" t="n">
        <v>-0.096979</v>
      </c>
      <c r="BB93" s="13" t="n">
        <v>-0.065939</v>
      </c>
      <c r="BC93" s="13" t="n">
        <v>0.059953</v>
      </c>
      <c r="BD93" s="13" t="n">
        <v>-0.073213</v>
      </c>
      <c r="BE93" s="13" t="n">
        <v>-0.034875</v>
      </c>
      <c r="BF93" s="13" t="n">
        <v>0.027101</v>
      </c>
      <c r="BG93" s="13" t="n">
        <v>-0.144723</v>
      </c>
      <c r="BH93" s="13" t="n">
        <v>-0.02493</v>
      </c>
      <c r="BI93" s="13" t="n">
        <v>0.08629</v>
      </c>
      <c r="BJ93" s="13" t="n">
        <v>0.10356</v>
      </c>
      <c r="BK93" s="13" t="n">
        <v>-0.120235</v>
      </c>
      <c r="BM93" s="13" t="n">
        <v>0.036184</v>
      </c>
      <c r="BN93" s="13" t="n">
        <v>0.011011</v>
      </c>
      <c r="BO93" s="13" t="n">
        <v>0.041705</v>
      </c>
      <c r="BP93" s="13" t="n">
        <v>-0.020416</v>
      </c>
      <c r="BQ93" s="13" t="n">
        <v>0.080176</v>
      </c>
      <c r="BR93" s="13" t="n">
        <v>-0.016955</v>
      </c>
      <c r="BS93" s="13" t="n">
        <v>0.055387</v>
      </c>
      <c r="BT93" s="13" t="n">
        <v>0.021451</v>
      </c>
      <c r="BU93" s="13" t="n">
        <v>0.022359</v>
      </c>
      <c r="BV93" s="13" t="n">
        <v>0.031418</v>
      </c>
      <c r="BW93" s="13" t="n">
        <v>-0.025783</v>
      </c>
      <c r="BX93" s="13" t="n">
        <v>0.059804</v>
      </c>
      <c r="BY93" s="13" t="n">
        <v>-0.022404</v>
      </c>
      <c r="BZ93" s="13" t="n">
        <v>-0.030452</v>
      </c>
      <c r="CA93" s="13" t="n">
        <v>0.027405</v>
      </c>
      <c r="CB93" s="13" t="n">
        <v>0.045285</v>
      </c>
      <c r="CC93" s="13" t="n">
        <v>-0.023915</v>
      </c>
      <c r="CD93" s="13" t="n">
        <v>0.061773</v>
      </c>
      <c r="CE93" s="13" t="n">
        <v>-0.032009</v>
      </c>
      <c r="CF93" s="13" t="n">
        <v>0.04043</v>
      </c>
      <c r="CG93" s="13" t="n">
        <v>0.033009</v>
      </c>
      <c r="CH93" s="13" t="n">
        <v>0.005099</v>
      </c>
      <c r="CI93" s="13" t="n">
        <v>-0.01179</v>
      </c>
      <c r="CJ93" s="13" t="n">
        <v>0.076343</v>
      </c>
      <c r="CK93" s="13" t="n">
        <v>0.010077</v>
      </c>
      <c r="CL93" s="13" t="n">
        <v>-0.015829</v>
      </c>
      <c r="CM93" s="13" t="n">
        <v>0.021767</v>
      </c>
      <c r="CN93" s="13" t="n">
        <v>-0.01456</v>
      </c>
      <c r="CO93" s="13" t="n">
        <v>0.02453</v>
      </c>
      <c r="CP93" s="13" t="n">
        <v>-0.08003</v>
      </c>
      <c r="CQ93" s="13" t="n">
        <v>-0.057953</v>
      </c>
      <c r="CR93" s="13" t="n">
        <v>0.059667</v>
      </c>
      <c r="CS93" s="13" t="n">
        <v>0.010888</v>
      </c>
      <c r="CT93" s="13" t="n">
        <v>-0.033017</v>
      </c>
      <c r="CU93" s="13" t="n">
        <v>-0.098745</v>
      </c>
      <c r="CV93" s="13" t="n">
        <v>0.010871</v>
      </c>
      <c r="CW93" s="13" t="n">
        <v>0.080725</v>
      </c>
      <c r="CX93" s="13" t="n">
        <v>0.019985</v>
      </c>
      <c r="CY93" s="13" t="n">
        <v>0.033649</v>
      </c>
      <c r="CZ93" s="13" t="n">
        <v>-0.007899</v>
      </c>
      <c r="DA93" s="13" t="n">
        <v>0.051346</v>
      </c>
      <c r="DB93" s="13" t="n">
        <v>0.01079</v>
      </c>
      <c r="DC93" s="13" t="n">
        <v>-0.004156</v>
      </c>
      <c r="DD93" s="13" t="n">
        <v>-0.037128</v>
      </c>
      <c r="DE93" s="13" t="n">
        <v>0.037117</v>
      </c>
      <c r="DF93" s="13" t="n">
        <v>0.00102</v>
      </c>
      <c r="DG93" s="13" t="n">
        <v>0.030596</v>
      </c>
      <c r="DH93" s="13" t="n">
        <v>0.039699</v>
      </c>
      <c r="DI93" s="13" t="n">
        <v>0.007024</v>
      </c>
      <c r="DJ93" s="13" t="n">
        <v>0.018097</v>
      </c>
      <c r="DK93" s="13" t="n">
        <v>0.015499</v>
      </c>
      <c r="DL93" s="13" t="n">
        <v>0.015566</v>
      </c>
      <c r="DM93" s="13" t="n">
        <v>0.016712</v>
      </c>
      <c r="DN93" s="13" t="n">
        <v>0.00901</v>
      </c>
      <c r="DO93" s="13" t="n">
        <v>0.030275</v>
      </c>
      <c r="DP93" s="13" t="n">
        <v>0.026216</v>
      </c>
      <c r="DQ93" s="13" t="n">
        <v>0.047855</v>
      </c>
      <c r="DR93" s="13" t="n">
        <v>0.004199</v>
      </c>
      <c r="DS93" s="13" t="n">
        <v>0.05055</v>
      </c>
      <c r="DT93" s="13" t="n">
        <v>-0.032593</v>
      </c>
      <c r="DV93" s="13" t="n">
        <v>0.038754</v>
      </c>
      <c r="DW93" s="13" t="n">
        <v>0.011646</v>
      </c>
      <c r="DX93" s="13" t="n">
        <v>0.043458</v>
      </c>
      <c r="DY93" s="13" t="n">
        <v>-0.020719</v>
      </c>
      <c r="DZ93" s="13" t="n">
        <v>0.080843</v>
      </c>
      <c r="EA93" s="13" t="n">
        <v>-0.017732</v>
      </c>
      <c r="EB93" s="13" t="n">
        <v>0.057105</v>
      </c>
      <c r="EC93" s="13" t="n">
        <v>0.024463</v>
      </c>
      <c r="ED93" s="13" t="n">
        <v>0.022566</v>
      </c>
      <c r="EE93" s="13" t="n">
        <v>0.029745</v>
      </c>
      <c r="EF93" s="13" t="n">
        <v>-0.028968</v>
      </c>
      <c r="EG93" s="13" t="n">
        <v>0.053751</v>
      </c>
      <c r="EH93" s="13" t="n">
        <v>-0.019294</v>
      </c>
      <c r="EI93" s="13" t="n">
        <v>-0.030174</v>
      </c>
      <c r="EJ93" s="13" t="n">
        <v>0.021239</v>
      </c>
      <c r="EK93" s="13" t="n">
        <v>0.044675</v>
      </c>
      <c r="EL93" s="13" t="n">
        <v>-0.029569</v>
      </c>
      <c r="EM93" s="13" t="n">
        <v>0.06635</v>
      </c>
      <c r="EN93" s="13" t="n">
        <v>-0.032725</v>
      </c>
      <c r="EO93" s="13" t="n">
        <v>0.036564</v>
      </c>
      <c r="EP93" s="13" t="n">
        <v>0.029096</v>
      </c>
      <c r="EQ93" s="13" t="n">
        <v>0.005951</v>
      </c>
      <c r="ER93" s="13" t="n">
        <v>-0.016033</v>
      </c>
      <c r="ES93" s="13" t="n">
        <v>0.076606</v>
      </c>
      <c r="ET93" s="13" t="n">
        <v>0.005931</v>
      </c>
      <c r="EU93" s="13" t="n">
        <v>-0.011451</v>
      </c>
      <c r="EV93" s="13" t="n">
        <v>0.015666</v>
      </c>
      <c r="EW93" s="13" t="n">
        <v>-0.023196</v>
      </c>
      <c r="EX93" s="13" t="n">
        <v>0.02393</v>
      </c>
      <c r="EY93" s="13" t="n">
        <v>-0.08373</v>
      </c>
      <c r="EZ93" s="13" t="n">
        <v>-0.061746</v>
      </c>
      <c r="FA93" s="13" t="n">
        <v>0.054993</v>
      </c>
      <c r="FB93" s="13" t="n">
        <v>0.011195</v>
      </c>
      <c r="FC93" s="13" t="n">
        <v>-0.029279</v>
      </c>
      <c r="FD93" s="13" t="n">
        <v>-0.110574</v>
      </c>
      <c r="FE93" s="13" t="n">
        <v>0.00886</v>
      </c>
      <c r="FF93" s="13" t="n">
        <v>0.078538</v>
      </c>
      <c r="FG93" s="13" t="n">
        <v>0.021158</v>
      </c>
      <c r="FH93" s="13" t="n">
        <v>0.029954</v>
      </c>
      <c r="FI93" s="13" t="n">
        <v>-0.012151</v>
      </c>
      <c r="FJ93" s="13" t="n">
        <v>0.0548</v>
      </c>
      <c r="FK93" s="13" t="n">
        <v>0.00836</v>
      </c>
      <c r="FL93" s="13" t="n">
        <v>-0.004989</v>
      </c>
      <c r="FM93" s="13" t="n">
        <v>-0.039536</v>
      </c>
      <c r="FN93" s="13" t="n">
        <v>0.040772</v>
      </c>
      <c r="FO93" s="13" t="n">
        <v>0.003534</v>
      </c>
      <c r="FP93" s="13" t="n">
        <v>0.032737</v>
      </c>
      <c r="FQ93" s="13" t="n">
        <v>0.042111</v>
      </c>
      <c r="FR93" s="13" t="n">
        <v>0.005916</v>
      </c>
      <c r="FS93" s="13" t="n">
        <v>0.02178</v>
      </c>
      <c r="FT93" s="13" t="n">
        <v>0.012158</v>
      </c>
      <c r="FU93" s="13" t="n">
        <v>0.020402</v>
      </c>
      <c r="FV93" s="13" t="n">
        <v>0.017059</v>
      </c>
      <c r="FW93" s="13" t="n">
        <v>0.008143</v>
      </c>
      <c r="FX93" s="13" t="n">
        <v>0.031596</v>
      </c>
      <c r="FY93" s="13" t="n">
        <v>0.021031</v>
      </c>
      <c r="FZ93" s="13" t="n">
        <v>0.044201</v>
      </c>
      <c r="GA93" s="13" t="n">
        <v>0.006314</v>
      </c>
      <c r="GB93" s="13" t="n">
        <v>0.044551</v>
      </c>
      <c r="GC93" s="13" t="n">
        <v>-0.028756</v>
      </c>
    </row>
    <row r="94" customFormat="false" ht="15" hidden="false" customHeight="false" outlineLevel="0" collapsed="false">
      <c r="B94" s="8" t="str">
        <f aca="false">Deals!B94</f>
        <v>Pvh Corp.</v>
      </c>
      <c r="C94" s="12" t="n">
        <v>1</v>
      </c>
      <c r="D94" s="13" t="n">
        <v>-0.123127</v>
      </c>
      <c r="E94" s="13" t="n">
        <v>0.080517</v>
      </c>
      <c r="F94" s="13" t="n">
        <v>-0.001586</v>
      </c>
      <c r="G94" s="13" t="n">
        <v>0.085598</v>
      </c>
      <c r="H94" s="13" t="n">
        <v>0.053898</v>
      </c>
      <c r="I94" s="13" t="n">
        <v>-0.022786</v>
      </c>
      <c r="J94" s="13" t="n">
        <v>-0.078136</v>
      </c>
      <c r="K94" s="13" t="n">
        <v>0.049541</v>
      </c>
      <c r="L94" s="13" t="n">
        <v>0.082741</v>
      </c>
      <c r="M94" s="13" t="n">
        <v>0.008751</v>
      </c>
      <c r="N94" s="13" t="n">
        <v>-0.111381</v>
      </c>
      <c r="O94" s="13" t="n">
        <v>0.046314</v>
      </c>
      <c r="P94" s="13" t="n">
        <v>-0.01313</v>
      </c>
      <c r="Q94" s="13" t="n">
        <v>0.006412</v>
      </c>
      <c r="R94" s="13" t="n">
        <v>0.048563</v>
      </c>
      <c r="S94" s="13" t="n">
        <v>-0.114184</v>
      </c>
      <c r="T94" s="13" t="n">
        <v>-0.05506</v>
      </c>
      <c r="U94" s="13" t="n">
        <v>0.059884</v>
      </c>
      <c r="V94" s="13" t="n">
        <v>0.037776</v>
      </c>
      <c r="W94" s="13" t="n">
        <v>-0.056129</v>
      </c>
      <c r="X94" s="13" t="n">
        <v>0.112182</v>
      </c>
      <c r="Y94" s="13" t="n">
        <v>0.008101</v>
      </c>
      <c r="Z94" s="13" t="n">
        <v>-0.139736</v>
      </c>
      <c r="AA94" s="13" t="n">
        <v>-0.033484</v>
      </c>
      <c r="AB94" s="13" t="n">
        <v>0.000282</v>
      </c>
      <c r="AC94" s="13" t="n">
        <v>-0.030124</v>
      </c>
      <c r="AD94" s="13" t="n">
        <v>0.01285</v>
      </c>
      <c r="AE94" s="13" t="n">
        <v>0.100917</v>
      </c>
      <c r="AF94" s="13" t="n">
        <v>0.007292</v>
      </c>
      <c r="AG94" s="13" t="n">
        <v>0.025664</v>
      </c>
      <c r="AH94" s="13" t="n">
        <v>-0.143217</v>
      </c>
      <c r="AI94" s="13" t="n">
        <v>-0.107809</v>
      </c>
      <c r="AJ94" s="13" t="n">
        <v>0.004156</v>
      </c>
      <c r="AK94" s="13" t="n">
        <v>-0.19323</v>
      </c>
      <c r="AL94" s="13" t="n">
        <v>-0.003666</v>
      </c>
      <c r="AM94" s="13" t="n">
        <v>0.07915</v>
      </c>
      <c r="AN94" s="13" t="n">
        <v>0.251548</v>
      </c>
      <c r="AO94" s="13" t="n">
        <v>-0.034928</v>
      </c>
      <c r="AP94" s="13" t="n">
        <v>-0.018431</v>
      </c>
      <c r="AQ94" s="13" t="n">
        <v>0.004584</v>
      </c>
      <c r="AR94" s="13" t="n">
        <v>0.072482</v>
      </c>
      <c r="AS94" s="13" t="n">
        <v>0.066673</v>
      </c>
      <c r="AT94" s="13" t="n">
        <v>0.025427</v>
      </c>
      <c r="AU94" s="13" t="n">
        <v>-0.031855</v>
      </c>
      <c r="AV94" s="13" t="n">
        <v>-0.009366</v>
      </c>
      <c r="AW94" s="13" t="n">
        <v>-0.148197</v>
      </c>
      <c r="AX94" s="13" t="n">
        <v>0.039561</v>
      </c>
      <c r="AY94" s="13" t="n">
        <v>-0.023153</v>
      </c>
      <c r="AZ94" s="13" t="n">
        <v>0.129585</v>
      </c>
      <c r="BA94" s="13" t="n">
        <v>-0.023582</v>
      </c>
      <c r="BB94" s="13" t="n">
        <v>0.049075</v>
      </c>
      <c r="BC94" s="13" t="n">
        <v>0.080698</v>
      </c>
      <c r="BD94" s="13" t="n">
        <v>0.041834</v>
      </c>
      <c r="BE94" s="13" t="n">
        <v>0.055646</v>
      </c>
      <c r="BF94" s="13" t="n">
        <v>0.00135</v>
      </c>
      <c r="BG94" s="13" t="n">
        <v>0.00595</v>
      </c>
      <c r="BH94" s="13" t="n">
        <v>0.061336</v>
      </c>
      <c r="BI94" s="13" t="n">
        <v>0.01977</v>
      </c>
      <c r="BJ94" s="13" t="n">
        <v>0.130238</v>
      </c>
      <c r="BK94" s="13" t="n">
        <v>-0.0694</v>
      </c>
      <c r="BM94" s="13" t="n">
        <v>0.039569</v>
      </c>
      <c r="BN94" s="13" t="n">
        <v>0.02303</v>
      </c>
      <c r="BO94" s="13" t="n">
        <v>0.012043</v>
      </c>
      <c r="BP94" s="13" t="n">
        <v>-0.023098</v>
      </c>
      <c r="BQ94" s="13" t="n">
        <v>0.059978</v>
      </c>
      <c r="BR94" s="13" t="n">
        <v>-0.014845</v>
      </c>
      <c r="BS94" s="13" t="n">
        <v>0.043089</v>
      </c>
      <c r="BT94" s="13" t="n">
        <v>0.048861</v>
      </c>
      <c r="BU94" s="13" t="n">
        <v>0.031878</v>
      </c>
      <c r="BV94" s="13" t="n">
        <v>0.02593</v>
      </c>
      <c r="BW94" s="13" t="n">
        <v>-0.040348</v>
      </c>
      <c r="BX94" s="13" t="n">
        <v>0.051051</v>
      </c>
      <c r="BY94" s="13" t="n">
        <v>-0.014273</v>
      </c>
      <c r="BZ94" s="13" t="n">
        <v>0.015398</v>
      </c>
      <c r="CA94" s="13" t="n">
        <v>0.031845</v>
      </c>
      <c r="CB94" s="13" t="n">
        <v>0.011359</v>
      </c>
      <c r="CC94" s="13" t="n">
        <v>-0.016618</v>
      </c>
      <c r="CD94" s="13" t="n">
        <v>0.048826</v>
      </c>
      <c r="CE94" s="13" t="n">
        <v>-0.006074</v>
      </c>
      <c r="CF94" s="13" t="n">
        <v>0.02283</v>
      </c>
      <c r="CG94" s="13" t="n">
        <v>0.035515</v>
      </c>
      <c r="CH94" s="13" t="n">
        <v>-0.012368</v>
      </c>
      <c r="CI94" s="13" t="n">
        <v>-0.008353</v>
      </c>
      <c r="CJ94" s="13" t="n">
        <v>0.059661</v>
      </c>
      <c r="CK94" s="13" t="n">
        <v>-0.010453</v>
      </c>
      <c r="CL94" s="13" t="n">
        <v>0.002214</v>
      </c>
      <c r="CM94" s="13" t="n">
        <v>0.015755</v>
      </c>
      <c r="CN94" s="13" t="n">
        <v>-0.004802</v>
      </c>
      <c r="CO94" s="13" t="n">
        <v>0.031311</v>
      </c>
      <c r="CP94" s="13" t="n">
        <v>-0.059184</v>
      </c>
      <c r="CQ94" s="13" t="n">
        <v>-0.017</v>
      </c>
      <c r="CR94" s="13" t="n">
        <v>0.085501</v>
      </c>
      <c r="CS94" s="13" t="n">
        <v>0.000862</v>
      </c>
      <c r="CT94" s="13" t="n">
        <v>-0.013923</v>
      </c>
      <c r="CU94" s="13" t="n">
        <v>-0.060194</v>
      </c>
      <c r="CV94" s="13" t="n">
        <v>0.002648</v>
      </c>
      <c r="CW94" s="13" t="n">
        <v>0.065164</v>
      </c>
      <c r="CX94" s="13" t="n">
        <v>-0.007147</v>
      </c>
      <c r="CY94" s="13" t="n">
        <v>0.016604</v>
      </c>
      <c r="CZ94" s="13" t="n">
        <v>0.000702</v>
      </c>
      <c r="DA94" s="13" t="n">
        <v>0.051821</v>
      </c>
      <c r="DB94" s="13" t="n">
        <v>-0.007159</v>
      </c>
      <c r="DC94" s="13" t="n">
        <v>0.005453</v>
      </c>
      <c r="DD94" s="13" t="n">
        <v>-0.023749</v>
      </c>
      <c r="DE94" s="13" t="n">
        <v>0.010556</v>
      </c>
      <c r="DF94" s="13" t="n">
        <v>0.012329</v>
      </c>
      <c r="DG94" s="13" t="n">
        <v>0.034037</v>
      </c>
      <c r="DH94" s="13" t="n">
        <v>0.047372</v>
      </c>
      <c r="DI94" s="13" t="n">
        <v>0.014383</v>
      </c>
      <c r="DJ94" s="13" t="n">
        <v>0.019205</v>
      </c>
      <c r="DK94" s="13" t="n">
        <v>0.028893</v>
      </c>
      <c r="DL94" s="13" t="n">
        <v>-0.00451</v>
      </c>
      <c r="DM94" s="13" t="n">
        <v>0.025623</v>
      </c>
      <c r="DN94" s="13" t="n">
        <v>0.02111</v>
      </c>
      <c r="DO94" s="13" t="n">
        <v>0.010474</v>
      </c>
      <c r="DP94" s="13" t="n">
        <v>0.042284</v>
      </c>
      <c r="DQ94" s="13" t="n">
        <v>0.032246</v>
      </c>
      <c r="DR94" s="13" t="n">
        <v>0.010423</v>
      </c>
      <c r="DS94" s="13" t="n">
        <v>0.080568</v>
      </c>
      <c r="DT94" s="13" t="n">
        <v>-0.013619</v>
      </c>
      <c r="DV94" s="13" t="n">
        <v>0.045019</v>
      </c>
      <c r="DW94" s="13" t="n">
        <v>0.015903</v>
      </c>
      <c r="DX94" s="13" t="n">
        <v>0.016297</v>
      </c>
      <c r="DY94" s="13" t="n">
        <v>-0.012769</v>
      </c>
      <c r="DZ94" s="13" t="n">
        <v>0.061764</v>
      </c>
      <c r="EA94" s="13" t="n">
        <v>-0.019309</v>
      </c>
      <c r="EB94" s="13" t="n">
        <v>0.050029</v>
      </c>
      <c r="EC94" s="13" t="n">
        <v>0.036587</v>
      </c>
      <c r="ED94" s="13" t="n">
        <v>0.022659</v>
      </c>
      <c r="EE94" s="13" t="n">
        <v>0.026889</v>
      </c>
      <c r="EF94" s="13" t="n">
        <v>-0.025893</v>
      </c>
      <c r="EG94" s="13" t="n">
        <v>0.05659</v>
      </c>
      <c r="EH94" s="13" t="n">
        <v>-0.015759</v>
      </c>
      <c r="EI94" s="13" t="n">
        <v>0.002797</v>
      </c>
      <c r="EJ94" s="13" t="n">
        <v>0.028851</v>
      </c>
      <c r="EK94" s="13" t="n">
        <v>0.014915</v>
      </c>
      <c r="EL94" s="13" t="n">
        <v>-0.024557</v>
      </c>
      <c r="EM94" s="13" t="n">
        <v>0.050111</v>
      </c>
      <c r="EN94" s="13" t="n">
        <v>-0.013994</v>
      </c>
      <c r="EO94" s="13" t="n">
        <v>0.02638</v>
      </c>
      <c r="EP94" s="13" t="n">
        <v>0.037801</v>
      </c>
      <c r="EQ94" s="13" t="n">
        <v>-0.009339</v>
      </c>
      <c r="ER94" s="13" t="n">
        <v>-0.020233</v>
      </c>
      <c r="ES94" s="13" t="n">
        <v>0.068639</v>
      </c>
      <c r="ET94" s="13" t="n">
        <v>-0.006734</v>
      </c>
      <c r="EU94" s="13" t="n">
        <v>0.006928</v>
      </c>
      <c r="EV94" s="13" t="n">
        <v>0.003641</v>
      </c>
      <c r="EW94" s="13" t="n">
        <v>-0.010359</v>
      </c>
      <c r="EX94" s="13" t="n">
        <v>0.028827</v>
      </c>
      <c r="EY94" s="13" t="n">
        <v>-0.064724</v>
      </c>
      <c r="EZ94" s="13" t="n">
        <v>-0.022601</v>
      </c>
      <c r="FA94" s="13" t="n">
        <v>0.075987</v>
      </c>
      <c r="FB94" s="13" t="n">
        <v>0.001824</v>
      </c>
      <c r="FC94" s="13" t="n">
        <v>-0.00837</v>
      </c>
      <c r="FD94" s="13" t="n">
        <v>-0.063947</v>
      </c>
      <c r="FE94" s="13" t="n">
        <v>0.012902</v>
      </c>
      <c r="FF94" s="13" t="n">
        <v>0.060117</v>
      </c>
      <c r="FG94" s="13" t="n">
        <v>-0.004977</v>
      </c>
      <c r="FH94" s="13" t="n">
        <v>0.008057</v>
      </c>
      <c r="FI94" s="13" t="n">
        <v>0.006806</v>
      </c>
      <c r="FJ94" s="13" t="n">
        <v>0.049935</v>
      </c>
      <c r="FK94" s="13" t="n">
        <v>-0.009553</v>
      </c>
      <c r="FL94" s="13" t="n">
        <v>-0.002709</v>
      </c>
      <c r="FM94" s="13" t="n">
        <v>-0.034978</v>
      </c>
      <c r="FN94" s="13" t="n">
        <v>0.024645</v>
      </c>
      <c r="FO94" s="13" t="n">
        <v>-0.000502</v>
      </c>
      <c r="FP94" s="13" t="n">
        <v>0.034016</v>
      </c>
      <c r="FQ94" s="13" t="n">
        <v>0.036635</v>
      </c>
      <c r="FR94" s="13" t="n">
        <v>0.00446</v>
      </c>
      <c r="FS94" s="13" t="n">
        <v>0.016297</v>
      </c>
      <c r="FT94" s="13" t="n">
        <v>0.023226</v>
      </c>
      <c r="FU94" s="13" t="n">
        <v>0.002142</v>
      </c>
      <c r="FV94" s="13" t="n">
        <v>0.017406</v>
      </c>
      <c r="FW94" s="13" t="n">
        <v>0.007309</v>
      </c>
      <c r="FX94" s="13" t="n">
        <v>0.018518</v>
      </c>
      <c r="FY94" s="13" t="n">
        <v>0.020679</v>
      </c>
      <c r="FZ94" s="13" t="n">
        <v>0.034014</v>
      </c>
      <c r="GA94" s="13" t="n">
        <v>0.017968</v>
      </c>
      <c r="GB94" s="13" t="n">
        <v>0.063409</v>
      </c>
      <c r="GC94" s="13" t="n">
        <v>-0.028518</v>
      </c>
    </row>
    <row r="95" customFormat="false" ht="15" hidden="false" customHeight="false" outlineLevel="0" collapsed="false">
      <c r="B95" s="8" t="str">
        <f aca="false">Deals!B95</f>
        <v>Option Care Health, Inc.</v>
      </c>
      <c r="C95" s="12" t="n">
        <v>1</v>
      </c>
      <c r="D95" s="13" t="n">
        <v>0.160731</v>
      </c>
      <c r="E95" s="13" t="n">
        <v>0.09048</v>
      </c>
      <c r="F95" s="13" t="n">
        <v>0.008658</v>
      </c>
      <c r="G95" s="13" t="n">
        <v>0.180258</v>
      </c>
      <c r="H95" s="13" t="n">
        <v>-0.015152</v>
      </c>
      <c r="I95" s="13" t="n">
        <v>-0.249231</v>
      </c>
      <c r="J95" s="13" t="n">
        <v>-0.280328</v>
      </c>
      <c r="K95" s="13" t="n">
        <v>-0.201595</v>
      </c>
      <c r="L95" s="13" t="n">
        <v>-0.012839</v>
      </c>
      <c r="M95" s="13" t="n">
        <v>0.069364</v>
      </c>
      <c r="N95" s="13" t="n">
        <v>0.15</v>
      </c>
      <c r="O95" s="13" t="n">
        <v>-0.162162</v>
      </c>
      <c r="P95" s="13" t="n">
        <v>-0.021038</v>
      </c>
      <c r="Q95" s="13" t="n">
        <v>-0.008596</v>
      </c>
      <c r="R95" s="13" t="n">
        <v>0.134393</v>
      </c>
      <c r="S95" s="13" t="n">
        <v>0.06242</v>
      </c>
      <c r="T95" s="13" t="n">
        <v>-0.101918</v>
      </c>
      <c r="U95" s="13" t="n">
        <v>0.129506</v>
      </c>
      <c r="V95" s="13" t="n">
        <v>-0.183215</v>
      </c>
      <c r="W95" s="13" t="n">
        <v>-0.065123</v>
      </c>
      <c r="X95" s="13" t="n">
        <v>0.003096</v>
      </c>
      <c r="Y95" s="13" t="n">
        <v>0.078704</v>
      </c>
      <c r="Z95" s="13" t="n">
        <v>-0.177396</v>
      </c>
      <c r="AA95" s="13" t="n">
        <v>0.062609</v>
      </c>
      <c r="AB95" s="13" t="n">
        <v>-0.274959</v>
      </c>
      <c r="AC95" s="13" t="n">
        <v>0.060948</v>
      </c>
      <c r="AD95" s="13" t="n">
        <v>-0.244681</v>
      </c>
      <c r="AE95" s="13" t="n">
        <v>0.022535</v>
      </c>
      <c r="AF95" s="13" t="n">
        <v>-0.30854</v>
      </c>
      <c r="AG95" s="13" t="n">
        <v>-0.031873</v>
      </c>
      <c r="AH95" s="13" t="n">
        <v>-0.230453</v>
      </c>
      <c r="AI95" s="13" t="n">
        <v>0.053476</v>
      </c>
      <c r="AJ95" s="13" t="n">
        <v>0.076142</v>
      </c>
      <c r="AK95" s="13" t="n">
        <v>-0.174528</v>
      </c>
      <c r="AL95" s="13" t="n">
        <v>0.022857</v>
      </c>
      <c r="AM95" s="13" t="n">
        <v>0.206704</v>
      </c>
      <c r="AN95" s="13" t="n">
        <v>-0.009259</v>
      </c>
      <c r="AO95" s="13" t="n">
        <v>0.233645</v>
      </c>
      <c r="AP95" s="13" t="n">
        <v>0.022727</v>
      </c>
      <c r="AQ95" s="13" t="n">
        <v>-0.055556</v>
      </c>
      <c r="AR95" s="13" t="n">
        <v>0.003922</v>
      </c>
      <c r="AS95" s="13" t="n">
        <v>0.007812</v>
      </c>
      <c r="AT95" s="13" t="n">
        <v>0.120155</v>
      </c>
      <c r="AU95" s="13" t="n">
        <v>-0.069204</v>
      </c>
      <c r="AV95" s="13" t="n">
        <v>-0.576208</v>
      </c>
      <c r="AW95" s="13" t="n">
        <v>-0.087719</v>
      </c>
      <c r="AX95" s="13" t="n">
        <v>0.317308</v>
      </c>
      <c r="AY95" s="13" t="n">
        <v>0.10219</v>
      </c>
      <c r="AZ95" s="13" t="n">
        <v>0.125828</v>
      </c>
      <c r="BA95" s="13" t="n">
        <v>-0.105882</v>
      </c>
      <c r="BB95" s="13" t="n">
        <v>0.190789</v>
      </c>
      <c r="BC95" s="13" t="n">
        <v>0.5</v>
      </c>
      <c r="BD95" s="13" t="n">
        <v>0.064457</v>
      </c>
      <c r="BE95" s="13" t="n">
        <v>0.048443</v>
      </c>
      <c r="BF95" s="13" t="n">
        <v>-0.092409</v>
      </c>
      <c r="BG95" s="13" t="n">
        <v>-0.08</v>
      </c>
      <c r="BH95" s="13" t="n">
        <v>0.035573</v>
      </c>
      <c r="BI95" s="13" t="n">
        <v>0.110687</v>
      </c>
      <c r="BJ95" s="13" t="n">
        <v>-0.041237</v>
      </c>
      <c r="BK95" s="13" t="n">
        <v>0.132616</v>
      </c>
      <c r="BM95" s="13" t="n">
        <v>0.052809</v>
      </c>
      <c r="BN95" s="13" t="n">
        <v>-0.019222</v>
      </c>
      <c r="BO95" s="13" t="n">
        <v>0.044615</v>
      </c>
      <c r="BP95" s="13" t="n">
        <v>-0.002106</v>
      </c>
      <c r="BQ95" s="13" t="n">
        <v>0.063373</v>
      </c>
      <c r="BR95" s="13" t="n">
        <v>-0.006886</v>
      </c>
      <c r="BS95" s="13" t="n">
        <v>0.061363</v>
      </c>
      <c r="BT95" s="13" t="n">
        <v>0.015231</v>
      </c>
      <c r="BU95" s="13" t="n">
        <v>0.036126</v>
      </c>
      <c r="BV95" s="13" t="n">
        <v>0.003287</v>
      </c>
      <c r="BW95" s="13" t="n">
        <v>-0.021841</v>
      </c>
      <c r="BX95" s="13" t="n">
        <v>0.031074</v>
      </c>
      <c r="BY95" s="13" t="n">
        <v>0.000844</v>
      </c>
      <c r="BZ95" s="13" t="n">
        <v>-0.033685</v>
      </c>
      <c r="CA95" s="13" t="n">
        <v>0.002627</v>
      </c>
      <c r="CB95" s="13" t="n">
        <v>0.065626</v>
      </c>
      <c r="CC95" s="13" t="n">
        <v>-0.066461</v>
      </c>
      <c r="CD95" s="13" t="n">
        <v>0.052829</v>
      </c>
      <c r="CE95" s="13" t="n">
        <v>-0.042516</v>
      </c>
      <c r="CF95" s="13" t="n">
        <v>0.065875</v>
      </c>
      <c r="CG95" s="13" t="n">
        <v>-0.00331</v>
      </c>
      <c r="CH95" s="13" t="n">
        <v>0.029053</v>
      </c>
      <c r="CI95" s="13" t="n">
        <v>-0.04909</v>
      </c>
      <c r="CJ95" s="13" t="n">
        <v>0.089569</v>
      </c>
      <c r="CK95" s="13" t="n">
        <v>0.025136</v>
      </c>
      <c r="CL95" s="13" t="n">
        <v>-0.024785</v>
      </c>
      <c r="CM95" s="13" t="n">
        <v>0.047682</v>
      </c>
      <c r="CN95" s="13" t="n">
        <v>0.012444</v>
      </c>
      <c r="CO95" s="13" t="n">
        <v>-0.013585</v>
      </c>
      <c r="CP95" s="13" t="n">
        <v>-0.054307</v>
      </c>
      <c r="CQ95" s="13" t="n">
        <v>-0.051069</v>
      </c>
      <c r="CR95" s="13" t="n">
        <v>0.070943</v>
      </c>
      <c r="CS95" s="13" t="n">
        <v>0.024142</v>
      </c>
      <c r="CT95" s="13" t="n">
        <v>-0.045184</v>
      </c>
      <c r="CU95" s="13" t="n">
        <v>-0.064384</v>
      </c>
      <c r="CV95" s="13" t="n">
        <v>0.005961</v>
      </c>
      <c r="CW95" s="13" t="n">
        <v>0.070926</v>
      </c>
      <c r="CX95" s="13" t="n">
        <v>0.00132</v>
      </c>
      <c r="CY95" s="13" t="n">
        <v>0.019646</v>
      </c>
      <c r="CZ95" s="13" t="n">
        <v>0.013384</v>
      </c>
      <c r="DA95" s="13" t="n">
        <v>0.063183</v>
      </c>
      <c r="DB95" s="13" t="n">
        <v>0.032902</v>
      </c>
      <c r="DC95" s="13" t="n">
        <v>0.017747</v>
      </c>
      <c r="DD95" s="13" t="n">
        <v>-0.068714</v>
      </c>
      <c r="DE95" s="13" t="n">
        <v>0.099918</v>
      </c>
      <c r="DF95" s="13" t="n">
        <v>0.013263</v>
      </c>
      <c r="DG95" s="13" t="n">
        <v>0.019366</v>
      </c>
      <c r="DH95" s="13" t="n">
        <v>-0.001072</v>
      </c>
      <c r="DI95" s="13" t="n">
        <v>0.005132</v>
      </c>
      <c r="DJ95" s="13" t="n">
        <v>0.013007</v>
      </c>
      <c r="DK95" s="13" t="n">
        <v>-0.007458</v>
      </c>
      <c r="DL95" s="13" t="n">
        <v>0.030297</v>
      </c>
      <c r="DM95" s="13" t="n">
        <v>0.006592</v>
      </c>
      <c r="DN95" s="13" t="n">
        <v>-0.011412</v>
      </c>
      <c r="DO95" s="13" t="n">
        <v>0.065072</v>
      </c>
      <c r="DP95" s="13" t="n">
        <v>0.014941</v>
      </c>
      <c r="DQ95" s="13" t="n">
        <v>0.032668</v>
      </c>
      <c r="DR95" s="13" t="n">
        <v>0.024431</v>
      </c>
      <c r="DS95" s="13" t="n">
        <v>0.023933</v>
      </c>
      <c r="DT95" s="13" t="n">
        <v>-0.020116</v>
      </c>
      <c r="DV95" s="13" t="n">
        <v>0.049115</v>
      </c>
      <c r="DW95" s="13" t="n">
        <v>-0.022236</v>
      </c>
      <c r="DX95" s="13" t="n">
        <v>0.054301</v>
      </c>
      <c r="DY95" s="13" t="n">
        <v>-0.003096</v>
      </c>
      <c r="DZ95" s="13" t="n">
        <v>0.05967</v>
      </c>
      <c r="EA95" s="13" t="n">
        <v>-0.009129</v>
      </c>
      <c r="EB95" s="13" t="n">
        <v>0.063609</v>
      </c>
      <c r="EC95" s="13" t="n">
        <v>0.012291</v>
      </c>
      <c r="ED95" s="13" t="n">
        <v>0.035758</v>
      </c>
      <c r="EE95" s="13" t="n">
        <v>0.009987</v>
      </c>
      <c r="EF95" s="13" t="n">
        <v>-0.018735</v>
      </c>
      <c r="EG95" s="13" t="n">
        <v>0.033654</v>
      </c>
      <c r="EH95" s="13" t="n">
        <v>0.000604</v>
      </c>
      <c r="EI95" s="13" t="n">
        <v>-0.037904</v>
      </c>
      <c r="EJ95" s="13" t="n">
        <v>-0.002797</v>
      </c>
      <c r="EK95" s="13" t="n">
        <v>0.058494</v>
      </c>
      <c r="EL95" s="13" t="n">
        <v>-0.066148</v>
      </c>
      <c r="EM95" s="13" t="n">
        <v>0.056075</v>
      </c>
      <c r="EN95" s="13" t="n">
        <v>-0.038249</v>
      </c>
      <c r="EO95" s="13" t="n">
        <v>0.06957</v>
      </c>
      <c r="EP95" s="13" t="n">
        <v>-0.001335</v>
      </c>
      <c r="EQ95" s="13" t="n">
        <v>0.038888</v>
      </c>
      <c r="ER95" s="13" t="n">
        <v>-0.053162</v>
      </c>
      <c r="ES95" s="13" t="n">
        <v>0.086761</v>
      </c>
      <c r="ET95" s="13" t="n">
        <v>0.016223</v>
      </c>
      <c r="EU95" s="13" t="n">
        <v>-0.016687</v>
      </c>
      <c r="EV95" s="13" t="n">
        <v>0.042054</v>
      </c>
      <c r="EW95" s="13" t="n">
        <v>0.014923</v>
      </c>
      <c r="EX95" s="13" t="n">
        <v>-0.010394</v>
      </c>
      <c r="EY95" s="13" t="n">
        <v>-0.058827</v>
      </c>
      <c r="EZ95" s="13" t="n">
        <v>-0.053254</v>
      </c>
      <c r="FA95" s="13" t="n">
        <v>0.075211</v>
      </c>
      <c r="FB95" s="13" t="n">
        <v>0.025821</v>
      </c>
      <c r="FC95" s="13" t="n">
        <v>-0.045189</v>
      </c>
      <c r="FD95" s="13" t="n">
        <v>-0.071804</v>
      </c>
      <c r="FE95" s="13" t="n">
        <v>0.010344</v>
      </c>
      <c r="FF95" s="13" t="n">
        <v>0.080622</v>
      </c>
      <c r="FG95" s="13" t="n">
        <v>0.011547</v>
      </c>
      <c r="FH95" s="13" t="n">
        <v>0.014218</v>
      </c>
      <c r="FI95" s="13" t="n">
        <v>0.008408</v>
      </c>
      <c r="FJ95" s="13" t="n">
        <v>0.063474</v>
      </c>
      <c r="FK95" s="13" t="n">
        <v>0.026711</v>
      </c>
      <c r="FL95" s="13" t="n">
        <v>0.016267</v>
      </c>
      <c r="FM95" s="13" t="n">
        <v>-0.069045</v>
      </c>
      <c r="FN95" s="13" t="n">
        <v>0.107258</v>
      </c>
      <c r="FO95" s="13" t="n">
        <v>0.010762</v>
      </c>
      <c r="FP95" s="13" t="n">
        <v>0.019441</v>
      </c>
      <c r="FQ95" s="13" t="n">
        <v>0.009952</v>
      </c>
      <c r="FR95" s="13" t="n">
        <v>0.006349</v>
      </c>
      <c r="FS95" s="13" t="n">
        <v>0.013416</v>
      </c>
      <c r="FT95" s="13" t="n">
        <v>-0.01647</v>
      </c>
      <c r="FU95" s="13" t="n">
        <v>0.034776</v>
      </c>
      <c r="FV95" s="13" t="n">
        <v>0.006464</v>
      </c>
      <c r="FW95" s="13" t="n">
        <v>-0.010849</v>
      </c>
      <c r="FX95" s="13" t="n">
        <v>0.061699</v>
      </c>
      <c r="FY95" s="13" t="n">
        <v>0.008673</v>
      </c>
      <c r="FZ95" s="13" t="n">
        <v>0.031201</v>
      </c>
      <c r="GA95" s="13" t="n">
        <v>0.016916</v>
      </c>
      <c r="GB95" s="13" t="n">
        <v>0.022587</v>
      </c>
      <c r="GC95" s="13" t="n">
        <v>-0.020209</v>
      </c>
    </row>
    <row r="96" customFormat="false" ht="15" hidden="false" customHeight="false" outlineLevel="0" collapsed="false">
      <c r="B96" s="8" t="str">
        <f aca="false">Deals!B96</f>
        <v>Verint Systems Inc</v>
      </c>
      <c r="C96" s="12" t="n">
        <v>1</v>
      </c>
      <c r="D96" s="13" t="n">
        <v>0.069652</v>
      </c>
      <c r="E96" s="13" t="n">
        <v>-0.096033</v>
      </c>
      <c r="F96" s="13" t="n">
        <v>0.016041</v>
      </c>
      <c r="G96" s="13" t="n">
        <v>0.056598</v>
      </c>
      <c r="H96" s="13" t="n">
        <v>0.00874</v>
      </c>
      <c r="I96" s="13" t="n">
        <v>-0.073505</v>
      </c>
      <c r="J96" s="13" t="n">
        <v>0.117949</v>
      </c>
      <c r="K96" s="13" t="n">
        <v>-0.014571</v>
      </c>
      <c r="L96" s="13" t="n">
        <v>0.038883</v>
      </c>
      <c r="M96" s="13" t="n">
        <v>0.131787</v>
      </c>
      <c r="N96" s="13" t="n">
        <v>0.058221</v>
      </c>
      <c r="O96" s="13" t="n">
        <v>0.03015</v>
      </c>
      <c r="P96" s="13" t="n">
        <v>0.002564</v>
      </c>
      <c r="Q96" s="13" t="n">
        <v>-0.067334</v>
      </c>
      <c r="R96" s="13" t="n">
        <v>0.058488</v>
      </c>
      <c r="S96" s="13" t="n">
        <v>0.058709</v>
      </c>
      <c r="T96" s="13" t="n">
        <v>-0.043017</v>
      </c>
      <c r="U96" s="13" t="n">
        <v>0.067959</v>
      </c>
      <c r="V96" s="13" t="n">
        <v>0.109316</v>
      </c>
      <c r="W96" s="13" t="n">
        <v>0.033807</v>
      </c>
      <c r="X96" s="13" t="n">
        <v>0.046965</v>
      </c>
      <c r="Y96" s="13" t="n">
        <v>-0.031733</v>
      </c>
      <c r="Z96" s="13" t="n">
        <v>-0.084077</v>
      </c>
      <c r="AA96" s="13" t="n">
        <v>0.140408</v>
      </c>
      <c r="AB96" s="13" t="n">
        <v>0.017331</v>
      </c>
      <c r="AC96" s="13" t="n">
        <v>-0.008074</v>
      </c>
      <c r="AD96" s="13" t="n">
        <v>0.052743</v>
      </c>
      <c r="AE96" s="13" t="n">
        <v>-0.060693</v>
      </c>
      <c r="AF96" s="13" t="n">
        <v>-0.041567</v>
      </c>
      <c r="AG96" s="13" t="n">
        <v>-0.083992</v>
      </c>
      <c r="AH96" s="13" t="n">
        <v>-0.190887</v>
      </c>
      <c r="AI96" s="13" t="n">
        <v>0.102665</v>
      </c>
      <c r="AJ96" s="13" t="n">
        <v>-0.015343</v>
      </c>
      <c r="AK96" s="13" t="n">
        <v>-0.134258</v>
      </c>
      <c r="AL96" s="13" t="n">
        <v>-0.097387</v>
      </c>
      <c r="AM96" s="13" t="n">
        <v>-0.0295</v>
      </c>
      <c r="AN96" s="13" t="n">
        <v>-0.060512</v>
      </c>
      <c r="AO96" s="13" t="n">
        <v>0.013781</v>
      </c>
      <c r="AP96" s="13" t="n">
        <v>-0.025118</v>
      </c>
      <c r="AQ96" s="13" t="n">
        <v>0.004244</v>
      </c>
      <c r="AR96" s="13" t="n">
        <v>0.064594</v>
      </c>
      <c r="AS96" s="13" t="n">
        <v>-0.032606</v>
      </c>
      <c r="AT96" s="13" t="n">
        <v>0.102872</v>
      </c>
      <c r="AU96" s="13" t="n">
        <v>-0.043317</v>
      </c>
      <c r="AV96" s="13" t="n">
        <v>0.043056</v>
      </c>
      <c r="AW96" s="13" t="n">
        <v>-0.061252</v>
      </c>
      <c r="AX96" s="13" t="n">
        <v>0.059574</v>
      </c>
      <c r="AY96" s="13" t="n">
        <v>0.01071</v>
      </c>
      <c r="AZ96" s="13" t="n">
        <v>0.149007</v>
      </c>
      <c r="BA96" s="13" t="n">
        <v>-0.093948</v>
      </c>
      <c r="BB96" s="13" t="n">
        <v>0.045802</v>
      </c>
      <c r="BC96" s="13" t="n">
        <v>-0.009732</v>
      </c>
      <c r="BD96" s="13" t="n">
        <v>-0.025799</v>
      </c>
      <c r="BE96" s="13" t="n">
        <v>0.001261</v>
      </c>
      <c r="BF96" s="13" t="n">
        <v>0.054156</v>
      </c>
      <c r="BG96" s="13" t="n">
        <v>0.008363</v>
      </c>
      <c r="BH96" s="13" t="n">
        <v>0.03673</v>
      </c>
      <c r="BI96" s="13" t="n">
        <v>-0.043429</v>
      </c>
      <c r="BJ96" s="13" t="n">
        <v>-0.002389</v>
      </c>
      <c r="BK96" s="13" t="n">
        <v>-0.068263</v>
      </c>
      <c r="BM96" s="13" t="n">
        <v>0.044964</v>
      </c>
      <c r="BN96" s="13" t="n">
        <v>-0.020228</v>
      </c>
      <c r="BO96" s="13" t="n">
        <v>0.029833</v>
      </c>
      <c r="BP96" s="13" t="n">
        <v>-0.004107</v>
      </c>
      <c r="BQ96" s="13" t="n">
        <v>0.082928</v>
      </c>
      <c r="BR96" s="13" t="n">
        <v>-0.016534</v>
      </c>
      <c r="BS96" s="13" t="n">
        <v>0.057374</v>
      </c>
      <c r="BT96" s="13" t="n">
        <v>0.033835</v>
      </c>
      <c r="BU96" s="13" t="n">
        <v>0.027704</v>
      </c>
      <c r="BV96" s="13" t="n">
        <v>0.016469</v>
      </c>
      <c r="BW96" s="13" t="n">
        <v>-0.003567</v>
      </c>
      <c r="BX96" s="13" t="n">
        <v>0.066358</v>
      </c>
      <c r="BY96" s="13" t="n">
        <v>-0.046875</v>
      </c>
      <c r="BZ96" s="13" t="n">
        <v>-0.05681</v>
      </c>
      <c r="CA96" s="13" t="n">
        <v>0.012433</v>
      </c>
      <c r="CB96" s="13" t="n">
        <v>0.062082</v>
      </c>
      <c r="CC96" s="13" t="n">
        <v>-0.054705</v>
      </c>
      <c r="CD96" s="13" t="n">
        <v>0.063988</v>
      </c>
      <c r="CE96" s="13" t="n">
        <v>-0.029935</v>
      </c>
      <c r="CF96" s="13" t="n">
        <v>0.058786</v>
      </c>
      <c r="CG96" s="13" t="n">
        <v>0.027658</v>
      </c>
      <c r="CH96" s="13" t="n">
        <v>0.017988</v>
      </c>
      <c r="CI96" s="13" t="n">
        <v>-0.005831</v>
      </c>
      <c r="CJ96" s="13" t="n">
        <v>0.073006</v>
      </c>
      <c r="CK96" s="13" t="n">
        <v>0.005411</v>
      </c>
      <c r="CL96" s="13" t="n">
        <v>-0.031006</v>
      </c>
      <c r="CM96" s="13" t="n">
        <v>0.044006</v>
      </c>
      <c r="CN96" s="13" t="n">
        <v>0.012921</v>
      </c>
      <c r="CO96" s="13" t="n">
        <v>0.019176</v>
      </c>
      <c r="CP96" s="13" t="n">
        <v>-0.080326</v>
      </c>
      <c r="CQ96" s="13" t="n">
        <v>-0.060705</v>
      </c>
      <c r="CR96" s="13" t="n">
        <v>0.038969</v>
      </c>
      <c r="CS96" s="13" t="n">
        <v>0.019986</v>
      </c>
      <c r="CT96" s="13" t="n">
        <v>-0.026704</v>
      </c>
      <c r="CU96" s="13" t="n">
        <v>-0.116705</v>
      </c>
      <c r="CV96" s="13" t="n">
        <v>-0.002874</v>
      </c>
      <c r="CW96" s="13" t="n">
        <v>0.056488</v>
      </c>
      <c r="CX96" s="13" t="n">
        <v>0.011506</v>
      </c>
      <c r="CY96" s="13" t="n">
        <v>0.033278</v>
      </c>
      <c r="CZ96" s="13" t="n">
        <v>0.008302</v>
      </c>
      <c r="DA96" s="13" t="n">
        <v>0.070227</v>
      </c>
      <c r="DB96" s="13" t="n">
        <v>-0.01104</v>
      </c>
      <c r="DC96" s="13" t="n">
        <v>0</v>
      </c>
      <c r="DD96" s="13" t="n">
        <v>-0.048917</v>
      </c>
      <c r="DE96" s="13" t="n">
        <v>0.059159</v>
      </c>
      <c r="DF96" s="13" t="n">
        <v>0.003178</v>
      </c>
      <c r="DG96" s="13" t="n">
        <v>0.025215</v>
      </c>
      <c r="DH96" s="13" t="n">
        <v>0.039548</v>
      </c>
      <c r="DI96" s="13" t="n">
        <v>0.015682</v>
      </c>
      <c r="DJ96" s="13" t="n">
        <v>0.017618</v>
      </c>
      <c r="DK96" s="13" t="n">
        <v>0.016762</v>
      </c>
      <c r="DL96" s="13" t="n">
        <v>0.025148</v>
      </c>
      <c r="DM96" s="13" t="n">
        <v>0.007932</v>
      </c>
      <c r="DN96" s="13" t="n">
        <v>0.007953</v>
      </c>
      <c r="DO96" s="13" t="n">
        <v>0.024036</v>
      </c>
      <c r="DP96" s="13" t="n">
        <v>0.023892</v>
      </c>
      <c r="DQ96" s="13" t="n">
        <v>0.038463</v>
      </c>
      <c r="DR96" s="13" t="n">
        <v>0.01021</v>
      </c>
      <c r="DS96" s="13" t="n">
        <v>0.050764</v>
      </c>
      <c r="DT96" s="13" t="n">
        <v>-0.029375</v>
      </c>
      <c r="DV96" s="13" t="n">
        <v>0.039137</v>
      </c>
      <c r="DW96" s="13" t="n">
        <v>-0.015095</v>
      </c>
      <c r="DX96" s="13" t="n">
        <v>0.031393</v>
      </c>
      <c r="DY96" s="13" t="n">
        <v>-0.008217</v>
      </c>
      <c r="DZ96" s="13" t="n">
        <v>0.083009</v>
      </c>
      <c r="EA96" s="13" t="n">
        <v>-0.014221</v>
      </c>
      <c r="EB96" s="13" t="n">
        <v>0.057053</v>
      </c>
      <c r="EC96" s="13" t="n">
        <v>0.036623</v>
      </c>
      <c r="ED96" s="13" t="n">
        <v>0.042054</v>
      </c>
      <c r="EE96" s="13" t="n">
        <v>0.017674</v>
      </c>
      <c r="EF96" s="13" t="n">
        <v>-0.010563</v>
      </c>
      <c r="EG96" s="13" t="n">
        <v>0.064953</v>
      </c>
      <c r="EH96" s="13" t="n">
        <v>-0.033966</v>
      </c>
      <c r="EI96" s="13" t="n">
        <v>-0.04956</v>
      </c>
      <c r="EJ96" s="13" t="n">
        <v>0.009724</v>
      </c>
      <c r="EK96" s="13" t="n">
        <v>0.061219</v>
      </c>
      <c r="EL96" s="13" t="n">
        <v>-0.054769</v>
      </c>
      <c r="EM96" s="13" t="n">
        <v>0.059892</v>
      </c>
      <c r="EN96" s="13" t="n">
        <v>-0.02737</v>
      </c>
      <c r="EO96" s="13" t="n">
        <v>0.061437</v>
      </c>
      <c r="EP96" s="13" t="n">
        <v>0.027518</v>
      </c>
      <c r="EQ96" s="13" t="n">
        <v>0.018058</v>
      </c>
      <c r="ER96" s="13" t="n">
        <v>-0.014795</v>
      </c>
      <c r="ES96" s="13" t="n">
        <v>0.082671</v>
      </c>
      <c r="ET96" s="13" t="n">
        <v>0.00508</v>
      </c>
      <c r="EU96" s="13" t="n">
        <v>-0.029513</v>
      </c>
      <c r="EV96" s="13" t="n">
        <v>0.036794</v>
      </c>
      <c r="EW96" s="13" t="n">
        <v>0.016471</v>
      </c>
      <c r="EX96" s="13" t="n">
        <v>0.01547</v>
      </c>
      <c r="EY96" s="13" t="n">
        <v>-0.081561</v>
      </c>
      <c r="EZ96" s="13" t="n">
        <v>-0.066173</v>
      </c>
      <c r="FA96" s="13" t="n">
        <v>0.04778</v>
      </c>
      <c r="FB96" s="13" t="n">
        <v>0.032253</v>
      </c>
      <c r="FC96" s="13" t="n">
        <v>-0.028193</v>
      </c>
      <c r="FD96" s="13" t="n">
        <v>-0.130111</v>
      </c>
      <c r="FE96" s="13" t="n">
        <v>0.001735</v>
      </c>
      <c r="FF96" s="13" t="n">
        <v>0.058941</v>
      </c>
      <c r="FG96" s="13" t="n">
        <v>0.017347</v>
      </c>
      <c r="FH96" s="13" t="n">
        <v>0.032947</v>
      </c>
      <c r="FI96" s="13" t="n">
        <v>0.007118</v>
      </c>
      <c r="FJ96" s="13" t="n">
        <v>0.071002</v>
      </c>
      <c r="FK96" s="13" t="n">
        <v>-0.012112</v>
      </c>
      <c r="FL96" s="13" t="n">
        <v>-0.000608</v>
      </c>
      <c r="FM96" s="13" t="n">
        <v>-0.052504</v>
      </c>
      <c r="FN96" s="13" t="n">
        <v>0.057973</v>
      </c>
      <c r="FO96" s="13" t="n">
        <v>-0.000793</v>
      </c>
      <c r="FP96" s="13" t="n">
        <v>0.027035</v>
      </c>
      <c r="FQ96" s="13" t="n">
        <v>0.042605</v>
      </c>
      <c r="FR96" s="13" t="n">
        <v>0.025166</v>
      </c>
      <c r="FS96" s="13" t="n">
        <v>0.00737</v>
      </c>
      <c r="FT96" s="13" t="n">
        <v>0.010392</v>
      </c>
      <c r="FU96" s="13" t="n">
        <v>0.035766</v>
      </c>
      <c r="FV96" s="13" t="n">
        <v>0.008416</v>
      </c>
      <c r="FW96" s="13" t="n">
        <v>0.0091</v>
      </c>
      <c r="FX96" s="13" t="n">
        <v>0.024501</v>
      </c>
      <c r="FY96" s="13" t="n">
        <v>0.020936</v>
      </c>
      <c r="FZ96" s="13" t="n">
        <v>0.042491</v>
      </c>
      <c r="GA96" s="13" t="n">
        <v>0.00498</v>
      </c>
      <c r="GB96" s="13" t="n">
        <v>0.038418</v>
      </c>
      <c r="GC96" s="13" t="n">
        <v>-0.032533</v>
      </c>
    </row>
    <row r="97" customFormat="false" ht="15" hidden="false" customHeight="false" outlineLevel="0" collapsed="false">
      <c r="B97" s="8" t="str">
        <f aca="false">Deals!B97</f>
        <v>Ceco Environmental Corp</v>
      </c>
      <c r="C97" s="12" t="n">
        <v>1</v>
      </c>
      <c r="D97" s="13" t="n">
        <v>-0.102088</v>
      </c>
      <c r="E97" s="13" t="n">
        <v>0.039621</v>
      </c>
      <c r="F97" s="13" t="n">
        <v>0.023198</v>
      </c>
      <c r="G97" s="13" t="n">
        <v>0.086179</v>
      </c>
      <c r="H97" s="13" t="n">
        <v>-0.002994</v>
      </c>
      <c r="I97" s="13" t="n">
        <v>0.060811</v>
      </c>
      <c r="J97" s="13" t="n">
        <v>0.253551</v>
      </c>
      <c r="K97" s="13" t="n">
        <v>-0.105382</v>
      </c>
      <c r="L97" s="13" t="n">
        <v>0.026092</v>
      </c>
      <c r="M97" s="13" t="n">
        <v>-0.03789</v>
      </c>
      <c r="N97" s="13" t="n">
        <v>0.039254</v>
      </c>
      <c r="O97" s="13" t="n">
        <v>0.030341</v>
      </c>
      <c r="P97" s="13" t="n">
        <v>-0.042194</v>
      </c>
      <c r="Q97" s="13" t="n">
        <v>-0.098804</v>
      </c>
      <c r="R97" s="13" t="n">
        <v>0.092877</v>
      </c>
      <c r="S97" s="13" t="n">
        <v>-0.128929</v>
      </c>
      <c r="T97" s="13" t="n">
        <v>0.035346</v>
      </c>
      <c r="U97" s="13" t="n">
        <v>-0.042674</v>
      </c>
      <c r="V97" s="13" t="n">
        <v>0.068657</v>
      </c>
      <c r="W97" s="13" t="n">
        <v>-0.011173</v>
      </c>
      <c r="X97" s="13" t="n">
        <v>0.101695</v>
      </c>
      <c r="Y97" s="13" t="n">
        <v>-0.117117</v>
      </c>
      <c r="Z97" s="13" t="n">
        <v>0.037172</v>
      </c>
      <c r="AA97" s="13" t="n">
        <v>-0.249754</v>
      </c>
      <c r="AB97" s="13" t="n">
        <v>0.111216</v>
      </c>
      <c r="AC97" s="13" t="n">
        <v>-0.03732</v>
      </c>
      <c r="AD97" s="13" t="n">
        <v>0.004053</v>
      </c>
      <c r="AE97" s="13" t="n">
        <v>-0.205649</v>
      </c>
      <c r="AF97" s="13" t="n">
        <v>0.075556</v>
      </c>
      <c r="AG97" s="13" t="n">
        <v>-0.147107</v>
      </c>
      <c r="AH97" s="13" t="n">
        <v>0.089133</v>
      </c>
      <c r="AI97" s="13" t="n">
        <v>-0.025785</v>
      </c>
      <c r="AJ97" s="13" t="n">
        <v>-0.108631</v>
      </c>
      <c r="AK97" s="13" t="n">
        <v>0.015625</v>
      </c>
      <c r="AL97" s="13" t="n">
        <v>-0.203846</v>
      </c>
      <c r="AM97" s="13" t="n">
        <v>0.010628</v>
      </c>
      <c r="AN97" s="13" t="n">
        <v>0.062802</v>
      </c>
      <c r="AO97" s="13" t="n">
        <v>0.234848</v>
      </c>
      <c r="AP97" s="13" t="n">
        <v>0.080491</v>
      </c>
      <c r="AQ97" s="13" t="n">
        <v>0.058352</v>
      </c>
      <c r="AR97" s="13" t="n">
        <v>0.188108</v>
      </c>
      <c r="AS97" s="13" t="n">
        <v>0.032393</v>
      </c>
      <c r="AT97" s="13" t="n">
        <v>-0.12234</v>
      </c>
      <c r="AU97" s="13" t="n">
        <v>0.433333</v>
      </c>
      <c r="AV97" s="13" t="n">
        <v>-0.012262</v>
      </c>
      <c r="AW97" s="13" t="n">
        <v>-0.059498</v>
      </c>
      <c r="AX97" s="13" t="n">
        <v>-0.13872</v>
      </c>
      <c r="AY97" s="13" t="n">
        <v>-0.063274</v>
      </c>
      <c r="AZ97" s="13" t="n">
        <v>0.074215</v>
      </c>
      <c r="BA97" s="13" t="n">
        <v>-0.167405</v>
      </c>
      <c r="BB97" s="13" t="n">
        <v>-0.015426</v>
      </c>
      <c r="BC97" s="13" t="n">
        <v>0.052288</v>
      </c>
      <c r="BD97" s="13" t="n">
        <v>-0.226708</v>
      </c>
      <c r="BE97" s="13" t="n">
        <v>0.14257</v>
      </c>
      <c r="BF97" s="13" t="n">
        <v>0.036643</v>
      </c>
      <c r="BG97" s="13" t="n">
        <v>-0.383124</v>
      </c>
      <c r="BH97" s="13" t="n">
        <v>-0.051756</v>
      </c>
      <c r="BI97" s="13" t="n">
        <v>-0.116959</v>
      </c>
      <c r="BJ97" s="13" t="n">
        <v>-0.092715</v>
      </c>
      <c r="BK97" s="13" t="n">
        <v>0.082725</v>
      </c>
      <c r="BM97" s="13" t="n">
        <v>0.004011</v>
      </c>
      <c r="BN97" s="13" t="n">
        <v>0.077388</v>
      </c>
      <c r="BO97" s="13" t="n">
        <v>-0.010192</v>
      </c>
      <c r="BP97" s="13" t="n">
        <v>0.069319</v>
      </c>
      <c r="BQ97" s="13" t="n">
        <v>-0.023217</v>
      </c>
      <c r="BR97" s="13" t="n">
        <v>0.072942</v>
      </c>
      <c r="BS97" s="13" t="n">
        <v>-0.00739</v>
      </c>
      <c r="BT97" s="13" t="n">
        <v>0.077434</v>
      </c>
      <c r="BU97" s="13" t="n">
        <v>0.016088</v>
      </c>
      <c r="BV97" s="13" t="n">
        <v>0.032675</v>
      </c>
      <c r="BW97" s="13" t="n">
        <v>0.046905</v>
      </c>
      <c r="BX97" s="13" t="n">
        <v>-0.043988</v>
      </c>
      <c r="BY97" s="13" t="n">
        <v>-0.085952</v>
      </c>
      <c r="BZ97" s="13" t="n">
        <v>-0.027099</v>
      </c>
      <c r="CA97" s="13" t="n">
        <v>0.056882</v>
      </c>
      <c r="CB97" s="13" t="n">
        <v>-0.092607</v>
      </c>
      <c r="CC97" s="13" t="n">
        <v>0.029355</v>
      </c>
      <c r="CD97" s="13" t="n">
        <v>-0.070453</v>
      </c>
      <c r="CE97" s="13" t="n">
        <v>0.062621</v>
      </c>
      <c r="CF97" s="13" t="n">
        <v>0.002015</v>
      </c>
      <c r="CG97" s="13" t="n">
        <v>0.060012</v>
      </c>
      <c r="CH97" s="13" t="n">
        <v>-0.035068</v>
      </c>
      <c r="CI97" s="13" t="n">
        <v>0.041648</v>
      </c>
      <c r="CJ97" s="13" t="n">
        <v>-0.008501</v>
      </c>
      <c r="CK97" s="13" t="n">
        <v>-0.039431</v>
      </c>
      <c r="CL97" s="13" t="n">
        <v>0.036122</v>
      </c>
      <c r="CM97" s="13" t="n">
        <v>0.047587</v>
      </c>
      <c r="CN97" s="13" t="n">
        <v>-0.053488</v>
      </c>
      <c r="CO97" s="13" t="n">
        <v>-0.086497</v>
      </c>
      <c r="CP97" s="13" t="n">
        <v>-0.085194</v>
      </c>
      <c r="CQ97" s="13" t="n">
        <v>0.062238</v>
      </c>
      <c r="CR97" s="13" t="n">
        <v>0.053444</v>
      </c>
      <c r="CS97" s="13" t="n">
        <v>-0.036931</v>
      </c>
      <c r="CT97" s="13" t="n">
        <v>-0.134013</v>
      </c>
      <c r="CU97" s="13" t="n">
        <v>-0.030916</v>
      </c>
      <c r="CV97" s="13" t="n">
        <v>0.038806</v>
      </c>
      <c r="CW97" s="13" t="n">
        <v>0.031489</v>
      </c>
      <c r="CX97" s="13" t="n">
        <v>0.009355</v>
      </c>
      <c r="CY97" s="13" t="n">
        <v>-0.042042</v>
      </c>
      <c r="CZ97" s="13" t="n">
        <v>0.047433</v>
      </c>
      <c r="DA97" s="13" t="n">
        <v>0.030033</v>
      </c>
      <c r="DB97" s="13" t="n">
        <v>0.117876</v>
      </c>
      <c r="DC97" s="13" t="n">
        <v>-0.111158</v>
      </c>
      <c r="DD97" s="13" t="n">
        <v>0.072604</v>
      </c>
      <c r="DE97" s="13" t="n">
        <v>0.014295</v>
      </c>
      <c r="DF97" s="13" t="n">
        <v>0.019359</v>
      </c>
      <c r="DG97" s="13" t="n">
        <v>0.027966</v>
      </c>
      <c r="DH97" s="13" t="n">
        <v>0.020055</v>
      </c>
      <c r="DI97" s="13" t="n">
        <v>0.038317</v>
      </c>
      <c r="DJ97" s="13" t="n">
        <v>-0.019933</v>
      </c>
      <c r="DK97" s="13" t="n">
        <v>0.092614</v>
      </c>
      <c r="DL97" s="13" t="n">
        <v>-0.008108</v>
      </c>
      <c r="DM97" s="13" t="n">
        <v>-0.009</v>
      </c>
      <c r="DN97" s="13" t="n">
        <v>0.071923</v>
      </c>
      <c r="DO97" s="13" t="n">
        <v>-0.029851</v>
      </c>
      <c r="DP97" s="13" t="n">
        <v>0.014022</v>
      </c>
      <c r="DQ97" s="13" t="n">
        <v>0.014033</v>
      </c>
      <c r="DR97" s="13" t="n">
        <v>0.035172</v>
      </c>
      <c r="DS97" s="13" t="n">
        <v>-0.022115</v>
      </c>
      <c r="DT97" s="13" t="n">
        <v>0.02973</v>
      </c>
      <c r="DV97" s="13" t="n">
        <v>0.014853</v>
      </c>
      <c r="DW97" s="13" t="n">
        <v>0.045779</v>
      </c>
      <c r="DX97" s="13" t="n">
        <v>-0.025103</v>
      </c>
      <c r="DY97" s="13" t="n">
        <v>0.074481</v>
      </c>
      <c r="DZ97" s="13" t="n">
        <v>-0.01862</v>
      </c>
      <c r="EA97" s="13" t="n">
        <v>0.059497</v>
      </c>
      <c r="EB97" s="13" t="n">
        <v>-0.006256</v>
      </c>
      <c r="EC97" s="13" t="n">
        <v>0.078353</v>
      </c>
      <c r="ED97" s="13" t="n">
        <v>0.02509</v>
      </c>
      <c r="EE97" s="13" t="n">
        <v>0.057637</v>
      </c>
      <c r="EF97" s="13" t="n">
        <v>0.051588</v>
      </c>
      <c r="EG97" s="13" t="n">
        <v>-0.037482</v>
      </c>
      <c r="EH97" s="13" t="n">
        <v>-0.07686</v>
      </c>
      <c r="EI97" s="13" t="n">
        <v>-0.018586</v>
      </c>
      <c r="EJ97" s="13" t="n">
        <v>0.043857</v>
      </c>
      <c r="EK97" s="13" t="n">
        <v>-0.074271</v>
      </c>
      <c r="EL97" s="13" t="n">
        <v>0.029712</v>
      </c>
      <c r="EM97" s="13" t="n">
        <v>-0.072238</v>
      </c>
      <c r="EN97" s="13" t="n">
        <v>0.017289</v>
      </c>
      <c r="EO97" s="13" t="n">
        <v>-0.010882</v>
      </c>
      <c r="EP97" s="13" t="n">
        <v>0.023455</v>
      </c>
      <c r="EQ97" s="13" t="n">
        <v>-0.017418</v>
      </c>
      <c r="ER97" s="13" t="n">
        <v>0.047477</v>
      </c>
      <c r="ES97" s="13" t="n">
        <v>-0.021398</v>
      </c>
      <c r="ET97" s="13" t="n">
        <v>0.022046</v>
      </c>
      <c r="EU97" s="13" t="n">
        <v>0.018873</v>
      </c>
      <c r="EV97" s="13" t="n">
        <v>0.023034</v>
      </c>
      <c r="EW97" s="13" t="n">
        <v>-0.052736</v>
      </c>
      <c r="EX97" s="13" t="n">
        <v>-0.065364</v>
      </c>
      <c r="EY97" s="13" t="n">
        <v>-0.089742</v>
      </c>
      <c r="EZ97" s="13" t="n">
        <v>0.053152</v>
      </c>
      <c r="FA97" s="13" t="n">
        <v>0.028786</v>
      </c>
      <c r="FB97" s="13" t="n">
        <v>-0.051739</v>
      </c>
      <c r="FC97" s="13" t="n">
        <v>-0.10249</v>
      </c>
      <c r="FD97" s="13" t="n">
        <v>-0.018578</v>
      </c>
      <c r="FE97" s="13" t="n">
        <v>0.034075</v>
      </c>
      <c r="FF97" s="13" t="n">
        <v>0.045178</v>
      </c>
      <c r="FG97" s="13" t="n">
        <v>-0.011984</v>
      </c>
      <c r="FH97" s="13" t="n">
        <v>-0.045627</v>
      </c>
      <c r="FI97" s="13" t="n">
        <v>0.049232</v>
      </c>
      <c r="FJ97" s="13" t="n">
        <v>0.027746</v>
      </c>
      <c r="FK97" s="13" t="n">
        <v>0.098478</v>
      </c>
      <c r="FL97" s="13" t="n">
        <v>-0.108699</v>
      </c>
      <c r="FM97" s="13" t="n">
        <v>0.044804</v>
      </c>
      <c r="FN97" s="13" t="n">
        <v>-0.011773</v>
      </c>
      <c r="FO97" s="13" t="n">
        <v>0.016171</v>
      </c>
      <c r="FP97" s="13" t="n">
        <v>0.039368</v>
      </c>
      <c r="FQ97" s="13" t="n">
        <v>-0.003141</v>
      </c>
      <c r="FR97" s="13" t="n">
        <v>0.006861</v>
      </c>
      <c r="FS97" s="13" t="n">
        <v>-0.038109</v>
      </c>
      <c r="FT97" s="13" t="n">
        <v>0.066693</v>
      </c>
      <c r="FU97" s="13" t="n">
        <v>-0.025255</v>
      </c>
      <c r="FV97" s="13" t="n">
        <v>-0.0441</v>
      </c>
      <c r="FW97" s="13" t="n">
        <v>0.098369</v>
      </c>
      <c r="FX97" s="13" t="n">
        <v>-0.021822</v>
      </c>
      <c r="FY97" s="13" t="n">
        <v>0.014181</v>
      </c>
      <c r="FZ97" s="13" t="n">
        <v>0.029236</v>
      </c>
      <c r="GA97" s="13" t="n">
        <v>0.014677</v>
      </c>
      <c r="GB97" s="13" t="n">
        <v>-0.048816</v>
      </c>
      <c r="GC97" s="13" t="n">
        <v>0.031538</v>
      </c>
    </row>
    <row r="98" customFormat="false" ht="15" hidden="false" customHeight="false" outlineLevel="0" collapsed="false">
      <c r="B98" s="8" t="str">
        <f aca="false">Deals!B98</f>
        <v>Diodes Inc</v>
      </c>
      <c r="C98" s="12" t="n">
        <v>1</v>
      </c>
      <c r="D98" s="13" t="n">
        <v>-0.034318</v>
      </c>
      <c r="E98" s="13" t="n">
        <v>0.164857</v>
      </c>
      <c r="F98" s="13" t="n">
        <v>0.100424</v>
      </c>
      <c r="G98" s="13" t="n">
        <v>0.055449</v>
      </c>
      <c r="H98" s="13" t="n">
        <v>-0.091572</v>
      </c>
      <c r="I98" s="13" t="n">
        <v>-0.016064</v>
      </c>
      <c r="J98" s="13" t="n">
        <v>-0.011429</v>
      </c>
      <c r="K98" s="13" t="n">
        <v>-0.167217</v>
      </c>
      <c r="L98" s="13" t="n">
        <v>0.168071</v>
      </c>
      <c r="M98" s="13" t="n">
        <v>-0.027589</v>
      </c>
      <c r="N98" s="13" t="n">
        <v>0.039284</v>
      </c>
      <c r="O98" s="13" t="n">
        <v>0.097018</v>
      </c>
      <c r="P98" s="13" t="n">
        <v>0.009571</v>
      </c>
      <c r="Q98" s="13" t="n">
        <v>0.049298</v>
      </c>
      <c r="R98" s="13" t="n">
        <v>0.046621</v>
      </c>
      <c r="S98" s="13" t="n">
        <v>-0.119475</v>
      </c>
      <c r="T98" s="13" t="n">
        <v>-0.001961</v>
      </c>
      <c r="U98" s="13" t="n">
        <v>-0.060118</v>
      </c>
      <c r="V98" s="13" t="n">
        <v>0.079849</v>
      </c>
      <c r="W98" s="13" t="n">
        <v>0.029423</v>
      </c>
      <c r="X98" s="13" t="n">
        <v>0.036856</v>
      </c>
      <c r="Y98" s="13" t="n">
        <v>-0.041349</v>
      </c>
      <c r="Z98" s="13" t="n">
        <v>0.077942</v>
      </c>
      <c r="AA98" s="13" t="n">
        <v>0.002457</v>
      </c>
      <c r="AB98" s="13" t="n">
        <v>-0.064426</v>
      </c>
      <c r="AC98" s="13" t="n">
        <v>-0.008982</v>
      </c>
      <c r="AD98" s="13" t="n">
        <v>-0.089502</v>
      </c>
      <c r="AE98" s="13" t="n">
        <v>-0.079635</v>
      </c>
      <c r="AF98" s="13" t="n">
        <v>-0.112663</v>
      </c>
      <c r="AG98" s="13" t="n">
        <v>0.085322</v>
      </c>
      <c r="AH98" s="13" t="n">
        <v>0.071596</v>
      </c>
      <c r="AI98" s="13" t="n">
        <v>0.017031</v>
      </c>
      <c r="AJ98" s="13" t="n">
        <v>-0.01331</v>
      </c>
      <c r="AK98" s="13" t="n">
        <v>-0.167537</v>
      </c>
      <c r="AL98" s="13" t="n">
        <v>0.000523</v>
      </c>
      <c r="AM98" s="13" t="n">
        <v>0.050157</v>
      </c>
      <c r="AN98" s="13" t="n">
        <v>-0.073632</v>
      </c>
      <c r="AO98" s="13" t="n">
        <v>0.034372</v>
      </c>
      <c r="AP98" s="13" t="n">
        <v>-0.024403</v>
      </c>
      <c r="AQ98" s="13" t="n">
        <v>-0.014902</v>
      </c>
      <c r="AR98" s="13" t="n">
        <v>0.112372</v>
      </c>
      <c r="AS98" s="13" t="n">
        <v>0.036425</v>
      </c>
      <c r="AT98" s="13" t="n">
        <v>-0.029522</v>
      </c>
      <c r="AU98" s="13" t="n">
        <v>0.175761</v>
      </c>
      <c r="AV98" s="13" t="n">
        <v>0.054209</v>
      </c>
      <c r="AW98" s="13" t="n">
        <v>-0.030386</v>
      </c>
      <c r="AX98" s="13" t="n">
        <v>-0.04098</v>
      </c>
      <c r="AY98" s="13" t="n">
        <v>0.007541</v>
      </c>
      <c r="AZ98" s="13" t="n">
        <v>-0.027443</v>
      </c>
      <c r="BA98" s="13" t="n">
        <v>0.094912</v>
      </c>
      <c r="BB98" s="13" t="n">
        <v>-0.061695</v>
      </c>
      <c r="BC98" s="13" t="n">
        <v>0.104037</v>
      </c>
      <c r="BD98" s="13" t="n">
        <v>0.060686</v>
      </c>
      <c r="BE98" s="13" t="n">
        <v>0.063611</v>
      </c>
      <c r="BF98" s="13" t="n">
        <v>0.147344</v>
      </c>
      <c r="BG98" s="13" t="n">
        <v>-0.146768</v>
      </c>
      <c r="BH98" s="13" t="n">
        <v>-0.021502</v>
      </c>
      <c r="BI98" s="13" t="n">
        <v>-0.016742</v>
      </c>
      <c r="BJ98" s="13" t="n">
        <v>0.067755</v>
      </c>
      <c r="BK98" s="13" t="n">
        <v>0.01196</v>
      </c>
      <c r="BM98" s="13" t="n">
        <v>-0.013263</v>
      </c>
      <c r="BN98" s="13" t="n">
        <v>0.046704</v>
      </c>
      <c r="BO98" s="13" t="n">
        <v>-0.008648</v>
      </c>
      <c r="BP98" s="13" t="n">
        <v>0.070166</v>
      </c>
      <c r="BQ98" s="13" t="n">
        <v>-0.03944</v>
      </c>
      <c r="BR98" s="13" t="n">
        <v>0.060436</v>
      </c>
      <c r="BS98" s="13" t="n">
        <v>0.038146</v>
      </c>
      <c r="BT98" s="13" t="n">
        <v>0.028899</v>
      </c>
      <c r="BU98" s="13" t="n">
        <v>0.018065</v>
      </c>
      <c r="BV98" s="13" t="n">
        <v>-0.039542</v>
      </c>
      <c r="BW98" s="13" t="n">
        <v>0.050177</v>
      </c>
      <c r="BX98" s="13" t="n">
        <v>0.011256</v>
      </c>
      <c r="BY98" s="13" t="n">
        <v>-0.018995</v>
      </c>
      <c r="BZ98" s="13" t="n">
        <v>-0.005565</v>
      </c>
      <c r="CA98" s="13" t="n">
        <v>0.049122</v>
      </c>
      <c r="CB98" s="13" t="n">
        <v>-0.062596</v>
      </c>
      <c r="CC98" s="13" t="n">
        <v>0.046173</v>
      </c>
      <c r="CD98" s="13" t="n">
        <v>-0.050798</v>
      </c>
      <c r="CE98" s="13" t="n">
        <v>0.053694</v>
      </c>
      <c r="CF98" s="13" t="n">
        <v>-0.009908</v>
      </c>
      <c r="CG98" s="13" t="n">
        <v>0.027155</v>
      </c>
      <c r="CH98" s="13" t="n">
        <v>-0.04446</v>
      </c>
      <c r="CI98" s="13" t="n">
        <v>0.054782</v>
      </c>
      <c r="CJ98" s="13" t="n">
        <v>0.027807</v>
      </c>
      <c r="CK98" s="13" t="n">
        <v>0.000211</v>
      </c>
      <c r="CL98" s="13" t="n">
        <v>0.012534</v>
      </c>
      <c r="CM98" s="13" t="n">
        <v>-0.002746</v>
      </c>
      <c r="CN98" s="13" t="n">
        <v>-0.041521</v>
      </c>
      <c r="CO98" s="13" t="n">
        <v>-0.048959</v>
      </c>
      <c r="CP98" s="13" t="n">
        <v>-0.029066</v>
      </c>
      <c r="CQ98" s="13" t="n">
        <v>0.055989</v>
      </c>
      <c r="CR98" s="13" t="n">
        <v>0.049992</v>
      </c>
      <c r="CS98" s="13" t="n">
        <v>-0.058551</v>
      </c>
      <c r="CT98" s="13" t="n">
        <v>-0.068295</v>
      </c>
      <c r="CU98" s="13" t="n">
        <v>0.010812</v>
      </c>
      <c r="CV98" s="13" t="n">
        <v>0.071746</v>
      </c>
      <c r="CW98" s="13" t="n">
        <v>0.028341</v>
      </c>
      <c r="CX98" s="13" t="n">
        <v>0.020327</v>
      </c>
      <c r="CY98" s="13" t="n">
        <v>-0.01764</v>
      </c>
      <c r="CZ98" s="13" t="n">
        <v>0.047786</v>
      </c>
      <c r="DA98" s="13" t="n">
        <v>0.031149</v>
      </c>
      <c r="DB98" s="13" t="n">
        <v>0.009037</v>
      </c>
      <c r="DC98" s="13" t="n">
        <v>-0.025509</v>
      </c>
      <c r="DD98" s="13" t="n">
        <v>0.159475</v>
      </c>
      <c r="DE98" s="13" t="n">
        <v>0.045427</v>
      </c>
      <c r="DF98" s="13" t="n">
        <v>-0.019892</v>
      </c>
      <c r="DG98" s="13" t="n">
        <v>0.015421</v>
      </c>
      <c r="DH98" s="13" t="n">
        <v>-0.006455</v>
      </c>
      <c r="DI98" s="13" t="n">
        <v>0.01581</v>
      </c>
      <c r="DJ98" s="13" t="n">
        <v>-0.040913</v>
      </c>
      <c r="DK98" s="13" t="n">
        <v>0.029799</v>
      </c>
      <c r="DL98" s="13" t="n">
        <v>0.013482</v>
      </c>
      <c r="DM98" s="13" t="n">
        <v>-0.030978</v>
      </c>
      <c r="DN98" s="13" t="n">
        <v>0.093012</v>
      </c>
      <c r="DO98" s="13" t="n">
        <v>-0.00044</v>
      </c>
      <c r="DP98" s="13" t="n">
        <v>0.022007</v>
      </c>
      <c r="DQ98" s="13" t="n">
        <v>-0.001032</v>
      </c>
      <c r="DR98" s="13" t="n">
        <v>0.022074</v>
      </c>
      <c r="DS98" s="13" t="n">
        <v>-0.036871</v>
      </c>
      <c r="DT98" s="13" t="n">
        <v>0.013443</v>
      </c>
      <c r="DV98" s="13" t="n">
        <v>-0.012043</v>
      </c>
      <c r="DW98" s="13" t="n">
        <v>0.051282</v>
      </c>
      <c r="DX98" s="13" t="n">
        <v>-0.007306</v>
      </c>
      <c r="DY98" s="13" t="n">
        <v>0.068446</v>
      </c>
      <c r="DZ98" s="13" t="n">
        <v>-0.037747</v>
      </c>
      <c r="EA98" s="13" t="n">
        <v>0.061477</v>
      </c>
      <c r="EB98" s="13" t="n">
        <v>0.037973</v>
      </c>
      <c r="EC98" s="13" t="n">
        <v>0.030865</v>
      </c>
      <c r="ED98" s="13" t="n">
        <v>0.018627</v>
      </c>
      <c r="EE98" s="13" t="n">
        <v>-0.04111</v>
      </c>
      <c r="EF98" s="13" t="n">
        <v>0.04954</v>
      </c>
      <c r="EG98" s="13" t="n">
        <v>0.015775</v>
      </c>
      <c r="EH98" s="13" t="n">
        <v>-0.021781</v>
      </c>
      <c r="EI98" s="13" t="n">
        <v>-0.003994</v>
      </c>
      <c r="EJ98" s="13" t="n">
        <v>0.042336</v>
      </c>
      <c r="EK98" s="13" t="n">
        <v>-0.062757</v>
      </c>
      <c r="EL98" s="13" t="n">
        <v>0.041986</v>
      </c>
      <c r="EM98" s="13" t="n">
        <v>-0.055507</v>
      </c>
      <c r="EN98" s="13" t="n">
        <v>0.056262</v>
      </c>
      <c r="EO98" s="13" t="n">
        <v>-0.020247</v>
      </c>
      <c r="EP98" s="13" t="n">
        <v>0.0246</v>
      </c>
      <c r="EQ98" s="13" t="n">
        <v>-0.049417</v>
      </c>
      <c r="ER98" s="13" t="n">
        <v>0.064634</v>
      </c>
      <c r="ES98" s="13" t="n">
        <v>0.022689</v>
      </c>
      <c r="ET98" s="13" t="n">
        <v>0.012882</v>
      </c>
      <c r="EU98" s="13" t="n">
        <v>0.000133</v>
      </c>
      <c r="EV98" s="13" t="n">
        <v>-0.002043</v>
      </c>
      <c r="EW98" s="13" t="n">
        <v>-0.041138</v>
      </c>
      <c r="EX98" s="13" t="n">
        <v>-0.050393</v>
      </c>
      <c r="EY98" s="13" t="n">
        <v>-0.035646</v>
      </c>
      <c r="EZ98" s="13" t="n">
        <v>0.061741</v>
      </c>
      <c r="FA98" s="13" t="n">
        <v>0.050578</v>
      </c>
      <c r="FB98" s="13" t="n">
        <v>-0.057436</v>
      </c>
      <c r="FC98" s="13" t="n">
        <v>-0.083852</v>
      </c>
      <c r="FD98" s="13" t="n">
        <v>0.01014</v>
      </c>
      <c r="FE98" s="13" t="n">
        <v>0.079282</v>
      </c>
      <c r="FF98" s="13" t="n">
        <v>0.044638</v>
      </c>
      <c r="FG98" s="13" t="n">
        <v>0.013977</v>
      </c>
      <c r="FH98" s="13" t="n">
        <v>-0.025048</v>
      </c>
      <c r="FI98" s="13" t="n">
        <v>0.048073</v>
      </c>
      <c r="FJ98" s="13" t="n">
        <v>0.031852</v>
      </c>
      <c r="FK98" s="13" t="n">
        <v>0.008712</v>
      </c>
      <c r="FL98" s="13" t="n">
        <v>-0.02366</v>
      </c>
      <c r="FM98" s="13" t="n">
        <v>0.15901</v>
      </c>
      <c r="FN98" s="13" t="n">
        <v>0.05341</v>
      </c>
      <c r="FO98" s="13" t="n">
        <v>-0.020244</v>
      </c>
      <c r="FP98" s="13" t="n">
        <v>0.017099</v>
      </c>
      <c r="FQ98" s="13" t="n">
        <v>-0.009401</v>
      </c>
      <c r="FR98" s="13" t="n">
        <v>0.017902</v>
      </c>
      <c r="FS98" s="13" t="n">
        <v>-0.042191</v>
      </c>
      <c r="FT98" s="13" t="n">
        <v>0.032763</v>
      </c>
      <c r="FU98" s="13" t="n">
        <v>0.014262</v>
      </c>
      <c r="FV98" s="13" t="n">
        <v>-0.022284</v>
      </c>
      <c r="FW98" s="13" t="n">
        <v>0.09311</v>
      </c>
      <c r="FX98" s="13" t="n">
        <v>0.003785</v>
      </c>
      <c r="FY98" s="13" t="n">
        <v>0.023653</v>
      </c>
      <c r="FZ98" s="13" t="n">
        <v>-0.002032</v>
      </c>
      <c r="GA98" s="13" t="n">
        <v>0.020789</v>
      </c>
      <c r="GB98" s="13" t="n">
        <v>-0.035497</v>
      </c>
      <c r="GC98" s="13" t="n">
        <v>0.012802</v>
      </c>
    </row>
    <row r="99" customFormat="false" ht="15" hidden="false" customHeight="false" outlineLevel="0" collapsed="false">
      <c r="B99" s="8" t="str">
        <f aca="false">Deals!B99</f>
        <v>Group 1 Automotive, Inc</v>
      </c>
      <c r="C99" s="12" t="n">
        <v>1</v>
      </c>
      <c r="D99" s="13" t="n">
        <v>0.006825</v>
      </c>
      <c r="E99" s="13" t="n">
        <v>0.053406</v>
      </c>
      <c r="F99" s="13" t="n">
        <v>0.012274</v>
      </c>
      <c r="G99" s="13" t="n">
        <v>0.131509</v>
      </c>
      <c r="H99" s="13" t="n">
        <v>0.056464</v>
      </c>
      <c r="I99" s="13" t="n">
        <v>0.012381</v>
      </c>
      <c r="J99" s="13" t="n">
        <v>-0.176107</v>
      </c>
      <c r="K99" s="13" t="n">
        <v>0.07125</v>
      </c>
      <c r="L99" s="13" t="n">
        <v>0.038456</v>
      </c>
      <c r="M99" s="13" t="n">
        <v>-0.139257</v>
      </c>
      <c r="N99" s="13" t="n">
        <v>0.09488</v>
      </c>
      <c r="O99" s="13" t="n">
        <v>-0.016477</v>
      </c>
      <c r="P99" s="13" t="n">
        <v>0.098538</v>
      </c>
      <c r="Q99" s="13" t="n">
        <v>0.118397</v>
      </c>
      <c r="R99" s="13" t="n">
        <v>0.047329</v>
      </c>
      <c r="S99" s="13" t="n">
        <v>-0.123236</v>
      </c>
      <c r="T99" s="13" t="n">
        <v>0.086715</v>
      </c>
      <c r="U99" s="13" t="n">
        <v>-0.092939</v>
      </c>
      <c r="V99" s="13" t="n">
        <v>0.174942</v>
      </c>
      <c r="W99" s="13" t="n">
        <v>0.049982</v>
      </c>
      <c r="X99" s="13" t="n">
        <v>0.001229</v>
      </c>
      <c r="Y99" s="13" t="n">
        <v>-0.10299</v>
      </c>
      <c r="Z99" s="13" t="n">
        <v>0.014305</v>
      </c>
      <c r="AA99" s="13" t="n">
        <v>0.061347</v>
      </c>
      <c r="AB99" s="13" t="n">
        <v>-0.085138</v>
      </c>
      <c r="AC99" s="13" t="n">
        <v>0.044695</v>
      </c>
      <c r="AD99" s="13" t="n">
        <v>0.103511</v>
      </c>
      <c r="AE99" s="13" t="n">
        <v>0.067599</v>
      </c>
      <c r="AF99" s="13" t="n">
        <v>-0.096525</v>
      </c>
      <c r="AG99" s="13" t="n">
        <v>-0.025744</v>
      </c>
      <c r="AH99" s="13" t="n">
        <v>0.021139</v>
      </c>
      <c r="AI99" s="13" t="n">
        <v>-0.06337</v>
      </c>
      <c r="AJ99" s="13" t="n">
        <v>-0.067964</v>
      </c>
      <c r="AK99" s="13" t="n">
        <v>-0.291281</v>
      </c>
      <c r="AL99" s="13" t="n">
        <v>0.04343</v>
      </c>
      <c r="AM99" s="13" t="n">
        <v>0.052547</v>
      </c>
      <c r="AN99" s="13" t="n">
        <v>0.121827</v>
      </c>
      <c r="AO99" s="13" t="n">
        <v>-0.052096</v>
      </c>
      <c r="AP99" s="13" t="n">
        <v>-0.206176</v>
      </c>
      <c r="AQ99" s="13" t="n">
        <v>0.262561</v>
      </c>
      <c r="AR99" s="13" t="n">
        <v>-0.044127</v>
      </c>
      <c r="AS99" s="13" t="n">
        <v>0.076508</v>
      </c>
      <c r="AT99" s="13" t="n">
        <v>-0.056512</v>
      </c>
      <c r="AU99" s="13" t="n">
        <v>0.20823</v>
      </c>
      <c r="AV99" s="13" t="n">
        <v>0.073702</v>
      </c>
      <c r="AW99" s="13" t="n">
        <v>0.036567</v>
      </c>
      <c r="AX99" s="13" t="n">
        <v>-0.0354</v>
      </c>
      <c r="AY99" s="13" t="n">
        <v>-0.046467</v>
      </c>
      <c r="AZ99" s="13" t="n">
        <v>-0.069249</v>
      </c>
      <c r="BA99" s="13" t="n">
        <v>-0.124148</v>
      </c>
      <c r="BB99" s="13" t="n">
        <v>0.052702</v>
      </c>
      <c r="BC99" s="13" t="n">
        <v>-0.059539</v>
      </c>
      <c r="BD99" s="13" t="n">
        <v>0.011923</v>
      </c>
      <c r="BE99" s="13" t="n">
        <v>0.207264</v>
      </c>
      <c r="BF99" s="13" t="n">
        <v>0.084322</v>
      </c>
      <c r="BG99" s="13" t="n">
        <v>0.034492</v>
      </c>
      <c r="BH99" s="13" t="n">
        <v>-0.124152</v>
      </c>
      <c r="BI99" s="13" t="n">
        <v>0.105397</v>
      </c>
      <c r="BJ99" s="13" t="n">
        <v>-0.119184</v>
      </c>
      <c r="BK99" s="13" t="n">
        <v>-0.050843</v>
      </c>
      <c r="BM99" s="13" t="n">
        <v>-0.012214</v>
      </c>
      <c r="BN99" s="13" t="n">
        <v>0.056093</v>
      </c>
      <c r="BO99" s="13" t="n">
        <v>-0.003673</v>
      </c>
      <c r="BP99" s="13" t="n">
        <v>0.06385</v>
      </c>
      <c r="BQ99" s="13" t="n">
        <v>-0.031632</v>
      </c>
      <c r="BR99" s="13" t="n">
        <v>0.075391</v>
      </c>
      <c r="BS99" s="13" t="n">
        <v>0.012683</v>
      </c>
      <c r="BT99" s="13" t="n">
        <v>0.03311</v>
      </c>
      <c r="BU99" s="13" t="n">
        <v>0.035485</v>
      </c>
      <c r="BV99" s="13" t="n">
        <v>-0.05261</v>
      </c>
      <c r="BW99" s="13" t="n">
        <v>0.060029</v>
      </c>
      <c r="BX99" s="13" t="n">
        <v>0.014743</v>
      </c>
      <c r="BY99" s="13" t="n">
        <v>-0.030005</v>
      </c>
      <c r="BZ99" s="13" t="n">
        <v>0.01466</v>
      </c>
      <c r="CA99" s="13" t="n">
        <v>0.057216</v>
      </c>
      <c r="CB99" s="13" t="n">
        <v>-0.055099</v>
      </c>
      <c r="CC99" s="13" t="n">
        <v>0.040594</v>
      </c>
      <c r="CD99" s="13" t="n">
        <v>-0.053281</v>
      </c>
      <c r="CE99" s="13" t="n">
        <v>0.061126</v>
      </c>
      <c r="CF99" s="13" t="n">
        <v>-0.004914</v>
      </c>
      <c r="CG99" s="13" t="n">
        <v>0.028335</v>
      </c>
      <c r="CH99" s="13" t="n">
        <v>-0.043235</v>
      </c>
      <c r="CI99" s="13" t="n">
        <v>0.065447</v>
      </c>
      <c r="CJ99" s="13" t="n">
        <v>0.008073</v>
      </c>
      <c r="CK99" s="13" t="n">
        <v>-0.027893</v>
      </c>
      <c r="CL99" s="13" t="n">
        <v>0.028258</v>
      </c>
      <c r="CM99" s="13" t="n">
        <v>-0.002503</v>
      </c>
      <c r="CN99" s="13" t="n">
        <v>-0.006629</v>
      </c>
      <c r="CO99" s="13" t="n">
        <v>-0.034871</v>
      </c>
      <c r="CP99" s="13" t="n">
        <v>-0.050823</v>
      </c>
      <c r="CQ99" s="13" t="n">
        <v>0.063448</v>
      </c>
      <c r="CR99" s="13" t="n">
        <v>0.030003</v>
      </c>
      <c r="CS99" s="13" t="n">
        <v>-0.050286</v>
      </c>
      <c r="CT99" s="13" t="n">
        <v>-0.083393</v>
      </c>
      <c r="CU99" s="13" t="n">
        <v>0.018763</v>
      </c>
      <c r="CV99" s="13" t="n">
        <v>0.08417</v>
      </c>
      <c r="CW99" s="13" t="n">
        <v>-2.2E-005</v>
      </c>
      <c r="CX99" s="13" t="n">
        <v>0.00702</v>
      </c>
      <c r="CY99" s="13" t="n">
        <v>-0.008668</v>
      </c>
      <c r="CZ99" s="13" t="n">
        <v>0.05865</v>
      </c>
      <c r="DA99" s="13" t="n">
        <v>0.021658</v>
      </c>
      <c r="DB99" s="13" t="n">
        <v>0.009925</v>
      </c>
      <c r="DC99" s="13" t="n">
        <v>-0.056638</v>
      </c>
      <c r="DD99" s="13" t="n">
        <v>0.130835</v>
      </c>
      <c r="DE99" s="13" t="n">
        <v>0.024077</v>
      </c>
      <c r="DF99" s="13" t="n">
        <v>-0.005274</v>
      </c>
      <c r="DG99" s="13" t="n">
        <v>0.006226</v>
      </c>
      <c r="DH99" s="13" t="n">
        <v>-0.007483</v>
      </c>
      <c r="DI99" s="13" t="n">
        <v>0.010098</v>
      </c>
      <c r="DJ99" s="13" t="n">
        <v>-0.023938</v>
      </c>
      <c r="DK99" s="13" t="n">
        <v>0.032326</v>
      </c>
      <c r="DL99" s="13" t="n">
        <v>0.010639</v>
      </c>
      <c r="DM99" s="13" t="n">
        <v>-0.018939</v>
      </c>
      <c r="DN99" s="13" t="n">
        <v>0.08756</v>
      </c>
      <c r="DO99" s="13" t="n">
        <v>0.002272</v>
      </c>
      <c r="DP99" s="13" t="n">
        <v>0.023744</v>
      </c>
      <c r="DQ99" s="13" t="n">
        <v>-0.019439</v>
      </c>
      <c r="DR99" s="13" t="n">
        <v>0.029965</v>
      </c>
      <c r="DS99" s="13" t="n">
        <v>-0.039999</v>
      </c>
      <c r="DT99" s="13" t="n">
        <v>0.011741</v>
      </c>
      <c r="DV99" s="13" t="n">
        <v>-0.004858</v>
      </c>
      <c r="DW99" s="13" t="n">
        <v>0.060055</v>
      </c>
      <c r="DX99" s="13" t="n">
        <v>-0.001103</v>
      </c>
      <c r="DY99" s="13" t="n">
        <v>0.066793</v>
      </c>
      <c r="DZ99" s="13" t="n">
        <v>-0.03239</v>
      </c>
      <c r="EA99" s="13" t="n">
        <v>0.074048</v>
      </c>
      <c r="EB99" s="13" t="n">
        <v>0.016767</v>
      </c>
      <c r="EC99" s="13" t="n">
        <v>0.034997</v>
      </c>
      <c r="ED99" s="13" t="n">
        <v>0.036564</v>
      </c>
      <c r="EE99" s="13" t="n">
        <v>-0.048941</v>
      </c>
      <c r="EF99" s="13" t="n">
        <v>0.058335</v>
      </c>
      <c r="EG99" s="13" t="n">
        <v>0.018288</v>
      </c>
      <c r="EH99" s="13" t="n">
        <v>-0.028006</v>
      </c>
      <c r="EI99" s="13" t="n">
        <v>0.014879</v>
      </c>
      <c r="EJ99" s="13" t="n">
        <v>0.058355</v>
      </c>
      <c r="EK99" s="13" t="n">
        <v>-0.055238</v>
      </c>
      <c r="EL99" s="13" t="n">
        <v>0.042686</v>
      </c>
      <c r="EM99" s="13" t="n">
        <v>-0.056324</v>
      </c>
      <c r="EN99" s="13" t="n">
        <v>0.060625</v>
      </c>
      <c r="EO99" s="13" t="n">
        <v>-0.009011</v>
      </c>
      <c r="EP99" s="13" t="n">
        <v>0.029404</v>
      </c>
      <c r="EQ99" s="13" t="n">
        <v>-0.051372</v>
      </c>
      <c r="ER99" s="13" t="n">
        <v>0.073055</v>
      </c>
      <c r="ES99" s="13" t="n">
        <v>0.001979</v>
      </c>
      <c r="ET99" s="13" t="n">
        <v>-0.012164</v>
      </c>
      <c r="EU99" s="13" t="n">
        <v>0.020936</v>
      </c>
      <c r="EV99" s="13" t="n">
        <v>0.002798</v>
      </c>
      <c r="EW99" s="13" t="n">
        <v>-0.009748</v>
      </c>
      <c r="EX99" s="13" t="n">
        <v>-0.03247</v>
      </c>
      <c r="EY99" s="13" t="n">
        <v>-0.05037</v>
      </c>
      <c r="EZ99" s="13" t="n">
        <v>0.071433</v>
      </c>
      <c r="FA99" s="13" t="n">
        <v>0.034408</v>
      </c>
      <c r="FB99" s="13" t="n">
        <v>-0.05314</v>
      </c>
      <c r="FC99" s="13" t="n">
        <v>-0.082202</v>
      </c>
      <c r="FD99" s="13" t="n">
        <v>0.022044</v>
      </c>
      <c r="FE99" s="13" t="n">
        <v>0.079691</v>
      </c>
      <c r="FF99" s="13" t="n">
        <v>0.017991</v>
      </c>
      <c r="FG99" s="13" t="n">
        <v>0.011739</v>
      </c>
      <c r="FH99" s="13" t="n">
        <v>-0.014708</v>
      </c>
      <c r="FI99" s="13" t="n">
        <v>0.056092</v>
      </c>
      <c r="FJ99" s="13" t="n">
        <v>0.019127</v>
      </c>
      <c r="FK99" s="13" t="n">
        <v>0.013815</v>
      </c>
      <c r="FL99" s="13" t="n">
        <v>-0.055074</v>
      </c>
      <c r="FM99" s="13" t="n">
        <v>0.135632</v>
      </c>
      <c r="FN99" s="13" t="n">
        <v>0.026419</v>
      </c>
      <c r="FO99" s="13" t="n">
        <v>-0.00429</v>
      </c>
      <c r="FP99" s="13" t="n">
        <v>0.009305</v>
      </c>
      <c r="FQ99" s="13" t="n">
        <v>-0.00634</v>
      </c>
      <c r="FR99" s="13" t="n">
        <v>0.009706</v>
      </c>
      <c r="FS99" s="13" t="n">
        <v>-0.029333</v>
      </c>
      <c r="FT99" s="13" t="n">
        <v>0.040897</v>
      </c>
      <c r="FU99" s="13" t="n">
        <v>0.009406</v>
      </c>
      <c r="FV99" s="13" t="n">
        <v>-0.017898</v>
      </c>
      <c r="FW99" s="13" t="n">
        <v>0.091002</v>
      </c>
      <c r="FX99" s="13" t="n">
        <v>0.001117</v>
      </c>
      <c r="FY99" s="13" t="n">
        <v>0.022477</v>
      </c>
      <c r="FZ99" s="13" t="n">
        <v>-0.013906</v>
      </c>
      <c r="GA99" s="13" t="n">
        <v>0.027451</v>
      </c>
      <c r="GB99" s="13" t="n">
        <v>-0.038053</v>
      </c>
      <c r="GC99" s="13" t="n">
        <v>0.011183</v>
      </c>
    </row>
    <row r="100" customFormat="false" ht="15" hidden="false" customHeight="false" outlineLevel="0" collapsed="false">
      <c r="B100" s="8" t="str">
        <f aca="false">Deals!B100</f>
        <v>Avient Corp</v>
      </c>
      <c r="C100" s="12" t="n">
        <v>1</v>
      </c>
      <c r="D100" s="13" t="n">
        <v>-0.077018</v>
      </c>
      <c r="E100" s="13" t="n">
        <v>0.140257</v>
      </c>
      <c r="F100" s="13" t="n">
        <v>-0.035422</v>
      </c>
      <c r="G100" s="13" t="n">
        <v>0.166667</v>
      </c>
      <c r="H100" s="13" t="n">
        <v>-0.065375</v>
      </c>
      <c r="I100" s="13" t="n">
        <v>0.136566</v>
      </c>
      <c r="J100" s="13" t="n">
        <v>-0.013351</v>
      </c>
      <c r="K100" s="13" t="n">
        <v>0.069967</v>
      </c>
      <c r="L100" s="13" t="n">
        <v>0.090376</v>
      </c>
      <c r="M100" s="13" t="n">
        <v>0.005941</v>
      </c>
      <c r="N100" s="13" t="n">
        <v>0.054556</v>
      </c>
      <c r="O100" s="13" t="n">
        <v>-0.0224</v>
      </c>
      <c r="P100" s="13" t="n">
        <v>0.022095</v>
      </c>
      <c r="Q100" s="13" t="n">
        <v>0.07099</v>
      </c>
      <c r="R100" s="13" t="n">
        <v>0.050087</v>
      </c>
      <c r="S100" s="13" t="n">
        <v>-0.09943</v>
      </c>
      <c r="T100" s="13" t="n">
        <v>0.033465</v>
      </c>
      <c r="U100" s="13" t="n">
        <v>-0.09281</v>
      </c>
      <c r="V100" s="13" t="n">
        <v>0.040191</v>
      </c>
      <c r="W100" s="13" t="n">
        <v>0.007836</v>
      </c>
      <c r="X100" s="13" t="n">
        <v>0.016354</v>
      </c>
      <c r="Y100" s="13" t="n">
        <v>-0.061198</v>
      </c>
      <c r="Z100" s="13" t="n">
        <v>0.116606</v>
      </c>
      <c r="AA100" s="13" t="n">
        <v>-0.060141</v>
      </c>
      <c r="AB100" s="13" t="n">
        <v>0.045515</v>
      </c>
      <c r="AC100" s="13" t="n">
        <v>-0.004097</v>
      </c>
      <c r="AD100" s="13" t="n">
        <v>0.0072</v>
      </c>
      <c r="AE100" s="13" t="n">
        <v>-0.125096</v>
      </c>
      <c r="AF100" s="13" t="n">
        <v>-0.052524</v>
      </c>
      <c r="AG100" s="13" t="n">
        <v>-0.096397</v>
      </c>
      <c r="AH100" s="13" t="n">
        <v>0.139741</v>
      </c>
      <c r="AI100" s="13" t="n">
        <v>0.075957</v>
      </c>
      <c r="AJ100" s="13" t="n">
        <v>-0.117287</v>
      </c>
      <c r="AK100" s="13" t="n">
        <v>-0.147985</v>
      </c>
      <c r="AL100" s="13" t="n">
        <v>-0.005543</v>
      </c>
      <c r="AM100" s="13" t="n">
        <v>0.124117</v>
      </c>
      <c r="AN100" s="13" t="n">
        <v>0.189421</v>
      </c>
      <c r="AO100" s="13" t="n">
        <v>0.041412</v>
      </c>
      <c r="AP100" s="13" t="n">
        <v>-0.059514</v>
      </c>
      <c r="AQ100" s="13" t="n">
        <v>-0.004824</v>
      </c>
      <c r="AR100" s="13" t="n">
        <v>-0.017109</v>
      </c>
      <c r="AS100" s="13" t="n">
        <v>-0.019147</v>
      </c>
      <c r="AT100" s="13" t="n">
        <v>-0.135463</v>
      </c>
      <c r="AU100" s="13" t="n">
        <v>0.127951</v>
      </c>
      <c r="AV100" s="13" t="n">
        <v>-0.028207</v>
      </c>
      <c r="AW100" s="13" t="n">
        <v>0.064607</v>
      </c>
      <c r="AX100" s="13" t="n">
        <v>-0.012606</v>
      </c>
      <c r="AY100" s="13" t="n">
        <v>0.012173</v>
      </c>
      <c r="AZ100" s="13" t="n">
        <v>0.150191</v>
      </c>
      <c r="BA100" s="13" t="n">
        <v>-0.047692</v>
      </c>
      <c r="BB100" s="13" t="n">
        <v>0.037493</v>
      </c>
      <c r="BC100" s="13" t="n">
        <v>-0.055756</v>
      </c>
      <c r="BD100" s="13" t="n">
        <v>-0.012028</v>
      </c>
      <c r="BE100" s="13" t="n">
        <v>0.107637</v>
      </c>
      <c r="BF100" s="13" t="n">
        <v>0.150887</v>
      </c>
      <c r="BG100" s="13" t="n">
        <v>0.003039</v>
      </c>
      <c r="BH100" s="13" t="n">
        <v>-0.058645</v>
      </c>
      <c r="BI100" s="13" t="n">
        <v>-0.00092</v>
      </c>
      <c r="BJ100" s="13" t="n">
        <v>-0.049471</v>
      </c>
      <c r="BK100" s="13" t="n">
        <v>0.033527</v>
      </c>
      <c r="BM100" s="13" t="n">
        <v>-0.020228</v>
      </c>
      <c r="BN100" s="13" t="n">
        <v>0.029833</v>
      </c>
      <c r="BO100" s="13" t="n">
        <v>-0.004107</v>
      </c>
      <c r="BP100" s="13" t="n">
        <v>0.082928</v>
      </c>
      <c r="BQ100" s="13" t="n">
        <v>-0.016534</v>
      </c>
      <c r="BR100" s="13" t="n">
        <v>0.057374</v>
      </c>
      <c r="BS100" s="13" t="n">
        <v>0.033835</v>
      </c>
      <c r="BT100" s="13" t="n">
        <v>0.027704</v>
      </c>
      <c r="BU100" s="13" t="n">
        <v>0.016469</v>
      </c>
      <c r="BV100" s="13" t="n">
        <v>-0.003567</v>
      </c>
      <c r="BW100" s="13" t="n">
        <v>0.066358</v>
      </c>
      <c r="BX100" s="13" t="n">
        <v>-0.046875</v>
      </c>
      <c r="BY100" s="13" t="n">
        <v>-0.05681</v>
      </c>
      <c r="BZ100" s="13" t="n">
        <v>0.012433</v>
      </c>
      <c r="CA100" s="13" t="n">
        <v>0.062082</v>
      </c>
      <c r="CB100" s="13" t="n">
        <v>-0.054705</v>
      </c>
      <c r="CC100" s="13" t="n">
        <v>0.063988</v>
      </c>
      <c r="CD100" s="13" t="n">
        <v>-0.029935</v>
      </c>
      <c r="CE100" s="13" t="n">
        <v>0.058786</v>
      </c>
      <c r="CF100" s="13" t="n">
        <v>0.027658</v>
      </c>
      <c r="CG100" s="13" t="n">
        <v>0.017988</v>
      </c>
      <c r="CH100" s="13" t="n">
        <v>-0.005831</v>
      </c>
      <c r="CI100" s="13" t="n">
        <v>0.073006</v>
      </c>
      <c r="CJ100" s="13" t="n">
        <v>0.005411</v>
      </c>
      <c r="CK100" s="13" t="n">
        <v>-0.031006</v>
      </c>
      <c r="CL100" s="13" t="n">
        <v>0.044006</v>
      </c>
      <c r="CM100" s="13" t="n">
        <v>0.012921</v>
      </c>
      <c r="CN100" s="13" t="n">
        <v>0.019176</v>
      </c>
      <c r="CO100" s="13" t="n">
        <v>-0.080326</v>
      </c>
      <c r="CP100" s="13" t="n">
        <v>-0.060705</v>
      </c>
      <c r="CQ100" s="13" t="n">
        <v>0.038969</v>
      </c>
      <c r="CR100" s="13" t="n">
        <v>0.019986</v>
      </c>
      <c r="CS100" s="13" t="n">
        <v>-0.026704</v>
      </c>
      <c r="CT100" s="13" t="n">
        <v>-0.116705</v>
      </c>
      <c r="CU100" s="13" t="n">
        <v>-0.002874</v>
      </c>
      <c r="CV100" s="13" t="n">
        <v>0.056488</v>
      </c>
      <c r="CW100" s="13" t="n">
        <v>0.011506</v>
      </c>
      <c r="CX100" s="13" t="n">
        <v>0.033278</v>
      </c>
      <c r="CY100" s="13" t="n">
        <v>0.008302</v>
      </c>
      <c r="CZ100" s="13" t="n">
        <v>0.070227</v>
      </c>
      <c r="DA100" s="13" t="n">
        <v>-0.01104</v>
      </c>
      <c r="DB100" s="13" t="n">
        <v>0</v>
      </c>
      <c r="DC100" s="13" t="n">
        <v>-0.048917</v>
      </c>
      <c r="DD100" s="13" t="n">
        <v>0.059159</v>
      </c>
      <c r="DE100" s="13" t="n">
        <v>0.003178</v>
      </c>
      <c r="DF100" s="13" t="n">
        <v>0.025215</v>
      </c>
      <c r="DG100" s="13" t="n">
        <v>0.039548</v>
      </c>
      <c r="DH100" s="13" t="n">
        <v>0.015682</v>
      </c>
      <c r="DI100" s="13" t="n">
        <v>0.017618</v>
      </c>
      <c r="DJ100" s="13" t="n">
        <v>0.016762</v>
      </c>
      <c r="DK100" s="13" t="n">
        <v>0.025148</v>
      </c>
      <c r="DL100" s="13" t="n">
        <v>0.007932</v>
      </c>
      <c r="DM100" s="13" t="n">
        <v>0.007953</v>
      </c>
      <c r="DN100" s="13" t="n">
        <v>0.024036</v>
      </c>
      <c r="DO100" s="13" t="n">
        <v>0.023892</v>
      </c>
      <c r="DP100" s="13" t="n">
        <v>0.038463</v>
      </c>
      <c r="DQ100" s="13" t="n">
        <v>0.01021</v>
      </c>
      <c r="DR100" s="13" t="n">
        <v>0.050764</v>
      </c>
      <c r="DS100" s="13" t="n">
        <v>-0.029375</v>
      </c>
      <c r="DT100" s="13" t="n">
        <v>0.021376</v>
      </c>
      <c r="DV100" s="13" t="n">
        <v>-0.015095</v>
      </c>
      <c r="DW100" s="13" t="n">
        <v>0.031393</v>
      </c>
      <c r="DX100" s="13" t="n">
        <v>-0.008217</v>
      </c>
      <c r="DY100" s="13" t="n">
        <v>0.083009</v>
      </c>
      <c r="DZ100" s="13" t="n">
        <v>-0.014221</v>
      </c>
      <c r="EA100" s="13" t="n">
        <v>0.057053</v>
      </c>
      <c r="EB100" s="13" t="n">
        <v>0.036623</v>
      </c>
      <c r="EC100" s="13" t="n">
        <v>0.042054</v>
      </c>
      <c r="ED100" s="13" t="n">
        <v>0.017674</v>
      </c>
      <c r="EE100" s="13" t="n">
        <v>-0.010563</v>
      </c>
      <c r="EF100" s="13" t="n">
        <v>0.064953</v>
      </c>
      <c r="EG100" s="13" t="n">
        <v>-0.033966</v>
      </c>
      <c r="EH100" s="13" t="n">
        <v>-0.04956</v>
      </c>
      <c r="EI100" s="13" t="n">
        <v>0.009724</v>
      </c>
      <c r="EJ100" s="13" t="n">
        <v>0.061219</v>
      </c>
      <c r="EK100" s="13" t="n">
        <v>-0.054769</v>
      </c>
      <c r="EL100" s="13" t="n">
        <v>0.059892</v>
      </c>
      <c r="EM100" s="13" t="n">
        <v>-0.02737</v>
      </c>
      <c r="EN100" s="13" t="n">
        <v>0.061437</v>
      </c>
      <c r="EO100" s="13" t="n">
        <v>0.027518</v>
      </c>
      <c r="EP100" s="13" t="n">
        <v>0.018058</v>
      </c>
      <c r="EQ100" s="13" t="n">
        <v>-0.014795</v>
      </c>
      <c r="ER100" s="13" t="n">
        <v>0.082671</v>
      </c>
      <c r="ES100" s="13" t="n">
        <v>0.00508</v>
      </c>
      <c r="ET100" s="13" t="n">
        <v>-0.029513</v>
      </c>
      <c r="EU100" s="13" t="n">
        <v>0.036794</v>
      </c>
      <c r="EV100" s="13" t="n">
        <v>0.016471</v>
      </c>
      <c r="EW100" s="13" t="n">
        <v>0.01547</v>
      </c>
      <c r="EX100" s="13" t="n">
        <v>-0.081561</v>
      </c>
      <c r="EY100" s="13" t="n">
        <v>-0.066173</v>
      </c>
      <c r="EZ100" s="13" t="n">
        <v>0.04778</v>
      </c>
      <c r="FA100" s="13" t="n">
        <v>0.032253</v>
      </c>
      <c r="FB100" s="13" t="n">
        <v>-0.028193</v>
      </c>
      <c r="FC100" s="13" t="n">
        <v>-0.130111</v>
      </c>
      <c r="FD100" s="13" t="n">
        <v>0.001735</v>
      </c>
      <c r="FE100" s="13" t="n">
        <v>0.058941</v>
      </c>
      <c r="FF100" s="13" t="n">
        <v>0.017347</v>
      </c>
      <c r="FG100" s="13" t="n">
        <v>0.032947</v>
      </c>
      <c r="FH100" s="13" t="n">
        <v>0.007118</v>
      </c>
      <c r="FI100" s="13" t="n">
        <v>0.071002</v>
      </c>
      <c r="FJ100" s="13" t="n">
        <v>-0.012112</v>
      </c>
      <c r="FK100" s="13" t="n">
        <v>-0.000608</v>
      </c>
      <c r="FL100" s="13" t="n">
        <v>-0.052504</v>
      </c>
      <c r="FM100" s="13" t="n">
        <v>0.057973</v>
      </c>
      <c r="FN100" s="13" t="n">
        <v>-0.000793</v>
      </c>
      <c r="FO100" s="13" t="n">
        <v>0.027035</v>
      </c>
      <c r="FP100" s="13" t="n">
        <v>0.042605</v>
      </c>
      <c r="FQ100" s="13" t="n">
        <v>0.025166</v>
      </c>
      <c r="FR100" s="13" t="n">
        <v>0.00737</v>
      </c>
      <c r="FS100" s="13" t="n">
        <v>0.010392</v>
      </c>
      <c r="FT100" s="13" t="n">
        <v>0.035766</v>
      </c>
      <c r="FU100" s="13" t="n">
        <v>0.008416</v>
      </c>
      <c r="FV100" s="13" t="n">
        <v>0.0091</v>
      </c>
      <c r="FW100" s="13" t="n">
        <v>0.024501</v>
      </c>
      <c r="FX100" s="13" t="n">
        <v>0.020936</v>
      </c>
      <c r="FY100" s="13" t="n">
        <v>0.042491</v>
      </c>
      <c r="FZ100" s="13" t="n">
        <v>0.00498</v>
      </c>
      <c r="GA100" s="13" t="n">
        <v>0.038418</v>
      </c>
      <c r="GB100" s="13" t="n">
        <v>-0.032533</v>
      </c>
      <c r="GC100" s="13" t="n">
        <v>0.012494</v>
      </c>
    </row>
    <row r="101" customFormat="false" ht="15" hidden="false" customHeight="false" outlineLevel="0" collapsed="false">
      <c r="B101" s="8" t="str">
        <f aca="false">Deals!B101</f>
        <v>Somnigroup International Inc.</v>
      </c>
      <c r="C101" s="12" t="n">
        <v>1</v>
      </c>
      <c r="D101" s="13" t="n">
        <v>-0.022768</v>
      </c>
      <c r="E101" s="13" t="n">
        <v>-0.128247</v>
      </c>
      <c r="F101" s="13" t="n">
        <v>0.038316</v>
      </c>
      <c r="G101" s="13" t="n">
        <v>-0.096811</v>
      </c>
      <c r="H101" s="13" t="n">
        <v>-0.028752</v>
      </c>
      <c r="I101" s="13" t="n">
        <v>0.141522</v>
      </c>
      <c r="J101" s="13" t="n">
        <v>-0.127616</v>
      </c>
      <c r="K101" s="13" t="n">
        <v>0.306649</v>
      </c>
      <c r="L101" s="13" t="n">
        <v>0.076831</v>
      </c>
      <c r="M101" s="13" t="n">
        <v>-0.086546</v>
      </c>
      <c r="N101" s="13" t="n">
        <v>0.052343</v>
      </c>
      <c r="O101" s="13" t="n">
        <v>-0.023135</v>
      </c>
      <c r="P101" s="13" t="n">
        <v>-0.00967</v>
      </c>
      <c r="Q101" s="13" t="n">
        <v>0.095257</v>
      </c>
      <c r="R101" s="13" t="n">
        <v>0.086245</v>
      </c>
      <c r="S101" s="13" t="n">
        <v>-0.083585</v>
      </c>
      <c r="T101" s="13" t="n">
        <v>0.06964</v>
      </c>
      <c r="U101" s="13" t="n">
        <v>-0.040157</v>
      </c>
      <c r="V101" s="13" t="n">
        <v>-0.062845</v>
      </c>
      <c r="W101" s="13" t="n">
        <v>0.083777</v>
      </c>
      <c r="X101" s="13" t="n">
        <v>-0.037511</v>
      </c>
      <c r="Y101" s="13" t="n">
        <v>0.002185</v>
      </c>
      <c r="Z101" s="13" t="n">
        <v>0.045066</v>
      </c>
      <c r="AA101" s="13" t="n">
        <v>0.003999</v>
      </c>
      <c r="AB101" s="13" t="n">
        <v>0.054901</v>
      </c>
      <c r="AC101" s="13" t="n">
        <v>-0.021671</v>
      </c>
      <c r="AD101" s="13" t="n">
        <v>0.10589</v>
      </c>
      <c r="AE101" s="13" t="n">
        <v>0.146434</v>
      </c>
      <c r="AF101" s="13" t="n">
        <v>-0.033488</v>
      </c>
      <c r="AG101" s="13" t="n">
        <v>-0.021775</v>
      </c>
      <c r="AH101" s="13" t="n">
        <v>0.089738</v>
      </c>
      <c r="AI101" s="13" t="n">
        <v>0.021326</v>
      </c>
      <c r="AJ101" s="13" t="n">
        <v>-0.113711</v>
      </c>
      <c r="AK101" s="13" t="n">
        <v>-0.143628</v>
      </c>
      <c r="AL101" s="13" t="n">
        <v>-0.044249</v>
      </c>
      <c r="AM101" s="13" t="n">
        <v>0.054101</v>
      </c>
      <c r="AN101" s="13" t="n">
        <v>-0.001974</v>
      </c>
      <c r="AO101" s="13" t="n">
        <v>-0.040382</v>
      </c>
      <c r="AP101" s="13" t="n">
        <v>-0.049811</v>
      </c>
      <c r="AQ101" s="13" t="n">
        <v>0.367137</v>
      </c>
      <c r="AR101" s="13" t="n">
        <v>0.03689</v>
      </c>
      <c r="AS101" s="13" t="n">
        <v>-0.27646</v>
      </c>
      <c r="AT101" s="13" t="n">
        <v>-0.047057</v>
      </c>
      <c r="AU101" s="13" t="n">
        <v>0.170705</v>
      </c>
      <c r="AV101" s="13" t="n">
        <v>0.078673</v>
      </c>
      <c r="AW101" s="13" t="n">
        <v>-0.37024</v>
      </c>
      <c r="AX101" s="13" t="n">
        <v>0.074186</v>
      </c>
      <c r="AY101" s="13" t="n">
        <v>0.005845</v>
      </c>
      <c r="AZ101" s="13" t="n">
        <v>0.010547</v>
      </c>
      <c r="BA101" s="13" t="n">
        <v>-0.010863</v>
      </c>
      <c r="BB101" s="13" t="n">
        <v>0.149655</v>
      </c>
      <c r="BC101" s="13" t="n">
        <v>0.080165</v>
      </c>
      <c r="BD101" s="13" t="n">
        <v>0.073348</v>
      </c>
      <c r="BE101" s="13" t="n">
        <v>0.042326</v>
      </c>
      <c r="BF101" s="13" t="n">
        <v>0.013174</v>
      </c>
      <c r="BG101" s="13" t="n">
        <v>-0.11412</v>
      </c>
      <c r="BH101" s="13" t="n">
        <v>0.082542</v>
      </c>
      <c r="BI101" s="13" t="n">
        <v>-0.048652</v>
      </c>
      <c r="BJ101" s="13" t="n">
        <v>-0.171194</v>
      </c>
      <c r="BK101" s="13" t="n">
        <v>-0.083755</v>
      </c>
      <c r="BM101" s="13" t="n">
        <v>-0.020228</v>
      </c>
      <c r="BN101" s="13" t="n">
        <v>0.029833</v>
      </c>
      <c r="BO101" s="13" t="n">
        <v>-0.004107</v>
      </c>
      <c r="BP101" s="13" t="n">
        <v>0.082928</v>
      </c>
      <c r="BQ101" s="13" t="n">
        <v>-0.016534</v>
      </c>
      <c r="BR101" s="13" t="n">
        <v>0.057374</v>
      </c>
      <c r="BS101" s="13" t="n">
        <v>0.033835</v>
      </c>
      <c r="BT101" s="13" t="n">
        <v>0.027704</v>
      </c>
      <c r="BU101" s="13" t="n">
        <v>0.016469</v>
      </c>
      <c r="BV101" s="13" t="n">
        <v>-0.003567</v>
      </c>
      <c r="BW101" s="13" t="n">
        <v>0.066358</v>
      </c>
      <c r="BX101" s="13" t="n">
        <v>-0.046875</v>
      </c>
      <c r="BY101" s="13" t="n">
        <v>-0.05681</v>
      </c>
      <c r="BZ101" s="13" t="n">
        <v>0.012433</v>
      </c>
      <c r="CA101" s="13" t="n">
        <v>0.062082</v>
      </c>
      <c r="CB101" s="13" t="n">
        <v>-0.054705</v>
      </c>
      <c r="CC101" s="13" t="n">
        <v>0.063988</v>
      </c>
      <c r="CD101" s="13" t="n">
        <v>-0.029935</v>
      </c>
      <c r="CE101" s="13" t="n">
        <v>0.058786</v>
      </c>
      <c r="CF101" s="13" t="n">
        <v>0.027658</v>
      </c>
      <c r="CG101" s="13" t="n">
        <v>0.017988</v>
      </c>
      <c r="CH101" s="13" t="n">
        <v>-0.005831</v>
      </c>
      <c r="CI101" s="13" t="n">
        <v>0.073006</v>
      </c>
      <c r="CJ101" s="13" t="n">
        <v>0.005411</v>
      </c>
      <c r="CK101" s="13" t="n">
        <v>-0.031006</v>
      </c>
      <c r="CL101" s="13" t="n">
        <v>0.044006</v>
      </c>
      <c r="CM101" s="13" t="n">
        <v>0.012921</v>
      </c>
      <c r="CN101" s="13" t="n">
        <v>0.019176</v>
      </c>
      <c r="CO101" s="13" t="n">
        <v>-0.080326</v>
      </c>
      <c r="CP101" s="13" t="n">
        <v>-0.060705</v>
      </c>
      <c r="CQ101" s="13" t="n">
        <v>0.038969</v>
      </c>
      <c r="CR101" s="13" t="n">
        <v>0.019986</v>
      </c>
      <c r="CS101" s="13" t="n">
        <v>-0.026704</v>
      </c>
      <c r="CT101" s="13" t="n">
        <v>-0.116705</v>
      </c>
      <c r="CU101" s="13" t="n">
        <v>-0.002874</v>
      </c>
      <c r="CV101" s="13" t="n">
        <v>0.056488</v>
      </c>
      <c r="CW101" s="13" t="n">
        <v>0.011506</v>
      </c>
      <c r="CX101" s="13" t="n">
        <v>0.033278</v>
      </c>
      <c r="CY101" s="13" t="n">
        <v>0.008302</v>
      </c>
      <c r="CZ101" s="13" t="n">
        <v>0.070227</v>
      </c>
      <c r="DA101" s="13" t="n">
        <v>-0.01104</v>
      </c>
      <c r="DB101" s="13" t="n">
        <v>0</v>
      </c>
      <c r="DC101" s="13" t="n">
        <v>-0.048917</v>
      </c>
      <c r="DD101" s="13" t="n">
        <v>0.059159</v>
      </c>
      <c r="DE101" s="13" t="n">
        <v>0.003178</v>
      </c>
      <c r="DF101" s="13" t="n">
        <v>0.025215</v>
      </c>
      <c r="DG101" s="13" t="n">
        <v>0.039548</v>
      </c>
      <c r="DH101" s="13" t="n">
        <v>0.015682</v>
      </c>
      <c r="DI101" s="13" t="n">
        <v>0.017618</v>
      </c>
      <c r="DJ101" s="13" t="n">
        <v>0.016762</v>
      </c>
      <c r="DK101" s="13" t="n">
        <v>0.025148</v>
      </c>
      <c r="DL101" s="13" t="n">
        <v>0.007932</v>
      </c>
      <c r="DM101" s="13" t="n">
        <v>0.007953</v>
      </c>
      <c r="DN101" s="13" t="n">
        <v>0.024036</v>
      </c>
      <c r="DO101" s="13" t="n">
        <v>0.023892</v>
      </c>
      <c r="DP101" s="13" t="n">
        <v>0.038463</v>
      </c>
      <c r="DQ101" s="13" t="n">
        <v>0.01021</v>
      </c>
      <c r="DR101" s="13" t="n">
        <v>0.050764</v>
      </c>
      <c r="DS101" s="13" t="n">
        <v>-0.029375</v>
      </c>
      <c r="DT101" s="13" t="n">
        <v>0.021376</v>
      </c>
      <c r="DV101" s="13" t="n">
        <v>-0.015095</v>
      </c>
      <c r="DW101" s="13" t="n">
        <v>0.031393</v>
      </c>
      <c r="DX101" s="13" t="n">
        <v>-0.008217</v>
      </c>
      <c r="DY101" s="13" t="n">
        <v>0.083009</v>
      </c>
      <c r="DZ101" s="13" t="n">
        <v>-0.014221</v>
      </c>
      <c r="EA101" s="13" t="n">
        <v>0.057053</v>
      </c>
      <c r="EB101" s="13" t="n">
        <v>0.036623</v>
      </c>
      <c r="EC101" s="13" t="n">
        <v>0.042054</v>
      </c>
      <c r="ED101" s="13" t="n">
        <v>0.017674</v>
      </c>
      <c r="EE101" s="13" t="n">
        <v>-0.010563</v>
      </c>
      <c r="EF101" s="13" t="n">
        <v>0.064953</v>
      </c>
      <c r="EG101" s="13" t="n">
        <v>-0.033966</v>
      </c>
      <c r="EH101" s="13" t="n">
        <v>-0.04956</v>
      </c>
      <c r="EI101" s="13" t="n">
        <v>0.009724</v>
      </c>
      <c r="EJ101" s="13" t="n">
        <v>0.061219</v>
      </c>
      <c r="EK101" s="13" t="n">
        <v>-0.054769</v>
      </c>
      <c r="EL101" s="13" t="n">
        <v>0.059892</v>
      </c>
      <c r="EM101" s="13" t="n">
        <v>-0.02737</v>
      </c>
      <c r="EN101" s="13" t="n">
        <v>0.061437</v>
      </c>
      <c r="EO101" s="13" t="n">
        <v>0.027518</v>
      </c>
      <c r="EP101" s="13" t="n">
        <v>0.018058</v>
      </c>
      <c r="EQ101" s="13" t="n">
        <v>-0.014795</v>
      </c>
      <c r="ER101" s="13" t="n">
        <v>0.082671</v>
      </c>
      <c r="ES101" s="13" t="n">
        <v>0.00508</v>
      </c>
      <c r="ET101" s="13" t="n">
        <v>-0.029513</v>
      </c>
      <c r="EU101" s="13" t="n">
        <v>0.036794</v>
      </c>
      <c r="EV101" s="13" t="n">
        <v>0.016471</v>
      </c>
      <c r="EW101" s="13" t="n">
        <v>0.01547</v>
      </c>
      <c r="EX101" s="13" t="n">
        <v>-0.081561</v>
      </c>
      <c r="EY101" s="13" t="n">
        <v>-0.066173</v>
      </c>
      <c r="EZ101" s="13" t="n">
        <v>0.04778</v>
      </c>
      <c r="FA101" s="13" t="n">
        <v>0.032253</v>
      </c>
      <c r="FB101" s="13" t="n">
        <v>-0.028193</v>
      </c>
      <c r="FC101" s="13" t="n">
        <v>-0.130111</v>
      </c>
      <c r="FD101" s="13" t="n">
        <v>0.001735</v>
      </c>
      <c r="FE101" s="13" t="n">
        <v>0.058941</v>
      </c>
      <c r="FF101" s="13" t="n">
        <v>0.017347</v>
      </c>
      <c r="FG101" s="13" t="n">
        <v>0.032947</v>
      </c>
      <c r="FH101" s="13" t="n">
        <v>0.007118</v>
      </c>
      <c r="FI101" s="13" t="n">
        <v>0.071002</v>
      </c>
      <c r="FJ101" s="13" t="n">
        <v>-0.012112</v>
      </c>
      <c r="FK101" s="13" t="n">
        <v>-0.000608</v>
      </c>
      <c r="FL101" s="13" t="n">
        <v>-0.052504</v>
      </c>
      <c r="FM101" s="13" t="n">
        <v>0.057973</v>
      </c>
      <c r="FN101" s="13" t="n">
        <v>-0.000793</v>
      </c>
      <c r="FO101" s="13" t="n">
        <v>0.027035</v>
      </c>
      <c r="FP101" s="13" t="n">
        <v>0.042605</v>
      </c>
      <c r="FQ101" s="13" t="n">
        <v>0.025166</v>
      </c>
      <c r="FR101" s="13" t="n">
        <v>0.00737</v>
      </c>
      <c r="FS101" s="13" t="n">
        <v>0.010392</v>
      </c>
      <c r="FT101" s="13" t="n">
        <v>0.035766</v>
      </c>
      <c r="FU101" s="13" t="n">
        <v>0.008416</v>
      </c>
      <c r="FV101" s="13" t="n">
        <v>0.0091</v>
      </c>
      <c r="FW101" s="13" t="n">
        <v>0.024501</v>
      </c>
      <c r="FX101" s="13" t="n">
        <v>0.020936</v>
      </c>
      <c r="FY101" s="13" t="n">
        <v>0.042491</v>
      </c>
      <c r="FZ101" s="13" t="n">
        <v>0.00498</v>
      </c>
      <c r="GA101" s="13" t="n">
        <v>0.038418</v>
      </c>
      <c r="GB101" s="13" t="n">
        <v>-0.032533</v>
      </c>
      <c r="GC101" s="13" t="n">
        <v>0.012494</v>
      </c>
    </row>
    <row r="102" customFormat="false" ht="15" hidden="false" customHeight="false" outlineLevel="0" collapsed="false">
      <c r="B102" s="8" t="str">
        <f aca="false">Deals!B102</f>
        <v>Reliance, Inc.</v>
      </c>
      <c r="C102" s="12" t="n">
        <v>1</v>
      </c>
      <c r="D102" s="13" t="n">
        <v>0.015368</v>
      </c>
      <c r="E102" s="13" t="n">
        <v>-0.003193</v>
      </c>
      <c r="F102" s="13" t="n">
        <v>0.070775</v>
      </c>
      <c r="G102" s="13" t="n">
        <v>-0.045299</v>
      </c>
      <c r="H102" s="13" t="n">
        <v>0.098665</v>
      </c>
      <c r="I102" s="13" t="n">
        <v>0.000273</v>
      </c>
      <c r="J102" s="13" t="n">
        <v>0.006004</v>
      </c>
      <c r="K102" s="13" t="n">
        <v>0.033243</v>
      </c>
      <c r="L102" s="13" t="n">
        <v>-0.077664</v>
      </c>
      <c r="M102" s="13" t="n">
        <v>-0.009578</v>
      </c>
      <c r="N102" s="13" t="n">
        <v>0.024971</v>
      </c>
      <c r="O102" s="13" t="n">
        <v>0.002264</v>
      </c>
      <c r="P102" s="13" t="n">
        <v>0.020898</v>
      </c>
      <c r="Q102" s="13" t="n">
        <v>0.024461</v>
      </c>
      <c r="R102" s="13" t="n">
        <v>-0.074074</v>
      </c>
      <c r="S102" s="13" t="n">
        <v>0.029597</v>
      </c>
      <c r="T102" s="13" t="n">
        <v>-0.021739</v>
      </c>
      <c r="U102" s="13" t="n">
        <v>-0.01345</v>
      </c>
      <c r="V102" s="13" t="n">
        <v>-0.047273</v>
      </c>
      <c r="W102" s="13" t="n">
        <v>-0.041758</v>
      </c>
      <c r="X102" s="13" t="n">
        <v>-0.145259</v>
      </c>
      <c r="Y102" s="13" t="n">
        <v>0.0886</v>
      </c>
      <c r="Z102" s="13" t="n">
        <v>0.078407</v>
      </c>
      <c r="AA102" s="13" t="n">
        <v>0.059594</v>
      </c>
      <c r="AB102" s="13" t="n">
        <v>-0.008035</v>
      </c>
      <c r="AC102" s="13" t="n">
        <v>-0.052038</v>
      </c>
      <c r="AD102" s="13" t="n">
        <v>0.001984</v>
      </c>
      <c r="AE102" s="13" t="n">
        <v>-0.034323</v>
      </c>
      <c r="AF102" s="13" t="n">
        <v>-0.070716</v>
      </c>
      <c r="AG102" s="13" t="n">
        <v>0.110165</v>
      </c>
      <c r="AH102" s="13" t="n">
        <v>-0.012508</v>
      </c>
      <c r="AI102" s="13" t="n">
        <v>-0.015304</v>
      </c>
      <c r="AJ102" s="13" t="n">
        <v>-0.01675</v>
      </c>
      <c r="AK102" s="13" t="n">
        <v>0.069371</v>
      </c>
      <c r="AL102" s="13" t="n">
        <v>0.142881</v>
      </c>
      <c r="AM102" s="13" t="n">
        <v>0.069085</v>
      </c>
      <c r="AN102" s="13" t="n">
        <v>0.010545</v>
      </c>
      <c r="AO102" s="13" t="n">
        <v>0.034297</v>
      </c>
      <c r="AP102" s="13" t="n">
        <v>0.020026</v>
      </c>
      <c r="AQ102" s="13" t="n">
        <v>-0.075663</v>
      </c>
      <c r="AR102" s="13" t="n">
        <v>-0.000694</v>
      </c>
      <c r="AS102" s="13" t="n">
        <v>-0.04512</v>
      </c>
      <c r="AT102" s="13" t="n">
        <v>0.185301</v>
      </c>
      <c r="AU102" s="13" t="n">
        <v>-0.019236</v>
      </c>
      <c r="AV102" s="13" t="n">
        <v>0.001383</v>
      </c>
      <c r="AW102" s="13" t="n">
        <v>0.062775</v>
      </c>
      <c r="AX102" s="13" t="n">
        <v>-0.04938</v>
      </c>
      <c r="AY102" s="13" t="n">
        <v>-0.014996</v>
      </c>
      <c r="AZ102" s="13" t="n">
        <v>-0.068764</v>
      </c>
      <c r="BA102" s="13" t="n">
        <v>-0.001919</v>
      </c>
      <c r="BB102" s="13" t="n">
        <v>-0.00618</v>
      </c>
      <c r="BC102" s="13" t="n">
        <v>0.007048</v>
      </c>
      <c r="BD102" s="13" t="n">
        <v>0.051781</v>
      </c>
      <c r="BE102" s="13" t="n">
        <v>0.008796</v>
      </c>
      <c r="BF102" s="13" t="n">
        <v>0.028891</v>
      </c>
      <c r="BG102" s="13" t="n">
        <v>0.091337</v>
      </c>
      <c r="BH102" s="13" t="n">
        <v>0.020981</v>
      </c>
      <c r="BI102" s="13" t="n">
        <v>0.029455</v>
      </c>
      <c r="BJ102" s="13" t="n">
        <v>-0.043584</v>
      </c>
      <c r="BK102" s="13" t="n">
        <v>0.025426</v>
      </c>
      <c r="BM102" s="13" t="n">
        <v>0.015315</v>
      </c>
      <c r="BN102" s="13" t="n">
        <v>-0.012367</v>
      </c>
      <c r="BO102" s="13" t="n">
        <v>0.065184</v>
      </c>
      <c r="BP102" s="13" t="n">
        <v>-0.031385</v>
      </c>
      <c r="BQ102" s="13" t="n">
        <v>0.051904</v>
      </c>
      <c r="BR102" s="13" t="n">
        <v>0.02806</v>
      </c>
      <c r="BS102" s="13" t="n">
        <v>0.008498</v>
      </c>
      <c r="BT102" s="13" t="n">
        <v>0.028176</v>
      </c>
      <c r="BU102" s="13" t="n">
        <v>-0.008152</v>
      </c>
      <c r="BV102" s="13" t="n">
        <v>0.048088</v>
      </c>
      <c r="BW102" s="13" t="n">
        <v>0.00209</v>
      </c>
      <c r="BX102" s="13" t="n">
        <v>0.001289</v>
      </c>
      <c r="BY102" s="13" t="n">
        <v>0.033027</v>
      </c>
      <c r="BZ102" s="13" t="n">
        <v>0.039543</v>
      </c>
      <c r="CA102" s="13" t="n">
        <v>-0.033145</v>
      </c>
      <c r="CB102" s="13" t="n">
        <v>0.04848</v>
      </c>
      <c r="CC102" s="13" t="n">
        <v>-0.045069</v>
      </c>
      <c r="CD102" s="13" t="n">
        <v>0.038236</v>
      </c>
      <c r="CE102" s="13" t="n">
        <v>0.03348</v>
      </c>
      <c r="CF102" s="13" t="n">
        <v>0.003273</v>
      </c>
      <c r="CG102" s="13" t="n">
        <v>-0.010601</v>
      </c>
      <c r="CH102" s="13" t="n">
        <v>0.075713</v>
      </c>
      <c r="CI102" s="13" t="n">
        <v>0.011038</v>
      </c>
      <c r="CJ102" s="13" t="n">
        <v>-0.00926</v>
      </c>
      <c r="CK102" s="13" t="n">
        <v>0.029853</v>
      </c>
      <c r="CL102" s="13" t="n">
        <v>-0.021078</v>
      </c>
      <c r="CM102" s="13" t="n">
        <v>-0.00198</v>
      </c>
      <c r="CN102" s="13" t="n">
        <v>-0.047488</v>
      </c>
      <c r="CO102" s="13" t="n">
        <v>-0.043814</v>
      </c>
      <c r="CP102" s="13" t="n">
        <v>0.07451</v>
      </c>
      <c r="CQ102" s="13" t="n">
        <v>0.009557</v>
      </c>
      <c r="CR102" s="13" t="n">
        <v>-0.044603</v>
      </c>
      <c r="CS102" s="13" t="n">
        <v>-0.064723</v>
      </c>
      <c r="CT102" s="13" t="n">
        <v>0.001069</v>
      </c>
      <c r="CU102" s="13" t="n">
        <v>0.095151</v>
      </c>
      <c r="CV102" s="13" t="n">
        <v>0.018491</v>
      </c>
      <c r="CW102" s="13" t="n">
        <v>0.045514</v>
      </c>
      <c r="CX102" s="13" t="n">
        <v>-0.012791</v>
      </c>
      <c r="CY102" s="13" t="n">
        <v>0.033162</v>
      </c>
      <c r="CZ102" s="13" t="n">
        <v>0.021293</v>
      </c>
      <c r="DA102" s="13" t="n">
        <v>0.011081</v>
      </c>
      <c r="DB102" s="13" t="n">
        <v>-0.008831</v>
      </c>
      <c r="DC102" s="13" t="n">
        <v>0.072449</v>
      </c>
      <c r="DD102" s="13" t="n">
        <v>0.012484</v>
      </c>
      <c r="DE102" s="13" t="n">
        <v>0.015297</v>
      </c>
      <c r="DF102" s="13" t="n">
        <v>0.030587</v>
      </c>
      <c r="DG102" s="13" t="n">
        <v>0.006089</v>
      </c>
      <c r="DH102" s="13" t="n">
        <v>0.001577</v>
      </c>
      <c r="DI102" s="13" t="n">
        <v>0.002715</v>
      </c>
      <c r="DJ102" s="13" t="n">
        <v>0.012367</v>
      </c>
      <c r="DK102" s="13" t="n">
        <v>0.010593</v>
      </c>
      <c r="DL102" s="13" t="n">
        <v>-0.001771</v>
      </c>
      <c r="DM102" s="13" t="n">
        <v>0.045931</v>
      </c>
      <c r="DN102" s="13" t="n">
        <v>0.019471</v>
      </c>
      <c r="DO102" s="13" t="n">
        <v>0.04309</v>
      </c>
      <c r="DP102" s="13" t="n">
        <v>0.006204</v>
      </c>
      <c r="DQ102" s="13" t="n">
        <v>0.045127</v>
      </c>
      <c r="DR102" s="13" t="n">
        <v>-0.034703</v>
      </c>
      <c r="DS102" s="13" t="n">
        <v>-0.00088</v>
      </c>
      <c r="DT102" s="13" t="n">
        <v>-0.006974</v>
      </c>
      <c r="DV102" s="13" t="n">
        <v>0.02183</v>
      </c>
      <c r="DW102" s="13" t="n">
        <v>-0.013395</v>
      </c>
      <c r="DX102" s="13" t="n">
        <v>0.062888</v>
      </c>
      <c r="DY102" s="13" t="n">
        <v>-0.033477</v>
      </c>
      <c r="DZ102" s="13" t="n">
        <v>0.060979</v>
      </c>
      <c r="EA102" s="13" t="n">
        <v>0.02917</v>
      </c>
      <c r="EB102" s="13" t="n">
        <v>0.010095</v>
      </c>
      <c r="EC102" s="13" t="n">
        <v>0.029533</v>
      </c>
      <c r="ED102" s="13" t="n">
        <v>-0.003427</v>
      </c>
      <c r="EE102" s="13" t="n">
        <v>0.045803</v>
      </c>
      <c r="EF102" s="13" t="n">
        <v>-0.000132</v>
      </c>
      <c r="EG102" s="13" t="n">
        <v>0.002431</v>
      </c>
      <c r="EH102" s="13" t="n">
        <v>0.036902</v>
      </c>
      <c r="EI102" s="13" t="n">
        <v>0.040403</v>
      </c>
      <c r="EJ102" s="13" t="n">
        <v>-0.035133</v>
      </c>
      <c r="EK102" s="13" t="n">
        <v>0.045497</v>
      </c>
      <c r="EL102" s="13" t="n">
        <v>-0.044913</v>
      </c>
      <c r="EM102" s="13" t="n">
        <v>0.033794</v>
      </c>
      <c r="EN102" s="13" t="n">
        <v>0.028917</v>
      </c>
      <c r="EO102" s="13" t="n">
        <v>-0.001018</v>
      </c>
      <c r="EP102" s="13" t="n">
        <v>-0.022323</v>
      </c>
      <c r="EQ102" s="13" t="n">
        <v>0.080976</v>
      </c>
      <c r="ER102" s="13" t="n">
        <v>0.007241</v>
      </c>
      <c r="ES102" s="13" t="n">
        <v>-0.000627</v>
      </c>
      <c r="ET102" s="13" t="n">
        <v>0.018439</v>
      </c>
      <c r="EU102" s="13" t="n">
        <v>-0.023752</v>
      </c>
      <c r="EV102" s="13" t="n">
        <v>0.001638</v>
      </c>
      <c r="EW102" s="13" t="n">
        <v>-0.053171</v>
      </c>
      <c r="EX102" s="13" t="n">
        <v>-0.047451</v>
      </c>
      <c r="EY102" s="13" t="n">
        <v>0.064849</v>
      </c>
      <c r="EZ102" s="13" t="n">
        <v>0.003787</v>
      </c>
      <c r="FA102" s="13" t="n">
        <v>-0.048371</v>
      </c>
      <c r="FB102" s="13" t="n">
        <v>-0.059277</v>
      </c>
      <c r="FC102" s="13" t="n">
        <v>0.007081</v>
      </c>
      <c r="FD102" s="13" t="n">
        <v>0.101215</v>
      </c>
      <c r="FE102" s="13" t="n">
        <v>0.026988</v>
      </c>
      <c r="FF102" s="13" t="n">
        <v>0.032746</v>
      </c>
      <c r="FG102" s="13" t="n">
        <v>-0.024517</v>
      </c>
      <c r="FH102" s="13" t="n">
        <v>0.033259</v>
      </c>
      <c r="FI102" s="13" t="n">
        <v>0.020056</v>
      </c>
      <c r="FJ102" s="13" t="n">
        <v>0.010726</v>
      </c>
      <c r="FK102" s="13" t="n">
        <v>-0.009775</v>
      </c>
      <c r="FL102" s="13" t="n">
        <v>0.072883</v>
      </c>
      <c r="FM102" s="13" t="n">
        <v>0.017056</v>
      </c>
      <c r="FN102" s="13" t="n">
        <v>0.016222</v>
      </c>
      <c r="FO102" s="13" t="n">
        <v>0.027022</v>
      </c>
      <c r="FP102" s="13" t="n">
        <v>0.006269</v>
      </c>
      <c r="FQ102" s="13" t="n">
        <v>-2.1E-005</v>
      </c>
      <c r="FR102" s="13" t="n">
        <v>-0.007588</v>
      </c>
      <c r="FS102" s="13" t="n">
        <v>0.016305</v>
      </c>
      <c r="FT102" s="13" t="n">
        <v>0.005941</v>
      </c>
      <c r="FU102" s="13" t="n">
        <v>-0.004131</v>
      </c>
      <c r="FV102" s="13" t="n">
        <v>0.038515</v>
      </c>
      <c r="FW102" s="13" t="n">
        <v>0.016072</v>
      </c>
      <c r="FX102" s="13" t="n">
        <v>0.047135</v>
      </c>
      <c r="FY102" s="13" t="n">
        <v>0.007133</v>
      </c>
      <c r="FZ102" s="13" t="n">
        <v>0.047611</v>
      </c>
      <c r="GA102" s="13" t="n">
        <v>-0.03467</v>
      </c>
      <c r="GB102" s="13" t="n">
        <v>-0.002521</v>
      </c>
      <c r="GC102" s="13" t="n">
        <v>-0.0076</v>
      </c>
    </row>
    <row r="103" customFormat="false" ht="15" hidden="false" customHeight="false" outlineLevel="0" collapsed="false">
      <c r="B103" s="8" t="str">
        <f aca="false">Deals!B103</f>
        <v>NETGEAR, Inc.</v>
      </c>
      <c r="C103" s="12" t="n">
        <v>1</v>
      </c>
      <c r="D103" s="13" t="n">
        <v>0.117153</v>
      </c>
      <c r="E103" s="13" t="n">
        <v>-0.082332</v>
      </c>
      <c r="F103" s="13" t="n">
        <v>-0.023903</v>
      </c>
      <c r="G103" s="13" t="n">
        <v>-0.029185</v>
      </c>
      <c r="H103" s="13" t="n">
        <v>0.066344</v>
      </c>
      <c r="I103" s="13" t="n">
        <v>-0.068049</v>
      </c>
      <c r="J103" s="13" t="n">
        <v>0.119263</v>
      </c>
      <c r="K103" s="13" t="n">
        <v>0.023299</v>
      </c>
      <c r="L103" s="13" t="n">
        <v>-0.031269</v>
      </c>
      <c r="M103" s="13" t="n">
        <v>0.071138</v>
      </c>
      <c r="N103" s="13" t="n">
        <v>-0.013166</v>
      </c>
      <c r="O103" s="13" t="n">
        <v>-0.042395</v>
      </c>
      <c r="P103" s="13" t="n">
        <v>0.017802</v>
      </c>
      <c r="Q103" s="13" t="n">
        <v>0.057643</v>
      </c>
      <c r="R103" s="13" t="n">
        <v>-0.099511</v>
      </c>
      <c r="S103" s="13" t="n">
        <v>0.061003</v>
      </c>
      <c r="T103" s="13" t="n">
        <v>-0.059302</v>
      </c>
      <c r="U103" s="13" t="n">
        <v>0.08928</v>
      </c>
      <c r="V103" s="13" t="n">
        <v>0.019976</v>
      </c>
      <c r="W103" s="13" t="n">
        <v>0.02477</v>
      </c>
      <c r="X103" s="13" t="n">
        <v>-0.050871</v>
      </c>
      <c r="Y103" s="13" t="n">
        <v>-0.045306</v>
      </c>
      <c r="Z103" s="13" t="n">
        <v>0.019851</v>
      </c>
      <c r="AA103" s="13" t="n">
        <v>-0.07938</v>
      </c>
      <c r="AB103" s="13" t="n">
        <v>0.023786</v>
      </c>
      <c r="AC103" s="13" t="n">
        <v>-0.0313</v>
      </c>
      <c r="AD103" s="13" t="n">
        <v>0.11559</v>
      </c>
      <c r="AE103" s="13" t="n">
        <v>-0.092864</v>
      </c>
      <c r="AF103" s="13" t="n">
        <v>-0.039829</v>
      </c>
      <c r="AG103" s="13" t="n">
        <v>0.419266</v>
      </c>
      <c r="AH103" s="13" t="n">
        <v>0.065459</v>
      </c>
      <c r="AI103" s="13" t="n">
        <v>-0.049875</v>
      </c>
      <c r="AJ103" s="13" t="n">
        <v>-0.108327</v>
      </c>
      <c r="AK103" s="13" t="n">
        <v>0.057265</v>
      </c>
      <c r="AL103" s="13" t="n">
        <v>0.021767</v>
      </c>
      <c r="AM103" s="13" t="n">
        <v>0.050285</v>
      </c>
      <c r="AN103" s="13" t="n">
        <v>0.061321</v>
      </c>
      <c r="AO103" s="13" t="n">
        <v>0.056444</v>
      </c>
      <c r="AP103" s="13" t="n">
        <v>0.081826</v>
      </c>
      <c r="AQ103" s="13" t="n">
        <v>0.108303</v>
      </c>
      <c r="AR103" s="13" t="n">
        <v>0.061228</v>
      </c>
      <c r="AS103" s="13" t="n">
        <v>-0.165151</v>
      </c>
      <c r="AT103" s="13" t="n">
        <v>0.063366</v>
      </c>
      <c r="AU103" s="13" t="n">
        <v>0.012104</v>
      </c>
      <c r="AV103" s="13" t="n">
        <v>0.046918</v>
      </c>
      <c r="AW103" s="13" t="n">
        <v>-0.036907</v>
      </c>
      <c r="AX103" s="13" t="n">
        <v>-0.095803</v>
      </c>
      <c r="AY103" s="13" t="n">
        <v>-0.048436</v>
      </c>
      <c r="AZ103" s="13" t="n">
        <v>-0.110286</v>
      </c>
      <c r="BA103" s="13" t="n">
        <v>0.027414</v>
      </c>
      <c r="BB103" s="13" t="n">
        <v>0.111369</v>
      </c>
      <c r="BC103" s="13" t="n">
        <v>0.002088</v>
      </c>
      <c r="BD103" s="13" t="n">
        <v>-0.008333</v>
      </c>
      <c r="BE103" s="13" t="n">
        <v>-0.019958</v>
      </c>
      <c r="BF103" s="13" t="n">
        <v>0.103966</v>
      </c>
      <c r="BG103" s="13" t="n">
        <v>0.140777</v>
      </c>
      <c r="BH103" s="13" t="n">
        <v>0.186383</v>
      </c>
      <c r="BI103" s="13" t="n">
        <v>-0.200143</v>
      </c>
      <c r="BJ103" s="13" t="n">
        <v>0.026009</v>
      </c>
      <c r="BK103" s="13" t="n">
        <v>-0.033217</v>
      </c>
      <c r="BM103" s="13" t="n">
        <v>0.056093</v>
      </c>
      <c r="BN103" s="13" t="n">
        <v>-0.003673</v>
      </c>
      <c r="BO103" s="13" t="n">
        <v>0.06385</v>
      </c>
      <c r="BP103" s="13" t="n">
        <v>-0.031632</v>
      </c>
      <c r="BQ103" s="13" t="n">
        <v>0.075391</v>
      </c>
      <c r="BR103" s="13" t="n">
        <v>0.012683</v>
      </c>
      <c r="BS103" s="13" t="n">
        <v>0.03311</v>
      </c>
      <c r="BT103" s="13" t="n">
        <v>0.035485</v>
      </c>
      <c r="BU103" s="13" t="n">
        <v>-0.05261</v>
      </c>
      <c r="BV103" s="13" t="n">
        <v>0.060029</v>
      </c>
      <c r="BW103" s="13" t="n">
        <v>0.014743</v>
      </c>
      <c r="BX103" s="13" t="n">
        <v>-0.030005</v>
      </c>
      <c r="BY103" s="13" t="n">
        <v>0.01466</v>
      </c>
      <c r="BZ103" s="13" t="n">
        <v>0.057216</v>
      </c>
      <c r="CA103" s="13" t="n">
        <v>-0.055099</v>
      </c>
      <c r="CB103" s="13" t="n">
        <v>0.040594</v>
      </c>
      <c r="CC103" s="13" t="n">
        <v>-0.053281</v>
      </c>
      <c r="CD103" s="13" t="n">
        <v>0.061126</v>
      </c>
      <c r="CE103" s="13" t="n">
        <v>-0.004914</v>
      </c>
      <c r="CF103" s="13" t="n">
        <v>0.028335</v>
      </c>
      <c r="CG103" s="13" t="n">
        <v>-0.043235</v>
      </c>
      <c r="CH103" s="13" t="n">
        <v>0.065447</v>
      </c>
      <c r="CI103" s="13" t="n">
        <v>0.008073</v>
      </c>
      <c r="CJ103" s="13" t="n">
        <v>-0.027893</v>
      </c>
      <c r="CK103" s="13" t="n">
        <v>0.028258</v>
      </c>
      <c r="CL103" s="13" t="n">
        <v>-0.002503</v>
      </c>
      <c r="CM103" s="13" t="n">
        <v>-0.006629</v>
      </c>
      <c r="CN103" s="13" t="n">
        <v>-0.034871</v>
      </c>
      <c r="CO103" s="13" t="n">
        <v>-0.050823</v>
      </c>
      <c r="CP103" s="13" t="n">
        <v>0.063448</v>
      </c>
      <c r="CQ103" s="13" t="n">
        <v>0.030003</v>
      </c>
      <c r="CR103" s="13" t="n">
        <v>-0.050286</v>
      </c>
      <c r="CS103" s="13" t="n">
        <v>-0.083393</v>
      </c>
      <c r="CT103" s="13" t="n">
        <v>0.018763</v>
      </c>
      <c r="CU103" s="13" t="n">
        <v>0.08417</v>
      </c>
      <c r="CV103" s="13" t="n">
        <v>-2.2E-005</v>
      </c>
      <c r="CW103" s="13" t="n">
        <v>0.00702</v>
      </c>
      <c r="CX103" s="13" t="n">
        <v>-0.008668</v>
      </c>
      <c r="CY103" s="13" t="n">
        <v>0.05865</v>
      </c>
      <c r="CZ103" s="13" t="n">
        <v>0.021658</v>
      </c>
      <c r="DA103" s="13" t="n">
        <v>0.009925</v>
      </c>
      <c r="DB103" s="13" t="n">
        <v>-0.056638</v>
      </c>
      <c r="DC103" s="13" t="n">
        <v>0.130835</v>
      </c>
      <c r="DD103" s="13" t="n">
        <v>0.024077</v>
      </c>
      <c r="DE103" s="13" t="n">
        <v>-0.005274</v>
      </c>
      <c r="DF103" s="13" t="n">
        <v>0.006226</v>
      </c>
      <c r="DG103" s="13" t="n">
        <v>-0.007483</v>
      </c>
      <c r="DH103" s="13" t="n">
        <v>0.010098</v>
      </c>
      <c r="DI103" s="13" t="n">
        <v>-0.023938</v>
      </c>
      <c r="DJ103" s="13" t="n">
        <v>0.032326</v>
      </c>
      <c r="DK103" s="13" t="n">
        <v>0.010639</v>
      </c>
      <c r="DL103" s="13" t="n">
        <v>-0.018939</v>
      </c>
      <c r="DM103" s="13" t="n">
        <v>0.08756</v>
      </c>
      <c r="DN103" s="13" t="n">
        <v>0.002272</v>
      </c>
      <c r="DO103" s="13" t="n">
        <v>0.023744</v>
      </c>
      <c r="DP103" s="13" t="n">
        <v>-0.019439</v>
      </c>
      <c r="DQ103" s="13" t="n">
        <v>0.029965</v>
      </c>
      <c r="DR103" s="13" t="n">
        <v>-0.039999</v>
      </c>
      <c r="DS103" s="13" t="n">
        <v>0.011741</v>
      </c>
      <c r="DT103" s="13" t="n">
        <v>0.00887</v>
      </c>
      <c r="DV103" s="13" t="n">
        <v>0.060055</v>
      </c>
      <c r="DW103" s="13" t="n">
        <v>-0.001103</v>
      </c>
      <c r="DX103" s="13" t="n">
        <v>0.066793</v>
      </c>
      <c r="DY103" s="13" t="n">
        <v>-0.03239</v>
      </c>
      <c r="DZ103" s="13" t="n">
        <v>0.074048</v>
      </c>
      <c r="EA103" s="13" t="n">
        <v>0.016767</v>
      </c>
      <c r="EB103" s="13" t="n">
        <v>0.034997</v>
      </c>
      <c r="EC103" s="13" t="n">
        <v>0.036564</v>
      </c>
      <c r="ED103" s="13" t="n">
        <v>-0.048941</v>
      </c>
      <c r="EE103" s="13" t="n">
        <v>0.058335</v>
      </c>
      <c r="EF103" s="13" t="n">
        <v>0.018288</v>
      </c>
      <c r="EG103" s="13" t="n">
        <v>-0.028006</v>
      </c>
      <c r="EH103" s="13" t="n">
        <v>0.014879</v>
      </c>
      <c r="EI103" s="13" t="n">
        <v>0.058355</v>
      </c>
      <c r="EJ103" s="13" t="n">
        <v>-0.055238</v>
      </c>
      <c r="EK103" s="13" t="n">
        <v>0.042686</v>
      </c>
      <c r="EL103" s="13" t="n">
        <v>-0.056324</v>
      </c>
      <c r="EM103" s="13" t="n">
        <v>0.060625</v>
      </c>
      <c r="EN103" s="13" t="n">
        <v>-0.009011</v>
      </c>
      <c r="EO103" s="13" t="n">
        <v>0.029404</v>
      </c>
      <c r="EP103" s="13" t="n">
        <v>-0.051372</v>
      </c>
      <c r="EQ103" s="13" t="n">
        <v>0.073055</v>
      </c>
      <c r="ER103" s="13" t="n">
        <v>0.001979</v>
      </c>
      <c r="ES103" s="13" t="n">
        <v>-0.012164</v>
      </c>
      <c r="ET103" s="13" t="n">
        <v>0.020936</v>
      </c>
      <c r="EU103" s="13" t="n">
        <v>0.002798</v>
      </c>
      <c r="EV103" s="13" t="n">
        <v>-0.009748</v>
      </c>
      <c r="EW103" s="13" t="n">
        <v>-0.03247</v>
      </c>
      <c r="EX103" s="13" t="n">
        <v>-0.05037</v>
      </c>
      <c r="EY103" s="13" t="n">
        <v>0.071433</v>
      </c>
      <c r="EZ103" s="13" t="n">
        <v>0.034408</v>
      </c>
      <c r="FA103" s="13" t="n">
        <v>-0.05314</v>
      </c>
      <c r="FB103" s="13" t="n">
        <v>-0.082202</v>
      </c>
      <c r="FC103" s="13" t="n">
        <v>0.022044</v>
      </c>
      <c r="FD103" s="13" t="n">
        <v>0.079691</v>
      </c>
      <c r="FE103" s="13" t="n">
        <v>0.017991</v>
      </c>
      <c r="FF103" s="13" t="n">
        <v>0.011739</v>
      </c>
      <c r="FG103" s="13" t="n">
        <v>-0.014708</v>
      </c>
      <c r="FH103" s="13" t="n">
        <v>0.056092</v>
      </c>
      <c r="FI103" s="13" t="n">
        <v>0.019127</v>
      </c>
      <c r="FJ103" s="13" t="n">
        <v>0.013815</v>
      </c>
      <c r="FK103" s="13" t="n">
        <v>-0.055074</v>
      </c>
      <c r="FL103" s="13" t="n">
        <v>0.135632</v>
      </c>
      <c r="FM103" s="13" t="n">
        <v>0.026419</v>
      </c>
      <c r="FN103" s="13" t="n">
        <v>-0.00429</v>
      </c>
      <c r="FO103" s="13" t="n">
        <v>0.009305</v>
      </c>
      <c r="FP103" s="13" t="n">
        <v>-0.00634</v>
      </c>
      <c r="FQ103" s="13" t="n">
        <v>0.009706</v>
      </c>
      <c r="FR103" s="13" t="n">
        <v>-0.029333</v>
      </c>
      <c r="FS103" s="13" t="n">
        <v>0.040897</v>
      </c>
      <c r="FT103" s="13" t="n">
        <v>0.009406</v>
      </c>
      <c r="FU103" s="13" t="n">
        <v>-0.017898</v>
      </c>
      <c r="FV103" s="13" t="n">
        <v>0.091002</v>
      </c>
      <c r="FW103" s="13" t="n">
        <v>0.001117</v>
      </c>
      <c r="FX103" s="13" t="n">
        <v>0.022477</v>
      </c>
      <c r="FY103" s="13" t="n">
        <v>-0.013906</v>
      </c>
      <c r="FZ103" s="13" t="n">
        <v>0.027451</v>
      </c>
      <c r="GA103" s="13" t="n">
        <v>-0.038053</v>
      </c>
      <c r="GB103" s="13" t="n">
        <v>0.011183</v>
      </c>
      <c r="GC103" s="13" t="n">
        <v>0.009837</v>
      </c>
    </row>
    <row r="104" customFormat="false" ht="15" hidden="false" customHeight="false" outlineLevel="0" collapsed="false">
      <c r="B104" s="8" t="str">
        <f aca="false">Deals!B104</f>
        <v>Altisource Portfolio Solutions S.A.</v>
      </c>
      <c r="C104" s="12" t="n">
        <v>1</v>
      </c>
      <c r="D104" s="13" t="n">
        <v>0.142113</v>
      </c>
      <c r="E104" s="13" t="n">
        <v>0.000318</v>
      </c>
      <c r="F104" s="13" t="n">
        <v>0.307105</v>
      </c>
      <c r="G104" s="13" t="n">
        <v>0.057926</v>
      </c>
      <c r="H104" s="13" t="n">
        <v>0.073696</v>
      </c>
      <c r="I104" s="13" t="n">
        <v>0.123348</v>
      </c>
      <c r="J104" s="13" t="n">
        <v>-0.035287</v>
      </c>
      <c r="K104" s="13" t="n">
        <v>0.045476</v>
      </c>
      <c r="L104" s="13" t="n">
        <v>-0.175818</v>
      </c>
      <c r="M104" s="13" t="n">
        <v>-0.247514</v>
      </c>
      <c r="N104" s="13" t="n">
        <v>0.236633</v>
      </c>
      <c r="O104" s="13" t="n">
        <v>-0.147542</v>
      </c>
      <c r="P104" s="13" t="n">
        <v>0.062675</v>
      </c>
      <c r="Q104" s="13" t="n">
        <v>0.039652</v>
      </c>
      <c r="R104" s="13" t="n">
        <v>-0.054111</v>
      </c>
      <c r="S104" s="13" t="n">
        <v>-0.077966</v>
      </c>
      <c r="T104" s="13" t="n">
        <v>0.008706</v>
      </c>
      <c r="U104" s="13" t="n">
        <v>-0.259325</v>
      </c>
      <c r="V104" s="13" t="n">
        <v>-0.299759</v>
      </c>
      <c r="W104" s="13" t="n">
        <v>-0.353673</v>
      </c>
      <c r="X104" s="13" t="n">
        <v>-0.399822</v>
      </c>
      <c r="Y104" s="13" t="n">
        <v>-0.006903</v>
      </c>
      <c r="Z104" s="13" t="n">
        <v>-0.360973</v>
      </c>
      <c r="AA104" s="13" t="n">
        <v>0.884227</v>
      </c>
      <c r="AB104" s="13" t="n">
        <v>0.134845</v>
      </c>
      <c r="AC104" s="13" t="n">
        <v>0.118823</v>
      </c>
      <c r="AD104" s="13" t="n">
        <v>0.060734</v>
      </c>
      <c r="AE104" s="13" t="n">
        <v>-0.176056</v>
      </c>
      <c r="AF104" s="13" t="n">
        <v>-0.114084</v>
      </c>
      <c r="AG104" s="13" t="n">
        <v>0.124581</v>
      </c>
      <c r="AH104" s="13" t="n">
        <v>0.073107</v>
      </c>
      <c r="AI104" s="13" t="n">
        <v>-0.033368</v>
      </c>
      <c r="AJ104" s="13" t="n">
        <v>0.039195</v>
      </c>
      <c r="AK104" s="13" t="n">
        <v>-0.074048</v>
      </c>
      <c r="AL104" s="13" t="n">
        <v>-0.097534</v>
      </c>
      <c r="AM104" s="13" t="n">
        <v>0.295652</v>
      </c>
      <c r="AN104" s="13" t="n">
        <v>-0.107383</v>
      </c>
      <c r="AO104" s="13" t="n">
        <v>-0.003222</v>
      </c>
      <c r="AP104" s="13" t="n">
        <v>-0.164511</v>
      </c>
      <c r="AQ104" s="13" t="n">
        <v>0.400688</v>
      </c>
      <c r="AR104" s="13" t="n">
        <v>-0.005525</v>
      </c>
      <c r="AS104" s="13" t="n">
        <v>-0.205247</v>
      </c>
      <c r="AT104" s="13" t="n">
        <v>0.046214</v>
      </c>
      <c r="AU104" s="13" t="n">
        <v>-0.012992</v>
      </c>
      <c r="AV104" s="13" t="n">
        <v>0.071832</v>
      </c>
      <c r="AW104" s="13" t="n">
        <v>-0.156842</v>
      </c>
      <c r="AX104" s="13" t="n">
        <v>0.531419</v>
      </c>
      <c r="AY104" s="13" t="n">
        <v>-0.399728</v>
      </c>
      <c r="AZ104" s="13" t="n">
        <v>-0.068357</v>
      </c>
      <c r="BA104" s="13" t="n">
        <v>0.060253</v>
      </c>
      <c r="BB104" s="13" t="n">
        <v>0.195692</v>
      </c>
      <c r="BC104" s="13" t="n">
        <v>-0.126869</v>
      </c>
      <c r="BD104" s="13" t="n">
        <v>0.135645</v>
      </c>
      <c r="BE104" s="13" t="n">
        <v>-0.00116</v>
      </c>
      <c r="BF104" s="13" t="n">
        <v>0.031734</v>
      </c>
      <c r="BG104" s="13" t="n">
        <v>0.050263</v>
      </c>
      <c r="BH104" s="13" t="n">
        <v>0</v>
      </c>
      <c r="BI104" s="13" t="n">
        <v>-0.05</v>
      </c>
      <c r="BJ104" s="13" t="n">
        <v>-0.001504</v>
      </c>
      <c r="BK104" s="13" t="n">
        <v>0.030873</v>
      </c>
      <c r="BM104" s="13" t="n">
        <v>0.029833</v>
      </c>
      <c r="BN104" s="13" t="n">
        <v>-0.004107</v>
      </c>
      <c r="BO104" s="13" t="n">
        <v>0.082928</v>
      </c>
      <c r="BP104" s="13" t="n">
        <v>-0.016534</v>
      </c>
      <c r="BQ104" s="13" t="n">
        <v>0.057374</v>
      </c>
      <c r="BR104" s="13" t="n">
        <v>0.033835</v>
      </c>
      <c r="BS104" s="13" t="n">
        <v>0.027704</v>
      </c>
      <c r="BT104" s="13" t="n">
        <v>0.016469</v>
      </c>
      <c r="BU104" s="13" t="n">
        <v>-0.003567</v>
      </c>
      <c r="BV104" s="13" t="n">
        <v>0.066358</v>
      </c>
      <c r="BW104" s="13" t="n">
        <v>-0.046875</v>
      </c>
      <c r="BX104" s="13" t="n">
        <v>-0.05681</v>
      </c>
      <c r="BY104" s="13" t="n">
        <v>0.012433</v>
      </c>
      <c r="BZ104" s="13" t="n">
        <v>0.062082</v>
      </c>
      <c r="CA104" s="13" t="n">
        <v>-0.054705</v>
      </c>
      <c r="CB104" s="13" t="n">
        <v>0.063988</v>
      </c>
      <c r="CC104" s="13" t="n">
        <v>-0.029935</v>
      </c>
      <c r="CD104" s="13" t="n">
        <v>0.058786</v>
      </c>
      <c r="CE104" s="13" t="n">
        <v>0.027658</v>
      </c>
      <c r="CF104" s="13" t="n">
        <v>0.017988</v>
      </c>
      <c r="CG104" s="13" t="n">
        <v>-0.005831</v>
      </c>
      <c r="CH104" s="13" t="n">
        <v>0.073006</v>
      </c>
      <c r="CI104" s="13" t="n">
        <v>0.005411</v>
      </c>
      <c r="CJ104" s="13" t="n">
        <v>-0.031006</v>
      </c>
      <c r="CK104" s="13" t="n">
        <v>0.044006</v>
      </c>
      <c r="CL104" s="13" t="n">
        <v>0.012921</v>
      </c>
      <c r="CM104" s="13" t="n">
        <v>0.019176</v>
      </c>
      <c r="CN104" s="13" t="n">
        <v>-0.080326</v>
      </c>
      <c r="CO104" s="13" t="n">
        <v>-0.060705</v>
      </c>
      <c r="CP104" s="13" t="n">
        <v>0.038969</v>
      </c>
      <c r="CQ104" s="13" t="n">
        <v>0.019986</v>
      </c>
      <c r="CR104" s="13" t="n">
        <v>-0.026704</v>
      </c>
      <c r="CS104" s="13" t="n">
        <v>-0.116705</v>
      </c>
      <c r="CT104" s="13" t="n">
        <v>-0.002874</v>
      </c>
      <c r="CU104" s="13" t="n">
        <v>0.056488</v>
      </c>
      <c r="CV104" s="13" t="n">
        <v>0.011506</v>
      </c>
      <c r="CW104" s="13" t="n">
        <v>0.033278</v>
      </c>
      <c r="CX104" s="13" t="n">
        <v>0.008302</v>
      </c>
      <c r="CY104" s="13" t="n">
        <v>0.070227</v>
      </c>
      <c r="CZ104" s="13" t="n">
        <v>-0.01104</v>
      </c>
      <c r="DA104" s="13" t="n">
        <v>0</v>
      </c>
      <c r="DB104" s="13" t="n">
        <v>-0.048917</v>
      </c>
      <c r="DC104" s="13" t="n">
        <v>0.059159</v>
      </c>
      <c r="DD104" s="13" t="n">
        <v>0.003178</v>
      </c>
      <c r="DE104" s="13" t="n">
        <v>0.025215</v>
      </c>
      <c r="DF104" s="13" t="n">
        <v>0.039548</v>
      </c>
      <c r="DG104" s="13" t="n">
        <v>0.015682</v>
      </c>
      <c r="DH104" s="13" t="n">
        <v>0.017618</v>
      </c>
      <c r="DI104" s="13" t="n">
        <v>0.016762</v>
      </c>
      <c r="DJ104" s="13" t="n">
        <v>0.025148</v>
      </c>
      <c r="DK104" s="13" t="n">
        <v>0.007932</v>
      </c>
      <c r="DL104" s="13" t="n">
        <v>0.007953</v>
      </c>
      <c r="DM104" s="13" t="n">
        <v>0.024036</v>
      </c>
      <c r="DN104" s="13" t="n">
        <v>0.023892</v>
      </c>
      <c r="DO104" s="13" t="n">
        <v>0.038463</v>
      </c>
      <c r="DP104" s="13" t="n">
        <v>0.01021</v>
      </c>
      <c r="DQ104" s="13" t="n">
        <v>0.050764</v>
      </c>
      <c r="DR104" s="13" t="n">
        <v>-0.029375</v>
      </c>
      <c r="DS104" s="13" t="n">
        <v>0.021376</v>
      </c>
      <c r="DT104" s="13" t="n">
        <v>-0.001966</v>
      </c>
      <c r="DV104" s="13" t="n">
        <v>0.031393</v>
      </c>
      <c r="DW104" s="13" t="n">
        <v>-0.008217</v>
      </c>
      <c r="DX104" s="13" t="n">
        <v>0.083009</v>
      </c>
      <c r="DY104" s="13" t="n">
        <v>-0.014221</v>
      </c>
      <c r="DZ104" s="13" t="n">
        <v>0.057053</v>
      </c>
      <c r="EA104" s="13" t="n">
        <v>0.036623</v>
      </c>
      <c r="EB104" s="13" t="n">
        <v>0.042054</v>
      </c>
      <c r="EC104" s="13" t="n">
        <v>0.017674</v>
      </c>
      <c r="ED104" s="13" t="n">
        <v>-0.010563</v>
      </c>
      <c r="EE104" s="13" t="n">
        <v>0.064953</v>
      </c>
      <c r="EF104" s="13" t="n">
        <v>-0.033966</v>
      </c>
      <c r="EG104" s="13" t="n">
        <v>-0.04956</v>
      </c>
      <c r="EH104" s="13" t="n">
        <v>0.009724</v>
      </c>
      <c r="EI104" s="13" t="n">
        <v>0.061219</v>
      </c>
      <c r="EJ104" s="13" t="n">
        <v>-0.054769</v>
      </c>
      <c r="EK104" s="13" t="n">
        <v>0.059892</v>
      </c>
      <c r="EL104" s="13" t="n">
        <v>-0.02737</v>
      </c>
      <c r="EM104" s="13" t="n">
        <v>0.061437</v>
      </c>
      <c r="EN104" s="13" t="n">
        <v>0.027518</v>
      </c>
      <c r="EO104" s="13" t="n">
        <v>0.018058</v>
      </c>
      <c r="EP104" s="13" t="n">
        <v>-0.014795</v>
      </c>
      <c r="EQ104" s="13" t="n">
        <v>0.082671</v>
      </c>
      <c r="ER104" s="13" t="n">
        <v>0.00508</v>
      </c>
      <c r="ES104" s="13" t="n">
        <v>-0.029513</v>
      </c>
      <c r="ET104" s="13" t="n">
        <v>0.036794</v>
      </c>
      <c r="EU104" s="13" t="n">
        <v>0.016471</v>
      </c>
      <c r="EV104" s="13" t="n">
        <v>0.01547</v>
      </c>
      <c r="EW104" s="13" t="n">
        <v>-0.081561</v>
      </c>
      <c r="EX104" s="13" t="n">
        <v>-0.066173</v>
      </c>
      <c r="EY104" s="13" t="n">
        <v>0.04778</v>
      </c>
      <c r="EZ104" s="13" t="n">
        <v>0.032253</v>
      </c>
      <c r="FA104" s="13" t="n">
        <v>-0.028193</v>
      </c>
      <c r="FB104" s="13" t="n">
        <v>-0.130111</v>
      </c>
      <c r="FC104" s="13" t="n">
        <v>0.001735</v>
      </c>
      <c r="FD104" s="13" t="n">
        <v>0.058941</v>
      </c>
      <c r="FE104" s="13" t="n">
        <v>0.017347</v>
      </c>
      <c r="FF104" s="13" t="n">
        <v>0.032947</v>
      </c>
      <c r="FG104" s="13" t="n">
        <v>0.007118</v>
      </c>
      <c r="FH104" s="13" t="n">
        <v>0.071002</v>
      </c>
      <c r="FI104" s="13" t="n">
        <v>-0.012112</v>
      </c>
      <c r="FJ104" s="13" t="n">
        <v>-0.000608</v>
      </c>
      <c r="FK104" s="13" t="n">
        <v>-0.052504</v>
      </c>
      <c r="FL104" s="13" t="n">
        <v>0.057973</v>
      </c>
      <c r="FM104" s="13" t="n">
        <v>-0.000793</v>
      </c>
      <c r="FN104" s="13" t="n">
        <v>0.027035</v>
      </c>
      <c r="FO104" s="13" t="n">
        <v>0.042605</v>
      </c>
      <c r="FP104" s="13" t="n">
        <v>0.025166</v>
      </c>
      <c r="FQ104" s="13" t="n">
        <v>0.00737</v>
      </c>
      <c r="FR104" s="13" t="n">
        <v>0.010392</v>
      </c>
      <c r="FS104" s="13" t="n">
        <v>0.035766</v>
      </c>
      <c r="FT104" s="13" t="n">
        <v>0.008416</v>
      </c>
      <c r="FU104" s="13" t="n">
        <v>0.0091</v>
      </c>
      <c r="FV104" s="13" t="n">
        <v>0.024501</v>
      </c>
      <c r="FW104" s="13" t="n">
        <v>0.020936</v>
      </c>
      <c r="FX104" s="13" t="n">
        <v>0.042491</v>
      </c>
      <c r="FY104" s="13" t="n">
        <v>0.00498</v>
      </c>
      <c r="FZ104" s="13" t="n">
        <v>0.038418</v>
      </c>
      <c r="GA104" s="13" t="n">
        <v>-0.032533</v>
      </c>
      <c r="GB104" s="13" t="n">
        <v>0.012494</v>
      </c>
      <c r="GC104" s="13" t="n">
        <v>0.008404</v>
      </c>
    </row>
    <row r="105" customFormat="false" ht="15" hidden="false" customHeight="false" outlineLevel="0" collapsed="false">
      <c r="B105" s="8" t="str">
        <f aca="false">Deals!B105</f>
        <v>Glatfelter Corporation</v>
      </c>
      <c r="C105" s="12" t="n">
        <v>1</v>
      </c>
      <c r="D105" s="13" t="n">
        <v>0.014962</v>
      </c>
      <c r="E105" s="13" t="n">
        <v>0.058566</v>
      </c>
      <c r="F105" s="13" t="n">
        <v>-0.032112</v>
      </c>
      <c r="G105" s="13" t="n">
        <v>0.056596</v>
      </c>
      <c r="H105" s="13" t="n">
        <v>-0.028445</v>
      </c>
      <c r="I105" s="13" t="n">
        <v>0.05229</v>
      </c>
      <c r="J105" s="13" t="n">
        <v>0.006166</v>
      </c>
      <c r="K105" s="13" t="n">
        <v>0.121201</v>
      </c>
      <c r="L105" s="13" t="n">
        <v>-0.020652</v>
      </c>
      <c r="M105" s="13" t="n">
        <v>-0.10313</v>
      </c>
      <c r="N105" s="13" t="n">
        <v>-0.058413</v>
      </c>
      <c r="O105" s="13" t="n">
        <v>0.031348</v>
      </c>
      <c r="P105" s="13" t="n">
        <v>0.012158</v>
      </c>
      <c r="Q105" s="13" t="n">
        <v>-0.102902</v>
      </c>
      <c r="R105" s="13" t="n">
        <v>0.047479</v>
      </c>
      <c r="S105" s="13" t="n">
        <v>-0.119535</v>
      </c>
      <c r="T105" s="13" t="n">
        <v>0.154442</v>
      </c>
      <c r="U105" s="13" t="n">
        <v>0.003567</v>
      </c>
      <c r="V105" s="13" t="n">
        <v>0.014218</v>
      </c>
      <c r="W105" s="13" t="n">
        <v>-0.105592</v>
      </c>
      <c r="X105" s="13" t="n">
        <v>0.071272</v>
      </c>
      <c r="Y105" s="13" t="n">
        <v>0.128571</v>
      </c>
      <c r="Z105" s="13" t="n">
        <v>-0.099165</v>
      </c>
      <c r="AA105" s="13" t="n">
        <v>-0.052823</v>
      </c>
      <c r="AB105" s="13" t="n">
        <v>-0.058748</v>
      </c>
      <c r="AC105" s="13" t="n">
        <v>-0.071851</v>
      </c>
      <c r="AD105" s="13" t="n">
        <v>-0.11514</v>
      </c>
      <c r="AE105" s="13" t="n">
        <v>-0.046512</v>
      </c>
      <c r="AF105" s="13" t="n">
        <v>0.133566</v>
      </c>
      <c r="AG105" s="13" t="n">
        <v>-0.08299</v>
      </c>
      <c r="AH105" s="13" t="n">
        <v>0.043283</v>
      </c>
      <c r="AI105" s="13" t="n">
        <v>-0.199566</v>
      </c>
      <c r="AJ105" s="13" t="n">
        <v>0.24458</v>
      </c>
      <c r="AK105" s="13" t="n">
        <v>0.135275</v>
      </c>
      <c r="AL105" s="13" t="n">
        <v>0.106126</v>
      </c>
      <c r="AM105" s="13" t="n">
        <v>-0.105975</v>
      </c>
      <c r="AN105" s="13" t="n">
        <v>-0.039756</v>
      </c>
      <c r="AO105" s="13" t="n">
        <v>0.056237</v>
      </c>
      <c r="AP105" s="13" t="n">
        <v>0.073088</v>
      </c>
      <c r="AQ105" s="13" t="n">
        <v>-0.016464</v>
      </c>
      <c r="AR105" s="13" t="n">
        <v>0.024908</v>
      </c>
      <c r="AS105" s="13" t="n">
        <v>0.033753</v>
      </c>
      <c r="AT105" s="13" t="n">
        <v>0.045494</v>
      </c>
      <c r="AU105" s="13" t="n">
        <v>0.021766</v>
      </c>
      <c r="AV105" s="13" t="n">
        <v>-0.094633</v>
      </c>
      <c r="AW105" s="13" t="n">
        <v>-0.010407</v>
      </c>
      <c r="AX105" s="13" t="n">
        <v>-0.01058</v>
      </c>
      <c r="AY105" s="13" t="n">
        <v>-0.147838</v>
      </c>
      <c r="AZ105" s="13" t="n">
        <v>0.073104</v>
      </c>
      <c r="BA105" s="13" t="n">
        <v>0.047595</v>
      </c>
      <c r="BB105" s="13" t="n">
        <v>-0.153884</v>
      </c>
      <c r="BC105" s="13" t="n">
        <v>0.122979</v>
      </c>
      <c r="BD105" s="13" t="n">
        <v>0.084319</v>
      </c>
      <c r="BE105" s="13" t="n">
        <v>-0.008111</v>
      </c>
      <c r="BF105" s="13" t="n">
        <v>0.031265</v>
      </c>
      <c r="BG105" s="13" t="n">
        <v>0.095616</v>
      </c>
      <c r="BH105" s="13" t="n">
        <v>-0.126284</v>
      </c>
      <c r="BI105" s="13" t="n">
        <v>0.005879</v>
      </c>
      <c r="BJ105" s="13" t="n">
        <v>0.023868</v>
      </c>
      <c r="BK105" s="13" t="n">
        <v>-0.162757</v>
      </c>
      <c r="BM105" s="13" t="n">
        <v>-0.003673</v>
      </c>
      <c r="BN105" s="13" t="n">
        <v>0.06385</v>
      </c>
      <c r="BO105" s="13" t="n">
        <v>-0.031632</v>
      </c>
      <c r="BP105" s="13" t="n">
        <v>0.075391</v>
      </c>
      <c r="BQ105" s="13" t="n">
        <v>0.012683</v>
      </c>
      <c r="BR105" s="13" t="n">
        <v>0.03311</v>
      </c>
      <c r="BS105" s="13" t="n">
        <v>0.035485</v>
      </c>
      <c r="BT105" s="13" t="n">
        <v>-0.05261</v>
      </c>
      <c r="BU105" s="13" t="n">
        <v>0.060029</v>
      </c>
      <c r="BV105" s="13" t="n">
        <v>0.014743</v>
      </c>
      <c r="BW105" s="13" t="n">
        <v>-0.030005</v>
      </c>
      <c r="BX105" s="13" t="n">
        <v>0.01466</v>
      </c>
      <c r="BY105" s="13" t="n">
        <v>0.057216</v>
      </c>
      <c r="BZ105" s="13" t="n">
        <v>-0.055099</v>
      </c>
      <c r="CA105" s="13" t="n">
        <v>0.040594</v>
      </c>
      <c r="CB105" s="13" t="n">
        <v>-0.053281</v>
      </c>
      <c r="CC105" s="13" t="n">
        <v>0.061126</v>
      </c>
      <c r="CD105" s="13" t="n">
        <v>-0.004914</v>
      </c>
      <c r="CE105" s="13" t="n">
        <v>0.028335</v>
      </c>
      <c r="CF105" s="13" t="n">
        <v>-0.043235</v>
      </c>
      <c r="CG105" s="13" t="n">
        <v>0.065447</v>
      </c>
      <c r="CH105" s="13" t="n">
        <v>0.008073</v>
      </c>
      <c r="CI105" s="13" t="n">
        <v>-0.027893</v>
      </c>
      <c r="CJ105" s="13" t="n">
        <v>0.028258</v>
      </c>
      <c r="CK105" s="13" t="n">
        <v>-0.002503</v>
      </c>
      <c r="CL105" s="13" t="n">
        <v>-0.006629</v>
      </c>
      <c r="CM105" s="13" t="n">
        <v>-0.034871</v>
      </c>
      <c r="CN105" s="13" t="n">
        <v>-0.050823</v>
      </c>
      <c r="CO105" s="13" t="n">
        <v>0.063448</v>
      </c>
      <c r="CP105" s="13" t="n">
        <v>0.030003</v>
      </c>
      <c r="CQ105" s="13" t="n">
        <v>-0.050286</v>
      </c>
      <c r="CR105" s="13" t="n">
        <v>-0.083393</v>
      </c>
      <c r="CS105" s="13" t="n">
        <v>0.018763</v>
      </c>
      <c r="CT105" s="13" t="n">
        <v>0.08417</v>
      </c>
      <c r="CU105" s="13" t="n">
        <v>-2.2E-005</v>
      </c>
      <c r="CV105" s="13" t="n">
        <v>0.00702</v>
      </c>
      <c r="CW105" s="13" t="n">
        <v>-0.008668</v>
      </c>
      <c r="CX105" s="13" t="n">
        <v>0.05865</v>
      </c>
      <c r="CY105" s="13" t="n">
        <v>0.021658</v>
      </c>
      <c r="CZ105" s="13" t="n">
        <v>0.009925</v>
      </c>
      <c r="DA105" s="13" t="n">
        <v>-0.056638</v>
      </c>
      <c r="DB105" s="13" t="n">
        <v>0.130835</v>
      </c>
      <c r="DC105" s="13" t="n">
        <v>0.024077</v>
      </c>
      <c r="DD105" s="13" t="n">
        <v>-0.005274</v>
      </c>
      <c r="DE105" s="13" t="n">
        <v>0.006226</v>
      </c>
      <c r="DF105" s="13" t="n">
        <v>-0.007483</v>
      </c>
      <c r="DG105" s="13" t="n">
        <v>0.010098</v>
      </c>
      <c r="DH105" s="13" t="n">
        <v>-0.023938</v>
      </c>
      <c r="DI105" s="13" t="n">
        <v>0.032326</v>
      </c>
      <c r="DJ105" s="13" t="n">
        <v>0.010639</v>
      </c>
      <c r="DK105" s="13" t="n">
        <v>-0.018939</v>
      </c>
      <c r="DL105" s="13" t="n">
        <v>0.08756</v>
      </c>
      <c r="DM105" s="13" t="n">
        <v>0.002272</v>
      </c>
      <c r="DN105" s="13" t="n">
        <v>0.023744</v>
      </c>
      <c r="DO105" s="13" t="n">
        <v>-0.019439</v>
      </c>
      <c r="DP105" s="13" t="n">
        <v>0.029965</v>
      </c>
      <c r="DQ105" s="13" t="n">
        <v>-0.039999</v>
      </c>
      <c r="DR105" s="13" t="n">
        <v>0.011741</v>
      </c>
      <c r="DS105" s="13" t="n">
        <v>0.00887</v>
      </c>
      <c r="DT105" s="13" t="n">
        <v>0.06982</v>
      </c>
      <c r="DV105" s="13" t="n">
        <v>-0.001103</v>
      </c>
      <c r="DW105" s="13" t="n">
        <v>0.066793</v>
      </c>
      <c r="DX105" s="13" t="n">
        <v>-0.03239</v>
      </c>
      <c r="DY105" s="13" t="n">
        <v>0.074048</v>
      </c>
      <c r="DZ105" s="13" t="n">
        <v>0.016767</v>
      </c>
      <c r="EA105" s="13" t="n">
        <v>0.034997</v>
      </c>
      <c r="EB105" s="13" t="n">
        <v>0.036564</v>
      </c>
      <c r="EC105" s="13" t="n">
        <v>-0.048941</v>
      </c>
      <c r="ED105" s="13" t="n">
        <v>0.058335</v>
      </c>
      <c r="EE105" s="13" t="n">
        <v>0.018288</v>
      </c>
      <c r="EF105" s="13" t="n">
        <v>-0.028006</v>
      </c>
      <c r="EG105" s="13" t="n">
        <v>0.014879</v>
      </c>
      <c r="EH105" s="13" t="n">
        <v>0.058355</v>
      </c>
      <c r="EI105" s="13" t="n">
        <v>-0.055238</v>
      </c>
      <c r="EJ105" s="13" t="n">
        <v>0.042686</v>
      </c>
      <c r="EK105" s="13" t="n">
        <v>-0.056324</v>
      </c>
      <c r="EL105" s="13" t="n">
        <v>0.060625</v>
      </c>
      <c r="EM105" s="13" t="n">
        <v>-0.009011</v>
      </c>
      <c r="EN105" s="13" t="n">
        <v>0.029404</v>
      </c>
      <c r="EO105" s="13" t="n">
        <v>-0.051372</v>
      </c>
      <c r="EP105" s="13" t="n">
        <v>0.073055</v>
      </c>
      <c r="EQ105" s="13" t="n">
        <v>0.001979</v>
      </c>
      <c r="ER105" s="13" t="n">
        <v>-0.012164</v>
      </c>
      <c r="ES105" s="13" t="n">
        <v>0.020936</v>
      </c>
      <c r="ET105" s="13" t="n">
        <v>0.002798</v>
      </c>
      <c r="EU105" s="13" t="n">
        <v>-0.009748</v>
      </c>
      <c r="EV105" s="13" t="n">
        <v>-0.03247</v>
      </c>
      <c r="EW105" s="13" t="n">
        <v>-0.05037</v>
      </c>
      <c r="EX105" s="13" t="n">
        <v>0.071433</v>
      </c>
      <c r="EY105" s="13" t="n">
        <v>0.034408</v>
      </c>
      <c r="EZ105" s="13" t="n">
        <v>-0.05314</v>
      </c>
      <c r="FA105" s="13" t="n">
        <v>-0.082202</v>
      </c>
      <c r="FB105" s="13" t="n">
        <v>0.022044</v>
      </c>
      <c r="FC105" s="13" t="n">
        <v>0.079691</v>
      </c>
      <c r="FD105" s="13" t="n">
        <v>0.017991</v>
      </c>
      <c r="FE105" s="13" t="n">
        <v>0.011739</v>
      </c>
      <c r="FF105" s="13" t="n">
        <v>-0.014708</v>
      </c>
      <c r="FG105" s="13" t="n">
        <v>0.056092</v>
      </c>
      <c r="FH105" s="13" t="n">
        <v>0.019127</v>
      </c>
      <c r="FI105" s="13" t="n">
        <v>0.013815</v>
      </c>
      <c r="FJ105" s="13" t="n">
        <v>-0.055074</v>
      </c>
      <c r="FK105" s="13" t="n">
        <v>0.135632</v>
      </c>
      <c r="FL105" s="13" t="n">
        <v>0.026419</v>
      </c>
      <c r="FM105" s="13" t="n">
        <v>-0.00429</v>
      </c>
      <c r="FN105" s="13" t="n">
        <v>0.009305</v>
      </c>
      <c r="FO105" s="13" t="n">
        <v>-0.00634</v>
      </c>
      <c r="FP105" s="13" t="n">
        <v>0.009706</v>
      </c>
      <c r="FQ105" s="13" t="n">
        <v>-0.029333</v>
      </c>
      <c r="FR105" s="13" t="n">
        <v>0.040897</v>
      </c>
      <c r="FS105" s="13" t="n">
        <v>0.009406</v>
      </c>
      <c r="FT105" s="13" t="n">
        <v>-0.017898</v>
      </c>
      <c r="FU105" s="13" t="n">
        <v>0.091002</v>
      </c>
      <c r="FV105" s="13" t="n">
        <v>0.001117</v>
      </c>
      <c r="FW105" s="13" t="n">
        <v>0.022477</v>
      </c>
      <c r="FX105" s="13" t="n">
        <v>-0.013906</v>
      </c>
      <c r="FY105" s="13" t="n">
        <v>0.027451</v>
      </c>
      <c r="FZ105" s="13" t="n">
        <v>-0.038053</v>
      </c>
      <c r="GA105" s="13" t="n">
        <v>0.011183</v>
      </c>
      <c r="GB105" s="13" t="n">
        <v>0.009837</v>
      </c>
      <c r="GC105" s="13" t="n">
        <v>0.069362</v>
      </c>
    </row>
    <row r="106" customFormat="false" ht="15" hidden="false" customHeight="false" outlineLevel="0" collapsed="false">
      <c r="B106" s="8" t="str">
        <f aca="false">Deals!B106</f>
        <v>Herman Miller, Inc.</v>
      </c>
      <c r="C106" s="12" t="n">
        <v>1</v>
      </c>
      <c r="D106" s="13" t="n">
        <v>-0.036998</v>
      </c>
      <c r="E106" s="13" t="n">
        <v>0.038419</v>
      </c>
      <c r="F106" s="13" t="n">
        <v>-0.093917</v>
      </c>
      <c r="G106" s="13" t="n">
        <v>0.145662</v>
      </c>
      <c r="H106" s="13" t="n">
        <v>0.039753</v>
      </c>
      <c r="I106" s="13" t="n">
        <v>0.050428</v>
      </c>
      <c r="J106" s="13" t="n">
        <v>-0.073737</v>
      </c>
      <c r="K106" s="13" t="n">
        <v>-0.050474</v>
      </c>
      <c r="L106" s="13" t="n">
        <v>0.005351</v>
      </c>
      <c r="M106" s="13" t="n">
        <v>0.14017</v>
      </c>
      <c r="N106" s="13" t="n">
        <v>-0.040461</v>
      </c>
      <c r="O106" s="13" t="n">
        <v>0.014272</v>
      </c>
      <c r="P106" s="13" t="n">
        <v>-0.032939</v>
      </c>
      <c r="Q106" s="13" t="n">
        <v>-0.033069</v>
      </c>
      <c r="R106" s="13" t="n">
        <v>0.016416</v>
      </c>
      <c r="S106" s="13" t="n">
        <v>0.004374</v>
      </c>
      <c r="T106" s="13" t="n">
        <v>0.072027</v>
      </c>
      <c r="U106" s="13" t="n">
        <v>-0.050312</v>
      </c>
      <c r="V106" s="13" t="n">
        <v>-0.031589</v>
      </c>
      <c r="W106" s="13" t="n">
        <v>-0.012912</v>
      </c>
      <c r="X106" s="13" t="n">
        <v>0.066093</v>
      </c>
      <c r="Y106" s="13" t="n">
        <v>-0.103649</v>
      </c>
      <c r="Z106" s="13" t="n">
        <v>-0.012608</v>
      </c>
      <c r="AA106" s="13" t="n">
        <v>0.01058</v>
      </c>
      <c r="AB106" s="13" t="n">
        <v>0.044404</v>
      </c>
      <c r="AC106" s="13" t="n">
        <v>-0.030764</v>
      </c>
      <c r="AD106" s="13" t="n">
        <v>-0.033167</v>
      </c>
      <c r="AE106" s="13" t="n">
        <v>0.063814</v>
      </c>
      <c r="AF106" s="13" t="n">
        <v>0.100208</v>
      </c>
      <c r="AG106" s="13" t="n">
        <v>-0.00063</v>
      </c>
      <c r="AH106" s="13" t="n">
        <v>-0.094923</v>
      </c>
      <c r="AI106" s="13" t="n">
        <v>-0.107317</v>
      </c>
      <c r="AJ106" s="13" t="n">
        <v>0.018345</v>
      </c>
      <c r="AK106" s="13" t="n">
        <v>0.183979</v>
      </c>
      <c r="AL106" s="13" t="n">
        <v>-0.023309</v>
      </c>
      <c r="AM106" s="13" t="n">
        <v>0.049387</v>
      </c>
      <c r="AN106" s="13" t="n">
        <v>-0.055907</v>
      </c>
      <c r="AO106" s="13" t="n">
        <v>0.096353</v>
      </c>
      <c r="AP106" s="13" t="n">
        <v>0.100702</v>
      </c>
      <c r="AQ106" s="13" t="n">
        <v>-0.207097</v>
      </c>
      <c r="AR106" s="13" t="n">
        <v>-0.027972</v>
      </c>
      <c r="AS106" s="13" t="n">
        <v>0.169065</v>
      </c>
      <c r="AT106" s="13" t="n">
        <v>0.052308</v>
      </c>
      <c r="AU106" s="13" t="n">
        <v>-0.087719</v>
      </c>
      <c r="AV106" s="13" t="n">
        <v>-0.044872</v>
      </c>
      <c r="AW106" s="13" t="n">
        <v>0.058725</v>
      </c>
      <c r="AX106" s="13" t="n">
        <v>0.049128</v>
      </c>
      <c r="AY106" s="13" t="n">
        <v>-0.046828</v>
      </c>
      <c r="AZ106" s="13" t="n">
        <v>-0.03645</v>
      </c>
      <c r="BA106" s="13" t="n">
        <v>0.10773</v>
      </c>
      <c r="BB106" s="13" t="n">
        <v>-0.000742</v>
      </c>
      <c r="BC106" s="13" t="n">
        <v>0.066865</v>
      </c>
      <c r="BD106" s="13" t="n">
        <v>-0.064067</v>
      </c>
      <c r="BE106" s="13" t="n">
        <v>0.063988</v>
      </c>
      <c r="BF106" s="13" t="n">
        <v>0.12028</v>
      </c>
      <c r="BG106" s="13" t="n">
        <v>0.011236</v>
      </c>
      <c r="BH106" s="13" t="n">
        <v>-0.11358</v>
      </c>
      <c r="BI106" s="13" t="n">
        <v>-0.110028</v>
      </c>
      <c r="BJ106" s="13" t="n">
        <v>-0.039124</v>
      </c>
      <c r="BK106" s="13" t="n">
        <v>0.066775</v>
      </c>
      <c r="BM106" s="13" t="n">
        <v>0.018013</v>
      </c>
      <c r="BN106" s="13" t="n">
        <v>0.070419</v>
      </c>
      <c r="BO106" s="13" t="n">
        <v>-0.005681</v>
      </c>
      <c r="BP106" s="13" t="n">
        <v>0.068252</v>
      </c>
      <c r="BQ106" s="13" t="n">
        <v>0.006633</v>
      </c>
      <c r="BR106" s="13" t="n">
        <v>0.064781</v>
      </c>
      <c r="BS106" s="13" t="n">
        <v>0.028395</v>
      </c>
      <c r="BT106" s="13" t="n">
        <v>0.001207</v>
      </c>
      <c r="BU106" s="13" t="n">
        <v>0.048235</v>
      </c>
      <c r="BV106" s="13" t="n">
        <v>-0.041372</v>
      </c>
      <c r="BW106" s="13" t="n">
        <v>-0.067967</v>
      </c>
      <c r="BX106" s="13" t="n">
        <v>-0.004401</v>
      </c>
      <c r="BY106" s="13" t="n">
        <v>0.07526</v>
      </c>
      <c r="BZ106" s="13" t="n">
        <v>-0.050242</v>
      </c>
      <c r="CA106" s="13" t="n">
        <v>0.055697</v>
      </c>
      <c r="CB106" s="13" t="n">
        <v>-0.049962</v>
      </c>
      <c r="CC106" s="13" t="n">
        <v>0.083606</v>
      </c>
      <c r="CD106" s="13" t="n">
        <v>0.016146</v>
      </c>
      <c r="CE106" s="13" t="n">
        <v>0.009829</v>
      </c>
      <c r="CF106" s="13" t="n">
        <v>-0.012307</v>
      </c>
      <c r="CG106" s="13" t="n">
        <v>0.074649</v>
      </c>
      <c r="CH106" s="13" t="n">
        <v>0.03186</v>
      </c>
      <c r="CI106" s="13" t="n">
        <v>-0.039124</v>
      </c>
      <c r="CJ106" s="13" t="n">
        <v>0.028908</v>
      </c>
      <c r="CK106" s="13" t="n">
        <v>0.012554</v>
      </c>
      <c r="CL106" s="13" t="n">
        <v>-0.001721</v>
      </c>
      <c r="CM106" s="13" t="n">
        <v>-0.100334</v>
      </c>
      <c r="CN106" s="13" t="n">
        <v>-0.095752</v>
      </c>
      <c r="CO106" s="13" t="n">
        <v>0.03069</v>
      </c>
      <c r="CP106" s="13" t="n">
        <v>0.080711</v>
      </c>
      <c r="CQ106" s="13" t="n">
        <v>-0.03045</v>
      </c>
      <c r="CR106" s="13" t="n">
        <v>-0.17716</v>
      </c>
      <c r="CS106" s="13" t="n">
        <v>-0.014349</v>
      </c>
      <c r="CT106" s="13" t="n">
        <v>0.08568</v>
      </c>
      <c r="CU106" s="13" t="n">
        <v>0.045734</v>
      </c>
      <c r="CV106" s="13" t="n">
        <v>0.033855</v>
      </c>
      <c r="CW106" s="13" t="n">
        <v>-0.003661</v>
      </c>
      <c r="CX106" s="13" t="n">
        <v>0.0807</v>
      </c>
      <c r="CY106" s="13" t="n">
        <v>0.003679</v>
      </c>
      <c r="CZ106" s="13" t="n">
        <v>0.049663</v>
      </c>
      <c r="DA106" s="13" t="n">
        <v>-0.099241</v>
      </c>
      <c r="DB106" s="13" t="n">
        <v>0.093107</v>
      </c>
      <c r="DC106" s="13" t="n">
        <v>-0.022398</v>
      </c>
      <c r="DD106" s="13" t="n">
        <v>0.025391</v>
      </c>
      <c r="DE106" s="13" t="n">
        <v>0.058384</v>
      </c>
      <c r="DF106" s="13" t="n">
        <v>0.035308</v>
      </c>
      <c r="DG106" s="13" t="n">
        <v>0.039279</v>
      </c>
      <c r="DH106" s="13" t="n">
        <v>0.004125</v>
      </c>
      <c r="DI106" s="13" t="n">
        <v>0.060634</v>
      </c>
      <c r="DJ106" s="13" t="n">
        <v>-0.000707</v>
      </c>
      <c r="DK106" s="13" t="n">
        <v>-0.008322</v>
      </c>
      <c r="DL106" s="13" t="n">
        <v>0.056939</v>
      </c>
      <c r="DM106" s="13" t="n">
        <v>0.002457</v>
      </c>
      <c r="DN106" s="13" t="n">
        <v>0.021676</v>
      </c>
      <c r="DO106" s="13" t="n">
        <v>0.000668</v>
      </c>
      <c r="DP106" s="13" t="n">
        <v>0.028132</v>
      </c>
      <c r="DQ106" s="13" t="n">
        <v>-0.040882</v>
      </c>
      <c r="DR106" s="13" t="n">
        <v>0.020508</v>
      </c>
      <c r="DS106" s="13" t="n">
        <v>0.001011</v>
      </c>
      <c r="DT106" s="13" t="n">
        <v>0.086613</v>
      </c>
      <c r="DV106" s="13" t="n">
        <v>0.01317</v>
      </c>
      <c r="DW106" s="13" t="n">
        <v>0.075285</v>
      </c>
      <c r="DX106" s="13" t="n">
        <v>-0.011026</v>
      </c>
      <c r="DY106" s="13" t="n">
        <v>0.06595</v>
      </c>
      <c r="DZ106" s="13" t="n">
        <v>0.010795</v>
      </c>
      <c r="EA106" s="13" t="n">
        <v>0.066441</v>
      </c>
      <c r="EB106" s="13" t="n">
        <v>0.026067</v>
      </c>
      <c r="EC106" s="13" t="n">
        <v>0.009733</v>
      </c>
      <c r="ED106" s="13" t="n">
        <v>0.03455</v>
      </c>
      <c r="EE106" s="13" t="n">
        <v>-0.025746</v>
      </c>
      <c r="EF106" s="13" t="n">
        <v>-0.061748</v>
      </c>
      <c r="EG106" s="13" t="n">
        <v>-0.008859</v>
      </c>
      <c r="EH106" s="13" t="n">
        <v>0.08789</v>
      </c>
      <c r="EI106" s="13" t="n">
        <v>-0.063573</v>
      </c>
      <c r="EJ106" s="13" t="n">
        <v>0.054443</v>
      </c>
      <c r="EK106" s="13" t="n">
        <v>-0.0538</v>
      </c>
      <c r="EL106" s="13" t="n">
        <v>0.082902</v>
      </c>
      <c r="EM106" s="13" t="n">
        <v>0.013356</v>
      </c>
      <c r="EN106" s="13" t="n">
        <v>0.011862</v>
      </c>
      <c r="EO106" s="13" t="n">
        <v>-0.025271</v>
      </c>
      <c r="EP106" s="13" t="n">
        <v>0.093297</v>
      </c>
      <c r="EQ106" s="13" t="n">
        <v>0.030284</v>
      </c>
      <c r="ER106" s="13" t="n">
        <v>-0.02015</v>
      </c>
      <c r="ES106" s="13" t="n">
        <v>0.00991</v>
      </c>
      <c r="ET106" s="13" t="n">
        <v>0.017252</v>
      </c>
      <c r="EU106" s="13" t="n">
        <v>-0.003168</v>
      </c>
      <c r="EV106" s="13" t="n">
        <v>-0.092336</v>
      </c>
      <c r="EW106" s="13" t="n">
        <v>-0.102882</v>
      </c>
      <c r="EX106" s="13" t="n">
        <v>0.04163</v>
      </c>
      <c r="EY106" s="13" t="n">
        <v>0.086308</v>
      </c>
      <c r="EZ106" s="13" t="n">
        <v>-0.033729</v>
      </c>
      <c r="FA106" s="13" t="n">
        <v>-0.1895</v>
      </c>
      <c r="FB106" s="13" t="n">
        <v>-0.00396</v>
      </c>
      <c r="FC106" s="13" t="n">
        <v>0.102724</v>
      </c>
      <c r="FD106" s="13" t="n">
        <v>0.056026</v>
      </c>
      <c r="FE106" s="13" t="n">
        <v>0.03106</v>
      </c>
      <c r="FF106" s="13" t="n">
        <v>-0.008278</v>
      </c>
      <c r="FG106" s="13" t="n">
        <v>0.083394</v>
      </c>
      <c r="FH106" s="13" t="n">
        <v>-0.000451</v>
      </c>
      <c r="FI106" s="13" t="n">
        <v>0.049994</v>
      </c>
      <c r="FJ106" s="13" t="n">
        <v>-0.091743</v>
      </c>
      <c r="FK106" s="13" t="n">
        <v>0.084524</v>
      </c>
      <c r="FL106" s="13" t="n">
        <v>-0.015069</v>
      </c>
      <c r="FM106" s="13" t="n">
        <v>0.021881</v>
      </c>
      <c r="FN106" s="13" t="n">
        <v>0.051798</v>
      </c>
      <c r="FO106" s="13" t="n">
        <v>0.026138</v>
      </c>
      <c r="FP106" s="13" t="n">
        <v>0.025624</v>
      </c>
      <c r="FQ106" s="13" t="n">
        <v>0.00125</v>
      </c>
      <c r="FR106" s="13" t="n">
        <v>0.064913</v>
      </c>
      <c r="FS106" s="13" t="n">
        <v>-0.000761</v>
      </c>
      <c r="FT106" s="13" t="n">
        <v>-0.00633</v>
      </c>
      <c r="FU106" s="13" t="n">
        <v>0.065065</v>
      </c>
      <c r="FV106" s="13" t="n">
        <v>0.003386</v>
      </c>
      <c r="FW106" s="13" t="n">
        <v>0.017911</v>
      </c>
      <c r="FX106" s="13" t="n">
        <v>0.013895</v>
      </c>
      <c r="FY106" s="13" t="n">
        <v>0.034612</v>
      </c>
      <c r="FZ106" s="13" t="n">
        <v>-0.042567</v>
      </c>
      <c r="GA106" s="13" t="n">
        <v>0.0217</v>
      </c>
      <c r="GB106" s="13" t="n">
        <v>0.00687</v>
      </c>
      <c r="GC106" s="13" t="n">
        <v>0.088975</v>
      </c>
    </row>
    <row r="107" customFormat="false" ht="15" hidden="false" customHeight="false" outlineLevel="0" collapsed="false">
      <c r="B107" s="8" t="str">
        <f aca="false">Deals!B107</f>
        <v>Aerojet Rocketdyne Holdings, Inc.</v>
      </c>
      <c r="C107" s="12" t="n">
        <v>1</v>
      </c>
      <c r="D107" s="13" t="n">
        <v>0.076876</v>
      </c>
      <c r="E107" s="13" t="n">
        <v>-0.139349</v>
      </c>
      <c r="F107" s="13" t="n">
        <v>0.063703</v>
      </c>
      <c r="G107" s="13" t="n">
        <v>0.048035</v>
      </c>
      <c r="H107" s="13" t="n">
        <v>0.092262</v>
      </c>
      <c r="I107" s="13" t="n">
        <v>-0.017984</v>
      </c>
      <c r="J107" s="13" t="n">
        <v>-0.055494</v>
      </c>
      <c r="K107" s="13" t="n">
        <v>0.094595</v>
      </c>
      <c r="L107" s="13" t="n">
        <v>-0.019324</v>
      </c>
      <c r="M107" s="13" t="n">
        <v>-0.038862</v>
      </c>
      <c r="N107" s="13" t="n">
        <v>0.059795</v>
      </c>
      <c r="O107" s="13" t="n">
        <v>0.02633</v>
      </c>
      <c r="P107" s="13" t="n">
        <v>-0.070681</v>
      </c>
      <c r="Q107" s="13" t="n">
        <v>0.03831</v>
      </c>
      <c r="R107" s="13" t="n">
        <v>-0.133478</v>
      </c>
      <c r="S107" s="13" t="n">
        <v>0.061991</v>
      </c>
      <c r="T107" s="13" t="n">
        <v>-0.01533</v>
      </c>
      <c r="U107" s="13" t="n">
        <v>0.095808</v>
      </c>
      <c r="V107" s="13" t="n">
        <v>-0.081967</v>
      </c>
      <c r="W107" s="13" t="n">
        <v>0.14881</v>
      </c>
      <c r="X107" s="13" t="n">
        <v>0.201554</v>
      </c>
      <c r="Y107" s="13" t="n">
        <v>-0.152221</v>
      </c>
      <c r="Z107" s="13" t="n">
        <v>0.055443</v>
      </c>
      <c r="AA107" s="13" t="n">
        <v>-0.006747</v>
      </c>
      <c r="AB107" s="13" t="n">
        <v>0.135856</v>
      </c>
      <c r="AC107" s="13" t="n">
        <v>-0.121316</v>
      </c>
      <c r="AD107" s="13" t="n">
        <v>-0.213418</v>
      </c>
      <c r="AE107" s="13" t="n">
        <v>0.046972</v>
      </c>
      <c r="AF107" s="13" t="n">
        <v>0.035419</v>
      </c>
      <c r="AG107" s="13" t="n">
        <v>-0.107184</v>
      </c>
      <c r="AH107" s="13" t="n">
        <v>0.050447</v>
      </c>
      <c r="AI107" s="13" t="n">
        <v>-0.055927</v>
      </c>
      <c r="AJ107" s="13" t="n">
        <v>0.054733</v>
      </c>
      <c r="AK107" s="13" t="n">
        <v>0.106227</v>
      </c>
      <c r="AL107" s="13" t="n">
        <v>-0.048565</v>
      </c>
      <c r="AM107" s="13" t="n">
        <v>0.060325</v>
      </c>
      <c r="AN107" s="13" t="n">
        <v>0.031729</v>
      </c>
      <c r="AO107" s="13" t="n">
        <v>-0.04719</v>
      </c>
      <c r="AP107" s="13" t="n">
        <v>-0.021703</v>
      </c>
      <c r="AQ107" s="13" t="n">
        <v>0.001138</v>
      </c>
      <c r="AR107" s="13" t="n">
        <v>0.154545</v>
      </c>
      <c r="AS107" s="13" t="n">
        <v>-0.116634</v>
      </c>
      <c r="AT107" s="13" t="n">
        <v>0.008914</v>
      </c>
      <c r="AU107" s="13" t="n">
        <v>0.070679</v>
      </c>
      <c r="AV107" s="13" t="n">
        <v>0.119134</v>
      </c>
      <c r="AW107" s="13" t="n">
        <v>0.032719</v>
      </c>
      <c r="AX107" s="13" t="n">
        <v>-0.022758</v>
      </c>
      <c r="AY107" s="13" t="n">
        <v>-0.050228</v>
      </c>
      <c r="AZ107" s="13" t="n">
        <v>0.127404</v>
      </c>
      <c r="BA107" s="13" t="n">
        <v>0.263539</v>
      </c>
      <c r="BB107" s="13" t="n">
        <v>0.181573</v>
      </c>
      <c r="BC107" s="13" t="n">
        <v>-0.097972</v>
      </c>
      <c r="BD107" s="13" t="n">
        <v>-0.00285</v>
      </c>
      <c r="BE107" s="13" t="n">
        <v>-0.009209</v>
      </c>
      <c r="BF107" s="13" t="n">
        <v>-0.11859</v>
      </c>
      <c r="BG107" s="13" t="n">
        <v>-0.018182</v>
      </c>
      <c r="BH107" s="13" t="n">
        <v>0.035926</v>
      </c>
      <c r="BI107" s="13" t="n">
        <v>-0.001073</v>
      </c>
      <c r="BJ107" s="13" t="n">
        <v>0.035791</v>
      </c>
      <c r="BK107" s="13" t="n">
        <v>0.019005</v>
      </c>
      <c r="BM107" s="13" t="n">
        <v>0.070419</v>
      </c>
      <c r="BN107" s="13" t="n">
        <v>-0.005681</v>
      </c>
      <c r="BO107" s="13" t="n">
        <v>0.068252</v>
      </c>
      <c r="BP107" s="13" t="n">
        <v>0.006633</v>
      </c>
      <c r="BQ107" s="13" t="n">
        <v>0.064781</v>
      </c>
      <c r="BR107" s="13" t="n">
        <v>0.028395</v>
      </c>
      <c r="BS107" s="13" t="n">
        <v>0.001207</v>
      </c>
      <c r="BT107" s="13" t="n">
        <v>0.048235</v>
      </c>
      <c r="BU107" s="13" t="n">
        <v>-0.041372</v>
      </c>
      <c r="BV107" s="13" t="n">
        <v>-0.067967</v>
      </c>
      <c r="BW107" s="13" t="n">
        <v>-0.004401</v>
      </c>
      <c r="BX107" s="13" t="n">
        <v>0.07526</v>
      </c>
      <c r="BY107" s="13" t="n">
        <v>-0.050242</v>
      </c>
      <c r="BZ107" s="13" t="n">
        <v>0.055697</v>
      </c>
      <c r="CA107" s="13" t="n">
        <v>-0.049962</v>
      </c>
      <c r="CB107" s="13" t="n">
        <v>0.083606</v>
      </c>
      <c r="CC107" s="13" t="n">
        <v>0.016146</v>
      </c>
      <c r="CD107" s="13" t="n">
        <v>0.009829</v>
      </c>
      <c r="CE107" s="13" t="n">
        <v>-0.012307</v>
      </c>
      <c r="CF107" s="13" t="n">
        <v>0.074649</v>
      </c>
      <c r="CG107" s="13" t="n">
        <v>0.03186</v>
      </c>
      <c r="CH107" s="13" t="n">
        <v>-0.039124</v>
      </c>
      <c r="CI107" s="13" t="n">
        <v>0.028908</v>
      </c>
      <c r="CJ107" s="13" t="n">
        <v>0.012554</v>
      </c>
      <c r="CK107" s="13" t="n">
        <v>-0.001721</v>
      </c>
      <c r="CL107" s="13" t="n">
        <v>-0.100334</v>
      </c>
      <c r="CM107" s="13" t="n">
        <v>-0.095752</v>
      </c>
      <c r="CN107" s="13" t="n">
        <v>0.03069</v>
      </c>
      <c r="CO107" s="13" t="n">
        <v>0.080711</v>
      </c>
      <c r="CP107" s="13" t="n">
        <v>-0.03045</v>
      </c>
      <c r="CQ107" s="13" t="n">
        <v>-0.17716</v>
      </c>
      <c r="CR107" s="13" t="n">
        <v>-0.014349</v>
      </c>
      <c r="CS107" s="13" t="n">
        <v>0.08568</v>
      </c>
      <c r="CT107" s="13" t="n">
        <v>0.045734</v>
      </c>
      <c r="CU107" s="13" t="n">
        <v>0.033855</v>
      </c>
      <c r="CV107" s="13" t="n">
        <v>-0.003661</v>
      </c>
      <c r="CW107" s="13" t="n">
        <v>0.0807</v>
      </c>
      <c r="CX107" s="13" t="n">
        <v>0.003679</v>
      </c>
      <c r="CY107" s="13" t="n">
        <v>0.049663</v>
      </c>
      <c r="CZ107" s="13" t="n">
        <v>-0.099241</v>
      </c>
      <c r="DA107" s="13" t="n">
        <v>0.093107</v>
      </c>
      <c r="DB107" s="13" t="n">
        <v>-0.022398</v>
      </c>
      <c r="DC107" s="13" t="n">
        <v>0.025391</v>
      </c>
      <c r="DD107" s="13" t="n">
        <v>0.058384</v>
      </c>
      <c r="DE107" s="13" t="n">
        <v>0.035308</v>
      </c>
      <c r="DF107" s="13" t="n">
        <v>0.039279</v>
      </c>
      <c r="DG107" s="13" t="n">
        <v>0.004125</v>
      </c>
      <c r="DH107" s="13" t="n">
        <v>0.060634</v>
      </c>
      <c r="DI107" s="13" t="n">
        <v>-0.000707</v>
      </c>
      <c r="DJ107" s="13" t="n">
        <v>-0.008322</v>
      </c>
      <c r="DK107" s="13" t="n">
        <v>0.056939</v>
      </c>
      <c r="DL107" s="13" t="n">
        <v>0.002457</v>
      </c>
      <c r="DM107" s="13" t="n">
        <v>0.021676</v>
      </c>
      <c r="DN107" s="13" t="n">
        <v>0.000668</v>
      </c>
      <c r="DO107" s="13" t="n">
        <v>0.028132</v>
      </c>
      <c r="DP107" s="13" t="n">
        <v>-0.040882</v>
      </c>
      <c r="DQ107" s="13" t="n">
        <v>0.020508</v>
      </c>
      <c r="DR107" s="13" t="n">
        <v>0.001011</v>
      </c>
      <c r="DS107" s="13" t="n">
        <v>0.086613</v>
      </c>
      <c r="DT107" s="13" t="n">
        <v>0.011741</v>
      </c>
      <c r="DV107" s="13" t="n">
        <v>0.075285</v>
      </c>
      <c r="DW107" s="13" t="n">
        <v>-0.011026</v>
      </c>
      <c r="DX107" s="13" t="n">
        <v>0.06595</v>
      </c>
      <c r="DY107" s="13" t="n">
        <v>0.010795</v>
      </c>
      <c r="DZ107" s="13" t="n">
        <v>0.066441</v>
      </c>
      <c r="EA107" s="13" t="n">
        <v>0.026067</v>
      </c>
      <c r="EB107" s="13" t="n">
        <v>0.009733</v>
      </c>
      <c r="EC107" s="13" t="n">
        <v>0.03455</v>
      </c>
      <c r="ED107" s="13" t="n">
        <v>-0.025746</v>
      </c>
      <c r="EE107" s="13" t="n">
        <v>-0.061748</v>
      </c>
      <c r="EF107" s="13" t="n">
        <v>-0.008859</v>
      </c>
      <c r="EG107" s="13" t="n">
        <v>0.08789</v>
      </c>
      <c r="EH107" s="13" t="n">
        <v>-0.063573</v>
      </c>
      <c r="EI107" s="13" t="n">
        <v>0.054443</v>
      </c>
      <c r="EJ107" s="13" t="n">
        <v>-0.0538</v>
      </c>
      <c r="EK107" s="13" t="n">
        <v>0.082902</v>
      </c>
      <c r="EL107" s="13" t="n">
        <v>0.013356</v>
      </c>
      <c r="EM107" s="13" t="n">
        <v>0.011862</v>
      </c>
      <c r="EN107" s="13" t="n">
        <v>-0.025271</v>
      </c>
      <c r="EO107" s="13" t="n">
        <v>0.093297</v>
      </c>
      <c r="EP107" s="13" t="n">
        <v>0.030284</v>
      </c>
      <c r="EQ107" s="13" t="n">
        <v>-0.02015</v>
      </c>
      <c r="ER107" s="13" t="n">
        <v>0.00991</v>
      </c>
      <c r="ES107" s="13" t="n">
        <v>0.017252</v>
      </c>
      <c r="ET107" s="13" t="n">
        <v>-0.003168</v>
      </c>
      <c r="EU107" s="13" t="n">
        <v>-0.092336</v>
      </c>
      <c r="EV107" s="13" t="n">
        <v>-0.102882</v>
      </c>
      <c r="EW107" s="13" t="n">
        <v>0.04163</v>
      </c>
      <c r="EX107" s="13" t="n">
        <v>0.086308</v>
      </c>
      <c r="EY107" s="13" t="n">
        <v>-0.033729</v>
      </c>
      <c r="EZ107" s="13" t="n">
        <v>-0.1895</v>
      </c>
      <c r="FA107" s="13" t="n">
        <v>-0.00396</v>
      </c>
      <c r="FB107" s="13" t="n">
        <v>0.102724</v>
      </c>
      <c r="FC107" s="13" t="n">
        <v>0.056026</v>
      </c>
      <c r="FD107" s="13" t="n">
        <v>0.03106</v>
      </c>
      <c r="FE107" s="13" t="n">
        <v>-0.008278</v>
      </c>
      <c r="FF107" s="13" t="n">
        <v>0.083394</v>
      </c>
      <c r="FG107" s="13" t="n">
        <v>-0.000451</v>
      </c>
      <c r="FH107" s="13" t="n">
        <v>0.049994</v>
      </c>
      <c r="FI107" s="13" t="n">
        <v>-0.091743</v>
      </c>
      <c r="FJ107" s="13" t="n">
        <v>0.084524</v>
      </c>
      <c r="FK107" s="13" t="n">
        <v>-0.015069</v>
      </c>
      <c r="FL107" s="13" t="n">
        <v>0.021881</v>
      </c>
      <c r="FM107" s="13" t="n">
        <v>0.051798</v>
      </c>
      <c r="FN107" s="13" t="n">
        <v>0.026138</v>
      </c>
      <c r="FO107" s="13" t="n">
        <v>0.025624</v>
      </c>
      <c r="FP107" s="13" t="n">
        <v>0.00125</v>
      </c>
      <c r="FQ107" s="13" t="n">
        <v>0.064913</v>
      </c>
      <c r="FR107" s="13" t="n">
        <v>-0.000761</v>
      </c>
      <c r="FS107" s="13" t="n">
        <v>-0.00633</v>
      </c>
      <c r="FT107" s="13" t="n">
        <v>0.065065</v>
      </c>
      <c r="FU107" s="13" t="n">
        <v>0.003386</v>
      </c>
      <c r="FV107" s="13" t="n">
        <v>0.017911</v>
      </c>
      <c r="FW107" s="13" t="n">
        <v>0.013895</v>
      </c>
      <c r="FX107" s="13" t="n">
        <v>0.034612</v>
      </c>
      <c r="FY107" s="13" t="n">
        <v>-0.042567</v>
      </c>
      <c r="FZ107" s="13" t="n">
        <v>0.0217</v>
      </c>
      <c r="GA107" s="13" t="n">
        <v>0.00687</v>
      </c>
      <c r="GB107" s="13" t="n">
        <v>0.088975</v>
      </c>
      <c r="GC107" s="13" t="n">
        <v>0.018863</v>
      </c>
    </row>
    <row r="108" customFormat="false" ht="15" hidden="false" customHeight="false" outlineLevel="0" collapsed="false">
      <c r="B108" s="8" t="str">
        <f aca="false">Deals!B108</f>
        <v>Hecla Mining Company</v>
      </c>
      <c r="C108" s="12" t="n">
        <v>1</v>
      </c>
      <c r="D108" s="13" t="n">
        <v>0.083893</v>
      </c>
      <c r="E108" s="13" t="n">
        <v>0.059752</v>
      </c>
      <c r="F108" s="13" t="n">
        <v>-0.081871</v>
      </c>
      <c r="G108" s="13" t="n">
        <v>-0.006369</v>
      </c>
      <c r="H108" s="13" t="n">
        <v>-0.075962</v>
      </c>
      <c r="I108" s="13" t="n">
        <v>0.069444</v>
      </c>
      <c r="J108" s="13" t="n">
        <v>-0.016234</v>
      </c>
      <c r="K108" s="13" t="n">
        <v>0.115512</v>
      </c>
      <c r="L108" s="13" t="n">
        <v>-0.090828</v>
      </c>
      <c r="M108" s="13" t="n">
        <v>0</v>
      </c>
      <c r="N108" s="13" t="n">
        <v>-0.096743</v>
      </c>
      <c r="O108" s="13" t="n">
        <v>0.245487</v>
      </c>
      <c r="P108" s="13" t="n">
        <v>-0.084058</v>
      </c>
      <c r="Q108" s="13" t="n">
        <v>0.035759</v>
      </c>
      <c r="R108" s="13" t="n">
        <v>-0.24159</v>
      </c>
      <c r="S108" s="13" t="n">
        <v>-0.120968</v>
      </c>
      <c r="T108" s="13" t="n">
        <v>0.083945</v>
      </c>
      <c r="U108" s="13" t="n">
        <v>0.182203</v>
      </c>
      <c r="V108" s="13" t="n">
        <v>0.179211</v>
      </c>
      <c r="W108" s="13" t="n">
        <v>0.009119</v>
      </c>
      <c r="X108" s="13" t="n">
        <v>-0.101506</v>
      </c>
      <c r="Y108" s="13" t="n">
        <v>0.013423</v>
      </c>
      <c r="Z108" s="13" t="n">
        <v>0.030795</v>
      </c>
      <c r="AA108" s="13" t="n">
        <v>-0.154341</v>
      </c>
      <c r="AB108" s="13" t="n">
        <v>-0.201521</v>
      </c>
      <c r="AC108" s="13" t="n">
        <v>-0.017619</v>
      </c>
      <c r="AD108" s="13" t="n">
        <v>-0.043689</v>
      </c>
      <c r="AE108" s="13" t="n">
        <v>0.050761</v>
      </c>
      <c r="AF108" s="13" t="n">
        <v>-0.066184</v>
      </c>
      <c r="AG108" s="13" t="n">
        <v>-0.020725</v>
      </c>
      <c r="AH108" s="13" t="n">
        <v>-0.015873</v>
      </c>
      <c r="AI108" s="13" t="n">
        <v>0.392473</v>
      </c>
      <c r="AJ108" s="13" t="n">
        <v>0.074517</v>
      </c>
      <c r="AK108" s="13" t="n">
        <v>0.55036</v>
      </c>
      <c r="AL108" s="13" t="n">
        <v>-0.057309</v>
      </c>
      <c r="AM108" s="13" t="n">
        <v>0.256158</v>
      </c>
      <c r="AN108" s="13" t="n">
        <v>0.272549</v>
      </c>
      <c r="AO108" s="13" t="n">
        <v>-0.139753</v>
      </c>
      <c r="AP108" s="13" t="n">
        <v>0.021505</v>
      </c>
      <c r="AQ108" s="13" t="n">
        <v>0.050877</v>
      </c>
      <c r="AR108" s="13" t="n">
        <v>0.015526</v>
      </c>
      <c r="AS108" s="13" t="n">
        <v>-0.138158</v>
      </c>
      <c r="AT108" s="13" t="n">
        <v>0.229008</v>
      </c>
      <c r="AU108" s="13" t="n">
        <v>-0.13354</v>
      </c>
      <c r="AV108" s="13" t="n">
        <v>-0.051434</v>
      </c>
      <c r="AW108" s="13" t="n">
        <v>0.030246</v>
      </c>
      <c r="AX108" s="13" t="n">
        <v>0.053761</v>
      </c>
      <c r="AY108" s="13" t="n">
        <v>-0.111498</v>
      </c>
      <c r="AZ108" s="13" t="n">
        <v>0.060784</v>
      </c>
      <c r="BA108" s="13" t="n">
        <v>-0.023475</v>
      </c>
      <c r="BB108" s="13" t="n">
        <v>-0.049242</v>
      </c>
      <c r="BC108" s="13" t="n">
        <v>-0.059761</v>
      </c>
      <c r="BD108" s="13" t="n">
        <v>-0.206992</v>
      </c>
      <c r="BE108" s="13" t="n">
        <v>0.061497</v>
      </c>
      <c r="BF108" s="13" t="n">
        <v>-0.032746</v>
      </c>
      <c r="BG108" s="13" t="n">
        <v>-0.046875</v>
      </c>
      <c r="BH108" s="13" t="n">
        <v>0.003415</v>
      </c>
      <c r="BI108" s="13" t="n">
        <v>0.043597</v>
      </c>
      <c r="BJ108" s="13" t="n">
        <v>-0.017493</v>
      </c>
      <c r="BK108" s="13" t="n">
        <v>-0.074468</v>
      </c>
      <c r="BM108" s="13" t="n">
        <v>0.08093</v>
      </c>
      <c r="BN108" s="13" t="n">
        <v>-0.036975</v>
      </c>
      <c r="BO108" s="13" t="n">
        <v>0.055432</v>
      </c>
      <c r="BP108" s="13" t="n">
        <v>0.042497</v>
      </c>
      <c r="BQ108" s="13" t="n">
        <v>0.057144</v>
      </c>
      <c r="BR108" s="13" t="n">
        <v>0.008336</v>
      </c>
      <c r="BS108" s="13" t="n">
        <v>-0.062469</v>
      </c>
      <c r="BT108" s="13" t="n">
        <v>0.040957</v>
      </c>
      <c r="BU108" s="13" t="n">
        <v>0.025457</v>
      </c>
      <c r="BV108" s="13" t="n">
        <v>-0.019624</v>
      </c>
      <c r="BW108" s="13" t="n">
        <v>-0.003647</v>
      </c>
      <c r="BX108" s="13" t="n">
        <v>0.058045</v>
      </c>
      <c r="BY108" s="13" t="n">
        <v>-0.05848</v>
      </c>
      <c r="BZ108" s="13" t="n">
        <v>0.052244</v>
      </c>
      <c r="CA108" s="13" t="n">
        <v>-0.079107</v>
      </c>
      <c r="CB108" s="13" t="n">
        <v>0.042247</v>
      </c>
      <c r="CC108" s="13" t="n">
        <v>-0.009115</v>
      </c>
      <c r="CD108" s="13" t="n">
        <v>0.029699</v>
      </c>
      <c r="CE108" s="13" t="n">
        <v>-0.070946</v>
      </c>
      <c r="CF108" s="13" t="n">
        <v>0.049398</v>
      </c>
      <c r="CG108" s="13" t="n">
        <v>0.013385</v>
      </c>
      <c r="CH108" s="13" t="n">
        <v>-0.008274</v>
      </c>
      <c r="CI108" s="13" t="n">
        <v>-0.000165</v>
      </c>
      <c r="CJ108" s="13" t="n">
        <v>0.014226</v>
      </c>
      <c r="CK108" s="13" t="n">
        <v>-0.047266</v>
      </c>
      <c r="CL108" s="13" t="n">
        <v>-0.043364</v>
      </c>
      <c r="CM108" s="13" t="n">
        <v>-0.053317</v>
      </c>
      <c r="CN108" s="13" t="n">
        <v>0.053023</v>
      </c>
      <c r="CO108" s="13" t="n">
        <v>0.050634</v>
      </c>
      <c r="CP108" s="13" t="n">
        <v>-0.06541</v>
      </c>
      <c r="CQ108" s="13" t="n">
        <v>-0.083287</v>
      </c>
      <c r="CR108" s="13" t="n">
        <v>0.001773</v>
      </c>
      <c r="CS108" s="13" t="n">
        <v>0.086996</v>
      </c>
      <c r="CT108" s="13" t="n">
        <v>0.036322</v>
      </c>
      <c r="CU108" s="13" t="n">
        <v>0.011062</v>
      </c>
      <c r="CV108" s="13" t="n">
        <v>-0.001489</v>
      </c>
      <c r="CW108" s="13" t="n">
        <v>0.064171</v>
      </c>
      <c r="CX108" s="13" t="n">
        <v>0.031186</v>
      </c>
      <c r="CY108" s="13" t="n">
        <v>0.009391</v>
      </c>
      <c r="CZ108" s="13" t="n">
        <v>-0.047626</v>
      </c>
      <c r="DA108" s="13" t="n">
        <v>0.145371</v>
      </c>
      <c r="DB108" s="13" t="n">
        <v>0.040105</v>
      </c>
      <c r="DC108" s="13" t="n">
        <v>-0.00095</v>
      </c>
      <c r="DD108" s="13" t="n">
        <v>0.011152</v>
      </c>
      <c r="DE108" s="13" t="n">
        <v>-0.020227</v>
      </c>
      <c r="DF108" s="13" t="n">
        <v>0.004387</v>
      </c>
      <c r="DG108" s="13" t="n">
        <v>-0.043145</v>
      </c>
      <c r="DH108" s="13" t="n">
        <v>0.041438</v>
      </c>
      <c r="DI108" s="13" t="n">
        <v>0.023299</v>
      </c>
      <c r="DJ108" s="13" t="n">
        <v>-0.038965</v>
      </c>
      <c r="DK108" s="13" t="n">
        <v>0.069507</v>
      </c>
      <c r="DL108" s="13" t="n">
        <v>0.008648</v>
      </c>
      <c r="DM108" s="13" t="n">
        <v>0.014171</v>
      </c>
      <c r="DN108" s="13" t="n">
        <v>0.001966</v>
      </c>
      <c r="DO108" s="13" t="n">
        <v>0.021157</v>
      </c>
      <c r="DP108" s="13" t="n">
        <v>-0.039764</v>
      </c>
      <c r="DQ108" s="13" t="n">
        <v>0.009736</v>
      </c>
      <c r="DR108" s="13" t="n">
        <v>0.045123</v>
      </c>
      <c r="DS108" s="13" t="n">
        <v>0.037877</v>
      </c>
      <c r="DT108" s="13" t="n">
        <v>0.011497</v>
      </c>
      <c r="DV108" s="13" t="n">
        <v>0.081884</v>
      </c>
      <c r="DW108" s="13" t="n">
        <v>-0.035919</v>
      </c>
      <c r="DX108" s="13" t="n">
        <v>0.056818</v>
      </c>
      <c r="DY108" s="13" t="n">
        <v>0.041106</v>
      </c>
      <c r="DZ108" s="13" t="n">
        <v>0.06156</v>
      </c>
      <c r="EA108" s="13" t="n">
        <v>0.009791</v>
      </c>
      <c r="EB108" s="13" t="n">
        <v>-0.062473</v>
      </c>
      <c r="EC108" s="13" t="n">
        <v>0.034372</v>
      </c>
      <c r="ED108" s="13" t="n">
        <v>0.022858</v>
      </c>
      <c r="EE108" s="13" t="n">
        <v>-0.024593</v>
      </c>
      <c r="EF108" s="13" t="n">
        <v>-0.013355</v>
      </c>
      <c r="EG108" s="13" t="n">
        <v>0.054032</v>
      </c>
      <c r="EH108" s="13" t="n">
        <v>-0.057012</v>
      </c>
      <c r="EI108" s="13" t="n">
        <v>0.050253</v>
      </c>
      <c r="EJ108" s="13" t="n">
        <v>-0.082729</v>
      </c>
      <c r="EK108" s="13" t="n">
        <v>0.032054</v>
      </c>
      <c r="EL108" s="13" t="n">
        <v>-0.016968</v>
      </c>
      <c r="EM108" s="13" t="n">
        <v>0.031891</v>
      </c>
      <c r="EN108" s="13" t="n">
        <v>-0.080625</v>
      </c>
      <c r="EO108" s="13" t="n">
        <v>0.067354</v>
      </c>
      <c r="EP108" s="13" t="n">
        <v>0.000643</v>
      </c>
      <c r="EQ108" s="13" t="n">
        <v>0.010477</v>
      </c>
      <c r="ER108" s="13" t="n">
        <v>-0.019142</v>
      </c>
      <c r="ES108" s="13" t="n">
        <v>3.5E-005</v>
      </c>
      <c r="ET108" s="13" t="n">
        <v>-0.046501</v>
      </c>
      <c r="EU108" s="13" t="n">
        <v>-0.04297</v>
      </c>
      <c r="EV108" s="13" t="n">
        <v>-0.064081</v>
      </c>
      <c r="EW108" s="13" t="n">
        <v>0.053469</v>
      </c>
      <c r="EX108" s="13" t="n">
        <v>0.051408</v>
      </c>
      <c r="EY108" s="13" t="n">
        <v>-0.082942</v>
      </c>
      <c r="EZ108" s="13" t="n">
        <v>-0.099444</v>
      </c>
      <c r="FA108" s="13" t="n">
        <v>-0.005748</v>
      </c>
      <c r="FB108" s="13" t="n">
        <v>0.100115</v>
      </c>
      <c r="FC108" s="13" t="n">
        <v>0.065739</v>
      </c>
      <c r="FD108" s="13" t="n">
        <v>-0.0075</v>
      </c>
      <c r="FE108" s="13" t="n">
        <v>0.020699</v>
      </c>
      <c r="FF108" s="13" t="n">
        <v>0.076499</v>
      </c>
      <c r="FG108" s="13" t="n">
        <v>0.030095</v>
      </c>
      <c r="FH108" s="13" t="n">
        <v>0.016131</v>
      </c>
      <c r="FI108" s="13" t="n">
        <v>-0.040731</v>
      </c>
      <c r="FJ108" s="13" t="n">
        <v>0.143686</v>
      </c>
      <c r="FK108" s="13" t="n">
        <v>0.0482</v>
      </c>
      <c r="FL108" s="13" t="n">
        <v>0.001537</v>
      </c>
      <c r="FM108" s="13" t="n">
        <v>0.013285</v>
      </c>
      <c r="FN108" s="13" t="n">
        <v>-0.021438</v>
      </c>
      <c r="FO108" s="13" t="n">
        <v>-7.2E-005</v>
      </c>
      <c r="FP108" s="13" t="n">
        <v>-0.05102</v>
      </c>
      <c r="FQ108" s="13" t="n">
        <v>0.04353</v>
      </c>
      <c r="FR108" s="13" t="n">
        <v>0.053078</v>
      </c>
      <c r="FS108" s="13" t="n">
        <v>-0.039855</v>
      </c>
      <c r="FT108" s="13" t="n">
        <v>0.070085</v>
      </c>
      <c r="FU108" s="13" t="n">
        <v>0.001568</v>
      </c>
      <c r="FV108" s="13" t="n">
        <v>0.020467</v>
      </c>
      <c r="FW108" s="13" t="n">
        <v>0.002096</v>
      </c>
      <c r="FX108" s="13" t="n">
        <v>0.023978</v>
      </c>
      <c r="FY108" s="13" t="n">
        <v>-0.02306</v>
      </c>
      <c r="FZ108" s="13" t="n">
        <v>0.005523</v>
      </c>
      <c r="GA108" s="13" t="n">
        <v>0.044326</v>
      </c>
      <c r="GB108" s="13" t="n">
        <v>0.050541</v>
      </c>
      <c r="GC108" s="13" t="n">
        <v>0.002107</v>
      </c>
    </row>
    <row r="109" customFormat="false" ht="15" hidden="false" customHeight="false" outlineLevel="0" collapsed="false">
      <c r="B109" s="8" t="str">
        <f aca="false">Deals!B109</f>
        <v>Freeport-McMoRan Inc.</v>
      </c>
      <c r="C109" s="12" t="n">
        <v>1</v>
      </c>
      <c r="D109" s="13" t="n">
        <v>0.035603</v>
      </c>
      <c r="E109" s="13" t="n">
        <v>0.0686</v>
      </c>
      <c r="F109" s="13" t="n">
        <v>0.094639</v>
      </c>
      <c r="G109" s="13" t="n">
        <v>0.120707</v>
      </c>
      <c r="H109" s="13" t="n">
        <v>-0.056583</v>
      </c>
      <c r="I109" s="13" t="n">
        <v>0.088235</v>
      </c>
      <c r="J109" s="13" t="n">
        <v>-0.132936</v>
      </c>
      <c r="K109" s="13" t="n">
        <v>0.006479</v>
      </c>
      <c r="L109" s="13" t="n">
        <v>0.013795</v>
      </c>
      <c r="M109" s="13" t="n">
        <v>0.048775</v>
      </c>
      <c r="N109" s="13" t="n">
        <v>-0.00931</v>
      </c>
      <c r="O109" s="13" t="n">
        <v>0.071953</v>
      </c>
      <c r="P109" s="13" t="n">
        <v>0.028301</v>
      </c>
      <c r="Q109" s="13" t="n">
        <v>-0.022837</v>
      </c>
      <c r="R109" s="13" t="n">
        <v>-0.102282</v>
      </c>
      <c r="S109" s="13" t="n">
        <v>-0.117519</v>
      </c>
      <c r="T109" s="13" t="n">
        <v>-0.057895</v>
      </c>
      <c r="U109" s="13" t="n">
        <v>-0.129981</v>
      </c>
      <c r="V109" s="13" t="n">
        <v>-0.266995</v>
      </c>
      <c r="W109" s="13" t="n">
        <v>0.286734</v>
      </c>
      <c r="X109" s="13" t="n">
        <v>-0.123902</v>
      </c>
      <c r="Y109" s="13" t="n">
        <v>0.230607</v>
      </c>
      <c r="Z109" s="13" t="n">
        <v>-0.155565</v>
      </c>
      <c r="AA109" s="13" t="n">
        <v>-0.052417</v>
      </c>
      <c r="AB109" s="13" t="n">
        <v>-0.360311</v>
      </c>
      <c r="AC109" s="13" t="n">
        <v>-0.094468</v>
      </c>
      <c r="AD109" s="13" t="n">
        <v>-0.089286</v>
      </c>
      <c r="AE109" s="13" t="n">
        <v>0.219814</v>
      </c>
      <c r="AF109" s="13" t="n">
        <v>-0.305013</v>
      </c>
      <c r="AG109" s="13" t="n">
        <v>-0.172372</v>
      </c>
      <c r="AH109" s="13" t="n">
        <v>-0.320532</v>
      </c>
      <c r="AI109" s="13" t="n">
        <v>0.658696</v>
      </c>
      <c r="AJ109" s="13" t="n">
        <v>0.355177</v>
      </c>
      <c r="AK109" s="13" t="n">
        <v>0.353965</v>
      </c>
      <c r="AL109" s="13" t="n">
        <v>-0.208571</v>
      </c>
      <c r="AM109" s="13" t="n">
        <v>0.005415</v>
      </c>
      <c r="AN109" s="13" t="n">
        <v>0.163375</v>
      </c>
      <c r="AO109" s="13" t="n">
        <v>-0.206019</v>
      </c>
      <c r="AP109" s="13" t="n">
        <v>0.055394</v>
      </c>
      <c r="AQ109" s="13" t="n">
        <v>0.029466</v>
      </c>
      <c r="AR109" s="13" t="n">
        <v>0.372987</v>
      </c>
      <c r="AS109" s="13" t="n">
        <v>-0.140717</v>
      </c>
      <c r="AT109" s="13" t="n">
        <v>0.26232</v>
      </c>
      <c r="AU109" s="13" t="n">
        <v>-0.195195</v>
      </c>
      <c r="AV109" s="13" t="n">
        <v>-0.002985</v>
      </c>
      <c r="AW109" s="13" t="n">
        <v>-0.045659</v>
      </c>
      <c r="AX109" s="13" t="n">
        <v>-0.098824</v>
      </c>
      <c r="AY109" s="13" t="n">
        <v>0.045257</v>
      </c>
      <c r="AZ109" s="13" t="n">
        <v>0.217319</v>
      </c>
      <c r="BA109" s="13" t="n">
        <v>0.010944</v>
      </c>
      <c r="BB109" s="13" t="n">
        <v>-0.050068</v>
      </c>
      <c r="BC109" s="13" t="n">
        <v>-0.004274</v>
      </c>
      <c r="BD109" s="13" t="n">
        <v>-0.004292</v>
      </c>
      <c r="BE109" s="13" t="n">
        <v>0.362069</v>
      </c>
      <c r="BF109" s="13" t="n">
        <v>0.028481</v>
      </c>
      <c r="BG109" s="13" t="n">
        <v>-0.046154</v>
      </c>
      <c r="BH109" s="13" t="n">
        <v>-0.055376</v>
      </c>
      <c r="BI109" s="13" t="n">
        <v>-0.131474</v>
      </c>
      <c r="BJ109" s="13" t="n">
        <v>0.111111</v>
      </c>
      <c r="BK109" s="13" t="n">
        <v>0.021302</v>
      </c>
      <c r="BM109" s="13" t="n">
        <v>0.046444</v>
      </c>
      <c r="BN109" s="13" t="n">
        <v>-0.035744</v>
      </c>
      <c r="BO109" s="13" t="n">
        <v>0.025945</v>
      </c>
      <c r="BP109" s="13" t="n">
        <v>0.054352</v>
      </c>
      <c r="BQ109" s="13" t="n">
        <v>0.016052</v>
      </c>
      <c r="BR109" s="13" t="n">
        <v>0.035924</v>
      </c>
      <c r="BS109" s="13" t="n">
        <v>-0.035102</v>
      </c>
      <c r="BT109" s="13" t="n">
        <v>0.029857</v>
      </c>
      <c r="BU109" s="13" t="n">
        <v>0.022111</v>
      </c>
      <c r="BV109" s="13" t="n">
        <v>0.014137</v>
      </c>
      <c r="BW109" s="13" t="n">
        <v>0.023498</v>
      </c>
      <c r="BX109" s="13" t="n">
        <v>0.02564</v>
      </c>
      <c r="BY109" s="13" t="n">
        <v>-0.004222</v>
      </c>
      <c r="BZ109" s="13" t="n">
        <v>0.022102</v>
      </c>
      <c r="CA109" s="13" t="n">
        <v>-0.016297</v>
      </c>
      <c r="CB109" s="13" t="n">
        <v>0.019633</v>
      </c>
      <c r="CC109" s="13" t="n">
        <v>0.033343</v>
      </c>
      <c r="CD109" s="13" t="n">
        <v>-0.001868</v>
      </c>
      <c r="CE109" s="13" t="n">
        <v>-0.041801</v>
      </c>
      <c r="CF109" s="13" t="n">
        <v>0.067385</v>
      </c>
      <c r="CG109" s="13" t="n">
        <v>-0.02256</v>
      </c>
      <c r="CH109" s="13" t="n">
        <v>0.013814</v>
      </c>
      <c r="CI109" s="13" t="n">
        <v>0.011985</v>
      </c>
      <c r="CJ109" s="13" t="n">
        <v>-0.016933</v>
      </c>
      <c r="CK109" s="13" t="n">
        <v>0.001147</v>
      </c>
      <c r="CL109" s="13" t="n">
        <v>-0.056437</v>
      </c>
      <c r="CM109" s="13" t="n">
        <v>-0.018387</v>
      </c>
      <c r="CN109" s="13" t="n">
        <v>0.085874</v>
      </c>
      <c r="CO109" s="13" t="n">
        <v>-0.005096</v>
      </c>
      <c r="CP109" s="13" t="n">
        <v>-0.022773</v>
      </c>
      <c r="CQ109" s="13" t="n">
        <v>-0.041199</v>
      </c>
      <c r="CR109" s="13" t="n">
        <v>0.013535</v>
      </c>
      <c r="CS109" s="13" t="n">
        <v>0.065163</v>
      </c>
      <c r="CT109" s="13" t="n">
        <v>0.025925</v>
      </c>
      <c r="CU109" s="13" t="n">
        <v>0.021844</v>
      </c>
      <c r="CV109" s="13" t="n">
        <v>0.024846</v>
      </c>
      <c r="CW109" s="13" t="n">
        <v>0.01713</v>
      </c>
      <c r="CX109" s="13" t="n">
        <v>-0.001476</v>
      </c>
      <c r="CY109" s="13" t="n">
        <v>0.008286</v>
      </c>
      <c r="CZ109" s="13" t="n">
        <v>-0.021076</v>
      </c>
      <c r="DA109" s="13" t="n">
        <v>0.046286</v>
      </c>
      <c r="DB109" s="13" t="n">
        <v>0.022528</v>
      </c>
      <c r="DC109" s="13" t="n">
        <v>-0.005353</v>
      </c>
      <c r="DD109" s="13" t="n">
        <v>0.023452</v>
      </c>
      <c r="DE109" s="13" t="n">
        <v>-0.006084</v>
      </c>
      <c r="DF109" s="13" t="n">
        <v>0.004339</v>
      </c>
      <c r="DG109" s="13" t="n">
        <v>0.004706</v>
      </c>
      <c r="DH109" s="13" t="n">
        <v>-0.005873</v>
      </c>
      <c r="DI109" s="13" t="n">
        <v>0.014927</v>
      </c>
      <c r="DJ109" s="13" t="n">
        <v>-0.00622</v>
      </c>
      <c r="DK109" s="13" t="n">
        <v>0.036556</v>
      </c>
      <c r="DL109" s="13" t="n">
        <v>0.021606</v>
      </c>
      <c r="DM109" s="13" t="n">
        <v>0.046506</v>
      </c>
      <c r="DN109" s="13" t="n">
        <v>0.015447</v>
      </c>
      <c r="DO109" s="13" t="n">
        <v>0.050716</v>
      </c>
      <c r="DP109" s="13" t="n">
        <v>-0.052129</v>
      </c>
      <c r="DQ109" s="13" t="n">
        <v>-0.012294</v>
      </c>
      <c r="DR109" s="13" t="n">
        <v>0.014465</v>
      </c>
      <c r="DS109" s="13" t="n">
        <v>0.008348</v>
      </c>
      <c r="DT109" s="13" t="n">
        <v>-0.000493</v>
      </c>
      <c r="DV109" s="13" t="n">
        <v>0.049384</v>
      </c>
      <c r="DW109" s="13" t="n">
        <v>-0.027341</v>
      </c>
      <c r="DX109" s="13" t="n">
        <v>0.028478</v>
      </c>
      <c r="DY109" s="13" t="n">
        <v>0.047864</v>
      </c>
      <c r="DZ109" s="13" t="n">
        <v>0.018236</v>
      </c>
      <c r="EA109" s="13" t="n">
        <v>0.030343</v>
      </c>
      <c r="EB109" s="13" t="n">
        <v>-0.025246</v>
      </c>
      <c r="EC109" s="13" t="n">
        <v>0.045547</v>
      </c>
      <c r="ED109" s="13" t="n">
        <v>0.016672</v>
      </c>
      <c r="EE109" s="13" t="n">
        <v>0.012388</v>
      </c>
      <c r="EF109" s="13" t="n">
        <v>0.018194</v>
      </c>
      <c r="EG109" s="13" t="n">
        <v>0.029903</v>
      </c>
      <c r="EH109" s="13" t="n">
        <v>-0.007776</v>
      </c>
      <c r="EI109" s="13" t="n">
        <v>0.030607</v>
      </c>
      <c r="EJ109" s="13" t="n">
        <v>-0.015773</v>
      </c>
      <c r="EK109" s="13" t="n">
        <v>0.019988</v>
      </c>
      <c r="EL109" s="13" t="n">
        <v>0.033075</v>
      </c>
      <c r="EM109" s="13" t="n">
        <v>-0.002345</v>
      </c>
      <c r="EN109" s="13" t="n">
        <v>-0.04333</v>
      </c>
      <c r="EO109" s="13" t="n">
        <v>0.071223</v>
      </c>
      <c r="EP109" s="13" t="n">
        <v>-0.015691</v>
      </c>
      <c r="EQ109" s="13" t="n">
        <v>0.009233</v>
      </c>
      <c r="ER109" s="13" t="n">
        <v>0.003747</v>
      </c>
      <c r="ES109" s="13" t="n">
        <v>-0.021108</v>
      </c>
      <c r="ET109" s="13" t="n">
        <v>0.002598</v>
      </c>
      <c r="EU109" s="13" t="n">
        <v>-0.05208</v>
      </c>
      <c r="EV109" s="13" t="n">
        <v>-0.026202</v>
      </c>
      <c r="EW109" s="13" t="n">
        <v>0.076828</v>
      </c>
      <c r="EX109" s="13" t="n">
        <v>-0.00011</v>
      </c>
      <c r="EY109" s="13" t="n">
        <v>-0.034144</v>
      </c>
      <c r="EZ109" s="13" t="n">
        <v>-0.039422</v>
      </c>
      <c r="FA109" s="13" t="n">
        <v>-0.002125</v>
      </c>
      <c r="FB109" s="13" t="n">
        <v>0.084992</v>
      </c>
      <c r="FC109" s="13" t="n">
        <v>0.028284</v>
      </c>
      <c r="FD109" s="13" t="n">
        <v>0.02136</v>
      </c>
      <c r="FE109" s="13" t="n">
        <v>0.007837</v>
      </c>
      <c r="FF109" s="13" t="n">
        <v>0.032734</v>
      </c>
      <c r="FG109" s="13" t="n">
        <v>0.004087</v>
      </c>
      <c r="FH109" s="13" t="n">
        <v>0.011858</v>
      </c>
      <c r="FI109" s="13" t="n">
        <v>-0.01357</v>
      </c>
      <c r="FJ109" s="13" t="n">
        <v>0.066072</v>
      </c>
      <c r="FK109" s="13" t="n">
        <v>0.010798</v>
      </c>
      <c r="FL109" s="13" t="n">
        <v>0.018176</v>
      </c>
      <c r="FM109" s="13" t="n">
        <v>0.02874</v>
      </c>
      <c r="FN109" s="13" t="n">
        <v>-0.006082</v>
      </c>
      <c r="FO109" s="13" t="n">
        <v>0.006748</v>
      </c>
      <c r="FP109" s="13" t="n">
        <v>0.003888</v>
      </c>
      <c r="FQ109" s="13" t="n">
        <v>-1.3E-005</v>
      </c>
      <c r="FR109" s="13" t="n">
        <v>0.008592</v>
      </c>
      <c r="FS109" s="13" t="n">
        <v>-0.003004</v>
      </c>
      <c r="FT109" s="13" t="n">
        <v>0.026725</v>
      </c>
      <c r="FU109" s="13" t="n">
        <v>0.01743</v>
      </c>
      <c r="FV109" s="13" t="n">
        <v>0.041328</v>
      </c>
      <c r="FW109" s="13" t="n">
        <v>0.012273</v>
      </c>
      <c r="FX109" s="13" t="n">
        <v>0.044422</v>
      </c>
      <c r="FY109" s="13" t="n">
        <v>-0.042192</v>
      </c>
      <c r="FZ109" s="13" t="n">
        <v>-0.014146</v>
      </c>
      <c r="GA109" s="13" t="n">
        <v>0.018185</v>
      </c>
      <c r="GB109" s="13" t="n">
        <v>0.005335</v>
      </c>
      <c r="GC109" s="13" t="n">
        <v>0.007155</v>
      </c>
    </row>
    <row r="110" customFormat="false" ht="15" hidden="false" customHeight="false" outlineLevel="0" collapsed="false">
      <c r="B110" s="8" t="str">
        <f aca="false">Deals!B110</f>
        <v>Nuance Communications, Inc.</v>
      </c>
      <c r="C110" s="12" t="n">
        <v>1</v>
      </c>
      <c r="D110" s="13" t="n">
        <v>0.019565</v>
      </c>
      <c r="E110" s="13" t="n">
        <v>0.017591</v>
      </c>
      <c r="F110" s="13" t="n">
        <v>-0.021477</v>
      </c>
      <c r="G110" s="13" t="n">
        <v>-0.167291</v>
      </c>
      <c r="H110" s="13" t="n">
        <v>-0.138541</v>
      </c>
      <c r="I110" s="13" t="n">
        <v>0.134328</v>
      </c>
      <c r="J110" s="13" t="n">
        <v>0.008553</v>
      </c>
      <c r="K110" s="13" t="n">
        <v>-0.002609</v>
      </c>
      <c r="L110" s="13" t="n">
        <v>0.122956</v>
      </c>
      <c r="M110" s="13" t="n">
        <v>-0.0629</v>
      </c>
      <c r="N110" s="13" t="n">
        <v>0.005904</v>
      </c>
      <c r="O110" s="13" t="n">
        <v>0.159716</v>
      </c>
      <c r="P110" s="13" t="n">
        <v>-0.031433</v>
      </c>
      <c r="Q110" s="13" t="n">
        <v>-0.064356</v>
      </c>
      <c r="R110" s="13" t="n">
        <v>-0.093768</v>
      </c>
      <c r="S110" s="13" t="n">
        <v>0.000973</v>
      </c>
      <c r="T110" s="13" t="n">
        <v>-0.019443</v>
      </c>
      <c r="U110" s="13" t="n">
        <v>-0.056841</v>
      </c>
      <c r="V110" s="13" t="n">
        <v>-0.03679</v>
      </c>
      <c r="W110" s="13" t="n">
        <v>0.040378</v>
      </c>
      <c r="X110" s="13" t="n">
        <v>0.003497</v>
      </c>
      <c r="Y110" s="13" t="n">
        <v>0.068293</v>
      </c>
      <c r="Z110" s="13" t="n">
        <v>0.100457</v>
      </c>
      <c r="AA110" s="13" t="n">
        <v>0.037937</v>
      </c>
      <c r="AB110" s="13" t="n">
        <v>0.035408</v>
      </c>
      <c r="AC110" s="13" t="n">
        <v>-0.091561</v>
      </c>
      <c r="AD110" s="13" t="n">
        <v>-0.006072</v>
      </c>
      <c r="AE110" s="13" t="n">
        <v>0.036652</v>
      </c>
      <c r="AF110" s="13" t="n">
        <v>0.233353</v>
      </c>
      <c r="AG110" s="13" t="n">
        <v>-0.049689</v>
      </c>
      <c r="AH110" s="13" t="n">
        <v>-0.113625</v>
      </c>
      <c r="AI110" s="13" t="n">
        <v>0.106636</v>
      </c>
      <c r="AJ110" s="13" t="n">
        <v>-0.04203</v>
      </c>
      <c r="AK110" s="13" t="n">
        <v>-0.080792</v>
      </c>
      <c r="AL110" s="13" t="n">
        <v>-0.026775</v>
      </c>
      <c r="AM110" s="13" t="n">
        <v>-0.065191</v>
      </c>
      <c r="AN110" s="13" t="n">
        <v>0.028151</v>
      </c>
      <c r="AO110" s="13" t="n">
        <v>-0.092719</v>
      </c>
      <c r="AP110" s="13" t="n">
        <v>-0.005487</v>
      </c>
      <c r="AQ110" s="13" t="n">
        <v>-0.033103</v>
      </c>
      <c r="AR110" s="13" t="n">
        <v>0.156205</v>
      </c>
      <c r="AS110" s="13" t="n">
        <v>-0.080814</v>
      </c>
      <c r="AT110" s="13" t="n">
        <v>0.06443</v>
      </c>
      <c r="AU110" s="13" t="n">
        <v>0.07377</v>
      </c>
      <c r="AV110" s="13" t="n">
        <v>0.016442</v>
      </c>
      <c r="AW110" s="13" t="n">
        <v>0.033507</v>
      </c>
      <c r="AX110" s="13" t="n">
        <v>0.034656</v>
      </c>
      <c r="AY110" s="13" t="n">
        <v>-0.059427</v>
      </c>
      <c r="AZ110" s="13" t="n">
        <v>-0.006318</v>
      </c>
      <c r="BA110" s="13" t="n">
        <v>-0.071098</v>
      </c>
      <c r="BB110" s="13" t="n">
        <v>-0.02178</v>
      </c>
      <c r="BC110" s="13" t="n">
        <v>-0.062341</v>
      </c>
      <c r="BD110" s="13" t="n">
        <v>0.054274</v>
      </c>
      <c r="BE110" s="13" t="n">
        <v>0.052124</v>
      </c>
      <c r="BF110" s="13" t="n">
        <v>0.089297</v>
      </c>
      <c r="BG110" s="13" t="n">
        <v>-0.098259</v>
      </c>
      <c r="BH110" s="13" t="n">
        <v>-0.019303</v>
      </c>
      <c r="BI110" s="13" t="n">
        <v>-0.065397</v>
      </c>
      <c r="BJ110" s="13" t="n">
        <v>-0.082201</v>
      </c>
      <c r="BK110" s="13" t="n">
        <v>0.028127</v>
      </c>
      <c r="BM110" s="13" t="n">
        <v>0.046352</v>
      </c>
      <c r="BN110" s="13" t="n">
        <v>-0.020919</v>
      </c>
      <c r="BO110" s="13" t="n">
        <v>0.057379</v>
      </c>
      <c r="BP110" s="13" t="n">
        <v>0.036554</v>
      </c>
      <c r="BQ110" s="13" t="n">
        <v>0.023322</v>
      </c>
      <c r="BR110" s="13" t="n">
        <v>0.035541</v>
      </c>
      <c r="BS110" s="13" t="n">
        <v>-0.033434</v>
      </c>
      <c r="BT110" s="13" t="n">
        <v>0.06279</v>
      </c>
      <c r="BU110" s="13" t="n">
        <v>-0.0047</v>
      </c>
      <c r="BV110" s="13" t="n">
        <v>-0.009478</v>
      </c>
      <c r="BW110" s="13" t="n">
        <v>0.016332</v>
      </c>
      <c r="BX110" s="13" t="n">
        <v>0.037798</v>
      </c>
      <c r="BY110" s="13" t="n">
        <v>-0.044172</v>
      </c>
      <c r="BZ110" s="13" t="n">
        <v>0.047651</v>
      </c>
      <c r="CA110" s="13" t="n">
        <v>-0.032606</v>
      </c>
      <c r="CB110" s="13" t="n">
        <v>0.005491</v>
      </c>
      <c r="CC110" s="13" t="n">
        <v>0.02902</v>
      </c>
      <c r="CD110" s="13" t="n">
        <v>-0.002291</v>
      </c>
      <c r="CE110" s="13" t="n">
        <v>-0.023421</v>
      </c>
      <c r="CF110" s="13" t="n">
        <v>0.06929</v>
      </c>
      <c r="CG110" s="13" t="n">
        <v>0.005538</v>
      </c>
      <c r="CH110" s="13" t="n">
        <v>-0.001486</v>
      </c>
      <c r="CI110" s="13" t="n">
        <v>0.014021</v>
      </c>
      <c r="CJ110" s="13" t="n">
        <v>-0.002786</v>
      </c>
      <c r="CK110" s="13" t="n">
        <v>0.002539</v>
      </c>
      <c r="CL110" s="13" t="n">
        <v>-0.051396</v>
      </c>
      <c r="CM110" s="13" t="n">
        <v>-0.039812</v>
      </c>
      <c r="CN110" s="13" t="n">
        <v>0.071169</v>
      </c>
      <c r="CO110" s="13" t="n">
        <v>0.008101</v>
      </c>
      <c r="CP110" s="13" t="n">
        <v>-0.030148</v>
      </c>
      <c r="CQ110" s="13" t="n">
        <v>-0.068149</v>
      </c>
      <c r="CR110" s="13" t="n">
        <v>0.018704</v>
      </c>
      <c r="CS110" s="13" t="n">
        <v>0.075609</v>
      </c>
      <c r="CT110" s="13" t="n">
        <v>0.004424</v>
      </c>
      <c r="CU110" s="13" t="n">
        <v>0.018023</v>
      </c>
      <c r="CV110" s="13" t="n">
        <v>-0.011803</v>
      </c>
      <c r="CW110" s="13" t="n">
        <v>0.041392</v>
      </c>
      <c r="CX110" s="13" t="n">
        <v>0.006476</v>
      </c>
      <c r="CY110" s="13" t="n">
        <v>-0.003134</v>
      </c>
      <c r="CZ110" s="13" t="n">
        <v>-0.018846</v>
      </c>
      <c r="DA110" s="13" t="n">
        <v>0.070102</v>
      </c>
      <c r="DB110" s="13" t="n">
        <v>0.001879</v>
      </c>
      <c r="DC110" s="13" t="n">
        <v>0.036717</v>
      </c>
      <c r="DD110" s="13" t="n">
        <v>0.025925</v>
      </c>
      <c r="DE110" s="13" t="n">
        <v>-2.3E-005</v>
      </c>
      <c r="DF110" s="13" t="n">
        <v>0.016783</v>
      </c>
      <c r="DG110" s="13" t="n">
        <v>-0.005317</v>
      </c>
      <c r="DH110" s="13" t="n">
        <v>0.015919</v>
      </c>
      <c r="DI110" s="13" t="n">
        <v>0.011914</v>
      </c>
      <c r="DJ110" s="13" t="n">
        <v>0.001535</v>
      </c>
      <c r="DK110" s="13" t="n">
        <v>0.037843</v>
      </c>
      <c r="DL110" s="13" t="n">
        <v>0.032391</v>
      </c>
      <c r="DM110" s="13" t="n">
        <v>0.048332</v>
      </c>
      <c r="DN110" s="13" t="n">
        <v>0.007703</v>
      </c>
      <c r="DO110" s="13" t="n">
        <v>0.056247</v>
      </c>
      <c r="DP110" s="13" t="n">
        <v>-0.049482</v>
      </c>
      <c r="DQ110" s="13" t="n">
        <v>0.001997</v>
      </c>
      <c r="DR110" s="13" t="n">
        <v>-0.00721</v>
      </c>
      <c r="DS110" s="13" t="n">
        <v>0.045945</v>
      </c>
      <c r="DT110" s="13" t="n">
        <v>0.013577</v>
      </c>
      <c r="DV110" s="13" t="n">
        <v>0.046314</v>
      </c>
      <c r="DW110" s="13" t="n">
        <v>-0.023261</v>
      </c>
      <c r="DX110" s="13" t="n">
        <v>0.056664</v>
      </c>
      <c r="DY110" s="13" t="n">
        <v>0.037334</v>
      </c>
      <c r="DZ110" s="13" t="n">
        <v>0.02248</v>
      </c>
      <c r="EA110" s="13" t="n">
        <v>0.036377</v>
      </c>
      <c r="EB110" s="13" t="n">
        <v>-0.027233</v>
      </c>
      <c r="EC110" s="13" t="n">
        <v>0.059879</v>
      </c>
      <c r="ED110" s="13" t="n">
        <v>-0.002924</v>
      </c>
      <c r="EE110" s="13" t="n">
        <v>-0.010476</v>
      </c>
      <c r="EF110" s="13" t="n">
        <v>0.011996</v>
      </c>
      <c r="EG110" s="13" t="n">
        <v>0.041604</v>
      </c>
      <c r="EH110" s="13" t="n">
        <v>-0.046405</v>
      </c>
      <c r="EI110" s="13" t="n">
        <v>0.04644</v>
      </c>
      <c r="EJ110" s="13" t="n">
        <v>-0.035263</v>
      </c>
      <c r="EK110" s="13" t="n">
        <v>0.002321</v>
      </c>
      <c r="EL110" s="13" t="n">
        <v>0.015596</v>
      </c>
      <c r="EM110" s="13" t="n">
        <v>-0.003541</v>
      </c>
      <c r="EN110" s="13" t="n">
        <v>-0.0277</v>
      </c>
      <c r="EO110" s="13" t="n">
        <v>0.078803</v>
      </c>
      <c r="EP110" s="13" t="n">
        <v>0.002441</v>
      </c>
      <c r="EQ110" s="13" t="n">
        <v>0.009084</v>
      </c>
      <c r="ER110" s="13" t="n">
        <v>0.009642</v>
      </c>
      <c r="ES110" s="13" t="n">
        <v>-0.007525</v>
      </c>
      <c r="ET110" s="13" t="n">
        <v>0.002242</v>
      </c>
      <c r="EU110" s="13" t="n">
        <v>-0.049799</v>
      </c>
      <c r="EV110" s="13" t="n">
        <v>-0.04262</v>
      </c>
      <c r="EW110" s="13" t="n">
        <v>0.074388</v>
      </c>
      <c r="EX110" s="13" t="n">
        <v>0.009392</v>
      </c>
      <c r="EY110" s="13" t="n">
        <v>-0.033722</v>
      </c>
      <c r="EZ110" s="13" t="n">
        <v>-0.072981</v>
      </c>
      <c r="FA110" s="13" t="n">
        <v>0.020687</v>
      </c>
      <c r="FB110" s="13" t="n">
        <v>0.083711</v>
      </c>
      <c r="FC110" s="13" t="n">
        <v>0.007668</v>
      </c>
      <c r="FD110" s="13" t="n">
        <v>0.011229</v>
      </c>
      <c r="FE110" s="13" t="n">
        <v>-0.014761</v>
      </c>
      <c r="FF110" s="13" t="n">
        <v>0.042527</v>
      </c>
      <c r="FG110" s="13" t="n">
        <v>0.001709</v>
      </c>
      <c r="FH110" s="13" t="n">
        <v>0.001375</v>
      </c>
      <c r="FI110" s="13" t="n">
        <v>-0.024456</v>
      </c>
      <c r="FJ110" s="13" t="n">
        <v>0.071815</v>
      </c>
      <c r="FK110" s="13" t="n">
        <v>0.00341</v>
      </c>
      <c r="FL110" s="13" t="n">
        <v>0.041283</v>
      </c>
      <c r="FM110" s="13" t="n">
        <v>0.02771</v>
      </c>
      <c r="FN110" s="13" t="n">
        <v>0.000951</v>
      </c>
      <c r="FO110" s="13" t="n">
        <v>0.018779</v>
      </c>
      <c r="FP110" s="13" t="n">
        <v>-0.004455</v>
      </c>
      <c r="FQ110" s="13" t="n">
        <v>0.018669</v>
      </c>
      <c r="FR110" s="13" t="n">
        <v>0.0107</v>
      </c>
      <c r="FS110" s="13" t="n">
        <v>0.000746</v>
      </c>
      <c r="FT110" s="13" t="n">
        <v>0.036305</v>
      </c>
      <c r="FU110" s="13" t="n">
        <v>0.031812</v>
      </c>
      <c r="FV110" s="13" t="n">
        <v>0.046824</v>
      </c>
      <c r="FW110" s="13" t="n">
        <v>0.008793</v>
      </c>
      <c r="FX110" s="13" t="n">
        <v>0.055211</v>
      </c>
      <c r="FY110" s="13" t="n">
        <v>-0.04486</v>
      </c>
      <c r="FZ110" s="13" t="n">
        <v>-0.001829</v>
      </c>
      <c r="GA110" s="13" t="n">
        <v>-0.009547</v>
      </c>
      <c r="GB110" s="13" t="n">
        <v>0.045144</v>
      </c>
      <c r="GC110" s="13" t="n">
        <v>0.013947</v>
      </c>
    </row>
    <row r="111" customFormat="false" ht="15" hidden="false" customHeight="false" outlineLevel="0" collapsed="false">
      <c r="B111" s="8" t="str">
        <f aca="false">Deals!B111</f>
        <v>Leaf Group Ltd.</v>
      </c>
      <c r="C111" s="12" t="n">
        <v>1</v>
      </c>
      <c r="D111" s="13" t="n">
        <v>0.09</v>
      </c>
      <c r="E111" s="13" t="n">
        <v>-0.009174</v>
      </c>
      <c r="F111" s="13" t="n">
        <v>-0.024691</v>
      </c>
      <c r="G111" s="13" t="n">
        <v>-0.243671</v>
      </c>
      <c r="H111" s="13" t="n">
        <v>0.140167</v>
      </c>
      <c r="I111" s="13" t="n">
        <v>0.058716</v>
      </c>
      <c r="J111" s="13" t="n">
        <v>0</v>
      </c>
      <c r="K111" s="13" t="n">
        <v>-0.159445</v>
      </c>
      <c r="L111" s="13" t="n">
        <v>0</v>
      </c>
      <c r="M111" s="13" t="n">
        <v>-0.142268</v>
      </c>
      <c r="N111" s="13" t="n">
        <v>0.105769</v>
      </c>
      <c r="O111" s="13" t="n">
        <v>0.047826</v>
      </c>
      <c r="P111" s="13" t="n">
        <v>0.126556</v>
      </c>
      <c r="Q111" s="13" t="n">
        <v>0.655617</v>
      </c>
      <c r="R111" s="13" t="n">
        <v>-0.015573</v>
      </c>
      <c r="S111" s="13" t="n">
        <v>-0.20452</v>
      </c>
      <c r="T111" s="13" t="n">
        <v>-0.207386</v>
      </c>
      <c r="U111" s="13" t="n">
        <v>0.096774</v>
      </c>
      <c r="V111" s="13" t="n">
        <v>-0.338235</v>
      </c>
      <c r="W111" s="13" t="n">
        <v>0.217284</v>
      </c>
      <c r="X111" s="13" t="n">
        <v>0.160243</v>
      </c>
      <c r="Y111" s="13" t="n">
        <v>0.120629</v>
      </c>
      <c r="Z111" s="13" t="n">
        <v>-0.126365</v>
      </c>
      <c r="AA111" s="13" t="n">
        <v>0.135714</v>
      </c>
      <c r="AB111" s="13" t="n">
        <v>-0.064465</v>
      </c>
      <c r="AC111" s="13" t="n">
        <v>-0.208403</v>
      </c>
      <c r="AD111" s="13" t="n">
        <v>-0.11465</v>
      </c>
      <c r="AE111" s="13" t="n">
        <v>0.043165</v>
      </c>
      <c r="AF111" s="13" t="n">
        <v>0.388506</v>
      </c>
      <c r="AG111" s="13" t="n">
        <v>-0.089404</v>
      </c>
      <c r="AH111" s="13" t="n">
        <v>-0.083636</v>
      </c>
      <c r="AI111" s="13" t="n">
        <v>0.081349</v>
      </c>
      <c r="AJ111" s="13" t="n">
        <v>-0.082569</v>
      </c>
      <c r="AK111" s="13" t="n">
        <v>0.178</v>
      </c>
      <c r="AL111" s="13" t="n">
        <v>-0.106961</v>
      </c>
      <c r="AM111" s="13" t="n">
        <v>-0.01711</v>
      </c>
      <c r="AN111" s="13" t="n">
        <v>0.119923</v>
      </c>
      <c r="AO111" s="13" t="n">
        <v>-0.046632</v>
      </c>
      <c r="AP111" s="13" t="n">
        <v>0.030797</v>
      </c>
      <c r="AQ111" s="13" t="n">
        <v>0.019332</v>
      </c>
      <c r="AR111" s="13" t="n">
        <v>0.137931</v>
      </c>
      <c r="AS111" s="13" t="n">
        <v>-0.007576</v>
      </c>
      <c r="AT111" s="13" t="n">
        <v>0.061069</v>
      </c>
      <c r="AU111" s="13" t="n">
        <v>0.129496</v>
      </c>
      <c r="AV111" s="13" t="n">
        <v>-0.044586</v>
      </c>
      <c r="AW111" s="13" t="n">
        <v>0.113333</v>
      </c>
      <c r="AX111" s="13" t="n">
        <v>-0.041916</v>
      </c>
      <c r="AY111" s="13" t="n">
        <v>-0.025</v>
      </c>
      <c r="AZ111" s="13" t="n">
        <v>-0.032051</v>
      </c>
      <c r="BA111" s="13" t="n">
        <v>-0.059603</v>
      </c>
      <c r="BB111" s="13" t="n">
        <v>-0.028169</v>
      </c>
      <c r="BC111" s="13" t="n">
        <v>0.021739</v>
      </c>
      <c r="BD111" s="13" t="n">
        <v>0.170213</v>
      </c>
      <c r="BE111" s="13" t="n">
        <v>0.2</v>
      </c>
      <c r="BF111" s="13" t="n">
        <v>0.029965</v>
      </c>
      <c r="BG111" s="13" t="n">
        <v>-0.039999</v>
      </c>
      <c r="BH111" s="13" t="n">
        <v>0.011741</v>
      </c>
      <c r="BI111" s="13" t="n">
        <v>0.00887</v>
      </c>
      <c r="BJ111" s="13" t="n">
        <v>0.06982</v>
      </c>
      <c r="BK111" s="13" t="n">
        <v>-0.002058</v>
      </c>
      <c r="BM111" s="13" t="n">
        <v>0.06385</v>
      </c>
      <c r="BN111" s="13" t="n">
        <v>-0.031632</v>
      </c>
      <c r="BO111" s="13" t="n">
        <v>0.075391</v>
      </c>
      <c r="BP111" s="13" t="n">
        <v>0.012683</v>
      </c>
      <c r="BQ111" s="13" t="n">
        <v>0.03311</v>
      </c>
      <c r="BR111" s="13" t="n">
        <v>0.035485</v>
      </c>
      <c r="BS111" s="13" t="n">
        <v>-0.05261</v>
      </c>
      <c r="BT111" s="13" t="n">
        <v>0.060029</v>
      </c>
      <c r="BU111" s="13" t="n">
        <v>0.014743</v>
      </c>
      <c r="BV111" s="13" t="n">
        <v>-0.030005</v>
      </c>
      <c r="BW111" s="13" t="n">
        <v>0.01466</v>
      </c>
      <c r="BX111" s="13" t="n">
        <v>0.057216</v>
      </c>
      <c r="BY111" s="13" t="n">
        <v>-0.055099</v>
      </c>
      <c r="BZ111" s="13" t="n">
        <v>0.040594</v>
      </c>
      <c r="CA111" s="13" t="n">
        <v>-0.053281</v>
      </c>
      <c r="CB111" s="13" t="n">
        <v>0.061126</v>
      </c>
      <c r="CC111" s="13" t="n">
        <v>-0.004914</v>
      </c>
      <c r="CD111" s="13" t="n">
        <v>0.028335</v>
      </c>
      <c r="CE111" s="13" t="n">
        <v>-0.043235</v>
      </c>
      <c r="CF111" s="13" t="n">
        <v>0.065447</v>
      </c>
      <c r="CG111" s="13" t="n">
        <v>0.008073</v>
      </c>
      <c r="CH111" s="13" t="n">
        <v>-0.027893</v>
      </c>
      <c r="CI111" s="13" t="n">
        <v>0.028258</v>
      </c>
      <c r="CJ111" s="13" t="n">
        <v>-0.002503</v>
      </c>
      <c r="CK111" s="13" t="n">
        <v>-0.006629</v>
      </c>
      <c r="CL111" s="13" t="n">
        <v>-0.034871</v>
      </c>
      <c r="CM111" s="13" t="n">
        <v>-0.050823</v>
      </c>
      <c r="CN111" s="13" t="n">
        <v>0.063448</v>
      </c>
      <c r="CO111" s="13" t="n">
        <v>0.030003</v>
      </c>
      <c r="CP111" s="13" t="n">
        <v>-0.050286</v>
      </c>
      <c r="CQ111" s="13" t="n">
        <v>-0.083393</v>
      </c>
      <c r="CR111" s="13" t="n">
        <v>0.018763</v>
      </c>
      <c r="CS111" s="13" t="n">
        <v>0.08417</v>
      </c>
      <c r="CT111" s="13" t="n">
        <v>-2.2E-005</v>
      </c>
      <c r="CU111" s="13" t="n">
        <v>0.00702</v>
      </c>
      <c r="CV111" s="13" t="n">
        <v>-0.008668</v>
      </c>
      <c r="CW111" s="13" t="n">
        <v>0.05865</v>
      </c>
      <c r="CX111" s="13" t="n">
        <v>0.021658</v>
      </c>
      <c r="CY111" s="13" t="n">
        <v>0.009925</v>
      </c>
      <c r="CZ111" s="13" t="n">
        <v>-0.056638</v>
      </c>
      <c r="DA111" s="13" t="n">
        <v>0.130835</v>
      </c>
      <c r="DB111" s="13" t="n">
        <v>0.024077</v>
      </c>
      <c r="DC111" s="13" t="n">
        <v>-0.005274</v>
      </c>
      <c r="DD111" s="13" t="n">
        <v>0.006226</v>
      </c>
      <c r="DE111" s="13" t="n">
        <v>-0.007483</v>
      </c>
      <c r="DF111" s="13" t="n">
        <v>0.010098</v>
      </c>
      <c r="DG111" s="13" t="n">
        <v>-0.023938</v>
      </c>
      <c r="DH111" s="13" t="n">
        <v>0.032326</v>
      </c>
      <c r="DI111" s="13" t="n">
        <v>0.010639</v>
      </c>
      <c r="DJ111" s="13" t="n">
        <v>-0.018939</v>
      </c>
      <c r="DK111" s="13" t="n">
        <v>0.08756</v>
      </c>
      <c r="DL111" s="13" t="n">
        <v>0.002272</v>
      </c>
      <c r="DM111" s="13" t="n">
        <v>0.023744</v>
      </c>
      <c r="DN111" s="13" t="n">
        <v>-0.019439</v>
      </c>
      <c r="DO111" s="13" t="n">
        <v>0.029965</v>
      </c>
      <c r="DP111" s="13" t="n">
        <v>-0.039999</v>
      </c>
      <c r="DQ111" s="13" t="n">
        <v>0.011741</v>
      </c>
      <c r="DR111" s="13" t="n">
        <v>0.00887</v>
      </c>
      <c r="DS111" s="13" t="n">
        <v>0.06982</v>
      </c>
      <c r="DT111" s="13" t="n">
        <v>-0.002058</v>
      </c>
      <c r="DV111" s="13" t="n">
        <v>0.066793</v>
      </c>
      <c r="DW111" s="13" t="n">
        <v>-0.03239</v>
      </c>
      <c r="DX111" s="13" t="n">
        <v>0.074048</v>
      </c>
      <c r="DY111" s="13" t="n">
        <v>0.016767</v>
      </c>
      <c r="DZ111" s="13" t="n">
        <v>0.034997</v>
      </c>
      <c r="EA111" s="13" t="n">
        <v>0.036564</v>
      </c>
      <c r="EB111" s="13" t="n">
        <v>-0.048941</v>
      </c>
      <c r="EC111" s="13" t="n">
        <v>0.058335</v>
      </c>
      <c r="ED111" s="13" t="n">
        <v>0.018288</v>
      </c>
      <c r="EE111" s="13" t="n">
        <v>-0.028006</v>
      </c>
      <c r="EF111" s="13" t="n">
        <v>0.014879</v>
      </c>
      <c r="EG111" s="13" t="n">
        <v>0.058355</v>
      </c>
      <c r="EH111" s="13" t="n">
        <v>-0.055238</v>
      </c>
      <c r="EI111" s="13" t="n">
        <v>0.042686</v>
      </c>
      <c r="EJ111" s="13" t="n">
        <v>-0.056324</v>
      </c>
      <c r="EK111" s="13" t="n">
        <v>0.060625</v>
      </c>
      <c r="EL111" s="13" t="n">
        <v>-0.009011</v>
      </c>
      <c r="EM111" s="13" t="n">
        <v>0.029404</v>
      </c>
      <c r="EN111" s="13" t="n">
        <v>-0.051372</v>
      </c>
      <c r="EO111" s="13" t="n">
        <v>0.073055</v>
      </c>
      <c r="EP111" s="13" t="n">
        <v>0.001979</v>
      </c>
      <c r="EQ111" s="13" t="n">
        <v>-0.012164</v>
      </c>
      <c r="ER111" s="13" t="n">
        <v>0.020936</v>
      </c>
      <c r="ES111" s="13" t="n">
        <v>0.002798</v>
      </c>
      <c r="ET111" s="13" t="n">
        <v>-0.009748</v>
      </c>
      <c r="EU111" s="13" t="n">
        <v>-0.03247</v>
      </c>
      <c r="EV111" s="13" t="n">
        <v>-0.05037</v>
      </c>
      <c r="EW111" s="13" t="n">
        <v>0.071433</v>
      </c>
      <c r="EX111" s="13" t="n">
        <v>0.034408</v>
      </c>
      <c r="EY111" s="13" t="n">
        <v>-0.05314</v>
      </c>
      <c r="EZ111" s="13" t="n">
        <v>-0.082202</v>
      </c>
      <c r="FA111" s="13" t="n">
        <v>0.022044</v>
      </c>
      <c r="FB111" s="13" t="n">
        <v>0.079691</v>
      </c>
      <c r="FC111" s="13" t="n">
        <v>0.017991</v>
      </c>
      <c r="FD111" s="13" t="n">
        <v>0.011739</v>
      </c>
      <c r="FE111" s="13" t="n">
        <v>-0.014708</v>
      </c>
      <c r="FF111" s="13" t="n">
        <v>0.056092</v>
      </c>
      <c r="FG111" s="13" t="n">
        <v>0.019127</v>
      </c>
      <c r="FH111" s="13" t="n">
        <v>0.013815</v>
      </c>
      <c r="FI111" s="13" t="n">
        <v>-0.055074</v>
      </c>
      <c r="FJ111" s="13" t="n">
        <v>0.135632</v>
      </c>
      <c r="FK111" s="13" t="n">
        <v>0.026419</v>
      </c>
      <c r="FL111" s="13" t="n">
        <v>-0.00429</v>
      </c>
      <c r="FM111" s="13" t="n">
        <v>0.009305</v>
      </c>
      <c r="FN111" s="13" t="n">
        <v>-0.00634</v>
      </c>
      <c r="FO111" s="13" t="n">
        <v>0.009706</v>
      </c>
      <c r="FP111" s="13" t="n">
        <v>-0.029333</v>
      </c>
      <c r="FQ111" s="13" t="n">
        <v>0.040897</v>
      </c>
      <c r="FR111" s="13" t="n">
        <v>0.009406</v>
      </c>
      <c r="FS111" s="13" t="n">
        <v>-0.017898</v>
      </c>
      <c r="FT111" s="13" t="n">
        <v>0.091002</v>
      </c>
      <c r="FU111" s="13" t="n">
        <v>0.001117</v>
      </c>
      <c r="FV111" s="13" t="n">
        <v>0.022477</v>
      </c>
      <c r="FW111" s="13" t="n">
        <v>-0.013906</v>
      </c>
      <c r="FX111" s="13" t="n">
        <v>0.027451</v>
      </c>
      <c r="FY111" s="13" t="n">
        <v>-0.038053</v>
      </c>
      <c r="FZ111" s="13" t="n">
        <v>0.011183</v>
      </c>
      <c r="GA111" s="13" t="n">
        <v>0.009837</v>
      </c>
      <c r="GB111" s="13" t="n">
        <v>0.069362</v>
      </c>
      <c r="GC111" s="13" t="n">
        <v>0.00185</v>
      </c>
    </row>
    <row r="112" customFormat="false" ht="15" hidden="false" customHeight="false" outlineLevel="0" collapsed="false">
      <c r="B112" s="8" t="str">
        <f aca="false">Deals!B112</f>
        <v>Astronics Corporation</v>
      </c>
      <c r="C112" s="12" t="n">
        <v>1</v>
      </c>
      <c r="D112" s="13" t="n">
        <v>0.177677</v>
      </c>
      <c r="E112" s="13" t="n">
        <v>0.068343</v>
      </c>
      <c r="F112" s="13" t="n">
        <v>-0.013076</v>
      </c>
      <c r="G112" s="13" t="n">
        <v>0.04362</v>
      </c>
      <c r="H112" s="13" t="n">
        <v>-0.003906</v>
      </c>
      <c r="I112" s="13" t="n">
        <v>0.187745</v>
      </c>
      <c r="J112" s="13" t="n">
        <v>0.104416</v>
      </c>
      <c r="K112" s="13" t="n">
        <v>-0.052167</v>
      </c>
      <c r="L112" s="13" t="n">
        <v>-0.099196</v>
      </c>
      <c r="M112" s="13" t="n">
        <v>-0.039566</v>
      </c>
      <c r="N112" s="13" t="n">
        <v>0.028983</v>
      </c>
      <c r="O112" s="13" t="n">
        <v>0.027458</v>
      </c>
      <c r="P112" s="13" t="n">
        <v>0.081724</v>
      </c>
      <c r="Q112" s="13" t="n">
        <v>-0.088046</v>
      </c>
      <c r="R112" s="13" t="n">
        <v>0.086619</v>
      </c>
      <c r="S112" s="13" t="n">
        <v>-0.053851</v>
      </c>
      <c r="T112" s="13" t="n">
        <v>0.128315</v>
      </c>
      <c r="U112" s="13" t="n">
        <v>0.00687</v>
      </c>
      <c r="V112" s="13" t="n">
        <v>0.249057</v>
      </c>
      <c r="W112" s="13" t="n">
        <v>0.059517</v>
      </c>
      <c r="X112" s="13" t="n">
        <v>-0.086703</v>
      </c>
      <c r="Y112" s="13" t="n">
        <v>0.03833</v>
      </c>
      <c r="Z112" s="13" t="n">
        <v>0.014308</v>
      </c>
      <c r="AA112" s="13" t="n">
        <v>-0.125406</v>
      </c>
      <c r="AB112" s="13" t="n">
        <v>-0.166774</v>
      </c>
      <c r="AC112" s="13" t="n">
        <v>-0.217383</v>
      </c>
      <c r="AD112" s="13" t="n">
        <v>0.075476</v>
      </c>
      <c r="AE112" s="13" t="n">
        <v>0.023274</v>
      </c>
      <c r="AF112" s="13" t="n">
        <v>0.05221</v>
      </c>
      <c r="AG112" s="13" t="n">
        <v>-0.208057</v>
      </c>
      <c r="AH112" s="13" t="n">
        <v>-0.013337</v>
      </c>
      <c r="AI112" s="13" t="n">
        <v>0.199308</v>
      </c>
      <c r="AJ112" s="13" t="n">
        <v>-0.031455</v>
      </c>
      <c r="AK112" s="13" t="n">
        <v>0.041949</v>
      </c>
      <c r="AL112" s="13" t="n">
        <v>-0.136104</v>
      </c>
      <c r="AM112" s="13" t="n">
        <v>0.150631</v>
      </c>
      <c r="AN112" s="13" t="n">
        <v>0.170891</v>
      </c>
      <c r="AO112" s="13" t="n">
        <v>0.005356</v>
      </c>
      <c r="AP112" s="13" t="n">
        <v>-0.054983</v>
      </c>
      <c r="AQ112" s="13" t="n">
        <v>-0.002701</v>
      </c>
      <c r="AR112" s="13" t="n">
        <v>-0.083424</v>
      </c>
      <c r="AS112" s="13" t="n">
        <v>-0.030437</v>
      </c>
      <c r="AT112" s="13" t="n">
        <v>0.021335</v>
      </c>
      <c r="AU112" s="13" t="n">
        <v>-0.053118</v>
      </c>
      <c r="AV112" s="13" t="n">
        <v>0.024582</v>
      </c>
      <c r="AW112" s="13" t="n">
        <v>-0.058751</v>
      </c>
      <c r="AX112" s="13" t="n">
        <v>-0.004248</v>
      </c>
      <c r="AY112" s="13" t="n">
        <v>-0.040039</v>
      </c>
      <c r="AZ112" s="13" t="n">
        <v>-0.101197</v>
      </c>
      <c r="BA112" s="13" t="n">
        <v>0.131609</v>
      </c>
      <c r="BB112" s="13" t="n">
        <v>0.156303</v>
      </c>
      <c r="BC112" s="13" t="n">
        <v>0.206105</v>
      </c>
      <c r="BD112" s="13" t="n">
        <v>-0.000482</v>
      </c>
      <c r="BE112" s="13" t="n">
        <v>0.075476</v>
      </c>
      <c r="BF112" s="13" t="n">
        <v>-0.13565</v>
      </c>
      <c r="BG112" s="13" t="n">
        <v>-0.032425</v>
      </c>
      <c r="BH112" s="13" t="n">
        <v>-0.019303</v>
      </c>
      <c r="BI112" s="13" t="n">
        <v>-0.037726</v>
      </c>
      <c r="BJ112" s="13" t="n">
        <v>0.021875</v>
      </c>
      <c r="BK112" s="13" t="n">
        <v>0.140117</v>
      </c>
      <c r="BM112" s="13" t="n">
        <v>-0.023217</v>
      </c>
      <c r="BN112" s="13" t="n">
        <v>0.072942</v>
      </c>
      <c r="BO112" s="13" t="n">
        <v>-0.00739</v>
      </c>
      <c r="BP112" s="13" t="n">
        <v>0.077434</v>
      </c>
      <c r="BQ112" s="13" t="n">
        <v>0.016088</v>
      </c>
      <c r="BR112" s="13" t="n">
        <v>0.032675</v>
      </c>
      <c r="BS112" s="13" t="n">
        <v>0.046905</v>
      </c>
      <c r="BT112" s="13" t="n">
        <v>-0.043988</v>
      </c>
      <c r="BU112" s="13" t="n">
        <v>-0.085952</v>
      </c>
      <c r="BV112" s="13" t="n">
        <v>-0.027099</v>
      </c>
      <c r="BW112" s="13" t="n">
        <v>0.056882</v>
      </c>
      <c r="BX112" s="13" t="n">
        <v>-0.092607</v>
      </c>
      <c r="BY112" s="13" t="n">
        <v>0.029355</v>
      </c>
      <c r="BZ112" s="13" t="n">
        <v>-0.070453</v>
      </c>
      <c r="CA112" s="13" t="n">
        <v>0.062621</v>
      </c>
      <c r="CB112" s="13" t="n">
        <v>0.002015</v>
      </c>
      <c r="CC112" s="13" t="n">
        <v>0.060012</v>
      </c>
      <c r="CD112" s="13" t="n">
        <v>-0.035068</v>
      </c>
      <c r="CE112" s="13" t="n">
        <v>0.041648</v>
      </c>
      <c r="CF112" s="13" t="n">
        <v>-0.008501</v>
      </c>
      <c r="CG112" s="13" t="n">
        <v>-0.039431</v>
      </c>
      <c r="CH112" s="13" t="n">
        <v>0.036122</v>
      </c>
      <c r="CI112" s="13" t="n">
        <v>0.047587</v>
      </c>
      <c r="CJ112" s="13" t="n">
        <v>-0.053488</v>
      </c>
      <c r="CK112" s="13" t="n">
        <v>-0.086497</v>
      </c>
      <c r="CL112" s="13" t="n">
        <v>-0.085194</v>
      </c>
      <c r="CM112" s="13" t="n">
        <v>0.062238</v>
      </c>
      <c r="CN112" s="13" t="n">
        <v>0.053444</v>
      </c>
      <c r="CO112" s="13" t="n">
        <v>-0.036931</v>
      </c>
      <c r="CP112" s="13" t="n">
        <v>-0.134013</v>
      </c>
      <c r="CQ112" s="13" t="n">
        <v>-0.030916</v>
      </c>
      <c r="CR112" s="13" t="n">
        <v>0.038806</v>
      </c>
      <c r="CS112" s="13" t="n">
        <v>0.031489</v>
      </c>
      <c r="CT112" s="13" t="n">
        <v>0.009355</v>
      </c>
      <c r="CU112" s="13" t="n">
        <v>-0.042042</v>
      </c>
      <c r="CV112" s="13" t="n">
        <v>0.047433</v>
      </c>
      <c r="CW112" s="13" t="n">
        <v>0.030033</v>
      </c>
      <c r="CX112" s="13" t="n">
        <v>0.117876</v>
      </c>
      <c r="CY112" s="13" t="n">
        <v>-0.111158</v>
      </c>
      <c r="CZ112" s="13" t="n">
        <v>0.072604</v>
      </c>
      <c r="DA112" s="13" t="n">
        <v>0.014295</v>
      </c>
      <c r="DB112" s="13" t="n">
        <v>0.019359</v>
      </c>
      <c r="DC112" s="13" t="n">
        <v>0.027966</v>
      </c>
      <c r="DD112" s="13" t="n">
        <v>0.020055</v>
      </c>
      <c r="DE112" s="13" t="n">
        <v>0.038317</v>
      </c>
      <c r="DF112" s="13" t="n">
        <v>-0.019933</v>
      </c>
      <c r="DG112" s="13" t="n">
        <v>0.092614</v>
      </c>
      <c r="DH112" s="13" t="n">
        <v>-0.008108</v>
      </c>
      <c r="DI112" s="13" t="n">
        <v>-0.009</v>
      </c>
      <c r="DJ112" s="13" t="n">
        <v>0.071923</v>
      </c>
      <c r="DK112" s="13" t="n">
        <v>-0.029851</v>
      </c>
      <c r="DL112" s="13" t="n">
        <v>0.014022</v>
      </c>
      <c r="DM112" s="13" t="n">
        <v>0.014033</v>
      </c>
      <c r="DN112" s="13" t="n">
        <v>0.035172</v>
      </c>
      <c r="DO112" s="13" t="n">
        <v>-0.022115</v>
      </c>
      <c r="DP112" s="13" t="n">
        <v>0.02973</v>
      </c>
      <c r="DQ112" s="13" t="n">
        <v>0.000982</v>
      </c>
      <c r="DR112" s="13" t="n">
        <v>0.142749</v>
      </c>
      <c r="DS112" s="13" t="n">
        <v>0.037192</v>
      </c>
      <c r="DT112" s="13" t="n">
        <v>-0.014032</v>
      </c>
      <c r="DV112" s="13" t="n">
        <v>-0.01862</v>
      </c>
      <c r="DW112" s="13" t="n">
        <v>0.059497</v>
      </c>
      <c r="DX112" s="13" t="n">
        <v>-0.006256</v>
      </c>
      <c r="DY112" s="13" t="n">
        <v>0.078353</v>
      </c>
      <c r="DZ112" s="13" t="n">
        <v>0.02509</v>
      </c>
      <c r="EA112" s="13" t="n">
        <v>0.057637</v>
      </c>
      <c r="EB112" s="13" t="n">
        <v>0.051588</v>
      </c>
      <c r="EC112" s="13" t="n">
        <v>-0.037482</v>
      </c>
      <c r="ED112" s="13" t="n">
        <v>-0.07686</v>
      </c>
      <c r="EE112" s="13" t="n">
        <v>-0.018586</v>
      </c>
      <c r="EF112" s="13" t="n">
        <v>0.043857</v>
      </c>
      <c r="EG112" s="13" t="n">
        <v>-0.074271</v>
      </c>
      <c r="EH112" s="13" t="n">
        <v>0.029712</v>
      </c>
      <c r="EI112" s="13" t="n">
        <v>-0.072238</v>
      </c>
      <c r="EJ112" s="13" t="n">
        <v>0.017289</v>
      </c>
      <c r="EK112" s="13" t="n">
        <v>-0.010882</v>
      </c>
      <c r="EL112" s="13" t="n">
        <v>0.023455</v>
      </c>
      <c r="EM112" s="13" t="n">
        <v>-0.017418</v>
      </c>
      <c r="EN112" s="13" t="n">
        <v>0.047477</v>
      </c>
      <c r="EO112" s="13" t="n">
        <v>-0.021398</v>
      </c>
      <c r="EP112" s="13" t="n">
        <v>0.022046</v>
      </c>
      <c r="EQ112" s="13" t="n">
        <v>0.018873</v>
      </c>
      <c r="ER112" s="13" t="n">
        <v>0.023034</v>
      </c>
      <c r="ES112" s="13" t="n">
        <v>-0.052736</v>
      </c>
      <c r="ET112" s="13" t="n">
        <v>-0.065364</v>
      </c>
      <c r="EU112" s="13" t="n">
        <v>-0.089742</v>
      </c>
      <c r="EV112" s="13" t="n">
        <v>0.053152</v>
      </c>
      <c r="EW112" s="13" t="n">
        <v>0.028786</v>
      </c>
      <c r="EX112" s="13" t="n">
        <v>-0.051739</v>
      </c>
      <c r="EY112" s="13" t="n">
        <v>-0.10249</v>
      </c>
      <c r="EZ112" s="13" t="n">
        <v>-0.018578</v>
      </c>
      <c r="FA112" s="13" t="n">
        <v>0.034075</v>
      </c>
      <c r="FB112" s="13" t="n">
        <v>0.045178</v>
      </c>
      <c r="FC112" s="13" t="n">
        <v>-0.011984</v>
      </c>
      <c r="FD112" s="13" t="n">
        <v>-0.045627</v>
      </c>
      <c r="FE112" s="13" t="n">
        <v>0.049232</v>
      </c>
      <c r="FF112" s="13" t="n">
        <v>0.027746</v>
      </c>
      <c r="FG112" s="13" t="n">
        <v>0.098478</v>
      </c>
      <c r="FH112" s="13" t="n">
        <v>-0.108699</v>
      </c>
      <c r="FI112" s="13" t="n">
        <v>0.044804</v>
      </c>
      <c r="FJ112" s="13" t="n">
        <v>-0.011773</v>
      </c>
      <c r="FK112" s="13" t="n">
        <v>0.016171</v>
      </c>
      <c r="FL112" s="13" t="n">
        <v>0.039368</v>
      </c>
      <c r="FM112" s="13" t="n">
        <v>-0.003141</v>
      </c>
      <c r="FN112" s="13" t="n">
        <v>0.006861</v>
      </c>
      <c r="FO112" s="13" t="n">
        <v>-0.038109</v>
      </c>
      <c r="FP112" s="13" t="n">
        <v>0.066693</v>
      </c>
      <c r="FQ112" s="13" t="n">
        <v>-0.025255</v>
      </c>
      <c r="FR112" s="13" t="n">
        <v>-0.0441</v>
      </c>
      <c r="FS112" s="13" t="n">
        <v>0.098369</v>
      </c>
      <c r="FT112" s="13" t="n">
        <v>-0.021822</v>
      </c>
      <c r="FU112" s="13" t="n">
        <v>0.014181</v>
      </c>
      <c r="FV112" s="13" t="n">
        <v>0.029236</v>
      </c>
      <c r="FW112" s="13" t="n">
        <v>0.014677</v>
      </c>
      <c r="FX112" s="13" t="n">
        <v>-0.048816</v>
      </c>
      <c r="FY112" s="13" t="n">
        <v>0.031538</v>
      </c>
      <c r="FZ112" s="13" t="n">
        <v>-0.014774</v>
      </c>
      <c r="GA112" s="13" t="n">
        <v>0.100543</v>
      </c>
      <c r="GB112" s="13" t="n">
        <v>0.017719</v>
      </c>
      <c r="GC112" s="13" t="n">
        <v>-0.026403</v>
      </c>
    </row>
    <row r="113" customFormat="false" ht="15" hidden="false" customHeight="false" outlineLevel="0" collapsed="false">
      <c r="B113" s="8" t="str">
        <f aca="false">Deals!B113</f>
        <v>EMCOR Group, Inc.</v>
      </c>
      <c r="C113" s="12" t="n">
        <v>1</v>
      </c>
      <c r="D113" s="13" t="n">
        <v>-0.08939</v>
      </c>
      <c r="E113" s="13" t="n">
        <v>0.040968</v>
      </c>
      <c r="F113" s="13" t="n">
        <v>-0.051367</v>
      </c>
      <c r="G113" s="13" t="n">
        <v>0.068807</v>
      </c>
      <c r="H113" s="13" t="n">
        <v>0.071447</v>
      </c>
      <c r="I113" s="13" t="n">
        <v>0.003534</v>
      </c>
      <c r="J113" s="13" t="n">
        <v>0.100447</v>
      </c>
      <c r="K113" s="13" t="n">
        <v>0.000214</v>
      </c>
      <c r="L113" s="13" t="n">
        <v>-0.015388</v>
      </c>
      <c r="M113" s="13" t="n">
        <v>-0.031963</v>
      </c>
      <c r="N113" s="13" t="n">
        <v>0.000225</v>
      </c>
      <c r="O113" s="13" t="n">
        <v>-0.079048</v>
      </c>
      <c r="P113" s="13" t="n">
        <v>0.055461</v>
      </c>
      <c r="Q113" s="13" t="n">
        <v>-0.075</v>
      </c>
      <c r="R113" s="13" t="n">
        <v>0.106356</v>
      </c>
      <c r="S113" s="13" t="n">
        <v>-0.017675</v>
      </c>
      <c r="T113" s="13" t="n">
        <v>0.026298</v>
      </c>
      <c r="U113" s="13" t="n">
        <v>-0.091032</v>
      </c>
      <c r="V113" s="13" t="n">
        <v>0.090932</v>
      </c>
      <c r="W113" s="13" t="n">
        <v>0.055417</v>
      </c>
      <c r="X113" s="13" t="n">
        <v>-0.037874</v>
      </c>
      <c r="Y113" s="13" t="n">
        <v>0.016581</v>
      </c>
      <c r="Z113" s="13" t="n">
        <v>0.052898</v>
      </c>
      <c r="AA113" s="13" t="n">
        <v>0.002931</v>
      </c>
      <c r="AB113" s="13" t="n">
        <v>-0.036379</v>
      </c>
      <c r="AC113" s="13" t="n">
        <v>-0.039922</v>
      </c>
      <c r="AD113" s="13" t="n">
        <v>0.092881</v>
      </c>
      <c r="AE113" s="13" t="n">
        <v>0.043911</v>
      </c>
      <c r="AF113" s="13" t="n">
        <v>-0.046825</v>
      </c>
      <c r="AG113" s="13" t="n">
        <v>-0.047044</v>
      </c>
      <c r="AH113" s="13" t="n">
        <v>0.00372</v>
      </c>
      <c r="AI113" s="13" t="n">
        <v>0.059516</v>
      </c>
      <c r="AJ113" s="13" t="n">
        <v>-0.000823</v>
      </c>
      <c r="AK113" s="13" t="n">
        <v>-0.019183</v>
      </c>
      <c r="AL113" s="13" t="n">
        <v>0.035962</v>
      </c>
      <c r="AM113" s="13" t="n">
        <v>0.132359</v>
      </c>
      <c r="AN113" s="13" t="n">
        <v>0.028007</v>
      </c>
      <c r="AO113" s="13" t="n">
        <v>0.041216</v>
      </c>
      <c r="AP113" s="13" t="n">
        <v>0.015431</v>
      </c>
      <c r="AQ113" s="13" t="n">
        <v>0.14737</v>
      </c>
      <c r="AR113" s="13" t="n">
        <v>0.020037</v>
      </c>
      <c r="AS113" s="13" t="n">
        <v>-0.013991</v>
      </c>
      <c r="AT113" s="13" t="n">
        <v>-0.117807</v>
      </c>
      <c r="AU113" s="13" t="n">
        <v>0.02391</v>
      </c>
      <c r="AV113" s="13" t="n">
        <v>0.045592</v>
      </c>
      <c r="AW113" s="13" t="n">
        <v>-0.041375</v>
      </c>
      <c r="AX113" s="13" t="n">
        <v>0.037448</v>
      </c>
      <c r="AY113" s="13" t="n">
        <v>0.033649</v>
      </c>
      <c r="AZ113" s="13" t="n">
        <v>-0.02163</v>
      </c>
      <c r="BA113" s="13" t="n">
        <v>0.050575</v>
      </c>
      <c r="BB113" s="13" t="n">
        <v>0.161574</v>
      </c>
      <c r="BC113" s="13" t="n">
        <v>0.003229</v>
      </c>
      <c r="BD113" s="13" t="n">
        <v>0.012133</v>
      </c>
      <c r="BE113" s="13" t="n">
        <v>-0.004771</v>
      </c>
      <c r="BF113" s="13" t="n">
        <v>-0.061147</v>
      </c>
      <c r="BG113" s="13" t="n">
        <v>0.021229</v>
      </c>
      <c r="BH113" s="13" t="n">
        <v>-0.054664</v>
      </c>
      <c r="BI113" s="13" t="n">
        <v>0.031798</v>
      </c>
      <c r="BJ113" s="13" t="n">
        <v>0.003293</v>
      </c>
      <c r="BK113" s="13" t="n">
        <v>0.011158</v>
      </c>
      <c r="BM113" s="13" t="n">
        <v>-0.034983</v>
      </c>
      <c r="BN113" s="13" t="n">
        <v>0.058569</v>
      </c>
      <c r="BO113" s="13" t="n">
        <v>0.037265</v>
      </c>
      <c r="BP113" s="13" t="n">
        <v>0.037207</v>
      </c>
      <c r="BQ113" s="13" t="n">
        <v>0.029865</v>
      </c>
      <c r="BR113" s="13" t="n">
        <v>-0.041643</v>
      </c>
      <c r="BS113" s="13" t="n">
        <v>0.045552</v>
      </c>
      <c r="BT113" s="13" t="n">
        <v>0.00605</v>
      </c>
      <c r="BU113" s="13" t="n">
        <v>-0.020868</v>
      </c>
      <c r="BV113" s="13" t="n">
        <v>0.025203</v>
      </c>
      <c r="BW113" s="13" t="n">
        <v>0.037615</v>
      </c>
      <c r="BX113" s="13" t="n">
        <v>-0.060663</v>
      </c>
      <c r="BY113" s="13" t="n">
        <v>0.044977</v>
      </c>
      <c r="BZ113" s="13" t="n">
        <v>-0.04827</v>
      </c>
      <c r="CA113" s="13" t="n">
        <v>0.039518</v>
      </c>
      <c r="CB113" s="13" t="n">
        <v>-0.003724</v>
      </c>
      <c r="CC113" s="13" t="n">
        <v>0.005191</v>
      </c>
      <c r="CD113" s="13" t="n">
        <v>-0.038677</v>
      </c>
      <c r="CE113" s="13" t="n">
        <v>0.085639</v>
      </c>
      <c r="CF113" s="13" t="n">
        <v>0.017149</v>
      </c>
      <c r="CG113" s="13" t="n">
        <v>-0.009998</v>
      </c>
      <c r="CH113" s="13" t="n">
        <v>0.029717</v>
      </c>
      <c r="CI113" s="13" t="n">
        <v>-0.011516</v>
      </c>
      <c r="CJ113" s="13" t="n">
        <v>-0.033357</v>
      </c>
      <c r="CK113" s="13" t="n">
        <v>-0.035791</v>
      </c>
      <c r="CL113" s="13" t="n">
        <v>-0.051436</v>
      </c>
      <c r="CM113" s="13" t="n">
        <v>0.074104</v>
      </c>
      <c r="CN113" s="13" t="n">
        <v>0.007963</v>
      </c>
      <c r="CO113" s="13" t="n">
        <v>-0.046804</v>
      </c>
      <c r="CP113" s="13" t="n">
        <v>-0.068914</v>
      </c>
      <c r="CQ113" s="13" t="n">
        <v>0.023766</v>
      </c>
      <c r="CR113" s="13" t="n">
        <v>0.078786</v>
      </c>
      <c r="CS113" s="13" t="n">
        <v>0.016005</v>
      </c>
      <c r="CT113" s="13" t="n">
        <v>0.006008</v>
      </c>
      <c r="CU113" s="13" t="n">
        <v>-0.000795</v>
      </c>
      <c r="CV113" s="13" t="n">
        <v>0.065576</v>
      </c>
      <c r="CW113" s="13" t="n">
        <v>0.037891</v>
      </c>
      <c r="CX113" s="13" t="n">
        <v>0.003862</v>
      </c>
      <c r="CY113" s="13" t="n">
        <v>-0.029525</v>
      </c>
      <c r="CZ113" s="13" t="n">
        <v>0.103264</v>
      </c>
      <c r="DA113" s="13" t="n">
        <v>0.015927</v>
      </c>
      <c r="DB113" s="13" t="n">
        <v>0.013463</v>
      </c>
      <c r="DC113" s="13" t="n">
        <v>0.011146</v>
      </c>
      <c r="DD113" s="13" t="n">
        <v>0.007446</v>
      </c>
      <c r="DE113" s="13" t="n">
        <v>0.014659</v>
      </c>
      <c r="DF113" s="13" t="n">
        <v>-0.025473</v>
      </c>
      <c r="DG113" s="13" t="n">
        <v>0.027644</v>
      </c>
      <c r="DH113" s="13" t="n">
        <v>0.014574</v>
      </c>
      <c r="DI113" s="13" t="n">
        <v>-0.019729</v>
      </c>
      <c r="DJ113" s="13" t="n">
        <v>0.070008</v>
      </c>
      <c r="DK113" s="13" t="n">
        <v>0.014219</v>
      </c>
      <c r="DL113" s="13" t="n">
        <v>0.036682</v>
      </c>
      <c r="DM113" s="13" t="n">
        <v>0.003904</v>
      </c>
      <c r="DN113" s="13" t="n">
        <v>0.034016</v>
      </c>
      <c r="DO113" s="13" t="n">
        <v>-0.051369</v>
      </c>
      <c r="DP113" s="13" t="n">
        <v>-0.009456</v>
      </c>
      <c r="DQ113" s="13" t="n">
        <v>-0.016556</v>
      </c>
      <c r="DR113" s="13" t="n">
        <v>0.046834</v>
      </c>
      <c r="DS113" s="13" t="n">
        <v>0.001733</v>
      </c>
      <c r="DT113" s="13" t="n">
        <v>0.019585</v>
      </c>
      <c r="DV113" s="13" t="n">
        <v>-0.037328</v>
      </c>
      <c r="DW113" s="13" t="n">
        <v>0.056178</v>
      </c>
      <c r="DX113" s="13" t="n">
        <v>0.039877</v>
      </c>
      <c r="DY113" s="13" t="n">
        <v>0.037221</v>
      </c>
      <c r="DZ113" s="13" t="n">
        <v>0.032848</v>
      </c>
      <c r="EA113" s="13" t="n">
        <v>-0.043165</v>
      </c>
      <c r="EB113" s="13" t="n">
        <v>0.042305</v>
      </c>
      <c r="EC113" s="13" t="n">
        <v>0.008794</v>
      </c>
      <c r="ED113" s="13" t="n">
        <v>-0.020111</v>
      </c>
      <c r="EE113" s="13" t="n">
        <v>0.026815</v>
      </c>
      <c r="EF113" s="13" t="n">
        <v>0.037007</v>
      </c>
      <c r="EG113" s="13" t="n">
        <v>-0.062591</v>
      </c>
      <c r="EH113" s="13" t="n">
        <v>0.046414</v>
      </c>
      <c r="EI113" s="13" t="n">
        <v>-0.048632</v>
      </c>
      <c r="EJ113" s="13" t="n">
        <v>0.043708</v>
      </c>
      <c r="EK113" s="13" t="n">
        <v>-0.008139</v>
      </c>
      <c r="EL113" s="13" t="n">
        <v>0.001292</v>
      </c>
      <c r="EM113" s="13" t="n">
        <v>-0.042807</v>
      </c>
      <c r="EN113" s="13" t="n">
        <v>0.086461</v>
      </c>
      <c r="EO113" s="13" t="n">
        <v>0.010184</v>
      </c>
      <c r="EP113" s="13" t="n">
        <v>0.003168</v>
      </c>
      <c r="EQ113" s="13" t="n">
        <v>0.021695</v>
      </c>
      <c r="ER113" s="13" t="n">
        <v>-0.012441</v>
      </c>
      <c r="ES113" s="13" t="n">
        <v>-0.032816</v>
      </c>
      <c r="ET113" s="13" t="n">
        <v>-0.035298</v>
      </c>
      <c r="EU113" s="13" t="n">
        <v>-0.052597</v>
      </c>
      <c r="EV113" s="13" t="n">
        <v>0.081152</v>
      </c>
      <c r="EW113" s="13" t="n">
        <v>0.0063</v>
      </c>
      <c r="EX113" s="13" t="n">
        <v>-0.040284</v>
      </c>
      <c r="EY113" s="13" t="n">
        <v>-0.078335</v>
      </c>
      <c r="EZ113" s="13" t="n">
        <v>0.026229</v>
      </c>
      <c r="FA113" s="13" t="n">
        <v>0.083064</v>
      </c>
      <c r="FB113" s="13" t="n">
        <v>0.026946</v>
      </c>
      <c r="FC113" s="13" t="n">
        <v>0.000891</v>
      </c>
      <c r="FD113" s="13" t="n">
        <v>-0.001501</v>
      </c>
      <c r="FE113" s="13" t="n">
        <v>0.065978</v>
      </c>
      <c r="FF113" s="13" t="n">
        <v>0.037025</v>
      </c>
      <c r="FG113" s="13" t="n">
        <v>0.003486</v>
      </c>
      <c r="FH113" s="13" t="n">
        <v>-0.033383</v>
      </c>
      <c r="FI113" s="13" t="n">
        <v>0.109108</v>
      </c>
      <c r="FJ113" s="13" t="n">
        <v>0.012881</v>
      </c>
      <c r="FK113" s="13" t="n">
        <v>0.010399</v>
      </c>
      <c r="FL113" s="13" t="n">
        <v>0.01177</v>
      </c>
      <c r="FM113" s="13" t="n">
        <v>0.005698</v>
      </c>
      <c r="FN113" s="13" t="n">
        <v>0.01452</v>
      </c>
      <c r="FO113" s="13" t="n">
        <v>-0.022888</v>
      </c>
      <c r="FP113" s="13" t="n">
        <v>0.03131</v>
      </c>
      <c r="FQ113" s="13" t="n">
        <v>0.014889</v>
      </c>
      <c r="FR113" s="13" t="n">
        <v>-0.017389</v>
      </c>
      <c r="FS113" s="13" t="n">
        <v>0.071866</v>
      </c>
      <c r="FT113" s="13" t="n">
        <v>0.009797</v>
      </c>
      <c r="FU113" s="13" t="n">
        <v>0.03356</v>
      </c>
      <c r="FV113" s="13" t="n">
        <v>0.000446</v>
      </c>
      <c r="FW113" s="13" t="n">
        <v>0.035593</v>
      </c>
      <c r="FX113" s="13" t="n">
        <v>-0.055815</v>
      </c>
      <c r="FY113" s="13" t="n">
        <v>-0.005293</v>
      </c>
      <c r="FZ113" s="13" t="n">
        <v>-0.014149</v>
      </c>
      <c r="GA113" s="13" t="n">
        <v>0.051225</v>
      </c>
      <c r="GB113" s="13" t="n">
        <v>0.008643</v>
      </c>
      <c r="GC113" s="13" t="n">
        <v>0.020586</v>
      </c>
    </row>
    <row r="114" customFormat="false" ht="15" hidden="false" customHeight="false" outlineLevel="0" collapsed="false">
      <c r="B114" s="8" t="str">
        <f aca="false">Deals!B114</f>
        <v>Aegion Corporation</v>
      </c>
      <c r="C114" s="12" t="n">
        <v>1</v>
      </c>
      <c r="D114" s="13" t="n">
        <v>-0.062226</v>
      </c>
      <c r="E114" s="13" t="n">
        <v>0.108411</v>
      </c>
      <c r="F114" s="13" t="n">
        <v>-0.13575</v>
      </c>
      <c r="G114" s="13" t="n">
        <v>0.046829</v>
      </c>
      <c r="H114" s="13" t="n">
        <v>0.020037</v>
      </c>
      <c r="I114" s="13" t="n">
        <v>-0.062586</v>
      </c>
      <c r="J114" s="13" t="n">
        <v>0.128168</v>
      </c>
      <c r="K114" s="13" t="n">
        <v>0.093305</v>
      </c>
      <c r="L114" s="13" t="n">
        <v>0.007112</v>
      </c>
      <c r="M114" s="13" t="n">
        <v>-0.059631</v>
      </c>
      <c r="N114" s="13" t="n">
        <v>-0.029203</v>
      </c>
      <c r="O114" s="13" t="n">
        <v>-0.015471</v>
      </c>
      <c r="P114" s="13" t="n">
        <v>0.076386</v>
      </c>
      <c r="Q114" s="13" t="n">
        <v>-0.097729</v>
      </c>
      <c r="R114" s="13" t="n">
        <v>-0.176629</v>
      </c>
      <c r="S114" s="13" t="n">
        <v>0.039847</v>
      </c>
      <c r="T114" s="13" t="n">
        <v>-0.023097</v>
      </c>
      <c r="U114" s="13" t="n">
        <v>-0.176787</v>
      </c>
      <c r="V114" s="13" t="n">
        <v>0.180809</v>
      </c>
      <c r="W114" s="13" t="n">
        <v>-0.002211</v>
      </c>
      <c r="X114" s="13" t="n">
        <v>0.020499</v>
      </c>
      <c r="Y114" s="13" t="n">
        <v>-0.032573</v>
      </c>
      <c r="Z114" s="13" t="n">
        <v>0.062851</v>
      </c>
      <c r="AA114" s="13" t="n">
        <v>0.043823</v>
      </c>
      <c r="AB114" s="13" t="n">
        <v>-0.069297</v>
      </c>
      <c r="AC114" s="13" t="n">
        <v>-0.104348</v>
      </c>
      <c r="AD114" s="13" t="n">
        <v>0.17051</v>
      </c>
      <c r="AE114" s="13" t="n">
        <v>0.142561</v>
      </c>
      <c r="AF114" s="13" t="n">
        <v>-0.123866</v>
      </c>
      <c r="AG114" s="13" t="n">
        <v>-0.066287</v>
      </c>
      <c r="AH114" s="13" t="n">
        <v>0.004437</v>
      </c>
      <c r="AI114" s="13" t="n">
        <v>0.16455</v>
      </c>
      <c r="AJ114" s="13" t="n">
        <v>0.006638</v>
      </c>
      <c r="AK114" s="13" t="n">
        <v>-0.058408</v>
      </c>
      <c r="AL114" s="13" t="n">
        <v>-0.024012</v>
      </c>
      <c r="AM114" s="13" t="n">
        <v>0.051768</v>
      </c>
      <c r="AN114" s="13" t="n">
        <v>-0.097466</v>
      </c>
      <c r="AO114" s="13" t="n">
        <v>0.029698</v>
      </c>
      <c r="AP114" s="13" t="n">
        <v>-0.029365</v>
      </c>
      <c r="AQ114" s="13" t="n">
        <v>0.306861</v>
      </c>
      <c r="AR114" s="13" t="n">
        <v>-0.020256</v>
      </c>
      <c r="AS114" s="13" t="n">
        <v>-0.018565</v>
      </c>
      <c r="AT114" s="13" t="n">
        <v>-0.021496</v>
      </c>
      <c r="AU114" s="13" t="n">
        <v>0.006591</v>
      </c>
      <c r="AV114" s="13" t="n">
        <v>-0.003928</v>
      </c>
      <c r="AW114" s="13" t="n">
        <v>-0.132778</v>
      </c>
      <c r="AX114" s="13" t="n">
        <v>0.105609</v>
      </c>
      <c r="AY114" s="13" t="n">
        <v>0.09415</v>
      </c>
      <c r="AZ114" s="13" t="n">
        <v>-0.09482</v>
      </c>
      <c r="BA114" s="13" t="n">
        <v>0.074296</v>
      </c>
      <c r="BB114" s="13" t="n">
        <v>0.00043</v>
      </c>
      <c r="BC114" s="13" t="n">
        <v>0.186346</v>
      </c>
      <c r="BD114" s="13" t="n">
        <v>-0.079624</v>
      </c>
      <c r="BE114" s="13" t="n">
        <v>-0.013763</v>
      </c>
      <c r="BF114" s="13" t="n">
        <v>-0.08453</v>
      </c>
      <c r="BG114" s="13" t="n">
        <v>-0.002178</v>
      </c>
      <c r="BH114" s="13" t="n">
        <v>-0.009603</v>
      </c>
      <c r="BI114" s="13" t="n">
        <v>0.132658</v>
      </c>
      <c r="BJ114" s="13" t="n">
        <v>0.001946</v>
      </c>
      <c r="BK114" s="13" t="n">
        <v>-0.03767</v>
      </c>
      <c r="BM114" s="13" t="n">
        <v>-0.03944</v>
      </c>
      <c r="BN114" s="13" t="n">
        <v>0.060436</v>
      </c>
      <c r="BO114" s="13" t="n">
        <v>0.038146</v>
      </c>
      <c r="BP114" s="13" t="n">
        <v>0.028899</v>
      </c>
      <c r="BQ114" s="13" t="n">
        <v>0.018065</v>
      </c>
      <c r="BR114" s="13" t="n">
        <v>-0.039542</v>
      </c>
      <c r="BS114" s="13" t="n">
        <v>0.050177</v>
      </c>
      <c r="BT114" s="13" t="n">
        <v>0.011256</v>
      </c>
      <c r="BU114" s="13" t="n">
        <v>-0.018995</v>
      </c>
      <c r="BV114" s="13" t="n">
        <v>-0.005565</v>
      </c>
      <c r="BW114" s="13" t="n">
        <v>0.049122</v>
      </c>
      <c r="BX114" s="13" t="n">
        <v>-0.062596</v>
      </c>
      <c r="BY114" s="13" t="n">
        <v>0.046173</v>
      </c>
      <c r="BZ114" s="13" t="n">
        <v>-0.050798</v>
      </c>
      <c r="CA114" s="13" t="n">
        <v>0.053694</v>
      </c>
      <c r="CB114" s="13" t="n">
        <v>-0.009908</v>
      </c>
      <c r="CC114" s="13" t="n">
        <v>0.027155</v>
      </c>
      <c r="CD114" s="13" t="n">
        <v>-0.04446</v>
      </c>
      <c r="CE114" s="13" t="n">
        <v>0.054782</v>
      </c>
      <c r="CF114" s="13" t="n">
        <v>0.027807</v>
      </c>
      <c r="CG114" s="13" t="n">
        <v>0.000211</v>
      </c>
      <c r="CH114" s="13" t="n">
        <v>0.012534</v>
      </c>
      <c r="CI114" s="13" t="n">
        <v>-0.002746</v>
      </c>
      <c r="CJ114" s="13" t="n">
        <v>-0.041521</v>
      </c>
      <c r="CK114" s="13" t="n">
        <v>-0.048959</v>
      </c>
      <c r="CL114" s="13" t="n">
        <v>-0.029066</v>
      </c>
      <c r="CM114" s="13" t="n">
        <v>0.055989</v>
      </c>
      <c r="CN114" s="13" t="n">
        <v>0.049992</v>
      </c>
      <c r="CO114" s="13" t="n">
        <v>-0.058551</v>
      </c>
      <c r="CP114" s="13" t="n">
        <v>-0.068295</v>
      </c>
      <c r="CQ114" s="13" t="n">
        <v>0.010812</v>
      </c>
      <c r="CR114" s="13" t="n">
        <v>0.071746</v>
      </c>
      <c r="CS114" s="13" t="n">
        <v>0.028341</v>
      </c>
      <c r="CT114" s="13" t="n">
        <v>0.020327</v>
      </c>
      <c r="CU114" s="13" t="n">
        <v>-0.01764</v>
      </c>
      <c r="CV114" s="13" t="n">
        <v>0.047786</v>
      </c>
      <c r="CW114" s="13" t="n">
        <v>0.031149</v>
      </c>
      <c r="CX114" s="13" t="n">
        <v>0.009037</v>
      </c>
      <c r="CY114" s="13" t="n">
        <v>-0.025509</v>
      </c>
      <c r="CZ114" s="13" t="n">
        <v>0.159475</v>
      </c>
      <c r="DA114" s="13" t="n">
        <v>0.045427</v>
      </c>
      <c r="DB114" s="13" t="n">
        <v>-0.019892</v>
      </c>
      <c r="DC114" s="13" t="n">
        <v>0.015421</v>
      </c>
      <c r="DD114" s="13" t="n">
        <v>-0.006455</v>
      </c>
      <c r="DE114" s="13" t="n">
        <v>0.01581</v>
      </c>
      <c r="DF114" s="13" t="n">
        <v>-0.040913</v>
      </c>
      <c r="DG114" s="13" t="n">
        <v>0.029799</v>
      </c>
      <c r="DH114" s="13" t="n">
        <v>0.013482</v>
      </c>
      <c r="DI114" s="13" t="n">
        <v>-0.030978</v>
      </c>
      <c r="DJ114" s="13" t="n">
        <v>0.093012</v>
      </c>
      <c r="DK114" s="13" t="n">
        <v>-0.00044</v>
      </c>
      <c r="DL114" s="13" t="n">
        <v>0.022007</v>
      </c>
      <c r="DM114" s="13" t="n">
        <v>-0.001032</v>
      </c>
      <c r="DN114" s="13" t="n">
        <v>0.022074</v>
      </c>
      <c r="DO114" s="13" t="n">
        <v>-0.036871</v>
      </c>
      <c r="DP114" s="13" t="n">
        <v>0.013443</v>
      </c>
      <c r="DQ114" s="13" t="n">
        <v>0.008587</v>
      </c>
      <c r="DR114" s="13" t="n">
        <v>0.071675</v>
      </c>
      <c r="DS114" s="13" t="n">
        <v>-0.011675</v>
      </c>
      <c r="DT114" s="13" t="n">
        <v>0.006792</v>
      </c>
      <c r="DV114" s="13" t="n">
        <v>-0.037747</v>
      </c>
      <c r="DW114" s="13" t="n">
        <v>0.061477</v>
      </c>
      <c r="DX114" s="13" t="n">
        <v>0.037973</v>
      </c>
      <c r="DY114" s="13" t="n">
        <v>0.030865</v>
      </c>
      <c r="DZ114" s="13" t="n">
        <v>0.018627</v>
      </c>
      <c r="EA114" s="13" t="n">
        <v>-0.04111</v>
      </c>
      <c r="EB114" s="13" t="n">
        <v>0.04954</v>
      </c>
      <c r="EC114" s="13" t="n">
        <v>0.015775</v>
      </c>
      <c r="ED114" s="13" t="n">
        <v>-0.021781</v>
      </c>
      <c r="EE114" s="13" t="n">
        <v>-0.003994</v>
      </c>
      <c r="EF114" s="13" t="n">
        <v>0.042336</v>
      </c>
      <c r="EG114" s="13" t="n">
        <v>-0.062757</v>
      </c>
      <c r="EH114" s="13" t="n">
        <v>0.041986</v>
      </c>
      <c r="EI114" s="13" t="n">
        <v>-0.055507</v>
      </c>
      <c r="EJ114" s="13" t="n">
        <v>0.056262</v>
      </c>
      <c r="EK114" s="13" t="n">
        <v>-0.020247</v>
      </c>
      <c r="EL114" s="13" t="n">
        <v>0.0246</v>
      </c>
      <c r="EM114" s="13" t="n">
        <v>-0.049417</v>
      </c>
      <c r="EN114" s="13" t="n">
        <v>0.064634</v>
      </c>
      <c r="EO114" s="13" t="n">
        <v>0.022689</v>
      </c>
      <c r="EP114" s="13" t="n">
        <v>0.012882</v>
      </c>
      <c r="EQ114" s="13" t="n">
        <v>0.000133</v>
      </c>
      <c r="ER114" s="13" t="n">
        <v>-0.002043</v>
      </c>
      <c r="ES114" s="13" t="n">
        <v>-0.041138</v>
      </c>
      <c r="ET114" s="13" t="n">
        <v>-0.050393</v>
      </c>
      <c r="EU114" s="13" t="n">
        <v>-0.035646</v>
      </c>
      <c r="EV114" s="13" t="n">
        <v>0.061741</v>
      </c>
      <c r="EW114" s="13" t="n">
        <v>0.050578</v>
      </c>
      <c r="EX114" s="13" t="n">
        <v>-0.057436</v>
      </c>
      <c r="EY114" s="13" t="n">
        <v>-0.083852</v>
      </c>
      <c r="EZ114" s="13" t="n">
        <v>0.01014</v>
      </c>
      <c r="FA114" s="13" t="n">
        <v>0.079282</v>
      </c>
      <c r="FB114" s="13" t="n">
        <v>0.044638</v>
      </c>
      <c r="FC114" s="13" t="n">
        <v>0.013977</v>
      </c>
      <c r="FD114" s="13" t="n">
        <v>-0.025048</v>
      </c>
      <c r="FE114" s="13" t="n">
        <v>0.048073</v>
      </c>
      <c r="FF114" s="13" t="n">
        <v>0.031852</v>
      </c>
      <c r="FG114" s="13" t="n">
        <v>0.008712</v>
      </c>
      <c r="FH114" s="13" t="n">
        <v>-0.02366</v>
      </c>
      <c r="FI114" s="13" t="n">
        <v>0.15901</v>
      </c>
      <c r="FJ114" s="13" t="n">
        <v>0.05341</v>
      </c>
      <c r="FK114" s="13" t="n">
        <v>-0.020244</v>
      </c>
      <c r="FL114" s="13" t="n">
        <v>0.017099</v>
      </c>
      <c r="FM114" s="13" t="n">
        <v>-0.009401</v>
      </c>
      <c r="FN114" s="13" t="n">
        <v>0.017902</v>
      </c>
      <c r="FO114" s="13" t="n">
        <v>-0.042191</v>
      </c>
      <c r="FP114" s="13" t="n">
        <v>0.032763</v>
      </c>
      <c r="FQ114" s="13" t="n">
        <v>0.014262</v>
      </c>
      <c r="FR114" s="13" t="n">
        <v>-0.022284</v>
      </c>
      <c r="FS114" s="13" t="n">
        <v>0.09311</v>
      </c>
      <c r="FT114" s="13" t="n">
        <v>0.003785</v>
      </c>
      <c r="FU114" s="13" t="n">
        <v>0.023653</v>
      </c>
      <c r="FV114" s="13" t="n">
        <v>-0.002032</v>
      </c>
      <c r="FW114" s="13" t="n">
        <v>0.020789</v>
      </c>
      <c r="FX114" s="13" t="n">
        <v>-0.035497</v>
      </c>
      <c r="FY114" s="13" t="n">
        <v>0.012802</v>
      </c>
      <c r="FZ114" s="13" t="n">
        <v>0.006758</v>
      </c>
      <c r="GA114" s="13" t="n">
        <v>0.077577</v>
      </c>
      <c r="GB114" s="13" t="n">
        <v>-0.002753</v>
      </c>
      <c r="GC114" s="13" t="n">
        <v>0.007089</v>
      </c>
    </row>
    <row r="115" customFormat="false" ht="15" hidden="false" customHeight="false" outlineLevel="0" collapsed="false">
      <c r="B115" s="8" t="str">
        <f aca="false">Deals!B115</f>
        <v>The ODP Corporation</v>
      </c>
      <c r="C115" s="12" t="n">
        <v>1</v>
      </c>
      <c r="D115" s="13" t="n">
        <v>-0.032333</v>
      </c>
      <c r="E115" s="13" t="n">
        <v>0.152745</v>
      </c>
      <c r="F115" s="13" t="n">
        <v>0.15735</v>
      </c>
      <c r="G115" s="13" t="n">
        <v>-0.030411</v>
      </c>
      <c r="H115" s="13" t="n">
        <v>-0.023985</v>
      </c>
      <c r="I115" s="13" t="n">
        <v>-0.075614</v>
      </c>
      <c r="J115" s="13" t="n">
        <v>0.00818</v>
      </c>
      <c r="K115" s="13" t="n">
        <v>-0.162272</v>
      </c>
      <c r="L115" s="13" t="n">
        <v>-0.009685</v>
      </c>
      <c r="M115" s="13" t="n">
        <v>0.251834</v>
      </c>
      <c r="N115" s="13" t="n">
        <v>0.111328</v>
      </c>
      <c r="O115" s="13" t="n">
        <v>-0.119508</v>
      </c>
      <c r="P115" s="13" t="n">
        <v>0.021956</v>
      </c>
      <c r="Q115" s="13" t="n">
        <v>0.003906</v>
      </c>
      <c r="R115" s="13" t="n">
        <v>0.015564</v>
      </c>
      <c r="S115" s="13" t="n">
        <v>0.270115</v>
      </c>
      <c r="T115" s="13" t="n">
        <v>0.293363</v>
      </c>
      <c r="U115" s="13" t="n">
        <v>-0.113703</v>
      </c>
      <c r="V115" s="13" t="n">
        <v>0.232895</v>
      </c>
      <c r="W115" s="13" t="n">
        <v>-0.018143</v>
      </c>
      <c r="X115" s="13" t="n">
        <v>0.002174</v>
      </c>
      <c r="Y115" s="13" t="n">
        <v>0.005423</v>
      </c>
      <c r="Z115" s="13" t="n">
        <v>-0.065804</v>
      </c>
      <c r="AA115" s="13" t="n">
        <v>-0.076212</v>
      </c>
      <c r="AB115" s="13" t="n">
        <v>-0.00875</v>
      </c>
      <c r="AC115" s="13" t="n">
        <v>-0.190416</v>
      </c>
      <c r="AD115" s="13" t="n">
        <v>0.186916</v>
      </c>
      <c r="AE115" s="13" t="n">
        <v>-0.135171</v>
      </c>
      <c r="AF115" s="13" t="n">
        <v>-0.144158</v>
      </c>
      <c r="AG115" s="13" t="n">
        <v>-0.086879</v>
      </c>
      <c r="AH115" s="13" t="n">
        <v>-0.013592</v>
      </c>
      <c r="AI115" s="13" t="n">
        <v>0.397638</v>
      </c>
      <c r="AJ115" s="13" t="n">
        <v>-0.171831</v>
      </c>
      <c r="AK115" s="13" t="n">
        <v>-0.391156</v>
      </c>
      <c r="AL115" s="13" t="n">
        <v>-0.075419</v>
      </c>
      <c r="AM115" s="13" t="n">
        <v>0.045317</v>
      </c>
      <c r="AN115" s="13" t="n">
        <v>0.070809</v>
      </c>
      <c r="AO115" s="13" t="n">
        <v>-0.029891</v>
      </c>
      <c r="AP115" s="13" t="n">
        <v>-0.117647</v>
      </c>
      <c r="AQ115" s="13" t="n">
        <v>0.553968</v>
      </c>
      <c r="AR115" s="13" t="n">
        <v>-0.071869</v>
      </c>
      <c r="AS115" s="13" t="n">
        <v>-0.015487</v>
      </c>
      <c r="AT115" s="13" t="n">
        <v>-0.062921</v>
      </c>
      <c r="AU115" s="13" t="n">
        <v>0.1247</v>
      </c>
      <c r="AV115" s="13" t="n">
        <v>0.06538</v>
      </c>
      <c r="AW115" s="13" t="n">
        <v>0.033199</v>
      </c>
      <c r="AX115" s="13" t="n">
        <v>0.103718</v>
      </c>
      <c r="AY115" s="13" t="n">
        <v>0.04078</v>
      </c>
      <c r="AZ115" s="13" t="n">
        <v>-0.264906</v>
      </c>
      <c r="BA115" s="13" t="n">
        <v>0.058275</v>
      </c>
      <c r="BB115" s="13" t="n">
        <v>-0.317181</v>
      </c>
      <c r="BC115" s="13" t="n">
        <v>0.062903</v>
      </c>
      <c r="BD115" s="13" t="n">
        <v>0.082569</v>
      </c>
      <c r="BE115" s="13" t="n">
        <v>-0.081921</v>
      </c>
      <c r="BF115" s="13" t="n">
        <v>-0.190769</v>
      </c>
      <c r="BG115" s="13" t="n">
        <v>-0.173004</v>
      </c>
      <c r="BH115" s="13" t="n">
        <v>0.065116</v>
      </c>
      <c r="BI115" s="13" t="n">
        <v>0.041485</v>
      </c>
      <c r="BJ115" s="13" t="n">
        <v>0.080508</v>
      </c>
      <c r="BK115" s="13" t="n">
        <v>-0.015686</v>
      </c>
      <c r="BM115" s="13" t="n">
        <v>-0.031632</v>
      </c>
      <c r="BN115" s="13" t="n">
        <v>0.075391</v>
      </c>
      <c r="BO115" s="13" t="n">
        <v>0.012683</v>
      </c>
      <c r="BP115" s="13" t="n">
        <v>0.03311</v>
      </c>
      <c r="BQ115" s="13" t="n">
        <v>0.035485</v>
      </c>
      <c r="BR115" s="13" t="n">
        <v>-0.05261</v>
      </c>
      <c r="BS115" s="13" t="n">
        <v>0.060029</v>
      </c>
      <c r="BT115" s="13" t="n">
        <v>0.014743</v>
      </c>
      <c r="BU115" s="13" t="n">
        <v>-0.030005</v>
      </c>
      <c r="BV115" s="13" t="n">
        <v>0.01466</v>
      </c>
      <c r="BW115" s="13" t="n">
        <v>0.057216</v>
      </c>
      <c r="BX115" s="13" t="n">
        <v>-0.055099</v>
      </c>
      <c r="BY115" s="13" t="n">
        <v>0.040594</v>
      </c>
      <c r="BZ115" s="13" t="n">
        <v>-0.053281</v>
      </c>
      <c r="CA115" s="13" t="n">
        <v>0.061126</v>
      </c>
      <c r="CB115" s="13" t="n">
        <v>-0.004914</v>
      </c>
      <c r="CC115" s="13" t="n">
        <v>0.028335</v>
      </c>
      <c r="CD115" s="13" t="n">
        <v>-0.043235</v>
      </c>
      <c r="CE115" s="13" t="n">
        <v>0.065447</v>
      </c>
      <c r="CF115" s="13" t="n">
        <v>0.008073</v>
      </c>
      <c r="CG115" s="13" t="n">
        <v>-0.027893</v>
      </c>
      <c r="CH115" s="13" t="n">
        <v>0.028258</v>
      </c>
      <c r="CI115" s="13" t="n">
        <v>-0.002503</v>
      </c>
      <c r="CJ115" s="13" t="n">
        <v>-0.006629</v>
      </c>
      <c r="CK115" s="13" t="n">
        <v>-0.034871</v>
      </c>
      <c r="CL115" s="13" t="n">
        <v>-0.050823</v>
      </c>
      <c r="CM115" s="13" t="n">
        <v>0.063448</v>
      </c>
      <c r="CN115" s="13" t="n">
        <v>0.030003</v>
      </c>
      <c r="CO115" s="13" t="n">
        <v>-0.050286</v>
      </c>
      <c r="CP115" s="13" t="n">
        <v>-0.083393</v>
      </c>
      <c r="CQ115" s="13" t="n">
        <v>0.018763</v>
      </c>
      <c r="CR115" s="13" t="n">
        <v>0.08417</v>
      </c>
      <c r="CS115" s="13" t="n">
        <v>-2.2E-005</v>
      </c>
      <c r="CT115" s="13" t="n">
        <v>0.00702</v>
      </c>
      <c r="CU115" s="13" t="n">
        <v>-0.008668</v>
      </c>
      <c r="CV115" s="13" t="n">
        <v>0.05865</v>
      </c>
      <c r="CW115" s="13" t="n">
        <v>0.021658</v>
      </c>
      <c r="CX115" s="13" t="n">
        <v>0.009925</v>
      </c>
      <c r="CY115" s="13" t="n">
        <v>-0.056638</v>
      </c>
      <c r="CZ115" s="13" t="n">
        <v>0.130835</v>
      </c>
      <c r="DA115" s="13" t="n">
        <v>0.024077</v>
      </c>
      <c r="DB115" s="13" t="n">
        <v>-0.005274</v>
      </c>
      <c r="DC115" s="13" t="n">
        <v>0.006226</v>
      </c>
      <c r="DD115" s="13" t="n">
        <v>-0.007483</v>
      </c>
      <c r="DE115" s="13" t="n">
        <v>0.010098</v>
      </c>
      <c r="DF115" s="13" t="n">
        <v>-0.023938</v>
      </c>
      <c r="DG115" s="13" t="n">
        <v>0.032326</v>
      </c>
      <c r="DH115" s="13" t="n">
        <v>0.010639</v>
      </c>
      <c r="DI115" s="13" t="n">
        <v>-0.018939</v>
      </c>
      <c r="DJ115" s="13" t="n">
        <v>0.08756</v>
      </c>
      <c r="DK115" s="13" t="n">
        <v>0.002272</v>
      </c>
      <c r="DL115" s="13" t="n">
        <v>0.023744</v>
      </c>
      <c r="DM115" s="13" t="n">
        <v>-0.019439</v>
      </c>
      <c r="DN115" s="13" t="n">
        <v>0.029965</v>
      </c>
      <c r="DO115" s="13" t="n">
        <v>-0.039999</v>
      </c>
      <c r="DP115" s="13" t="n">
        <v>0.011741</v>
      </c>
      <c r="DQ115" s="13" t="n">
        <v>0.00887</v>
      </c>
      <c r="DR115" s="13" t="n">
        <v>0.06982</v>
      </c>
      <c r="DS115" s="13" t="n">
        <v>-0.002058</v>
      </c>
      <c r="DT115" s="13" t="n">
        <v>0.03853</v>
      </c>
      <c r="DV115" s="13" t="n">
        <v>-0.03239</v>
      </c>
      <c r="DW115" s="13" t="n">
        <v>0.074048</v>
      </c>
      <c r="DX115" s="13" t="n">
        <v>0.016767</v>
      </c>
      <c r="DY115" s="13" t="n">
        <v>0.034997</v>
      </c>
      <c r="DZ115" s="13" t="n">
        <v>0.036564</v>
      </c>
      <c r="EA115" s="13" t="n">
        <v>-0.048941</v>
      </c>
      <c r="EB115" s="13" t="n">
        <v>0.058335</v>
      </c>
      <c r="EC115" s="13" t="n">
        <v>0.018288</v>
      </c>
      <c r="ED115" s="13" t="n">
        <v>-0.028006</v>
      </c>
      <c r="EE115" s="13" t="n">
        <v>0.014879</v>
      </c>
      <c r="EF115" s="13" t="n">
        <v>0.058355</v>
      </c>
      <c r="EG115" s="13" t="n">
        <v>-0.055238</v>
      </c>
      <c r="EH115" s="13" t="n">
        <v>0.042686</v>
      </c>
      <c r="EI115" s="13" t="n">
        <v>-0.056324</v>
      </c>
      <c r="EJ115" s="13" t="n">
        <v>0.060625</v>
      </c>
      <c r="EK115" s="13" t="n">
        <v>-0.009011</v>
      </c>
      <c r="EL115" s="13" t="n">
        <v>0.029404</v>
      </c>
      <c r="EM115" s="13" t="n">
        <v>-0.051372</v>
      </c>
      <c r="EN115" s="13" t="n">
        <v>0.073055</v>
      </c>
      <c r="EO115" s="13" t="n">
        <v>0.001979</v>
      </c>
      <c r="EP115" s="13" t="n">
        <v>-0.012164</v>
      </c>
      <c r="EQ115" s="13" t="n">
        <v>0.020936</v>
      </c>
      <c r="ER115" s="13" t="n">
        <v>0.002798</v>
      </c>
      <c r="ES115" s="13" t="n">
        <v>-0.009748</v>
      </c>
      <c r="ET115" s="13" t="n">
        <v>-0.03247</v>
      </c>
      <c r="EU115" s="13" t="n">
        <v>-0.05037</v>
      </c>
      <c r="EV115" s="13" t="n">
        <v>0.071433</v>
      </c>
      <c r="EW115" s="13" t="n">
        <v>0.034408</v>
      </c>
      <c r="EX115" s="13" t="n">
        <v>-0.05314</v>
      </c>
      <c r="EY115" s="13" t="n">
        <v>-0.082202</v>
      </c>
      <c r="EZ115" s="13" t="n">
        <v>0.022044</v>
      </c>
      <c r="FA115" s="13" t="n">
        <v>0.079691</v>
      </c>
      <c r="FB115" s="13" t="n">
        <v>0.017991</v>
      </c>
      <c r="FC115" s="13" t="n">
        <v>0.011739</v>
      </c>
      <c r="FD115" s="13" t="n">
        <v>-0.014708</v>
      </c>
      <c r="FE115" s="13" t="n">
        <v>0.056092</v>
      </c>
      <c r="FF115" s="13" t="n">
        <v>0.019127</v>
      </c>
      <c r="FG115" s="13" t="n">
        <v>0.013815</v>
      </c>
      <c r="FH115" s="13" t="n">
        <v>-0.055074</v>
      </c>
      <c r="FI115" s="13" t="n">
        <v>0.135632</v>
      </c>
      <c r="FJ115" s="13" t="n">
        <v>0.026419</v>
      </c>
      <c r="FK115" s="13" t="n">
        <v>-0.00429</v>
      </c>
      <c r="FL115" s="13" t="n">
        <v>0.009305</v>
      </c>
      <c r="FM115" s="13" t="n">
        <v>-0.00634</v>
      </c>
      <c r="FN115" s="13" t="n">
        <v>0.009706</v>
      </c>
      <c r="FO115" s="13" t="n">
        <v>-0.029333</v>
      </c>
      <c r="FP115" s="13" t="n">
        <v>0.040897</v>
      </c>
      <c r="FQ115" s="13" t="n">
        <v>0.009406</v>
      </c>
      <c r="FR115" s="13" t="n">
        <v>-0.017898</v>
      </c>
      <c r="FS115" s="13" t="n">
        <v>0.091002</v>
      </c>
      <c r="FT115" s="13" t="n">
        <v>0.001117</v>
      </c>
      <c r="FU115" s="13" t="n">
        <v>0.022477</v>
      </c>
      <c r="FV115" s="13" t="n">
        <v>-0.013906</v>
      </c>
      <c r="FW115" s="13" t="n">
        <v>0.027451</v>
      </c>
      <c r="FX115" s="13" t="n">
        <v>-0.038053</v>
      </c>
      <c r="FY115" s="13" t="n">
        <v>0.011183</v>
      </c>
      <c r="FZ115" s="13" t="n">
        <v>0.009837</v>
      </c>
      <c r="GA115" s="13" t="n">
        <v>0.069362</v>
      </c>
      <c r="GB115" s="13" t="n">
        <v>0.00185</v>
      </c>
      <c r="GC115" s="13" t="n">
        <v>0.037225</v>
      </c>
    </row>
    <row r="116" customFormat="false" ht="15" hidden="false" customHeight="false" outlineLevel="0" collapsed="false">
      <c r="B116" s="8" t="str">
        <f aca="false">Deals!B116</f>
        <v>Salesforce, Inc.</v>
      </c>
      <c r="C116" s="12" t="n">
        <v>1</v>
      </c>
      <c r="D116" s="13" t="n">
        <v>0.122971</v>
      </c>
      <c r="E116" s="13" t="n">
        <v>0.056585</v>
      </c>
      <c r="F116" s="13" t="n">
        <v>0.027933</v>
      </c>
      <c r="G116" s="13" t="n">
        <v>-0.012181</v>
      </c>
      <c r="H116" s="13" t="n">
        <v>0.04705</v>
      </c>
      <c r="I116" s="13" t="n">
        <v>0.096757</v>
      </c>
      <c r="J116" s="13" t="n">
        <v>0.030398</v>
      </c>
      <c r="K116" s="13" t="n">
        <v>-0.084656</v>
      </c>
      <c r="L116" s="13" t="n">
        <v>-0.095288</v>
      </c>
      <c r="M116" s="13" t="n">
        <v>0.018974</v>
      </c>
      <c r="N116" s="13" t="n">
        <v>0.103553</v>
      </c>
      <c r="O116" s="13" t="n">
        <v>-0.065944</v>
      </c>
      <c r="P116" s="13" t="n">
        <v>0.089217</v>
      </c>
      <c r="Q116" s="13" t="n">
        <v>-0.0264</v>
      </c>
      <c r="R116" s="13" t="n">
        <v>0.112289</v>
      </c>
      <c r="S116" s="13" t="n">
        <v>-0.064385</v>
      </c>
      <c r="T116" s="13" t="n">
        <v>-0.009354</v>
      </c>
      <c r="U116" s="13" t="n">
        <v>-0.048221</v>
      </c>
      <c r="V116" s="13" t="n">
        <v>0.229052</v>
      </c>
      <c r="W116" s="13" t="n">
        <v>-0.037042</v>
      </c>
      <c r="X116" s="13" t="n">
        <v>0.089957</v>
      </c>
      <c r="Y116" s="13" t="n">
        <v>-0.000961</v>
      </c>
      <c r="Z116" s="13" t="n">
        <v>-0.042887</v>
      </c>
      <c r="AA116" s="13" t="n">
        <v>0.052707</v>
      </c>
      <c r="AB116" s="13" t="n">
        <v>-0.053752</v>
      </c>
      <c r="AC116" s="13" t="n">
        <v>0.001009</v>
      </c>
      <c r="AD116" s="13" t="n">
        <v>0.119257</v>
      </c>
      <c r="AE116" s="13" t="n">
        <v>0.025479</v>
      </c>
      <c r="AF116" s="13" t="n">
        <v>-0.016188</v>
      </c>
      <c r="AG116" s="13" t="n">
        <v>-0.131888</v>
      </c>
      <c r="AH116" s="13" t="n">
        <v>-0.004555</v>
      </c>
      <c r="AI116" s="13" t="n">
        <v>0.089742</v>
      </c>
      <c r="AJ116" s="13" t="n">
        <v>0.026683</v>
      </c>
      <c r="AK116" s="13" t="n">
        <v>0.104354</v>
      </c>
      <c r="AL116" s="13" t="n">
        <v>-0.051368</v>
      </c>
      <c r="AM116" s="13" t="n">
        <v>0.030097</v>
      </c>
      <c r="AN116" s="13" t="n">
        <v>-0.029095</v>
      </c>
      <c r="AO116" s="13" t="n">
        <v>-0.101864</v>
      </c>
      <c r="AP116" s="13" t="n">
        <v>0.053694</v>
      </c>
      <c r="AQ116" s="13" t="n">
        <v>-0.042044</v>
      </c>
      <c r="AR116" s="13" t="n">
        <v>-0.049167</v>
      </c>
      <c r="AS116" s="13" t="n">
        <v>0.155419</v>
      </c>
      <c r="AT116" s="13" t="n">
        <v>0.028445</v>
      </c>
      <c r="AU116" s="13" t="n">
        <v>0.014014</v>
      </c>
      <c r="AV116" s="13" t="n">
        <v>0.044005</v>
      </c>
      <c r="AW116" s="13" t="n">
        <v>0.040873</v>
      </c>
      <c r="AX116" s="13" t="n">
        <v>-0.033913</v>
      </c>
      <c r="AY116" s="13" t="n">
        <v>0.048499</v>
      </c>
      <c r="AZ116" s="13" t="n">
        <v>0.051652</v>
      </c>
      <c r="BA116" s="13" t="n">
        <v>-0.021678</v>
      </c>
      <c r="BB116" s="13" t="n">
        <v>0.095483</v>
      </c>
      <c r="BC116" s="13" t="n">
        <v>0.019347</v>
      </c>
      <c r="BD116" s="13" t="n">
        <v>-0.020035</v>
      </c>
      <c r="BE116" s="13" t="n">
        <v>0.114252</v>
      </c>
      <c r="BF116" s="13" t="n">
        <v>0.020543</v>
      </c>
      <c r="BG116" s="13" t="n">
        <v>0.00043</v>
      </c>
      <c r="BH116" s="13" t="n">
        <v>0.040327</v>
      </c>
      <c r="BI116" s="13" t="n">
        <v>0.068931</v>
      </c>
      <c r="BJ116" s="13" t="n">
        <v>0.054666</v>
      </c>
      <c r="BK116" s="13" t="n">
        <v>0.005499</v>
      </c>
      <c r="BM116" s="13" t="n">
        <v>-0.014845</v>
      </c>
      <c r="BN116" s="13" t="n">
        <v>0.043089</v>
      </c>
      <c r="BO116" s="13" t="n">
        <v>0.048861</v>
      </c>
      <c r="BP116" s="13" t="n">
        <v>0.031878</v>
      </c>
      <c r="BQ116" s="13" t="n">
        <v>0.02593</v>
      </c>
      <c r="BR116" s="13" t="n">
        <v>-0.040348</v>
      </c>
      <c r="BS116" s="13" t="n">
        <v>0.051051</v>
      </c>
      <c r="BT116" s="13" t="n">
        <v>-0.014273</v>
      </c>
      <c r="BU116" s="13" t="n">
        <v>0.015398</v>
      </c>
      <c r="BV116" s="13" t="n">
        <v>0.031845</v>
      </c>
      <c r="BW116" s="13" t="n">
        <v>0.011359</v>
      </c>
      <c r="BX116" s="13" t="n">
        <v>-0.016618</v>
      </c>
      <c r="BY116" s="13" t="n">
        <v>0.048826</v>
      </c>
      <c r="BZ116" s="13" t="n">
        <v>-0.006074</v>
      </c>
      <c r="CA116" s="13" t="n">
        <v>0.02283</v>
      </c>
      <c r="CB116" s="13" t="n">
        <v>0.035515</v>
      </c>
      <c r="CC116" s="13" t="n">
        <v>-0.012368</v>
      </c>
      <c r="CD116" s="13" t="n">
        <v>-0.008353</v>
      </c>
      <c r="CE116" s="13" t="n">
        <v>0.059661</v>
      </c>
      <c r="CF116" s="13" t="n">
        <v>-0.010453</v>
      </c>
      <c r="CG116" s="13" t="n">
        <v>0.002214</v>
      </c>
      <c r="CH116" s="13" t="n">
        <v>0.015755</v>
      </c>
      <c r="CI116" s="13" t="n">
        <v>-0.004802</v>
      </c>
      <c r="CJ116" s="13" t="n">
        <v>0.031311</v>
      </c>
      <c r="CK116" s="13" t="n">
        <v>-0.059184</v>
      </c>
      <c r="CL116" s="13" t="n">
        <v>-0.017</v>
      </c>
      <c r="CM116" s="13" t="n">
        <v>0.085501</v>
      </c>
      <c r="CN116" s="13" t="n">
        <v>0.000862</v>
      </c>
      <c r="CO116" s="13" t="n">
        <v>-0.013923</v>
      </c>
      <c r="CP116" s="13" t="n">
        <v>-0.060194</v>
      </c>
      <c r="CQ116" s="13" t="n">
        <v>0.002648</v>
      </c>
      <c r="CR116" s="13" t="n">
        <v>0.065164</v>
      </c>
      <c r="CS116" s="13" t="n">
        <v>-0.007147</v>
      </c>
      <c r="CT116" s="13" t="n">
        <v>0.016604</v>
      </c>
      <c r="CU116" s="13" t="n">
        <v>0.000702</v>
      </c>
      <c r="CV116" s="13" t="n">
        <v>0.051821</v>
      </c>
      <c r="CW116" s="13" t="n">
        <v>-0.007159</v>
      </c>
      <c r="CX116" s="13" t="n">
        <v>0.005453</v>
      </c>
      <c r="CY116" s="13" t="n">
        <v>-0.023749</v>
      </c>
      <c r="CZ116" s="13" t="n">
        <v>0.010556</v>
      </c>
      <c r="DA116" s="13" t="n">
        <v>0.012329</v>
      </c>
      <c r="DB116" s="13" t="n">
        <v>0.034037</v>
      </c>
      <c r="DC116" s="13" t="n">
        <v>0.047372</v>
      </c>
      <c r="DD116" s="13" t="n">
        <v>0.014383</v>
      </c>
      <c r="DE116" s="13" t="n">
        <v>0.019205</v>
      </c>
      <c r="DF116" s="13" t="n">
        <v>0.028893</v>
      </c>
      <c r="DG116" s="13" t="n">
        <v>-0.00451</v>
      </c>
      <c r="DH116" s="13" t="n">
        <v>0.025623</v>
      </c>
      <c r="DI116" s="13" t="n">
        <v>0.02111</v>
      </c>
      <c r="DJ116" s="13" t="n">
        <v>0.010474</v>
      </c>
      <c r="DK116" s="13" t="n">
        <v>0.042284</v>
      </c>
      <c r="DL116" s="13" t="n">
        <v>0.032246</v>
      </c>
      <c r="DM116" s="13" t="n">
        <v>0.010423</v>
      </c>
      <c r="DN116" s="13" t="n">
        <v>0.080568</v>
      </c>
      <c r="DO116" s="13" t="n">
        <v>-0.013619</v>
      </c>
      <c r="DP116" s="13" t="n">
        <v>-0.028051</v>
      </c>
      <c r="DQ116" s="13" t="n">
        <v>0.002292</v>
      </c>
      <c r="DR116" s="13" t="n">
        <v>0.044338</v>
      </c>
      <c r="DS116" s="13" t="n">
        <v>0.008912</v>
      </c>
      <c r="DT116" s="13" t="n">
        <v>0.029916</v>
      </c>
      <c r="DV116" s="13" t="n">
        <v>-0.019309</v>
      </c>
      <c r="DW116" s="13" t="n">
        <v>0.050029</v>
      </c>
      <c r="DX116" s="13" t="n">
        <v>0.036587</v>
      </c>
      <c r="DY116" s="13" t="n">
        <v>0.022659</v>
      </c>
      <c r="DZ116" s="13" t="n">
        <v>0.026889</v>
      </c>
      <c r="EA116" s="13" t="n">
        <v>-0.025893</v>
      </c>
      <c r="EB116" s="13" t="n">
        <v>0.05659</v>
      </c>
      <c r="EC116" s="13" t="n">
        <v>-0.015759</v>
      </c>
      <c r="ED116" s="13" t="n">
        <v>0.002797</v>
      </c>
      <c r="EE116" s="13" t="n">
        <v>0.028851</v>
      </c>
      <c r="EF116" s="13" t="n">
        <v>0.014915</v>
      </c>
      <c r="EG116" s="13" t="n">
        <v>-0.024557</v>
      </c>
      <c r="EH116" s="13" t="n">
        <v>0.050111</v>
      </c>
      <c r="EI116" s="13" t="n">
        <v>-0.013994</v>
      </c>
      <c r="EJ116" s="13" t="n">
        <v>0.02638</v>
      </c>
      <c r="EK116" s="13" t="n">
        <v>0.037801</v>
      </c>
      <c r="EL116" s="13" t="n">
        <v>-0.009339</v>
      </c>
      <c r="EM116" s="13" t="n">
        <v>-0.020233</v>
      </c>
      <c r="EN116" s="13" t="n">
        <v>0.068639</v>
      </c>
      <c r="EO116" s="13" t="n">
        <v>-0.006734</v>
      </c>
      <c r="EP116" s="13" t="n">
        <v>0.006928</v>
      </c>
      <c r="EQ116" s="13" t="n">
        <v>0.003641</v>
      </c>
      <c r="ER116" s="13" t="n">
        <v>-0.010359</v>
      </c>
      <c r="ES116" s="13" t="n">
        <v>0.028827</v>
      </c>
      <c r="ET116" s="13" t="n">
        <v>-0.064724</v>
      </c>
      <c r="EU116" s="13" t="n">
        <v>-0.022601</v>
      </c>
      <c r="EV116" s="13" t="n">
        <v>0.075987</v>
      </c>
      <c r="EW116" s="13" t="n">
        <v>0.001824</v>
      </c>
      <c r="EX116" s="13" t="n">
        <v>-0.00837</v>
      </c>
      <c r="EY116" s="13" t="n">
        <v>-0.063947</v>
      </c>
      <c r="EZ116" s="13" t="n">
        <v>0.012902</v>
      </c>
      <c r="FA116" s="13" t="n">
        <v>0.060117</v>
      </c>
      <c r="FB116" s="13" t="n">
        <v>-0.004977</v>
      </c>
      <c r="FC116" s="13" t="n">
        <v>0.008057</v>
      </c>
      <c r="FD116" s="13" t="n">
        <v>0.006806</v>
      </c>
      <c r="FE116" s="13" t="n">
        <v>0.049935</v>
      </c>
      <c r="FF116" s="13" t="n">
        <v>-0.009553</v>
      </c>
      <c r="FG116" s="13" t="n">
        <v>-0.002709</v>
      </c>
      <c r="FH116" s="13" t="n">
        <v>-0.034978</v>
      </c>
      <c r="FI116" s="13" t="n">
        <v>0.024645</v>
      </c>
      <c r="FJ116" s="13" t="n">
        <v>-0.000502</v>
      </c>
      <c r="FK116" s="13" t="n">
        <v>0.034016</v>
      </c>
      <c r="FL116" s="13" t="n">
        <v>0.036635</v>
      </c>
      <c r="FM116" s="13" t="n">
        <v>0.00446</v>
      </c>
      <c r="FN116" s="13" t="n">
        <v>0.016297</v>
      </c>
      <c r="FO116" s="13" t="n">
        <v>0.023226</v>
      </c>
      <c r="FP116" s="13" t="n">
        <v>0.002142</v>
      </c>
      <c r="FQ116" s="13" t="n">
        <v>0.017406</v>
      </c>
      <c r="FR116" s="13" t="n">
        <v>0.007309</v>
      </c>
      <c r="FS116" s="13" t="n">
        <v>0.018518</v>
      </c>
      <c r="FT116" s="13" t="n">
        <v>0.020679</v>
      </c>
      <c r="FU116" s="13" t="n">
        <v>0.034014</v>
      </c>
      <c r="FV116" s="13" t="n">
        <v>0.017968</v>
      </c>
      <c r="FW116" s="13" t="n">
        <v>0.063409</v>
      </c>
      <c r="FX116" s="13" t="n">
        <v>-0.028518</v>
      </c>
      <c r="FY116" s="13" t="n">
        <v>-0.015555</v>
      </c>
      <c r="FZ116" s="13" t="n">
        <v>-0.011655</v>
      </c>
      <c r="GA116" s="13" t="n">
        <v>0.028206</v>
      </c>
      <c r="GB116" s="13" t="n">
        <v>0.011672</v>
      </c>
      <c r="GC116" s="13" t="n">
        <v>0.031151</v>
      </c>
    </row>
    <row r="117" customFormat="false" ht="15" hidden="false" customHeight="false" outlineLevel="0" collapsed="false">
      <c r="B117" s="8" t="str">
        <f aca="false">Deals!B117</f>
        <v>Bottomline Technologies Inc</v>
      </c>
      <c r="C117" s="12" t="n">
        <v>1</v>
      </c>
      <c r="D117" s="13" t="n">
        <v>0.024247</v>
      </c>
      <c r="E117" s="13" t="n">
        <v>0.126973</v>
      </c>
      <c r="F117" s="13" t="n">
        <v>0.109166</v>
      </c>
      <c r="G117" s="13" t="n">
        <v>0.03759</v>
      </c>
      <c r="H117" s="13" t="n">
        <v>-0.042588</v>
      </c>
      <c r="I117" s="13" t="n">
        <v>0.030907</v>
      </c>
      <c r="J117" s="13" t="n">
        <v>-0.01513</v>
      </c>
      <c r="K117" s="13" t="n">
        <v>-0.099858</v>
      </c>
      <c r="L117" s="13" t="n">
        <v>-0.089128</v>
      </c>
      <c r="M117" s="13" t="n">
        <v>0.038168</v>
      </c>
      <c r="N117" s="13" t="n">
        <v>-0.05381</v>
      </c>
      <c r="O117" s="13" t="n">
        <v>-0.005298</v>
      </c>
      <c r="P117" s="13" t="n">
        <v>-0.020241</v>
      </c>
      <c r="Q117" s="13" t="n">
        <v>-0.090613</v>
      </c>
      <c r="R117" s="13" t="n">
        <v>-0.022718</v>
      </c>
      <c r="S117" s="13" t="n">
        <v>0.030995</v>
      </c>
      <c r="T117" s="13" t="n">
        <v>-0.020174</v>
      </c>
      <c r="U117" s="13" t="n">
        <v>0.069035</v>
      </c>
      <c r="V117" s="13" t="n">
        <v>0.03361</v>
      </c>
      <c r="W117" s="13" t="n">
        <v>-0.022287</v>
      </c>
      <c r="X117" s="13" t="n">
        <v>-0.016069</v>
      </c>
      <c r="Y117" s="13" t="n">
        <v>0.05621</v>
      </c>
      <c r="Z117" s="13" t="n">
        <v>-0.012585</v>
      </c>
      <c r="AA117" s="13" t="n">
        <v>-0.02622</v>
      </c>
      <c r="AB117" s="13" t="n">
        <v>-0.064697</v>
      </c>
      <c r="AC117" s="13" t="n">
        <v>0.106757</v>
      </c>
      <c r="AD117" s="13" t="n">
        <v>0.116691</v>
      </c>
      <c r="AE117" s="13" t="n">
        <v>-0.038175</v>
      </c>
      <c r="AF117" s="13" t="n">
        <v>-0.030609</v>
      </c>
      <c r="AG117" s="13" t="n">
        <v>-0.021166</v>
      </c>
      <c r="AH117" s="13" t="n">
        <v>0.080822</v>
      </c>
      <c r="AI117" s="13" t="n">
        <v>-0.19449</v>
      </c>
      <c r="AJ117" s="13" t="n">
        <v>0.020358</v>
      </c>
      <c r="AK117" s="13" t="n">
        <v>-0.140862</v>
      </c>
      <c r="AL117" s="13" t="n">
        <v>-0.019508</v>
      </c>
      <c r="AM117" s="13" t="n">
        <v>0.093794</v>
      </c>
      <c r="AN117" s="13" t="n">
        <v>0.009528</v>
      </c>
      <c r="AO117" s="13" t="n">
        <v>-0.026598</v>
      </c>
      <c r="AP117" s="13" t="n">
        <v>0.104451</v>
      </c>
      <c r="AQ117" s="13" t="n">
        <v>-0.001596</v>
      </c>
      <c r="AR117" s="13" t="n">
        <v>0.027978</v>
      </c>
      <c r="AS117" s="13" t="n">
        <v>-0.029938</v>
      </c>
      <c r="AT117" s="13" t="n">
        <v>-0.052104</v>
      </c>
      <c r="AU117" s="13" t="n">
        <v>-0.014799</v>
      </c>
      <c r="AV117" s="13" t="n">
        <v>0.073391</v>
      </c>
      <c r="AW117" s="13" t="n">
        <v>0.027189</v>
      </c>
      <c r="AX117" s="13" t="n">
        <v>0.108603</v>
      </c>
      <c r="AY117" s="13" t="n">
        <v>0.064256</v>
      </c>
      <c r="AZ117" s="13" t="n">
        <v>0.050148</v>
      </c>
      <c r="BA117" s="13" t="n">
        <v>0.022934</v>
      </c>
      <c r="BB117" s="13" t="n">
        <v>0.023649</v>
      </c>
      <c r="BC117" s="13" t="n">
        <v>0.040504</v>
      </c>
      <c r="BD117" s="13" t="n">
        <v>0.05248</v>
      </c>
      <c r="BE117" s="13" t="n">
        <v>0.040548</v>
      </c>
      <c r="BF117" s="13" t="n">
        <v>0.020274</v>
      </c>
      <c r="BG117" s="13" t="n">
        <v>0.019871</v>
      </c>
      <c r="BH117" s="13" t="n">
        <v>0.203441</v>
      </c>
      <c r="BI117" s="13" t="n">
        <v>0.047729</v>
      </c>
      <c r="BJ117" s="13" t="n">
        <v>0.081678</v>
      </c>
      <c r="BK117" s="13" t="n">
        <v>0.223933</v>
      </c>
      <c r="BM117" s="13" t="n">
        <v>0.061363</v>
      </c>
      <c r="BN117" s="13" t="n">
        <v>0.015231</v>
      </c>
      <c r="BO117" s="13" t="n">
        <v>0.036126</v>
      </c>
      <c r="BP117" s="13" t="n">
        <v>0.003287</v>
      </c>
      <c r="BQ117" s="13" t="n">
        <v>-0.021841</v>
      </c>
      <c r="BR117" s="13" t="n">
        <v>0.031074</v>
      </c>
      <c r="BS117" s="13" t="n">
        <v>0.000844</v>
      </c>
      <c r="BT117" s="13" t="n">
        <v>-0.033685</v>
      </c>
      <c r="BU117" s="13" t="n">
        <v>0.002627</v>
      </c>
      <c r="BV117" s="13" t="n">
        <v>0.065626</v>
      </c>
      <c r="BW117" s="13" t="n">
        <v>-0.066461</v>
      </c>
      <c r="BX117" s="13" t="n">
        <v>0.052829</v>
      </c>
      <c r="BY117" s="13" t="n">
        <v>-0.042516</v>
      </c>
      <c r="BZ117" s="13" t="n">
        <v>0.065875</v>
      </c>
      <c r="CA117" s="13" t="n">
        <v>-0.00331</v>
      </c>
      <c r="CB117" s="13" t="n">
        <v>0.029053</v>
      </c>
      <c r="CC117" s="13" t="n">
        <v>-0.04909</v>
      </c>
      <c r="CD117" s="13" t="n">
        <v>0.089569</v>
      </c>
      <c r="CE117" s="13" t="n">
        <v>0.025136</v>
      </c>
      <c r="CF117" s="13" t="n">
        <v>-0.024785</v>
      </c>
      <c r="CG117" s="13" t="n">
        <v>0.047682</v>
      </c>
      <c r="CH117" s="13" t="n">
        <v>0.012444</v>
      </c>
      <c r="CI117" s="13" t="n">
        <v>-0.013585</v>
      </c>
      <c r="CJ117" s="13" t="n">
        <v>-0.054307</v>
      </c>
      <c r="CK117" s="13" t="n">
        <v>-0.051069</v>
      </c>
      <c r="CL117" s="13" t="n">
        <v>0.070943</v>
      </c>
      <c r="CM117" s="13" t="n">
        <v>0.024142</v>
      </c>
      <c r="CN117" s="13" t="n">
        <v>-0.045184</v>
      </c>
      <c r="CO117" s="13" t="n">
        <v>-0.064384</v>
      </c>
      <c r="CP117" s="13" t="n">
        <v>0.005961</v>
      </c>
      <c r="CQ117" s="13" t="n">
        <v>0.070926</v>
      </c>
      <c r="CR117" s="13" t="n">
        <v>0.00132</v>
      </c>
      <c r="CS117" s="13" t="n">
        <v>0.019646</v>
      </c>
      <c r="CT117" s="13" t="n">
        <v>0.013384</v>
      </c>
      <c r="CU117" s="13" t="n">
        <v>0.063183</v>
      </c>
      <c r="CV117" s="13" t="n">
        <v>0.032902</v>
      </c>
      <c r="CW117" s="13" t="n">
        <v>0.017747</v>
      </c>
      <c r="CX117" s="13" t="n">
        <v>-0.068714</v>
      </c>
      <c r="CY117" s="13" t="n">
        <v>0.099918</v>
      </c>
      <c r="CZ117" s="13" t="n">
        <v>0.013263</v>
      </c>
      <c r="DA117" s="13" t="n">
        <v>0.019366</v>
      </c>
      <c r="DB117" s="13" t="n">
        <v>-0.001072</v>
      </c>
      <c r="DC117" s="13" t="n">
        <v>0.005132</v>
      </c>
      <c r="DD117" s="13" t="n">
        <v>0.013007</v>
      </c>
      <c r="DE117" s="13" t="n">
        <v>-0.007458</v>
      </c>
      <c r="DF117" s="13" t="n">
        <v>0.030297</v>
      </c>
      <c r="DG117" s="13" t="n">
        <v>0.006592</v>
      </c>
      <c r="DH117" s="13" t="n">
        <v>-0.011412</v>
      </c>
      <c r="DI117" s="13" t="n">
        <v>0.065072</v>
      </c>
      <c r="DJ117" s="13" t="n">
        <v>0.014941</v>
      </c>
      <c r="DK117" s="13" t="n">
        <v>0.032668</v>
      </c>
      <c r="DL117" s="13" t="n">
        <v>0.024431</v>
      </c>
      <c r="DM117" s="13" t="n">
        <v>0.023933</v>
      </c>
      <c r="DN117" s="13" t="n">
        <v>-0.020116</v>
      </c>
      <c r="DO117" s="13" t="n">
        <v>0.004668</v>
      </c>
      <c r="DP117" s="13" t="n">
        <v>0.013596</v>
      </c>
      <c r="DQ117" s="13" t="n">
        <v>0.064566</v>
      </c>
      <c r="DR117" s="13" t="n">
        <v>0.044922</v>
      </c>
      <c r="DS117" s="13" t="n">
        <v>0.041453</v>
      </c>
      <c r="DT117" s="13" t="n">
        <v>0.046014</v>
      </c>
      <c r="DV117" s="13" t="n">
        <v>0.063609</v>
      </c>
      <c r="DW117" s="13" t="n">
        <v>0.012291</v>
      </c>
      <c r="DX117" s="13" t="n">
        <v>0.035758</v>
      </c>
      <c r="DY117" s="13" t="n">
        <v>0.009987</v>
      </c>
      <c r="DZ117" s="13" t="n">
        <v>-0.018735</v>
      </c>
      <c r="EA117" s="13" t="n">
        <v>0.033654</v>
      </c>
      <c r="EB117" s="13" t="n">
        <v>0.000604</v>
      </c>
      <c r="EC117" s="13" t="n">
        <v>-0.037904</v>
      </c>
      <c r="ED117" s="13" t="n">
        <v>-0.002797</v>
      </c>
      <c r="EE117" s="13" t="n">
        <v>0.058494</v>
      </c>
      <c r="EF117" s="13" t="n">
        <v>-0.066148</v>
      </c>
      <c r="EG117" s="13" t="n">
        <v>0.056075</v>
      </c>
      <c r="EH117" s="13" t="n">
        <v>-0.038249</v>
      </c>
      <c r="EI117" s="13" t="n">
        <v>0.06957</v>
      </c>
      <c r="EJ117" s="13" t="n">
        <v>-0.001335</v>
      </c>
      <c r="EK117" s="13" t="n">
        <v>0.038888</v>
      </c>
      <c r="EL117" s="13" t="n">
        <v>-0.053162</v>
      </c>
      <c r="EM117" s="13" t="n">
        <v>0.086761</v>
      </c>
      <c r="EN117" s="13" t="n">
        <v>0.016223</v>
      </c>
      <c r="EO117" s="13" t="n">
        <v>-0.016687</v>
      </c>
      <c r="EP117" s="13" t="n">
        <v>0.042054</v>
      </c>
      <c r="EQ117" s="13" t="n">
        <v>0.014923</v>
      </c>
      <c r="ER117" s="13" t="n">
        <v>-0.010394</v>
      </c>
      <c r="ES117" s="13" t="n">
        <v>-0.058827</v>
      </c>
      <c r="ET117" s="13" t="n">
        <v>-0.053254</v>
      </c>
      <c r="EU117" s="13" t="n">
        <v>0.075211</v>
      </c>
      <c r="EV117" s="13" t="n">
        <v>0.025821</v>
      </c>
      <c r="EW117" s="13" t="n">
        <v>-0.045189</v>
      </c>
      <c r="EX117" s="13" t="n">
        <v>-0.071804</v>
      </c>
      <c r="EY117" s="13" t="n">
        <v>0.010344</v>
      </c>
      <c r="EZ117" s="13" t="n">
        <v>0.080622</v>
      </c>
      <c r="FA117" s="13" t="n">
        <v>0.011547</v>
      </c>
      <c r="FB117" s="13" t="n">
        <v>0.014218</v>
      </c>
      <c r="FC117" s="13" t="n">
        <v>0.008408</v>
      </c>
      <c r="FD117" s="13" t="n">
        <v>0.063474</v>
      </c>
      <c r="FE117" s="13" t="n">
        <v>0.026711</v>
      </c>
      <c r="FF117" s="13" t="n">
        <v>0.016267</v>
      </c>
      <c r="FG117" s="13" t="n">
        <v>-0.069045</v>
      </c>
      <c r="FH117" s="13" t="n">
        <v>0.107258</v>
      </c>
      <c r="FI117" s="13" t="n">
        <v>0.010762</v>
      </c>
      <c r="FJ117" s="13" t="n">
        <v>0.019441</v>
      </c>
      <c r="FK117" s="13" t="n">
        <v>0.009952</v>
      </c>
      <c r="FL117" s="13" t="n">
        <v>0.006349</v>
      </c>
      <c r="FM117" s="13" t="n">
        <v>0.013416</v>
      </c>
      <c r="FN117" s="13" t="n">
        <v>-0.01647</v>
      </c>
      <c r="FO117" s="13" t="n">
        <v>0.034776</v>
      </c>
      <c r="FP117" s="13" t="n">
        <v>0.006464</v>
      </c>
      <c r="FQ117" s="13" t="n">
        <v>-0.010849</v>
      </c>
      <c r="FR117" s="13" t="n">
        <v>0.061699</v>
      </c>
      <c r="FS117" s="13" t="n">
        <v>0.008673</v>
      </c>
      <c r="FT117" s="13" t="n">
        <v>0.031201</v>
      </c>
      <c r="FU117" s="13" t="n">
        <v>0.016916</v>
      </c>
      <c r="FV117" s="13" t="n">
        <v>0.022587</v>
      </c>
      <c r="FW117" s="13" t="n">
        <v>-0.020209</v>
      </c>
      <c r="FX117" s="13" t="n">
        <v>0.00949</v>
      </c>
      <c r="FY117" s="13" t="n">
        <v>0.009416</v>
      </c>
      <c r="FZ117" s="13" t="n">
        <v>0.054477</v>
      </c>
      <c r="GA117" s="13" t="n">
        <v>0.023809</v>
      </c>
      <c r="GB117" s="13" t="n">
        <v>0.038217</v>
      </c>
      <c r="GC117" s="13" t="n">
        <v>0.04669</v>
      </c>
    </row>
    <row r="118" customFormat="false" ht="15" hidden="false" customHeight="false" outlineLevel="0" collapsed="false">
      <c r="B118" s="8" t="str">
        <f aca="false">Deals!B118</f>
        <v>Xpo, Inc.</v>
      </c>
      <c r="C118" s="12" t="n">
        <v>1</v>
      </c>
      <c r="D118" s="13" t="n">
        <v>-0.056185</v>
      </c>
      <c r="E118" s="13" t="n">
        <v>-0.068759</v>
      </c>
      <c r="F118" s="13" t="n">
        <v>0.11893</v>
      </c>
      <c r="G118" s="13" t="n">
        <v>0.164305</v>
      </c>
      <c r="H118" s="13" t="n">
        <v>-0.052111</v>
      </c>
      <c r="I118" s="13" t="n">
        <v>0.261637</v>
      </c>
      <c r="J118" s="13" t="n">
        <v>-0.064567</v>
      </c>
      <c r="K118" s="13" t="n">
        <v>-0.077185</v>
      </c>
      <c r="L118" s="13" t="n">
        <v>-0.07406</v>
      </c>
      <c r="M118" s="13" t="n">
        <v>0.138878</v>
      </c>
      <c r="N118" s="13" t="n">
        <v>0.079315</v>
      </c>
      <c r="O118" s="13" t="n">
        <v>0.00259</v>
      </c>
      <c r="P118" s="13" t="n">
        <v>0.216338</v>
      </c>
      <c r="Q118" s="13" t="n">
        <v>0.059729</v>
      </c>
      <c r="R118" s="13" t="n">
        <v>-0.031062</v>
      </c>
      <c r="S118" s="13" t="n">
        <v>0.056877</v>
      </c>
      <c r="T118" s="13" t="n">
        <v>-0.100049</v>
      </c>
      <c r="U118" s="13" t="n">
        <v>0.200054</v>
      </c>
      <c r="V118" s="13" t="n">
        <v>0.029898</v>
      </c>
      <c r="W118" s="13" t="n">
        <v>0.066637</v>
      </c>
      <c r="X118" s="13" t="n">
        <v>0.013608</v>
      </c>
      <c r="Y118" s="13" t="n">
        <v>0.023638</v>
      </c>
      <c r="Z118" s="13" t="n">
        <v>-0.050053</v>
      </c>
      <c r="AA118" s="13" t="n">
        <v>-0.190311</v>
      </c>
      <c r="AB118" s="13" t="n">
        <v>-0.321083</v>
      </c>
      <c r="AC118" s="13" t="n">
        <v>0.164918</v>
      </c>
      <c r="AD118" s="13" t="n">
        <v>0.098703</v>
      </c>
      <c r="AE118" s="13" t="n">
        <v>-0.106557</v>
      </c>
      <c r="AF118" s="13" t="n">
        <v>-0.161468</v>
      </c>
      <c r="AG118" s="13" t="n">
        <v>0.083589</v>
      </c>
      <c r="AH118" s="13" t="n">
        <v>0.239903</v>
      </c>
      <c r="AI118" s="13" t="n">
        <v>-0.018241</v>
      </c>
      <c r="AJ118" s="13" t="n">
        <v>-0.029197</v>
      </c>
      <c r="AK118" s="13" t="n">
        <v>-0.102529</v>
      </c>
      <c r="AL118" s="13" t="n">
        <v>0.127951</v>
      </c>
      <c r="AM118" s="13" t="n">
        <v>0.208643</v>
      </c>
      <c r="AN118" s="13" t="n">
        <v>0.024302</v>
      </c>
      <c r="AO118" s="13" t="n">
        <v>-0.101991</v>
      </c>
      <c r="AP118" s="13" t="n">
        <v>0.352262</v>
      </c>
      <c r="AQ118" s="13" t="n">
        <v>-0.030766</v>
      </c>
      <c r="AR118" s="13" t="n">
        <v>0.036608</v>
      </c>
      <c r="AS118" s="13" t="n">
        <v>0.139696</v>
      </c>
      <c r="AT118" s="13" t="n">
        <v>-0.060796</v>
      </c>
      <c r="AU118" s="13" t="n">
        <v>0.031322</v>
      </c>
      <c r="AV118" s="13" t="n">
        <v>0.064993</v>
      </c>
      <c r="AW118" s="13" t="n">
        <v>0.228707</v>
      </c>
      <c r="AX118" s="13" t="n">
        <v>-0.069937</v>
      </c>
      <c r="AY118" s="13" t="n">
        <v>0.018133</v>
      </c>
      <c r="AZ118" s="13" t="n">
        <v>0.107516</v>
      </c>
      <c r="BA118" s="13" t="n">
        <v>0.023163</v>
      </c>
      <c r="BB118" s="13" t="n">
        <v>0.139582</v>
      </c>
      <c r="BC118" s="13" t="n">
        <v>0.158927</v>
      </c>
      <c r="BD118" s="13" t="n">
        <v>0.031117</v>
      </c>
      <c r="BE118" s="13" t="n">
        <v>0.042249</v>
      </c>
      <c r="BF118" s="13" t="n">
        <v>0.034339</v>
      </c>
      <c r="BG118" s="13" t="n">
        <v>-0.045673</v>
      </c>
      <c r="BH118" s="13" t="n">
        <v>0.083265</v>
      </c>
      <c r="BI118" s="13" t="n">
        <v>-0.048171</v>
      </c>
      <c r="BJ118" s="13" t="n">
        <v>-0.004592</v>
      </c>
      <c r="BK118" s="13" t="n">
        <v>0.06799</v>
      </c>
      <c r="BM118" s="13" t="n">
        <v>0.071963</v>
      </c>
      <c r="BN118" s="13" t="n">
        <v>0.021975</v>
      </c>
      <c r="BO118" s="13" t="n">
        <v>0.057074</v>
      </c>
      <c r="BP118" s="13" t="n">
        <v>0.02509</v>
      </c>
      <c r="BQ118" s="13" t="n">
        <v>-0.022922</v>
      </c>
      <c r="BR118" s="13" t="n">
        <v>0.039063</v>
      </c>
      <c r="BS118" s="13" t="n">
        <v>0.003539</v>
      </c>
      <c r="BT118" s="13" t="n">
        <v>-0.05379</v>
      </c>
      <c r="BU118" s="13" t="n">
        <v>-0.006314</v>
      </c>
      <c r="BV118" s="13" t="n">
        <v>0.03581</v>
      </c>
      <c r="BW118" s="13" t="n">
        <v>-0.065266</v>
      </c>
      <c r="BX118" s="13" t="n">
        <v>0.028737</v>
      </c>
      <c r="BY118" s="13" t="n">
        <v>-0.072076</v>
      </c>
      <c r="BZ118" s="13" t="n">
        <v>0.057929</v>
      </c>
      <c r="CA118" s="13" t="n">
        <v>-0.01827</v>
      </c>
      <c r="CB118" s="13" t="n">
        <v>0.054269</v>
      </c>
      <c r="CC118" s="13" t="n">
        <v>-0.049784</v>
      </c>
      <c r="CD118" s="13" t="n">
        <v>0.064212</v>
      </c>
      <c r="CE118" s="13" t="n">
        <v>0.017009</v>
      </c>
      <c r="CF118" s="13" t="n">
        <v>-0.027999</v>
      </c>
      <c r="CG118" s="13" t="n">
        <v>0.004012</v>
      </c>
      <c r="CH118" s="13" t="n">
        <v>0.023638</v>
      </c>
      <c r="CI118" s="13" t="n">
        <v>-0.050053</v>
      </c>
      <c r="CJ118" s="13" t="n">
        <v>-0.048378</v>
      </c>
      <c r="CK118" s="13" t="n">
        <v>-0.06116</v>
      </c>
      <c r="CL118" s="13" t="n">
        <v>0.0586</v>
      </c>
      <c r="CM118" s="13" t="n">
        <v>0.030673</v>
      </c>
      <c r="CN118" s="13" t="n">
        <v>-0.047346</v>
      </c>
      <c r="CO118" s="13" t="n">
        <v>-0.091005</v>
      </c>
      <c r="CP118" s="13" t="n">
        <v>-0.000483</v>
      </c>
      <c r="CQ118" s="13" t="n">
        <v>0.069403</v>
      </c>
      <c r="CR118" s="13" t="n">
        <v>0.027511</v>
      </c>
      <c r="CS118" s="13" t="n">
        <v>0.013709</v>
      </c>
      <c r="CT118" s="13" t="n">
        <v>-0.008558</v>
      </c>
      <c r="CU118" s="13" t="n">
        <v>0.068474</v>
      </c>
      <c r="CV118" s="13" t="n">
        <v>0.045573</v>
      </c>
      <c r="CW118" s="13" t="n">
        <v>0.043608</v>
      </c>
      <c r="CX118" s="13" t="n">
        <v>-0.069084</v>
      </c>
      <c r="CY118" s="13" t="n">
        <v>0.136333</v>
      </c>
      <c r="CZ118" s="13" t="n">
        <v>0.024963</v>
      </c>
      <c r="DA118" s="13" t="n">
        <v>-0.001916</v>
      </c>
      <c r="DB118" s="13" t="n">
        <v>0.022794</v>
      </c>
      <c r="DC118" s="13" t="n">
        <v>0.023729</v>
      </c>
      <c r="DD118" s="13" t="n">
        <v>0.008077</v>
      </c>
      <c r="DE118" s="13" t="n">
        <v>-0.015728</v>
      </c>
      <c r="DF118" s="13" t="n">
        <v>0.047934</v>
      </c>
      <c r="DG118" s="13" t="n">
        <v>-0.007806</v>
      </c>
      <c r="DH118" s="13" t="n">
        <v>-0.018301</v>
      </c>
      <c r="DI118" s="13" t="n">
        <v>0.100129</v>
      </c>
      <c r="DJ118" s="13" t="n">
        <v>0.029831</v>
      </c>
      <c r="DK118" s="13" t="n">
        <v>0.025151</v>
      </c>
      <c r="DL118" s="13" t="n">
        <v>-0.004219</v>
      </c>
      <c r="DM118" s="13" t="n">
        <v>0.024217</v>
      </c>
      <c r="DN118" s="13" t="n">
        <v>-0.041791</v>
      </c>
      <c r="DO118" s="13" t="n">
        <v>0.005445</v>
      </c>
      <c r="DP118" s="13" t="n">
        <v>0.007228</v>
      </c>
      <c r="DQ118" s="13" t="n">
        <v>0.075031</v>
      </c>
      <c r="DR118" s="13" t="n">
        <v>0.00368</v>
      </c>
      <c r="DS118" s="13" t="n">
        <v>0.012109</v>
      </c>
      <c r="DT118" s="13" t="n">
        <v>0.026087</v>
      </c>
      <c r="DV118" s="13" t="n">
        <v>0.06647</v>
      </c>
      <c r="DW118" s="13" t="n">
        <v>0.017378</v>
      </c>
      <c r="DX118" s="13" t="n">
        <v>0.048443</v>
      </c>
      <c r="DY118" s="13" t="n">
        <v>0.037198</v>
      </c>
      <c r="DZ118" s="13" t="n">
        <v>0.012445</v>
      </c>
      <c r="EA118" s="13" t="n">
        <v>0.047827</v>
      </c>
      <c r="EB118" s="13" t="n">
        <v>-0.000737</v>
      </c>
      <c r="EC118" s="13" t="n">
        <v>-0.049372</v>
      </c>
      <c r="ED118" s="13" t="n">
        <v>-0.012143</v>
      </c>
      <c r="EE118" s="13" t="n">
        <v>0.039307</v>
      </c>
      <c r="EF118" s="13" t="n">
        <v>-0.066916</v>
      </c>
      <c r="EG118" s="13" t="n">
        <v>0.028169</v>
      </c>
      <c r="EH118" s="13" t="n">
        <v>-0.068057</v>
      </c>
      <c r="EI118" s="13" t="n">
        <v>0.024571</v>
      </c>
      <c r="EJ118" s="13" t="n">
        <v>-0.018309</v>
      </c>
      <c r="EK118" s="13" t="n">
        <v>0.029286</v>
      </c>
      <c r="EL118" s="13" t="n">
        <v>-0.034907</v>
      </c>
      <c r="EM118" s="13" t="n">
        <v>0.07833</v>
      </c>
      <c r="EN118" s="13" t="n">
        <v>-0.007189</v>
      </c>
      <c r="EO118" s="13" t="n">
        <v>-0.013153</v>
      </c>
      <c r="EP118" s="13" t="n">
        <v>-0.006213</v>
      </c>
      <c r="EQ118" s="13" t="n">
        <v>-0.006329</v>
      </c>
      <c r="ER118" s="13" t="n">
        <v>-0.062039</v>
      </c>
      <c r="ES118" s="13" t="n">
        <v>-0.013995</v>
      </c>
      <c r="ET118" s="13" t="n">
        <v>-0.054036</v>
      </c>
      <c r="EU118" s="13" t="n">
        <v>0.052703</v>
      </c>
      <c r="EV118" s="13" t="n">
        <v>0.078904</v>
      </c>
      <c r="EW118" s="13" t="n">
        <v>-0.046923</v>
      </c>
      <c r="EX118" s="13" t="n">
        <v>-0.093173</v>
      </c>
      <c r="EY118" s="13" t="n">
        <v>0.009407</v>
      </c>
      <c r="EZ118" s="13" t="n">
        <v>0.060623</v>
      </c>
      <c r="FA118" s="13" t="n">
        <v>0.038751</v>
      </c>
      <c r="FB118" s="13" t="n">
        <v>0.002691</v>
      </c>
      <c r="FC118" s="13" t="n">
        <v>-0.015593</v>
      </c>
      <c r="FD118" s="13" t="n">
        <v>0.071161</v>
      </c>
      <c r="FE118" s="13" t="n">
        <v>0.035148</v>
      </c>
      <c r="FF118" s="13" t="n">
        <v>0.042281</v>
      </c>
      <c r="FG118" s="13" t="n">
        <v>-0.081697</v>
      </c>
      <c r="FH118" s="13" t="n">
        <v>0.107254</v>
      </c>
      <c r="FI118" s="13" t="n">
        <v>0.015077</v>
      </c>
      <c r="FJ118" s="13" t="n">
        <v>0.028139</v>
      </c>
      <c r="FK118" s="13" t="n">
        <v>0.023436</v>
      </c>
      <c r="FL118" s="13" t="n">
        <v>0.033595</v>
      </c>
      <c r="FM118" s="13" t="n">
        <v>-0.006399</v>
      </c>
      <c r="FN118" s="13" t="n">
        <v>-0.036321</v>
      </c>
      <c r="FO118" s="13" t="n">
        <v>0.040234</v>
      </c>
      <c r="FP118" s="13" t="n">
        <v>-0.015028</v>
      </c>
      <c r="FQ118" s="13" t="n">
        <v>-0.017338</v>
      </c>
      <c r="FR118" s="13" t="n">
        <v>0.130267</v>
      </c>
      <c r="FS118" s="13" t="n">
        <v>0.006499</v>
      </c>
      <c r="FT118" s="13" t="n">
        <v>0.039321</v>
      </c>
      <c r="FU118" s="13" t="n">
        <v>0.005639</v>
      </c>
      <c r="FV118" s="13" t="n">
        <v>0.001553</v>
      </c>
      <c r="FW118" s="13" t="n">
        <v>-0.054729</v>
      </c>
      <c r="FX118" s="13" t="n">
        <v>0.003436</v>
      </c>
      <c r="FY118" s="13" t="n">
        <v>0.008356</v>
      </c>
      <c r="FZ118" s="13" t="n">
        <v>0.05588</v>
      </c>
      <c r="GA118" s="13" t="n">
        <v>-0.003318</v>
      </c>
      <c r="GB118" s="13" t="n">
        <v>-0.011477</v>
      </c>
      <c r="GC118" s="13" t="n">
        <v>0.021333</v>
      </c>
    </row>
    <row r="119" customFormat="false" ht="15" hidden="false" customHeight="false" outlineLevel="0" collapsed="false">
      <c r="B119" s="8" t="str">
        <f aca="false">Deals!B119</f>
        <v>Cardtronics Inc</v>
      </c>
      <c r="C119" s="12" t="n">
        <v>1</v>
      </c>
      <c r="D119" s="13" t="n">
        <v>0.069761</v>
      </c>
      <c r="E119" s="13" t="n">
        <v>0.057666</v>
      </c>
      <c r="F119" s="13" t="n">
        <v>0.088662</v>
      </c>
      <c r="G119" s="13" t="n">
        <v>0.01685</v>
      </c>
      <c r="H119" s="13" t="n">
        <v>-0.113464</v>
      </c>
      <c r="I119" s="13" t="n">
        <v>0.051921</v>
      </c>
      <c r="J119" s="13" t="n">
        <v>-0.041214</v>
      </c>
      <c r="K119" s="13" t="n">
        <v>-0.138224</v>
      </c>
      <c r="L119" s="13" t="n">
        <v>-0.134409</v>
      </c>
      <c r="M119" s="13" t="n">
        <v>0.175983</v>
      </c>
      <c r="N119" s="13" t="n">
        <v>0.131455</v>
      </c>
      <c r="O119" s="13" t="n">
        <v>-0.079357</v>
      </c>
      <c r="P119" s="13" t="n">
        <v>-0.008451</v>
      </c>
      <c r="Q119" s="13" t="n">
        <v>0.090625</v>
      </c>
      <c r="R119" s="13" t="n">
        <v>0.020057</v>
      </c>
      <c r="S119" s="13" t="n">
        <v>-0.014811</v>
      </c>
      <c r="T119" s="13" t="n">
        <v>-0.128823</v>
      </c>
      <c r="U119" s="13" t="n">
        <v>0.088664</v>
      </c>
      <c r="V119" s="13" t="n">
        <v>0.027603</v>
      </c>
      <c r="W119" s="13" t="n">
        <v>0.003457</v>
      </c>
      <c r="X119" s="13" t="n">
        <v>-0.0326</v>
      </c>
      <c r="Y119" s="13" t="n">
        <v>0.015068</v>
      </c>
      <c r="Z119" s="13" t="n">
        <v>0.00054</v>
      </c>
      <c r="AA119" s="13" t="n">
        <v>-0.069328</v>
      </c>
      <c r="AB119" s="13" t="n">
        <v>-0.052174</v>
      </c>
      <c r="AC119" s="13" t="n">
        <v>0.055046</v>
      </c>
      <c r="AD119" s="13" t="n">
        <v>0.090145</v>
      </c>
      <c r="AE119" s="13" t="n">
        <v>-0.105291</v>
      </c>
      <c r="AF119" s="13" t="n">
        <v>-0.084398</v>
      </c>
      <c r="AG119" s="13" t="n">
        <v>0.09445</v>
      </c>
      <c r="AH119" s="13" t="n">
        <v>0.067319</v>
      </c>
      <c r="AI119" s="13" t="n">
        <v>0.095304</v>
      </c>
      <c r="AJ119" s="13" t="n">
        <v>-0.003298</v>
      </c>
      <c r="AK119" s="13" t="n">
        <v>0.013235</v>
      </c>
      <c r="AL119" s="13" t="n">
        <v>0.104999</v>
      </c>
      <c r="AM119" s="13" t="n">
        <v>0.020914</v>
      </c>
      <c r="AN119" s="13" t="n">
        <v>-0.006903</v>
      </c>
      <c r="AO119" s="13" t="n">
        <v>0.121076</v>
      </c>
      <c r="AP119" s="13" t="n">
        <v>-0.0106</v>
      </c>
      <c r="AQ119" s="13" t="n">
        <v>0.103093</v>
      </c>
      <c r="AR119" s="13" t="n">
        <v>0.000183</v>
      </c>
      <c r="AS119" s="13" t="n">
        <v>-0.192378</v>
      </c>
      <c r="AT119" s="13" t="n">
        <v>0.060572</v>
      </c>
      <c r="AU119" s="13" t="n">
        <v>-0.110588</v>
      </c>
      <c r="AV119" s="13" t="n">
        <v>-0.176287</v>
      </c>
      <c r="AW119" s="13" t="n">
        <v>-0.040584</v>
      </c>
      <c r="AX119" s="13" t="n">
        <v>-0.047474</v>
      </c>
      <c r="AY119" s="13" t="n">
        <v>-0.169968</v>
      </c>
      <c r="AZ119" s="13" t="n">
        <v>-0.114319</v>
      </c>
      <c r="BA119" s="13" t="n">
        <v>-0.004781</v>
      </c>
      <c r="BB119" s="13" t="n">
        <v>-0.182096</v>
      </c>
      <c r="BC119" s="13" t="n">
        <v>-0.011212</v>
      </c>
      <c r="BD119" s="13" t="n">
        <v>0.028132</v>
      </c>
      <c r="BE119" s="13" t="n">
        <v>-0.040882</v>
      </c>
      <c r="BF119" s="13" t="n">
        <v>0.020508</v>
      </c>
      <c r="BG119" s="13" t="n">
        <v>0.001011</v>
      </c>
      <c r="BH119" s="13" t="n">
        <v>0.086613</v>
      </c>
      <c r="BI119" s="13" t="n">
        <v>0.011741</v>
      </c>
      <c r="BJ119" s="13" t="n">
        <v>0.014514</v>
      </c>
      <c r="BK119" s="13" t="n">
        <v>0.076902</v>
      </c>
      <c r="BM119" s="13" t="n">
        <v>0.068252</v>
      </c>
      <c r="BN119" s="13" t="n">
        <v>0.006633</v>
      </c>
      <c r="BO119" s="13" t="n">
        <v>0.064781</v>
      </c>
      <c r="BP119" s="13" t="n">
        <v>0.028395</v>
      </c>
      <c r="BQ119" s="13" t="n">
        <v>0.001207</v>
      </c>
      <c r="BR119" s="13" t="n">
        <v>0.048235</v>
      </c>
      <c r="BS119" s="13" t="n">
        <v>-0.041372</v>
      </c>
      <c r="BT119" s="13" t="n">
        <v>-0.067967</v>
      </c>
      <c r="BU119" s="13" t="n">
        <v>-0.004401</v>
      </c>
      <c r="BV119" s="13" t="n">
        <v>0.07526</v>
      </c>
      <c r="BW119" s="13" t="n">
        <v>-0.050242</v>
      </c>
      <c r="BX119" s="13" t="n">
        <v>0.055697</v>
      </c>
      <c r="BY119" s="13" t="n">
        <v>-0.049962</v>
      </c>
      <c r="BZ119" s="13" t="n">
        <v>0.083606</v>
      </c>
      <c r="CA119" s="13" t="n">
        <v>0.016146</v>
      </c>
      <c r="CB119" s="13" t="n">
        <v>0.009829</v>
      </c>
      <c r="CC119" s="13" t="n">
        <v>-0.012307</v>
      </c>
      <c r="CD119" s="13" t="n">
        <v>0.074649</v>
      </c>
      <c r="CE119" s="13" t="n">
        <v>0.03186</v>
      </c>
      <c r="CF119" s="13" t="n">
        <v>-0.039124</v>
      </c>
      <c r="CG119" s="13" t="n">
        <v>0.028908</v>
      </c>
      <c r="CH119" s="13" t="n">
        <v>0.012554</v>
      </c>
      <c r="CI119" s="13" t="n">
        <v>-0.001721</v>
      </c>
      <c r="CJ119" s="13" t="n">
        <v>-0.100334</v>
      </c>
      <c r="CK119" s="13" t="n">
        <v>-0.095752</v>
      </c>
      <c r="CL119" s="13" t="n">
        <v>0.03069</v>
      </c>
      <c r="CM119" s="13" t="n">
        <v>0.080711</v>
      </c>
      <c r="CN119" s="13" t="n">
        <v>-0.03045</v>
      </c>
      <c r="CO119" s="13" t="n">
        <v>-0.17716</v>
      </c>
      <c r="CP119" s="13" t="n">
        <v>-0.014349</v>
      </c>
      <c r="CQ119" s="13" t="n">
        <v>0.08568</v>
      </c>
      <c r="CR119" s="13" t="n">
        <v>0.045734</v>
      </c>
      <c r="CS119" s="13" t="n">
        <v>0.033855</v>
      </c>
      <c r="CT119" s="13" t="n">
        <v>-0.003661</v>
      </c>
      <c r="CU119" s="13" t="n">
        <v>0.0807</v>
      </c>
      <c r="CV119" s="13" t="n">
        <v>0.003679</v>
      </c>
      <c r="CW119" s="13" t="n">
        <v>0.049663</v>
      </c>
      <c r="CX119" s="13" t="n">
        <v>-0.099241</v>
      </c>
      <c r="CY119" s="13" t="n">
        <v>0.093107</v>
      </c>
      <c r="CZ119" s="13" t="n">
        <v>-0.022398</v>
      </c>
      <c r="DA119" s="13" t="n">
        <v>0.025391</v>
      </c>
      <c r="DB119" s="13" t="n">
        <v>0.058384</v>
      </c>
      <c r="DC119" s="13" t="n">
        <v>0.035308</v>
      </c>
      <c r="DD119" s="13" t="n">
        <v>0.039279</v>
      </c>
      <c r="DE119" s="13" t="n">
        <v>0.004125</v>
      </c>
      <c r="DF119" s="13" t="n">
        <v>0.060634</v>
      </c>
      <c r="DG119" s="13" t="n">
        <v>-0.000707</v>
      </c>
      <c r="DH119" s="13" t="n">
        <v>-0.008322</v>
      </c>
      <c r="DI119" s="13" t="n">
        <v>0.056939</v>
      </c>
      <c r="DJ119" s="13" t="n">
        <v>0.002457</v>
      </c>
      <c r="DK119" s="13" t="n">
        <v>0.021676</v>
      </c>
      <c r="DL119" s="13" t="n">
        <v>0.000668</v>
      </c>
      <c r="DM119" s="13" t="n">
        <v>0.028132</v>
      </c>
      <c r="DN119" s="13" t="n">
        <v>-0.040882</v>
      </c>
      <c r="DO119" s="13" t="n">
        <v>0.020508</v>
      </c>
      <c r="DP119" s="13" t="n">
        <v>0.001011</v>
      </c>
      <c r="DQ119" s="13" t="n">
        <v>0.086613</v>
      </c>
      <c r="DR119" s="13" t="n">
        <v>0.011741</v>
      </c>
      <c r="DS119" s="13" t="n">
        <v>0.014514</v>
      </c>
      <c r="DT119" s="13" t="n">
        <v>0.076902</v>
      </c>
      <c r="DV119" s="13" t="n">
        <v>0.06595</v>
      </c>
      <c r="DW119" s="13" t="n">
        <v>0.010795</v>
      </c>
      <c r="DX119" s="13" t="n">
        <v>0.066441</v>
      </c>
      <c r="DY119" s="13" t="n">
        <v>0.026067</v>
      </c>
      <c r="DZ119" s="13" t="n">
        <v>0.009733</v>
      </c>
      <c r="EA119" s="13" t="n">
        <v>0.03455</v>
      </c>
      <c r="EB119" s="13" t="n">
        <v>-0.025746</v>
      </c>
      <c r="EC119" s="13" t="n">
        <v>-0.061748</v>
      </c>
      <c r="ED119" s="13" t="n">
        <v>-0.008859</v>
      </c>
      <c r="EE119" s="13" t="n">
        <v>0.08789</v>
      </c>
      <c r="EF119" s="13" t="n">
        <v>-0.063573</v>
      </c>
      <c r="EG119" s="13" t="n">
        <v>0.054443</v>
      </c>
      <c r="EH119" s="13" t="n">
        <v>-0.0538</v>
      </c>
      <c r="EI119" s="13" t="n">
        <v>0.082902</v>
      </c>
      <c r="EJ119" s="13" t="n">
        <v>0.013356</v>
      </c>
      <c r="EK119" s="13" t="n">
        <v>0.011862</v>
      </c>
      <c r="EL119" s="13" t="n">
        <v>-0.025271</v>
      </c>
      <c r="EM119" s="13" t="n">
        <v>0.093297</v>
      </c>
      <c r="EN119" s="13" t="n">
        <v>0.030284</v>
      </c>
      <c r="EO119" s="13" t="n">
        <v>-0.02015</v>
      </c>
      <c r="EP119" s="13" t="n">
        <v>0.00991</v>
      </c>
      <c r="EQ119" s="13" t="n">
        <v>0.017252</v>
      </c>
      <c r="ER119" s="13" t="n">
        <v>-0.003168</v>
      </c>
      <c r="ES119" s="13" t="n">
        <v>-0.092336</v>
      </c>
      <c r="ET119" s="13" t="n">
        <v>-0.102882</v>
      </c>
      <c r="EU119" s="13" t="n">
        <v>0.04163</v>
      </c>
      <c r="EV119" s="13" t="n">
        <v>0.086308</v>
      </c>
      <c r="EW119" s="13" t="n">
        <v>-0.033729</v>
      </c>
      <c r="EX119" s="13" t="n">
        <v>-0.1895</v>
      </c>
      <c r="EY119" s="13" t="n">
        <v>-0.00396</v>
      </c>
      <c r="EZ119" s="13" t="n">
        <v>0.102724</v>
      </c>
      <c r="FA119" s="13" t="n">
        <v>0.056026</v>
      </c>
      <c r="FB119" s="13" t="n">
        <v>0.03106</v>
      </c>
      <c r="FC119" s="13" t="n">
        <v>-0.008278</v>
      </c>
      <c r="FD119" s="13" t="n">
        <v>0.083394</v>
      </c>
      <c r="FE119" s="13" t="n">
        <v>-0.000451</v>
      </c>
      <c r="FF119" s="13" t="n">
        <v>0.049994</v>
      </c>
      <c r="FG119" s="13" t="n">
        <v>-0.091743</v>
      </c>
      <c r="FH119" s="13" t="n">
        <v>0.084524</v>
      </c>
      <c r="FI119" s="13" t="n">
        <v>-0.015069</v>
      </c>
      <c r="FJ119" s="13" t="n">
        <v>0.021881</v>
      </c>
      <c r="FK119" s="13" t="n">
        <v>0.051798</v>
      </c>
      <c r="FL119" s="13" t="n">
        <v>0.026138</v>
      </c>
      <c r="FM119" s="13" t="n">
        <v>0.025624</v>
      </c>
      <c r="FN119" s="13" t="n">
        <v>0.00125</v>
      </c>
      <c r="FO119" s="13" t="n">
        <v>0.064913</v>
      </c>
      <c r="FP119" s="13" t="n">
        <v>-0.000761</v>
      </c>
      <c r="FQ119" s="13" t="n">
        <v>-0.00633</v>
      </c>
      <c r="FR119" s="13" t="n">
        <v>0.065065</v>
      </c>
      <c r="FS119" s="13" t="n">
        <v>0.003386</v>
      </c>
      <c r="FT119" s="13" t="n">
        <v>0.017911</v>
      </c>
      <c r="FU119" s="13" t="n">
        <v>0.013895</v>
      </c>
      <c r="FV119" s="13" t="n">
        <v>0.034612</v>
      </c>
      <c r="FW119" s="13" t="n">
        <v>-0.042567</v>
      </c>
      <c r="FX119" s="13" t="n">
        <v>0.0217</v>
      </c>
      <c r="FY119" s="13" t="n">
        <v>0.00687</v>
      </c>
      <c r="FZ119" s="13" t="n">
        <v>0.088975</v>
      </c>
      <c r="GA119" s="13" t="n">
        <v>0.018863</v>
      </c>
      <c r="GB119" s="13" t="n">
        <v>0.018278</v>
      </c>
      <c r="GC119" s="13" t="n">
        <v>0.080577</v>
      </c>
    </row>
    <row r="120" customFormat="false" ht="15" hidden="false" customHeight="false" outlineLevel="0" collapsed="false">
      <c r="B120" s="8" t="str">
        <f aca="false">Deals!B120</f>
        <v>Triangle Petroleum Corp</v>
      </c>
      <c r="C120" s="12" t="n">
        <v>1</v>
      </c>
      <c r="D120" s="13" t="n">
        <v>0.111575</v>
      </c>
      <c r="E120" s="13" t="n">
        <v>0.076454</v>
      </c>
      <c r="F120" s="13" t="n">
        <v>0.053159</v>
      </c>
      <c r="G120" s="13" t="n">
        <v>0.088126</v>
      </c>
      <c r="H120" s="13" t="n">
        <v>-0.140684</v>
      </c>
      <c r="I120" s="13" t="n">
        <v>0.090708</v>
      </c>
      <c r="J120" s="13" t="n">
        <v>0.163083</v>
      </c>
      <c r="K120" s="13" t="n">
        <v>0.032438</v>
      </c>
      <c r="L120" s="13" t="n">
        <v>0.034797</v>
      </c>
      <c r="M120" s="13" t="n">
        <v>0.036239</v>
      </c>
      <c r="N120" s="13" t="n">
        <v>-0.142092</v>
      </c>
      <c r="O120" s="13" t="n">
        <v>0.097319</v>
      </c>
      <c r="P120" s="13" t="n">
        <v>-0.116466</v>
      </c>
      <c r="Q120" s="13" t="n">
        <v>0.060985</v>
      </c>
      <c r="R120" s="13" t="n">
        <v>-0.098536</v>
      </c>
      <c r="S120" s="13" t="n">
        <v>-0.046733</v>
      </c>
      <c r="T120" s="13" t="n">
        <v>-0.098047</v>
      </c>
      <c r="U120" s="13" t="n">
        <v>0.071856</v>
      </c>
      <c r="V120" s="13" t="n">
        <v>0.003438</v>
      </c>
      <c r="W120" s="13" t="n">
        <v>-0.092077</v>
      </c>
      <c r="X120" s="13" t="n">
        <v>-0.011321</v>
      </c>
      <c r="Y120" s="13" t="n">
        <v>0.02958</v>
      </c>
      <c r="Z120" s="13" t="n">
        <v>-0.03012</v>
      </c>
      <c r="AA120" s="13" t="n">
        <v>-0.154324</v>
      </c>
      <c r="AB120" s="13" t="n">
        <v>-0.070056</v>
      </c>
      <c r="AC120" s="13" t="n">
        <v>0.019441</v>
      </c>
      <c r="AD120" s="13" t="n">
        <v>0.122765</v>
      </c>
      <c r="AE120" s="13" t="n">
        <v>-0.111465</v>
      </c>
      <c r="AF120" s="13" t="n">
        <v>-0.210872</v>
      </c>
      <c r="AG120" s="13" t="n">
        <v>0.011355</v>
      </c>
      <c r="AH120" s="13" t="n">
        <v>0.163174</v>
      </c>
      <c r="AI120" s="13" t="n">
        <v>0.018018</v>
      </c>
      <c r="AJ120" s="13" t="n">
        <v>0.429836</v>
      </c>
      <c r="AK120" s="13" t="n">
        <v>0.041114</v>
      </c>
      <c r="AL120" s="13" t="n">
        <v>0.066667</v>
      </c>
      <c r="AM120" s="13" t="n">
        <v>-0.076831</v>
      </c>
      <c r="AN120" s="13" t="n">
        <v>-0.07417</v>
      </c>
      <c r="AO120" s="13" t="n">
        <v>-0.112715</v>
      </c>
      <c r="AP120" s="13" t="n">
        <v>0.370079</v>
      </c>
      <c r="AQ120" s="13" t="n">
        <v>0.072797</v>
      </c>
      <c r="AR120" s="13" t="n">
        <v>0.025391</v>
      </c>
      <c r="AS120" s="13" t="n">
        <v>0.058384</v>
      </c>
      <c r="AT120" s="13" t="n">
        <v>0.035308</v>
      </c>
      <c r="AU120" s="13" t="n">
        <v>0.039279</v>
      </c>
      <c r="AV120" s="13" t="n">
        <v>0.004125</v>
      </c>
      <c r="AW120" s="13" t="n">
        <v>0.060634</v>
      </c>
      <c r="AX120" s="13" t="n">
        <v>-0.000707</v>
      </c>
      <c r="AY120" s="13" t="n">
        <v>-0.008322</v>
      </c>
      <c r="AZ120" s="13" t="n">
        <v>0.056939</v>
      </c>
      <c r="BA120" s="13" t="n">
        <v>0.002457</v>
      </c>
      <c r="BB120" s="13" t="n">
        <v>0.021676</v>
      </c>
      <c r="BC120" s="13" t="n">
        <v>0.000668</v>
      </c>
      <c r="BD120" s="13" t="n">
        <v>0.028132</v>
      </c>
      <c r="BE120" s="13" t="n">
        <v>-0.040882</v>
      </c>
      <c r="BF120" s="13" t="n">
        <v>0.020508</v>
      </c>
      <c r="BG120" s="13" t="n">
        <v>0.001011</v>
      </c>
      <c r="BH120" s="13" t="n">
        <v>0.086613</v>
      </c>
      <c r="BI120" s="13" t="n">
        <v>0.011741</v>
      </c>
      <c r="BJ120" s="13" t="n">
        <v>0.014514</v>
      </c>
      <c r="BK120" s="13" t="n">
        <v>0.076902</v>
      </c>
      <c r="BM120" s="13" t="n">
        <v>0.068252</v>
      </c>
      <c r="BN120" s="13" t="n">
        <v>0.006633</v>
      </c>
      <c r="BO120" s="13" t="n">
        <v>0.064781</v>
      </c>
      <c r="BP120" s="13" t="n">
        <v>0.028395</v>
      </c>
      <c r="BQ120" s="13" t="n">
        <v>0.001207</v>
      </c>
      <c r="BR120" s="13" t="n">
        <v>0.048235</v>
      </c>
      <c r="BS120" s="13" t="n">
        <v>-0.041372</v>
      </c>
      <c r="BT120" s="13" t="n">
        <v>-0.067967</v>
      </c>
      <c r="BU120" s="13" t="n">
        <v>-0.004401</v>
      </c>
      <c r="BV120" s="13" t="n">
        <v>0.07526</v>
      </c>
      <c r="BW120" s="13" t="n">
        <v>-0.050242</v>
      </c>
      <c r="BX120" s="13" t="n">
        <v>0.055697</v>
      </c>
      <c r="BY120" s="13" t="n">
        <v>-0.049962</v>
      </c>
      <c r="BZ120" s="13" t="n">
        <v>0.083606</v>
      </c>
      <c r="CA120" s="13" t="n">
        <v>0.016146</v>
      </c>
      <c r="CB120" s="13" t="n">
        <v>0.009829</v>
      </c>
      <c r="CC120" s="13" t="n">
        <v>-0.012307</v>
      </c>
      <c r="CD120" s="13" t="n">
        <v>0.074649</v>
      </c>
      <c r="CE120" s="13" t="n">
        <v>0.03186</v>
      </c>
      <c r="CF120" s="13" t="n">
        <v>-0.039124</v>
      </c>
      <c r="CG120" s="13" t="n">
        <v>0.028908</v>
      </c>
      <c r="CH120" s="13" t="n">
        <v>0.012554</v>
      </c>
      <c r="CI120" s="13" t="n">
        <v>-0.001721</v>
      </c>
      <c r="CJ120" s="13" t="n">
        <v>-0.100334</v>
      </c>
      <c r="CK120" s="13" t="n">
        <v>-0.095752</v>
      </c>
      <c r="CL120" s="13" t="n">
        <v>0.03069</v>
      </c>
      <c r="CM120" s="13" t="n">
        <v>0.080711</v>
      </c>
      <c r="CN120" s="13" t="n">
        <v>-0.03045</v>
      </c>
      <c r="CO120" s="13" t="n">
        <v>-0.17716</v>
      </c>
      <c r="CP120" s="13" t="n">
        <v>-0.014349</v>
      </c>
      <c r="CQ120" s="13" t="n">
        <v>0.08568</v>
      </c>
      <c r="CR120" s="13" t="n">
        <v>0.045734</v>
      </c>
      <c r="CS120" s="13" t="n">
        <v>0.033855</v>
      </c>
      <c r="CT120" s="13" t="n">
        <v>-0.003661</v>
      </c>
      <c r="CU120" s="13" t="n">
        <v>0.0807</v>
      </c>
      <c r="CV120" s="13" t="n">
        <v>0.003679</v>
      </c>
      <c r="CW120" s="13" t="n">
        <v>0.049663</v>
      </c>
      <c r="CX120" s="13" t="n">
        <v>-0.099241</v>
      </c>
      <c r="CY120" s="13" t="n">
        <v>0.093107</v>
      </c>
      <c r="CZ120" s="13" t="n">
        <v>-0.022398</v>
      </c>
      <c r="DA120" s="13" t="n">
        <v>0.025391</v>
      </c>
      <c r="DB120" s="13" t="n">
        <v>0.058384</v>
      </c>
      <c r="DC120" s="13" t="n">
        <v>0.035308</v>
      </c>
      <c r="DD120" s="13" t="n">
        <v>0.039279</v>
      </c>
      <c r="DE120" s="13" t="n">
        <v>0.004125</v>
      </c>
      <c r="DF120" s="13" t="n">
        <v>0.060634</v>
      </c>
      <c r="DG120" s="13" t="n">
        <v>-0.000707</v>
      </c>
      <c r="DH120" s="13" t="n">
        <v>-0.008322</v>
      </c>
      <c r="DI120" s="13" t="n">
        <v>0.056939</v>
      </c>
      <c r="DJ120" s="13" t="n">
        <v>0.002457</v>
      </c>
      <c r="DK120" s="13" t="n">
        <v>0.021676</v>
      </c>
      <c r="DL120" s="13" t="n">
        <v>0.000668</v>
      </c>
      <c r="DM120" s="13" t="n">
        <v>0.028132</v>
      </c>
      <c r="DN120" s="13" t="n">
        <v>-0.040882</v>
      </c>
      <c r="DO120" s="13" t="n">
        <v>0.020508</v>
      </c>
      <c r="DP120" s="13" t="n">
        <v>0.001011</v>
      </c>
      <c r="DQ120" s="13" t="n">
        <v>0.086613</v>
      </c>
      <c r="DR120" s="13" t="n">
        <v>0.011741</v>
      </c>
      <c r="DS120" s="13" t="n">
        <v>0.014514</v>
      </c>
      <c r="DT120" s="13" t="n">
        <v>0.076902</v>
      </c>
      <c r="DV120" s="13" t="n">
        <v>0.06595</v>
      </c>
      <c r="DW120" s="13" t="n">
        <v>0.010795</v>
      </c>
      <c r="DX120" s="13" t="n">
        <v>0.066441</v>
      </c>
      <c r="DY120" s="13" t="n">
        <v>0.026067</v>
      </c>
      <c r="DZ120" s="13" t="n">
        <v>0.009733</v>
      </c>
      <c r="EA120" s="13" t="n">
        <v>0.03455</v>
      </c>
      <c r="EB120" s="13" t="n">
        <v>-0.025746</v>
      </c>
      <c r="EC120" s="13" t="n">
        <v>-0.061748</v>
      </c>
      <c r="ED120" s="13" t="n">
        <v>-0.008859</v>
      </c>
      <c r="EE120" s="13" t="n">
        <v>0.08789</v>
      </c>
      <c r="EF120" s="13" t="n">
        <v>-0.063573</v>
      </c>
      <c r="EG120" s="13" t="n">
        <v>0.054443</v>
      </c>
      <c r="EH120" s="13" t="n">
        <v>-0.0538</v>
      </c>
      <c r="EI120" s="13" t="n">
        <v>0.082902</v>
      </c>
      <c r="EJ120" s="13" t="n">
        <v>0.013356</v>
      </c>
      <c r="EK120" s="13" t="n">
        <v>0.011862</v>
      </c>
      <c r="EL120" s="13" t="n">
        <v>-0.025271</v>
      </c>
      <c r="EM120" s="13" t="n">
        <v>0.093297</v>
      </c>
      <c r="EN120" s="13" t="n">
        <v>0.030284</v>
      </c>
      <c r="EO120" s="13" t="n">
        <v>-0.02015</v>
      </c>
      <c r="EP120" s="13" t="n">
        <v>0.00991</v>
      </c>
      <c r="EQ120" s="13" t="n">
        <v>0.017252</v>
      </c>
      <c r="ER120" s="13" t="n">
        <v>-0.003168</v>
      </c>
      <c r="ES120" s="13" t="n">
        <v>-0.092336</v>
      </c>
      <c r="ET120" s="13" t="n">
        <v>-0.102882</v>
      </c>
      <c r="EU120" s="13" t="n">
        <v>0.04163</v>
      </c>
      <c r="EV120" s="13" t="n">
        <v>0.086308</v>
      </c>
      <c r="EW120" s="13" t="n">
        <v>-0.033729</v>
      </c>
      <c r="EX120" s="13" t="n">
        <v>-0.1895</v>
      </c>
      <c r="EY120" s="13" t="n">
        <v>-0.00396</v>
      </c>
      <c r="EZ120" s="13" t="n">
        <v>0.102724</v>
      </c>
      <c r="FA120" s="13" t="n">
        <v>0.056026</v>
      </c>
      <c r="FB120" s="13" t="n">
        <v>0.03106</v>
      </c>
      <c r="FC120" s="13" t="n">
        <v>-0.008278</v>
      </c>
      <c r="FD120" s="13" t="n">
        <v>0.083394</v>
      </c>
      <c r="FE120" s="13" t="n">
        <v>-0.000451</v>
      </c>
      <c r="FF120" s="13" t="n">
        <v>0.049994</v>
      </c>
      <c r="FG120" s="13" t="n">
        <v>-0.091743</v>
      </c>
      <c r="FH120" s="13" t="n">
        <v>0.084524</v>
      </c>
      <c r="FI120" s="13" t="n">
        <v>-0.015069</v>
      </c>
      <c r="FJ120" s="13" t="n">
        <v>0.021881</v>
      </c>
      <c r="FK120" s="13" t="n">
        <v>0.051798</v>
      </c>
      <c r="FL120" s="13" t="n">
        <v>0.026138</v>
      </c>
      <c r="FM120" s="13" t="n">
        <v>0.025624</v>
      </c>
      <c r="FN120" s="13" t="n">
        <v>0.00125</v>
      </c>
      <c r="FO120" s="13" t="n">
        <v>0.064913</v>
      </c>
      <c r="FP120" s="13" t="n">
        <v>-0.000761</v>
      </c>
      <c r="FQ120" s="13" t="n">
        <v>-0.00633</v>
      </c>
      <c r="FR120" s="13" t="n">
        <v>0.065065</v>
      </c>
      <c r="FS120" s="13" t="n">
        <v>0.003386</v>
      </c>
      <c r="FT120" s="13" t="n">
        <v>0.017911</v>
      </c>
      <c r="FU120" s="13" t="n">
        <v>0.013895</v>
      </c>
      <c r="FV120" s="13" t="n">
        <v>0.034612</v>
      </c>
      <c r="FW120" s="13" t="n">
        <v>-0.042567</v>
      </c>
      <c r="FX120" s="13" t="n">
        <v>0.0217</v>
      </c>
      <c r="FY120" s="13" t="n">
        <v>0.00687</v>
      </c>
      <c r="FZ120" s="13" t="n">
        <v>0.088975</v>
      </c>
      <c r="GA120" s="13" t="n">
        <v>0.018863</v>
      </c>
      <c r="GB120" s="13" t="n">
        <v>0.018278</v>
      </c>
      <c r="GC120" s="13" t="n">
        <v>0.080577</v>
      </c>
    </row>
    <row r="121" customFormat="false" ht="15" hidden="false" customHeight="false" outlineLevel="0" collapsed="false">
      <c r="B121" s="8" t="str">
        <f aca="false">Deals!B121</f>
        <v>Tenet Healthcare Corp</v>
      </c>
      <c r="C121" s="12" t="n">
        <v>1</v>
      </c>
      <c r="D121" s="13" t="n">
        <v>-0.092604</v>
      </c>
      <c r="E121" s="13" t="n">
        <v>-0.016348</v>
      </c>
      <c r="F121" s="13" t="n">
        <v>0.092355</v>
      </c>
      <c r="G121" s="13" t="n">
        <v>-0.041078</v>
      </c>
      <c r="H121" s="13" t="n">
        <v>-0.029692</v>
      </c>
      <c r="I121" s="13" t="n">
        <v>0.053025</v>
      </c>
      <c r="J121" s="13" t="n">
        <v>0.042591</v>
      </c>
      <c r="K121" s="13" t="n">
        <v>-0.001277</v>
      </c>
      <c r="L121" s="13" t="n">
        <v>0.124201</v>
      </c>
      <c r="M121" s="13" t="n">
        <v>0.159371</v>
      </c>
      <c r="N121" s="13" t="n">
        <v>-0.029258</v>
      </c>
      <c r="O121" s="13" t="n">
        <v>-0.056238</v>
      </c>
      <c r="P121" s="13" t="n">
        <v>-0.14273</v>
      </c>
      <c r="Q121" s="13" t="n">
        <v>0.054527</v>
      </c>
      <c r="R121" s="13" t="n">
        <v>-0.165581</v>
      </c>
      <c r="S121" s="13" t="n">
        <v>0.09508</v>
      </c>
      <c r="T121" s="13" t="n">
        <v>0.06933</v>
      </c>
      <c r="U121" s="13" t="n">
        <v>-0.033327</v>
      </c>
      <c r="V121" s="13" t="n">
        <v>0.111366</v>
      </c>
      <c r="W121" s="13" t="n">
        <v>0.088174</v>
      </c>
      <c r="X121" s="13" t="n">
        <v>-0.027298</v>
      </c>
      <c r="Y121" s="13" t="n">
        <v>-0.125577</v>
      </c>
      <c r="Z121" s="13" t="n">
        <v>-0.250051</v>
      </c>
      <c r="AA121" s="13" t="n">
        <v>-0.150325</v>
      </c>
      <c r="AB121" s="13" t="n">
        <v>0.058017</v>
      </c>
      <c r="AC121" s="13" t="n">
        <v>-0.087074</v>
      </c>
      <c r="AD121" s="13" t="n">
        <v>-0.10495</v>
      </c>
      <c r="AE121" s="13" t="n">
        <v>-0.084808</v>
      </c>
      <c r="AF121" s="13" t="n">
        <v>0.165592</v>
      </c>
      <c r="AG121" s="13" t="n">
        <v>0.095403</v>
      </c>
      <c r="AH121" s="13" t="n">
        <v>-0.086778</v>
      </c>
      <c r="AI121" s="13" t="n">
        <v>-0.044921</v>
      </c>
      <c r="AJ121" s="13" t="n">
        <v>0.107453</v>
      </c>
      <c r="AK121" s="13" t="n">
        <v>-0.219209</v>
      </c>
      <c r="AL121" s="13" t="n">
        <v>-0.051883</v>
      </c>
      <c r="AM121" s="13" t="n">
        <v>-0.130185</v>
      </c>
      <c r="AN121" s="13" t="n">
        <v>-0.227296</v>
      </c>
      <c r="AO121" s="13" t="n">
        <v>-0.025607</v>
      </c>
      <c r="AP121" s="13" t="n">
        <v>0.18531</v>
      </c>
      <c r="AQ121" s="13" t="n">
        <v>0.097214</v>
      </c>
      <c r="AR121" s="13" t="n">
        <v>-0.082383</v>
      </c>
      <c r="AS121" s="13" t="n">
        <v>-0.115189</v>
      </c>
      <c r="AT121" s="13" t="n">
        <v>0.05552</v>
      </c>
      <c r="AU121" s="13" t="n">
        <v>0.169287</v>
      </c>
      <c r="AV121" s="13" t="n">
        <v>-0.102896</v>
      </c>
      <c r="AW121" s="13" t="n">
        <v>-0.010375</v>
      </c>
      <c r="AX121" s="13" t="n">
        <v>-0.043098</v>
      </c>
      <c r="AY121" s="13" t="n">
        <v>-0.130858</v>
      </c>
      <c r="AZ121" s="13" t="n">
        <v>-0.012605</v>
      </c>
      <c r="BA121" s="13" t="n">
        <v>0.075177</v>
      </c>
      <c r="BB121" s="13" t="n">
        <v>0.245383</v>
      </c>
      <c r="BC121" s="13" t="n">
        <v>0.091102</v>
      </c>
      <c r="BD121" s="13" t="n">
        <v>0.177184</v>
      </c>
      <c r="BE121" s="13" t="n">
        <v>-0.012784</v>
      </c>
      <c r="BF121" s="13" t="n">
        <v>0.47995</v>
      </c>
      <c r="BG121" s="13" t="n">
        <v>-0.052498</v>
      </c>
      <c r="BH121" s="13" t="n">
        <v>0.120941</v>
      </c>
      <c r="BI121" s="13" t="n">
        <v>-0.103906</v>
      </c>
      <c r="BJ121" s="13" t="n">
        <v>-0.155991</v>
      </c>
      <c r="BK121" s="13" t="n">
        <v>-0.095924</v>
      </c>
      <c r="BM121" s="13" t="n">
        <v>0.022359</v>
      </c>
      <c r="BN121" s="13" t="n">
        <v>0.031418</v>
      </c>
      <c r="BO121" s="13" t="n">
        <v>-0.025783</v>
      </c>
      <c r="BP121" s="13" t="n">
        <v>0.059804</v>
      </c>
      <c r="BQ121" s="13" t="n">
        <v>-0.022404</v>
      </c>
      <c r="BR121" s="13" t="n">
        <v>-0.030452</v>
      </c>
      <c r="BS121" s="13" t="n">
        <v>0.027405</v>
      </c>
      <c r="BT121" s="13" t="n">
        <v>0.045285</v>
      </c>
      <c r="BU121" s="13" t="n">
        <v>-0.023915</v>
      </c>
      <c r="BV121" s="13" t="n">
        <v>0.061773</v>
      </c>
      <c r="BW121" s="13" t="n">
        <v>-0.032009</v>
      </c>
      <c r="BX121" s="13" t="n">
        <v>0.04043</v>
      </c>
      <c r="BY121" s="13" t="n">
        <v>0.033009</v>
      </c>
      <c r="BZ121" s="13" t="n">
        <v>0.005099</v>
      </c>
      <c r="CA121" s="13" t="n">
        <v>-0.01179</v>
      </c>
      <c r="CB121" s="13" t="n">
        <v>0.076343</v>
      </c>
      <c r="CC121" s="13" t="n">
        <v>0.010077</v>
      </c>
      <c r="CD121" s="13" t="n">
        <v>-0.015829</v>
      </c>
      <c r="CE121" s="13" t="n">
        <v>0.021767</v>
      </c>
      <c r="CF121" s="13" t="n">
        <v>-0.01456</v>
      </c>
      <c r="CG121" s="13" t="n">
        <v>0.02453</v>
      </c>
      <c r="CH121" s="13" t="n">
        <v>-0.08003</v>
      </c>
      <c r="CI121" s="13" t="n">
        <v>-0.057953</v>
      </c>
      <c r="CJ121" s="13" t="n">
        <v>0.059667</v>
      </c>
      <c r="CK121" s="13" t="n">
        <v>0.010888</v>
      </c>
      <c r="CL121" s="13" t="n">
        <v>-0.033017</v>
      </c>
      <c r="CM121" s="13" t="n">
        <v>-0.098745</v>
      </c>
      <c r="CN121" s="13" t="n">
        <v>0.010871</v>
      </c>
      <c r="CO121" s="13" t="n">
        <v>0.080725</v>
      </c>
      <c r="CP121" s="13" t="n">
        <v>0.019985</v>
      </c>
      <c r="CQ121" s="13" t="n">
        <v>0.033649</v>
      </c>
      <c r="CR121" s="13" t="n">
        <v>-0.007899</v>
      </c>
      <c r="CS121" s="13" t="n">
        <v>0.051346</v>
      </c>
      <c r="CT121" s="13" t="n">
        <v>0.01079</v>
      </c>
      <c r="CU121" s="13" t="n">
        <v>-0.004156</v>
      </c>
      <c r="CV121" s="13" t="n">
        <v>-0.037128</v>
      </c>
      <c r="CW121" s="13" t="n">
        <v>0.037117</v>
      </c>
      <c r="CX121" s="13" t="n">
        <v>0.00102</v>
      </c>
      <c r="CY121" s="13" t="n">
        <v>0.030596</v>
      </c>
      <c r="CZ121" s="13" t="n">
        <v>0.039699</v>
      </c>
      <c r="DA121" s="13" t="n">
        <v>0.007024</v>
      </c>
      <c r="DB121" s="13" t="n">
        <v>0.018097</v>
      </c>
      <c r="DC121" s="13" t="n">
        <v>0.015499</v>
      </c>
      <c r="DD121" s="13" t="n">
        <v>0.015566</v>
      </c>
      <c r="DE121" s="13" t="n">
        <v>0.016712</v>
      </c>
      <c r="DF121" s="13" t="n">
        <v>0.00901</v>
      </c>
      <c r="DG121" s="13" t="n">
        <v>0.030275</v>
      </c>
      <c r="DH121" s="13" t="n">
        <v>0.026216</v>
      </c>
      <c r="DI121" s="13" t="n">
        <v>0.047855</v>
      </c>
      <c r="DJ121" s="13" t="n">
        <v>0.004199</v>
      </c>
      <c r="DK121" s="13" t="n">
        <v>0.05055</v>
      </c>
      <c r="DL121" s="13" t="n">
        <v>-0.032593</v>
      </c>
      <c r="DM121" s="13" t="n">
        <v>-0.004648</v>
      </c>
      <c r="DN121" s="13" t="n">
        <v>-0.000105</v>
      </c>
      <c r="DO121" s="13" t="n">
        <v>0.041052</v>
      </c>
      <c r="DP121" s="13" t="n">
        <v>0.01575</v>
      </c>
      <c r="DQ121" s="13" t="n">
        <v>0.0235</v>
      </c>
      <c r="DR121" s="13" t="n">
        <v>0.07386</v>
      </c>
      <c r="DS121" s="13" t="n">
        <v>-0.00907</v>
      </c>
      <c r="DT121" s="13" t="n">
        <v>-0.096152</v>
      </c>
      <c r="DV121" s="13" t="n">
        <v>0.022566</v>
      </c>
      <c r="DW121" s="13" t="n">
        <v>0.029745</v>
      </c>
      <c r="DX121" s="13" t="n">
        <v>-0.028968</v>
      </c>
      <c r="DY121" s="13" t="n">
        <v>0.053751</v>
      </c>
      <c r="DZ121" s="13" t="n">
        <v>-0.019294</v>
      </c>
      <c r="EA121" s="13" t="n">
        <v>-0.030174</v>
      </c>
      <c r="EB121" s="13" t="n">
        <v>0.021239</v>
      </c>
      <c r="EC121" s="13" t="n">
        <v>0.044675</v>
      </c>
      <c r="ED121" s="13" t="n">
        <v>-0.029569</v>
      </c>
      <c r="EE121" s="13" t="n">
        <v>0.06635</v>
      </c>
      <c r="EF121" s="13" t="n">
        <v>-0.032725</v>
      </c>
      <c r="EG121" s="13" t="n">
        <v>0.036564</v>
      </c>
      <c r="EH121" s="13" t="n">
        <v>0.029096</v>
      </c>
      <c r="EI121" s="13" t="n">
        <v>0.005951</v>
      </c>
      <c r="EJ121" s="13" t="n">
        <v>-0.016033</v>
      </c>
      <c r="EK121" s="13" t="n">
        <v>0.076606</v>
      </c>
      <c r="EL121" s="13" t="n">
        <v>0.005931</v>
      </c>
      <c r="EM121" s="13" t="n">
        <v>-0.011451</v>
      </c>
      <c r="EN121" s="13" t="n">
        <v>0.015666</v>
      </c>
      <c r="EO121" s="13" t="n">
        <v>-0.023196</v>
      </c>
      <c r="EP121" s="13" t="n">
        <v>0.02393</v>
      </c>
      <c r="EQ121" s="13" t="n">
        <v>-0.08373</v>
      </c>
      <c r="ER121" s="13" t="n">
        <v>-0.061746</v>
      </c>
      <c r="ES121" s="13" t="n">
        <v>0.054993</v>
      </c>
      <c r="ET121" s="13" t="n">
        <v>0.011195</v>
      </c>
      <c r="EU121" s="13" t="n">
        <v>-0.029279</v>
      </c>
      <c r="EV121" s="13" t="n">
        <v>-0.110574</v>
      </c>
      <c r="EW121" s="13" t="n">
        <v>0.00886</v>
      </c>
      <c r="EX121" s="13" t="n">
        <v>0.078538</v>
      </c>
      <c r="EY121" s="13" t="n">
        <v>0.021158</v>
      </c>
      <c r="EZ121" s="13" t="n">
        <v>0.029954</v>
      </c>
      <c r="FA121" s="13" t="n">
        <v>-0.012151</v>
      </c>
      <c r="FB121" s="13" t="n">
        <v>0.0548</v>
      </c>
      <c r="FC121" s="13" t="n">
        <v>0.00836</v>
      </c>
      <c r="FD121" s="13" t="n">
        <v>-0.004989</v>
      </c>
      <c r="FE121" s="13" t="n">
        <v>-0.039536</v>
      </c>
      <c r="FF121" s="13" t="n">
        <v>0.040772</v>
      </c>
      <c r="FG121" s="13" t="n">
        <v>0.003534</v>
      </c>
      <c r="FH121" s="13" t="n">
        <v>0.032737</v>
      </c>
      <c r="FI121" s="13" t="n">
        <v>0.042111</v>
      </c>
      <c r="FJ121" s="13" t="n">
        <v>0.005916</v>
      </c>
      <c r="FK121" s="13" t="n">
        <v>0.02178</v>
      </c>
      <c r="FL121" s="13" t="n">
        <v>0.012158</v>
      </c>
      <c r="FM121" s="13" t="n">
        <v>0.020402</v>
      </c>
      <c r="FN121" s="13" t="n">
        <v>0.017059</v>
      </c>
      <c r="FO121" s="13" t="n">
        <v>0.008143</v>
      </c>
      <c r="FP121" s="13" t="n">
        <v>0.031596</v>
      </c>
      <c r="FQ121" s="13" t="n">
        <v>0.021031</v>
      </c>
      <c r="FR121" s="13" t="n">
        <v>0.044201</v>
      </c>
      <c r="FS121" s="13" t="n">
        <v>0.006314</v>
      </c>
      <c r="FT121" s="13" t="n">
        <v>0.044551</v>
      </c>
      <c r="FU121" s="13" t="n">
        <v>-0.028756</v>
      </c>
      <c r="FV121" s="13" t="n">
        <v>-0.003195</v>
      </c>
      <c r="FW121" s="13" t="n">
        <v>-0.001684</v>
      </c>
      <c r="FX121" s="13" t="n">
        <v>0.039166</v>
      </c>
      <c r="FY121" s="13" t="n">
        <v>0.015338</v>
      </c>
      <c r="FZ121" s="13" t="n">
        <v>0.022407</v>
      </c>
      <c r="GA121" s="13" t="n">
        <v>0.077218</v>
      </c>
      <c r="GB121" s="13" t="n">
        <v>-0.009277</v>
      </c>
      <c r="GC121" s="13" t="n">
        <v>-0.099937</v>
      </c>
    </row>
    <row r="122" customFormat="false" ht="15" hidden="false" customHeight="false" outlineLevel="0" collapsed="false">
      <c r="B122" s="8" t="str">
        <f aca="false">Deals!B122</f>
        <v>Packaging Corp Of America</v>
      </c>
      <c r="C122" s="12" t="n">
        <v>1</v>
      </c>
      <c r="D122" s="13" t="n">
        <v>-0.0114</v>
      </c>
      <c r="E122" s="13" t="n">
        <v>0.03427</v>
      </c>
      <c r="F122" s="13" t="n">
        <v>0.02086</v>
      </c>
      <c r="G122" s="13" t="n">
        <v>0.128328</v>
      </c>
      <c r="H122" s="13" t="n">
        <v>-0.029085</v>
      </c>
      <c r="I122" s="13" t="n">
        <v>-0.053148</v>
      </c>
      <c r="J122" s="13" t="n">
        <v>0.037971</v>
      </c>
      <c r="K122" s="13" t="n">
        <v>0.039474</v>
      </c>
      <c r="L122" s="13" t="n">
        <v>-0.074556</v>
      </c>
      <c r="M122" s="13" t="n">
        <v>0.02766</v>
      </c>
      <c r="N122" s="13" t="n">
        <v>-0.055449</v>
      </c>
      <c r="O122" s="13" t="n">
        <v>0.129427</v>
      </c>
      <c r="P122" s="13" t="n">
        <v>0.030522</v>
      </c>
      <c r="Q122" s="13" t="n">
        <v>0.056139</v>
      </c>
      <c r="R122" s="13" t="n">
        <v>-0.028187</v>
      </c>
      <c r="S122" s="13" t="n">
        <v>0.092419</v>
      </c>
      <c r="T122" s="13" t="n">
        <v>-0.049722</v>
      </c>
      <c r="U122" s="13" t="n">
        <v>-0.115104</v>
      </c>
      <c r="V122" s="13" t="n">
        <v>-0.000145</v>
      </c>
      <c r="W122" s="13" t="n">
        <v>-0.088754</v>
      </c>
      <c r="X122" s="13" t="n">
        <v>0.132821</v>
      </c>
      <c r="Y122" s="13" t="n">
        <v>-0.051985</v>
      </c>
      <c r="Z122" s="13" t="n">
        <v>-0.095366</v>
      </c>
      <c r="AA122" s="13" t="n">
        <v>0.137799</v>
      </c>
      <c r="AB122" s="13" t="n">
        <v>-0.00672</v>
      </c>
      <c r="AC122" s="13" t="n">
        <v>-0.064568</v>
      </c>
      <c r="AD122" s="13" t="n">
        <v>-0.193814</v>
      </c>
      <c r="AE122" s="13" t="n">
        <v>-0.045839</v>
      </c>
      <c r="AF122" s="13" t="n">
        <v>0.256701</v>
      </c>
      <c r="AG122" s="13" t="n">
        <v>0.074172</v>
      </c>
      <c r="AH122" s="13" t="n">
        <v>0.051634</v>
      </c>
      <c r="AI122" s="13" t="n">
        <v>-0.010992</v>
      </c>
      <c r="AJ122" s="13" t="n">
        <v>0.115942</v>
      </c>
      <c r="AK122" s="13" t="n">
        <v>0.052751</v>
      </c>
      <c r="AL122" s="13" t="n">
        <v>0.04146</v>
      </c>
      <c r="AM122" s="13" t="n">
        <v>0.01526</v>
      </c>
      <c r="AN122" s="13" t="n">
        <v>0.027394</v>
      </c>
      <c r="AO122" s="13" t="n">
        <v>0.008141</v>
      </c>
      <c r="AP122" s="13" t="n">
        <v>0.086772</v>
      </c>
      <c r="AQ122" s="13" t="n">
        <v>0.002712</v>
      </c>
      <c r="AR122" s="13" t="n">
        <v>-0.001947</v>
      </c>
      <c r="AS122" s="13" t="n">
        <v>0.078149</v>
      </c>
      <c r="AT122" s="13" t="n">
        <v>0.034217</v>
      </c>
      <c r="AU122" s="13" t="n">
        <v>0.096515</v>
      </c>
      <c r="AV122" s="13" t="n">
        <v>-0.017147</v>
      </c>
      <c r="AW122" s="13" t="n">
        <v>0.026763</v>
      </c>
      <c r="AX122" s="13" t="n">
        <v>0.025798</v>
      </c>
      <c r="AY122" s="13" t="n">
        <v>0.013865</v>
      </c>
      <c r="AZ122" s="13" t="n">
        <v>0.02004</v>
      </c>
      <c r="BA122" s="13" t="n">
        <v>0.016442</v>
      </c>
      <c r="BB122" s="13" t="n">
        <v>0.04214</v>
      </c>
      <c r="BC122" s="13" t="n">
        <v>-0.051182</v>
      </c>
      <c r="BD122" s="13" t="n">
        <v>-0.049245</v>
      </c>
      <c r="BE122" s="13" t="n">
        <v>0.026531</v>
      </c>
      <c r="BF122" s="13" t="n">
        <v>0.015645</v>
      </c>
      <c r="BG122" s="13" t="n">
        <v>-0.041872</v>
      </c>
      <c r="BH122" s="13" t="n">
        <v>0.009929</v>
      </c>
      <c r="BI122" s="13" t="n">
        <v>-0.026395</v>
      </c>
      <c r="BJ122" s="13" t="n">
        <v>0.005095</v>
      </c>
      <c r="BK122" s="13" t="n">
        <v>-0.163005</v>
      </c>
      <c r="BM122" s="13" t="n">
        <v>0.022359</v>
      </c>
      <c r="BN122" s="13" t="n">
        <v>0.031418</v>
      </c>
      <c r="BO122" s="13" t="n">
        <v>-0.025783</v>
      </c>
      <c r="BP122" s="13" t="n">
        <v>0.059804</v>
      </c>
      <c r="BQ122" s="13" t="n">
        <v>-0.022404</v>
      </c>
      <c r="BR122" s="13" t="n">
        <v>-0.030452</v>
      </c>
      <c r="BS122" s="13" t="n">
        <v>0.027405</v>
      </c>
      <c r="BT122" s="13" t="n">
        <v>0.045285</v>
      </c>
      <c r="BU122" s="13" t="n">
        <v>-0.023915</v>
      </c>
      <c r="BV122" s="13" t="n">
        <v>0.061773</v>
      </c>
      <c r="BW122" s="13" t="n">
        <v>-0.032009</v>
      </c>
      <c r="BX122" s="13" t="n">
        <v>0.04043</v>
      </c>
      <c r="BY122" s="13" t="n">
        <v>0.033009</v>
      </c>
      <c r="BZ122" s="13" t="n">
        <v>0.005099</v>
      </c>
      <c r="CA122" s="13" t="n">
        <v>-0.01179</v>
      </c>
      <c r="CB122" s="13" t="n">
        <v>0.076343</v>
      </c>
      <c r="CC122" s="13" t="n">
        <v>0.010077</v>
      </c>
      <c r="CD122" s="13" t="n">
        <v>-0.015829</v>
      </c>
      <c r="CE122" s="13" t="n">
        <v>0.021767</v>
      </c>
      <c r="CF122" s="13" t="n">
        <v>-0.01456</v>
      </c>
      <c r="CG122" s="13" t="n">
        <v>0.02453</v>
      </c>
      <c r="CH122" s="13" t="n">
        <v>-0.08003</v>
      </c>
      <c r="CI122" s="13" t="n">
        <v>-0.057953</v>
      </c>
      <c r="CJ122" s="13" t="n">
        <v>0.059667</v>
      </c>
      <c r="CK122" s="13" t="n">
        <v>0.010888</v>
      </c>
      <c r="CL122" s="13" t="n">
        <v>-0.033017</v>
      </c>
      <c r="CM122" s="13" t="n">
        <v>-0.098745</v>
      </c>
      <c r="CN122" s="13" t="n">
        <v>0.010871</v>
      </c>
      <c r="CO122" s="13" t="n">
        <v>0.080725</v>
      </c>
      <c r="CP122" s="13" t="n">
        <v>0.019985</v>
      </c>
      <c r="CQ122" s="13" t="n">
        <v>0.033649</v>
      </c>
      <c r="CR122" s="13" t="n">
        <v>-0.007899</v>
      </c>
      <c r="CS122" s="13" t="n">
        <v>0.051346</v>
      </c>
      <c r="CT122" s="13" t="n">
        <v>0.01079</v>
      </c>
      <c r="CU122" s="13" t="n">
        <v>-0.004156</v>
      </c>
      <c r="CV122" s="13" t="n">
        <v>-0.037128</v>
      </c>
      <c r="CW122" s="13" t="n">
        <v>0.037117</v>
      </c>
      <c r="CX122" s="13" t="n">
        <v>0.00102</v>
      </c>
      <c r="CY122" s="13" t="n">
        <v>0.030596</v>
      </c>
      <c r="CZ122" s="13" t="n">
        <v>0.039699</v>
      </c>
      <c r="DA122" s="13" t="n">
        <v>0.007024</v>
      </c>
      <c r="DB122" s="13" t="n">
        <v>0.018097</v>
      </c>
      <c r="DC122" s="13" t="n">
        <v>0.015499</v>
      </c>
      <c r="DD122" s="13" t="n">
        <v>0.015566</v>
      </c>
      <c r="DE122" s="13" t="n">
        <v>0.016712</v>
      </c>
      <c r="DF122" s="13" t="n">
        <v>0.00901</v>
      </c>
      <c r="DG122" s="13" t="n">
        <v>0.030275</v>
      </c>
      <c r="DH122" s="13" t="n">
        <v>0.026216</v>
      </c>
      <c r="DI122" s="13" t="n">
        <v>0.047855</v>
      </c>
      <c r="DJ122" s="13" t="n">
        <v>0.004199</v>
      </c>
      <c r="DK122" s="13" t="n">
        <v>0.05055</v>
      </c>
      <c r="DL122" s="13" t="n">
        <v>-0.032593</v>
      </c>
      <c r="DM122" s="13" t="n">
        <v>-0.004648</v>
      </c>
      <c r="DN122" s="13" t="n">
        <v>-0.000105</v>
      </c>
      <c r="DO122" s="13" t="n">
        <v>0.041052</v>
      </c>
      <c r="DP122" s="13" t="n">
        <v>0.01575</v>
      </c>
      <c r="DQ122" s="13" t="n">
        <v>0.0235</v>
      </c>
      <c r="DR122" s="13" t="n">
        <v>0.07386</v>
      </c>
      <c r="DS122" s="13" t="n">
        <v>-0.00907</v>
      </c>
      <c r="DT122" s="13" t="n">
        <v>-0.096152</v>
      </c>
      <c r="DV122" s="13" t="n">
        <v>0.022566</v>
      </c>
      <c r="DW122" s="13" t="n">
        <v>0.029745</v>
      </c>
      <c r="DX122" s="13" t="n">
        <v>-0.028968</v>
      </c>
      <c r="DY122" s="13" t="n">
        <v>0.053751</v>
      </c>
      <c r="DZ122" s="13" t="n">
        <v>-0.019294</v>
      </c>
      <c r="EA122" s="13" t="n">
        <v>-0.030174</v>
      </c>
      <c r="EB122" s="13" t="n">
        <v>0.021239</v>
      </c>
      <c r="EC122" s="13" t="n">
        <v>0.044675</v>
      </c>
      <c r="ED122" s="13" t="n">
        <v>-0.029569</v>
      </c>
      <c r="EE122" s="13" t="n">
        <v>0.06635</v>
      </c>
      <c r="EF122" s="13" t="n">
        <v>-0.032725</v>
      </c>
      <c r="EG122" s="13" t="n">
        <v>0.036564</v>
      </c>
      <c r="EH122" s="13" t="n">
        <v>0.029096</v>
      </c>
      <c r="EI122" s="13" t="n">
        <v>0.005951</v>
      </c>
      <c r="EJ122" s="13" t="n">
        <v>-0.016033</v>
      </c>
      <c r="EK122" s="13" t="n">
        <v>0.076606</v>
      </c>
      <c r="EL122" s="13" t="n">
        <v>0.005931</v>
      </c>
      <c r="EM122" s="13" t="n">
        <v>-0.011451</v>
      </c>
      <c r="EN122" s="13" t="n">
        <v>0.015666</v>
      </c>
      <c r="EO122" s="13" t="n">
        <v>-0.023196</v>
      </c>
      <c r="EP122" s="13" t="n">
        <v>0.02393</v>
      </c>
      <c r="EQ122" s="13" t="n">
        <v>-0.08373</v>
      </c>
      <c r="ER122" s="13" t="n">
        <v>-0.061746</v>
      </c>
      <c r="ES122" s="13" t="n">
        <v>0.054993</v>
      </c>
      <c r="ET122" s="13" t="n">
        <v>0.011195</v>
      </c>
      <c r="EU122" s="13" t="n">
        <v>-0.029279</v>
      </c>
      <c r="EV122" s="13" t="n">
        <v>-0.110574</v>
      </c>
      <c r="EW122" s="13" t="n">
        <v>0.00886</v>
      </c>
      <c r="EX122" s="13" t="n">
        <v>0.078538</v>
      </c>
      <c r="EY122" s="13" t="n">
        <v>0.021158</v>
      </c>
      <c r="EZ122" s="13" t="n">
        <v>0.029954</v>
      </c>
      <c r="FA122" s="13" t="n">
        <v>-0.012151</v>
      </c>
      <c r="FB122" s="13" t="n">
        <v>0.0548</v>
      </c>
      <c r="FC122" s="13" t="n">
        <v>0.00836</v>
      </c>
      <c r="FD122" s="13" t="n">
        <v>-0.004989</v>
      </c>
      <c r="FE122" s="13" t="n">
        <v>-0.039536</v>
      </c>
      <c r="FF122" s="13" t="n">
        <v>0.040772</v>
      </c>
      <c r="FG122" s="13" t="n">
        <v>0.003534</v>
      </c>
      <c r="FH122" s="13" t="n">
        <v>0.032737</v>
      </c>
      <c r="FI122" s="13" t="n">
        <v>0.042111</v>
      </c>
      <c r="FJ122" s="13" t="n">
        <v>0.005916</v>
      </c>
      <c r="FK122" s="13" t="n">
        <v>0.02178</v>
      </c>
      <c r="FL122" s="13" t="n">
        <v>0.012158</v>
      </c>
      <c r="FM122" s="13" t="n">
        <v>0.020402</v>
      </c>
      <c r="FN122" s="13" t="n">
        <v>0.017059</v>
      </c>
      <c r="FO122" s="13" t="n">
        <v>0.008143</v>
      </c>
      <c r="FP122" s="13" t="n">
        <v>0.031596</v>
      </c>
      <c r="FQ122" s="13" t="n">
        <v>0.021031</v>
      </c>
      <c r="FR122" s="13" t="n">
        <v>0.044201</v>
      </c>
      <c r="FS122" s="13" t="n">
        <v>0.006314</v>
      </c>
      <c r="FT122" s="13" t="n">
        <v>0.044551</v>
      </c>
      <c r="FU122" s="13" t="n">
        <v>-0.028756</v>
      </c>
      <c r="FV122" s="13" t="n">
        <v>-0.003195</v>
      </c>
      <c r="FW122" s="13" t="n">
        <v>-0.001684</v>
      </c>
      <c r="FX122" s="13" t="n">
        <v>0.039166</v>
      </c>
      <c r="FY122" s="13" t="n">
        <v>0.015338</v>
      </c>
      <c r="FZ122" s="13" t="n">
        <v>0.022407</v>
      </c>
      <c r="GA122" s="13" t="n">
        <v>0.077218</v>
      </c>
      <c r="GB122" s="13" t="n">
        <v>-0.009277</v>
      </c>
      <c r="GC122" s="13" t="n">
        <v>-0.099937</v>
      </c>
    </row>
    <row r="123" customFormat="false" ht="15" hidden="false" customHeight="false" outlineLevel="0" collapsed="false">
      <c r="B123" s="8" t="str">
        <f aca="false">Deals!B123</f>
        <v>Amgen Inc.</v>
      </c>
      <c r="C123" s="12" t="n">
        <v>1</v>
      </c>
      <c r="D123" s="13" t="n">
        <v>-0.015929</v>
      </c>
      <c r="E123" s="13" t="n">
        <v>0.002284</v>
      </c>
      <c r="F123" s="13" t="n">
        <v>0.042689</v>
      </c>
      <c r="G123" s="13" t="n">
        <v>0.047751</v>
      </c>
      <c r="H123" s="13" t="n">
        <v>-0.005483</v>
      </c>
      <c r="I123" s="13" t="n">
        <v>-0.093968</v>
      </c>
      <c r="J123" s="13" t="n">
        <v>0.0434</v>
      </c>
      <c r="K123" s="13" t="n">
        <v>0.020519</v>
      </c>
      <c r="L123" s="13" t="n">
        <v>0.076202</v>
      </c>
      <c r="M123" s="13" t="n">
        <v>0.098909</v>
      </c>
      <c r="N123" s="13" t="n">
        <v>0.007749</v>
      </c>
      <c r="O123" s="13" t="n">
        <v>0.154635</v>
      </c>
      <c r="P123" s="13" t="n">
        <v>0.023061</v>
      </c>
      <c r="Q123" s="13" t="n">
        <v>-0.036416</v>
      </c>
      <c r="R123" s="13" t="n">
        <v>-0.044133</v>
      </c>
      <c r="S123" s="13" t="n">
        <v>0.041048</v>
      </c>
      <c r="T123" s="13" t="n">
        <v>0.013505</v>
      </c>
      <c r="U123" s="13" t="n">
        <v>-0.012136</v>
      </c>
      <c r="V123" s="13" t="n">
        <v>-0.005446</v>
      </c>
      <c r="W123" s="13" t="n">
        <v>-0.017535</v>
      </c>
      <c r="X123" s="13" t="n">
        <v>0.150274</v>
      </c>
      <c r="Y123" s="13" t="n">
        <v>-0.136021</v>
      </c>
      <c r="Z123" s="13" t="n">
        <v>-0.088681</v>
      </c>
      <c r="AA123" s="13" t="n">
        <v>0.14358</v>
      </c>
      <c r="AB123" s="13" t="n">
        <v>0.023454</v>
      </c>
      <c r="AC123" s="13" t="n">
        <v>0.007635</v>
      </c>
      <c r="AD123" s="13" t="n">
        <v>-0.059139</v>
      </c>
      <c r="AE123" s="13" t="n">
        <v>-0.061874</v>
      </c>
      <c r="AF123" s="13" t="n">
        <v>0.053767</v>
      </c>
      <c r="AG123" s="13" t="n">
        <v>0.055826</v>
      </c>
      <c r="AH123" s="13" t="n">
        <v>0.004106</v>
      </c>
      <c r="AI123" s="13" t="n">
        <v>-0.03672</v>
      </c>
      <c r="AJ123" s="13" t="n">
        <v>0.130661</v>
      </c>
      <c r="AK123" s="13" t="n">
        <v>-0.005639</v>
      </c>
      <c r="AL123" s="13" t="n">
        <v>-0.019111</v>
      </c>
      <c r="AM123" s="13" t="n">
        <v>-0.153768</v>
      </c>
      <c r="AN123" s="13" t="n">
        <v>0.027699</v>
      </c>
      <c r="AO123" s="13" t="n">
        <v>0.014854</v>
      </c>
      <c r="AP123" s="13" t="n">
        <v>0.071609</v>
      </c>
      <c r="AQ123" s="13" t="n">
        <v>0.134031</v>
      </c>
      <c r="AR123" s="13" t="n">
        <v>-0.070583</v>
      </c>
      <c r="AS123" s="13" t="n">
        <v>-0.004571</v>
      </c>
      <c r="AT123" s="13" t="n">
        <v>-0.042432</v>
      </c>
      <c r="AU123" s="13" t="n">
        <v>0.109443</v>
      </c>
      <c r="AV123" s="13" t="n">
        <v>0.013238</v>
      </c>
      <c r="AW123" s="13" t="n">
        <v>0.025271</v>
      </c>
      <c r="AX123" s="13" t="n">
        <v>0.048827</v>
      </c>
      <c r="AY123" s="13" t="n">
        <v>-0.060231</v>
      </c>
      <c r="AZ123" s="13" t="n">
        <v>0.009074</v>
      </c>
      <c r="BA123" s="13" t="n">
        <v>-0.010019</v>
      </c>
      <c r="BB123" s="13" t="n">
        <v>0.069868</v>
      </c>
      <c r="BC123" s="13" t="n">
        <v>-0.00516</v>
      </c>
      <c r="BD123" s="13" t="n">
        <v>-0.072319</v>
      </c>
      <c r="BE123" s="13" t="n">
        <v>0.023463</v>
      </c>
      <c r="BF123" s="13" t="n">
        <v>0.037024</v>
      </c>
      <c r="BG123" s="13" t="n">
        <v>0.02767</v>
      </c>
      <c r="BH123" s="13" t="n">
        <v>0.064792</v>
      </c>
      <c r="BI123" s="13" t="n">
        <v>0.023302</v>
      </c>
      <c r="BJ123" s="13" t="n">
        <v>0.037436</v>
      </c>
      <c r="BK123" s="13" t="n">
        <v>-0.06995</v>
      </c>
      <c r="BM123" s="13" t="n">
        <v>0.031878</v>
      </c>
      <c r="BN123" s="13" t="n">
        <v>0.02593</v>
      </c>
      <c r="BO123" s="13" t="n">
        <v>-0.040348</v>
      </c>
      <c r="BP123" s="13" t="n">
        <v>0.051051</v>
      </c>
      <c r="BQ123" s="13" t="n">
        <v>-0.014273</v>
      </c>
      <c r="BR123" s="13" t="n">
        <v>0.015398</v>
      </c>
      <c r="BS123" s="13" t="n">
        <v>0.031845</v>
      </c>
      <c r="BT123" s="13" t="n">
        <v>0.011359</v>
      </c>
      <c r="BU123" s="13" t="n">
        <v>-0.016618</v>
      </c>
      <c r="BV123" s="13" t="n">
        <v>0.048826</v>
      </c>
      <c r="BW123" s="13" t="n">
        <v>-0.006074</v>
      </c>
      <c r="BX123" s="13" t="n">
        <v>0.02283</v>
      </c>
      <c r="BY123" s="13" t="n">
        <v>0.035515</v>
      </c>
      <c r="BZ123" s="13" t="n">
        <v>-0.012368</v>
      </c>
      <c r="CA123" s="13" t="n">
        <v>-0.008353</v>
      </c>
      <c r="CB123" s="13" t="n">
        <v>0.059661</v>
      </c>
      <c r="CC123" s="13" t="n">
        <v>-0.010453</v>
      </c>
      <c r="CD123" s="13" t="n">
        <v>0.002214</v>
      </c>
      <c r="CE123" s="13" t="n">
        <v>0.015755</v>
      </c>
      <c r="CF123" s="13" t="n">
        <v>-0.004802</v>
      </c>
      <c r="CG123" s="13" t="n">
        <v>0.031311</v>
      </c>
      <c r="CH123" s="13" t="n">
        <v>-0.059184</v>
      </c>
      <c r="CI123" s="13" t="n">
        <v>-0.017</v>
      </c>
      <c r="CJ123" s="13" t="n">
        <v>0.085501</v>
      </c>
      <c r="CK123" s="13" t="n">
        <v>0.000862</v>
      </c>
      <c r="CL123" s="13" t="n">
        <v>-0.013923</v>
      </c>
      <c r="CM123" s="13" t="n">
        <v>-0.060194</v>
      </c>
      <c r="CN123" s="13" t="n">
        <v>0.002648</v>
      </c>
      <c r="CO123" s="13" t="n">
        <v>0.065164</v>
      </c>
      <c r="CP123" s="13" t="n">
        <v>-0.007147</v>
      </c>
      <c r="CQ123" s="13" t="n">
        <v>0.016604</v>
      </c>
      <c r="CR123" s="13" t="n">
        <v>0.000702</v>
      </c>
      <c r="CS123" s="13" t="n">
        <v>0.051821</v>
      </c>
      <c r="CT123" s="13" t="n">
        <v>-0.007159</v>
      </c>
      <c r="CU123" s="13" t="n">
        <v>0.005453</v>
      </c>
      <c r="CV123" s="13" t="n">
        <v>-0.023749</v>
      </c>
      <c r="CW123" s="13" t="n">
        <v>0.010556</v>
      </c>
      <c r="CX123" s="13" t="n">
        <v>0.012329</v>
      </c>
      <c r="CY123" s="13" t="n">
        <v>0.034037</v>
      </c>
      <c r="CZ123" s="13" t="n">
        <v>0.047372</v>
      </c>
      <c r="DA123" s="13" t="n">
        <v>0.014383</v>
      </c>
      <c r="DB123" s="13" t="n">
        <v>0.019205</v>
      </c>
      <c r="DC123" s="13" t="n">
        <v>0.028893</v>
      </c>
      <c r="DD123" s="13" t="n">
        <v>-0.00451</v>
      </c>
      <c r="DE123" s="13" t="n">
        <v>0.025623</v>
      </c>
      <c r="DF123" s="13" t="n">
        <v>0.02111</v>
      </c>
      <c r="DG123" s="13" t="n">
        <v>0.010474</v>
      </c>
      <c r="DH123" s="13" t="n">
        <v>0.042284</v>
      </c>
      <c r="DI123" s="13" t="n">
        <v>0.032246</v>
      </c>
      <c r="DJ123" s="13" t="n">
        <v>0.010423</v>
      </c>
      <c r="DK123" s="13" t="n">
        <v>0.080568</v>
      </c>
      <c r="DL123" s="13" t="n">
        <v>-0.013619</v>
      </c>
      <c r="DM123" s="13" t="n">
        <v>-0.028051</v>
      </c>
      <c r="DN123" s="13" t="n">
        <v>0.002292</v>
      </c>
      <c r="DO123" s="13" t="n">
        <v>0.044338</v>
      </c>
      <c r="DP123" s="13" t="n">
        <v>0.008912</v>
      </c>
      <c r="DQ123" s="13" t="n">
        <v>0.029916</v>
      </c>
      <c r="DR123" s="13" t="n">
        <v>0.062181</v>
      </c>
      <c r="DS123" s="13" t="n">
        <v>0.009488</v>
      </c>
      <c r="DT123" s="13" t="n">
        <v>-0.088495</v>
      </c>
      <c r="DV123" s="13" t="n">
        <v>0.022659</v>
      </c>
      <c r="DW123" s="13" t="n">
        <v>0.026889</v>
      </c>
      <c r="DX123" s="13" t="n">
        <v>-0.025893</v>
      </c>
      <c r="DY123" s="13" t="n">
        <v>0.05659</v>
      </c>
      <c r="DZ123" s="13" t="n">
        <v>-0.015759</v>
      </c>
      <c r="EA123" s="13" t="n">
        <v>0.002797</v>
      </c>
      <c r="EB123" s="13" t="n">
        <v>0.028851</v>
      </c>
      <c r="EC123" s="13" t="n">
        <v>0.014915</v>
      </c>
      <c r="ED123" s="13" t="n">
        <v>-0.024557</v>
      </c>
      <c r="EE123" s="13" t="n">
        <v>0.050111</v>
      </c>
      <c r="EF123" s="13" t="n">
        <v>-0.013994</v>
      </c>
      <c r="EG123" s="13" t="n">
        <v>0.02638</v>
      </c>
      <c r="EH123" s="13" t="n">
        <v>0.037801</v>
      </c>
      <c r="EI123" s="13" t="n">
        <v>-0.009339</v>
      </c>
      <c r="EJ123" s="13" t="n">
        <v>-0.020233</v>
      </c>
      <c r="EK123" s="13" t="n">
        <v>0.068639</v>
      </c>
      <c r="EL123" s="13" t="n">
        <v>-0.006734</v>
      </c>
      <c r="EM123" s="13" t="n">
        <v>0.006928</v>
      </c>
      <c r="EN123" s="13" t="n">
        <v>0.003641</v>
      </c>
      <c r="EO123" s="13" t="n">
        <v>-0.010359</v>
      </c>
      <c r="EP123" s="13" t="n">
        <v>0.028827</v>
      </c>
      <c r="EQ123" s="13" t="n">
        <v>-0.064724</v>
      </c>
      <c r="ER123" s="13" t="n">
        <v>-0.022601</v>
      </c>
      <c r="ES123" s="13" t="n">
        <v>0.075987</v>
      </c>
      <c r="ET123" s="13" t="n">
        <v>0.001824</v>
      </c>
      <c r="EU123" s="13" t="n">
        <v>-0.00837</v>
      </c>
      <c r="EV123" s="13" t="n">
        <v>-0.063947</v>
      </c>
      <c r="EW123" s="13" t="n">
        <v>0.012902</v>
      </c>
      <c r="EX123" s="13" t="n">
        <v>0.060117</v>
      </c>
      <c r="EY123" s="13" t="n">
        <v>-0.004977</v>
      </c>
      <c r="EZ123" s="13" t="n">
        <v>0.008057</v>
      </c>
      <c r="FA123" s="13" t="n">
        <v>0.006806</v>
      </c>
      <c r="FB123" s="13" t="n">
        <v>0.049935</v>
      </c>
      <c r="FC123" s="13" t="n">
        <v>-0.009553</v>
      </c>
      <c r="FD123" s="13" t="n">
        <v>-0.002709</v>
      </c>
      <c r="FE123" s="13" t="n">
        <v>-0.034978</v>
      </c>
      <c r="FF123" s="13" t="n">
        <v>0.024645</v>
      </c>
      <c r="FG123" s="13" t="n">
        <v>-0.000502</v>
      </c>
      <c r="FH123" s="13" t="n">
        <v>0.034016</v>
      </c>
      <c r="FI123" s="13" t="n">
        <v>0.036635</v>
      </c>
      <c r="FJ123" s="13" t="n">
        <v>0.00446</v>
      </c>
      <c r="FK123" s="13" t="n">
        <v>0.016297</v>
      </c>
      <c r="FL123" s="13" t="n">
        <v>0.023226</v>
      </c>
      <c r="FM123" s="13" t="n">
        <v>0.002142</v>
      </c>
      <c r="FN123" s="13" t="n">
        <v>0.017406</v>
      </c>
      <c r="FO123" s="13" t="n">
        <v>0.007309</v>
      </c>
      <c r="FP123" s="13" t="n">
        <v>0.018518</v>
      </c>
      <c r="FQ123" s="13" t="n">
        <v>0.020679</v>
      </c>
      <c r="FR123" s="13" t="n">
        <v>0.034014</v>
      </c>
      <c r="FS123" s="13" t="n">
        <v>0.017968</v>
      </c>
      <c r="FT123" s="13" t="n">
        <v>0.063409</v>
      </c>
      <c r="FU123" s="13" t="n">
        <v>-0.028518</v>
      </c>
      <c r="FV123" s="13" t="n">
        <v>-0.015555</v>
      </c>
      <c r="FW123" s="13" t="n">
        <v>-0.011655</v>
      </c>
      <c r="FX123" s="13" t="n">
        <v>0.028206</v>
      </c>
      <c r="FY123" s="13" t="n">
        <v>0.011672</v>
      </c>
      <c r="FZ123" s="13" t="n">
        <v>0.031151</v>
      </c>
      <c r="GA123" s="13" t="n">
        <v>0.048656</v>
      </c>
      <c r="GB123" s="13" t="n">
        <v>0.011911</v>
      </c>
      <c r="GC123" s="13" t="n">
        <v>-0.090512</v>
      </c>
    </row>
    <row r="124" customFormat="false" ht="15" hidden="false" customHeight="false" outlineLevel="0" collapsed="false">
      <c r="B124" s="8" t="str">
        <f aca="false">Deals!B124</f>
        <v>Gentex Corporation</v>
      </c>
      <c r="C124" s="12" t="n">
        <v>1</v>
      </c>
      <c r="D124" s="13" t="n">
        <v>0.011034</v>
      </c>
      <c r="E124" s="13" t="n">
        <v>0.107455</v>
      </c>
      <c r="F124" s="13" t="n">
        <v>-0.015767</v>
      </c>
      <c r="G124" s="13" t="n">
        <v>-0.031491</v>
      </c>
      <c r="H124" s="13" t="n">
        <v>0.0051</v>
      </c>
      <c r="I124" s="13" t="n">
        <v>-0.088487</v>
      </c>
      <c r="J124" s="13" t="n">
        <v>0.00872</v>
      </c>
      <c r="K124" s="13" t="n">
        <v>0.005878</v>
      </c>
      <c r="L124" s="13" t="n">
        <v>-0.003781</v>
      </c>
      <c r="M124" s="13" t="n">
        <v>0.022491</v>
      </c>
      <c r="N124" s="13" t="n">
        <v>-0.094078</v>
      </c>
      <c r="O124" s="13" t="n">
        <v>0.225999</v>
      </c>
      <c r="P124" s="13" t="n">
        <v>0.086133</v>
      </c>
      <c r="Q124" s="13" t="n">
        <v>0.016029</v>
      </c>
      <c r="R124" s="13" t="n">
        <v>-0.071686</v>
      </c>
      <c r="S124" s="13" t="n">
        <v>0.055722</v>
      </c>
      <c r="T124" s="13" t="n">
        <v>0.038593</v>
      </c>
      <c r="U124" s="13" t="n">
        <v>-0.047541</v>
      </c>
      <c r="V124" s="13" t="n">
        <v>-0.009798</v>
      </c>
      <c r="W124" s="13" t="n">
        <v>-0.044237</v>
      </c>
      <c r="X124" s="13" t="n">
        <v>-0.01553</v>
      </c>
      <c r="Y124" s="13" t="n">
        <v>-0.03607</v>
      </c>
      <c r="Z124" s="13" t="n">
        <v>0</v>
      </c>
      <c r="AA124" s="13" t="n">
        <v>0.062903</v>
      </c>
      <c r="AB124" s="13" t="n">
        <v>0.021049</v>
      </c>
      <c r="AC124" s="13" t="n">
        <v>-0.043322</v>
      </c>
      <c r="AD124" s="13" t="n">
        <v>-0.1396</v>
      </c>
      <c r="AE124" s="13" t="n">
        <v>0.06355</v>
      </c>
      <c r="AF124" s="13" t="n">
        <v>0.07761</v>
      </c>
      <c r="AG124" s="13" t="n">
        <v>0.027725</v>
      </c>
      <c r="AH124" s="13" t="n">
        <v>0.033666</v>
      </c>
      <c r="AI124" s="13" t="n">
        <v>-0.068154</v>
      </c>
      <c r="AJ124" s="13" t="n">
        <v>0.149515</v>
      </c>
      <c r="AK124" s="13" t="n">
        <v>0.006791</v>
      </c>
      <c r="AL124" s="13" t="n">
        <v>-0.012929</v>
      </c>
      <c r="AM124" s="13" t="n">
        <v>-0.031891</v>
      </c>
      <c r="AN124" s="13" t="n">
        <v>0.093436</v>
      </c>
      <c r="AO124" s="13" t="n">
        <v>0.0649</v>
      </c>
      <c r="AP124" s="13" t="n">
        <v>0.065515</v>
      </c>
      <c r="AQ124" s="13" t="n">
        <v>0.006702</v>
      </c>
      <c r="AR124" s="13" t="n">
        <v>0.014265</v>
      </c>
      <c r="AS124" s="13" t="n">
        <v>-0.027661</v>
      </c>
      <c r="AT124" s="13" t="n">
        <v>-0.080872</v>
      </c>
      <c r="AU124" s="13" t="n">
        <v>-0.000527</v>
      </c>
      <c r="AV124" s="13" t="n">
        <v>-0.097522</v>
      </c>
      <c r="AW124" s="13" t="n">
        <v>0.073443</v>
      </c>
      <c r="AX124" s="13" t="n">
        <v>0.083744</v>
      </c>
      <c r="AY124" s="13" t="n">
        <v>-0.014646</v>
      </c>
      <c r="AZ124" s="13" t="n">
        <v>0.055126</v>
      </c>
      <c r="BA124" s="13" t="n">
        <v>0.022949</v>
      </c>
      <c r="BB124" s="13" t="n">
        <v>0.135084</v>
      </c>
      <c r="BC124" s="13" t="n">
        <v>-0.040963</v>
      </c>
      <c r="BD124" s="13" t="n">
        <v>0.01365</v>
      </c>
      <c r="BE124" s="13" t="n">
        <v>-0.007385</v>
      </c>
      <c r="BF124" s="13" t="n">
        <v>0.056728</v>
      </c>
      <c r="BG124" s="13" t="n">
        <v>-0.042031</v>
      </c>
      <c r="BH124" s="13" t="n">
        <v>0.012598</v>
      </c>
      <c r="BI124" s="13" t="n">
        <v>0.007759</v>
      </c>
      <c r="BJ124" s="13" t="n">
        <v>-0.082121</v>
      </c>
      <c r="BK124" s="13" t="n">
        <v>-0.013979</v>
      </c>
      <c r="BM124" s="13" t="n">
        <v>0.032757</v>
      </c>
      <c r="BN124" s="13" t="n">
        <v>0.038949</v>
      </c>
      <c r="BO124" s="13" t="n">
        <v>-0.029986</v>
      </c>
      <c r="BP124" s="13" t="n">
        <v>0.045408</v>
      </c>
      <c r="BQ124" s="13" t="n">
        <v>-0.000162</v>
      </c>
      <c r="BR124" s="13" t="n">
        <v>-0.015937</v>
      </c>
      <c r="BS124" s="13" t="n">
        <v>0.004539</v>
      </c>
      <c r="BT124" s="13" t="n">
        <v>0.053507</v>
      </c>
      <c r="BU124" s="13" t="n">
        <v>-0.054971</v>
      </c>
      <c r="BV124" s="13" t="n">
        <v>0.041871</v>
      </c>
      <c r="BW124" s="13" t="n">
        <v>-0.055827</v>
      </c>
      <c r="BX124" s="13" t="n">
        <v>0.055072</v>
      </c>
      <c r="BY124" s="13" t="n">
        <v>0.027462</v>
      </c>
      <c r="BZ124" s="13" t="n">
        <v>0.0084</v>
      </c>
      <c r="CA124" s="13" t="n">
        <v>-0.01509</v>
      </c>
      <c r="CB124" s="13" t="n">
        <v>0.079359</v>
      </c>
      <c r="CC124" s="13" t="n">
        <v>0.011372</v>
      </c>
      <c r="CD124" s="13" t="n">
        <v>-0.013492</v>
      </c>
      <c r="CE124" s="13" t="n">
        <v>0.022313</v>
      </c>
      <c r="CF124" s="13" t="n">
        <v>0.002174</v>
      </c>
      <c r="CG124" s="13" t="n">
        <v>0.00263</v>
      </c>
      <c r="CH124" s="13" t="n">
        <v>-0.05552</v>
      </c>
      <c r="CI124" s="13" t="n">
        <v>-0.042563</v>
      </c>
      <c r="CJ124" s="13" t="n">
        <v>0.062808</v>
      </c>
      <c r="CK124" s="13" t="n">
        <v>0.019056</v>
      </c>
      <c r="CL124" s="13" t="n">
        <v>-0.04771</v>
      </c>
      <c r="CM124" s="13" t="n">
        <v>-0.070432</v>
      </c>
      <c r="CN124" s="13" t="n">
        <v>0.014407</v>
      </c>
      <c r="CO124" s="13" t="n">
        <v>0.07542</v>
      </c>
      <c r="CP124" s="13" t="n">
        <v>-0.003604</v>
      </c>
      <c r="CQ124" s="13" t="n">
        <v>0.016372</v>
      </c>
      <c r="CR124" s="13" t="n">
        <v>-0.025656</v>
      </c>
      <c r="CS124" s="13" t="n">
        <v>0.052055</v>
      </c>
      <c r="CT124" s="13" t="n">
        <v>0.022986</v>
      </c>
      <c r="CU124" s="13" t="n">
        <v>0.003539</v>
      </c>
      <c r="CV124" s="13" t="n">
        <v>-0.046889</v>
      </c>
      <c r="CW124" s="13" t="n">
        <v>0.085084</v>
      </c>
      <c r="CX124" s="13" t="n">
        <v>0.016834</v>
      </c>
      <c r="CY124" s="13" t="n">
        <v>0.018865</v>
      </c>
      <c r="CZ124" s="13" t="n">
        <v>0.014755</v>
      </c>
      <c r="DA124" s="13" t="n">
        <v>-0.00231</v>
      </c>
      <c r="DB124" s="13" t="n">
        <v>0.011011</v>
      </c>
      <c r="DC124" s="13" t="n">
        <v>-0.009065</v>
      </c>
      <c r="DD124" s="13" t="n">
        <v>0.020227</v>
      </c>
      <c r="DE124" s="13" t="n">
        <v>0.005463</v>
      </c>
      <c r="DF124" s="13" t="n">
        <v>-0.018586</v>
      </c>
      <c r="DG124" s="13" t="n">
        <v>0.046011</v>
      </c>
      <c r="DH124" s="13" t="n">
        <v>0.01906</v>
      </c>
      <c r="DI124" s="13" t="n">
        <v>0.034775</v>
      </c>
      <c r="DJ124" s="13" t="n">
        <v>-0.001446</v>
      </c>
      <c r="DK124" s="13" t="n">
        <v>0.037257</v>
      </c>
      <c r="DL124" s="13" t="n">
        <v>-0.035351</v>
      </c>
      <c r="DM124" s="13" t="n">
        <v>0.01168</v>
      </c>
      <c r="DN124" s="13" t="n">
        <v>0.002978</v>
      </c>
      <c r="DO124" s="13" t="n">
        <v>0.052862</v>
      </c>
      <c r="DP124" s="13" t="n">
        <v>0.007789</v>
      </c>
      <c r="DQ124" s="13" t="n">
        <v>0.026064</v>
      </c>
      <c r="DR124" s="13" t="n">
        <v>0.051329</v>
      </c>
      <c r="DS124" s="13" t="n">
        <v>-0.010991</v>
      </c>
      <c r="DT124" s="13" t="n">
        <v>-0.106</v>
      </c>
      <c r="DV124" s="13" t="n">
        <v>0.035207</v>
      </c>
      <c r="DW124" s="13" t="n">
        <v>0.036466</v>
      </c>
      <c r="DX124" s="13" t="n">
        <v>-0.03085</v>
      </c>
      <c r="DY124" s="13" t="n">
        <v>0.046462</v>
      </c>
      <c r="DZ124" s="13" t="n">
        <v>0.003136</v>
      </c>
      <c r="EA124" s="13" t="n">
        <v>-0.018198</v>
      </c>
      <c r="EB124" s="13" t="n">
        <v>0.004601</v>
      </c>
      <c r="EC124" s="13" t="n">
        <v>0.052759</v>
      </c>
      <c r="ED124" s="13" t="n">
        <v>-0.057727</v>
      </c>
      <c r="EE124" s="13" t="n">
        <v>0.042222</v>
      </c>
      <c r="EF124" s="13" t="n">
        <v>-0.05694</v>
      </c>
      <c r="EG124" s="13" t="n">
        <v>0.051754</v>
      </c>
      <c r="EH124" s="13" t="n">
        <v>0.024638</v>
      </c>
      <c r="EI124" s="13" t="n">
        <v>0.008537</v>
      </c>
      <c r="EJ124" s="13" t="n">
        <v>-0.023604</v>
      </c>
      <c r="EK124" s="13" t="n">
        <v>0.082917</v>
      </c>
      <c r="EL124" s="13" t="n">
        <v>0.011025</v>
      </c>
      <c r="EM124" s="13" t="n">
        <v>-0.006401</v>
      </c>
      <c r="EN124" s="13" t="n">
        <v>0.015436</v>
      </c>
      <c r="EO124" s="13" t="n">
        <v>0.006342</v>
      </c>
      <c r="EP124" s="13" t="n">
        <v>0.006696</v>
      </c>
      <c r="EQ124" s="13" t="n">
        <v>-0.056513</v>
      </c>
      <c r="ER124" s="13" t="n">
        <v>-0.043687</v>
      </c>
      <c r="ES124" s="13" t="n">
        <v>0.066808</v>
      </c>
      <c r="ET124" s="13" t="n">
        <v>0.017999</v>
      </c>
      <c r="EU124" s="13" t="n">
        <v>-0.051072</v>
      </c>
      <c r="EV124" s="13" t="n">
        <v>-0.072967</v>
      </c>
      <c r="EW124" s="13" t="n">
        <v>0.021296</v>
      </c>
      <c r="EX124" s="13" t="n">
        <v>0.084161</v>
      </c>
      <c r="EY124" s="13" t="n">
        <v>-0.002913</v>
      </c>
      <c r="EZ124" s="13" t="n">
        <v>0.015778</v>
      </c>
      <c r="FA124" s="13" t="n">
        <v>-0.027406</v>
      </c>
      <c r="FB124" s="13" t="n">
        <v>0.05463</v>
      </c>
      <c r="FC124" s="13" t="n">
        <v>0.018005</v>
      </c>
      <c r="FD124" s="13" t="n">
        <v>0.003286</v>
      </c>
      <c r="FE124" s="13" t="n">
        <v>-0.044896</v>
      </c>
      <c r="FF124" s="13" t="n">
        <v>0.079731</v>
      </c>
      <c r="FG124" s="13" t="n">
        <v>0.01806</v>
      </c>
      <c r="FH124" s="13" t="n">
        <v>0.020789</v>
      </c>
      <c r="FI124" s="13" t="n">
        <v>0.012259</v>
      </c>
      <c r="FJ124" s="13" t="n">
        <v>-0.004443</v>
      </c>
      <c r="FK124" s="13" t="n">
        <v>0.015352</v>
      </c>
      <c r="FL124" s="13" t="n">
        <v>-0.014783</v>
      </c>
      <c r="FM124" s="13" t="n">
        <v>0.021966</v>
      </c>
      <c r="FN124" s="13" t="n">
        <v>0.006962</v>
      </c>
      <c r="FO124" s="13" t="n">
        <v>-0.020048</v>
      </c>
      <c r="FP124" s="13" t="n">
        <v>0.047769</v>
      </c>
      <c r="FQ124" s="13" t="n">
        <v>0.010408</v>
      </c>
      <c r="FR124" s="13" t="n">
        <v>0.038008</v>
      </c>
      <c r="FS124" s="13" t="n">
        <v>0.002647</v>
      </c>
      <c r="FT124" s="13" t="n">
        <v>0.03873</v>
      </c>
      <c r="FU124" s="13" t="n">
        <v>-0.0413</v>
      </c>
      <c r="FV124" s="13" t="n">
        <v>0.011095</v>
      </c>
      <c r="FW124" s="13" t="n">
        <v>0.004647</v>
      </c>
      <c r="FX124" s="13" t="n">
        <v>0.048704</v>
      </c>
      <c r="FY124" s="13" t="n">
        <v>0.013776</v>
      </c>
      <c r="FZ124" s="13" t="n">
        <v>0.024714</v>
      </c>
      <c r="GA124" s="13" t="n">
        <v>0.048461</v>
      </c>
      <c r="GB124" s="13" t="n">
        <v>-0.014265</v>
      </c>
      <c r="GC124" s="13" t="n">
        <v>-0.107156</v>
      </c>
    </row>
    <row r="125" customFormat="false" ht="15" hidden="false" customHeight="false" outlineLevel="0" collapsed="false">
      <c r="B125" s="8" t="str">
        <f aca="false">Deals!B125</f>
        <v>Revlon, Inc.</v>
      </c>
      <c r="C125" s="12" t="n">
        <v>1</v>
      </c>
      <c r="D125" s="13" t="n">
        <v>0.12</v>
      </c>
      <c r="E125" s="13" t="n">
        <v>-0.061654</v>
      </c>
      <c r="F125" s="13" t="n">
        <v>-0.059295</v>
      </c>
      <c r="G125" s="13" t="n">
        <v>0.005537</v>
      </c>
      <c r="H125" s="13" t="n">
        <v>0.082169</v>
      </c>
      <c r="I125" s="13" t="n">
        <v>0.179648</v>
      </c>
      <c r="J125" s="13" t="n">
        <v>0.045786</v>
      </c>
      <c r="K125" s="13" t="n">
        <v>-0.03236</v>
      </c>
      <c r="L125" s="13" t="n">
        <v>0</v>
      </c>
      <c r="M125" s="13" t="n">
        <v>0.11377</v>
      </c>
      <c r="N125" s="13" t="n">
        <v>-0.067118</v>
      </c>
      <c r="O125" s="13" t="n">
        <v>0.08236</v>
      </c>
      <c r="P125" s="13" t="n">
        <v>-0.039067</v>
      </c>
      <c r="Q125" s="13" t="n">
        <v>0.036408</v>
      </c>
      <c r="R125" s="13" t="n">
        <v>-0.041569</v>
      </c>
      <c r="S125" s="13" t="n">
        <v>0.031155</v>
      </c>
      <c r="T125" s="13" t="n">
        <v>0.220379</v>
      </c>
      <c r="U125" s="13" t="n">
        <v>-0.050728</v>
      </c>
      <c r="V125" s="13" t="n">
        <v>-0.056252</v>
      </c>
      <c r="W125" s="13" t="n">
        <v>-0.005419</v>
      </c>
      <c r="X125" s="13" t="n">
        <v>-0.020158</v>
      </c>
      <c r="Y125" s="13" t="n">
        <v>-0.073116</v>
      </c>
      <c r="Z125" s="13" t="n">
        <v>-0.116677</v>
      </c>
      <c r="AA125" s="13" t="n">
        <v>0.065195</v>
      </c>
      <c r="AB125" s="13" t="n">
        <v>-0.127192</v>
      </c>
      <c r="AC125" s="13" t="n">
        <v>0.016801</v>
      </c>
      <c r="AD125" s="13" t="n">
        <v>0.067888</v>
      </c>
      <c r="AE125" s="13" t="n">
        <v>0.177262</v>
      </c>
      <c r="AF125" s="13" t="n">
        <v>0.040286</v>
      </c>
      <c r="AG125" s="13" t="n">
        <v>0.000549</v>
      </c>
      <c r="AH125" s="13" t="n">
        <v>-0.144112</v>
      </c>
      <c r="AI125" s="13" t="n">
        <v>0.032072</v>
      </c>
      <c r="AJ125" s="13" t="n">
        <v>0.102859</v>
      </c>
      <c r="AK125" s="13" t="n">
        <v>0.019724</v>
      </c>
      <c r="AL125" s="13" t="n">
        <v>0.016303</v>
      </c>
      <c r="AM125" s="13" t="n">
        <v>-0.075585</v>
      </c>
      <c r="AN125" s="13" t="n">
        <v>-0.183824</v>
      </c>
      <c r="AO125" s="13" t="n">
        <v>0.05045</v>
      </c>
      <c r="AP125" s="13" t="n">
        <v>0.147513</v>
      </c>
      <c r="AQ125" s="13" t="n">
        <v>0.004484</v>
      </c>
      <c r="AR125" s="13" t="n">
        <v>-0.171131</v>
      </c>
      <c r="AS125" s="13" t="n">
        <v>-0.068223</v>
      </c>
      <c r="AT125" s="13" t="n">
        <v>-0.283237</v>
      </c>
      <c r="AU125" s="13" t="n">
        <v>0.274194</v>
      </c>
      <c r="AV125" s="13" t="n">
        <v>-0.175105</v>
      </c>
      <c r="AW125" s="13" t="n">
        <v>-0.13555</v>
      </c>
      <c r="AX125" s="13" t="n">
        <v>0.452663</v>
      </c>
      <c r="AY125" s="13" t="n">
        <v>-0.083503</v>
      </c>
      <c r="AZ125" s="13" t="n">
        <v>-0.026667</v>
      </c>
      <c r="BA125" s="13" t="n">
        <v>-0.004566</v>
      </c>
      <c r="BB125" s="13" t="n">
        <v>-0.059633</v>
      </c>
      <c r="BC125" s="13" t="n">
        <v>-0.039024</v>
      </c>
      <c r="BD125" s="13" t="n">
        <v>0.045685</v>
      </c>
      <c r="BE125" s="13" t="n">
        <v>0.106796</v>
      </c>
      <c r="BF125" s="13" t="n">
        <v>-0.243421</v>
      </c>
      <c r="BG125" s="13" t="n">
        <v>0.017391</v>
      </c>
      <c r="BH125" s="13" t="n">
        <v>-0.111111</v>
      </c>
      <c r="BI125" s="13" t="n">
        <v>0.394231</v>
      </c>
      <c r="BJ125" s="13" t="n">
        <v>0.025287</v>
      </c>
      <c r="BK125" s="13" t="n">
        <v>-0.040807</v>
      </c>
      <c r="BM125" s="13" t="n">
        <v>0.064781</v>
      </c>
      <c r="BN125" s="13" t="n">
        <v>0.028395</v>
      </c>
      <c r="BO125" s="13" t="n">
        <v>0.001207</v>
      </c>
      <c r="BP125" s="13" t="n">
        <v>0.048235</v>
      </c>
      <c r="BQ125" s="13" t="n">
        <v>-0.041372</v>
      </c>
      <c r="BR125" s="13" t="n">
        <v>-0.067967</v>
      </c>
      <c r="BS125" s="13" t="n">
        <v>-0.004401</v>
      </c>
      <c r="BT125" s="13" t="n">
        <v>0.07526</v>
      </c>
      <c r="BU125" s="13" t="n">
        <v>-0.050242</v>
      </c>
      <c r="BV125" s="13" t="n">
        <v>0.055697</v>
      </c>
      <c r="BW125" s="13" t="n">
        <v>-0.049962</v>
      </c>
      <c r="BX125" s="13" t="n">
        <v>0.083606</v>
      </c>
      <c r="BY125" s="13" t="n">
        <v>0.016146</v>
      </c>
      <c r="BZ125" s="13" t="n">
        <v>0.009829</v>
      </c>
      <c r="CA125" s="13" t="n">
        <v>-0.012307</v>
      </c>
      <c r="CB125" s="13" t="n">
        <v>0.074649</v>
      </c>
      <c r="CC125" s="13" t="n">
        <v>0.03186</v>
      </c>
      <c r="CD125" s="13" t="n">
        <v>-0.039124</v>
      </c>
      <c r="CE125" s="13" t="n">
        <v>0.028908</v>
      </c>
      <c r="CF125" s="13" t="n">
        <v>0.012554</v>
      </c>
      <c r="CG125" s="13" t="n">
        <v>-0.001721</v>
      </c>
      <c r="CH125" s="13" t="n">
        <v>-0.100334</v>
      </c>
      <c r="CI125" s="13" t="n">
        <v>-0.095752</v>
      </c>
      <c r="CJ125" s="13" t="n">
        <v>0.03069</v>
      </c>
      <c r="CK125" s="13" t="n">
        <v>0.080711</v>
      </c>
      <c r="CL125" s="13" t="n">
        <v>-0.03045</v>
      </c>
      <c r="CM125" s="13" t="n">
        <v>-0.17716</v>
      </c>
      <c r="CN125" s="13" t="n">
        <v>-0.014349</v>
      </c>
      <c r="CO125" s="13" t="n">
        <v>0.08568</v>
      </c>
      <c r="CP125" s="13" t="n">
        <v>0.045734</v>
      </c>
      <c r="CQ125" s="13" t="n">
        <v>0.033855</v>
      </c>
      <c r="CR125" s="13" t="n">
        <v>-0.003661</v>
      </c>
      <c r="CS125" s="13" t="n">
        <v>0.0807</v>
      </c>
      <c r="CT125" s="13" t="n">
        <v>0.003679</v>
      </c>
      <c r="CU125" s="13" t="n">
        <v>0.049663</v>
      </c>
      <c r="CV125" s="13" t="n">
        <v>-0.099241</v>
      </c>
      <c r="CW125" s="13" t="n">
        <v>0.093107</v>
      </c>
      <c r="CX125" s="13" t="n">
        <v>-0.022398</v>
      </c>
      <c r="CY125" s="13" t="n">
        <v>0.025391</v>
      </c>
      <c r="CZ125" s="13" t="n">
        <v>0.058384</v>
      </c>
      <c r="DA125" s="13" t="n">
        <v>0.035308</v>
      </c>
      <c r="DB125" s="13" t="n">
        <v>0.039279</v>
      </c>
      <c r="DC125" s="13" t="n">
        <v>0.004125</v>
      </c>
      <c r="DD125" s="13" t="n">
        <v>0.060634</v>
      </c>
      <c r="DE125" s="13" t="n">
        <v>-0.000707</v>
      </c>
      <c r="DF125" s="13" t="n">
        <v>-0.008322</v>
      </c>
      <c r="DG125" s="13" t="n">
        <v>0.056939</v>
      </c>
      <c r="DH125" s="13" t="n">
        <v>0.002457</v>
      </c>
      <c r="DI125" s="13" t="n">
        <v>0.021676</v>
      </c>
      <c r="DJ125" s="13" t="n">
        <v>0.000668</v>
      </c>
      <c r="DK125" s="13" t="n">
        <v>0.028132</v>
      </c>
      <c r="DL125" s="13" t="n">
        <v>-0.040882</v>
      </c>
      <c r="DM125" s="13" t="n">
        <v>0.020508</v>
      </c>
      <c r="DN125" s="13" t="n">
        <v>0.001011</v>
      </c>
      <c r="DO125" s="13" t="n">
        <v>0.086613</v>
      </c>
      <c r="DP125" s="13" t="n">
        <v>0.011741</v>
      </c>
      <c r="DQ125" s="13" t="n">
        <v>0.014514</v>
      </c>
      <c r="DR125" s="13" t="n">
        <v>0.076902</v>
      </c>
      <c r="DS125" s="13" t="n">
        <v>-0.014745</v>
      </c>
      <c r="DT125" s="13" t="n">
        <v>-0.126874</v>
      </c>
      <c r="DV125" s="13" t="n">
        <v>0.066441</v>
      </c>
      <c r="DW125" s="13" t="n">
        <v>0.026067</v>
      </c>
      <c r="DX125" s="13" t="n">
        <v>0.009733</v>
      </c>
      <c r="DY125" s="13" t="n">
        <v>0.03455</v>
      </c>
      <c r="DZ125" s="13" t="n">
        <v>-0.025746</v>
      </c>
      <c r="EA125" s="13" t="n">
        <v>-0.061748</v>
      </c>
      <c r="EB125" s="13" t="n">
        <v>-0.008859</v>
      </c>
      <c r="EC125" s="13" t="n">
        <v>0.08789</v>
      </c>
      <c r="ED125" s="13" t="n">
        <v>-0.063573</v>
      </c>
      <c r="EE125" s="13" t="n">
        <v>0.054443</v>
      </c>
      <c r="EF125" s="13" t="n">
        <v>-0.0538</v>
      </c>
      <c r="EG125" s="13" t="n">
        <v>0.082902</v>
      </c>
      <c r="EH125" s="13" t="n">
        <v>0.013356</v>
      </c>
      <c r="EI125" s="13" t="n">
        <v>0.011862</v>
      </c>
      <c r="EJ125" s="13" t="n">
        <v>-0.025271</v>
      </c>
      <c r="EK125" s="13" t="n">
        <v>0.093297</v>
      </c>
      <c r="EL125" s="13" t="n">
        <v>0.030284</v>
      </c>
      <c r="EM125" s="13" t="n">
        <v>-0.02015</v>
      </c>
      <c r="EN125" s="13" t="n">
        <v>0.00991</v>
      </c>
      <c r="EO125" s="13" t="n">
        <v>0.017252</v>
      </c>
      <c r="EP125" s="13" t="n">
        <v>-0.003168</v>
      </c>
      <c r="EQ125" s="13" t="n">
        <v>-0.092336</v>
      </c>
      <c r="ER125" s="13" t="n">
        <v>-0.102882</v>
      </c>
      <c r="ES125" s="13" t="n">
        <v>0.04163</v>
      </c>
      <c r="ET125" s="13" t="n">
        <v>0.086308</v>
      </c>
      <c r="EU125" s="13" t="n">
        <v>-0.033729</v>
      </c>
      <c r="EV125" s="13" t="n">
        <v>-0.1895</v>
      </c>
      <c r="EW125" s="13" t="n">
        <v>-0.00396</v>
      </c>
      <c r="EX125" s="13" t="n">
        <v>0.102724</v>
      </c>
      <c r="EY125" s="13" t="n">
        <v>0.056026</v>
      </c>
      <c r="EZ125" s="13" t="n">
        <v>0.03106</v>
      </c>
      <c r="FA125" s="13" t="n">
        <v>-0.008278</v>
      </c>
      <c r="FB125" s="13" t="n">
        <v>0.083394</v>
      </c>
      <c r="FC125" s="13" t="n">
        <v>-0.000451</v>
      </c>
      <c r="FD125" s="13" t="n">
        <v>0.049994</v>
      </c>
      <c r="FE125" s="13" t="n">
        <v>-0.091743</v>
      </c>
      <c r="FF125" s="13" t="n">
        <v>0.084524</v>
      </c>
      <c r="FG125" s="13" t="n">
        <v>-0.015069</v>
      </c>
      <c r="FH125" s="13" t="n">
        <v>0.021881</v>
      </c>
      <c r="FI125" s="13" t="n">
        <v>0.051798</v>
      </c>
      <c r="FJ125" s="13" t="n">
        <v>0.026138</v>
      </c>
      <c r="FK125" s="13" t="n">
        <v>0.025624</v>
      </c>
      <c r="FL125" s="13" t="n">
        <v>0.00125</v>
      </c>
      <c r="FM125" s="13" t="n">
        <v>0.064913</v>
      </c>
      <c r="FN125" s="13" t="n">
        <v>-0.000761</v>
      </c>
      <c r="FO125" s="13" t="n">
        <v>-0.00633</v>
      </c>
      <c r="FP125" s="13" t="n">
        <v>0.065065</v>
      </c>
      <c r="FQ125" s="13" t="n">
        <v>0.003386</v>
      </c>
      <c r="FR125" s="13" t="n">
        <v>0.017911</v>
      </c>
      <c r="FS125" s="13" t="n">
        <v>0.013895</v>
      </c>
      <c r="FT125" s="13" t="n">
        <v>0.034612</v>
      </c>
      <c r="FU125" s="13" t="n">
        <v>-0.042567</v>
      </c>
      <c r="FV125" s="13" t="n">
        <v>0.0217</v>
      </c>
      <c r="FW125" s="13" t="n">
        <v>0.00687</v>
      </c>
      <c r="FX125" s="13" t="n">
        <v>0.088975</v>
      </c>
      <c r="FY125" s="13" t="n">
        <v>0.018863</v>
      </c>
      <c r="FZ125" s="13" t="n">
        <v>0.018278</v>
      </c>
      <c r="GA125" s="13" t="n">
        <v>0.080577</v>
      </c>
      <c r="GB125" s="13" t="n">
        <v>-0.022076</v>
      </c>
      <c r="GC125" s="13" t="n">
        <v>-0.128605</v>
      </c>
    </row>
    <row r="126" customFormat="false" ht="15" hidden="false" customHeight="false" outlineLevel="0" collapsed="false">
      <c r="B126" s="8" t="str">
        <f aca="false">Deals!B126</f>
        <v>Contango Oil &amp; Gas Co</v>
      </c>
      <c r="C126" s="12" t="n">
        <v>1</v>
      </c>
      <c r="D126" s="13" t="n">
        <v>0.104084</v>
      </c>
      <c r="E126" s="13" t="n">
        <v>-0.001057</v>
      </c>
      <c r="F126" s="13" t="n">
        <v>-0.112146</v>
      </c>
      <c r="G126" s="13" t="n">
        <v>0.130124</v>
      </c>
      <c r="H126" s="13" t="n">
        <v>0.006748</v>
      </c>
      <c r="I126" s="13" t="n">
        <v>0.006284</v>
      </c>
      <c r="J126" s="13" t="n">
        <v>-0.105121</v>
      </c>
      <c r="K126" s="13" t="n">
        <v>-0.015818</v>
      </c>
      <c r="L126" s="13" t="n">
        <v>-0.049161</v>
      </c>
      <c r="M126" s="13" t="n">
        <v>-0.015163</v>
      </c>
      <c r="N126" s="13" t="n">
        <v>-0.16103</v>
      </c>
      <c r="O126" s="13" t="n">
        <v>0.100181</v>
      </c>
      <c r="P126" s="13" t="n">
        <v>-0.075472</v>
      </c>
      <c r="Q126" s="13" t="n">
        <v>-0.135167</v>
      </c>
      <c r="R126" s="13" t="n">
        <v>0.028386</v>
      </c>
      <c r="S126" s="13" t="n">
        <v>-0.217493</v>
      </c>
      <c r="T126" s="13" t="n">
        <v>-0.065023</v>
      </c>
      <c r="U126" s="13" t="n">
        <v>0.139545</v>
      </c>
      <c r="V126" s="13" t="n">
        <v>-0.450339</v>
      </c>
      <c r="W126" s="13" t="n">
        <v>-0.109579</v>
      </c>
      <c r="X126" s="13" t="n">
        <v>-0.251834</v>
      </c>
      <c r="Y126" s="13" t="n">
        <v>0.014161</v>
      </c>
      <c r="Z126" s="13" t="n">
        <v>-0.183673</v>
      </c>
      <c r="AA126" s="13" t="n">
        <v>0.006579</v>
      </c>
      <c r="AB126" s="13" t="n">
        <v>0.007843</v>
      </c>
      <c r="AC126" s="13" t="n">
        <v>-0.168612</v>
      </c>
      <c r="AD126" s="13" t="n">
        <v>0</v>
      </c>
      <c r="AE126" s="13" t="n">
        <v>-0.059282</v>
      </c>
      <c r="AF126" s="13" t="n">
        <v>0.955224</v>
      </c>
      <c r="AG126" s="13" t="n">
        <v>0.067006</v>
      </c>
      <c r="AH126" s="13" t="n">
        <v>-0.139905</v>
      </c>
      <c r="AI126" s="13" t="n">
        <v>0.131238</v>
      </c>
      <c r="AJ126" s="13" t="n">
        <v>-0.245915</v>
      </c>
      <c r="AK126" s="13" t="n">
        <v>0.046587</v>
      </c>
      <c r="AL126" s="13" t="n">
        <v>0.057971</v>
      </c>
      <c r="AM126" s="13" t="n">
        <v>-0.233855</v>
      </c>
      <c r="AN126" s="13" t="n">
        <v>0.263091</v>
      </c>
      <c r="AO126" s="13" t="n">
        <v>-0.055612</v>
      </c>
      <c r="AP126" s="13" t="n">
        <v>-0.132762</v>
      </c>
      <c r="AQ126" s="13" t="n">
        <v>-0.083951</v>
      </c>
      <c r="AR126" s="13" t="n">
        <v>-0.013477</v>
      </c>
      <c r="AS126" s="13" t="n">
        <v>-0.021858</v>
      </c>
      <c r="AT126" s="13" t="n">
        <v>-0.139665</v>
      </c>
      <c r="AU126" s="13" t="n">
        <v>0.077922</v>
      </c>
      <c r="AV126" s="13" t="n">
        <v>-0.096386</v>
      </c>
      <c r="AW126" s="13" t="n">
        <v>-0.235</v>
      </c>
      <c r="AX126" s="13" t="n">
        <v>0.095861</v>
      </c>
      <c r="AY126" s="13" t="n">
        <v>-0.206759</v>
      </c>
      <c r="AZ126" s="13" t="n">
        <v>-0.388471</v>
      </c>
      <c r="BA126" s="13" t="n">
        <v>0.930328</v>
      </c>
      <c r="BB126" s="13" t="n">
        <v>-0.129512</v>
      </c>
      <c r="BC126" s="13" t="n">
        <v>-0.292683</v>
      </c>
      <c r="BD126" s="13" t="n">
        <v>0.224138</v>
      </c>
      <c r="BE126" s="13" t="n">
        <v>0.050704</v>
      </c>
      <c r="BF126" s="13" t="n">
        <v>0.206434</v>
      </c>
      <c r="BG126" s="13" t="n">
        <v>0.262222</v>
      </c>
      <c r="BH126" s="13" t="n">
        <v>-0.012324</v>
      </c>
      <c r="BI126" s="13" t="n">
        <v>0.217469</v>
      </c>
      <c r="BJ126" s="13" t="n">
        <v>-0.095168</v>
      </c>
      <c r="BK126" s="13" t="n">
        <v>-0.182848</v>
      </c>
      <c r="BM126" s="13" t="n">
        <v>0.071859</v>
      </c>
      <c r="BN126" s="13" t="n">
        <v>0.012559</v>
      </c>
      <c r="BO126" s="13" t="n">
        <v>-0.03596</v>
      </c>
      <c r="BP126" s="13" t="n">
        <v>0.058009</v>
      </c>
      <c r="BQ126" s="13" t="n">
        <v>0.008661</v>
      </c>
      <c r="BR126" s="13" t="n">
        <v>-0.033099</v>
      </c>
      <c r="BS126" s="13" t="n">
        <v>-0.00585</v>
      </c>
      <c r="BT126" s="13" t="n">
        <v>0.041741</v>
      </c>
      <c r="BU126" s="13" t="n">
        <v>-0.04321</v>
      </c>
      <c r="BV126" s="13" t="n">
        <v>0.044624</v>
      </c>
      <c r="BW126" s="13" t="n">
        <v>-0.0578</v>
      </c>
      <c r="BX126" s="13" t="n">
        <v>0.072509</v>
      </c>
      <c r="BY126" s="13" t="n">
        <v>-0.012612</v>
      </c>
      <c r="BZ126" s="13" t="n">
        <v>0.043534</v>
      </c>
      <c r="CA126" s="13" t="n">
        <v>-0.05091</v>
      </c>
      <c r="CB126" s="13" t="n">
        <v>0.051146</v>
      </c>
      <c r="CC126" s="13" t="n">
        <v>0.018305</v>
      </c>
      <c r="CD126" s="13" t="n">
        <v>-0.020565</v>
      </c>
      <c r="CE126" s="13" t="n">
        <v>-0.001646</v>
      </c>
      <c r="CF126" s="13" t="n">
        <v>0.022</v>
      </c>
      <c r="CG126" s="13" t="n">
        <v>-0.055373</v>
      </c>
      <c r="CH126" s="13" t="n">
        <v>-0.035985</v>
      </c>
      <c r="CI126" s="13" t="n">
        <v>-0.039847</v>
      </c>
      <c r="CJ126" s="13" t="n">
        <v>0.05297</v>
      </c>
      <c r="CK126" s="13" t="n">
        <v>0.030741</v>
      </c>
      <c r="CL126" s="13" t="n">
        <v>-0.052302</v>
      </c>
      <c r="CM126" s="13" t="n">
        <v>-0.063009</v>
      </c>
      <c r="CN126" s="13" t="n">
        <v>-0.01309</v>
      </c>
      <c r="CO126" s="13" t="n">
        <v>0.068055</v>
      </c>
      <c r="CP126" s="13" t="n">
        <v>0.016072</v>
      </c>
      <c r="CQ126" s="13" t="n">
        <v>-0.008157</v>
      </c>
      <c r="CR126" s="13" t="n">
        <v>0.007352</v>
      </c>
      <c r="CS126" s="13" t="n">
        <v>0.048882</v>
      </c>
      <c r="CT126" s="13" t="n">
        <v>0.041045</v>
      </c>
      <c r="CU126" s="13" t="n">
        <v>0.030226</v>
      </c>
      <c r="CV126" s="13" t="n">
        <v>-0.035925</v>
      </c>
      <c r="CW126" s="13" t="n">
        <v>0.13831</v>
      </c>
      <c r="CX126" s="13" t="n">
        <v>0.080139</v>
      </c>
      <c r="CY126" s="13" t="n">
        <v>-0.018857</v>
      </c>
      <c r="CZ126" s="13" t="n">
        <v>0.005195</v>
      </c>
      <c r="DA126" s="13" t="n">
        <v>0.008164</v>
      </c>
      <c r="DB126" s="13" t="n">
        <v>0.022889</v>
      </c>
      <c r="DC126" s="13" t="n">
        <v>-0.026455</v>
      </c>
      <c r="DD126" s="13" t="n">
        <v>0.03834</v>
      </c>
      <c r="DE126" s="13" t="n">
        <v>-0.008186</v>
      </c>
      <c r="DF126" s="13" t="n">
        <v>-0.020183</v>
      </c>
      <c r="DG126" s="13" t="n">
        <v>0.097789</v>
      </c>
      <c r="DH126" s="13" t="n">
        <v>-0.000141</v>
      </c>
      <c r="DI126" s="13" t="n">
        <v>0.021339</v>
      </c>
      <c r="DJ126" s="13" t="n">
        <v>-0.014216</v>
      </c>
      <c r="DK126" s="13" t="n">
        <v>0.02739</v>
      </c>
      <c r="DL126" s="13" t="n">
        <v>-0.032222</v>
      </c>
      <c r="DM126" s="13" t="n">
        <v>0.028314</v>
      </c>
      <c r="DN126" s="13" t="n">
        <v>0.011574</v>
      </c>
      <c r="DO126" s="13" t="n">
        <v>0.065476</v>
      </c>
      <c r="DP126" s="13" t="n">
        <v>0.010986</v>
      </c>
      <c r="DQ126" s="13" t="n">
        <v>-0.003438</v>
      </c>
      <c r="DR126" s="13" t="n">
        <v>0.017138</v>
      </c>
      <c r="DS126" s="13" t="n">
        <v>-0.033947</v>
      </c>
      <c r="DT126" s="13" t="n">
        <v>-0.092511</v>
      </c>
      <c r="DV126" s="13" t="n">
        <v>0.065449</v>
      </c>
      <c r="DW126" s="13" t="n">
        <v>0.015166</v>
      </c>
      <c r="DX126" s="13" t="n">
        <v>-0.006881</v>
      </c>
      <c r="DY126" s="13" t="n">
        <v>0.035091</v>
      </c>
      <c r="DZ126" s="13" t="n">
        <v>-0.000653</v>
      </c>
      <c r="EA126" s="13" t="n">
        <v>-0.038076</v>
      </c>
      <c r="EB126" s="13" t="n">
        <v>-0.003217</v>
      </c>
      <c r="EC126" s="13" t="n">
        <v>0.033817</v>
      </c>
      <c r="ED126" s="13" t="n">
        <v>-0.039386</v>
      </c>
      <c r="EE126" s="13" t="n">
        <v>0.035353</v>
      </c>
      <c r="EF126" s="13" t="n">
        <v>-0.044869</v>
      </c>
      <c r="EG126" s="13" t="n">
        <v>0.03704</v>
      </c>
      <c r="EH126" s="13" t="n">
        <v>-0.006985</v>
      </c>
      <c r="EI126" s="13" t="n">
        <v>0.041462</v>
      </c>
      <c r="EJ126" s="13" t="n">
        <v>-0.039313</v>
      </c>
      <c r="EK126" s="13" t="n">
        <v>0.048343</v>
      </c>
      <c r="EL126" s="13" t="n">
        <v>0.008998</v>
      </c>
      <c r="EM126" s="13" t="n">
        <v>-0.01209</v>
      </c>
      <c r="EN126" s="13" t="n">
        <v>0.003564</v>
      </c>
      <c r="EO126" s="13" t="n">
        <v>0.001854</v>
      </c>
      <c r="EP126" s="13" t="n">
        <v>-0.050328</v>
      </c>
      <c r="EQ126" s="13" t="n">
        <v>-0.034308</v>
      </c>
      <c r="ER126" s="13" t="n">
        <v>-0.049615</v>
      </c>
      <c r="ES126" s="13" t="n">
        <v>0.049806</v>
      </c>
      <c r="ET126" s="13" t="n">
        <v>0.011878</v>
      </c>
      <c r="EU126" s="13" t="n">
        <v>-0.049649</v>
      </c>
      <c r="EV126" s="13" t="n">
        <v>-0.086043</v>
      </c>
      <c r="EW126" s="13" t="n">
        <v>-0.014482</v>
      </c>
      <c r="EX126" s="13" t="n">
        <v>0.077828</v>
      </c>
      <c r="EY126" s="13" t="n">
        <v>0.037266</v>
      </c>
      <c r="EZ126" s="13" t="n">
        <v>-0.017486</v>
      </c>
      <c r="FA126" s="13" t="n">
        <v>0.008906</v>
      </c>
      <c r="FB126" s="13" t="n">
        <v>0.041202</v>
      </c>
      <c r="FC126" s="13" t="n">
        <v>0.034504</v>
      </c>
      <c r="FD126" s="13" t="n">
        <v>0.027047</v>
      </c>
      <c r="FE126" s="13" t="n">
        <v>-0.045937</v>
      </c>
      <c r="FF126" s="13" t="n">
        <v>0.097765</v>
      </c>
      <c r="FG126" s="13" t="n">
        <v>0.059961</v>
      </c>
      <c r="FH126" s="13" t="n">
        <v>0.000689</v>
      </c>
      <c r="FI126" s="13" t="n">
        <v>0.014868</v>
      </c>
      <c r="FJ126" s="13" t="n">
        <v>0.013282</v>
      </c>
      <c r="FK126" s="13" t="n">
        <v>0.010844</v>
      </c>
      <c r="FL126" s="13" t="n">
        <v>-0.022017</v>
      </c>
      <c r="FM126" s="13" t="n">
        <v>0.060492</v>
      </c>
      <c r="FN126" s="13" t="n">
        <v>-0.004598</v>
      </c>
      <c r="FO126" s="13" t="n">
        <v>-0.018252</v>
      </c>
      <c r="FP126" s="13" t="n">
        <v>0.094668</v>
      </c>
      <c r="FQ126" s="13" t="n">
        <v>-0.004544</v>
      </c>
      <c r="FR126" s="13" t="n">
        <v>0.029052</v>
      </c>
      <c r="FS126" s="13" t="n">
        <v>-0.001146</v>
      </c>
      <c r="FT126" s="13" t="n">
        <v>0.031691</v>
      </c>
      <c r="FU126" s="13" t="n">
        <v>-0.043143</v>
      </c>
      <c r="FV126" s="13" t="n">
        <v>0.036203</v>
      </c>
      <c r="FW126" s="13" t="n">
        <v>0.01141</v>
      </c>
      <c r="FX126" s="13" t="n">
        <v>0.048549</v>
      </c>
      <c r="FY126" s="13" t="n">
        <v>-0.005962</v>
      </c>
      <c r="FZ126" s="13" t="n">
        <v>-0.012931</v>
      </c>
      <c r="GA126" s="13" t="n">
        <v>0.014095</v>
      </c>
      <c r="GB126" s="13" t="n">
        <v>-0.022105</v>
      </c>
      <c r="GC126" s="13" t="n">
        <v>-0.087041</v>
      </c>
    </row>
    <row r="127" customFormat="false" ht="15" hidden="false" customHeight="false" outlineLevel="0" collapsed="false">
      <c r="B127" s="8" t="str">
        <f aca="false">Deals!B127</f>
        <v>CACI International Inc</v>
      </c>
      <c r="C127" s="12" t="n">
        <v>1</v>
      </c>
      <c r="D127" s="13" t="n">
        <v>0.02063</v>
      </c>
      <c r="E127" s="13" t="n">
        <v>0.010926</v>
      </c>
      <c r="F127" s="13" t="n">
        <v>0.064982</v>
      </c>
      <c r="G127" s="13" t="n">
        <v>-0.063808</v>
      </c>
      <c r="H127" s="13" t="n">
        <v>-0.056233</v>
      </c>
      <c r="I127" s="13" t="n">
        <v>0.025126</v>
      </c>
      <c r="J127" s="13" t="n">
        <v>-0.016667</v>
      </c>
      <c r="K127" s="13" t="n">
        <v>-0.017376</v>
      </c>
      <c r="L127" s="13" t="n">
        <v>0.045369</v>
      </c>
      <c r="M127" s="13" t="n">
        <v>-0.011786</v>
      </c>
      <c r="N127" s="13" t="n">
        <v>0.154623</v>
      </c>
      <c r="O127" s="13" t="n">
        <v>0.08385</v>
      </c>
      <c r="P127" s="13" t="n">
        <v>-0.033748</v>
      </c>
      <c r="Q127" s="13" t="n">
        <v>-0.01845</v>
      </c>
      <c r="R127" s="13" t="n">
        <v>0.031919</v>
      </c>
      <c r="S127" s="13" t="n">
        <v>0.030129</v>
      </c>
      <c r="T127" s="13" t="n">
        <v>-0.018683</v>
      </c>
      <c r="U127" s="13" t="n">
        <v>-0.029692</v>
      </c>
      <c r="V127" s="13" t="n">
        <v>-0.055244</v>
      </c>
      <c r="W127" s="13" t="n">
        <v>0.015329</v>
      </c>
      <c r="X127" s="13" t="n">
        <v>-0.045172</v>
      </c>
      <c r="Y127" s="13" t="n">
        <v>-0.056746</v>
      </c>
      <c r="Z127" s="13" t="n">
        <v>0.311883</v>
      </c>
      <c r="AA127" s="13" t="n">
        <v>0.033182</v>
      </c>
      <c r="AB127" s="13" t="n">
        <v>-0.074606</v>
      </c>
      <c r="AC127" s="13" t="n">
        <v>-0.104656</v>
      </c>
      <c r="AD127" s="13" t="n">
        <v>0.163115</v>
      </c>
      <c r="AE127" s="13" t="n">
        <v>0.104326</v>
      </c>
      <c r="AF127" s="13" t="n">
        <v>-0.098875</v>
      </c>
      <c r="AG127" s="13" t="n">
        <v>0.04805</v>
      </c>
      <c r="AH127" s="13" t="n">
        <v>-0.102808</v>
      </c>
      <c r="AI127" s="13" t="n">
        <v>0.054419</v>
      </c>
      <c r="AJ127" s="13" t="n">
        <v>0.042274</v>
      </c>
      <c r="AK127" s="13" t="n">
        <v>0.015499</v>
      </c>
      <c r="AL127" s="13" t="n">
        <v>-0.030228</v>
      </c>
      <c r="AM127" s="13" t="n">
        <v>0.322432</v>
      </c>
      <c r="AN127" s="13" t="n">
        <v>-0.039413</v>
      </c>
      <c r="AO127" s="13" t="n">
        <v>-0.012068</v>
      </c>
      <c r="AP127" s="13" t="n">
        <v>0.021173</v>
      </c>
      <c r="AQ127" s="13" t="n">
        <v>-0.064593</v>
      </c>
      <c r="AR127" s="13" t="n">
        <v>0.005968</v>
      </c>
      <c r="AS127" s="13" t="n">
        <v>0.04322</v>
      </c>
      <c r="AT127" s="13" t="n">
        <v>0.015841</v>
      </c>
      <c r="AU127" s="13" t="n">
        <v>0.0004</v>
      </c>
      <c r="AV127" s="13" t="n">
        <v>0.03757</v>
      </c>
      <c r="AW127" s="13" t="n">
        <v>0.073575</v>
      </c>
      <c r="AX127" s="13" t="n">
        <v>0.031575</v>
      </c>
      <c r="AY127" s="13" t="n">
        <v>-0.082087</v>
      </c>
      <c r="AZ127" s="13" t="n">
        <v>0.003031</v>
      </c>
      <c r="BA127" s="13" t="n">
        <v>0.061957</v>
      </c>
      <c r="BB127" s="13" t="n">
        <v>0.060477</v>
      </c>
      <c r="BC127" s="13" t="n">
        <v>0.015431</v>
      </c>
      <c r="BD127" s="13" t="n">
        <v>-0.001982</v>
      </c>
      <c r="BE127" s="13" t="n">
        <v>0.103277</v>
      </c>
      <c r="BF127" s="13" t="n">
        <v>0.011401</v>
      </c>
      <c r="BG127" s="13" t="n">
        <v>0.039454</v>
      </c>
      <c r="BH127" s="13" t="n">
        <v>0.113014</v>
      </c>
      <c r="BI127" s="13" t="n">
        <v>-0.055641</v>
      </c>
      <c r="BJ127" s="13" t="n">
        <v>-0.030899</v>
      </c>
      <c r="BK127" s="13" t="n">
        <v>-0.075927</v>
      </c>
      <c r="BM127" s="13" t="n">
        <v>0.018065</v>
      </c>
      <c r="BN127" s="13" t="n">
        <v>-0.039542</v>
      </c>
      <c r="BO127" s="13" t="n">
        <v>0.050177</v>
      </c>
      <c r="BP127" s="13" t="n">
        <v>0.011256</v>
      </c>
      <c r="BQ127" s="13" t="n">
        <v>-0.018995</v>
      </c>
      <c r="BR127" s="13" t="n">
        <v>-0.005565</v>
      </c>
      <c r="BS127" s="13" t="n">
        <v>0.049122</v>
      </c>
      <c r="BT127" s="13" t="n">
        <v>-0.062596</v>
      </c>
      <c r="BU127" s="13" t="n">
        <v>0.046173</v>
      </c>
      <c r="BV127" s="13" t="n">
        <v>-0.050798</v>
      </c>
      <c r="BW127" s="13" t="n">
        <v>0.053694</v>
      </c>
      <c r="BX127" s="13" t="n">
        <v>-0.009908</v>
      </c>
      <c r="BY127" s="13" t="n">
        <v>0.027155</v>
      </c>
      <c r="BZ127" s="13" t="n">
        <v>-0.04446</v>
      </c>
      <c r="CA127" s="13" t="n">
        <v>0.054782</v>
      </c>
      <c r="CB127" s="13" t="n">
        <v>0.027807</v>
      </c>
      <c r="CC127" s="13" t="n">
        <v>0.000211</v>
      </c>
      <c r="CD127" s="13" t="n">
        <v>0.012534</v>
      </c>
      <c r="CE127" s="13" t="n">
        <v>-0.002746</v>
      </c>
      <c r="CF127" s="13" t="n">
        <v>-0.041521</v>
      </c>
      <c r="CG127" s="13" t="n">
        <v>-0.048959</v>
      </c>
      <c r="CH127" s="13" t="n">
        <v>-0.029066</v>
      </c>
      <c r="CI127" s="13" t="n">
        <v>0.055989</v>
      </c>
      <c r="CJ127" s="13" t="n">
        <v>0.049992</v>
      </c>
      <c r="CK127" s="13" t="n">
        <v>-0.058551</v>
      </c>
      <c r="CL127" s="13" t="n">
        <v>-0.068295</v>
      </c>
      <c r="CM127" s="13" t="n">
        <v>0.010812</v>
      </c>
      <c r="CN127" s="13" t="n">
        <v>0.071746</v>
      </c>
      <c r="CO127" s="13" t="n">
        <v>0.028341</v>
      </c>
      <c r="CP127" s="13" t="n">
        <v>0.020327</v>
      </c>
      <c r="CQ127" s="13" t="n">
        <v>-0.01764</v>
      </c>
      <c r="CR127" s="13" t="n">
        <v>0.047786</v>
      </c>
      <c r="CS127" s="13" t="n">
        <v>0.031149</v>
      </c>
      <c r="CT127" s="13" t="n">
        <v>0.009037</v>
      </c>
      <c r="CU127" s="13" t="n">
        <v>-0.025509</v>
      </c>
      <c r="CV127" s="13" t="n">
        <v>0.159475</v>
      </c>
      <c r="CW127" s="13" t="n">
        <v>0.045427</v>
      </c>
      <c r="CX127" s="13" t="n">
        <v>-0.019892</v>
      </c>
      <c r="CY127" s="13" t="n">
        <v>0.015421</v>
      </c>
      <c r="CZ127" s="13" t="n">
        <v>-0.006455</v>
      </c>
      <c r="DA127" s="13" t="n">
        <v>0.01581</v>
      </c>
      <c r="DB127" s="13" t="n">
        <v>-0.040913</v>
      </c>
      <c r="DC127" s="13" t="n">
        <v>0.029799</v>
      </c>
      <c r="DD127" s="13" t="n">
        <v>0.013482</v>
      </c>
      <c r="DE127" s="13" t="n">
        <v>-0.030978</v>
      </c>
      <c r="DF127" s="13" t="n">
        <v>0.093012</v>
      </c>
      <c r="DG127" s="13" t="n">
        <v>-0.00044</v>
      </c>
      <c r="DH127" s="13" t="n">
        <v>0.022007</v>
      </c>
      <c r="DI127" s="13" t="n">
        <v>-0.001032</v>
      </c>
      <c r="DJ127" s="13" t="n">
        <v>0.022074</v>
      </c>
      <c r="DK127" s="13" t="n">
        <v>-0.036871</v>
      </c>
      <c r="DL127" s="13" t="n">
        <v>0.013443</v>
      </c>
      <c r="DM127" s="13" t="n">
        <v>0.008587</v>
      </c>
      <c r="DN127" s="13" t="n">
        <v>0.071675</v>
      </c>
      <c r="DO127" s="13" t="n">
        <v>-0.011675</v>
      </c>
      <c r="DP127" s="13" t="n">
        <v>0.006792</v>
      </c>
      <c r="DQ127" s="13" t="n">
        <v>0.021936</v>
      </c>
      <c r="DR127" s="13" t="n">
        <v>-0.034807</v>
      </c>
      <c r="DS127" s="13" t="n">
        <v>-0.114071</v>
      </c>
      <c r="DT127" s="13" t="n">
        <v>0.017152</v>
      </c>
      <c r="DV127" s="13" t="n">
        <v>0.018627</v>
      </c>
      <c r="DW127" s="13" t="n">
        <v>-0.04111</v>
      </c>
      <c r="DX127" s="13" t="n">
        <v>0.04954</v>
      </c>
      <c r="DY127" s="13" t="n">
        <v>0.015775</v>
      </c>
      <c r="DZ127" s="13" t="n">
        <v>-0.021781</v>
      </c>
      <c r="EA127" s="13" t="n">
        <v>-0.003994</v>
      </c>
      <c r="EB127" s="13" t="n">
        <v>0.042336</v>
      </c>
      <c r="EC127" s="13" t="n">
        <v>-0.062757</v>
      </c>
      <c r="ED127" s="13" t="n">
        <v>0.041986</v>
      </c>
      <c r="EE127" s="13" t="n">
        <v>-0.055507</v>
      </c>
      <c r="EF127" s="13" t="n">
        <v>0.056262</v>
      </c>
      <c r="EG127" s="13" t="n">
        <v>-0.020247</v>
      </c>
      <c r="EH127" s="13" t="n">
        <v>0.0246</v>
      </c>
      <c r="EI127" s="13" t="n">
        <v>-0.049417</v>
      </c>
      <c r="EJ127" s="13" t="n">
        <v>0.064634</v>
      </c>
      <c r="EK127" s="13" t="n">
        <v>0.022689</v>
      </c>
      <c r="EL127" s="13" t="n">
        <v>0.012882</v>
      </c>
      <c r="EM127" s="13" t="n">
        <v>0.000133</v>
      </c>
      <c r="EN127" s="13" t="n">
        <v>-0.002043</v>
      </c>
      <c r="EO127" s="13" t="n">
        <v>-0.041138</v>
      </c>
      <c r="EP127" s="13" t="n">
        <v>-0.050393</v>
      </c>
      <c r="EQ127" s="13" t="n">
        <v>-0.035646</v>
      </c>
      <c r="ER127" s="13" t="n">
        <v>0.061741</v>
      </c>
      <c r="ES127" s="13" t="n">
        <v>0.050578</v>
      </c>
      <c r="ET127" s="13" t="n">
        <v>-0.057436</v>
      </c>
      <c r="EU127" s="13" t="n">
        <v>-0.083852</v>
      </c>
      <c r="EV127" s="13" t="n">
        <v>0.01014</v>
      </c>
      <c r="EW127" s="13" t="n">
        <v>0.079282</v>
      </c>
      <c r="EX127" s="13" t="n">
        <v>0.044638</v>
      </c>
      <c r="EY127" s="13" t="n">
        <v>0.013977</v>
      </c>
      <c r="EZ127" s="13" t="n">
        <v>-0.025048</v>
      </c>
      <c r="FA127" s="13" t="n">
        <v>0.048073</v>
      </c>
      <c r="FB127" s="13" t="n">
        <v>0.031852</v>
      </c>
      <c r="FC127" s="13" t="n">
        <v>0.008712</v>
      </c>
      <c r="FD127" s="13" t="n">
        <v>-0.02366</v>
      </c>
      <c r="FE127" s="13" t="n">
        <v>0.15901</v>
      </c>
      <c r="FF127" s="13" t="n">
        <v>0.05341</v>
      </c>
      <c r="FG127" s="13" t="n">
        <v>-0.020244</v>
      </c>
      <c r="FH127" s="13" t="n">
        <v>0.017099</v>
      </c>
      <c r="FI127" s="13" t="n">
        <v>-0.009401</v>
      </c>
      <c r="FJ127" s="13" t="n">
        <v>0.017902</v>
      </c>
      <c r="FK127" s="13" t="n">
        <v>-0.042191</v>
      </c>
      <c r="FL127" s="13" t="n">
        <v>0.032763</v>
      </c>
      <c r="FM127" s="13" t="n">
        <v>0.014262</v>
      </c>
      <c r="FN127" s="13" t="n">
        <v>-0.022284</v>
      </c>
      <c r="FO127" s="13" t="n">
        <v>0.09311</v>
      </c>
      <c r="FP127" s="13" t="n">
        <v>0.003785</v>
      </c>
      <c r="FQ127" s="13" t="n">
        <v>0.023653</v>
      </c>
      <c r="FR127" s="13" t="n">
        <v>-0.002032</v>
      </c>
      <c r="FS127" s="13" t="n">
        <v>0.020789</v>
      </c>
      <c r="FT127" s="13" t="n">
        <v>-0.035497</v>
      </c>
      <c r="FU127" s="13" t="n">
        <v>0.012802</v>
      </c>
      <c r="FV127" s="13" t="n">
        <v>0.006758</v>
      </c>
      <c r="FW127" s="13" t="n">
        <v>0.077577</v>
      </c>
      <c r="FX127" s="13" t="n">
        <v>-0.002753</v>
      </c>
      <c r="FY127" s="13" t="n">
        <v>0.007089</v>
      </c>
      <c r="FZ127" s="13" t="n">
        <v>0.019129</v>
      </c>
      <c r="GA127" s="13" t="n">
        <v>-0.03709</v>
      </c>
      <c r="GB127" s="13" t="n">
        <v>-0.105393</v>
      </c>
      <c r="GC127" s="13" t="n">
        <v>0.014799</v>
      </c>
    </row>
    <row r="128" customFormat="false" ht="15" hidden="false" customHeight="false" outlineLevel="0" collapsed="false">
      <c r="B128" s="8" t="str">
        <f aca="false">Deals!B128</f>
        <v>Darling Ingredients Inc.</v>
      </c>
      <c r="C128" s="12" t="n">
        <v>1</v>
      </c>
      <c r="D128" s="13" t="n">
        <v>0.021027</v>
      </c>
      <c r="E128" s="13" t="n">
        <v>-0.063218</v>
      </c>
      <c r="F128" s="13" t="n">
        <v>0.031697</v>
      </c>
      <c r="G128" s="13" t="n">
        <v>-0.007929</v>
      </c>
      <c r="H128" s="13" t="n">
        <v>-0.0005</v>
      </c>
      <c r="I128" s="13" t="n">
        <v>-0.001</v>
      </c>
      <c r="J128" s="13" t="n">
        <v>0.045523</v>
      </c>
      <c r="K128" s="13" t="n">
        <v>-0.104306</v>
      </c>
      <c r="L128" s="13" t="n">
        <v>0.029915</v>
      </c>
      <c r="M128" s="13" t="n">
        <v>-0.049793</v>
      </c>
      <c r="N128" s="13" t="n">
        <v>-0.039301</v>
      </c>
      <c r="O128" s="13" t="n">
        <v>0.056818</v>
      </c>
      <c r="P128" s="13" t="n">
        <v>-0.023656</v>
      </c>
      <c r="Q128" s="13" t="n">
        <v>-0.064978</v>
      </c>
      <c r="R128" s="13" t="n">
        <v>0.025913</v>
      </c>
      <c r="S128" s="13" t="n">
        <v>-0.195752</v>
      </c>
      <c r="T128" s="13" t="n">
        <v>-0.024982</v>
      </c>
      <c r="U128" s="13" t="n">
        <v>0.149341</v>
      </c>
      <c r="V128" s="13" t="n">
        <v>-0.066242</v>
      </c>
      <c r="W128" s="13" t="n">
        <v>-0.123465</v>
      </c>
      <c r="X128" s="13" t="n">
        <v>-0.000778</v>
      </c>
      <c r="Y128" s="13" t="n">
        <v>-0.124611</v>
      </c>
      <c r="Z128" s="13" t="n">
        <v>-0.099644</v>
      </c>
      <c r="AA128" s="13" t="n">
        <v>0.082016</v>
      </c>
      <c r="AB128" s="13" t="n">
        <v>-0.039269</v>
      </c>
      <c r="AC128" s="13" t="n">
        <v>-0.145437</v>
      </c>
      <c r="AD128" s="13" t="n">
        <v>0.002225</v>
      </c>
      <c r="AE128" s="13" t="n">
        <v>0.461709</v>
      </c>
      <c r="AF128" s="13" t="n">
        <v>0.100228</v>
      </c>
      <c r="AG128" s="13" t="n">
        <v>0.059351</v>
      </c>
      <c r="AH128" s="13" t="n">
        <v>-0.029316</v>
      </c>
      <c r="AI128" s="13" t="n">
        <v>0.05906</v>
      </c>
      <c r="AJ128" s="13" t="n">
        <v>-0.107731</v>
      </c>
      <c r="AK128" s="13" t="n">
        <v>-0.040483</v>
      </c>
      <c r="AL128" s="13" t="n">
        <v>0.006662</v>
      </c>
      <c r="AM128" s="13" t="n">
        <v>-0.006618</v>
      </c>
      <c r="AN128" s="13" t="n">
        <v>-0.044412</v>
      </c>
      <c r="AO128" s="13" t="n">
        <v>-0.070488</v>
      </c>
      <c r="AP128" s="13" t="n">
        <v>0.084167</v>
      </c>
      <c r="AQ128" s="13" t="n">
        <v>0.116065</v>
      </c>
      <c r="AR128" s="13" t="n">
        <v>0.042011</v>
      </c>
      <c r="AS128" s="13" t="n">
        <v>0.035691</v>
      </c>
      <c r="AT128" s="13" t="n">
        <v>0.004467</v>
      </c>
      <c r="AU128" s="13" t="n">
        <v>0.033672</v>
      </c>
      <c r="AV128" s="13" t="n">
        <v>0.069453</v>
      </c>
      <c r="AW128" s="13" t="n">
        <v>0.006897</v>
      </c>
      <c r="AX128" s="13" t="n">
        <v>0.041667</v>
      </c>
      <c r="AY128" s="13" t="n">
        <v>-0.016438</v>
      </c>
      <c r="AZ128" s="13" t="n">
        <v>0.010028</v>
      </c>
      <c r="BA128" s="13" t="n">
        <v>0.022614</v>
      </c>
      <c r="BB128" s="13" t="n">
        <v>-0.018878</v>
      </c>
      <c r="BC128" s="13" t="n">
        <v>-0.048928</v>
      </c>
      <c r="BD128" s="13" t="n">
        <v>-0.009249</v>
      </c>
      <c r="BE128" s="13" t="n">
        <v>0.096266</v>
      </c>
      <c r="BF128" s="13" t="n">
        <v>0.05801</v>
      </c>
      <c r="BG128" s="13" t="n">
        <v>0.010563</v>
      </c>
      <c r="BH128" s="13" t="n">
        <v>-0.015431</v>
      </c>
      <c r="BI128" s="13" t="n">
        <v>-0.023256</v>
      </c>
      <c r="BJ128" s="13" t="n">
        <v>0.069358</v>
      </c>
      <c r="BK128" s="13" t="n">
        <v>0.059051</v>
      </c>
      <c r="BM128" s="13" t="n">
        <v>0.038949</v>
      </c>
      <c r="BN128" s="13" t="n">
        <v>-0.029986</v>
      </c>
      <c r="BO128" s="13" t="n">
        <v>0.045408</v>
      </c>
      <c r="BP128" s="13" t="n">
        <v>-0.000162</v>
      </c>
      <c r="BQ128" s="13" t="n">
        <v>-0.015937</v>
      </c>
      <c r="BR128" s="13" t="n">
        <v>0.004539</v>
      </c>
      <c r="BS128" s="13" t="n">
        <v>0.053507</v>
      </c>
      <c r="BT128" s="13" t="n">
        <v>-0.054971</v>
      </c>
      <c r="BU128" s="13" t="n">
        <v>0.041871</v>
      </c>
      <c r="BV128" s="13" t="n">
        <v>-0.055827</v>
      </c>
      <c r="BW128" s="13" t="n">
        <v>0.055072</v>
      </c>
      <c r="BX128" s="13" t="n">
        <v>0.027462</v>
      </c>
      <c r="BY128" s="13" t="n">
        <v>0.0084</v>
      </c>
      <c r="BZ128" s="13" t="n">
        <v>-0.01509</v>
      </c>
      <c r="CA128" s="13" t="n">
        <v>0.079359</v>
      </c>
      <c r="CB128" s="13" t="n">
        <v>0.011372</v>
      </c>
      <c r="CC128" s="13" t="n">
        <v>-0.013492</v>
      </c>
      <c r="CD128" s="13" t="n">
        <v>0.022313</v>
      </c>
      <c r="CE128" s="13" t="n">
        <v>0.002174</v>
      </c>
      <c r="CF128" s="13" t="n">
        <v>0.00263</v>
      </c>
      <c r="CG128" s="13" t="n">
        <v>-0.05552</v>
      </c>
      <c r="CH128" s="13" t="n">
        <v>-0.042563</v>
      </c>
      <c r="CI128" s="13" t="n">
        <v>0.062808</v>
      </c>
      <c r="CJ128" s="13" t="n">
        <v>0.019056</v>
      </c>
      <c r="CK128" s="13" t="n">
        <v>-0.04771</v>
      </c>
      <c r="CL128" s="13" t="n">
        <v>-0.070432</v>
      </c>
      <c r="CM128" s="13" t="n">
        <v>0.014407</v>
      </c>
      <c r="CN128" s="13" t="n">
        <v>0.07542</v>
      </c>
      <c r="CO128" s="13" t="n">
        <v>-0.003604</v>
      </c>
      <c r="CP128" s="13" t="n">
        <v>0.016372</v>
      </c>
      <c r="CQ128" s="13" t="n">
        <v>-0.025656</v>
      </c>
      <c r="CR128" s="13" t="n">
        <v>0.052055</v>
      </c>
      <c r="CS128" s="13" t="n">
        <v>0.022986</v>
      </c>
      <c r="CT128" s="13" t="n">
        <v>0.003539</v>
      </c>
      <c r="CU128" s="13" t="n">
        <v>-0.046889</v>
      </c>
      <c r="CV128" s="13" t="n">
        <v>0.085084</v>
      </c>
      <c r="CW128" s="13" t="n">
        <v>0.016834</v>
      </c>
      <c r="CX128" s="13" t="n">
        <v>0.018865</v>
      </c>
      <c r="CY128" s="13" t="n">
        <v>0.014755</v>
      </c>
      <c r="CZ128" s="13" t="n">
        <v>-0.00231</v>
      </c>
      <c r="DA128" s="13" t="n">
        <v>0.011011</v>
      </c>
      <c r="DB128" s="13" t="n">
        <v>-0.009065</v>
      </c>
      <c r="DC128" s="13" t="n">
        <v>0.020227</v>
      </c>
      <c r="DD128" s="13" t="n">
        <v>0.005463</v>
      </c>
      <c r="DE128" s="13" t="n">
        <v>-0.018586</v>
      </c>
      <c r="DF128" s="13" t="n">
        <v>0.046011</v>
      </c>
      <c r="DG128" s="13" t="n">
        <v>0.01906</v>
      </c>
      <c r="DH128" s="13" t="n">
        <v>0.034775</v>
      </c>
      <c r="DI128" s="13" t="n">
        <v>-0.001446</v>
      </c>
      <c r="DJ128" s="13" t="n">
        <v>0.037257</v>
      </c>
      <c r="DK128" s="13" t="n">
        <v>-0.035351</v>
      </c>
      <c r="DL128" s="13" t="n">
        <v>0.01168</v>
      </c>
      <c r="DM128" s="13" t="n">
        <v>0.002978</v>
      </c>
      <c r="DN128" s="13" t="n">
        <v>0.052862</v>
      </c>
      <c r="DO128" s="13" t="n">
        <v>0.007789</v>
      </c>
      <c r="DP128" s="13" t="n">
        <v>0.026064</v>
      </c>
      <c r="DQ128" s="13" t="n">
        <v>0.051329</v>
      </c>
      <c r="DR128" s="13" t="n">
        <v>-0.010991</v>
      </c>
      <c r="DS128" s="13" t="n">
        <v>-0.106</v>
      </c>
      <c r="DT128" s="13" t="n">
        <v>0.024752</v>
      </c>
      <c r="DV128" s="13" t="n">
        <v>0.036466</v>
      </c>
      <c r="DW128" s="13" t="n">
        <v>-0.03085</v>
      </c>
      <c r="DX128" s="13" t="n">
        <v>0.046462</v>
      </c>
      <c r="DY128" s="13" t="n">
        <v>0.003136</v>
      </c>
      <c r="DZ128" s="13" t="n">
        <v>-0.018198</v>
      </c>
      <c r="EA128" s="13" t="n">
        <v>0.004601</v>
      </c>
      <c r="EB128" s="13" t="n">
        <v>0.052759</v>
      </c>
      <c r="EC128" s="13" t="n">
        <v>-0.057727</v>
      </c>
      <c r="ED128" s="13" t="n">
        <v>0.042222</v>
      </c>
      <c r="EE128" s="13" t="n">
        <v>-0.05694</v>
      </c>
      <c r="EF128" s="13" t="n">
        <v>0.051754</v>
      </c>
      <c r="EG128" s="13" t="n">
        <v>0.024638</v>
      </c>
      <c r="EH128" s="13" t="n">
        <v>0.008537</v>
      </c>
      <c r="EI128" s="13" t="n">
        <v>-0.023604</v>
      </c>
      <c r="EJ128" s="13" t="n">
        <v>0.082917</v>
      </c>
      <c r="EK128" s="13" t="n">
        <v>0.011025</v>
      </c>
      <c r="EL128" s="13" t="n">
        <v>-0.006401</v>
      </c>
      <c r="EM128" s="13" t="n">
        <v>0.015436</v>
      </c>
      <c r="EN128" s="13" t="n">
        <v>0.006342</v>
      </c>
      <c r="EO128" s="13" t="n">
        <v>0.006696</v>
      </c>
      <c r="EP128" s="13" t="n">
        <v>-0.056513</v>
      </c>
      <c r="EQ128" s="13" t="n">
        <v>-0.043687</v>
      </c>
      <c r="ER128" s="13" t="n">
        <v>0.066808</v>
      </c>
      <c r="ES128" s="13" t="n">
        <v>0.017999</v>
      </c>
      <c r="ET128" s="13" t="n">
        <v>-0.051072</v>
      </c>
      <c r="EU128" s="13" t="n">
        <v>-0.072967</v>
      </c>
      <c r="EV128" s="13" t="n">
        <v>0.021296</v>
      </c>
      <c r="EW128" s="13" t="n">
        <v>0.084161</v>
      </c>
      <c r="EX128" s="13" t="n">
        <v>-0.002913</v>
      </c>
      <c r="EY128" s="13" t="n">
        <v>0.015778</v>
      </c>
      <c r="EZ128" s="13" t="n">
        <v>-0.027406</v>
      </c>
      <c r="FA128" s="13" t="n">
        <v>0.05463</v>
      </c>
      <c r="FB128" s="13" t="n">
        <v>0.018005</v>
      </c>
      <c r="FC128" s="13" t="n">
        <v>0.003286</v>
      </c>
      <c r="FD128" s="13" t="n">
        <v>-0.044896</v>
      </c>
      <c r="FE128" s="13" t="n">
        <v>0.079731</v>
      </c>
      <c r="FF128" s="13" t="n">
        <v>0.01806</v>
      </c>
      <c r="FG128" s="13" t="n">
        <v>0.020789</v>
      </c>
      <c r="FH128" s="13" t="n">
        <v>0.012259</v>
      </c>
      <c r="FI128" s="13" t="n">
        <v>-0.004443</v>
      </c>
      <c r="FJ128" s="13" t="n">
        <v>0.015352</v>
      </c>
      <c r="FK128" s="13" t="n">
        <v>-0.014783</v>
      </c>
      <c r="FL128" s="13" t="n">
        <v>0.021966</v>
      </c>
      <c r="FM128" s="13" t="n">
        <v>0.006962</v>
      </c>
      <c r="FN128" s="13" t="n">
        <v>-0.020048</v>
      </c>
      <c r="FO128" s="13" t="n">
        <v>0.047769</v>
      </c>
      <c r="FP128" s="13" t="n">
        <v>0.010408</v>
      </c>
      <c r="FQ128" s="13" t="n">
        <v>0.038008</v>
      </c>
      <c r="FR128" s="13" t="n">
        <v>0.002647</v>
      </c>
      <c r="FS128" s="13" t="n">
        <v>0.03873</v>
      </c>
      <c r="FT128" s="13" t="n">
        <v>-0.0413</v>
      </c>
      <c r="FU128" s="13" t="n">
        <v>0.011095</v>
      </c>
      <c r="FV128" s="13" t="n">
        <v>0.004647</v>
      </c>
      <c r="FW128" s="13" t="n">
        <v>0.048704</v>
      </c>
      <c r="FX128" s="13" t="n">
        <v>0.013776</v>
      </c>
      <c r="FY128" s="13" t="n">
        <v>0.024714</v>
      </c>
      <c r="FZ128" s="13" t="n">
        <v>0.048461</v>
      </c>
      <c r="GA128" s="13" t="n">
        <v>-0.014265</v>
      </c>
      <c r="GB128" s="13" t="n">
        <v>-0.107156</v>
      </c>
      <c r="GC128" s="13" t="n">
        <v>0.019152</v>
      </c>
    </row>
    <row r="129" customFormat="false" ht="15" hidden="false" customHeight="false" outlineLevel="0" collapsed="false">
      <c r="B129" s="8" t="str">
        <f aca="false">Deals!B129</f>
        <v>Extreme Networks, Inc.</v>
      </c>
      <c r="C129" s="12" t="n">
        <v>1</v>
      </c>
      <c r="D129" s="13" t="n">
        <v>0</v>
      </c>
      <c r="E129" s="13" t="n">
        <v>0.048711</v>
      </c>
      <c r="F129" s="13" t="n">
        <v>-0.217213</v>
      </c>
      <c r="G129" s="13" t="n">
        <v>0.012216</v>
      </c>
      <c r="H129" s="13" t="n">
        <v>-0.013793</v>
      </c>
      <c r="I129" s="13" t="n">
        <v>-0.304196</v>
      </c>
      <c r="J129" s="13" t="n">
        <v>0.115578</v>
      </c>
      <c r="K129" s="13" t="n">
        <v>0.058559</v>
      </c>
      <c r="L129" s="13" t="n">
        <v>0.134043</v>
      </c>
      <c r="M129" s="13" t="n">
        <v>-0.101313</v>
      </c>
      <c r="N129" s="13" t="n">
        <v>-0.250522</v>
      </c>
      <c r="O129" s="13" t="n">
        <v>0.008357</v>
      </c>
      <c r="P129" s="13" t="n">
        <v>-0.024862</v>
      </c>
      <c r="Q129" s="13" t="n">
        <v>-0.167139</v>
      </c>
      <c r="R129" s="13" t="n">
        <v>0.207483</v>
      </c>
      <c r="S129" s="13" t="n">
        <v>-0.109859</v>
      </c>
      <c r="T129" s="13" t="n">
        <v>-0.202532</v>
      </c>
      <c r="U129" s="13" t="n">
        <v>0.075397</v>
      </c>
      <c r="V129" s="13" t="n">
        <v>-0.00738</v>
      </c>
      <c r="W129" s="13" t="n">
        <v>-0.137546</v>
      </c>
      <c r="X129" s="13" t="n">
        <v>0.293103</v>
      </c>
      <c r="Y129" s="13" t="n">
        <v>0.12</v>
      </c>
      <c r="Z129" s="13" t="n">
        <v>0.068452</v>
      </c>
      <c r="AA129" s="13" t="n">
        <v>0.231198</v>
      </c>
      <c r="AB129" s="13" t="n">
        <v>-0.076923</v>
      </c>
      <c r="AC129" s="13" t="n">
        <v>-0.323529</v>
      </c>
      <c r="AD129" s="13" t="n">
        <v>0.021739</v>
      </c>
      <c r="AE129" s="13" t="n">
        <v>0.102837</v>
      </c>
      <c r="AF129" s="13" t="n">
        <v>0.128617</v>
      </c>
      <c r="AG129" s="13" t="n">
        <v>0.051282</v>
      </c>
      <c r="AH129" s="13" t="n">
        <v>-0.081301</v>
      </c>
      <c r="AI129" s="13" t="n">
        <v>0.147493</v>
      </c>
      <c r="AJ129" s="13" t="n">
        <v>0.010283</v>
      </c>
      <c r="AK129" s="13" t="n">
        <v>0.142494</v>
      </c>
      <c r="AL129" s="13" t="n">
        <v>-0.062361</v>
      </c>
      <c r="AM129" s="13" t="n">
        <v>0.004751</v>
      </c>
      <c r="AN129" s="13" t="n">
        <v>0.189125</v>
      </c>
      <c r="AO129" s="13" t="n">
        <v>0.099404</v>
      </c>
      <c r="AP129" s="13" t="n">
        <v>0.130199</v>
      </c>
      <c r="AQ129" s="13" t="n">
        <v>0.2016</v>
      </c>
      <c r="AR129" s="13" t="n">
        <v>0.040613</v>
      </c>
      <c r="AS129" s="13" t="n">
        <v>0.232246</v>
      </c>
      <c r="AT129" s="13" t="n">
        <v>-0.042575</v>
      </c>
      <c r="AU129" s="13" t="n">
        <v>-0.046638</v>
      </c>
      <c r="AV129" s="13" t="n">
        <v>0.300341</v>
      </c>
      <c r="AW129" s="13" t="n">
        <v>0.040245</v>
      </c>
      <c r="AX129" s="13" t="n">
        <v>0.009251</v>
      </c>
      <c r="AY129" s="13" t="n">
        <v>0.070833</v>
      </c>
      <c r="AZ129" s="13" t="n">
        <v>-0.025681</v>
      </c>
      <c r="BA129" s="13" t="n">
        <v>0.200479</v>
      </c>
      <c r="BB129" s="13" t="n">
        <v>-0.240852</v>
      </c>
      <c r="BC129" s="13" t="n">
        <v>-0.029798</v>
      </c>
      <c r="BD129" s="13" t="n">
        <v>-0.033424</v>
      </c>
      <c r="BE129" s="13" t="n">
        <v>-0.195327</v>
      </c>
      <c r="BF129" s="13" t="n">
        <v>-0.075494</v>
      </c>
      <c r="BG129" s="13" t="n">
        <v>0.067839</v>
      </c>
      <c r="BH129" s="13" t="n">
        <v>-0.262353</v>
      </c>
      <c r="BI129" s="13" t="n">
        <v>-0.125997</v>
      </c>
      <c r="BJ129" s="13" t="n">
        <v>0.012774</v>
      </c>
      <c r="BK129" s="13" t="n">
        <v>0.185586</v>
      </c>
      <c r="BM129" s="13" t="n">
        <v>0.036044</v>
      </c>
      <c r="BN129" s="13" t="n">
        <v>-0.024428</v>
      </c>
      <c r="BO129" s="13" t="n">
        <v>0.040772</v>
      </c>
      <c r="BP129" s="13" t="n">
        <v>0.007966</v>
      </c>
      <c r="BQ129" s="13" t="n">
        <v>-0.065028</v>
      </c>
      <c r="BR129" s="13" t="n">
        <v>-0.00742</v>
      </c>
      <c r="BS129" s="13" t="n">
        <v>0.101586</v>
      </c>
      <c r="BT129" s="13" t="n">
        <v>-0.075266</v>
      </c>
      <c r="BU129" s="13" t="n">
        <v>0.046341</v>
      </c>
      <c r="BV129" s="13" t="n">
        <v>-0.042417</v>
      </c>
      <c r="BW129" s="13" t="n">
        <v>0.070908</v>
      </c>
      <c r="BX129" s="13" t="n">
        <v>0.006734</v>
      </c>
      <c r="BY129" s="13" t="n">
        <v>0.070639</v>
      </c>
      <c r="BZ129" s="13" t="n">
        <v>-0.065388</v>
      </c>
      <c r="CA129" s="13" t="n">
        <v>0.067002</v>
      </c>
      <c r="CB129" s="13" t="n">
        <v>0.02989</v>
      </c>
      <c r="CC129" s="13" t="n">
        <v>-0.027356</v>
      </c>
      <c r="CD129" s="13" t="n">
        <v>0.047494</v>
      </c>
      <c r="CE129" s="13" t="n">
        <v>0.021082</v>
      </c>
      <c r="CF129" s="13" t="n">
        <v>-0.012835</v>
      </c>
      <c r="CG129" s="13" t="n">
        <v>-0.06812</v>
      </c>
      <c r="CH129" s="13" t="n">
        <v>-0.092214</v>
      </c>
      <c r="CI129" s="13" t="n">
        <v>0.065469</v>
      </c>
      <c r="CJ129" s="13" t="n">
        <v>0.046671</v>
      </c>
      <c r="CK129" s="13" t="n">
        <v>-0.053195</v>
      </c>
      <c r="CL129" s="13" t="n">
        <v>-0.141333</v>
      </c>
      <c r="CM129" s="13" t="n">
        <v>0.004082</v>
      </c>
      <c r="CN129" s="13" t="n">
        <v>0.083681</v>
      </c>
      <c r="CO129" s="13" t="n">
        <v>0.02588</v>
      </c>
      <c r="CP129" s="13" t="n">
        <v>0.023475</v>
      </c>
      <c r="CQ129" s="13" t="n">
        <v>-0.014498</v>
      </c>
      <c r="CR129" s="13" t="n">
        <v>0.059701</v>
      </c>
      <c r="CS129" s="13" t="n">
        <v>0.023253</v>
      </c>
      <c r="CT129" s="13" t="n">
        <v>0.026079</v>
      </c>
      <c r="CU129" s="13" t="n">
        <v>-0.091332</v>
      </c>
      <c r="CV129" s="13" t="n">
        <v>0.092289</v>
      </c>
      <c r="CW129" s="13" t="n">
        <v>0.038276</v>
      </c>
      <c r="CX129" s="13" t="n">
        <v>-0.039286</v>
      </c>
      <c r="CY129" s="13" t="n">
        <v>0.016726</v>
      </c>
      <c r="CZ129" s="13" t="n">
        <v>0.031921</v>
      </c>
      <c r="DA129" s="13" t="n">
        <v>0.003974</v>
      </c>
      <c r="DB129" s="13" t="n">
        <v>-0.037875</v>
      </c>
      <c r="DC129" s="13" t="n">
        <v>0.090566</v>
      </c>
      <c r="DD129" s="13" t="n">
        <v>-0.028201</v>
      </c>
      <c r="DE129" s="13" t="n">
        <v>-0.000852</v>
      </c>
      <c r="DF129" s="13" t="n">
        <v>0.05849</v>
      </c>
      <c r="DG129" s="13" t="n">
        <v>-0.025199</v>
      </c>
      <c r="DH129" s="13" t="n">
        <v>0.045252</v>
      </c>
      <c r="DI129" s="13" t="n">
        <v>0.000926</v>
      </c>
      <c r="DJ129" s="13" t="n">
        <v>0.029971</v>
      </c>
      <c r="DK129" s="13" t="n">
        <v>-0.019706</v>
      </c>
      <c r="DL129" s="13" t="n">
        <v>-0.009147</v>
      </c>
      <c r="DM129" s="13" t="n">
        <v>0.046808</v>
      </c>
      <c r="DN129" s="13" t="n">
        <v>0.104853</v>
      </c>
      <c r="DO129" s="13" t="n">
        <v>0.029695</v>
      </c>
      <c r="DP129" s="13" t="n">
        <v>-0.00856</v>
      </c>
      <c r="DQ129" s="13" t="n">
        <v>0.081557</v>
      </c>
      <c r="DR129" s="13" t="n">
        <v>-0.012881</v>
      </c>
      <c r="DS129" s="13" t="n">
        <v>-0.144756</v>
      </c>
      <c r="DT129" s="13" t="n">
        <v>0.001067</v>
      </c>
      <c r="DV129" s="13" t="n">
        <v>0.042649</v>
      </c>
      <c r="DW129" s="13" t="n">
        <v>0.023295</v>
      </c>
      <c r="DX129" s="13" t="n">
        <v>0.029924</v>
      </c>
      <c r="DY129" s="13" t="n">
        <v>0.01825</v>
      </c>
      <c r="DZ129" s="13" t="n">
        <v>-0.071051</v>
      </c>
      <c r="EA129" s="13" t="n">
        <v>-0.010425</v>
      </c>
      <c r="EB129" s="13" t="n">
        <v>0.058969</v>
      </c>
      <c r="EC129" s="13" t="n">
        <v>-0.064814</v>
      </c>
      <c r="ED129" s="13" t="n">
        <v>0.055263</v>
      </c>
      <c r="EE129" s="13" t="n">
        <v>-0.049744</v>
      </c>
      <c r="EF129" s="13" t="n">
        <v>0.040983</v>
      </c>
      <c r="EG129" s="13" t="n">
        <v>-0.002045</v>
      </c>
      <c r="EH129" s="13" t="n">
        <v>0.036467</v>
      </c>
      <c r="EI129" s="13" t="n">
        <v>-0.033935</v>
      </c>
      <c r="EJ129" s="13" t="n">
        <v>0.088854</v>
      </c>
      <c r="EK129" s="13" t="n">
        <v>-0.00173</v>
      </c>
      <c r="EL129" s="13" t="n">
        <v>-0.007663</v>
      </c>
      <c r="EM129" s="13" t="n">
        <v>0.010319</v>
      </c>
      <c r="EN129" s="13" t="n">
        <v>0.006534</v>
      </c>
      <c r="EO129" s="13" t="n">
        <v>-0.021312</v>
      </c>
      <c r="EP129" s="13" t="n">
        <v>-0.069549</v>
      </c>
      <c r="EQ129" s="13" t="n">
        <v>-0.081792</v>
      </c>
      <c r="ER129" s="13" t="n">
        <v>0.038796</v>
      </c>
      <c r="ES129" s="13" t="n">
        <v>0.037854</v>
      </c>
      <c r="ET129" s="13" t="n">
        <v>-0.065716</v>
      </c>
      <c r="EU129" s="13" t="n">
        <v>-0.139719</v>
      </c>
      <c r="EV129" s="13" t="n">
        <v>0.002424</v>
      </c>
      <c r="EW129" s="13" t="n">
        <v>0.10561</v>
      </c>
      <c r="EX129" s="13" t="n">
        <v>0.043778</v>
      </c>
      <c r="EY129" s="13" t="n">
        <v>0.010881</v>
      </c>
      <c r="EZ129" s="13" t="n">
        <v>-0.023645</v>
      </c>
      <c r="FA129" s="13" t="n">
        <v>0.055189</v>
      </c>
      <c r="FB129" s="13" t="n">
        <v>0.004235</v>
      </c>
      <c r="FC129" s="13" t="n">
        <v>0.021227</v>
      </c>
      <c r="FD129" s="13" t="n">
        <v>-0.116923</v>
      </c>
      <c r="FE129" s="13" t="n">
        <v>0.045407</v>
      </c>
      <c r="FF129" s="13" t="n">
        <v>0.007104</v>
      </c>
      <c r="FG129" s="13" t="n">
        <v>0.015899</v>
      </c>
      <c r="FH129" s="13" t="n">
        <v>0.01839</v>
      </c>
      <c r="FI129" s="13" t="n">
        <v>0.02214</v>
      </c>
      <c r="FJ129" s="13" t="n">
        <v>-0.011661</v>
      </c>
      <c r="FK129" s="13" t="n">
        <v>-0.040966</v>
      </c>
      <c r="FL129" s="13" t="n">
        <v>0.064094</v>
      </c>
      <c r="FM129" s="13" t="n">
        <v>-0.032291</v>
      </c>
      <c r="FN129" s="13" t="n">
        <v>-0.028837</v>
      </c>
      <c r="FO129" s="13" t="n">
        <v>0.067866</v>
      </c>
      <c r="FP129" s="13" t="n">
        <v>-0.023371</v>
      </c>
      <c r="FQ129" s="13" t="n">
        <v>0.02056</v>
      </c>
      <c r="FR129" s="13" t="n">
        <v>-0.008684</v>
      </c>
      <c r="FS129" s="13" t="n">
        <v>0.033566</v>
      </c>
      <c r="FT129" s="13" t="n">
        <v>-0.026163</v>
      </c>
      <c r="FU129" s="13" t="n">
        <v>0.014317</v>
      </c>
      <c r="FV129" s="13" t="n">
        <v>0.010158</v>
      </c>
      <c r="FW129" s="13" t="n">
        <v>0.066016</v>
      </c>
      <c r="FX129" s="13" t="n">
        <v>-0.007249</v>
      </c>
      <c r="FY129" s="13" t="n">
        <v>-0.014598</v>
      </c>
      <c r="FZ129" s="13" t="n">
        <v>0.081223</v>
      </c>
      <c r="GA129" s="13" t="n">
        <v>0.004139</v>
      </c>
      <c r="GB129" s="13" t="n">
        <v>-0.143659</v>
      </c>
      <c r="GC129" s="13" t="n">
        <v>-0.007339</v>
      </c>
    </row>
    <row r="130" customFormat="false" ht="15" hidden="false" customHeight="false" outlineLevel="0" collapsed="false">
      <c r="B130" s="8" t="str">
        <f aca="false">Deals!B130</f>
        <v>Vonage Holdings Corp</v>
      </c>
      <c r="C130" s="12" t="n">
        <v>1</v>
      </c>
      <c r="D130" s="13" t="n">
        <v>0.006042</v>
      </c>
      <c r="E130" s="13" t="n">
        <v>0.384384</v>
      </c>
      <c r="F130" s="13" t="n">
        <v>0</v>
      </c>
      <c r="G130" s="13" t="n">
        <v>-0.073753</v>
      </c>
      <c r="H130" s="13" t="n">
        <v>-0.100703</v>
      </c>
      <c r="I130" s="13" t="n">
        <v>-0.010417</v>
      </c>
      <c r="J130" s="13" t="n">
        <v>-0.013158</v>
      </c>
      <c r="K130" s="13" t="n">
        <v>-0.072</v>
      </c>
      <c r="L130" s="13" t="n">
        <v>-0.008621</v>
      </c>
      <c r="M130" s="13" t="n">
        <v>-0.049275</v>
      </c>
      <c r="N130" s="13" t="n">
        <v>0.060976</v>
      </c>
      <c r="O130" s="13" t="n">
        <v>-0.020115</v>
      </c>
      <c r="P130" s="13" t="n">
        <v>0.117302</v>
      </c>
      <c r="Q130" s="13" t="n">
        <v>0.102362</v>
      </c>
      <c r="R130" s="13" t="n">
        <v>0.080952</v>
      </c>
      <c r="S130" s="13" t="n">
        <v>0.081498</v>
      </c>
      <c r="T130" s="13" t="n">
        <v>-0.057026</v>
      </c>
      <c r="U130" s="13" t="n">
        <v>0.006479</v>
      </c>
      <c r="V130" s="13" t="n">
        <v>0.012444</v>
      </c>
      <c r="W130" s="13" t="n">
        <v>-0.013585</v>
      </c>
      <c r="X130" s="13" t="n">
        <v>-0.131455</v>
      </c>
      <c r="Y130" s="13" t="n">
        <v>0.059459</v>
      </c>
      <c r="Z130" s="13" t="n">
        <v>0.032313</v>
      </c>
      <c r="AA130" s="13" t="n">
        <v>0.062603</v>
      </c>
      <c r="AB130" s="13" t="n">
        <v>-0.110078</v>
      </c>
      <c r="AC130" s="13" t="n">
        <v>-0.106272</v>
      </c>
      <c r="AD130" s="13" t="n">
        <v>0.046784</v>
      </c>
      <c r="AE130" s="13" t="n">
        <v>-0.148976</v>
      </c>
      <c r="AF130" s="13" t="n">
        <v>0.021882</v>
      </c>
      <c r="AG130" s="13" t="n">
        <v>-0.012848</v>
      </c>
      <c r="AH130" s="13" t="n">
        <v>0.32321</v>
      </c>
      <c r="AI130" s="13" t="n">
        <v>-0.027869</v>
      </c>
      <c r="AJ130" s="13" t="n">
        <v>-0.020236</v>
      </c>
      <c r="AK130" s="13" t="n">
        <v>0.137694</v>
      </c>
      <c r="AL130" s="13" t="n">
        <v>0.037821</v>
      </c>
      <c r="AM130" s="13" t="n">
        <v>-0.039359</v>
      </c>
      <c r="AN130" s="13" t="n">
        <v>0.039454</v>
      </c>
      <c r="AO130" s="13" t="n">
        <v>0.035036</v>
      </c>
      <c r="AP130" s="13" t="n">
        <v>-0.150917</v>
      </c>
      <c r="AQ130" s="13" t="n">
        <v>0.049834</v>
      </c>
      <c r="AR130" s="13" t="n">
        <v>0.061709</v>
      </c>
      <c r="AS130" s="13" t="n">
        <v>0.029806</v>
      </c>
      <c r="AT130" s="13" t="n">
        <v>-0.053546</v>
      </c>
      <c r="AU130" s="13" t="n">
        <v>0.010703</v>
      </c>
      <c r="AV130" s="13" t="n">
        <v>0.255673</v>
      </c>
      <c r="AW130" s="13" t="n">
        <v>-0.019277</v>
      </c>
      <c r="AX130" s="13" t="n">
        <v>-0.001229</v>
      </c>
      <c r="AY130" s="13" t="n">
        <v>0.252153</v>
      </c>
      <c r="AZ130" s="13" t="n">
        <v>-0.000982</v>
      </c>
      <c r="BA130" s="13" t="n">
        <v>0.100295</v>
      </c>
      <c r="BB130" s="13" t="n">
        <v>-0.09294</v>
      </c>
      <c r="BC130" s="13" t="n">
        <v>0.049261</v>
      </c>
      <c r="BD130" s="13" t="n">
        <v>0.049765</v>
      </c>
      <c r="BE130" s="13" t="n">
        <v>0.02415</v>
      </c>
      <c r="BF130" s="13" t="n">
        <v>0.125764</v>
      </c>
      <c r="BG130" s="13" t="n">
        <v>-0.006206</v>
      </c>
      <c r="BH130" s="13" t="n">
        <v>0.106948</v>
      </c>
      <c r="BI130" s="13" t="n">
        <v>-0.00141</v>
      </c>
      <c r="BJ130" s="13" t="n">
        <v>-0.063559</v>
      </c>
      <c r="BK130" s="13" t="n">
        <v>-0.201357</v>
      </c>
      <c r="BM130" s="13" t="n">
        <v>0.003287</v>
      </c>
      <c r="BN130" s="13" t="n">
        <v>-0.021841</v>
      </c>
      <c r="BO130" s="13" t="n">
        <v>0.031074</v>
      </c>
      <c r="BP130" s="13" t="n">
        <v>0.000844</v>
      </c>
      <c r="BQ130" s="13" t="n">
        <v>-0.033685</v>
      </c>
      <c r="BR130" s="13" t="n">
        <v>0.002627</v>
      </c>
      <c r="BS130" s="13" t="n">
        <v>0.065626</v>
      </c>
      <c r="BT130" s="13" t="n">
        <v>-0.066461</v>
      </c>
      <c r="BU130" s="13" t="n">
        <v>0.052829</v>
      </c>
      <c r="BV130" s="13" t="n">
        <v>-0.042516</v>
      </c>
      <c r="BW130" s="13" t="n">
        <v>0.065875</v>
      </c>
      <c r="BX130" s="13" t="n">
        <v>-0.00331</v>
      </c>
      <c r="BY130" s="13" t="n">
        <v>0.029053</v>
      </c>
      <c r="BZ130" s="13" t="n">
        <v>-0.04909</v>
      </c>
      <c r="CA130" s="13" t="n">
        <v>0.089569</v>
      </c>
      <c r="CB130" s="13" t="n">
        <v>0.025136</v>
      </c>
      <c r="CC130" s="13" t="n">
        <v>-0.024785</v>
      </c>
      <c r="CD130" s="13" t="n">
        <v>0.047682</v>
      </c>
      <c r="CE130" s="13" t="n">
        <v>0.012444</v>
      </c>
      <c r="CF130" s="13" t="n">
        <v>-0.013585</v>
      </c>
      <c r="CG130" s="13" t="n">
        <v>-0.054307</v>
      </c>
      <c r="CH130" s="13" t="n">
        <v>-0.051069</v>
      </c>
      <c r="CI130" s="13" t="n">
        <v>0.070943</v>
      </c>
      <c r="CJ130" s="13" t="n">
        <v>0.024142</v>
      </c>
      <c r="CK130" s="13" t="n">
        <v>-0.045184</v>
      </c>
      <c r="CL130" s="13" t="n">
        <v>-0.064384</v>
      </c>
      <c r="CM130" s="13" t="n">
        <v>0.005961</v>
      </c>
      <c r="CN130" s="13" t="n">
        <v>0.070926</v>
      </c>
      <c r="CO130" s="13" t="n">
        <v>0.00132</v>
      </c>
      <c r="CP130" s="13" t="n">
        <v>0.019646</v>
      </c>
      <c r="CQ130" s="13" t="n">
        <v>0.013384</v>
      </c>
      <c r="CR130" s="13" t="n">
        <v>0.063183</v>
      </c>
      <c r="CS130" s="13" t="n">
        <v>0.032902</v>
      </c>
      <c r="CT130" s="13" t="n">
        <v>0.017747</v>
      </c>
      <c r="CU130" s="13" t="n">
        <v>-0.068714</v>
      </c>
      <c r="CV130" s="13" t="n">
        <v>0.099918</v>
      </c>
      <c r="CW130" s="13" t="n">
        <v>0.013263</v>
      </c>
      <c r="CX130" s="13" t="n">
        <v>0.019366</v>
      </c>
      <c r="CY130" s="13" t="n">
        <v>-0.001072</v>
      </c>
      <c r="CZ130" s="13" t="n">
        <v>0.005132</v>
      </c>
      <c r="DA130" s="13" t="n">
        <v>0.013007</v>
      </c>
      <c r="DB130" s="13" t="n">
        <v>-0.007458</v>
      </c>
      <c r="DC130" s="13" t="n">
        <v>0.030297</v>
      </c>
      <c r="DD130" s="13" t="n">
        <v>0.006592</v>
      </c>
      <c r="DE130" s="13" t="n">
        <v>-0.011412</v>
      </c>
      <c r="DF130" s="13" t="n">
        <v>0.065072</v>
      </c>
      <c r="DG130" s="13" t="n">
        <v>0.014941</v>
      </c>
      <c r="DH130" s="13" t="n">
        <v>0.032668</v>
      </c>
      <c r="DI130" s="13" t="n">
        <v>0.024431</v>
      </c>
      <c r="DJ130" s="13" t="n">
        <v>0.023933</v>
      </c>
      <c r="DK130" s="13" t="n">
        <v>-0.020116</v>
      </c>
      <c r="DL130" s="13" t="n">
        <v>0.004668</v>
      </c>
      <c r="DM130" s="13" t="n">
        <v>0.013596</v>
      </c>
      <c r="DN130" s="13" t="n">
        <v>0.064566</v>
      </c>
      <c r="DO130" s="13" t="n">
        <v>0.044922</v>
      </c>
      <c r="DP130" s="13" t="n">
        <v>0.041453</v>
      </c>
      <c r="DQ130" s="13" t="n">
        <v>0.046014</v>
      </c>
      <c r="DR130" s="13" t="n">
        <v>-0.013809</v>
      </c>
      <c r="DS130" s="13" t="n">
        <v>-0.119007</v>
      </c>
      <c r="DT130" s="13" t="n">
        <v>0.020122</v>
      </c>
      <c r="DV130" s="13" t="n">
        <v>0.009987</v>
      </c>
      <c r="DW130" s="13" t="n">
        <v>-0.018735</v>
      </c>
      <c r="DX130" s="13" t="n">
        <v>0.033654</v>
      </c>
      <c r="DY130" s="13" t="n">
        <v>0.000604</v>
      </c>
      <c r="DZ130" s="13" t="n">
        <v>-0.037904</v>
      </c>
      <c r="EA130" s="13" t="n">
        <v>-0.002797</v>
      </c>
      <c r="EB130" s="13" t="n">
        <v>0.058494</v>
      </c>
      <c r="EC130" s="13" t="n">
        <v>-0.066148</v>
      </c>
      <c r="ED130" s="13" t="n">
        <v>0.056075</v>
      </c>
      <c r="EE130" s="13" t="n">
        <v>-0.038249</v>
      </c>
      <c r="EF130" s="13" t="n">
        <v>0.06957</v>
      </c>
      <c r="EG130" s="13" t="n">
        <v>-0.001335</v>
      </c>
      <c r="EH130" s="13" t="n">
        <v>0.038888</v>
      </c>
      <c r="EI130" s="13" t="n">
        <v>-0.053162</v>
      </c>
      <c r="EJ130" s="13" t="n">
        <v>0.086761</v>
      </c>
      <c r="EK130" s="13" t="n">
        <v>0.016223</v>
      </c>
      <c r="EL130" s="13" t="n">
        <v>-0.016687</v>
      </c>
      <c r="EM130" s="13" t="n">
        <v>0.042054</v>
      </c>
      <c r="EN130" s="13" t="n">
        <v>0.014923</v>
      </c>
      <c r="EO130" s="13" t="n">
        <v>-0.010394</v>
      </c>
      <c r="EP130" s="13" t="n">
        <v>-0.058827</v>
      </c>
      <c r="EQ130" s="13" t="n">
        <v>-0.053254</v>
      </c>
      <c r="ER130" s="13" t="n">
        <v>0.075211</v>
      </c>
      <c r="ES130" s="13" t="n">
        <v>0.025821</v>
      </c>
      <c r="ET130" s="13" t="n">
        <v>-0.045189</v>
      </c>
      <c r="EU130" s="13" t="n">
        <v>-0.071804</v>
      </c>
      <c r="EV130" s="13" t="n">
        <v>0.010344</v>
      </c>
      <c r="EW130" s="13" t="n">
        <v>0.080622</v>
      </c>
      <c r="EX130" s="13" t="n">
        <v>0.011547</v>
      </c>
      <c r="EY130" s="13" t="n">
        <v>0.014218</v>
      </c>
      <c r="EZ130" s="13" t="n">
        <v>0.008408</v>
      </c>
      <c r="FA130" s="13" t="n">
        <v>0.063474</v>
      </c>
      <c r="FB130" s="13" t="n">
        <v>0.026711</v>
      </c>
      <c r="FC130" s="13" t="n">
        <v>0.016267</v>
      </c>
      <c r="FD130" s="13" t="n">
        <v>-0.069045</v>
      </c>
      <c r="FE130" s="13" t="n">
        <v>0.107258</v>
      </c>
      <c r="FF130" s="13" t="n">
        <v>0.010762</v>
      </c>
      <c r="FG130" s="13" t="n">
        <v>0.019441</v>
      </c>
      <c r="FH130" s="13" t="n">
        <v>0.009952</v>
      </c>
      <c r="FI130" s="13" t="n">
        <v>0.006349</v>
      </c>
      <c r="FJ130" s="13" t="n">
        <v>0.013416</v>
      </c>
      <c r="FK130" s="13" t="n">
        <v>-0.01647</v>
      </c>
      <c r="FL130" s="13" t="n">
        <v>0.034776</v>
      </c>
      <c r="FM130" s="13" t="n">
        <v>0.006464</v>
      </c>
      <c r="FN130" s="13" t="n">
        <v>-0.010849</v>
      </c>
      <c r="FO130" s="13" t="n">
        <v>0.061699</v>
      </c>
      <c r="FP130" s="13" t="n">
        <v>0.008673</v>
      </c>
      <c r="FQ130" s="13" t="n">
        <v>0.031201</v>
      </c>
      <c r="FR130" s="13" t="n">
        <v>0.016916</v>
      </c>
      <c r="FS130" s="13" t="n">
        <v>0.022587</v>
      </c>
      <c r="FT130" s="13" t="n">
        <v>-0.020209</v>
      </c>
      <c r="FU130" s="13" t="n">
        <v>0.00949</v>
      </c>
      <c r="FV130" s="13" t="n">
        <v>0.009416</v>
      </c>
      <c r="FW130" s="13" t="n">
        <v>0.054477</v>
      </c>
      <c r="FX130" s="13" t="n">
        <v>0.023809</v>
      </c>
      <c r="FY130" s="13" t="n">
        <v>0.038217</v>
      </c>
      <c r="FZ130" s="13" t="n">
        <v>0.04669</v>
      </c>
      <c r="GA130" s="13" t="n">
        <v>-0.015263</v>
      </c>
      <c r="GB130" s="13" t="n">
        <v>-0.120172</v>
      </c>
      <c r="GC130" s="13" t="n">
        <v>0.01328</v>
      </c>
    </row>
    <row r="131" customFormat="false" ht="15" hidden="false" customHeight="false" outlineLevel="0" collapsed="false">
      <c r="B131" s="8" t="str">
        <f aca="false">Deals!B131</f>
        <v>Green Plains Inc.</v>
      </c>
      <c r="C131" s="12" t="n">
        <v>1</v>
      </c>
      <c r="D131" s="13" t="n">
        <v>0.132009</v>
      </c>
      <c r="E131" s="13" t="n">
        <v>0.149639</v>
      </c>
      <c r="F131" s="13" t="n">
        <v>0.188061</v>
      </c>
      <c r="G131" s="13" t="n">
        <v>0.13356</v>
      </c>
      <c r="H131" s="13" t="n">
        <v>-0.002003</v>
      </c>
      <c r="I131" s="13" t="n">
        <v>-0.021405</v>
      </c>
      <c r="J131" s="13" t="n">
        <v>0.124914</v>
      </c>
      <c r="K131" s="13" t="n">
        <v>0.140554</v>
      </c>
      <c r="L131" s="13" t="n">
        <v>0.194185</v>
      </c>
      <c r="M131" s="13" t="n">
        <v>-0.163348</v>
      </c>
      <c r="N131" s="13" t="n">
        <v>-0.085317</v>
      </c>
      <c r="O131" s="13" t="n">
        <v>-0.120175</v>
      </c>
      <c r="P131" s="13" t="n">
        <v>-0.174275</v>
      </c>
      <c r="Q131" s="13" t="n">
        <v>-0.055287</v>
      </c>
      <c r="R131" s="13" t="n">
        <v>-0.003417</v>
      </c>
      <c r="S131" s="13" t="n">
        <v>0.227957</v>
      </c>
      <c r="T131" s="13" t="n">
        <v>0.090718</v>
      </c>
      <c r="U131" s="13" t="n">
        <v>0.057803</v>
      </c>
      <c r="V131" s="13" t="n">
        <v>-0.161595</v>
      </c>
      <c r="W131" s="13" t="n">
        <v>-0.185118</v>
      </c>
      <c r="X131" s="13" t="n">
        <v>-0.047661</v>
      </c>
      <c r="Y131" s="13" t="n">
        <v>-0.084666</v>
      </c>
      <c r="Z131" s="13" t="n">
        <v>0.053957</v>
      </c>
      <c r="AA131" s="13" t="n">
        <v>0.160897</v>
      </c>
      <c r="AB131" s="13" t="n">
        <v>-0.033347</v>
      </c>
      <c r="AC131" s="13" t="n">
        <v>-0.172489</v>
      </c>
      <c r="AD131" s="13" t="n">
        <v>-0.275989</v>
      </c>
      <c r="AE131" s="13" t="n">
        <v>0.173529</v>
      </c>
      <c r="AF131" s="13" t="n">
        <v>0.134085</v>
      </c>
      <c r="AG131" s="13" t="n">
        <v>0.032044</v>
      </c>
      <c r="AH131" s="13" t="n">
        <v>0.0625</v>
      </c>
      <c r="AI131" s="13" t="n">
        <v>0.150101</v>
      </c>
      <c r="AJ131" s="13" t="n">
        <v>0.075838</v>
      </c>
      <c r="AK131" s="13" t="n">
        <v>0.079077</v>
      </c>
      <c r="AL131" s="13" t="n">
        <v>-0.007634</v>
      </c>
      <c r="AM131" s="13" t="n">
        <v>0.046923</v>
      </c>
      <c r="AN131" s="13" t="n">
        <v>0.027675</v>
      </c>
      <c r="AO131" s="13" t="n">
        <v>-0.192101</v>
      </c>
      <c r="AP131" s="13" t="n">
        <v>0.118667</v>
      </c>
      <c r="AQ131" s="13" t="n">
        <v>-0.011976</v>
      </c>
      <c r="AR131" s="13" t="n">
        <v>-0.070707</v>
      </c>
      <c r="AS131" s="13" t="n">
        <v>-0.066522</v>
      </c>
      <c r="AT131" s="13" t="n">
        <v>-0.037471</v>
      </c>
      <c r="AU131" s="13" t="n">
        <v>-0.038929</v>
      </c>
      <c r="AV131" s="13" t="n">
        <v>-0.054684</v>
      </c>
      <c r="AW131" s="13" t="n">
        <v>0.086253</v>
      </c>
      <c r="AX131" s="13" t="n">
        <v>-0.086849</v>
      </c>
      <c r="AY131" s="13" t="n">
        <v>-0.077717</v>
      </c>
      <c r="AZ131" s="13" t="n">
        <v>0</v>
      </c>
      <c r="BA131" s="13" t="n">
        <v>0.038576</v>
      </c>
      <c r="BB131" s="13" t="n">
        <v>0.052571</v>
      </c>
      <c r="BC131" s="13" t="n">
        <v>-0.081967</v>
      </c>
      <c r="BD131" s="13" t="n">
        <v>0.107143</v>
      </c>
      <c r="BE131" s="13" t="n">
        <v>0.154301</v>
      </c>
      <c r="BF131" s="13" t="n">
        <v>-0.142857</v>
      </c>
      <c r="BG131" s="13" t="n">
        <v>-0.092896</v>
      </c>
      <c r="BH131" s="13" t="n">
        <v>0.076506</v>
      </c>
      <c r="BI131" s="13" t="n">
        <v>-0.030986</v>
      </c>
      <c r="BJ131" s="13" t="n">
        <v>-0.009302</v>
      </c>
      <c r="BK131" s="13" t="n">
        <v>-0.039319</v>
      </c>
      <c r="BM131" s="13" t="n">
        <v>0.01501</v>
      </c>
      <c r="BN131" s="13" t="n">
        <v>-0.031752</v>
      </c>
      <c r="BO131" s="13" t="n">
        <v>0.045226</v>
      </c>
      <c r="BP131" s="13" t="n">
        <v>0.013924</v>
      </c>
      <c r="BQ131" s="13" t="n">
        <v>-0.042455</v>
      </c>
      <c r="BR131" s="13" t="n">
        <v>-0.003132</v>
      </c>
      <c r="BS131" s="13" t="n">
        <v>0.038144</v>
      </c>
      <c r="BT131" s="13" t="n">
        <v>-0.049873</v>
      </c>
      <c r="BU131" s="13" t="n">
        <v>0.034066</v>
      </c>
      <c r="BV131" s="13" t="n">
        <v>-0.05602</v>
      </c>
      <c r="BW131" s="13" t="n">
        <v>0.043991</v>
      </c>
      <c r="BX131" s="13" t="n">
        <v>-0.026107</v>
      </c>
      <c r="BY131" s="13" t="n">
        <v>0.038594</v>
      </c>
      <c r="BZ131" s="13" t="n">
        <v>-0.050432</v>
      </c>
      <c r="CA131" s="13" t="n">
        <v>0.059324</v>
      </c>
      <c r="CB131" s="13" t="n">
        <v>0.012099</v>
      </c>
      <c r="CC131" s="13" t="n">
        <v>-0.005592</v>
      </c>
      <c r="CD131" s="13" t="n">
        <v>0.004206</v>
      </c>
      <c r="CE131" s="13" t="n">
        <v>0.018549</v>
      </c>
      <c r="CF131" s="13" t="n">
        <v>-0.065863</v>
      </c>
      <c r="CG131" s="13" t="n">
        <v>-0.012915</v>
      </c>
      <c r="CH131" s="13" t="n">
        <v>-0.057074</v>
      </c>
      <c r="CI131" s="13" t="n">
        <v>0.043502</v>
      </c>
      <c r="CJ131" s="13" t="n">
        <v>0.022571</v>
      </c>
      <c r="CK131" s="13" t="n">
        <v>-0.044976</v>
      </c>
      <c r="CL131" s="13" t="n">
        <v>-0.07603</v>
      </c>
      <c r="CM131" s="13" t="n">
        <v>0.004854</v>
      </c>
      <c r="CN131" s="13" t="n">
        <v>0.065541</v>
      </c>
      <c r="CO131" s="13" t="n">
        <v>0.058126</v>
      </c>
      <c r="CP131" s="13" t="n">
        <v>-0.012373</v>
      </c>
      <c r="CQ131" s="13" t="n">
        <v>0.010467</v>
      </c>
      <c r="CR131" s="13" t="n">
        <v>0.05561</v>
      </c>
      <c r="CS131" s="13" t="n">
        <v>0.032884</v>
      </c>
      <c r="CT131" s="13" t="n">
        <v>0.018853</v>
      </c>
      <c r="CU131" s="13" t="n">
        <v>-0.030427</v>
      </c>
      <c r="CV131" s="13" t="n">
        <v>0.135926</v>
      </c>
      <c r="CW131" s="13" t="n">
        <v>0.04365</v>
      </c>
      <c r="CX131" s="13" t="n">
        <v>-0.00087</v>
      </c>
      <c r="CY131" s="13" t="n">
        <v>-0.013856</v>
      </c>
      <c r="CZ131" s="13" t="n">
        <v>0.001807</v>
      </c>
      <c r="DA131" s="13" t="n">
        <v>0.002697</v>
      </c>
      <c r="DB131" s="13" t="n">
        <v>-0.031919</v>
      </c>
      <c r="DC131" s="13" t="n">
        <v>0.043568</v>
      </c>
      <c r="DD131" s="13" t="n">
        <v>-0.002382</v>
      </c>
      <c r="DE131" s="13" t="n">
        <v>-0.015454</v>
      </c>
      <c r="DF131" s="13" t="n">
        <v>0.091039</v>
      </c>
      <c r="DG131" s="13" t="n">
        <v>0.009073</v>
      </c>
      <c r="DH131" s="13" t="n">
        <v>0.03861</v>
      </c>
      <c r="DI131" s="13" t="n">
        <v>0.002164</v>
      </c>
      <c r="DJ131" s="13" t="n">
        <v>0.005313</v>
      </c>
      <c r="DK131" s="13" t="n">
        <v>-0.038367</v>
      </c>
      <c r="DL131" s="13" t="n">
        <v>0.024923</v>
      </c>
      <c r="DM131" s="13" t="n">
        <v>0.009816</v>
      </c>
      <c r="DN131" s="13" t="n">
        <v>0.063579</v>
      </c>
      <c r="DO131" s="13" t="n">
        <v>0.017622</v>
      </c>
      <c r="DP131" s="13" t="n">
        <v>0.00198</v>
      </c>
      <c r="DQ131" s="13" t="n">
        <v>0.02827</v>
      </c>
      <c r="DR131" s="13" t="n">
        <v>-0.023516</v>
      </c>
      <c r="DS131" s="13" t="n">
        <v>-0.080293</v>
      </c>
      <c r="DT131" s="13" t="n">
        <v>-0.033718</v>
      </c>
      <c r="DV131" s="13" t="n">
        <v>0.024033</v>
      </c>
      <c r="DW131" s="13" t="n">
        <v>0.013397</v>
      </c>
      <c r="DX131" s="13" t="n">
        <v>0.043026</v>
      </c>
      <c r="DY131" s="13" t="n">
        <v>0.015321</v>
      </c>
      <c r="DZ131" s="13" t="n">
        <v>-0.039958</v>
      </c>
      <c r="EA131" s="13" t="n">
        <v>-0.006815</v>
      </c>
      <c r="EB131" s="13" t="n">
        <v>0.03369</v>
      </c>
      <c r="EC131" s="13" t="n">
        <v>-0.027868</v>
      </c>
      <c r="ED131" s="13" t="n">
        <v>0.030654</v>
      </c>
      <c r="EE131" s="13" t="n">
        <v>-0.034861</v>
      </c>
      <c r="EF131" s="13" t="n">
        <v>0.00448</v>
      </c>
      <c r="EG131" s="13" t="n">
        <v>-0.012812</v>
      </c>
      <c r="EH131" s="13" t="n">
        <v>0.016323</v>
      </c>
      <c r="EI131" s="13" t="n">
        <v>-0.031185</v>
      </c>
      <c r="EJ131" s="13" t="n">
        <v>0.046647</v>
      </c>
      <c r="EK131" s="13" t="n">
        <v>-0.001964</v>
      </c>
      <c r="EL131" s="13" t="n">
        <v>0.018193</v>
      </c>
      <c r="EM131" s="13" t="n">
        <v>-0.001786</v>
      </c>
      <c r="EN131" s="13" t="n">
        <v>0.000137</v>
      </c>
      <c r="EO131" s="13" t="n">
        <v>-0.060306</v>
      </c>
      <c r="EP131" s="13" t="n">
        <v>-0.001602</v>
      </c>
      <c r="EQ131" s="13" t="n">
        <v>-0.044531</v>
      </c>
      <c r="ER131" s="13" t="n">
        <v>0.029628</v>
      </c>
      <c r="ES131" s="13" t="n">
        <v>0.009444</v>
      </c>
      <c r="ET131" s="13" t="n">
        <v>-0.039128</v>
      </c>
      <c r="EU131" s="13" t="n">
        <v>-0.079693</v>
      </c>
      <c r="EV131" s="13" t="n">
        <v>-0.000588</v>
      </c>
      <c r="EW131" s="13" t="n">
        <v>0.074086</v>
      </c>
      <c r="EX131" s="13" t="n">
        <v>0.051128</v>
      </c>
      <c r="EY131" s="13" t="n">
        <v>-0.004222</v>
      </c>
      <c r="EZ131" s="13" t="n">
        <v>0.02783</v>
      </c>
      <c r="FA131" s="13" t="n">
        <v>0.074439</v>
      </c>
      <c r="FB131" s="13" t="n">
        <v>0.030606</v>
      </c>
      <c r="FC131" s="13" t="n">
        <v>0.019938</v>
      </c>
      <c r="FD131" s="13" t="n">
        <v>-0.042755</v>
      </c>
      <c r="FE131" s="13" t="n">
        <v>0.111444</v>
      </c>
      <c r="FF131" s="13" t="n">
        <v>0.035548</v>
      </c>
      <c r="FG131" s="13" t="n">
        <v>0.018209</v>
      </c>
      <c r="FH131" s="13" t="n">
        <v>-0.002873</v>
      </c>
      <c r="FI131" s="13" t="n">
        <v>0.00237</v>
      </c>
      <c r="FJ131" s="13" t="n">
        <v>-0.006756</v>
      </c>
      <c r="FK131" s="13" t="n">
        <v>-0.025655</v>
      </c>
      <c r="FL131" s="13" t="n">
        <v>0.02877</v>
      </c>
      <c r="FM131" s="13" t="n">
        <v>-0.009182</v>
      </c>
      <c r="FN131" s="13" t="n">
        <v>-0.019957</v>
      </c>
      <c r="FO131" s="13" t="n">
        <v>0.086929</v>
      </c>
      <c r="FP131" s="13" t="n">
        <v>0.008946</v>
      </c>
      <c r="FQ131" s="13" t="n">
        <v>0.048429</v>
      </c>
      <c r="FR131" s="13" t="n">
        <v>0.022056</v>
      </c>
      <c r="FS131" s="13" t="n">
        <v>0.024648</v>
      </c>
      <c r="FT131" s="13" t="n">
        <v>-0.039029</v>
      </c>
      <c r="FU131" s="13" t="n">
        <v>0.003551</v>
      </c>
      <c r="FV131" s="13" t="n">
        <v>0.006746</v>
      </c>
      <c r="FW131" s="13" t="n">
        <v>0.038322</v>
      </c>
      <c r="FX131" s="13" t="n">
        <v>0.019575</v>
      </c>
      <c r="FY131" s="13" t="n">
        <v>-0.003848</v>
      </c>
      <c r="FZ131" s="13" t="n">
        <v>0.013367</v>
      </c>
      <c r="GA131" s="13" t="n">
        <v>-0.027309</v>
      </c>
      <c r="GB131" s="13" t="n">
        <v>-0.085705</v>
      </c>
      <c r="GC131" s="13" t="n">
        <v>-0.043299</v>
      </c>
    </row>
    <row r="132" customFormat="false" ht="15" hidden="false" customHeight="false" outlineLevel="0" collapsed="false">
      <c r="B132" s="8" t="str">
        <f aca="false">Deals!B132</f>
        <v>Tegna Inc.</v>
      </c>
      <c r="C132" s="12" t="n">
        <v>1</v>
      </c>
      <c r="D132" s="13" t="n">
        <v>-0.069304</v>
      </c>
      <c r="E132" s="13" t="n">
        <v>0.080639</v>
      </c>
      <c r="F132" s="13" t="n">
        <v>-0.068752</v>
      </c>
      <c r="G132" s="13" t="n">
        <v>-0.01558</v>
      </c>
      <c r="H132" s="13" t="n">
        <v>0.022819</v>
      </c>
      <c r="I132" s="13" t="n">
        <v>0.130429</v>
      </c>
      <c r="J132" s="13" t="n">
        <v>0.045034</v>
      </c>
      <c r="K132" s="13" t="n">
        <v>0.031785</v>
      </c>
      <c r="L132" s="13" t="n">
        <v>-0.11805</v>
      </c>
      <c r="M132" s="13" t="n">
        <v>0.061678</v>
      </c>
      <c r="N132" s="13" t="n">
        <v>0.033333</v>
      </c>
      <c r="O132" s="13" t="n">
        <v>-0.015833</v>
      </c>
      <c r="P132" s="13" t="n">
        <v>-0.028813</v>
      </c>
      <c r="Q132" s="13" t="n">
        <v>0.141567</v>
      </c>
      <c r="R132" s="13" t="n">
        <v>0.053107</v>
      </c>
      <c r="S132" s="13" t="n">
        <v>-0.074434</v>
      </c>
      <c r="T132" s="13" t="n">
        <v>0.042832</v>
      </c>
      <c r="U132" s="13" t="n">
        <v>-0.101016</v>
      </c>
      <c r="V132" s="13" t="n">
        <v>-0.091674</v>
      </c>
      <c r="W132" s="13" t="n">
        <v>-0.183316</v>
      </c>
      <c r="X132" s="13" t="n">
        <v>-0.055082</v>
      </c>
      <c r="Y132" s="13" t="n">
        <v>0.207682</v>
      </c>
      <c r="Z132" s="13" t="n">
        <v>0.044749</v>
      </c>
      <c r="AA132" s="13" t="n">
        <v>-0.093465</v>
      </c>
      <c r="AB132" s="13" t="n">
        <v>-0.059169</v>
      </c>
      <c r="AC132" s="13" t="n">
        <v>0.026239</v>
      </c>
      <c r="AD132" s="13" t="n">
        <v>-0.042208</v>
      </c>
      <c r="AE132" s="13" t="n">
        <v>-0.004263</v>
      </c>
      <c r="AF132" s="13" t="n">
        <v>-0.017123</v>
      </c>
      <c r="AG132" s="13" t="n">
        <v>0.015244</v>
      </c>
      <c r="AH132" s="13" t="n">
        <v>-0.054812</v>
      </c>
      <c r="AI132" s="13" t="n">
        <v>-0.074886</v>
      </c>
      <c r="AJ132" s="13" t="n">
        <v>0.085884</v>
      </c>
      <c r="AK132" s="13" t="n">
        <v>-0.10247</v>
      </c>
      <c r="AL132" s="13" t="n">
        <v>0.143221</v>
      </c>
      <c r="AM132" s="13" t="n">
        <v>-0.040125</v>
      </c>
      <c r="AN132" s="13" t="n">
        <v>0.071061</v>
      </c>
      <c r="AO132" s="13" t="n">
        <v>0.118725</v>
      </c>
      <c r="AP132" s="13" t="n">
        <v>0.005072</v>
      </c>
      <c r="AQ132" s="13" t="n">
        <v>-0.005464</v>
      </c>
      <c r="AR132" s="13" t="n">
        <v>-0.068289</v>
      </c>
      <c r="AS132" s="13" t="n">
        <v>-0.390059</v>
      </c>
      <c r="AT132" s="13" t="n">
        <v>0.029146</v>
      </c>
      <c r="AU132" s="13" t="n">
        <v>-0.149022</v>
      </c>
      <c r="AV132" s="13" t="n">
        <v>0.061807</v>
      </c>
      <c r="AW132" s="13" t="n">
        <v>-0.082521</v>
      </c>
      <c r="AX132" s="13" t="n">
        <v>0.085854</v>
      </c>
      <c r="AY132" s="13" t="n">
        <v>0.065512</v>
      </c>
      <c r="AZ132" s="13" t="n">
        <v>0.027699</v>
      </c>
      <c r="BA132" s="13" t="n">
        <v>-0.111265</v>
      </c>
      <c r="BB132" s="13" t="n">
        <v>-0.108865</v>
      </c>
      <c r="BC132" s="13" t="n">
        <v>-0.071993</v>
      </c>
      <c r="BD132" s="13" t="n">
        <v>-0.018921</v>
      </c>
      <c r="BE132" s="13" t="n">
        <v>0.053038</v>
      </c>
      <c r="BF132" s="13" t="n">
        <v>0.01659</v>
      </c>
      <c r="BG132" s="13" t="n">
        <v>0.055304</v>
      </c>
      <c r="BH132" s="13" t="n">
        <v>0.033505</v>
      </c>
      <c r="BI132" s="13" t="n">
        <v>-0.035117</v>
      </c>
      <c r="BJ132" s="13" t="n">
        <v>0.151646</v>
      </c>
      <c r="BK132" s="13" t="n">
        <v>-0.176825</v>
      </c>
      <c r="BM132" s="13" t="n">
        <v>-0.033434</v>
      </c>
      <c r="BN132" s="13" t="n">
        <v>0.06279</v>
      </c>
      <c r="BO132" s="13" t="n">
        <v>-0.0047</v>
      </c>
      <c r="BP132" s="13" t="n">
        <v>-0.009478</v>
      </c>
      <c r="BQ132" s="13" t="n">
        <v>0.016332</v>
      </c>
      <c r="BR132" s="13" t="n">
        <v>0.037798</v>
      </c>
      <c r="BS132" s="13" t="n">
        <v>-0.044172</v>
      </c>
      <c r="BT132" s="13" t="n">
        <v>0.047651</v>
      </c>
      <c r="BU132" s="13" t="n">
        <v>-0.032606</v>
      </c>
      <c r="BV132" s="13" t="n">
        <v>0.005491</v>
      </c>
      <c r="BW132" s="13" t="n">
        <v>0.02902</v>
      </c>
      <c r="BX132" s="13" t="n">
        <v>-0.002291</v>
      </c>
      <c r="BY132" s="13" t="n">
        <v>-0.023421</v>
      </c>
      <c r="BZ132" s="13" t="n">
        <v>0.06929</v>
      </c>
      <c r="CA132" s="13" t="n">
        <v>0.005538</v>
      </c>
      <c r="CB132" s="13" t="n">
        <v>-0.001486</v>
      </c>
      <c r="CC132" s="13" t="n">
        <v>0.014021</v>
      </c>
      <c r="CD132" s="13" t="n">
        <v>-0.002786</v>
      </c>
      <c r="CE132" s="13" t="n">
        <v>0.002539</v>
      </c>
      <c r="CF132" s="13" t="n">
        <v>-0.051396</v>
      </c>
      <c r="CG132" s="13" t="n">
        <v>-0.039812</v>
      </c>
      <c r="CH132" s="13" t="n">
        <v>0.071169</v>
      </c>
      <c r="CI132" s="13" t="n">
        <v>0.008101</v>
      </c>
      <c r="CJ132" s="13" t="n">
        <v>-0.030148</v>
      </c>
      <c r="CK132" s="13" t="n">
        <v>-0.068149</v>
      </c>
      <c r="CL132" s="13" t="n">
        <v>0.018704</v>
      </c>
      <c r="CM132" s="13" t="n">
        <v>0.075609</v>
      </c>
      <c r="CN132" s="13" t="n">
        <v>0.004424</v>
      </c>
      <c r="CO132" s="13" t="n">
        <v>0.018023</v>
      </c>
      <c r="CP132" s="13" t="n">
        <v>-0.011803</v>
      </c>
      <c r="CQ132" s="13" t="n">
        <v>0.041392</v>
      </c>
      <c r="CR132" s="13" t="n">
        <v>0.006476</v>
      </c>
      <c r="CS132" s="13" t="n">
        <v>-0.003134</v>
      </c>
      <c r="CT132" s="13" t="n">
        <v>-0.018846</v>
      </c>
      <c r="CU132" s="13" t="n">
        <v>0.070102</v>
      </c>
      <c r="CV132" s="13" t="n">
        <v>0.001879</v>
      </c>
      <c r="CW132" s="13" t="n">
        <v>0.036717</v>
      </c>
      <c r="CX132" s="13" t="n">
        <v>0.025925</v>
      </c>
      <c r="CY132" s="13" t="n">
        <v>-2.3E-005</v>
      </c>
      <c r="CZ132" s="13" t="n">
        <v>0.016783</v>
      </c>
      <c r="DA132" s="13" t="n">
        <v>-0.005317</v>
      </c>
      <c r="DB132" s="13" t="n">
        <v>0.015919</v>
      </c>
      <c r="DC132" s="13" t="n">
        <v>0.011914</v>
      </c>
      <c r="DD132" s="13" t="n">
        <v>0.001535</v>
      </c>
      <c r="DE132" s="13" t="n">
        <v>0.037843</v>
      </c>
      <c r="DF132" s="13" t="n">
        <v>0.032391</v>
      </c>
      <c r="DG132" s="13" t="n">
        <v>0.048332</v>
      </c>
      <c r="DH132" s="13" t="n">
        <v>0.007703</v>
      </c>
      <c r="DI132" s="13" t="n">
        <v>0.056247</v>
      </c>
      <c r="DJ132" s="13" t="n">
        <v>-0.049482</v>
      </c>
      <c r="DK132" s="13" t="n">
        <v>0.001997</v>
      </c>
      <c r="DL132" s="13" t="n">
        <v>-0.00721</v>
      </c>
      <c r="DM132" s="13" t="n">
        <v>0.045945</v>
      </c>
      <c r="DN132" s="13" t="n">
        <v>0.013577</v>
      </c>
      <c r="DO132" s="13" t="n">
        <v>0.031178</v>
      </c>
      <c r="DP132" s="13" t="n">
        <v>0.031503</v>
      </c>
      <c r="DQ132" s="13" t="n">
        <v>0.003622</v>
      </c>
      <c r="DR132" s="13" t="n">
        <v>-0.100105</v>
      </c>
      <c r="DS132" s="13" t="n">
        <v>0.01902</v>
      </c>
      <c r="DT132" s="13" t="n">
        <v>-0.114177</v>
      </c>
      <c r="DV132" s="13" t="n">
        <v>-0.027233</v>
      </c>
      <c r="DW132" s="13" t="n">
        <v>0.059879</v>
      </c>
      <c r="DX132" s="13" t="n">
        <v>-0.002924</v>
      </c>
      <c r="DY132" s="13" t="n">
        <v>-0.010476</v>
      </c>
      <c r="DZ132" s="13" t="n">
        <v>0.011996</v>
      </c>
      <c r="EA132" s="13" t="n">
        <v>0.041604</v>
      </c>
      <c r="EB132" s="13" t="n">
        <v>-0.046405</v>
      </c>
      <c r="EC132" s="13" t="n">
        <v>0.04644</v>
      </c>
      <c r="ED132" s="13" t="n">
        <v>-0.035263</v>
      </c>
      <c r="EE132" s="13" t="n">
        <v>0.002321</v>
      </c>
      <c r="EF132" s="13" t="n">
        <v>0.015596</v>
      </c>
      <c r="EG132" s="13" t="n">
        <v>-0.003541</v>
      </c>
      <c r="EH132" s="13" t="n">
        <v>-0.0277</v>
      </c>
      <c r="EI132" s="13" t="n">
        <v>0.078803</v>
      </c>
      <c r="EJ132" s="13" t="n">
        <v>0.002441</v>
      </c>
      <c r="EK132" s="13" t="n">
        <v>0.009084</v>
      </c>
      <c r="EL132" s="13" t="n">
        <v>0.009642</v>
      </c>
      <c r="EM132" s="13" t="n">
        <v>-0.007525</v>
      </c>
      <c r="EN132" s="13" t="n">
        <v>0.002242</v>
      </c>
      <c r="EO132" s="13" t="n">
        <v>-0.049799</v>
      </c>
      <c r="EP132" s="13" t="n">
        <v>-0.04262</v>
      </c>
      <c r="EQ132" s="13" t="n">
        <v>0.074388</v>
      </c>
      <c r="ER132" s="13" t="n">
        <v>0.009392</v>
      </c>
      <c r="ES132" s="13" t="n">
        <v>-0.033722</v>
      </c>
      <c r="ET132" s="13" t="n">
        <v>-0.072981</v>
      </c>
      <c r="EU132" s="13" t="n">
        <v>0.020687</v>
      </c>
      <c r="EV132" s="13" t="n">
        <v>0.083711</v>
      </c>
      <c r="EW132" s="13" t="n">
        <v>0.007668</v>
      </c>
      <c r="EX132" s="13" t="n">
        <v>0.011229</v>
      </c>
      <c r="EY132" s="13" t="n">
        <v>-0.014761</v>
      </c>
      <c r="EZ132" s="13" t="n">
        <v>0.042527</v>
      </c>
      <c r="FA132" s="13" t="n">
        <v>0.001709</v>
      </c>
      <c r="FB132" s="13" t="n">
        <v>0.001375</v>
      </c>
      <c r="FC132" s="13" t="n">
        <v>-0.024456</v>
      </c>
      <c r="FD132" s="13" t="n">
        <v>0.071815</v>
      </c>
      <c r="FE132" s="13" t="n">
        <v>0.00341</v>
      </c>
      <c r="FF132" s="13" t="n">
        <v>0.041283</v>
      </c>
      <c r="FG132" s="13" t="n">
        <v>0.02771</v>
      </c>
      <c r="FH132" s="13" t="n">
        <v>0.000951</v>
      </c>
      <c r="FI132" s="13" t="n">
        <v>0.018779</v>
      </c>
      <c r="FJ132" s="13" t="n">
        <v>-0.004455</v>
      </c>
      <c r="FK132" s="13" t="n">
        <v>0.018669</v>
      </c>
      <c r="FL132" s="13" t="n">
        <v>0.0107</v>
      </c>
      <c r="FM132" s="13" t="n">
        <v>0.000746</v>
      </c>
      <c r="FN132" s="13" t="n">
        <v>0.036305</v>
      </c>
      <c r="FO132" s="13" t="n">
        <v>0.031812</v>
      </c>
      <c r="FP132" s="13" t="n">
        <v>0.046824</v>
      </c>
      <c r="FQ132" s="13" t="n">
        <v>0.008793</v>
      </c>
      <c r="FR132" s="13" t="n">
        <v>0.055211</v>
      </c>
      <c r="FS132" s="13" t="n">
        <v>-0.04486</v>
      </c>
      <c r="FT132" s="13" t="n">
        <v>-0.001829</v>
      </c>
      <c r="FU132" s="13" t="n">
        <v>-0.009547</v>
      </c>
      <c r="FV132" s="13" t="n">
        <v>0.045144</v>
      </c>
      <c r="FW132" s="13" t="n">
        <v>0.013947</v>
      </c>
      <c r="FX132" s="13" t="n">
        <v>0.032185</v>
      </c>
      <c r="FY132" s="13" t="n">
        <v>0.030858</v>
      </c>
      <c r="FZ132" s="13" t="n">
        <v>-0.000878</v>
      </c>
      <c r="GA132" s="13" t="n">
        <v>-0.102856</v>
      </c>
      <c r="GB132" s="13" t="n">
        <v>0.0193</v>
      </c>
      <c r="GC132" s="13" t="n">
        <v>-0.118256</v>
      </c>
    </row>
    <row r="133" customFormat="false" ht="15" hidden="false" customHeight="false" outlineLevel="0" collapsed="false">
      <c r="B133" s="8" t="str">
        <f aca="false">Deals!B133</f>
        <v>Jacobs Solutions Inc.</v>
      </c>
      <c r="C133" s="12" t="n">
        <v>1</v>
      </c>
      <c r="D133" s="13" t="n">
        <v>-0.036196</v>
      </c>
      <c r="E133" s="13" t="n">
        <v>-0.000988</v>
      </c>
      <c r="F133" s="13" t="n">
        <v>0.046991</v>
      </c>
      <c r="G133" s="13" t="n">
        <v>-0.091339</v>
      </c>
      <c r="H133" s="13" t="n">
        <v>-0.045581</v>
      </c>
      <c r="I133" s="13" t="n">
        <v>-0.032504</v>
      </c>
      <c r="J133" s="13" t="n">
        <v>-0.046359</v>
      </c>
      <c r="K133" s="13" t="n">
        <v>0.061012</v>
      </c>
      <c r="L133" s="13" t="n">
        <v>-0.094417</v>
      </c>
      <c r="M133" s="13" t="n">
        <v>-0.028062</v>
      </c>
      <c r="N133" s="13" t="n">
        <v>-0.021075</v>
      </c>
      <c r="O133" s="13" t="n">
        <v>-0.03789</v>
      </c>
      <c r="P133" s="13" t="n">
        <v>-0.14746</v>
      </c>
      <c r="Q133" s="13" t="n">
        <v>0.16378</v>
      </c>
      <c r="R133" s="13" t="n">
        <v>0.018493</v>
      </c>
      <c r="S133" s="13" t="n">
        <v>-0.05093</v>
      </c>
      <c r="T133" s="13" t="n">
        <v>0.009333</v>
      </c>
      <c r="U133" s="13" t="n">
        <v>-0.061026</v>
      </c>
      <c r="V133" s="13" t="n">
        <v>0.036928</v>
      </c>
      <c r="W133" s="13" t="n">
        <v>-0.040598</v>
      </c>
      <c r="X133" s="13" t="n">
        <v>-0.073744</v>
      </c>
      <c r="Y133" s="13" t="n">
        <v>0.072402</v>
      </c>
      <c r="Z133" s="13" t="n">
        <v>0.099651</v>
      </c>
      <c r="AA133" s="13" t="n">
        <v>-0.049615</v>
      </c>
      <c r="AB133" s="13" t="n">
        <v>-0.064839</v>
      </c>
      <c r="AC133" s="13" t="n">
        <v>-0.014785</v>
      </c>
      <c r="AD133" s="13" t="n">
        <v>0.126779</v>
      </c>
      <c r="AE133" s="13" t="n">
        <v>0.023651</v>
      </c>
      <c r="AF133" s="13" t="n">
        <v>0.137057</v>
      </c>
      <c r="AG133" s="13" t="n">
        <v>-0.01736</v>
      </c>
      <c r="AH133" s="13" t="n">
        <v>0.074483</v>
      </c>
      <c r="AI133" s="13" t="n">
        <v>-0.015508</v>
      </c>
      <c r="AJ133" s="13" t="n">
        <v>-0.01841</v>
      </c>
      <c r="AK133" s="13" t="n">
        <v>-0.002707</v>
      </c>
      <c r="AL133" s="13" t="n">
        <v>0.20221</v>
      </c>
      <c r="AM133" s="13" t="n">
        <v>-0.080793</v>
      </c>
      <c r="AN133" s="13" t="n">
        <v>0.027193</v>
      </c>
      <c r="AO133" s="13" t="n">
        <v>-0.03655</v>
      </c>
      <c r="AP133" s="13" t="n">
        <v>-0.020032</v>
      </c>
      <c r="AQ133" s="13" t="n">
        <v>-0.006512</v>
      </c>
      <c r="AR133" s="13" t="n">
        <v>-0.045521</v>
      </c>
      <c r="AS133" s="13" t="n">
        <v>0.037581</v>
      </c>
      <c r="AT133" s="13" t="n">
        <v>-0.030704</v>
      </c>
      <c r="AU133" s="13" t="n">
        <v>0.033574</v>
      </c>
      <c r="AV133" s="13" t="n">
        <v>0.069371</v>
      </c>
      <c r="AW133" s="13" t="n">
        <v>-0.00103</v>
      </c>
      <c r="AX133" s="13" t="n">
        <v>0.12747</v>
      </c>
      <c r="AY133" s="13" t="n">
        <v>0.005028</v>
      </c>
      <c r="AZ133" s="13" t="n">
        <v>0.053062</v>
      </c>
      <c r="BA133" s="13" t="n">
        <v>-0.120933</v>
      </c>
      <c r="BB133" s="13" t="n">
        <v>-0.031281</v>
      </c>
      <c r="BC133" s="13" t="n">
        <v>-0.017921</v>
      </c>
      <c r="BD133" s="13" t="n">
        <v>0.11551</v>
      </c>
      <c r="BE133" s="13" t="n">
        <v>-0.020216</v>
      </c>
      <c r="BF133" s="13" t="n">
        <v>0.065207</v>
      </c>
      <c r="BG133" s="13" t="n">
        <v>0.074819</v>
      </c>
      <c r="BH133" s="13" t="n">
        <v>0.052414</v>
      </c>
      <c r="BI133" s="13" t="n">
        <v>-0.018431</v>
      </c>
      <c r="BJ133" s="13" t="n">
        <v>-0.125449</v>
      </c>
      <c r="BK133" s="13" t="n">
        <v>-0.109791</v>
      </c>
      <c r="BM133" s="13" t="n">
        <v>-0.008152</v>
      </c>
      <c r="BN133" s="13" t="n">
        <v>0.048088</v>
      </c>
      <c r="BO133" s="13" t="n">
        <v>0.00209</v>
      </c>
      <c r="BP133" s="13" t="n">
        <v>0.001289</v>
      </c>
      <c r="BQ133" s="13" t="n">
        <v>0.033027</v>
      </c>
      <c r="BR133" s="13" t="n">
        <v>0.039543</v>
      </c>
      <c r="BS133" s="13" t="n">
        <v>-0.033145</v>
      </c>
      <c r="BT133" s="13" t="n">
        <v>0.04848</v>
      </c>
      <c r="BU133" s="13" t="n">
        <v>-0.045069</v>
      </c>
      <c r="BV133" s="13" t="n">
        <v>0.038236</v>
      </c>
      <c r="BW133" s="13" t="n">
        <v>0.03348</v>
      </c>
      <c r="BX133" s="13" t="n">
        <v>0.003273</v>
      </c>
      <c r="BY133" s="13" t="n">
        <v>-0.010601</v>
      </c>
      <c r="BZ133" s="13" t="n">
        <v>0.075713</v>
      </c>
      <c r="CA133" s="13" t="n">
        <v>0.011038</v>
      </c>
      <c r="CB133" s="13" t="n">
        <v>-0.00926</v>
      </c>
      <c r="CC133" s="13" t="n">
        <v>0.029853</v>
      </c>
      <c r="CD133" s="13" t="n">
        <v>-0.021078</v>
      </c>
      <c r="CE133" s="13" t="n">
        <v>-0.00198</v>
      </c>
      <c r="CF133" s="13" t="n">
        <v>-0.047488</v>
      </c>
      <c r="CG133" s="13" t="n">
        <v>-0.043814</v>
      </c>
      <c r="CH133" s="13" t="n">
        <v>0.07451</v>
      </c>
      <c r="CI133" s="13" t="n">
        <v>0.009557</v>
      </c>
      <c r="CJ133" s="13" t="n">
        <v>-0.044603</v>
      </c>
      <c r="CK133" s="13" t="n">
        <v>-0.064723</v>
      </c>
      <c r="CL133" s="13" t="n">
        <v>0.001069</v>
      </c>
      <c r="CM133" s="13" t="n">
        <v>0.095151</v>
      </c>
      <c r="CN133" s="13" t="n">
        <v>0.018491</v>
      </c>
      <c r="CO133" s="13" t="n">
        <v>0.045514</v>
      </c>
      <c r="CP133" s="13" t="n">
        <v>-0.012791</v>
      </c>
      <c r="CQ133" s="13" t="n">
        <v>0.033162</v>
      </c>
      <c r="CR133" s="13" t="n">
        <v>0.021293</v>
      </c>
      <c r="CS133" s="13" t="n">
        <v>0.011081</v>
      </c>
      <c r="CT133" s="13" t="n">
        <v>-0.008831</v>
      </c>
      <c r="CU133" s="13" t="n">
        <v>0.072449</v>
      </c>
      <c r="CV133" s="13" t="n">
        <v>0.012484</v>
      </c>
      <c r="CW133" s="13" t="n">
        <v>0.015297</v>
      </c>
      <c r="CX133" s="13" t="n">
        <v>0.030587</v>
      </c>
      <c r="CY133" s="13" t="n">
        <v>0.006089</v>
      </c>
      <c r="CZ133" s="13" t="n">
        <v>0.001577</v>
      </c>
      <c r="DA133" s="13" t="n">
        <v>0.002715</v>
      </c>
      <c r="DB133" s="13" t="n">
        <v>0.012367</v>
      </c>
      <c r="DC133" s="13" t="n">
        <v>0.010593</v>
      </c>
      <c r="DD133" s="13" t="n">
        <v>-0.001771</v>
      </c>
      <c r="DE133" s="13" t="n">
        <v>0.045931</v>
      </c>
      <c r="DF133" s="13" t="n">
        <v>0.019471</v>
      </c>
      <c r="DG133" s="13" t="n">
        <v>0.04309</v>
      </c>
      <c r="DH133" s="13" t="n">
        <v>0.006204</v>
      </c>
      <c r="DI133" s="13" t="n">
        <v>0.045127</v>
      </c>
      <c r="DJ133" s="13" t="n">
        <v>-0.034703</v>
      </c>
      <c r="DK133" s="13" t="n">
        <v>-0.00088</v>
      </c>
      <c r="DL133" s="13" t="n">
        <v>-0.006974</v>
      </c>
      <c r="DM133" s="13" t="n">
        <v>0.024488</v>
      </c>
      <c r="DN133" s="13" t="n">
        <v>-0.002915</v>
      </c>
      <c r="DO133" s="13" t="n">
        <v>0.024557</v>
      </c>
      <c r="DP133" s="13" t="n">
        <v>-0.006231</v>
      </c>
      <c r="DQ133" s="13" t="n">
        <v>-0.01801</v>
      </c>
      <c r="DR133" s="13" t="n">
        <v>-0.08171</v>
      </c>
      <c r="DS133" s="13" t="n">
        <v>0.035196</v>
      </c>
      <c r="DT133" s="13" t="n">
        <v>-0.10699</v>
      </c>
      <c r="DV133" s="13" t="n">
        <v>-0.003427</v>
      </c>
      <c r="DW133" s="13" t="n">
        <v>0.045803</v>
      </c>
      <c r="DX133" s="13" t="n">
        <v>-0.000132</v>
      </c>
      <c r="DY133" s="13" t="n">
        <v>0.002431</v>
      </c>
      <c r="DZ133" s="13" t="n">
        <v>0.036902</v>
      </c>
      <c r="EA133" s="13" t="n">
        <v>0.040403</v>
      </c>
      <c r="EB133" s="13" t="n">
        <v>-0.035133</v>
      </c>
      <c r="EC133" s="13" t="n">
        <v>0.045497</v>
      </c>
      <c r="ED133" s="13" t="n">
        <v>-0.044913</v>
      </c>
      <c r="EE133" s="13" t="n">
        <v>0.033794</v>
      </c>
      <c r="EF133" s="13" t="n">
        <v>0.028917</v>
      </c>
      <c r="EG133" s="13" t="n">
        <v>-0.001018</v>
      </c>
      <c r="EH133" s="13" t="n">
        <v>-0.022323</v>
      </c>
      <c r="EI133" s="13" t="n">
        <v>0.080976</v>
      </c>
      <c r="EJ133" s="13" t="n">
        <v>0.007241</v>
      </c>
      <c r="EK133" s="13" t="n">
        <v>-0.000627</v>
      </c>
      <c r="EL133" s="13" t="n">
        <v>0.018439</v>
      </c>
      <c r="EM133" s="13" t="n">
        <v>-0.023752</v>
      </c>
      <c r="EN133" s="13" t="n">
        <v>0.001638</v>
      </c>
      <c r="EO133" s="13" t="n">
        <v>-0.053171</v>
      </c>
      <c r="EP133" s="13" t="n">
        <v>-0.047451</v>
      </c>
      <c r="EQ133" s="13" t="n">
        <v>0.064849</v>
      </c>
      <c r="ER133" s="13" t="n">
        <v>0.003787</v>
      </c>
      <c r="ES133" s="13" t="n">
        <v>-0.048371</v>
      </c>
      <c r="ET133" s="13" t="n">
        <v>-0.059277</v>
      </c>
      <c r="EU133" s="13" t="n">
        <v>0.007081</v>
      </c>
      <c r="EV133" s="13" t="n">
        <v>0.101215</v>
      </c>
      <c r="EW133" s="13" t="n">
        <v>0.026988</v>
      </c>
      <c r="EX133" s="13" t="n">
        <v>0.032746</v>
      </c>
      <c r="EY133" s="13" t="n">
        <v>-0.024517</v>
      </c>
      <c r="EZ133" s="13" t="n">
        <v>0.033259</v>
      </c>
      <c r="FA133" s="13" t="n">
        <v>0.020056</v>
      </c>
      <c r="FB133" s="13" t="n">
        <v>0.010726</v>
      </c>
      <c r="FC133" s="13" t="n">
        <v>-0.009775</v>
      </c>
      <c r="FD133" s="13" t="n">
        <v>0.072883</v>
      </c>
      <c r="FE133" s="13" t="n">
        <v>0.017056</v>
      </c>
      <c r="FF133" s="13" t="n">
        <v>0.016222</v>
      </c>
      <c r="FG133" s="13" t="n">
        <v>0.027022</v>
      </c>
      <c r="FH133" s="13" t="n">
        <v>0.006269</v>
      </c>
      <c r="FI133" s="13" t="n">
        <v>-2.1E-005</v>
      </c>
      <c r="FJ133" s="13" t="n">
        <v>-0.007588</v>
      </c>
      <c r="FK133" s="13" t="n">
        <v>0.016305</v>
      </c>
      <c r="FL133" s="13" t="n">
        <v>0.005941</v>
      </c>
      <c r="FM133" s="13" t="n">
        <v>-0.004131</v>
      </c>
      <c r="FN133" s="13" t="n">
        <v>0.038515</v>
      </c>
      <c r="FO133" s="13" t="n">
        <v>0.016072</v>
      </c>
      <c r="FP133" s="13" t="n">
        <v>0.047135</v>
      </c>
      <c r="FQ133" s="13" t="n">
        <v>0.007133</v>
      </c>
      <c r="FR133" s="13" t="n">
        <v>0.047611</v>
      </c>
      <c r="FS133" s="13" t="n">
        <v>-0.03467</v>
      </c>
      <c r="FT133" s="13" t="n">
        <v>-0.002521</v>
      </c>
      <c r="FU133" s="13" t="n">
        <v>-0.0076</v>
      </c>
      <c r="FV133" s="13" t="n">
        <v>0.020404</v>
      </c>
      <c r="FW133" s="13" t="n">
        <v>0.010759</v>
      </c>
      <c r="FX133" s="13" t="n">
        <v>0.021261</v>
      </c>
      <c r="FY133" s="13" t="n">
        <v>-0.004456</v>
      </c>
      <c r="FZ133" s="13" t="n">
        <v>-0.021531</v>
      </c>
      <c r="GA133" s="13" t="n">
        <v>-0.081302</v>
      </c>
      <c r="GB133" s="13" t="n">
        <v>0.037363</v>
      </c>
      <c r="GC133" s="13" t="n">
        <v>-0.112171</v>
      </c>
    </row>
    <row r="134" customFormat="false" ht="15" hidden="false" customHeight="false" outlineLevel="0" collapsed="false">
      <c r="B134" s="8" t="str">
        <f aca="false">Deals!B134</f>
        <v>Service Corporation International</v>
      </c>
      <c r="C134" s="12" t="n">
        <v>1</v>
      </c>
      <c r="D134" s="13" t="n">
        <v>-0.023718</v>
      </c>
      <c r="E134" s="13" t="n">
        <v>0.055932</v>
      </c>
      <c r="F134" s="13" t="n">
        <v>0.067951</v>
      </c>
      <c r="G134" s="13" t="n">
        <v>-0.055835</v>
      </c>
      <c r="H134" s="13" t="n">
        <v>0.066596</v>
      </c>
      <c r="I134" s="13" t="n">
        <v>0.038961</v>
      </c>
      <c r="J134" s="13" t="n">
        <v>0.013514</v>
      </c>
      <c r="K134" s="13" t="n">
        <v>0.055714</v>
      </c>
      <c r="L134" s="13" t="n">
        <v>-0.0424</v>
      </c>
      <c r="M134" s="13" t="n">
        <v>0.034532</v>
      </c>
      <c r="N134" s="13" t="n">
        <v>0.033379</v>
      </c>
      <c r="O134" s="13" t="n">
        <v>0.008407</v>
      </c>
      <c r="P134" s="13" t="n">
        <v>-0.003084</v>
      </c>
      <c r="Q134" s="13" t="n">
        <v>0.0981</v>
      </c>
      <c r="R134" s="13" t="n">
        <v>0.052314</v>
      </c>
      <c r="S134" s="13" t="n">
        <v>0.062572</v>
      </c>
      <c r="T134" s="13" t="n">
        <v>0.049855</v>
      </c>
      <c r="U134" s="13" t="n">
        <v>0.016173</v>
      </c>
      <c r="V134" s="13" t="n">
        <v>0.036697</v>
      </c>
      <c r="W134" s="13" t="n">
        <v>-0.028187</v>
      </c>
      <c r="X134" s="13" t="n">
        <v>-0.081956</v>
      </c>
      <c r="Y134" s="13" t="n">
        <v>0.042804</v>
      </c>
      <c r="Z134" s="13" t="n">
        <v>-0.014508</v>
      </c>
      <c r="AA134" s="13" t="n">
        <v>-0.0614</v>
      </c>
      <c r="AB134" s="13" t="n">
        <v>-0.070331</v>
      </c>
      <c r="AC134" s="13" t="n">
        <v>-0.027697</v>
      </c>
      <c r="AD134" s="13" t="n">
        <v>0.054422</v>
      </c>
      <c r="AE134" s="13" t="n">
        <v>0.080632</v>
      </c>
      <c r="AF134" s="13" t="n">
        <v>0.027372</v>
      </c>
      <c r="AG134" s="13" t="n">
        <v>-0.008394</v>
      </c>
      <c r="AH134" s="13" t="n">
        <v>0.025148</v>
      </c>
      <c r="AI134" s="13" t="n">
        <v>-0.046176</v>
      </c>
      <c r="AJ134" s="13" t="n">
        <v>0.008699</v>
      </c>
      <c r="AK134" s="13" t="n">
        <v>-0.035418</v>
      </c>
      <c r="AL134" s="13" t="n">
        <v>0.054297</v>
      </c>
      <c r="AM134" s="13" t="n">
        <v>0.057058</v>
      </c>
      <c r="AN134" s="13" t="n">
        <v>0.025704</v>
      </c>
      <c r="AO134" s="13" t="n">
        <v>0.054926</v>
      </c>
      <c r="AP134" s="13" t="n">
        <v>0.009112</v>
      </c>
      <c r="AQ134" s="13" t="n">
        <v>0.043394</v>
      </c>
      <c r="AR134" s="13" t="n">
        <v>-0.010552</v>
      </c>
      <c r="AS134" s="13" t="n">
        <v>0.053952</v>
      </c>
      <c r="AT134" s="13" t="n">
        <v>0.038266</v>
      </c>
      <c r="AU134" s="13" t="n">
        <v>0.017564</v>
      </c>
      <c r="AV134" s="13" t="n">
        <v>-0.019525</v>
      </c>
      <c r="AW134" s="13" t="n">
        <v>0.027826</v>
      </c>
      <c r="AX134" s="13" t="n">
        <v>0.042019</v>
      </c>
      <c r="AY134" s="13" t="n">
        <v>0.014073</v>
      </c>
      <c r="AZ134" s="13" t="n">
        <v>0.071008</v>
      </c>
      <c r="BA134" s="13" t="n">
        <v>-0.063548</v>
      </c>
      <c r="BB134" s="13" t="n">
        <v>0.012824</v>
      </c>
      <c r="BC134" s="13" t="n">
        <v>-0.032591</v>
      </c>
      <c r="BD134" s="13" t="n">
        <v>0.00493</v>
      </c>
      <c r="BE134" s="13" t="n">
        <v>-0.019896</v>
      </c>
      <c r="BF134" s="13" t="n">
        <v>0.099469</v>
      </c>
      <c r="BG134" s="13" t="n">
        <v>0.066328</v>
      </c>
      <c r="BH134" s="13" t="n">
        <v>0.057436</v>
      </c>
      <c r="BI134" s="13" t="n">
        <v>-0.061765</v>
      </c>
      <c r="BJ134" s="13" t="n">
        <v>0.114058</v>
      </c>
      <c r="BK134" s="13" t="n">
        <v>-0.124892</v>
      </c>
      <c r="BM134" s="13" t="n">
        <v>-0.029986</v>
      </c>
      <c r="BN134" s="13" t="n">
        <v>0.045408</v>
      </c>
      <c r="BO134" s="13" t="n">
        <v>-0.000162</v>
      </c>
      <c r="BP134" s="13" t="n">
        <v>-0.015937</v>
      </c>
      <c r="BQ134" s="13" t="n">
        <v>0.004539</v>
      </c>
      <c r="BR134" s="13" t="n">
        <v>0.053507</v>
      </c>
      <c r="BS134" s="13" t="n">
        <v>-0.054971</v>
      </c>
      <c r="BT134" s="13" t="n">
        <v>0.041871</v>
      </c>
      <c r="BU134" s="13" t="n">
        <v>-0.055827</v>
      </c>
      <c r="BV134" s="13" t="n">
        <v>0.055072</v>
      </c>
      <c r="BW134" s="13" t="n">
        <v>0.027462</v>
      </c>
      <c r="BX134" s="13" t="n">
        <v>0.0084</v>
      </c>
      <c r="BY134" s="13" t="n">
        <v>-0.01509</v>
      </c>
      <c r="BZ134" s="13" t="n">
        <v>0.079359</v>
      </c>
      <c r="CA134" s="13" t="n">
        <v>0.011372</v>
      </c>
      <c r="CB134" s="13" t="n">
        <v>-0.013492</v>
      </c>
      <c r="CC134" s="13" t="n">
        <v>0.022313</v>
      </c>
      <c r="CD134" s="13" t="n">
        <v>0.002174</v>
      </c>
      <c r="CE134" s="13" t="n">
        <v>0.00263</v>
      </c>
      <c r="CF134" s="13" t="n">
        <v>-0.05552</v>
      </c>
      <c r="CG134" s="13" t="n">
        <v>-0.042563</v>
      </c>
      <c r="CH134" s="13" t="n">
        <v>0.062808</v>
      </c>
      <c r="CI134" s="13" t="n">
        <v>0.019056</v>
      </c>
      <c r="CJ134" s="13" t="n">
        <v>-0.04771</v>
      </c>
      <c r="CK134" s="13" t="n">
        <v>-0.070432</v>
      </c>
      <c r="CL134" s="13" t="n">
        <v>0.014407</v>
      </c>
      <c r="CM134" s="13" t="n">
        <v>0.07542</v>
      </c>
      <c r="CN134" s="13" t="n">
        <v>-0.003604</v>
      </c>
      <c r="CO134" s="13" t="n">
        <v>0.016372</v>
      </c>
      <c r="CP134" s="13" t="n">
        <v>-0.025656</v>
      </c>
      <c r="CQ134" s="13" t="n">
        <v>0.052055</v>
      </c>
      <c r="CR134" s="13" t="n">
        <v>0.022986</v>
      </c>
      <c r="CS134" s="13" t="n">
        <v>0.003539</v>
      </c>
      <c r="CT134" s="13" t="n">
        <v>-0.046889</v>
      </c>
      <c r="CU134" s="13" t="n">
        <v>0.085084</v>
      </c>
      <c r="CV134" s="13" t="n">
        <v>0.016834</v>
      </c>
      <c r="CW134" s="13" t="n">
        <v>0.018865</v>
      </c>
      <c r="CX134" s="13" t="n">
        <v>0.014755</v>
      </c>
      <c r="CY134" s="13" t="n">
        <v>-0.00231</v>
      </c>
      <c r="CZ134" s="13" t="n">
        <v>0.011011</v>
      </c>
      <c r="DA134" s="13" t="n">
        <v>-0.009065</v>
      </c>
      <c r="DB134" s="13" t="n">
        <v>0.020227</v>
      </c>
      <c r="DC134" s="13" t="n">
        <v>0.005463</v>
      </c>
      <c r="DD134" s="13" t="n">
        <v>-0.018586</v>
      </c>
      <c r="DE134" s="13" t="n">
        <v>0.046011</v>
      </c>
      <c r="DF134" s="13" t="n">
        <v>0.01906</v>
      </c>
      <c r="DG134" s="13" t="n">
        <v>0.034775</v>
      </c>
      <c r="DH134" s="13" t="n">
        <v>-0.001446</v>
      </c>
      <c r="DI134" s="13" t="n">
        <v>0.037257</v>
      </c>
      <c r="DJ134" s="13" t="n">
        <v>-0.035351</v>
      </c>
      <c r="DK134" s="13" t="n">
        <v>0.01168</v>
      </c>
      <c r="DL134" s="13" t="n">
        <v>0.002978</v>
      </c>
      <c r="DM134" s="13" t="n">
        <v>0.052862</v>
      </c>
      <c r="DN134" s="13" t="n">
        <v>0.007789</v>
      </c>
      <c r="DO134" s="13" t="n">
        <v>0.026064</v>
      </c>
      <c r="DP134" s="13" t="n">
        <v>0.051329</v>
      </c>
      <c r="DQ134" s="13" t="n">
        <v>-0.010991</v>
      </c>
      <c r="DR134" s="13" t="n">
        <v>-0.106</v>
      </c>
      <c r="DS134" s="13" t="n">
        <v>0.024752</v>
      </c>
      <c r="DT134" s="13" t="n">
        <v>-0.108788</v>
      </c>
      <c r="DV134" s="13" t="n">
        <v>-0.03085</v>
      </c>
      <c r="DW134" s="13" t="n">
        <v>0.046462</v>
      </c>
      <c r="DX134" s="13" t="n">
        <v>0.003136</v>
      </c>
      <c r="DY134" s="13" t="n">
        <v>-0.018198</v>
      </c>
      <c r="DZ134" s="13" t="n">
        <v>0.004601</v>
      </c>
      <c r="EA134" s="13" t="n">
        <v>0.052759</v>
      </c>
      <c r="EB134" s="13" t="n">
        <v>-0.057727</v>
      </c>
      <c r="EC134" s="13" t="n">
        <v>0.042222</v>
      </c>
      <c r="ED134" s="13" t="n">
        <v>-0.05694</v>
      </c>
      <c r="EE134" s="13" t="n">
        <v>0.051754</v>
      </c>
      <c r="EF134" s="13" t="n">
        <v>0.024638</v>
      </c>
      <c r="EG134" s="13" t="n">
        <v>0.008537</v>
      </c>
      <c r="EH134" s="13" t="n">
        <v>-0.023604</v>
      </c>
      <c r="EI134" s="13" t="n">
        <v>0.082917</v>
      </c>
      <c r="EJ134" s="13" t="n">
        <v>0.011025</v>
      </c>
      <c r="EK134" s="13" t="n">
        <v>-0.006401</v>
      </c>
      <c r="EL134" s="13" t="n">
        <v>0.015436</v>
      </c>
      <c r="EM134" s="13" t="n">
        <v>0.006342</v>
      </c>
      <c r="EN134" s="13" t="n">
        <v>0.006696</v>
      </c>
      <c r="EO134" s="13" t="n">
        <v>-0.056513</v>
      </c>
      <c r="EP134" s="13" t="n">
        <v>-0.043687</v>
      </c>
      <c r="EQ134" s="13" t="n">
        <v>0.066808</v>
      </c>
      <c r="ER134" s="13" t="n">
        <v>0.017999</v>
      </c>
      <c r="ES134" s="13" t="n">
        <v>-0.051072</v>
      </c>
      <c r="ET134" s="13" t="n">
        <v>-0.072967</v>
      </c>
      <c r="EU134" s="13" t="n">
        <v>0.021296</v>
      </c>
      <c r="EV134" s="13" t="n">
        <v>0.084161</v>
      </c>
      <c r="EW134" s="13" t="n">
        <v>-0.002913</v>
      </c>
      <c r="EX134" s="13" t="n">
        <v>0.015778</v>
      </c>
      <c r="EY134" s="13" t="n">
        <v>-0.027406</v>
      </c>
      <c r="EZ134" s="13" t="n">
        <v>0.05463</v>
      </c>
      <c r="FA134" s="13" t="n">
        <v>0.018005</v>
      </c>
      <c r="FB134" s="13" t="n">
        <v>0.003286</v>
      </c>
      <c r="FC134" s="13" t="n">
        <v>-0.044896</v>
      </c>
      <c r="FD134" s="13" t="n">
        <v>0.079731</v>
      </c>
      <c r="FE134" s="13" t="n">
        <v>0.01806</v>
      </c>
      <c r="FF134" s="13" t="n">
        <v>0.020789</v>
      </c>
      <c r="FG134" s="13" t="n">
        <v>0.012259</v>
      </c>
      <c r="FH134" s="13" t="n">
        <v>-0.004443</v>
      </c>
      <c r="FI134" s="13" t="n">
        <v>0.015352</v>
      </c>
      <c r="FJ134" s="13" t="n">
        <v>-0.014783</v>
      </c>
      <c r="FK134" s="13" t="n">
        <v>0.021966</v>
      </c>
      <c r="FL134" s="13" t="n">
        <v>0.006962</v>
      </c>
      <c r="FM134" s="13" t="n">
        <v>-0.020048</v>
      </c>
      <c r="FN134" s="13" t="n">
        <v>0.047769</v>
      </c>
      <c r="FO134" s="13" t="n">
        <v>0.010408</v>
      </c>
      <c r="FP134" s="13" t="n">
        <v>0.038008</v>
      </c>
      <c r="FQ134" s="13" t="n">
        <v>0.002647</v>
      </c>
      <c r="FR134" s="13" t="n">
        <v>0.03873</v>
      </c>
      <c r="FS134" s="13" t="n">
        <v>-0.0413</v>
      </c>
      <c r="FT134" s="13" t="n">
        <v>0.011095</v>
      </c>
      <c r="FU134" s="13" t="n">
        <v>0.004647</v>
      </c>
      <c r="FV134" s="13" t="n">
        <v>0.048704</v>
      </c>
      <c r="FW134" s="13" t="n">
        <v>0.013776</v>
      </c>
      <c r="FX134" s="13" t="n">
        <v>0.024714</v>
      </c>
      <c r="FY134" s="13" t="n">
        <v>0.048461</v>
      </c>
      <c r="FZ134" s="13" t="n">
        <v>-0.014265</v>
      </c>
      <c r="GA134" s="13" t="n">
        <v>-0.107156</v>
      </c>
      <c r="GB134" s="13" t="n">
        <v>0.019152</v>
      </c>
      <c r="GC134" s="13" t="n">
        <v>-0.113974</v>
      </c>
    </row>
    <row r="135" customFormat="false" ht="15" hidden="false" customHeight="false" outlineLevel="0" collapsed="false">
      <c r="B135" s="8" t="str">
        <f aca="false">Deals!B135</f>
        <v>Mativ Holdings, Inc.</v>
      </c>
      <c r="C135" s="12" t="n">
        <v>1</v>
      </c>
      <c r="D135" s="13" t="n">
        <v>-0.10375</v>
      </c>
      <c r="E135" s="13" t="n">
        <v>0.05116</v>
      </c>
      <c r="F135" s="13" t="n">
        <v>-0.115105</v>
      </c>
      <c r="G135" s="13" t="n">
        <v>0.024654</v>
      </c>
      <c r="H135" s="13" t="n">
        <v>-0.036664</v>
      </c>
      <c r="I135" s="13" t="n">
        <v>0.047505</v>
      </c>
      <c r="J135" s="13" t="n">
        <v>-0.064819</v>
      </c>
      <c r="K135" s="13" t="n">
        <v>0.058046</v>
      </c>
      <c r="L135" s="13" t="n">
        <v>-0.035714</v>
      </c>
      <c r="M135" s="13" t="n">
        <v>0.042363</v>
      </c>
      <c r="N135" s="13" t="n">
        <v>0.00209</v>
      </c>
      <c r="O135" s="13" t="n">
        <v>-0.010989</v>
      </c>
      <c r="P135" s="13" t="n">
        <v>-0.081324</v>
      </c>
      <c r="Q135" s="13" t="n">
        <v>0.214617</v>
      </c>
      <c r="R135" s="13" t="n">
        <v>-0.014951</v>
      </c>
      <c r="S135" s="13" t="n">
        <v>-0.041414</v>
      </c>
      <c r="T135" s="13" t="n">
        <v>-0.078489</v>
      </c>
      <c r="U135" s="13" t="n">
        <v>-0.011893</v>
      </c>
      <c r="V135" s="13" t="n">
        <v>-0.004514</v>
      </c>
      <c r="W135" s="13" t="n">
        <v>-0.100504</v>
      </c>
      <c r="X135" s="13" t="n">
        <v>-0.026889</v>
      </c>
      <c r="Y135" s="13" t="n">
        <v>0.129145</v>
      </c>
      <c r="Z135" s="13" t="n">
        <v>0.087584</v>
      </c>
      <c r="AA135" s="13" t="n">
        <v>0.004065</v>
      </c>
      <c r="AB135" s="13" t="n">
        <v>0.000238</v>
      </c>
      <c r="AC135" s="13" t="n">
        <v>-0.270952</v>
      </c>
      <c r="AD135" s="13" t="n">
        <v>0.041694</v>
      </c>
      <c r="AE135" s="13" t="n">
        <v>0.09244</v>
      </c>
      <c r="AF135" s="13" t="n">
        <v>0.011922</v>
      </c>
      <c r="AG135" s="13" t="n">
        <v>0.025581</v>
      </c>
      <c r="AH135" s="13" t="n">
        <v>0.071712</v>
      </c>
      <c r="AI135" s="13" t="n">
        <v>0.049458</v>
      </c>
      <c r="AJ135" s="13" t="n">
        <v>-0.01833</v>
      </c>
      <c r="AK135" s="13" t="n">
        <v>-0.04279</v>
      </c>
      <c r="AL135" s="13" t="n">
        <v>0.150366</v>
      </c>
      <c r="AM135" s="13" t="n">
        <v>0.083016</v>
      </c>
      <c r="AN135" s="13" t="n">
        <v>-0.026356</v>
      </c>
      <c r="AO135" s="13" t="n">
        <v>-0.074442</v>
      </c>
      <c r="AP135" s="13" t="n">
        <v>0.019742</v>
      </c>
      <c r="AQ135" s="13" t="n">
        <v>0.039353</v>
      </c>
      <c r="AR135" s="13" t="n">
        <v>-0.114518</v>
      </c>
      <c r="AS135" s="13" t="n">
        <v>-0.001341</v>
      </c>
      <c r="AT135" s="13" t="n">
        <v>0.031963</v>
      </c>
      <c r="AU135" s="13" t="n">
        <v>-0.001822</v>
      </c>
      <c r="AV135" s="13" t="n">
        <v>0.093066</v>
      </c>
      <c r="AW135" s="13" t="n">
        <v>0.018572</v>
      </c>
      <c r="AX135" s="13" t="n">
        <v>0.082169</v>
      </c>
      <c r="AY135" s="13" t="n">
        <v>0.001988</v>
      </c>
      <c r="AZ135" s="13" t="n">
        <v>-0.001764</v>
      </c>
      <c r="BA135" s="13" t="n">
        <v>-0.134055</v>
      </c>
      <c r="BB135" s="13" t="n">
        <v>0.009436</v>
      </c>
      <c r="BC135" s="13" t="n">
        <v>-0.003065</v>
      </c>
      <c r="BD135" s="13" t="n">
        <v>0.133487</v>
      </c>
      <c r="BE135" s="13" t="n">
        <v>-0.002054</v>
      </c>
      <c r="BF135" s="13" t="n">
        <v>-0.051006</v>
      </c>
      <c r="BG135" s="13" t="n">
        <v>-0.008918</v>
      </c>
      <c r="BH135" s="13" t="n">
        <v>-0.058491</v>
      </c>
      <c r="BI135" s="13" t="n">
        <v>-0.166797</v>
      </c>
      <c r="BJ135" s="13" t="n">
        <v>-0.093045</v>
      </c>
      <c r="BK135" s="13" t="n">
        <v>-0.121361</v>
      </c>
      <c r="BM135" s="13" t="n">
        <v>-0.021841</v>
      </c>
      <c r="BN135" s="13" t="n">
        <v>0.031074</v>
      </c>
      <c r="BO135" s="13" t="n">
        <v>0.000844</v>
      </c>
      <c r="BP135" s="13" t="n">
        <v>-0.033685</v>
      </c>
      <c r="BQ135" s="13" t="n">
        <v>0.002627</v>
      </c>
      <c r="BR135" s="13" t="n">
        <v>0.065626</v>
      </c>
      <c r="BS135" s="13" t="n">
        <v>-0.066461</v>
      </c>
      <c r="BT135" s="13" t="n">
        <v>0.052829</v>
      </c>
      <c r="BU135" s="13" t="n">
        <v>-0.042516</v>
      </c>
      <c r="BV135" s="13" t="n">
        <v>0.065875</v>
      </c>
      <c r="BW135" s="13" t="n">
        <v>-0.00331</v>
      </c>
      <c r="BX135" s="13" t="n">
        <v>0.029053</v>
      </c>
      <c r="BY135" s="13" t="n">
        <v>-0.04909</v>
      </c>
      <c r="BZ135" s="13" t="n">
        <v>0.089569</v>
      </c>
      <c r="CA135" s="13" t="n">
        <v>0.025136</v>
      </c>
      <c r="CB135" s="13" t="n">
        <v>-0.024785</v>
      </c>
      <c r="CC135" s="13" t="n">
        <v>0.047682</v>
      </c>
      <c r="CD135" s="13" t="n">
        <v>0.012444</v>
      </c>
      <c r="CE135" s="13" t="n">
        <v>-0.013585</v>
      </c>
      <c r="CF135" s="13" t="n">
        <v>-0.054307</v>
      </c>
      <c r="CG135" s="13" t="n">
        <v>-0.051069</v>
      </c>
      <c r="CH135" s="13" t="n">
        <v>0.070943</v>
      </c>
      <c r="CI135" s="13" t="n">
        <v>0.024142</v>
      </c>
      <c r="CJ135" s="13" t="n">
        <v>-0.045184</v>
      </c>
      <c r="CK135" s="13" t="n">
        <v>-0.064384</v>
      </c>
      <c r="CL135" s="13" t="n">
        <v>0.005961</v>
      </c>
      <c r="CM135" s="13" t="n">
        <v>0.070926</v>
      </c>
      <c r="CN135" s="13" t="n">
        <v>0.00132</v>
      </c>
      <c r="CO135" s="13" t="n">
        <v>0.019646</v>
      </c>
      <c r="CP135" s="13" t="n">
        <v>0.013384</v>
      </c>
      <c r="CQ135" s="13" t="n">
        <v>0.063183</v>
      </c>
      <c r="CR135" s="13" t="n">
        <v>0.032902</v>
      </c>
      <c r="CS135" s="13" t="n">
        <v>0.017747</v>
      </c>
      <c r="CT135" s="13" t="n">
        <v>-0.068714</v>
      </c>
      <c r="CU135" s="13" t="n">
        <v>0.099918</v>
      </c>
      <c r="CV135" s="13" t="n">
        <v>0.013263</v>
      </c>
      <c r="CW135" s="13" t="n">
        <v>0.019366</v>
      </c>
      <c r="CX135" s="13" t="n">
        <v>-0.001072</v>
      </c>
      <c r="CY135" s="13" t="n">
        <v>0.005132</v>
      </c>
      <c r="CZ135" s="13" t="n">
        <v>0.013007</v>
      </c>
      <c r="DA135" s="13" t="n">
        <v>-0.007458</v>
      </c>
      <c r="DB135" s="13" t="n">
        <v>0.030297</v>
      </c>
      <c r="DC135" s="13" t="n">
        <v>0.006592</v>
      </c>
      <c r="DD135" s="13" t="n">
        <v>-0.011412</v>
      </c>
      <c r="DE135" s="13" t="n">
        <v>0.065072</v>
      </c>
      <c r="DF135" s="13" t="n">
        <v>0.014941</v>
      </c>
      <c r="DG135" s="13" t="n">
        <v>0.032668</v>
      </c>
      <c r="DH135" s="13" t="n">
        <v>0.024431</v>
      </c>
      <c r="DI135" s="13" t="n">
        <v>0.023933</v>
      </c>
      <c r="DJ135" s="13" t="n">
        <v>-0.020116</v>
      </c>
      <c r="DK135" s="13" t="n">
        <v>0.004668</v>
      </c>
      <c r="DL135" s="13" t="n">
        <v>0.013596</v>
      </c>
      <c r="DM135" s="13" t="n">
        <v>0.064566</v>
      </c>
      <c r="DN135" s="13" t="n">
        <v>0.044922</v>
      </c>
      <c r="DO135" s="13" t="n">
        <v>0.041453</v>
      </c>
      <c r="DP135" s="13" t="n">
        <v>0.046014</v>
      </c>
      <c r="DQ135" s="13" t="n">
        <v>-0.013809</v>
      </c>
      <c r="DR135" s="13" t="n">
        <v>-0.119007</v>
      </c>
      <c r="DS135" s="13" t="n">
        <v>0.020122</v>
      </c>
      <c r="DT135" s="13" t="n">
        <v>-0.112532</v>
      </c>
      <c r="DV135" s="13" t="n">
        <v>-0.018735</v>
      </c>
      <c r="DW135" s="13" t="n">
        <v>0.033654</v>
      </c>
      <c r="DX135" s="13" t="n">
        <v>0.000604</v>
      </c>
      <c r="DY135" s="13" t="n">
        <v>-0.037904</v>
      </c>
      <c r="DZ135" s="13" t="n">
        <v>-0.002797</v>
      </c>
      <c r="EA135" s="13" t="n">
        <v>0.058494</v>
      </c>
      <c r="EB135" s="13" t="n">
        <v>-0.066148</v>
      </c>
      <c r="EC135" s="13" t="n">
        <v>0.056075</v>
      </c>
      <c r="ED135" s="13" t="n">
        <v>-0.038249</v>
      </c>
      <c r="EE135" s="13" t="n">
        <v>0.06957</v>
      </c>
      <c r="EF135" s="13" t="n">
        <v>-0.001335</v>
      </c>
      <c r="EG135" s="13" t="n">
        <v>0.038888</v>
      </c>
      <c r="EH135" s="13" t="n">
        <v>-0.053162</v>
      </c>
      <c r="EI135" s="13" t="n">
        <v>0.086761</v>
      </c>
      <c r="EJ135" s="13" t="n">
        <v>0.016223</v>
      </c>
      <c r="EK135" s="13" t="n">
        <v>-0.016687</v>
      </c>
      <c r="EL135" s="13" t="n">
        <v>0.042054</v>
      </c>
      <c r="EM135" s="13" t="n">
        <v>0.014923</v>
      </c>
      <c r="EN135" s="13" t="n">
        <v>-0.010394</v>
      </c>
      <c r="EO135" s="13" t="n">
        <v>-0.058827</v>
      </c>
      <c r="EP135" s="13" t="n">
        <v>-0.053254</v>
      </c>
      <c r="EQ135" s="13" t="n">
        <v>0.075211</v>
      </c>
      <c r="ER135" s="13" t="n">
        <v>0.025821</v>
      </c>
      <c r="ES135" s="13" t="n">
        <v>-0.045189</v>
      </c>
      <c r="ET135" s="13" t="n">
        <v>-0.071804</v>
      </c>
      <c r="EU135" s="13" t="n">
        <v>0.010344</v>
      </c>
      <c r="EV135" s="13" t="n">
        <v>0.080622</v>
      </c>
      <c r="EW135" s="13" t="n">
        <v>0.011547</v>
      </c>
      <c r="EX135" s="13" t="n">
        <v>0.014218</v>
      </c>
      <c r="EY135" s="13" t="n">
        <v>0.008408</v>
      </c>
      <c r="EZ135" s="13" t="n">
        <v>0.063474</v>
      </c>
      <c r="FA135" s="13" t="n">
        <v>0.026711</v>
      </c>
      <c r="FB135" s="13" t="n">
        <v>0.016267</v>
      </c>
      <c r="FC135" s="13" t="n">
        <v>-0.069045</v>
      </c>
      <c r="FD135" s="13" t="n">
        <v>0.107258</v>
      </c>
      <c r="FE135" s="13" t="n">
        <v>0.010762</v>
      </c>
      <c r="FF135" s="13" t="n">
        <v>0.019441</v>
      </c>
      <c r="FG135" s="13" t="n">
        <v>0.009952</v>
      </c>
      <c r="FH135" s="13" t="n">
        <v>0.006349</v>
      </c>
      <c r="FI135" s="13" t="n">
        <v>0.013416</v>
      </c>
      <c r="FJ135" s="13" t="n">
        <v>-0.01647</v>
      </c>
      <c r="FK135" s="13" t="n">
        <v>0.034776</v>
      </c>
      <c r="FL135" s="13" t="n">
        <v>0.006464</v>
      </c>
      <c r="FM135" s="13" t="n">
        <v>-0.010849</v>
      </c>
      <c r="FN135" s="13" t="n">
        <v>0.061699</v>
      </c>
      <c r="FO135" s="13" t="n">
        <v>0.008673</v>
      </c>
      <c r="FP135" s="13" t="n">
        <v>0.031201</v>
      </c>
      <c r="FQ135" s="13" t="n">
        <v>0.016916</v>
      </c>
      <c r="FR135" s="13" t="n">
        <v>0.022587</v>
      </c>
      <c r="FS135" s="13" t="n">
        <v>-0.020209</v>
      </c>
      <c r="FT135" s="13" t="n">
        <v>0.00949</v>
      </c>
      <c r="FU135" s="13" t="n">
        <v>0.009416</v>
      </c>
      <c r="FV135" s="13" t="n">
        <v>0.054477</v>
      </c>
      <c r="FW135" s="13" t="n">
        <v>0.023809</v>
      </c>
      <c r="FX135" s="13" t="n">
        <v>0.038217</v>
      </c>
      <c r="FY135" s="13" t="n">
        <v>0.04669</v>
      </c>
      <c r="FZ135" s="13" t="n">
        <v>-0.015263</v>
      </c>
      <c r="GA135" s="13" t="n">
        <v>-0.120172</v>
      </c>
      <c r="GB135" s="13" t="n">
        <v>0.01328</v>
      </c>
      <c r="GC135" s="13" t="n">
        <v>-0.113586</v>
      </c>
    </row>
    <row r="136" customFormat="false" ht="15" hidden="false" customHeight="false" outlineLevel="0" collapsed="false">
      <c r="B136" s="8" t="str">
        <f aca="false">Deals!B136</f>
        <v>Universal Logistics Holdings, Inc.</v>
      </c>
      <c r="C136" s="12" t="n">
        <v>1</v>
      </c>
      <c r="D136" s="13" t="n">
        <v>-0.049164</v>
      </c>
      <c r="E136" s="13" t="n">
        <v>-0.101344</v>
      </c>
      <c r="F136" s="13" t="n">
        <v>0.111538</v>
      </c>
      <c r="G136" s="13" t="n">
        <v>-0.146713</v>
      </c>
      <c r="H136" s="13" t="n">
        <v>-0.012165</v>
      </c>
      <c r="I136" s="13" t="n">
        <v>0.044051</v>
      </c>
      <c r="J136" s="13" t="n">
        <v>-0.039432</v>
      </c>
      <c r="K136" s="13" t="n">
        <v>0.024702</v>
      </c>
      <c r="L136" s="13" t="n">
        <v>-0.025713</v>
      </c>
      <c r="M136" s="13" t="n">
        <v>0.088247</v>
      </c>
      <c r="N136" s="13" t="n">
        <v>0.043313</v>
      </c>
      <c r="O136" s="13" t="n">
        <v>0.038237</v>
      </c>
      <c r="P136" s="13" t="n">
        <v>-0.173623</v>
      </c>
      <c r="Q136" s="13" t="n">
        <v>0.087436</v>
      </c>
      <c r="R136" s="13" t="n">
        <v>-0.014481</v>
      </c>
      <c r="S136" s="13" t="n">
        <v>-0.156473</v>
      </c>
      <c r="T136" s="13" t="n">
        <v>-0.043785</v>
      </c>
      <c r="U136" s="13" t="n">
        <v>0.08498</v>
      </c>
      <c r="V136" s="13" t="n">
        <v>-0.034608</v>
      </c>
      <c r="W136" s="13" t="n">
        <v>-0.070989</v>
      </c>
      <c r="X136" s="13" t="n">
        <v>-0.206826</v>
      </c>
      <c r="Y136" s="13" t="n">
        <v>0.030829</v>
      </c>
      <c r="Z136" s="13" t="n">
        <v>0.01627</v>
      </c>
      <c r="AA136" s="13" t="n">
        <v>-0.135468</v>
      </c>
      <c r="AB136" s="13" t="n">
        <v>-0.080484</v>
      </c>
      <c r="AC136" s="13" t="n">
        <v>0.213013</v>
      </c>
      <c r="AD136" s="13" t="n">
        <v>0.056194</v>
      </c>
      <c r="AE136" s="13" t="n">
        <v>-0.134183</v>
      </c>
      <c r="AF136" s="13" t="n">
        <v>0.017532</v>
      </c>
      <c r="AG136" s="13" t="n">
        <v>-0.106648</v>
      </c>
      <c r="AH136" s="13" t="n">
        <v>0.158915</v>
      </c>
      <c r="AI136" s="13" t="n">
        <v>-0.09097</v>
      </c>
      <c r="AJ136" s="13" t="n">
        <v>-0.007396</v>
      </c>
      <c r="AK136" s="13" t="n">
        <v>-0.07228</v>
      </c>
      <c r="AL136" s="13" t="n">
        <v>0.146185</v>
      </c>
      <c r="AM136" s="13" t="n">
        <v>0.151408</v>
      </c>
      <c r="AN136" s="13" t="n">
        <v>-0.116208</v>
      </c>
      <c r="AO136" s="13" t="n">
        <v>-0.055363</v>
      </c>
      <c r="AP136" s="13" t="n">
        <v>0.05641</v>
      </c>
      <c r="AQ136" s="13" t="n">
        <v>-0.027875</v>
      </c>
      <c r="AR136" s="13" t="n">
        <v>-0.005735</v>
      </c>
      <c r="AS136" s="13" t="n">
        <v>0.086957</v>
      </c>
      <c r="AT136" s="13" t="n">
        <v>-0.03</v>
      </c>
      <c r="AU136" s="13" t="n">
        <v>0.145704</v>
      </c>
      <c r="AV136" s="13" t="n">
        <v>0.231928</v>
      </c>
      <c r="AW136" s="13" t="n">
        <v>0.056235</v>
      </c>
      <c r="AX136" s="13" t="n">
        <v>0.084259</v>
      </c>
      <c r="AY136" s="13" t="n">
        <v>0.017131</v>
      </c>
      <c r="AZ136" s="13" t="n">
        <v>-0.021053</v>
      </c>
      <c r="BA136" s="13" t="n">
        <v>-0.049462</v>
      </c>
      <c r="BB136" s="13" t="n">
        <v>-0.039819</v>
      </c>
      <c r="BC136" s="13" t="n">
        <v>0.037825</v>
      </c>
      <c r="BD136" s="13" t="n">
        <v>0.13918</v>
      </c>
      <c r="BE136" s="13" t="n">
        <v>0.054217</v>
      </c>
      <c r="BF136" s="13" t="n">
        <v>0.27619</v>
      </c>
      <c r="BG136" s="13" t="n">
        <v>0.095672</v>
      </c>
      <c r="BH136" s="13" t="n">
        <v>0.005464</v>
      </c>
      <c r="BI136" s="13" t="n">
        <v>-0.261685</v>
      </c>
      <c r="BJ136" s="13" t="n">
        <v>-0.135996</v>
      </c>
      <c r="BK136" s="13" t="n">
        <v>-0.225931</v>
      </c>
      <c r="BM136" s="13" t="n">
        <v>0.001207</v>
      </c>
      <c r="BN136" s="13" t="n">
        <v>0.048235</v>
      </c>
      <c r="BO136" s="13" t="n">
        <v>-0.041372</v>
      </c>
      <c r="BP136" s="13" t="n">
        <v>-0.067967</v>
      </c>
      <c r="BQ136" s="13" t="n">
        <v>-0.004401</v>
      </c>
      <c r="BR136" s="13" t="n">
        <v>0.07526</v>
      </c>
      <c r="BS136" s="13" t="n">
        <v>-0.050242</v>
      </c>
      <c r="BT136" s="13" t="n">
        <v>0.055697</v>
      </c>
      <c r="BU136" s="13" t="n">
        <v>-0.049962</v>
      </c>
      <c r="BV136" s="13" t="n">
        <v>0.083606</v>
      </c>
      <c r="BW136" s="13" t="n">
        <v>0.016146</v>
      </c>
      <c r="BX136" s="13" t="n">
        <v>0.009829</v>
      </c>
      <c r="BY136" s="13" t="n">
        <v>-0.012307</v>
      </c>
      <c r="BZ136" s="13" t="n">
        <v>0.074649</v>
      </c>
      <c r="CA136" s="13" t="n">
        <v>0.03186</v>
      </c>
      <c r="CB136" s="13" t="n">
        <v>-0.039124</v>
      </c>
      <c r="CC136" s="13" t="n">
        <v>0.028908</v>
      </c>
      <c r="CD136" s="13" t="n">
        <v>0.012554</v>
      </c>
      <c r="CE136" s="13" t="n">
        <v>-0.001721</v>
      </c>
      <c r="CF136" s="13" t="n">
        <v>-0.100334</v>
      </c>
      <c r="CG136" s="13" t="n">
        <v>-0.095752</v>
      </c>
      <c r="CH136" s="13" t="n">
        <v>0.03069</v>
      </c>
      <c r="CI136" s="13" t="n">
        <v>0.080711</v>
      </c>
      <c r="CJ136" s="13" t="n">
        <v>-0.03045</v>
      </c>
      <c r="CK136" s="13" t="n">
        <v>-0.17716</v>
      </c>
      <c r="CL136" s="13" t="n">
        <v>-0.014349</v>
      </c>
      <c r="CM136" s="13" t="n">
        <v>0.08568</v>
      </c>
      <c r="CN136" s="13" t="n">
        <v>0.045734</v>
      </c>
      <c r="CO136" s="13" t="n">
        <v>0.033855</v>
      </c>
      <c r="CP136" s="13" t="n">
        <v>-0.003661</v>
      </c>
      <c r="CQ136" s="13" t="n">
        <v>0.0807</v>
      </c>
      <c r="CR136" s="13" t="n">
        <v>0.003679</v>
      </c>
      <c r="CS136" s="13" t="n">
        <v>0.049663</v>
      </c>
      <c r="CT136" s="13" t="n">
        <v>-0.099241</v>
      </c>
      <c r="CU136" s="13" t="n">
        <v>0.093107</v>
      </c>
      <c r="CV136" s="13" t="n">
        <v>-0.022398</v>
      </c>
      <c r="CW136" s="13" t="n">
        <v>0.025391</v>
      </c>
      <c r="CX136" s="13" t="n">
        <v>0.058384</v>
      </c>
      <c r="CY136" s="13" t="n">
        <v>0.035308</v>
      </c>
      <c r="CZ136" s="13" t="n">
        <v>0.039279</v>
      </c>
      <c r="DA136" s="13" t="n">
        <v>0.004125</v>
      </c>
      <c r="DB136" s="13" t="n">
        <v>0.060634</v>
      </c>
      <c r="DC136" s="13" t="n">
        <v>-0.000707</v>
      </c>
      <c r="DD136" s="13" t="n">
        <v>-0.008322</v>
      </c>
      <c r="DE136" s="13" t="n">
        <v>0.056939</v>
      </c>
      <c r="DF136" s="13" t="n">
        <v>0.002457</v>
      </c>
      <c r="DG136" s="13" t="n">
        <v>0.021676</v>
      </c>
      <c r="DH136" s="13" t="n">
        <v>0.000668</v>
      </c>
      <c r="DI136" s="13" t="n">
        <v>0.028132</v>
      </c>
      <c r="DJ136" s="13" t="n">
        <v>-0.040882</v>
      </c>
      <c r="DK136" s="13" t="n">
        <v>0.020508</v>
      </c>
      <c r="DL136" s="13" t="n">
        <v>0.001011</v>
      </c>
      <c r="DM136" s="13" t="n">
        <v>0.086613</v>
      </c>
      <c r="DN136" s="13" t="n">
        <v>0.011741</v>
      </c>
      <c r="DO136" s="13" t="n">
        <v>0.014514</v>
      </c>
      <c r="DP136" s="13" t="n">
        <v>0.076902</v>
      </c>
      <c r="DQ136" s="13" t="n">
        <v>-0.014745</v>
      </c>
      <c r="DR136" s="13" t="n">
        <v>-0.126874</v>
      </c>
      <c r="DS136" s="13" t="n">
        <v>0.032953</v>
      </c>
      <c r="DT136" s="13" t="n">
        <v>-0.121824</v>
      </c>
      <c r="DV136" s="13" t="n">
        <v>0.009733</v>
      </c>
      <c r="DW136" s="13" t="n">
        <v>0.03455</v>
      </c>
      <c r="DX136" s="13" t="n">
        <v>-0.025746</v>
      </c>
      <c r="DY136" s="13" t="n">
        <v>-0.061748</v>
      </c>
      <c r="DZ136" s="13" t="n">
        <v>-0.008859</v>
      </c>
      <c r="EA136" s="13" t="n">
        <v>0.08789</v>
      </c>
      <c r="EB136" s="13" t="n">
        <v>-0.063573</v>
      </c>
      <c r="EC136" s="13" t="n">
        <v>0.054443</v>
      </c>
      <c r="ED136" s="13" t="n">
        <v>-0.0538</v>
      </c>
      <c r="EE136" s="13" t="n">
        <v>0.082902</v>
      </c>
      <c r="EF136" s="13" t="n">
        <v>0.013356</v>
      </c>
      <c r="EG136" s="13" t="n">
        <v>0.011862</v>
      </c>
      <c r="EH136" s="13" t="n">
        <v>-0.025271</v>
      </c>
      <c r="EI136" s="13" t="n">
        <v>0.093297</v>
      </c>
      <c r="EJ136" s="13" t="n">
        <v>0.030284</v>
      </c>
      <c r="EK136" s="13" t="n">
        <v>-0.02015</v>
      </c>
      <c r="EL136" s="13" t="n">
        <v>0.00991</v>
      </c>
      <c r="EM136" s="13" t="n">
        <v>0.017252</v>
      </c>
      <c r="EN136" s="13" t="n">
        <v>-0.003168</v>
      </c>
      <c r="EO136" s="13" t="n">
        <v>-0.092336</v>
      </c>
      <c r="EP136" s="13" t="n">
        <v>-0.102882</v>
      </c>
      <c r="EQ136" s="13" t="n">
        <v>0.04163</v>
      </c>
      <c r="ER136" s="13" t="n">
        <v>0.086308</v>
      </c>
      <c r="ES136" s="13" t="n">
        <v>-0.033729</v>
      </c>
      <c r="ET136" s="13" t="n">
        <v>-0.1895</v>
      </c>
      <c r="EU136" s="13" t="n">
        <v>-0.00396</v>
      </c>
      <c r="EV136" s="13" t="n">
        <v>0.102724</v>
      </c>
      <c r="EW136" s="13" t="n">
        <v>0.056026</v>
      </c>
      <c r="EX136" s="13" t="n">
        <v>0.03106</v>
      </c>
      <c r="EY136" s="13" t="n">
        <v>-0.008278</v>
      </c>
      <c r="EZ136" s="13" t="n">
        <v>0.083394</v>
      </c>
      <c r="FA136" s="13" t="n">
        <v>-0.000451</v>
      </c>
      <c r="FB136" s="13" t="n">
        <v>0.049994</v>
      </c>
      <c r="FC136" s="13" t="n">
        <v>-0.091743</v>
      </c>
      <c r="FD136" s="13" t="n">
        <v>0.084524</v>
      </c>
      <c r="FE136" s="13" t="n">
        <v>-0.015069</v>
      </c>
      <c r="FF136" s="13" t="n">
        <v>0.021881</v>
      </c>
      <c r="FG136" s="13" t="n">
        <v>0.051798</v>
      </c>
      <c r="FH136" s="13" t="n">
        <v>0.026138</v>
      </c>
      <c r="FI136" s="13" t="n">
        <v>0.025624</v>
      </c>
      <c r="FJ136" s="13" t="n">
        <v>0.00125</v>
      </c>
      <c r="FK136" s="13" t="n">
        <v>0.064913</v>
      </c>
      <c r="FL136" s="13" t="n">
        <v>-0.000761</v>
      </c>
      <c r="FM136" s="13" t="n">
        <v>-0.00633</v>
      </c>
      <c r="FN136" s="13" t="n">
        <v>0.065065</v>
      </c>
      <c r="FO136" s="13" t="n">
        <v>0.003386</v>
      </c>
      <c r="FP136" s="13" t="n">
        <v>0.017911</v>
      </c>
      <c r="FQ136" s="13" t="n">
        <v>0.013895</v>
      </c>
      <c r="FR136" s="13" t="n">
        <v>0.034612</v>
      </c>
      <c r="FS136" s="13" t="n">
        <v>-0.042567</v>
      </c>
      <c r="FT136" s="13" t="n">
        <v>0.0217</v>
      </c>
      <c r="FU136" s="13" t="n">
        <v>0.00687</v>
      </c>
      <c r="FV136" s="13" t="n">
        <v>0.088975</v>
      </c>
      <c r="FW136" s="13" t="n">
        <v>0.018863</v>
      </c>
      <c r="FX136" s="13" t="n">
        <v>0.018278</v>
      </c>
      <c r="FY136" s="13" t="n">
        <v>0.080577</v>
      </c>
      <c r="FZ136" s="13" t="n">
        <v>-0.022076</v>
      </c>
      <c r="GA136" s="13" t="n">
        <v>-0.128605</v>
      </c>
      <c r="GB136" s="13" t="n">
        <v>0.03849</v>
      </c>
      <c r="GC136" s="13" t="n">
        <v>-0.118677</v>
      </c>
    </row>
    <row r="137" customFormat="false" ht="15" hidden="false" customHeight="false" outlineLevel="0" collapsed="false">
      <c r="B137" s="8" t="str">
        <f aca="false">Deals!B137</f>
        <v>MACOM Technology Solutions Holdings, Inc.</v>
      </c>
      <c r="C137" s="12" t="n">
        <v>1</v>
      </c>
      <c r="D137" s="13" t="n">
        <v>0.000589</v>
      </c>
      <c r="E137" s="13" t="n">
        <v>-0.002353</v>
      </c>
      <c r="F137" s="13" t="n">
        <v>0.211675</v>
      </c>
      <c r="G137" s="13" t="n">
        <v>-0.147932</v>
      </c>
      <c r="H137" s="13" t="n">
        <v>0.044546</v>
      </c>
      <c r="I137" s="13" t="n">
        <v>0.229087</v>
      </c>
      <c r="J137" s="13" t="n">
        <v>-0.114769</v>
      </c>
      <c r="K137" s="13" t="n">
        <v>0.18995</v>
      </c>
      <c r="L137" s="13" t="n">
        <v>-0.077703</v>
      </c>
      <c r="M137" s="13" t="n">
        <v>0.006868</v>
      </c>
      <c r="N137" s="13" t="n">
        <v>0.12915</v>
      </c>
      <c r="O137" s="13" t="n">
        <v>0.259766</v>
      </c>
      <c r="P137" s="13" t="n">
        <v>0.039322</v>
      </c>
      <c r="Q137" s="13" t="n">
        <v>0.037219</v>
      </c>
      <c r="R137" s="13" t="n">
        <v>0.104982</v>
      </c>
      <c r="S137" s="13" t="n">
        <v>-0.182233</v>
      </c>
      <c r="T137" s="13" t="n">
        <v>0.252379</v>
      </c>
      <c r="U137" s="13" t="n">
        <v>0.002358</v>
      </c>
      <c r="V137" s="13" t="n">
        <v>-0.118693</v>
      </c>
      <c r="W137" s="13" t="n">
        <v>-0.124592</v>
      </c>
      <c r="X137" s="13" t="n">
        <v>-0.017621</v>
      </c>
      <c r="Y137" s="13" t="n">
        <v>0.16385</v>
      </c>
      <c r="Z137" s="13" t="n">
        <v>0.095139</v>
      </c>
      <c r="AA137" s="13" t="n">
        <v>0.106631</v>
      </c>
      <c r="AB137" s="13" t="n">
        <v>-0.058449</v>
      </c>
      <c r="AC137" s="13" t="n">
        <v>-0.015584</v>
      </c>
      <c r="AD137" s="13" t="n">
        <v>0.155409</v>
      </c>
      <c r="AE137" s="13" t="n">
        <v>-0.066225</v>
      </c>
      <c r="AF137" s="13" t="n">
        <v>-0.119589</v>
      </c>
      <c r="AG137" s="13" t="n">
        <v>-0.083889</v>
      </c>
      <c r="AH137" s="13" t="n">
        <v>0.197999</v>
      </c>
      <c r="AI137" s="13" t="n">
        <v>0.042774</v>
      </c>
      <c r="AJ137" s="13" t="n">
        <v>0.02767</v>
      </c>
      <c r="AK137" s="13" t="n">
        <v>-0.13179</v>
      </c>
      <c r="AL137" s="13" t="n">
        <v>0.355277</v>
      </c>
      <c r="AM137" s="13" t="n">
        <v>-0.071056</v>
      </c>
      <c r="AN137" s="13" t="n">
        <v>0.027442</v>
      </c>
      <c r="AO137" s="13" t="n">
        <v>-0.030705</v>
      </c>
      <c r="AP137" s="13" t="n">
        <v>0.04795</v>
      </c>
      <c r="AQ137" s="13" t="n">
        <v>0.012008</v>
      </c>
      <c r="AR137" s="13" t="n">
        <v>0.24734</v>
      </c>
      <c r="AS137" s="13" t="n">
        <v>-0.085288</v>
      </c>
      <c r="AT137" s="13" t="n">
        <v>0.085709</v>
      </c>
      <c r="AU137" s="13" t="n">
        <v>-0.247894</v>
      </c>
      <c r="AV137" s="13" t="n">
        <v>-0.020422</v>
      </c>
      <c r="AW137" s="13" t="n">
        <v>-0.083614</v>
      </c>
      <c r="AX137" s="13" t="n">
        <v>-0.202789</v>
      </c>
      <c r="AY137" s="13" t="n">
        <v>-0.001534</v>
      </c>
      <c r="AZ137" s="13" t="n">
        <v>-0.044253</v>
      </c>
      <c r="BA137" s="13" t="n">
        <v>-0.313826</v>
      </c>
      <c r="BB137" s="13" t="n">
        <v>-0.222118</v>
      </c>
      <c r="BC137" s="13" t="n">
        <v>0.001205</v>
      </c>
      <c r="BD137" s="13" t="n">
        <v>0.356799</v>
      </c>
      <c r="BE137" s="13" t="n">
        <v>0.021729</v>
      </c>
      <c r="BF137" s="13" t="n">
        <v>-0.09592</v>
      </c>
      <c r="BG137" s="13" t="n">
        <v>0.106577</v>
      </c>
      <c r="BH137" s="13" t="n">
        <v>-0.106291</v>
      </c>
      <c r="BI137" s="13" t="n">
        <v>-0.31699</v>
      </c>
      <c r="BJ137" s="13" t="n">
        <v>0.262971</v>
      </c>
      <c r="BK137" s="13" t="n">
        <v>-0.183455</v>
      </c>
      <c r="BM137" s="13" t="n">
        <v>0.001207</v>
      </c>
      <c r="BN137" s="13" t="n">
        <v>0.048235</v>
      </c>
      <c r="BO137" s="13" t="n">
        <v>-0.041372</v>
      </c>
      <c r="BP137" s="13" t="n">
        <v>-0.067967</v>
      </c>
      <c r="BQ137" s="13" t="n">
        <v>-0.004401</v>
      </c>
      <c r="BR137" s="13" t="n">
        <v>0.07526</v>
      </c>
      <c r="BS137" s="13" t="n">
        <v>-0.050242</v>
      </c>
      <c r="BT137" s="13" t="n">
        <v>0.055697</v>
      </c>
      <c r="BU137" s="13" t="n">
        <v>-0.049962</v>
      </c>
      <c r="BV137" s="13" t="n">
        <v>0.083606</v>
      </c>
      <c r="BW137" s="13" t="n">
        <v>0.016146</v>
      </c>
      <c r="BX137" s="13" t="n">
        <v>0.009829</v>
      </c>
      <c r="BY137" s="13" t="n">
        <v>-0.012307</v>
      </c>
      <c r="BZ137" s="13" t="n">
        <v>0.074649</v>
      </c>
      <c r="CA137" s="13" t="n">
        <v>0.03186</v>
      </c>
      <c r="CB137" s="13" t="n">
        <v>-0.039124</v>
      </c>
      <c r="CC137" s="13" t="n">
        <v>0.028908</v>
      </c>
      <c r="CD137" s="13" t="n">
        <v>0.012554</v>
      </c>
      <c r="CE137" s="13" t="n">
        <v>-0.001721</v>
      </c>
      <c r="CF137" s="13" t="n">
        <v>-0.100334</v>
      </c>
      <c r="CG137" s="13" t="n">
        <v>-0.095752</v>
      </c>
      <c r="CH137" s="13" t="n">
        <v>0.03069</v>
      </c>
      <c r="CI137" s="13" t="n">
        <v>0.080711</v>
      </c>
      <c r="CJ137" s="13" t="n">
        <v>-0.03045</v>
      </c>
      <c r="CK137" s="13" t="n">
        <v>-0.17716</v>
      </c>
      <c r="CL137" s="13" t="n">
        <v>-0.014349</v>
      </c>
      <c r="CM137" s="13" t="n">
        <v>0.08568</v>
      </c>
      <c r="CN137" s="13" t="n">
        <v>0.045734</v>
      </c>
      <c r="CO137" s="13" t="n">
        <v>0.033855</v>
      </c>
      <c r="CP137" s="13" t="n">
        <v>-0.003661</v>
      </c>
      <c r="CQ137" s="13" t="n">
        <v>0.0807</v>
      </c>
      <c r="CR137" s="13" t="n">
        <v>0.003679</v>
      </c>
      <c r="CS137" s="13" t="n">
        <v>0.049663</v>
      </c>
      <c r="CT137" s="13" t="n">
        <v>-0.099241</v>
      </c>
      <c r="CU137" s="13" t="n">
        <v>0.093107</v>
      </c>
      <c r="CV137" s="13" t="n">
        <v>-0.022398</v>
      </c>
      <c r="CW137" s="13" t="n">
        <v>0.025391</v>
      </c>
      <c r="CX137" s="13" t="n">
        <v>0.058384</v>
      </c>
      <c r="CY137" s="13" t="n">
        <v>0.035308</v>
      </c>
      <c r="CZ137" s="13" t="n">
        <v>0.039279</v>
      </c>
      <c r="DA137" s="13" t="n">
        <v>0.004125</v>
      </c>
      <c r="DB137" s="13" t="n">
        <v>0.060634</v>
      </c>
      <c r="DC137" s="13" t="n">
        <v>-0.000707</v>
      </c>
      <c r="DD137" s="13" t="n">
        <v>-0.008322</v>
      </c>
      <c r="DE137" s="13" t="n">
        <v>0.056939</v>
      </c>
      <c r="DF137" s="13" t="n">
        <v>0.002457</v>
      </c>
      <c r="DG137" s="13" t="n">
        <v>0.021676</v>
      </c>
      <c r="DH137" s="13" t="n">
        <v>0.000668</v>
      </c>
      <c r="DI137" s="13" t="n">
        <v>0.028132</v>
      </c>
      <c r="DJ137" s="13" t="n">
        <v>-0.040882</v>
      </c>
      <c r="DK137" s="13" t="n">
        <v>0.020508</v>
      </c>
      <c r="DL137" s="13" t="n">
        <v>0.001011</v>
      </c>
      <c r="DM137" s="13" t="n">
        <v>0.086613</v>
      </c>
      <c r="DN137" s="13" t="n">
        <v>0.011741</v>
      </c>
      <c r="DO137" s="13" t="n">
        <v>0.014514</v>
      </c>
      <c r="DP137" s="13" t="n">
        <v>0.076902</v>
      </c>
      <c r="DQ137" s="13" t="n">
        <v>-0.014745</v>
      </c>
      <c r="DR137" s="13" t="n">
        <v>-0.126874</v>
      </c>
      <c r="DS137" s="13" t="n">
        <v>0.032953</v>
      </c>
      <c r="DT137" s="13" t="n">
        <v>-0.121824</v>
      </c>
      <c r="DV137" s="13" t="n">
        <v>0.009733</v>
      </c>
      <c r="DW137" s="13" t="n">
        <v>0.03455</v>
      </c>
      <c r="DX137" s="13" t="n">
        <v>-0.025746</v>
      </c>
      <c r="DY137" s="13" t="n">
        <v>-0.061748</v>
      </c>
      <c r="DZ137" s="13" t="n">
        <v>-0.008859</v>
      </c>
      <c r="EA137" s="13" t="n">
        <v>0.08789</v>
      </c>
      <c r="EB137" s="13" t="n">
        <v>-0.063573</v>
      </c>
      <c r="EC137" s="13" t="n">
        <v>0.054443</v>
      </c>
      <c r="ED137" s="13" t="n">
        <v>-0.0538</v>
      </c>
      <c r="EE137" s="13" t="n">
        <v>0.082902</v>
      </c>
      <c r="EF137" s="13" t="n">
        <v>0.013356</v>
      </c>
      <c r="EG137" s="13" t="n">
        <v>0.011862</v>
      </c>
      <c r="EH137" s="13" t="n">
        <v>-0.025271</v>
      </c>
      <c r="EI137" s="13" t="n">
        <v>0.093297</v>
      </c>
      <c r="EJ137" s="13" t="n">
        <v>0.030284</v>
      </c>
      <c r="EK137" s="13" t="n">
        <v>-0.02015</v>
      </c>
      <c r="EL137" s="13" t="n">
        <v>0.00991</v>
      </c>
      <c r="EM137" s="13" t="n">
        <v>0.017252</v>
      </c>
      <c r="EN137" s="13" t="n">
        <v>-0.003168</v>
      </c>
      <c r="EO137" s="13" t="n">
        <v>-0.092336</v>
      </c>
      <c r="EP137" s="13" t="n">
        <v>-0.102882</v>
      </c>
      <c r="EQ137" s="13" t="n">
        <v>0.04163</v>
      </c>
      <c r="ER137" s="13" t="n">
        <v>0.086308</v>
      </c>
      <c r="ES137" s="13" t="n">
        <v>-0.033729</v>
      </c>
      <c r="ET137" s="13" t="n">
        <v>-0.1895</v>
      </c>
      <c r="EU137" s="13" t="n">
        <v>-0.00396</v>
      </c>
      <c r="EV137" s="13" t="n">
        <v>0.102724</v>
      </c>
      <c r="EW137" s="13" t="n">
        <v>0.056026</v>
      </c>
      <c r="EX137" s="13" t="n">
        <v>0.03106</v>
      </c>
      <c r="EY137" s="13" t="n">
        <v>-0.008278</v>
      </c>
      <c r="EZ137" s="13" t="n">
        <v>0.083394</v>
      </c>
      <c r="FA137" s="13" t="n">
        <v>-0.000451</v>
      </c>
      <c r="FB137" s="13" t="n">
        <v>0.049994</v>
      </c>
      <c r="FC137" s="13" t="n">
        <v>-0.091743</v>
      </c>
      <c r="FD137" s="13" t="n">
        <v>0.084524</v>
      </c>
      <c r="FE137" s="13" t="n">
        <v>-0.015069</v>
      </c>
      <c r="FF137" s="13" t="n">
        <v>0.021881</v>
      </c>
      <c r="FG137" s="13" t="n">
        <v>0.051798</v>
      </c>
      <c r="FH137" s="13" t="n">
        <v>0.026138</v>
      </c>
      <c r="FI137" s="13" t="n">
        <v>0.025624</v>
      </c>
      <c r="FJ137" s="13" t="n">
        <v>0.00125</v>
      </c>
      <c r="FK137" s="13" t="n">
        <v>0.064913</v>
      </c>
      <c r="FL137" s="13" t="n">
        <v>-0.000761</v>
      </c>
      <c r="FM137" s="13" t="n">
        <v>-0.00633</v>
      </c>
      <c r="FN137" s="13" t="n">
        <v>0.065065</v>
      </c>
      <c r="FO137" s="13" t="n">
        <v>0.003386</v>
      </c>
      <c r="FP137" s="13" t="n">
        <v>0.017911</v>
      </c>
      <c r="FQ137" s="13" t="n">
        <v>0.013895</v>
      </c>
      <c r="FR137" s="13" t="n">
        <v>0.034612</v>
      </c>
      <c r="FS137" s="13" t="n">
        <v>-0.042567</v>
      </c>
      <c r="FT137" s="13" t="n">
        <v>0.0217</v>
      </c>
      <c r="FU137" s="13" t="n">
        <v>0.00687</v>
      </c>
      <c r="FV137" s="13" t="n">
        <v>0.088975</v>
      </c>
      <c r="FW137" s="13" t="n">
        <v>0.018863</v>
      </c>
      <c r="FX137" s="13" t="n">
        <v>0.018278</v>
      </c>
      <c r="FY137" s="13" t="n">
        <v>0.080577</v>
      </c>
      <c r="FZ137" s="13" t="n">
        <v>-0.022076</v>
      </c>
      <c r="GA137" s="13" t="n">
        <v>-0.128605</v>
      </c>
      <c r="GB137" s="13" t="n">
        <v>0.03849</v>
      </c>
      <c r="GC137" s="13" t="n">
        <v>-0.118677</v>
      </c>
    </row>
    <row r="138" customFormat="false" ht="15" hidden="false" customHeight="false" outlineLevel="0" collapsed="false">
      <c r="B138" s="8" t="str">
        <f aca="false">Deals!B138</f>
        <v>Perrigo Company plc</v>
      </c>
      <c r="C138" s="12" t="n">
        <v>1</v>
      </c>
      <c r="D138" s="13" t="n">
        <v>0.014336</v>
      </c>
      <c r="E138" s="13" t="n">
        <v>0.05708</v>
      </c>
      <c r="F138" s="13" t="n">
        <v>-0.059475</v>
      </c>
      <c r="G138" s="13" t="n">
        <v>-0.063365</v>
      </c>
      <c r="H138" s="13" t="n">
        <v>-0.045251</v>
      </c>
      <c r="I138" s="13" t="n">
        <v>0.054703</v>
      </c>
      <c r="J138" s="13" t="n">
        <v>0.032176</v>
      </c>
      <c r="K138" s="13" t="n">
        <v>-0.010668</v>
      </c>
      <c r="L138" s="13" t="n">
        <v>0.009749</v>
      </c>
      <c r="M138" s="13" t="n">
        <v>0.074972</v>
      </c>
      <c r="N138" s="13" t="n">
        <v>-0.006504</v>
      </c>
      <c r="O138" s="13" t="n">
        <v>0.043511</v>
      </c>
      <c r="P138" s="13" t="n">
        <v>-0.092247</v>
      </c>
      <c r="Q138" s="13" t="n">
        <v>0.018815</v>
      </c>
      <c r="R138" s="13" t="n">
        <v>0.071729</v>
      </c>
      <c r="S138" s="13" t="n">
        <v>0.107098</v>
      </c>
      <c r="T138" s="13" t="n">
        <v>0.038984</v>
      </c>
      <c r="U138" s="13" t="n">
        <v>-0.028744</v>
      </c>
      <c r="V138" s="13" t="n">
        <v>0.039874</v>
      </c>
      <c r="W138" s="13" t="n">
        <v>-0.046722</v>
      </c>
      <c r="X138" s="13" t="n">
        <v>-0.14046</v>
      </c>
      <c r="Y138" s="13" t="n">
        <v>0.002988</v>
      </c>
      <c r="Z138" s="13" t="n">
        <v>-0.052143</v>
      </c>
      <c r="AA138" s="13" t="n">
        <v>-0.031394</v>
      </c>
      <c r="AB138" s="13" t="n">
        <v>-0.000829</v>
      </c>
      <c r="AC138" s="13" t="n">
        <v>-0.125778</v>
      </c>
      <c r="AD138" s="13" t="n">
        <v>0.013307</v>
      </c>
      <c r="AE138" s="13" t="n">
        <v>-0.244352</v>
      </c>
      <c r="AF138" s="13" t="n">
        <v>-0.007086</v>
      </c>
      <c r="AG138" s="13" t="n">
        <v>-0.053944</v>
      </c>
      <c r="AH138" s="13" t="n">
        <v>0.007941</v>
      </c>
      <c r="AI138" s="13" t="n">
        <v>-0.00279</v>
      </c>
      <c r="AJ138" s="13" t="n">
        <v>0.014727</v>
      </c>
      <c r="AK138" s="13" t="n">
        <v>-0.098993</v>
      </c>
      <c r="AL138" s="13" t="n">
        <v>0.041351</v>
      </c>
      <c r="AM138" s="13" t="n">
        <v>-0.03602</v>
      </c>
      <c r="AN138" s="13" t="n">
        <v>-0.085065</v>
      </c>
      <c r="AO138" s="13" t="n">
        <v>-0.018122</v>
      </c>
      <c r="AP138" s="13" t="n">
        <v>-0.109937</v>
      </c>
      <c r="AQ138" s="13" t="n">
        <v>0.113722</v>
      </c>
      <c r="AR138" s="13" t="n">
        <v>-0.012578</v>
      </c>
      <c r="AS138" s="13" t="n">
        <v>0.036651</v>
      </c>
      <c r="AT138" s="13" t="n">
        <v>-0.007945</v>
      </c>
      <c r="AU138" s="13" t="n">
        <v>0.05606</v>
      </c>
      <c r="AV138" s="13" t="n">
        <v>0.072062</v>
      </c>
      <c r="AW138" s="13" t="n">
        <v>-0.043237</v>
      </c>
      <c r="AX138" s="13" t="n">
        <v>0.078775</v>
      </c>
      <c r="AY138" s="13" t="n">
        <v>-0.000573</v>
      </c>
      <c r="AZ138" s="13" t="n">
        <v>0.039697</v>
      </c>
      <c r="BA138" s="13" t="n">
        <v>-0.101081</v>
      </c>
      <c r="BB138" s="13" t="n">
        <v>0.025411</v>
      </c>
      <c r="BC138" s="13" t="n">
        <v>-0.062395</v>
      </c>
      <c r="BD138" s="13" t="n">
        <v>-0.0613</v>
      </c>
      <c r="BE138" s="13" t="n">
        <v>-0.003417</v>
      </c>
      <c r="BF138" s="13" t="n">
        <v>0.104375</v>
      </c>
      <c r="BG138" s="13" t="n">
        <v>-0.047442</v>
      </c>
      <c r="BH138" s="13" t="n">
        <v>-0.074631</v>
      </c>
      <c r="BI138" s="13" t="n">
        <v>-0.007062</v>
      </c>
      <c r="BJ138" s="13" t="n">
        <v>-0.11138</v>
      </c>
      <c r="BK138" s="13" t="n">
        <v>-0.37781</v>
      </c>
      <c r="BM138" s="13" t="n">
        <v>-0.035102</v>
      </c>
      <c r="BN138" s="13" t="n">
        <v>0.029857</v>
      </c>
      <c r="BO138" s="13" t="n">
        <v>0.022111</v>
      </c>
      <c r="BP138" s="13" t="n">
        <v>0.014137</v>
      </c>
      <c r="BQ138" s="13" t="n">
        <v>0.023498</v>
      </c>
      <c r="BR138" s="13" t="n">
        <v>0.02564</v>
      </c>
      <c r="BS138" s="13" t="n">
        <v>-0.004222</v>
      </c>
      <c r="BT138" s="13" t="n">
        <v>0.022102</v>
      </c>
      <c r="BU138" s="13" t="n">
        <v>-0.016297</v>
      </c>
      <c r="BV138" s="13" t="n">
        <v>0.019633</v>
      </c>
      <c r="BW138" s="13" t="n">
        <v>0.033343</v>
      </c>
      <c r="BX138" s="13" t="n">
        <v>-0.001868</v>
      </c>
      <c r="BY138" s="13" t="n">
        <v>-0.041801</v>
      </c>
      <c r="BZ138" s="13" t="n">
        <v>0.067385</v>
      </c>
      <c r="CA138" s="13" t="n">
        <v>-0.02256</v>
      </c>
      <c r="CB138" s="13" t="n">
        <v>0.013814</v>
      </c>
      <c r="CC138" s="13" t="n">
        <v>0.011985</v>
      </c>
      <c r="CD138" s="13" t="n">
        <v>-0.016933</v>
      </c>
      <c r="CE138" s="13" t="n">
        <v>0.001147</v>
      </c>
      <c r="CF138" s="13" t="n">
        <v>-0.056437</v>
      </c>
      <c r="CG138" s="13" t="n">
        <v>-0.018387</v>
      </c>
      <c r="CH138" s="13" t="n">
        <v>0.085874</v>
      </c>
      <c r="CI138" s="13" t="n">
        <v>-0.005096</v>
      </c>
      <c r="CJ138" s="13" t="n">
        <v>-0.022773</v>
      </c>
      <c r="CK138" s="13" t="n">
        <v>-0.041199</v>
      </c>
      <c r="CL138" s="13" t="n">
        <v>0.013535</v>
      </c>
      <c r="CM138" s="13" t="n">
        <v>0.065163</v>
      </c>
      <c r="CN138" s="13" t="n">
        <v>0.025925</v>
      </c>
      <c r="CO138" s="13" t="n">
        <v>0.021844</v>
      </c>
      <c r="CP138" s="13" t="n">
        <v>0.024846</v>
      </c>
      <c r="CQ138" s="13" t="n">
        <v>0.01713</v>
      </c>
      <c r="CR138" s="13" t="n">
        <v>-0.001476</v>
      </c>
      <c r="CS138" s="13" t="n">
        <v>0.008286</v>
      </c>
      <c r="CT138" s="13" t="n">
        <v>-0.021076</v>
      </c>
      <c r="CU138" s="13" t="n">
        <v>0.046286</v>
      </c>
      <c r="CV138" s="13" t="n">
        <v>0.022528</v>
      </c>
      <c r="CW138" s="13" t="n">
        <v>-0.005353</v>
      </c>
      <c r="CX138" s="13" t="n">
        <v>0.023452</v>
      </c>
      <c r="CY138" s="13" t="n">
        <v>-0.006084</v>
      </c>
      <c r="CZ138" s="13" t="n">
        <v>0.004339</v>
      </c>
      <c r="DA138" s="13" t="n">
        <v>0.004706</v>
      </c>
      <c r="DB138" s="13" t="n">
        <v>-0.005873</v>
      </c>
      <c r="DC138" s="13" t="n">
        <v>0.014927</v>
      </c>
      <c r="DD138" s="13" t="n">
        <v>-0.00622</v>
      </c>
      <c r="DE138" s="13" t="n">
        <v>0.036556</v>
      </c>
      <c r="DF138" s="13" t="n">
        <v>0.021606</v>
      </c>
      <c r="DG138" s="13" t="n">
        <v>0.046506</v>
      </c>
      <c r="DH138" s="13" t="n">
        <v>0.015447</v>
      </c>
      <c r="DI138" s="13" t="n">
        <v>0.050716</v>
      </c>
      <c r="DJ138" s="13" t="n">
        <v>-0.052129</v>
      </c>
      <c r="DK138" s="13" t="n">
        <v>-0.012294</v>
      </c>
      <c r="DL138" s="13" t="n">
        <v>0.014465</v>
      </c>
      <c r="DM138" s="13" t="n">
        <v>0.008348</v>
      </c>
      <c r="DN138" s="13" t="n">
        <v>-0.000493</v>
      </c>
      <c r="DO138" s="13" t="n">
        <v>0.034844</v>
      </c>
      <c r="DP138" s="13" t="n">
        <v>0.019118</v>
      </c>
      <c r="DQ138" s="13" t="n">
        <v>-0.003777</v>
      </c>
      <c r="DR138" s="13" t="n">
        <v>-0.048416</v>
      </c>
      <c r="DS138" s="13" t="n">
        <v>0.0225</v>
      </c>
      <c r="DT138" s="13" t="n">
        <v>-0.100308</v>
      </c>
      <c r="DV138" s="13" t="n">
        <v>-0.025246</v>
      </c>
      <c r="DW138" s="13" t="n">
        <v>0.045547</v>
      </c>
      <c r="DX138" s="13" t="n">
        <v>0.016672</v>
      </c>
      <c r="DY138" s="13" t="n">
        <v>0.012388</v>
      </c>
      <c r="DZ138" s="13" t="n">
        <v>0.018194</v>
      </c>
      <c r="EA138" s="13" t="n">
        <v>0.029903</v>
      </c>
      <c r="EB138" s="13" t="n">
        <v>-0.007776</v>
      </c>
      <c r="EC138" s="13" t="n">
        <v>0.030607</v>
      </c>
      <c r="ED138" s="13" t="n">
        <v>-0.015773</v>
      </c>
      <c r="EE138" s="13" t="n">
        <v>0.019988</v>
      </c>
      <c r="EF138" s="13" t="n">
        <v>0.033075</v>
      </c>
      <c r="EG138" s="13" t="n">
        <v>-0.002345</v>
      </c>
      <c r="EH138" s="13" t="n">
        <v>-0.04333</v>
      </c>
      <c r="EI138" s="13" t="n">
        <v>0.071223</v>
      </c>
      <c r="EJ138" s="13" t="n">
        <v>-0.015691</v>
      </c>
      <c r="EK138" s="13" t="n">
        <v>0.009233</v>
      </c>
      <c r="EL138" s="13" t="n">
        <v>0.003747</v>
      </c>
      <c r="EM138" s="13" t="n">
        <v>-0.021108</v>
      </c>
      <c r="EN138" s="13" t="n">
        <v>0.002598</v>
      </c>
      <c r="EO138" s="13" t="n">
        <v>-0.05208</v>
      </c>
      <c r="EP138" s="13" t="n">
        <v>-0.026202</v>
      </c>
      <c r="EQ138" s="13" t="n">
        <v>0.076828</v>
      </c>
      <c r="ER138" s="13" t="n">
        <v>-0.00011</v>
      </c>
      <c r="ES138" s="13" t="n">
        <v>-0.034144</v>
      </c>
      <c r="ET138" s="13" t="n">
        <v>-0.039422</v>
      </c>
      <c r="EU138" s="13" t="n">
        <v>-0.002125</v>
      </c>
      <c r="EV138" s="13" t="n">
        <v>0.084992</v>
      </c>
      <c r="EW138" s="13" t="n">
        <v>0.028284</v>
      </c>
      <c r="EX138" s="13" t="n">
        <v>0.02136</v>
      </c>
      <c r="EY138" s="13" t="n">
        <v>0.007837</v>
      </c>
      <c r="EZ138" s="13" t="n">
        <v>0.032734</v>
      </c>
      <c r="FA138" s="13" t="n">
        <v>0.004087</v>
      </c>
      <c r="FB138" s="13" t="n">
        <v>0.011858</v>
      </c>
      <c r="FC138" s="13" t="n">
        <v>-0.01357</v>
      </c>
      <c r="FD138" s="13" t="n">
        <v>0.066072</v>
      </c>
      <c r="FE138" s="13" t="n">
        <v>0.010798</v>
      </c>
      <c r="FF138" s="13" t="n">
        <v>0.018176</v>
      </c>
      <c r="FG138" s="13" t="n">
        <v>0.02874</v>
      </c>
      <c r="FH138" s="13" t="n">
        <v>-0.006082</v>
      </c>
      <c r="FI138" s="13" t="n">
        <v>0.006748</v>
      </c>
      <c r="FJ138" s="13" t="n">
        <v>0.003888</v>
      </c>
      <c r="FK138" s="13" t="n">
        <v>-1.3E-005</v>
      </c>
      <c r="FL138" s="13" t="n">
        <v>0.008592</v>
      </c>
      <c r="FM138" s="13" t="n">
        <v>-0.003004</v>
      </c>
      <c r="FN138" s="13" t="n">
        <v>0.026725</v>
      </c>
      <c r="FO138" s="13" t="n">
        <v>0.01743</v>
      </c>
      <c r="FP138" s="13" t="n">
        <v>0.041328</v>
      </c>
      <c r="FQ138" s="13" t="n">
        <v>0.012273</v>
      </c>
      <c r="FR138" s="13" t="n">
        <v>0.044422</v>
      </c>
      <c r="FS138" s="13" t="n">
        <v>-0.042192</v>
      </c>
      <c r="FT138" s="13" t="n">
        <v>-0.014146</v>
      </c>
      <c r="FU138" s="13" t="n">
        <v>0.018185</v>
      </c>
      <c r="FV138" s="13" t="n">
        <v>0.005335</v>
      </c>
      <c r="FW138" s="13" t="n">
        <v>0.007155</v>
      </c>
      <c r="FX138" s="13" t="n">
        <v>0.035282</v>
      </c>
      <c r="FY138" s="13" t="n">
        <v>0.01252</v>
      </c>
      <c r="FZ138" s="13" t="n">
        <v>-0.006676</v>
      </c>
      <c r="GA138" s="13" t="n">
        <v>-0.067173</v>
      </c>
      <c r="GB138" s="13" t="n">
        <v>0.023969</v>
      </c>
      <c r="GC138" s="13" t="n">
        <v>-0.10782</v>
      </c>
    </row>
    <row r="139" customFormat="false" ht="15" hidden="false" customHeight="false" outlineLevel="0" collapsed="false">
      <c r="B139" s="8" t="str">
        <f aca="false">Deals!B139</f>
        <v>Integra Lifesciences Holdings Corp</v>
      </c>
      <c r="C139" s="12" t="n">
        <v>1</v>
      </c>
      <c r="D139" s="13" t="n">
        <v>0.012484</v>
      </c>
      <c r="E139" s="13" t="n">
        <v>-0.022321</v>
      </c>
      <c r="F139" s="13" t="n">
        <v>-0.008915</v>
      </c>
      <c r="G139" s="13" t="n">
        <v>-0.013822</v>
      </c>
      <c r="H139" s="13" t="n">
        <v>0.046941</v>
      </c>
      <c r="I139" s="13" t="n">
        <v>0.00765</v>
      </c>
      <c r="J139" s="13" t="n">
        <v>0.054197</v>
      </c>
      <c r="K139" s="13" t="n">
        <v>-0.007001</v>
      </c>
      <c r="L139" s="13" t="n">
        <v>0.029613</v>
      </c>
      <c r="M139" s="13" t="n">
        <v>-0.036588</v>
      </c>
      <c r="N139" s="13" t="n">
        <v>0.10134</v>
      </c>
      <c r="O139" s="13" t="n">
        <v>0.027476</v>
      </c>
      <c r="P139" s="13" t="n">
        <v>0.076992</v>
      </c>
      <c r="Q139" s="13" t="n">
        <v>0.027329</v>
      </c>
      <c r="R139" s="13" t="n">
        <v>-0.046553</v>
      </c>
      <c r="S139" s="13" t="n">
        <v>0.142736</v>
      </c>
      <c r="T139" s="13" t="n">
        <v>0.002978</v>
      </c>
      <c r="U139" s="13" t="n">
        <v>-0.048093</v>
      </c>
      <c r="V139" s="13" t="n">
        <v>-0.064712</v>
      </c>
      <c r="W139" s="13" t="n">
        <v>-0.007169</v>
      </c>
      <c r="X139" s="13" t="n">
        <v>0.000336</v>
      </c>
      <c r="Y139" s="13" t="n">
        <v>0.052711</v>
      </c>
      <c r="Z139" s="13" t="n">
        <v>0.080848</v>
      </c>
      <c r="AA139" s="13" t="n">
        <v>-0.09339</v>
      </c>
      <c r="AB139" s="13" t="n">
        <v>-0.001465</v>
      </c>
      <c r="AC139" s="13" t="n">
        <v>0.097784</v>
      </c>
      <c r="AD139" s="13" t="n">
        <v>0.051366</v>
      </c>
      <c r="AE139" s="13" t="n">
        <v>0.054928</v>
      </c>
      <c r="AF139" s="13" t="n">
        <v>0.067862</v>
      </c>
      <c r="AG139" s="13" t="n">
        <v>0.05628</v>
      </c>
      <c r="AH139" s="13" t="n">
        <v>0.025513</v>
      </c>
      <c r="AI139" s="13" t="n">
        <v>-0.044781</v>
      </c>
      <c r="AJ139" s="13" t="n">
        <v>-0.036826</v>
      </c>
      <c r="AK139" s="13" t="n">
        <v>0.016224</v>
      </c>
      <c r="AL139" s="13" t="n">
        <v>0.061757</v>
      </c>
      <c r="AM139" s="13" t="n">
        <v>-0.027159</v>
      </c>
      <c r="AN139" s="13" t="n">
        <v>0.024203</v>
      </c>
      <c r="AO139" s="13" t="n">
        <v>-0.014272</v>
      </c>
      <c r="AP139" s="13" t="n">
        <v>0.091146</v>
      </c>
      <c r="AQ139" s="13" t="n">
        <v>0.09528</v>
      </c>
      <c r="AR139" s="13" t="n">
        <v>0.082622</v>
      </c>
      <c r="AS139" s="13" t="n">
        <v>-0.088975</v>
      </c>
      <c r="AT139" s="13" t="n">
        <v>0.026782</v>
      </c>
      <c r="AU139" s="13" t="n">
        <v>-0.010002</v>
      </c>
      <c r="AV139" s="13" t="n">
        <v>-0.073296</v>
      </c>
      <c r="AW139" s="13" t="n">
        <v>0.039333</v>
      </c>
      <c r="AX139" s="13" t="n">
        <v>-0.015631</v>
      </c>
      <c r="AY139" s="13" t="n">
        <v>0.100293</v>
      </c>
      <c r="AZ139" s="13" t="n">
        <v>0.001329</v>
      </c>
      <c r="BA139" s="13" t="n">
        <v>0.049497</v>
      </c>
      <c r="BB139" s="13" t="n">
        <v>0.113661</v>
      </c>
      <c r="BC139" s="13" t="n">
        <v>0.047217</v>
      </c>
      <c r="BD139" s="13" t="n">
        <v>-0.002014</v>
      </c>
      <c r="BE139" s="13" t="n">
        <v>-0.032293</v>
      </c>
      <c r="BF139" s="13" t="n">
        <v>-0.045885</v>
      </c>
      <c r="BG139" s="13" t="n">
        <v>0.107617</v>
      </c>
      <c r="BH139" s="13" t="n">
        <v>-0.186731</v>
      </c>
      <c r="BI139" s="13" t="n">
        <v>0.00112</v>
      </c>
      <c r="BJ139" s="13" t="n">
        <v>-0.159053</v>
      </c>
      <c r="BK139" s="13" t="n">
        <v>0.050111</v>
      </c>
      <c r="BM139" s="13" t="n">
        <v>0.031074</v>
      </c>
      <c r="BN139" s="13" t="n">
        <v>0.000844</v>
      </c>
      <c r="BO139" s="13" t="n">
        <v>-0.033685</v>
      </c>
      <c r="BP139" s="13" t="n">
        <v>0.002627</v>
      </c>
      <c r="BQ139" s="13" t="n">
        <v>0.065626</v>
      </c>
      <c r="BR139" s="13" t="n">
        <v>-0.066461</v>
      </c>
      <c r="BS139" s="13" t="n">
        <v>0.052829</v>
      </c>
      <c r="BT139" s="13" t="n">
        <v>-0.042516</v>
      </c>
      <c r="BU139" s="13" t="n">
        <v>0.065875</v>
      </c>
      <c r="BV139" s="13" t="n">
        <v>-0.00331</v>
      </c>
      <c r="BW139" s="13" t="n">
        <v>0.029053</v>
      </c>
      <c r="BX139" s="13" t="n">
        <v>-0.04909</v>
      </c>
      <c r="BY139" s="13" t="n">
        <v>0.089569</v>
      </c>
      <c r="BZ139" s="13" t="n">
        <v>0.025136</v>
      </c>
      <c r="CA139" s="13" t="n">
        <v>-0.024785</v>
      </c>
      <c r="CB139" s="13" t="n">
        <v>0.047682</v>
      </c>
      <c r="CC139" s="13" t="n">
        <v>0.012444</v>
      </c>
      <c r="CD139" s="13" t="n">
        <v>-0.013585</v>
      </c>
      <c r="CE139" s="13" t="n">
        <v>-0.054307</v>
      </c>
      <c r="CF139" s="13" t="n">
        <v>-0.051069</v>
      </c>
      <c r="CG139" s="13" t="n">
        <v>0.070943</v>
      </c>
      <c r="CH139" s="13" t="n">
        <v>0.024142</v>
      </c>
      <c r="CI139" s="13" t="n">
        <v>-0.045184</v>
      </c>
      <c r="CJ139" s="13" t="n">
        <v>-0.064384</v>
      </c>
      <c r="CK139" s="13" t="n">
        <v>0.005961</v>
      </c>
      <c r="CL139" s="13" t="n">
        <v>0.070926</v>
      </c>
      <c r="CM139" s="13" t="n">
        <v>0.00132</v>
      </c>
      <c r="CN139" s="13" t="n">
        <v>0.019646</v>
      </c>
      <c r="CO139" s="13" t="n">
        <v>0.013384</v>
      </c>
      <c r="CP139" s="13" t="n">
        <v>0.063183</v>
      </c>
      <c r="CQ139" s="13" t="n">
        <v>0.032902</v>
      </c>
      <c r="CR139" s="13" t="n">
        <v>0.017747</v>
      </c>
      <c r="CS139" s="13" t="n">
        <v>-0.068714</v>
      </c>
      <c r="CT139" s="13" t="n">
        <v>0.099918</v>
      </c>
      <c r="CU139" s="13" t="n">
        <v>0.013263</v>
      </c>
      <c r="CV139" s="13" t="n">
        <v>0.019366</v>
      </c>
      <c r="CW139" s="13" t="n">
        <v>-0.001072</v>
      </c>
      <c r="CX139" s="13" t="n">
        <v>0.005132</v>
      </c>
      <c r="CY139" s="13" t="n">
        <v>0.013007</v>
      </c>
      <c r="CZ139" s="13" t="n">
        <v>-0.007458</v>
      </c>
      <c r="DA139" s="13" t="n">
        <v>0.030297</v>
      </c>
      <c r="DB139" s="13" t="n">
        <v>0.006592</v>
      </c>
      <c r="DC139" s="13" t="n">
        <v>-0.011412</v>
      </c>
      <c r="DD139" s="13" t="n">
        <v>0.065072</v>
      </c>
      <c r="DE139" s="13" t="n">
        <v>0.014941</v>
      </c>
      <c r="DF139" s="13" t="n">
        <v>0.032668</v>
      </c>
      <c r="DG139" s="13" t="n">
        <v>0.024431</v>
      </c>
      <c r="DH139" s="13" t="n">
        <v>0.023933</v>
      </c>
      <c r="DI139" s="13" t="n">
        <v>-0.020116</v>
      </c>
      <c r="DJ139" s="13" t="n">
        <v>0.004668</v>
      </c>
      <c r="DK139" s="13" t="n">
        <v>0.013596</v>
      </c>
      <c r="DL139" s="13" t="n">
        <v>0.064566</v>
      </c>
      <c r="DM139" s="13" t="n">
        <v>0.044922</v>
      </c>
      <c r="DN139" s="13" t="n">
        <v>0.041453</v>
      </c>
      <c r="DO139" s="13" t="n">
        <v>0.046014</v>
      </c>
      <c r="DP139" s="13" t="n">
        <v>-0.013809</v>
      </c>
      <c r="DQ139" s="13" t="n">
        <v>-0.119007</v>
      </c>
      <c r="DR139" s="13" t="n">
        <v>0.020122</v>
      </c>
      <c r="DS139" s="13" t="n">
        <v>-0.112532</v>
      </c>
      <c r="DT139" s="13" t="n">
        <v>0.112732</v>
      </c>
      <c r="DV139" s="13" t="n">
        <v>0.033654</v>
      </c>
      <c r="DW139" s="13" t="n">
        <v>0.000604</v>
      </c>
      <c r="DX139" s="13" t="n">
        <v>-0.037904</v>
      </c>
      <c r="DY139" s="13" t="n">
        <v>-0.002797</v>
      </c>
      <c r="DZ139" s="13" t="n">
        <v>0.058494</v>
      </c>
      <c r="EA139" s="13" t="n">
        <v>-0.066148</v>
      </c>
      <c r="EB139" s="13" t="n">
        <v>0.056075</v>
      </c>
      <c r="EC139" s="13" t="n">
        <v>-0.038249</v>
      </c>
      <c r="ED139" s="13" t="n">
        <v>0.06957</v>
      </c>
      <c r="EE139" s="13" t="n">
        <v>-0.001335</v>
      </c>
      <c r="EF139" s="13" t="n">
        <v>0.038888</v>
      </c>
      <c r="EG139" s="13" t="n">
        <v>-0.053162</v>
      </c>
      <c r="EH139" s="13" t="n">
        <v>0.086761</v>
      </c>
      <c r="EI139" s="13" t="n">
        <v>0.016223</v>
      </c>
      <c r="EJ139" s="13" t="n">
        <v>-0.016687</v>
      </c>
      <c r="EK139" s="13" t="n">
        <v>0.042054</v>
      </c>
      <c r="EL139" s="13" t="n">
        <v>0.014923</v>
      </c>
      <c r="EM139" s="13" t="n">
        <v>-0.010394</v>
      </c>
      <c r="EN139" s="13" t="n">
        <v>-0.058827</v>
      </c>
      <c r="EO139" s="13" t="n">
        <v>-0.053254</v>
      </c>
      <c r="EP139" s="13" t="n">
        <v>0.075211</v>
      </c>
      <c r="EQ139" s="13" t="n">
        <v>0.025821</v>
      </c>
      <c r="ER139" s="13" t="n">
        <v>-0.045189</v>
      </c>
      <c r="ES139" s="13" t="n">
        <v>-0.071804</v>
      </c>
      <c r="ET139" s="13" t="n">
        <v>0.010344</v>
      </c>
      <c r="EU139" s="13" t="n">
        <v>0.080622</v>
      </c>
      <c r="EV139" s="13" t="n">
        <v>0.011547</v>
      </c>
      <c r="EW139" s="13" t="n">
        <v>0.014218</v>
      </c>
      <c r="EX139" s="13" t="n">
        <v>0.008408</v>
      </c>
      <c r="EY139" s="13" t="n">
        <v>0.063474</v>
      </c>
      <c r="EZ139" s="13" t="n">
        <v>0.026711</v>
      </c>
      <c r="FA139" s="13" t="n">
        <v>0.016267</v>
      </c>
      <c r="FB139" s="13" t="n">
        <v>-0.069045</v>
      </c>
      <c r="FC139" s="13" t="n">
        <v>0.107258</v>
      </c>
      <c r="FD139" s="13" t="n">
        <v>0.010762</v>
      </c>
      <c r="FE139" s="13" t="n">
        <v>0.019441</v>
      </c>
      <c r="FF139" s="13" t="n">
        <v>0.009952</v>
      </c>
      <c r="FG139" s="13" t="n">
        <v>0.006349</v>
      </c>
      <c r="FH139" s="13" t="n">
        <v>0.013416</v>
      </c>
      <c r="FI139" s="13" t="n">
        <v>-0.01647</v>
      </c>
      <c r="FJ139" s="13" t="n">
        <v>0.034776</v>
      </c>
      <c r="FK139" s="13" t="n">
        <v>0.006464</v>
      </c>
      <c r="FL139" s="13" t="n">
        <v>-0.010849</v>
      </c>
      <c r="FM139" s="13" t="n">
        <v>0.061699</v>
      </c>
      <c r="FN139" s="13" t="n">
        <v>0.008673</v>
      </c>
      <c r="FO139" s="13" t="n">
        <v>0.031201</v>
      </c>
      <c r="FP139" s="13" t="n">
        <v>0.016916</v>
      </c>
      <c r="FQ139" s="13" t="n">
        <v>0.022587</v>
      </c>
      <c r="FR139" s="13" t="n">
        <v>-0.020209</v>
      </c>
      <c r="FS139" s="13" t="n">
        <v>0.00949</v>
      </c>
      <c r="FT139" s="13" t="n">
        <v>0.009416</v>
      </c>
      <c r="FU139" s="13" t="n">
        <v>0.054477</v>
      </c>
      <c r="FV139" s="13" t="n">
        <v>0.023809</v>
      </c>
      <c r="FW139" s="13" t="n">
        <v>0.038217</v>
      </c>
      <c r="FX139" s="13" t="n">
        <v>0.04669</v>
      </c>
      <c r="FY139" s="13" t="n">
        <v>-0.015263</v>
      </c>
      <c r="FZ139" s="13" t="n">
        <v>-0.120172</v>
      </c>
      <c r="GA139" s="13" t="n">
        <v>0.01328</v>
      </c>
      <c r="GB139" s="13" t="n">
        <v>-0.113586</v>
      </c>
      <c r="GC139" s="13" t="n">
        <v>0.120625</v>
      </c>
    </row>
    <row r="140" customFormat="false" ht="15" hidden="false" customHeight="false" outlineLevel="0" collapsed="false">
      <c r="B140" s="8" t="str">
        <f aca="false">Deals!B140</f>
        <v>DXP Enterprises, Inc.</v>
      </c>
      <c r="C140" s="12" t="n">
        <v>1</v>
      </c>
      <c r="D140" s="13" t="n">
        <v>0.059559</v>
      </c>
      <c r="E140" s="13" t="n">
        <v>-0.067119</v>
      </c>
      <c r="F140" s="13" t="n">
        <v>0.192563</v>
      </c>
      <c r="G140" s="13" t="n">
        <v>-0.385478</v>
      </c>
      <c r="H140" s="13" t="n">
        <v>0.085813</v>
      </c>
      <c r="I140" s="13" t="n">
        <v>-0.059703</v>
      </c>
      <c r="J140" s="13" t="n">
        <v>0.127974</v>
      </c>
      <c r="K140" s="13" t="n">
        <v>-0.080379</v>
      </c>
      <c r="L140" s="13" t="n">
        <v>-0.100299</v>
      </c>
      <c r="M140" s="13" t="n">
        <v>-0.113592</v>
      </c>
      <c r="N140" s="13" t="n">
        <v>-0.140061</v>
      </c>
      <c r="O140" s="13" t="n">
        <v>-0.188205</v>
      </c>
      <c r="P140" s="13" t="n">
        <v>0.116529</v>
      </c>
      <c r="Q140" s="13" t="n">
        <v>-0.037336</v>
      </c>
      <c r="R140" s="13" t="n">
        <v>0.021774</v>
      </c>
      <c r="S140" s="13" t="n">
        <v>-0.089678</v>
      </c>
      <c r="T140" s="13" t="n">
        <v>0.13387</v>
      </c>
      <c r="U140" s="13" t="n">
        <v>-0.210753</v>
      </c>
      <c r="V140" s="13" t="n">
        <v>-0.189373</v>
      </c>
      <c r="W140" s="13" t="n">
        <v>-0.083025</v>
      </c>
      <c r="X140" s="13" t="n">
        <v>0.109238</v>
      </c>
      <c r="Y140" s="13" t="n">
        <v>0.082287</v>
      </c>
      <c r="Z140" s="13" t="n">
        <v>-0.303817</v>
      </c>
      <c r="AA140" s="13" t="n">
        <v>-0.312281</v>
      </c>
      <c r="AB140" s="13" t="n">
        <v>-0.133291</v>
      </c>
      <c r="AC140" s="13" t="n">
        <v>0.292127</v>
      </c>
      <c r="AD140" s="13" t="n">
        <v>0.244305</v>
      </c>
      <c r="AE140" s="13" t="n">
        <v>-0.36476</v>
      </c>
      <c r="AF140" s="13" t="n">
        <v>0.075648</v>
      </c>
      <c r="AG140" s="13" t="n">
        <v>0.114534</v>
      </c>
      <c r="AH140" s="13" t="n">
        <v>0.688101</v>
      </c>
      <c r="AI140" s="13" t="n">
        <v>0.00356</v>
      </c>
      <c r="AJ140" s="13" t="n">
        <v>-0.227031</v>
      </c>
      <c r="AK140" s="13" t="n">
        <v>0.546122</v>
      </c>
      <c r="AL140" s="13" t="n">
        <v>0.031167</v>
      </c>
      <c r="AM140" s="13" t="n">
        <v>0.088659</v>
      </c>
      <c r="AN140" s="13" t="n">
        <v>-0.074564</v>
      </c>
      <c r="AO140" s="13" t="n">
        <v>0.082</v>
      </c>
      <c r="AP140" s="13" t="n">
        <v>-0.036705</v>
      </c>
      <c r="AQ140" s="13" t="n">
        <v>-0.017818</v>
      </c>
      <c r="AR140" s="13" t="n">
        <v>-0.03712</v>
      </c>
      <c r="AS140" s="13" t="n">
        <v>-0.171304</v>
      </c>
      <c r="AT140" s="13" t="n">
        <v>-0.052466</v>
      </c>
      <c r="AU140" s="13" t="n">
        <v>0.162422</v>
      </c>
      <c r="AV140" s="13" t="n">
        <v>0.018419</v>
      </c>
      <c r="AW140" s="13" t="n">
        <v>-0.133146</v>
      </c>
      <c r="AX140" s="13" t="n">
        <v>0.063669</v>
      </c>
      <c r="AY140" s="13" t="n">
        <v>0.156916</v>
      </c>
      <c r="AZ140" s="13" t="n">
        <v>-0.130664</v>
      </c>
      <c r="BA140" s="13" t="n">
        <v>0.309684</v>
      </c>
      <c r="BB140" s="13" t="n">
        <v>-0.068036</v>
      </c>
      <c r="BC140" s="13" t="n">
        <v>0.074931</v>
      </c>
      <c r="BD140" s="13" t="n">
        <v>-0.021015</v>
      </c>
      <c r="BE140" s="13" t="n">
        <v>0.082199</v>
      </c>
      <c r="BF140" s="13" t="n">
        <v>0.110063</v>
      </c>
      <c r="BG140" s="13" t="n">
        <v>-0.126825</v>
      </c>
      <c r="BH140" s="13" t="n">
        <v>-0.206888</v>
      </c>
      <c r="BI140" s="13" t="n">
        <v>0.140025</v>
      </c>
      <c r="BJ140" s="13" t="n">
        <v>-0.231576</v>
      </c>
      <c r="BK140" s="13" t="n">
        <v>0.182112</v>
      </c>
      <c r="BM140" s="13" t="n">
        <v>0.048235</v>
      </c>
      <c r="BN140" s="13" t="n">
        <v>-0.041372</v>
      </c>
      <c r="BO140" s="13" t="n">
        <v>-0.067967</v>
      </c>
      <c r="BP140" s="13" t="n">
        <v>-0.004401</v>
      </c>
      <c r="BQ140" s="13" t="n">
        <v>0.07526</v>
      </c>
      <c r="BR140" s="13" t="n">
        <v>-0.050242</v>
      </c>
      <c r="BS140" s="13" t="n">
        <v>0.055697</v>
      </c>
      <c r="BT140" s="13" t="n">
        <v>-0.049962</v>
      </c>
      <c r="BU140" s="13" t="n">
        <v>0.083606</v>
      </c>
      <c r="BV140" s="13" t="n">
        <v>0.016146</v>
      </c>
      <c r="BW140" s="13" t="n">
        <v>0.009829</v>
      </c>
      <c r="BX140" s="13" t="n">
        <v>-0.012307</v>
      </c>
      <c r="BY140" s="13" t="n">
        <v>0.074649</v>
      </c>
      <c r="BZ140" s="13" t="n">
        <v>0.03186</v>
      </c>
      <c r="CA140" s="13" t="n">
        <v>-0.039124</v>
      </c>
      <c r="CB140" s="13" t="n">
        <v>0.028908</v>
      </c>
      <c r="CC140" s="13" t="n">
        <v>0.012554</v>
      </c>
      <c r="CD140" s="13" t="n">
        <v>-0.001721</v>
      </c>
      <c r="CE140" s="13" t="n">
        <v>-0.100334</v>
      </c>
      <c r="CF140" s="13" t="n">
        <v>-0.095752</v>
      </c>
      <c r="CG140" s="13" t="n">
        <v>0.03069</v>
      </c>
      <c r="CH140" s="13" t="n">
        <v>0.080711</v>
      </c>
      <c r="CI140" s="13" t="n">
        <v>-0.03045</v>
      </c>
      <c r="CJ140" s="13" t="n">
        <v>-0.17716</v>
      </c>
      <c r="CK140" s="13" t="n">
        <v>-0.014349</v>
      </c>
      <c r="CL140" s="13" t="n">
        <v>0.08568</v>
      </c>
      <c r="CM140" s="13" t="n">
        <v>0.045734</v>
      </c>
      <c r="CN140" s="13" t="n">
        <v>0.033855</v>
      </c>
      <c r="CO140" s="13" t="n">
        <v>-0.003661</v>
      </c>
      <c r="CP140" s="13" t="n">
        <v>0.0807</v>
      </c>
      <c r="CQ140" s="13" t="n">
        <v>0.003679</v>
      </c>
      <c r="CR140" s="13" t="n">
        <v>0.049663</v>
      </c>
      <c r="CS140" s="13" t="n">
        <v>-0.099241</v>
      </c>
      <c r="CT140" s="13" t="n">
        <v>0.093107</v>
      </c>
      <c r="CU140" s="13" t="n">
        <v>-0.022398</v>
      </c>
      <c r="CV140" s="13" t="n">
        <v>0.025391</v>
      </c>
      <c r="CW140" s="13" t="n">
        <v>0.058384</v>
      </c>
      <c r="CX140" s="13" t="n">
        <v>0.035308</v>
      </c>
      <c r="CY140" s="13" t="n">
        <v>0.039279</v>
      </c>
      <c r="CZ140" s="13" t="n">
        <v>0.004125</v>
      </c>
      <c r="DA140" s="13" t="n">
        <v>0.060634</v>
      </c>
      <c r="DB140" s="13" t="n">
        <v>-0.000707</v>
      </c>
      <c r="DC140" s="13" t="n">
        <v>-0.008322</v>
      </c>
      <c r="DD140" s="13" t="n">
        <v>0.056939</v>
      </c>
      <c r="DE140" s="13" t="n">
        <v>0.002457</v>
      </c>
      <c r="DF140" s="13" t="n">
        <v>0.021676</v>
      </c>
      <c r="DG140" s="13" t="n">
        <v>0.000668</v>
      </c>
      <c r="DH140" s="13" t="n">
        <v>0.028132</v>
      </c>
      <c r="DI140" s="13" t="n">
        <v>-0.040882</v>
      </c>
      <c r="DJ140" s="13" t="n">
        <v>0.020508</v>
      </c>
      <c r="DK140" s="13" t="n">
        <v>0.001011</v>
      </c>
      <c r="DL140" s="13" t="n">
        <v>0.086613</v>
      </c>
      <c r="DM140" s="13" t="n">
        <v>0.011741</v>
      </c>
      <c r="DN140" s="13" t="n">
        <v>0.014514</v>
      </c>
      <c r="DO140" s="13" t="n">
        <v>0.076902</v>
      </c>
      <c r="DP140" s="13" t="n">
        <v>-0.014745</v>
      </c>
      <c r="DQ140" s="13" t="n">
        <v>-0.126874</v>
      </c>
      <c r="DR140" s="13" t="n">
        <v>0.032953</v>
      </c>
      <c r="DS140" s="13" t="n">
        <v>-0.121824</v>
      </c>
      <c r="DT140" s="13" t="n">
        <v>0.105013</v>
      </c>
      <c r="DV140" s="13" t="n">
        <v>0.03455</v>
      </c>
      <c r="DW140" s="13" t="n">
        <v>-0.025746</v>
      </c>
      <c r="DX140" s="13" t="n">
        <v>-0.061748</v>
      </c>
      <c r="DY140" s="13" t="n">
        <v>-0.008859</v>
      </c>
      <c r="DZ140" s="13" t="n">
        <v>0.08789</v>
      </c>
      <c r="EA140" s="13" t="n">
        <v>-0.063573</v>
      </c>
      <c r="EB140" s="13" t="n">
        <v>0.054443</v>
      </c>
      <c r="EC140" s="13" t="n">
        <v>-0.0538</v>
      </c>
      <c r="ED140" s="13" t="n">
        <v>0.082902</v>
      </c>
      <c r="EE140" s="13" t="n">
        <v>0.013356</v>
      </c>
      <c r="EF140" s="13" t="n">
        <v>0.011862</v>
      </c>
      <c r="EG140" s="13" t="n">
        <v>-0.025271</v>
      </c>
      <c r="EH140" s="13" t="n">
        <v>0.093297</v>
      </c>
      <c r="EI140" s="13" t="n">
        <v>0.030284</v>
      </c>
      <c r="EJ140" s="13" t="n">
        <v>-0.02015</v>
      </c>
      <c r="EK140" s="13" t="n">
        <v>0.00991</v>
      </c>
      <c r="EL140" s="13" t="n">
        <v>0.017252</v>
      </c>
      <c r="EM140" s="13" t="n">
        <v>-0.003168</v>
      </c>
      <c r="EN140" s="13" t="n">
        <v>-0.092336</v>
      </c>
      <c r="EO140" s="13" t="n">
        <v>-0.102882</v>
      </c>
      <c r="EP140" s="13" t="n">
        <v>0.04163</v>
      </c>
      <c r="EQ140" s="13" t="n">
        <v>0.086308</v>
      </c>
      <c r="ER140" s="13" t="n">
        <v>-0.033729</v>
      </c>
      <c r="ES140" s="13" t="n">
        <v>-0.1895</v>
      </c>
      <c r="ET140" s="13" t="n">
        <v>-0.00396</v>
      </c>
      <c r="EU140" s="13" t="n">
        <v>0.102724</v>
      </c>
      <c r="EV140" s="13" t="n">
        <v>0.056026</v>
      </c>
      <c r="EW140" s="13" t="n">
        <v>0.03106</v>
      </c>
      <c r="EX140" s="13" t="n">
        <v>-0.008278</v>
      </c>
      <c r="EY140" s="13" t="n">
        <v>0.083394</v>
      </c>
      <c r="EZ140" s="13" t="n">
        <v>-0.000451</v>
      </c>
      <c r="FA140" s="13" t="n">
        <v>0.049994</v>
      </c>
      <c r="FB140" s="13" t="n">
        <v>-0.091743</v>
      </c>
      <c r="FC140" s="13" t="n">
        <v>0.084524</v>
      </c>
      <c r="FD140" s="13" t="n">
        <v>-0.015069</v>
      </c>
      <c r="FE140" s="13" t="n">
        <v>0.021881</v>
      </c>
      <c r="FF140" s="13" t="n">
        <v>0.051798</v>
      </c>
      <c r="FG140" s="13" t="n">
        <v>0.026138</v>
      </c>
      <c r="FH140" s="13" t="n">
        <v>0.025624</v>
      </c>
      <c r="FI140" s="13" t="n">
        <v>0.00125</v>
      </c>
      <c r="FJ140" s="13" t="n">
        <v>0.064913</v>
      </c>
      <c r="FK140" s="13" t="n">
        <v>-0.000761</v>
      </c>
      <c r="FL140" s="13" t="n">
        <v>-0.00633</v>
      </c>
      <c r="FM140" s="13" t="n">
        <v>0.065065</v>
      </c>
      <c r="FN140" s="13" t="n">
        <v>0.003386</v>
      </c>
      <c r="FO140" s="13" t="n">
        <v>0.017911</v>
      </c>
      <c r="FP140" s="13" t="n">
        <v>0.013895</v>
      </c>
      <c r="FQ140" s="13" t="n">
        <v>0.034612</v>
      </c>
      <c r="FR140" s="13" t="n">
        <v>-0.042567</v>
      </c>
      <c r="FS140" s="13" t="n">
        <v>0.0217</v>
      </c>
      <c r="FT140" s="13" t="n">
        <v>0.00687</v>
      </c>
      <c r="FU140" s="13" t="n">
        <v>0.088975</v>
      </c>
      <c r="FV140" s="13" t="n">
        <v>0.018863</v>
      </c>
      <c r="FW140" s="13" t="n">
        <v>0.018278</v>
      </c>
      <c r="FX140" s="13" t="n">
        <v>0.080577</v>
      </c>
      <c r="FY140" s="13" t="n">
        <v>-0.022076</v>
      </c>
      <c r="FZ140" s="13" t="n">
        <v>-0.128605</v>
      </c>
      <c r="GA140" s="13" t="n">
        <v>0.03849</v>
      </c>
      <c r="GB140" s="13" t="n">
        <v>-0.118677</v>
      </c>
      <c r="GC140" s="13" t="n">
        <v>0.111825</v>
      </c>
    </row>
    <row r="141" customFormat="false" ht="15" hidden="false" customHeight="false" outlineLevel="0" collapsed="false">
      <c r="B141" s="8" t="str">
        <f aca="false">Deals!B141</f>
        <v>Community Health Systems, Inc.</v>
      </c>
      <c r="C141" s="12" t="n">
        <v>1</v>
      </c>
      <c r="D141" s="13" t="n">
        <v>0.002415</v>
      </c>
      <c r="E141" s="13" t="n">
        <v>-0.056372</v>
      </c>
      <c r="F141" s="13" t="n">
        <v>-0.032678</v>
      </c>
      <c r="G141" s="13" t="n">
        <v>0.102402</v>
      </c>
      <c r="H141" s="13" t="n">
        <v>0.086186</v>
      </c>
      <c r="I141" s="13" t="n">
        <v>0.051356</v>
      </c>
      <c r="J141" s="13" t="n">
        <v>0.137945</v>
      </c>
      <c r="K141" s="13" t="n">
        <v>0.009396</v>
      </c>
      <c r="L141" s="13" t="n">
        <v>0.003285</v>
      </c>
      <c r="M141" s="13" t="n">
        <v>-0.143533</v>
      </c>
      <c r="N141" s="13" t="n">
        <v>0.145285</v>
      </c>
      <c r="O141" s="13" t="n">
        <v>-0.12704</v>
      </c>
      <c r="P141" s="13" t="n">
        <v>0.030805</v>
      </c>
      <c r="Q141" s="13" t="n">
        <v>0.077494</v>
      </c>
      <c r="R141" s="13" t="n">
        <v>0.026779</v>
      </c>
      <c r="S141" s="13" t="n">
        <v>0.030365</v>
      </c>
      <c r="T141" s="13" t="n">
        <v>0.138492</v>
      </c>
      <c r="U141" s="13" t="n">
        <v>-0.070827</v>
      </c>
      <c r="V141" s="13" t="n">
        <v>-0.082208</v>
      </c>
      <c r="W141" s="13" t="n">
        <v>-0.203538</v>
      </c>
      <c r="X141" s="13" t="n">
        <v>-0.3444</v>
      </c>
      <c r="Y141" s="13" t="n">
        <v>0.032097</v>
      </c>
      <c r="Z141" s="13" t="n">
        <v>-0.083276</v>
      </c>
      <c r="AA141" s="13" t="n">
        <v>-0.190351</v>
      </c>
      <c r="AB141" s="13" t="n">
        <v>-0.296089</v>
      </c>
      <c r="AC141" s="13" t="n">
        <v>0.224206</v>
      </c>
      <c r="AD141" s="13" t="n">
        <v>-0.172339</v>
      </c>
      <c r="AE141" s="13" t="n">
        <v>-0.122715</v>
      </c>
      <c r="AF141" s="13" t="n">
        <v>-0.103423</v>
      </c>
      <c r="AG141" s="13" t="n">
        <v>0.059751</v>
      </c>
      <c r="AH141" s="13" t="n">
        <v>-0.163665</v>
      </c>
      <c r="AI141" s="13" t="n">
        <v>0.080524</v>
      </c>
      <c r="AJ141" s="13" t="n">
        <v>-0.542461</v>
      </c>
      <c r="AK141" s="13" t="n">
        <v>0.030303</v>
      </c>
      <c r="AL141" s="13" t="n">
        <v>0.027574</v>
      </c>
      <c r="AM141" s="13" t="n">
        <v>0.144902</v>
      </c>
      <c r="AN141" s="13" t="n">
        <v>0.523438</v>
      </c>
      <c r="AO141" s="13" t="n">
        <v>-0.090256</v>
      </c>
      <c r="AP141" s="13" t="n">
        <v>-0.029312</v>
      </c>
      <c r="AQ141" s="13" t="n">
        <v>0.027875</v>
      </c>
      <c r="AR141" s="13" t="n">
        <v>0.125424</v>
      </c>
      <c r="AS141" s="13" t="n">
        <v>-0.282129</v>
      </c>
      <c r="AT141" s="13" t="n">
        <v>0.068531</v>
      </c>
      <c r="AU141" s="13" t="n">
        <v>0.005236</v>
      </c>
      <c r="AV141" s="13" t="n">
        <v>-0.231771</v>
      </c>
      <c r="AW141" s="13" t="n">
        <v>-0.228814</v>
      </c>
      <c r="AX141" s="13" t="n">
        <v>-0.063736</v>
      </c>
      <c r="AY141" s="13" t="n">
        <v>0.326291</v>
      </c>
      <c r="AZ141" s="13" t="n">
        <v>-0.093805</v>
      </c>
      <c r="BA141" s="13" t="n">
        <v>-0.226562</v>
      </c>
      <c r="BB141" s="13" t="n">
        <v>-0.045455</v>
      </c>
      <c r="BC141" s="13" t="n">
        <v>0.082011</v>
      </c>
      <c r="BD141" s="13" t="n">
        <v>-0.188264</v>
      </c>
      <c r="BE141" s="13" t="n">
        <v>0.006024</v>
      </c>
      <c r="BF141" s="13" t="n">
        <v>0.161677</v>
      </c>
      <c r="BG141" s="13" t="n">
        <v>-0.108247</v>
      </c>
      <c r="BH141" s="13" t="n">
        <v>-0.086705</v>
      </c>
      <c r="BI141" s="13" t="n">
        <v>0.503165</v>
      </c>
      <c r="BJ141" s="13" t="n">
        <v>-0.406316</v>
      </c>
      <c r="BK141" s="13" t="n">
        <v>0.397163</v>
      </c>
      <c r="BM141" s="13" t="n">
        <v>0.069644</v>
      </c>
      <c r="BN141" s="13" t="n">
        <v>0.013672</v>
      </c>
      <c r="BO141" s="13" t="n">
        <v>-0.014688</v>
      </c>
      <c r="BP141" s="13" t="n">
        <v>0.00594</v>
      </c>
      <c r="BQ141" s="13" t="n">
        <v>0.04965</v>
      </c>
      <c r="BR141" s="13" t="n">
        <v>-0.064442</v>
      </c>
      <c r="BS141" s="13" t="n">
        <v>0.055168</v>
      </c>
      <c r="BT141" s="13" t="n">
        <v>-0.066219</v>
      </c>
      <c r="BU141" s="13" t="n">
        <v>0.04088</v>
      </c>
      <c r="BV141" s="13" t="n">
        <v>0.001903</v>
      </c>
      <c r="BW141" s="13" t="n">
        <v>0.01593</v>
      </c>
      <c r="BX141" s="13" t="n">
        <v>-0.046629</v>
      </c>
      <c r="BY141" s="13" t="n">
        <v>0.060563</v>
      </c>
      <c r="BZ141" s="13" t="n">
        <v>0.011549</v>
      </c>
      <c r="CA141" s="13" t="n">
        <v>-0.01011</v>
      </c>
      <c r="CB141" s="13" t="n">
        <v>0.020129</v>
      </c>
      <c r="CC141" s="13" t="n">
        <v>-0.019694</v>
      </c>
      <c r="CD141" s="13" t="n">
        <v>-0.035205</v>
      </c>
      <c r="CE141" s="13" t="n">
        <v>-0.050275</v>
      </c>
      <c r="CF141" s="13" t="n">
        <v>-0.05851</v>
      </c>
      <c r="CG141" s="13" t="n">
        <v>0.049146</v>
      </c>
      <c r="CH141" s="13" t="n">
        <v>0.029941</v>
      </c>
      <c r="CI141" s="13" t="n">
        <v>-0.057563</v>
      </c>
      <c r="CJ141" s="13" t="n">
        <v>-0.064508</v>
      </c>
      <c r="CK141" s="13" t="n">
        <v>0.009635</v>
      </c>
      <c r="CL141" s="13" t="n">
        <v>0.103282</v>
      </c>
      <c r="CM141" s="13" t="n">
        <v>0.033338</v>
      </c>
      <c r="CN141" s="13" t="n">
        <v>0.009363</v>
      </c>
      <c r="CO141" s="13" t="n">
        <v>-0.008015</v>
      </c>
      <c r="CP141" s="13" t="n">
        <v>0.041571</v>
      </c>
      <c r="CQ141" s="13" t="n">
        <v>0.021929</v>
      </c>
      <c r="CR141" s="13" t="n">
        <v>0.013879</v>
      </c>
      <c r="CS141" s="13" t="n">
        <v>-0.028352</v>
      </c>
      <c r="CT141" s="13" t="n">
        <v>0.132419</v>
      </c>
      <c r="CU141" s="13" t="n">
        <v>0.021499</v>
      </c>
      <c r="CV141" s="13" t="n">
        <v>-0.001631</v>
      </c>
      <c r="CW141" s="13" t="n">
        <v>0.012207</v>
      </c>
      <c r="CX141" s="13" t="n">
        <v>-0.007634</v>
      </c>
      <c r="CY141" s="13" t="n">
        <v>-0.001231</v>
      </c>
      <c r="CZ141" s="13" t="n">
        <v>-0.019205</v>
      </c>
      <c r="DA141" s="13" t="n">
        <v>0.023121</v>
      </c>
      <c r="DB141" s="13" t="n">
        <v>0.000499</v>
      </c>
      <c r="DC141" s="13" t="n">
        <v>-0.009424</v>
      </c>
      <c r="DD141" s="13" t="n">
        <v>0.067982</v>
      </c>
      <c r="DE141" s="13" t="n">
        <v>0.00535</v>
      </c>
      <c r="DF141" s="13" t="n">
        <v>0.033907</v>
      </c>
      <c r="DG141" s="13" t="n">
        <v>-0.013191</v>
      </c>
      <c r="DH141" s="13" t="n">
        <v>0.036353</v>
      </c>
      <c r="DI141" s="13" t="n">
        <v>-0.040985</v>
      </c>
      <c r="DJ141" s="13" t="n">
        <v>0.016383</v>
      </c>
      <c r="DK141" s="13" t="n">
        <v>0.013182</v>
      </c>
      <c r="DL141" s="13" t="n">
        <v>0.055146</v>
      </c>
      <c r="DM141" s="13" t="n">
        <v>-0.001167</v>
      </c>
      <c r="DN141" s="13" t="n">
        <v>0.024528</v>
      </c>
      <c r="DO141" s="13" t="n">
        <v>0.026253</v>
      </c>
      <c r="DP141" s="13" t="n">
        <v>-0.039848</v>
      </c>
      <c r="DQ141" s="13" t="n">
        <v>-0.074916</v>
      </c>
      <c r="DR141" s="13" t="n">
        <v>0.02478</v>
      </c>
      <c r="DS141" s="13" t="n">
        <v>-0.119674</v>
      </c>
      <c r="DT141" s="13" t="n">
        <v>0.107288</v>
      </c>
      <c r="DV141" s="13" t="n">
        <v>0.065997</v>
      </c>
      <c r="DW141" s="13" t="n">
        <v>0.014204</v>
      </c>
      <c r="DX141" s="13" t="n">
        <v>-0.018209</v>
      </c>
      <c r="DY141" s="13" t="n">
        <v>0.006657</v>
      </c>
      <c r="DZ141" s="13" t="n">
        <v>0.045963</v>
      </c>
      <c r="EA141" s="13" t="n">
        <v>-0.066784</v>
      </c>
      <c r="EB141" s="13" t="n">
        <v>0.054171</v>
      </c>
      <c r="EC141" s="13" t="n">
        <v>-0.069202</v>
      </c>
      <c r="ED141" s="13" t="n">
        <v>0.042942</v>
      </c>
      <c r="EE141" s="13" t="n">
        <v>-0.005519</v>
      </c>
      <c r="EF141" s="13" t="n">
        <v>0.015904</v>
      </c>
      <c r="EG141" s="13" t="n">
        <v>-0.053487</v>
      </c>
      <c r="EH141" s="13" t="n">
        <v>0.071358</v>
      </c>
      <c r="EI141" s="13" t="n">
        <v>0.005373</v>
      </c>
      <c r="EJ141" s="13" t="n">
        <v>0.001698</v>
      </c>
      <c r="EK141" s="13" t="n">
        <v>0.010095</v>
      </c>
      <c r="EL141" s="13" t="n">
        <v>-0.022698</v>
      </c>
      <c r="EM141" s="13" t="n">
        <v>-0.036976</v>
      </c>
      <c r="EN141" s="13" t="n">
        <v>-0.052086</v>
      </c>
      <c r="EO141" s="13" t="n">
        <v>-0.066209</v>
      </c>
      <c r="EP141" s="13" t="n">
        <v>0.061982</v>
      </c>
      <c r="EQ141" s="13" t="n">
        <v>0.031808</v>
      </c>
      <c r="ER141" s="13" t="n">
        <v>-0.056919</v>
      </c>
      <c r="ES141" s="13" t="n">
        <v>-0.071494</v>
      </c>
      <c r="ET141" s="13" t="n">
        <v>0.01819</v>
      </c>
      <c r="EU141" s="13" t="n">
        <v>0.120043</v>
      </c>
      <c r="EV141" s="13" t="n">
        <v>0.046792</v>
      </c>
      <c r="EW141" s="13" t="n">
        <v>0.007433</v>
      </c>
      <c r="EX141" s="13" t="n">
        <v>-0.009751</v>
      </c>
      <c r="EY141" s="13" t="n">
        <v>0.045997</v>
      </c>
      <c r="EZ141" s="13" t="n">
        <v>0.027097</v>
      </c>
      <c r="FA141" s="13" t="n">
        <v>0.016254</v>
      </c>
      <c r="FB141" s="13" t="n">
        <v>-0.028065</v>
      </c>
      <c r="FC141" s="13" t="n">
        <v>0.135358</v>
      </c>
      <c r="FD141" s="13" t="n">
        <v>0.023606</v>
      </c>
      <c r="FE141" s="13" t="n">
        <v>-0.001285</v>
      </c>
      <c r="FF141" s="13" t="n">
        <v>0.009152</v>
      </c>
      <c r="FG141" s="13" t="n">
        <v>-0.005001</v>
      </c>
      <c r="FH141" s="13" t="n">
        <v>-0.000392</v>
      </c>
      <c r="FI141" s="13" t="n">
        <v>-0.016334</v>
      </c>
      <c r="FJ141" s="13" t="n">
        <v>0.022952</v>
      </c>
      <c r="FK141" s="13" t="n">
        <v>0.002484</v>
      </c>
      <c r="FL141" s="13" t="n">
        <v>-0.012488</v>
      </c>
      <c r="FM141" s="13" t="n">
        <v>0.076427</v>
      </c>
      <c r="FN141" s="13" t="n">
        <v>0.00355</v>
      </c>
      <c r="FO141" s="13" t="n">
        <v>0.029911</v>
      </c>
      <c r="FP141" s="13" t="n">
        <v>-0.011401</v>
      </c>
      <c r="FQ141" s="13" t="n">
        <v>0.02942</v>
      </c>
      <c r="FR141" s="13" t="n">
        <v>-0.040208</v>
      </c>
      <c r="FS141" s="13" t="n">
        <v>0.015816</v>
      </c>
      <c r="FT141" s="13" t="n">
        <v>0.009584</v>
      </c>
      <c r="FU141" s="13" t="n">
        <v>0.051542</v>
      </c>
      <c r="FV141" s="13" t="n">
        <v>0.000605</v>
      </c>
      <c r="FW141" s="13" t="n">
        <v>0.022955</v>
      </c>
      <c r="FX141" s="13" t="n">
        <v>0.02443</v>
      </c>
      <c r="FY141" s="13" t="n">
        <v>-0.040345</v>
      </c>
      <c r="FZ141" s="13" t="n">
        <v>-0.0755</v>
      </c>
      <c r="GA141" s="13" t="n">
        <v>0.023242</v>
      </c>
      <c r="GB141" s="13" t="n">
        <v>-0.12462</v>
      </c>
      <c r="GC141" s="13" t="n">
        <v>0.109262</v>
      </c>
    </row>
    <row r="142" customFormat="false" ht="15" hidden="false" customHeight="false" outlineLevel="0" collapsed="false">
      <c r="B142" s="8" t="str">
        <f aca="false">Deals!B142</f>
        <v>Advance Auto Parts, Inc.</v>
      </c>
      <c r="C142" s="12" t="n">
        <v>1</v>
      </c>
      <c r="D142" s="13" t="n">
        <v>0.109311</v>
      </c>
      <c r="E142" s="13" t="n">
        <v>-0.006281</v>
      </c>
      <c r="F142" s="13" t="n">
        <v>-0.041186</v>
      </c>
      <c r="G142" s="13" t="n">
        <v>0.023745</v>
      </c>
      <c r="H142" s="13" t="n">
        <v>0.087058</v>
      </c>
      <c r="I142" s="13" t="n">
        <v>-0.102357</v>
      </c>
      <c r="J142" s="13" t="n">
        <v>0.126414</v>
      </c>
      <c r="K142" s="13" t="n">
        <v>-0.044422</v>
      </c>
      <c r="L142" s="13" t="n">
        <v>0.127859</v>
      </c>
      <c r="M142" s="13" t="n">
        <v>0.000817</v>
      </c>
      <c r="N142" s="13" t="n">
        <v>0.083356</v>
      </c>
      <c r="O142" s="13" t="n">
        <v>-0.001758</v>
      </c>
      <c r="P142" s="13" t="n">
        <v>-0.025597</v>
      </c>
      <c r="Q142" s="13" t="n">
        <v>-0.033434</v>
      </c>
      <c r="R142" s="13" t="n">
        <v>-0.044692</v>
      </c>
      <c r="S142" s="13" t="n">
        <v>0.071469</v>
      </c>
      <c r="T142" s="13" t="n">
        <v>0.040008</v>
      </c>
      <c r="U142" s="13" t="n">
        <v>0.093666</v>
      </c>
      <c r="V142" s="13" t="n">
        <v>0.00597</v>
      </c>
      <c r="W142" s="13" t="n">
        <v>0.081826</v>
      </c>
      <c r="X142" s="13" t="n">
        <v>0.046958</v>
      </c>
      <c r="Y142" s="13" t="n">
        <v>-0.179912</v>
      </c>
      <c r="Z142" s="13" t="n">
        <v>-0.074725</v>
      </c>
      <c r="AA142" s="13" t="n">
        <v>0.010232</v>
      </c>
      <c r="AB142" s="13" t="n">
        <v>-0.023742</v>
      </c>
      <c r="AC142" s="13" t="n">
        <v>0.080571</v>
      </c>
      <c r="AD142" s="13" t="n">
        <v>-0.026444</v>
      </c>
      <c r="AE142" s="13" t="n">
        <v>-0.014478</v>
      </c>
      <c r="AF142" s="13" t="n">
        <v>0.051027</v>
      </c>
      <c r="AG142" s="13" t="n">
        <v>0.050919</v>
      </c>
      <c r="AH142" s="13" t="n">
        <v>-0.073472</v>
      </c>
      <c r="AI142" s="13" t="n">
        <v>-0.052103</v>
      </c>
      <c r="AJ142" s="13" t="n">
        <v>-0.060622</v>
      </c>
      <c r="AK142" s="13" t="n">
        <v>0.211593</v>
      </c>
      <c r="AL142" s="13" t="n">
        <v>-0.003182</v>
      </c>
      <c r="AM142" s="13" t="n">
        <v>-0.028855</v>
      </c>
      <c r="AN142" s="13" t="n">
        <v>-0.046456</v>
      </c>
      <c r="AO142" s="13" t="n">
        <v>-0.052934</v>
      </c>
      <c r="AP142" s="13" t="n">
        <v>-0.041279</v>
      </c>
      <c r="AQ142" s="13" t="n">
        <v>-0.059871</v>
      </c>
      <c r="AR142" s="13" t="n">
        <v>-0.127067</v>
      </c>
      <c r="AS142" s="13" t="n">
        <v>-0.039283</v>
      </c>
      <c r="AT142" s="13" t="n">
        <v>-0.125971</v>
      </c>
      <c r="AU142" s="13" t="n">
        <v>0.013892</v>
      </c>
      <c r="AV142" s="13" t="n">
        <v>-0.176008</v>
      </c>
      <c r="AW142" s="13" t="n">
        <v>0.235625</v>
      </c>
      <c r="AX142" s="13" t="n">
        <v>-0.01297</v>
      </c>
      <c r="AY142" s="13" t="n">
        <v>0.173538</v>
      </c>
      <c r="AZ142" s="13" t="n">
        <v>-0.023421</v>
      </c>
      <c r="BA142" s="13" t="n">
        <v>0.038162</v>
      </c>
      <c r="BB142" s="13" t="n">
        <v>-0.034585</v>
      </c>
      <c r="BC142" s="13" t="n">
        <v>0.12381</v>
      </c>
      <c r="BD142" s="13" t="n">
        <v>0.055512</v>
      </c>
      <c r="BE142" s="13" t="n">
        <v>0.040752</v>
      </c>
      <c r="BF142" s="13" t="n">
        <v>0.161439</v>
      </c>
      <c r="BG142" s="13" t="n">
        <v>0.026581</v>
      </c>
      <c r="BH142" s="13" t="n">
        <v>-0.050912</v>
      </c>
      <c r="BI142" s="13" t="n">
        <v>0.112356</v>
      </c>
      <c r="BJ142" s="13" t="n">
        <v>-0.113612</v>
      </c>
      <c r="BK142" s="13" t="n">
        <v>0.01105</v>
      </c>
      <c r="BM142" s="13" t="n">
        <v>0.059804</v>
      </c>
      <c r="BN142" s="13" t="n">
        <v>-0.022404</v>
      </c>
      <c r="BO142" s="13" t="n">
        <v>-0.030452</v>
      </c>
      <c r="BP142" s="13" t="n">
        <v>0.027405</v>
      </c>
      <c r="BQ142" s="13" t="n">
        <v>0.045285</v>
      </c>
      <c r="BR142" s="13" t="n">
        <v>-0.023915</v>
      </c>
      <c r="BS142" s="13" t="n">
        <v>0.061773</v>
      </c>
      <c r="BT142" s="13" t="n">
        <v>-0.032009</v>
      </c>
      <c r="BU142" s="13" t="n">
        <v>0.04043</v>
      </c>
      <c r="BV142" s="13" t="n">
        <v>0.033009</v>
      </c>
      <c r="BW142" s="13" t="n">
        <v>0.005099</v>
      </c>
      <c r="BX142" s="13" t="n">
        <v>-0.01179</v>
      </c>
      <c r="BY142" s="13" t="n">
        <v>0.076343</v>
      </c>
      <c r="BZ142" s="13" t="n">
        <v>0.010077</v>
      </c>
      <c r="CA142" s="13" t="n">
        <v>-0.015829</v>
      </c>
      <c r="CB142" s="13" t="n">
        <v>0.021767</v>
      </c>
      <c r="CC142" s="13" t="n">
        <v>-0.01456</v>
      </c>
      <c r="CD142" s="13" t="n">
        <v>0.02453</v>
      </c>
      <c r="CE142" s="13" t="n">
        <v>-0.08003</v>
      </c>
      <c r="CF142" s="13" t="n">
        <v>-0.057953</v>
      </c>
      <c r="CG142" s="13" t="n">
        <v>0.059667</v>
      </c>
      <c r="CH142" s="13" t="n">
        <v>0.010888</v>
      </c>
      <c r="CI142" s="13" t="n">
        <v>-0.033017</v>
      </c>
      <c r="CJ142" s="13" t="n">
        <v>-0.098745</v>
      </c>
      <c r="CK142" s="13" t="n">
        <v>0.010871</v>
      </c>
      <c r="CL142" s="13" t="n">
        <v>0.080725</v>
      </c>
      <c r="CM142" s="13" t="n">
        <v>0.019985</v>
      </c>
      <c r="CN142" s="13" t="n">
        <v>0.033649</v>
      </c>
      <c r="CO142" s="13" t="n">
        <v>-0.007899</v>
      </c>
      <c r="CP142" s="13" t="n">
        <v>0.051346</v>
      </c>
      <c r="CQ142" s="13" t="n">
        <v>0.01079</v>
      </c>
      <c r="CR142" s="13" t="n">
        <v>-0.004156</v>
      </c>
      <c r="CS142" s="13" t="n">
        <v>-0.037128</v>
      </c>
      <c r="CT142" s="13" t="n">
        <v>0.037117</v>
      </c>
      <c r="CU142" s="13" t="n">
        <v>0.00102</v>
      </c>
      <c r="CV142" s="13" t="n">
        <v>0.030596</v>
      </c>
      <c r="CW142" s="13" t="n">
        <v>0.039699</v>
      </c>
      <c r="CX142" s="13" t="n">
        <v>0.007024</v>
      </c>
      <c r="CY142" s="13" t="n">
        <v>0.018097</v>
      </c>
      <c r="CZ142" s="13" t="n">
        <v>0.015499</v>
      </c>
      <c r="DA142" s="13" t="n">
        <v>0.015566</v>
      </c>
      <c r="DB142" s="13" t="n">
        <v>0.016712</v>
      </c>
      <c r="DC142" s="13" t="n">
        <v>0.00901</v>
      </c>
      <c r="DD142" s="13" t="n">
        <v>0.030275</v>
      </c>
      <c r="DE142" s="13" t="n">
        <v>0.026216</v>
      </c>
      <c r="DF142" s="13" t="n">
        <v>0.047855</v>
      </c>
      <c r="DG142" s="13" t="n">
        <v>0.004199</v>
      </c>
      <c r="DH142" s="13" t="n">
        <v>0.05055</v>
      </c>
      <c r="DI142" s="13" t="n">
        <v>-0.032593</v>
      </c>
      <c r="DJ142" s="13" t="n">
        <v>-0.004648</v>
      </c>
      <c r="DK142" s="13" t="n">
        <v>-0.000105</v>
      </c>
      <c r="DL142" s="13" t="n">
        <v>0.041052</v>
      </c>
      <c r="DM142" s="13" t="n">
        <v>0.01575</v>
      </c>
      <c r="DN142" s="13" t="n">
        <v>0.0235</v>
      </c>
      <c r="DO142" s="13" t="n">
        <v>0.07386</v>
      </c>
      <c r="DP142" s="13" t="n">
        <v>-0.00907</v>
      </c>
      <c r="DQ142" s="13" t="n">
        <v>-0.096152</v>
      </c>
      <c r="DR142" s="13" t="n">
        <v>0.026368</v>
      </c>
      <c r="DS142" s="13" t="n">
        <v>-0.101022</v>
      </c>
      <c r="DT142" s="13" t="n">
        <v>0.11301</v>
      </c>
      <c r="DV142" s="13" t="n">
        <v>0.053751</v>
      </c>
      <c r="DW142" s="13" t="n">
        <v>-0.019294</v>
      </c>
      <c r="DX142" s="13" t="n">
        <v>-0.030174</v>
      </c>
      <c r="DY142" s="13" t="n">
        <v>0.021239</v>
      </c>
      <c r="DZ142" s="13" t="n">
        <v>0.044675</v>
      </c>
      <c r="EA142" s="13" t="n">
        <v>-0.029569</v>
      </c>
      <c r="EB142" s="13" t="n">
        <v>0.06635</v>
      </c>
      <c r="EC142" s="13" t="n">
        <v>-0.032725</v>
      </c>
      <c r="ED142" s="13" t="n">
        <v>0.036564</v>
      </c>
      <c r="EE142" s="13" t="n">
        <v>0.029096</v>
      </c>
      <c r="EF142" s="13" t="n">
        <v>0.005951</v>
      </c>
      <c r="EG142" s="13" t="n">
        <v>-0.016033</v>
      </c>
      <c r="EH142" s="13" t="n">
        <v>0.076606</v>
      </c>
      <c r="EI142" s="13" t="n">
        <v>0.005931</v>
      </c>
      <c r="EJ142" s="13" t="n">
        <v>-0.011451</v>
      </c>
      <c r="EK142" s="13" t="n">
        <v>0.015666</v>
      </c>
      <c r="EL142" s="13" t="n">
        <v>-0.023196</v>
      </c>
      <c r="EM142" s="13" t="n">
        <v>0.02393</v>
      </c>
      <c r="EN142" s="13" t="n">
        <v>-0.08373</v>
      </c>
      <c r="EO142" s="13" t="n">
        <v>-0.061746</v>
      </c>
      <c r="EP142" s="13" t="n">
        <v>0.054993</v>
      </c>
      <c r="EQ142" s="13" t="n">
        <v>0.011195</v>
      </c>
      <c r="ER142" s="13" t="n">
        <v>-0.029279</v>
      </c>
      <c r="ES142" s="13" t="n">
        <v>-0.110574</v>
      </c>
      <c r="ET142" s="13" t="n">
        <v>0.00886</v>
      </c>
      <c r="EU142" s="13" t="n">
        <v>0.078538</v>
      </c>
      <c r="EV142" s="13" t="n">
        <v>0.021158</v>
      </c>
      <c r="EW142" s="13" t="n">
        <v>0.029954</v>
      </c>
      <c r="EX142" s="13" t="n">
        <v>-0.012151</v>
      </c>
      <c r="EY142" s="13" t="n">
        <v>0.0548</v>
      </c>
      <c r="EZ142" s="13" t="n">
        <v>0.00836</v>
      </c>
      <c r="FA142" s="13" t="n">
        <v>-0.004989</v>
      </c>
      <c r="FB142" s="13" t="n">
        <v>-0.039536</v>
      </c>
      <c r="FC142" s="13" t="n">
        <v>0.040772</v>
      </c>
      <c r="FD142" s="13" t="n">
        <v>0.003534</v>
      </c>
      <c r="FE142" s="13" t="n">
        <v>0.032737</v>
      </c>
      <c r="FF142" s="13" t="n">
        <v>0.042111</v>
      </c>
      <c r="FG142" s="13" t="n">
        <v>0.005916</v>
      </c>
      <c r="FH142" s="13" t="n">
        <v>0.02178</v>
      </c>
      <c r="FI142" s="13" t="n">
        <v>0.012158</v>
      </c>
      <c r="FJ142" s="13" t="n">
        <v>0.020402</v>
      </c>
      <c r="FK142" s="13" t="n">
        <v>0.017059</v>
      </c>
      <c r="FL142" s="13" t="n">
        <v>0.008143</v>
      </c>
      <c r="FM142" s="13" t="n">
        <v>0.031596</v>
      </c>
      <c r="FN142" s="13" t="n">
        <v>0.021031</v>
      </c>
      <c r="FO142" s="13" t="n">
        <v>0.044201</v>
      </c>
      <c r="FP142" s="13" t="n">
        <v>0.006314</v>
      </c>
      <c r="FQ142" s="13" t="n">
        <v>0.044551</v>
      </c>
      <c r="FR142" s="13" t="n">
        <v>-0.028756</v>
      </c>
      <c r="FS142" s="13" t="n">
        <v>-0.003195</v>
      </c>
      <c r="FT142" s="13" t="n">
        <v>-0.001684</v>
      </c>
      <c r="FU142" s="13" t="n">
        <v>0.039166</v>
      </c>
      <c r="FV142" s="13" t="n">
        <v>0.015338</v>
      </c>
      <c r="FW142" s="13" t="n">
        <v>0.022407</v>
      </c>
      <c r="FX142" s="13" t="n">
        <v>0.077218</v>
      </c>
      <c r="FY142" s="13" t="n">
        <v>-0.009277</v>
      </c>
      <c r="FZ142" s="13" t="n">
        <v>-0.099937</v>
      </c>
      <c r="GA142" s="13" t="n">
        <v>0.030762</v>
      </c>
      <c r="GB142" s="13" t="n">
        <v>-0.101603</v>
      </c>
      <c r="GC142" s="13" t="n">
        <v>0.125157</v>
      </c>
    </row>
    <row r="143" customFormat="false" ht="15" hidden="false" customHeight="false" outlineLevel="0" collapsed="false">
      <c r="B143" s="8" t="str">
        <f aca="false">Deals!B143</f>
        <v>Turtle Beach Corporation</v>
      </c>
      <c r="C143" s="12" t="n">
        <v>1</v>
      </c>
      <c r="D143" s="13" t="n">
        <v>-0.0725</v>
      </c>
      <c r="E143" s="13" t="n">
        <v>-0.052561</v>
      </c>
      <c r="F143" s="13" t="n">
        <v>-0.34495</v>
      </c>
      <c r="G143" s="13" t="n">
        <v>0.116178</v>
      </c>
      <c r="H143" s="13" t="n">
        <v>-0.101167</v>
      </c>
      <c r="I143" s="13" t="n">
        <v>-0.124459</v>
      </c>
      <c r="J143" s="13" t="n">
        <v>-0.118665</v>
      </c>
      <c r="K143" s="13" t="n">
        <v>0.072931</v>
      </c>
      <c r="L143" s="13" t="n">
        <v>-0.244444</v>
      </c>
      <c r="M143" s="13" t="n">
        <v>-0.3391</v>
      </c>
      <c r="N143" s="13" t="n">
        <v>-0.164921</v>
      </c>
      <c r="O143" s="13" t="n">
        <v>-0.304075</v>
      </c>
      <c r="P143" s="13" t="n">
        <v>0.063063</v>
      </c>
      <c r="Q143" s="13" t="n">
        <v>-0.211864</v>
      </c>
      <c r="R143" s="13" t="n">
        <v>0.182796</v>
      </c>
      <c r="S143" s="13" t="n">
        <v>-0.177273</v>
      </c>
      <c r="T143" s="13" t="n">
        <v>0.259669</v>
      </c>
      <c r="U143" s="13" t="n">
        <v>-0.048246</v>
      </c>
      <c r="V143" s="13" t="n">
        <v>0.069124</v>
      </c>
      <c r="W143" s="13" t="n">
        <v>0.047414</v>
      </c>
      <c r="X143" s="13" t="n">
        <v>-0.032922</v>
      </c>
      <c r="Y143" s="13" t="n">
        <v>-0.004255</v>
      </c>
      <c r="Z143" s="13" t="n">
        <v>-0.141026</v>
      </c>
      <c r="AA143" s="13" t="n">
        <v>-0.338308</v>
      </c>
      <c r="AB143" s="13" t="n">
        <v>-0.240602</v>
      </c>
      <c r="AC143" s="13" t="n">
        <v>0.128713</v>
      </c>
      <c r="AD143" s="13" t="n">
        <v>-0.041228</v>
      </c>
      <c r="AE143" s="13" t="n">
        <v>-0.10796</v>
      </c>
      <c r="AF143" s="13" t="n">
        <v>-0.005128</v>
      </c>
      <c r="AG143" s="13" t="n">
        <v>-0.020619</v>
      </c>
      <c r="AH143" s="13" t="n">
        <v>0.084211</v>
      </c>
      <c r="AI143" s="13" t="n">
        <v>0.271845</v>
      </c>
      <c r="AJ143" s="13" t="n">
        <v>0.045802</v>
      </c>
      <c r="AK143" s="13" t="n">
        <v>0.029197</v>
      </c>
      <c r="AL143" s="13" t="n">
        <v>-0.070922</v>
      </c>
      <c r="AM143" s="13" t="n">
        <v>-0.115344</v>
      </c>
      <c r="AN143" s="13" t="n">
        <v>-0.08534</v>
      </c>
      <c r="AO143" s="13" t="n">
        <v>-0.146226</v>
      </c>
      <c r="AP143" s="13" t="n">
        <v>-0.016575</v>
      </c>
      <c r="AQ143" s="13" t="n">
        <v>-0.136517</v>
      </c>
      <c r="AR143" s="13" t="n">
        <v>-0.089135</v>
      </c>
      <c r="AS143" s="13" t="n">
        <v>0.028571</v>
      </c>
      <c r="AT143" s="13" t="n">
        <v>-0.027778</v>
      </c>
      <c r="AU143" s="13" t="n">
        <v>0.185714</v>
      </c>
      <c r="AV143" s="13" t="n">
        <v>-0.168675</v>
      </c>
      <c r="AW143" s="13" t="n">
        <v>-0.246377</v>
      </c>
      <c r="AX143" s="13" t="n">
        <v>-0.128846</v>
      </c>
      <c r="AY143" s="13" t="n">
        <v>0.090508</v>
      </c>
      <c r="AZ143" s="13" t="n">
        <v>-0.088259</v>
      </c>
      <c r="BA143" s="13" t="n">
        <v>0.331927</v>
      </c>
      <c r="BB143" s="13" t="n">
        <v>1.292049</v>
      </c>
      <c r="BC143" s="13" t="n">
        <v>2.163636</v>
      </c>
      <c r="BD143" s="13" t="n">
        <v>0.167816</v>
      </c>
      <c r="BE143" s="13" t="n">
        <v>0.338091</v>
      </c>
      <c r="BF143" s="13" t="n">
        <v>-0.157411</v>
      </c>
      <c r="BG143" s="13" t="n">
        <v>-0.129638</v>
      </c>
      <c r="BH143" s="13" t="n">
        <v>-0.109829</v>
      </c>
      <c r="BI143" s="13" t="n">
        <v>-0.087887</v>
      </c>
      <c r="BJ143" s="13" t="n">
        <v>-0.118592</v>
      </c>
      <c r="BK143" s="13" t="n">
        <v>0.043448</v>
      </c>
      <c r="BM143" s="13" t="n">
        <v>0.046905</v>
      </c>
      <c r="BN143" s="13" t="n">
        <v>-0.043988</v>
      </c>
      <c r="BO143" s="13" t="n">
        <v>-0.085952</v>
      </c>
      <c r="BP143" s="13" t="n">
        <v>-0.027099</v>
      </c>
      <c r="BQ143" s="13" t="n">
        <v>0.056882</v>
      </c>
      <c r="BR143" s="13" t="n">
        <v>-0.092607</v>
      </c>
      <c r="BS143" s="13" t="n">
        <v>0.029355</v>
      </c>
      <c r="BT143" s="13" t="n">
        <v>-0.070453</v>
      </c>
      <c r="BU143" s="13" t="n">
        <v>0.062621</v>
      </c>
      <c r="BV143" s="13" t="n">
        <v>0.002015</v>
      </c>
      <c r="BW143" s="13" t="n">
        <v>0.060012</v>
      </c>
      <c r="BX143" s="13" t="n">
        <v>-0.035068</v>
      </c>
      <c r="BY143" s="13" t="n">
        <v>0.041648</v>
      </c>
      <c r="BZ143" s="13" t="n">
        <v>-0.008501</v>
      </c>
      <c r="CA143" s="13" t="n">
        <v>-0.039431</v>
      </c>
      <c r="CB143" s="13" t="n">
        <v>0.036122</v>
      </c>
      <c r="CC143" s="13" t="n">
        <v>0.047587</v>
      </c>
      <c r="CD143" s="13" t="n">
        <v>-0.053488</v>
      </c>
      <c r="CE143" s="13" t="n">
        <v>-0.086497</v>
      </c>
      <c r="CF143" s="13" t="n">
        <v>-0.085194</v>
      </c>
      <c r="CG143" s="13" t="n">
        <v>0.062238</v>
      </c>
      <c r="CH143" s="13" t="n">
        <v>0.053444</v>
      </c>
      <c r="CI143" s="13" t="n">
        <v>-0.036931</v>
      </c>
      <c r="CJ143" s="13" t="n">
        <v>-0.134013</v>
      </c>
      <c r="CK143" s="13" t="n">
        <v>-0.030916</v>
      </c>
      <c r="CL143" s="13" t="n">
        <v>0.038806</v>
      </c>
      <c r="CM143" s="13" t="n">
        <v>0.031489</v>
      </c>
      <c r="CN143" s="13" t="n">
        <v>0.009355</v>
      </c>
      <c r="CO143" s="13" t="n">
        <v>-0.042042</v>
      </c>
      <c r="CP143" s="13" t="n">
        <v>0.047433</v>
      </c>
      <c r="CQ143" s="13" t="n">
        <v>0.030033</v>
      </c>
      <c r="CR143" s="13" t="n">
        <v>0.117876</v>
      </c>
      <c r="CS143" s="13" t="n">
        <v>-0.111158</v>
      </c>
      <c r="CT143" s="13" t="n">
        <v>0.072604</v>
      </c>
      <c r="CU143" s="13" t="n">
        <v>0.014295</v>
      </c>
      <c r="CV143" s="13" t="n">
        <v>0.019359</v>
      </c>
      <c r="CW143" s="13" t="n">
        <v>0.027966</v>
      </c>
      <c r="CX143" s="13" t="n">
        <v>0.020055</v>
      </c>
      <c r="CY143" s="13" t="n">
        <v>0.038317</v>
      </c>
      <c r="CZ143" s="13" t="n">
        <v>-0.019933</v>
      </c>
      <c r="DA143" s="13" t="n">
        <v>0.092614</v>
      </c>
      <c r="DB143" s="13" t="n">
        <v>-0.008108</v>
      </c>
      <c r="DC143" s="13" t="n">
        <v>-0.009</v>
      </c>
      <c r="DD143" s="13" t="n">
        <v>0.071923</v>
      </c>
      <c r="DE143" s="13" t="n">
        <v>-0.029851</v>
      </c>
      <c r="DF143" s="13" t="n">
        <v>0.014022</v>
      </c>
      <c r="DG143" s="13" t="n">
        <v>0.014033</v>
      </c>
      <c r="DH143" s="13" t="n">
        <v>0.035172</v>
      </c>
      <c r="DI143" s="13" t="n">
        <v>-0.022115</v>
      </c>
      <c r="DJ143" s="13" t="n">
        <v>0.02973</v>
      </c>
      <c r="DK143" s="13" t="n">
        <v>0.000982</v>
      </c>
      <c r="DL143" s="13" t="n">
        <v>0.142749</v>
      </c>
      <c r="DM143" s="13" t="n">
        <v>0.037192</v>
      </c>
      <c r="DN143" s="13" t="n">
        <v>-0.014032</v>
      </c>
      <c r="DO143" s="13" t="n">
        <v>0.049426</v>
      </c>
      <c r="DP143" s="13" t="n">
        <v>-0.034265</v>
      </c>
      <c r="DQ143" s="13" t="n">
        <v>-0.144463</v>
      </c>
      <c r="DR143" s="13" t="n">
        <v>-0.020807</v>
      </c>
      <c r="DS143" s="13" t="n">
        <v>-0.14448</v>
      </c>
      <c r="DT143" s="13" t="n">
        <v>0.127349</v>
      </c>
      <c r="DV143" s="13" t="n">
        <v>0.051588</v>
      </c>
      <c r="DW143" s="13" t="n">
        <v>-0.037482</v>
      </c>
      <c r="DX143" s="13" t="n">
        <v>-0.07686</v>
      </c>
      <c r="DY143" s="13" t="n">
        <v>-0.018586</v>
      </c>
      <c r="DZ143" s="13" t="n">
        <v>0.043857</v>
      </c>
      <c r="EA143" s="13" t="n">
        <v>-0.074271</v>
      </c>
      <c r="EB143" s="13" t="n">
        <v>0.029712</v>
      </c>
      <c r="EC143" s="13" t="n">
        <v>-0.072238</v>
      </c>
      <c r="ED143" s="13" t="n">
        <v>0.017289</v>
      </c>
      <c r="EE143" s="13" t="n">
        <v>-0.010882</v>
      </c>
      <c r="EF143" s="13" t="n">
        <v>0.023455</v>
      </c>
      <c r="EG143" s="13" t="n">
        <v>-0.017418</v>
      </c>
      <c r="EH143" s="13" t="n">
        <v>0.047477</v>
      </c>
      <c r="EI143" s="13" t="n">
        <v>-0.021398</v>
      </c>
      <c r="EJ143" s="13" t="n">
        <v>0.022046</v>
      </c>
      <c r="EK143" s="13" t="n">
        <v>0.018873</v>
      </c>
      <c r="EL143" s="13" t="n">
        <v>0.023034</v>
      </c>
      <c r="EM143" s="13" t="n">
        <v>-0.052736</v>
      </c>
      <c r="EN143" s="13" t="n">
        <v>-0.065364</v>
      </c>
      <c r="EO143" s="13" t="n">
        <v>-0.089742</v>
      </c>
      <c r="EP143" s="13" t="n">
        <v>0.053152</v>
      </c>
      <c r="EQ143" s="13" t="n">
        <v>0.028786</v>
      </c>
      <c r="ER143" s="13" t="n">
        <v>-0.051739</v>
      </c>
      <c r="ES143" s="13" t="n">
        <v>-0.10249</v>
      </c>
      <c r="ET143" s="13" t="n">
        <v>-0.018578</v>
      </c>
      <c r="EU143" s="13" t="n">
        <v>0.034075</v>
      </c>
      <c r="EV143" s="13" t="n">
        <v>0.045178</v>
      </c>
      <c r="EW143" s="13" t="n">
        <v>-0.011984</v>
      </c>
      <c r="EX143" s="13" t="n">
        <v>-0.045627</v>
      </c>
      <c r="EY143" s="13" t="n">
        <v>0.049232</v>
      </c>
      <c r="EZ143" s="13" t="n">
        <v>0.027746</v>
      </c>
      <c r="FA143" s="13" t="n">
        <v>0.098478</v>
      </c>
      <c r="FB143" s="13" t="n">
        <v>-0.108699</v>
      </c>
      <c r="FC143" s="13" t="n">
        <v>0.044804</v>
      </c>
      <c r="FD143" s="13" t="n">
        <v>-0.011773</v>
      </c>
      <c r="FE143" s="13" t="n">
        <v>0.016171</v>
      </c>
      <c r="FF143" s="13" t="n">
        <v>0.039368</v>
      </c>
      <c r="FG143" s="13" t="n">
        <v>-0.003141</v>
      </c>
      <c r="FH143" s="13" t="n">
        <v>0.006861</v>
      </c>
      <c r="FI143" s="13" t="n">
        <v>-0.038109</v>
      </c>
      <c r="FJ143" s="13" t="n">
        <v>0.066693</v>
      </c>
      <c r="FK143" s="13" t="n">
        <v>-0.025255</v>
      </c>
      <c r="FL143" s="13" t="n">
        <v>-0.0441</v>
      </c>
      <c r="FM143" s="13" t="n">
        <v>0.098369</v>
      </c>
      <c r="FN143" s="13" t="n">
        <v>-0.021822</v>
      </c>
      <c r="FO143" s="13" t="n">
        <v>0.014181</v>
      </c>
      <c r="FP143" s="13" t="n">
        <v>0.029236</v>
      </c>
      <c r="FQ143" s="13" t="n">
        <v>0.014677</v>
      </c>
      <c r="FR143" s="13" t="n">
        <v>-0.048816</v>
      </c>
      <c r="FS143" s="13" t="n">
        <v>0.031538</v>
      </c>
      <c r="FT143" s="13" t="n">
        <v>-0.014774</v>
      </c>
      <c r="FU143" s="13" t="n">
        <v>0.100543</v>
      </c>
      <c r="FV143" s="13" t="n">
        <v>0.017719</v>
      </c>
      <c r="FW143" s="13" t="n">
        <v>-0.026403</v>
      </c>
      <c r="FX143" s="13" t="n">
        <v>0.046928</v>
      </c>
      <c r="FY143" s="13" t="n">
        <v>-0.003015</v>
      </c>
      <c r="FZ143" s="13" t="n">
        <v>-0.140297</v>
      </c>
      <c r="GA143" s="13" t="n">
        <v>-0.042411</v>
      </c>
      <c r="GB143" s="13" t="n">
        <v>-0.17752</v>
      </c>
      <c r="GC143" s="13" t="n">
        <v>0.240985</v>
      </c>
    </row>
    <row r="144" customFormat="false" ht="15" hidden="false" customHeight="false" outlineLevel="0" collapsed="false">
      <c r="B144" s="8" t="str">
        <f aca="false">Deals!B144</f>
        <v>Post Holdings, Inc.</v>
      </c>
      <c r="C144" s="12" t="n">
        <v>1</v>
      </c>
      <c r="D144" s="13" t="n">
        <v>0.067065</v>
      </c>
      <c r="E144" s="13" t="n">
        <v>-0.035014</v>
      </c>
      <c r="F144" s="13" t="n">
        <v>-0.051887</v>
      </c>
      <c r="G144" s="13" t="n">
        <v>-0.043819</v>
      </c>
      <c r="H144" s="13" t="n">
        <v>0.018811</v>
      </c>
      <c r="I144" s="13" t="n">
        <v>-0.117659</v>
      </c>
      <c r="J144" s="13" t="n">
        <v>-0.176981</v>
      </c>
      <c r="K144" s="13" t="n">
        <v>-0.102516</v>
      </c>
      <c r="L144" s="13" t="n">
        <v>0.130199</v>
      </c>
      <c r="M144" s="13" t="n">
        <v>0.066667</v>
      </c>
      <c r="N144" s="13" t="n">
        <v>0.04725</v>
      </c>
      <c r="O144" s="13" t="n">
        <v>0.127954</v>
      </c>
      <c r="P144" s="13" t="n">
        <v>0.047196</v>
      </c>
      <c r="Q144" s="13" t="n">
        <v>-0.053355</v>
      </c>
      <c r="R144" s="13" t="n">
        <v>0.002135</v>
      </c>
      <c r="S144" s="13" t="n">
        <v>-0.078398</v>
      </c>
      <c r="T144" s="13" t="n">
        <v>0.246648</v>
      </c>
      <c r="U144" s="13" t="n">
        <v>-0.003523</v>
      </c>
      <c r="V144" s="13" t="n">
        <v>0.214738</v>
      </c>
      <c r="W144" s="13" t="n">
        <v>-0.094669</v>
      </c>
      <c r="X144" s="13" t="n">
        <v>0.087479</v>
      </c>
      <c r="Y144" s="13" t="n">
        <v>0.081687</v>
      </c>
      <c r="Z144" s="13" t="n">
        <v>-0.112486</v>
      </c>
      <c r="AA144" s="13" t="n">
        <v>-0.051864</v>
      </c>
      <c r="AB144" s="13" t="n">
        <v>0.18735</v>
      </c>
      <c r="AC144" s="13" t="n">
        <v>-0.009934</v>
      </c>
      <c r="AD144" s="13" t="n">
        <v>0.044642</v>
      </c>
      <c r="AE144" s="13" t="n">
        <v>0.058046</v>
      </c>
      <c r="AF144" s="13" t="n">
        <v>0.087883</v>
      </c>
      <c r="AG144" s="13" t="n">
        <v>0.048132</v>
      </c>
      <c r="AH144" s="13" t="n">
        <v>-0.021807</v>
      </c>
      <c r="AI144" s="13" t="n">
        <v>-0.089762</v>
      </c>
      <c r="AJ144" s="13" t="n">
        <v>-0.012181</v>
      </c>
      <c r="AK144" s="13" t="n">
        <v>0.001312</v>
      </c>
      <c r="AL144" s="13" t="n">
        <v>0.05319</v>
      </c>
      <c r="AM144" s="13" t="n">
        <v>0.040925</v>
      </c>
      <c r="AN144" s="13" t="n">
        <v>-0.02163</v>
      </c>
      <c r="AO144" s="13" t="n">
        <v>0.069012</v>
      </c>
      <c r="AP144" s="13" t="n">
        <v>-0.038048</v>
      </c>
      <c r="AQ144" s="13" t="n">
        <v>-0.04573</v>
      </c>
      <c r="AR144" s="13" t="n">
        <v>-0.033483</v>
      </c>
      <c r="AS144" s="13" t="n">
        <v>0.071475</v>
      </c>
      <c r="AT144" s="13" t="n">
        <v>0.023197</v>
      </c>
      <c r="AU144" s="13" t="n">
        <v>0.036885</v>
      </c>
      <c r="AV144" s="13" t="n">
        <v>-0.060496</v>
      </c>
      <c r="AW144" s="13" t="n">
        <v>-0.041963</v>
      </c>
      <c r="AX144" s="13" t="n">
        <v>-0.002769</v>
      </c>
      <c r="AY144" s="13" t="n">
        <v>-0.044932</v>
      </c>
      <c r="AZ144" s="13" t="n">
        <v>0.001454</v>
      </c>
      <c r="BA144" s="13" t="n">
        <v>-0.000264</v>
      </c>
      <c r="BB144" s="13" t="n">
        <v>0.05029</v>
      </c>
      <c r="BC144" s="13" t="n">
        <v>-0.033932</v>
      </c>
      <c r="BD144" s="13" t="n">
        <v>0.119032</v>
      </c>
      <c r="BE144" s="13" t="n">
        <v>0.006278</v>
      </c>
      <c r="BF144" s="13" t="n">
        <v>0.123614</v>
      </c>
      <c r="BG144" s="13" t="n">
        <v>0.00802</v>
      </c>
      <c r="BH144" s="13" t="n">
        <v>-0.098123</v>
      </c>
      <c r="BI144" s="13" t="n">
        <v>0.094209</v>
      </c>
      <c r="BJ144" s="13" t="n">
        <v>-0.07876</v>
      </c>
      <c r="BK144" s="13" t="n">
        <v>0.0414</v>
      </c>
      <c r="BM144" s="13" t="n">
        <v>0.050177</v>
      </c>
      <c r="BN144" s="13" t="n">
        <v>0.011256</v>
      </c>
      <c r="BO144" s="13" t="n">
        <v>-0.018995</v>
      </c>
      <c r="BP144" s="13" t="n">
        <v>-0.005565</v>
      </c>
      <c r="BQ144" s="13" t="n">
        <v>0.049122</v>
      </c>
      <c r="BR144" s="13" t="n">
        <v>-0.062596</v>
      </c>
      <c r="BS144" s="13" t="n">
        <v>0.046173</v>
      </c>
      <c r="BT144" s="13" t="n">
        <v>-0.050798</v>
      </c>
      <c r="BU144" s="13" t="n">
        <v>0.053694</v>
      </c>
      <c r="BV144" s="13" t="n">
        <v>-0.009908</v>
      </c>
      <c r="BW144" s="13" t="n">
        <v>0.027155</v>
      </c>
      <c r="BX144" s="13" t="n">
        <v>-0.04446</v>
      </c>
      <c r="BY144" s="13" t="n">
        <v>0.054782</v>
      </c>
      <c r="BZ144" s="13" t="n">
        <v>0.027807</v>
      </c>
      <c r="CA144" s="13" t="n">
        <v>0.000211</v>
      </c>
      <c r="CB144" s="13" t="n">
        <v>0.012534</v>
      </c>
      <c r="CC144" s="13" t="n">
        <v>-0.002746</v>
      </c>
      <c r="CD144" s="13" t="n">
        <v>-0.041521</v>
      </c>
      <c r="CE144" s="13" t="n">
        <v>-0.048959</v>
      </c>
      <c r="CF144" s="13" t="n">
        <v>-0.029066</v>
      </c>
      <c r="CG144" s="13" t="n">
        <v>0.055989</v>
      </c>
      <c r="CH144" s="13" t="n">
        <v>0.049992</v>
      </c>
      <c r="CI144" s="13" t="n">
        <v>-0.058551</v>
      </c>
      <c r="CJ144" s="13" t="n">
        <v>-0.068295</v>
      </c>
      <c r="CK144" s="13" t="n">
        <v>0.010812</v>
      </c>
      <c r="CL144" s="13" t="n">
        <v>0.071746</v>
      </c>
      <c r="CM144" s="13" t="n">
        <v>0.028341</v>
      </c>
      <c r="CN144" s="13" t="n">
        <v>0.020327</v>
      </c>
      <c r="CO144" s="13" t="n">
        <v>-0.01764</v>
      </c>
      <c r="CP144" s="13" t="n">
        <v>0.047786</v>
      </c>
      <c r="CQ144" s="13" t="n">
        <v>0.031149</v>
      </c>
      <c r="CR144" s="13" t="n">
        <v>0.009037</v>
      </c>
      <c r="CS144" s="13" t="n">
        <v>-0.025509</v>
      </c>
      <c r="CT144" s="13" t="n">
        <v>0.159475</v>
      </c>
      <c r="CU144" s="13" t="n">
        <v>0.045427</v>
      </c>
      <c r="CV144" s="13" t="n">
        <v>-0.019892</v>
      </c>
      <c r="CW144" s="13" t="n">
        <v>0.015421</v>
      </c>
      <c r="CX144" s="13" t="n">
        <v>-0.006455</v>
      </c>
      <c r="CY144" s="13" t="n">
        <v>0.01581</v>
      </c>
      <c r="CZ144" s="13" t="n">
        <v>-0.040913</v>
      </c>
      <c r="DA144" s="13" t="n">
        <v>0.029799</v>
      </c>
      <c r="DB144" s="13" t="n">
        <v>0.013482</v>
      </c>
      <c r="DC144" s="13" t="n">
        <v>-0.030978</v>
      </c>
      <c r="DD144" s="13" t="n">
        <v>0.093012</v>
      </c>
      <c r="DE144" s="13" t="n">
        <v>-0.00044</v>
      </c>
      <c r="DF144" s="13" t="n">
        <v>0.022007</v>
      </c>
      <c r="DG144" s="13" t="n">
        <v>-0.001032</v>
      </c>
      <c r="DH144" s="13" t="n">
        <v>0.022074</v>
      </c>
      <c r="DI144" s="13" t="n">
        <v>-0.036871</v>
      </c>
      <c r="DJ144" s="13" t="n">
        <v>0.013443</v>
      </c>
      <c r="DK144" s="13" t="n">
        <v>0.008587</v>
      </c>
      <c r="DL144" s="13" t="n">
        <v>0.071675</v>
      </c>
      <c r="DM144" s="13" t="n">
        <v>-0.011675</v>
      </c>
      <c r="DN144" s="13" t="n">
        <v>0.006792</v>
      </c>
      <c r="DO144" s="13" t="n">
        <v>0.021936</v>
      </c>
      <c r="DP144" s="13" t="n">
        <v>-0.034807</v>
      </c>
      <c r="DQ144" s="13" t="n">
        <v>-0.114071</v>
      </c>
      <c r="DR144" s="13" t="n">
        <v>0.017152</v>
      </c>
      <c r="DS144" s="13" t="n">
        <v>-0.125847</v>
      </c>
      <c r="DT144" s="13" t="n">
        <v>0.103834</v>
      </c>
      <c r="DV144" s="13" t="n">
        <v>0.04954</v>
      </c>
      <c r="DW144" s="13" t="n">
        <v>0.015775</v>
      </c>
      <c r="DX144" s="13" t="n">
        <v>-0.021781</v>
      </c>
      <c r="DY144" s="13" t="n">
        <v>-0.003994</v>
      </c>
      <c r="DZ144" s="13" t="n">
        <v>0.042336</v>
      </c>
      <c r="EA144" s="13" t="n">
        <v>-0.062757</v>
      </c>
      <c r="EB144" s="13" t="n">
        <v>0.041986</v>
      </c>
      <c r="EC144" s="13" t="n">
        <v>-0.055507</v>
      </c>
      <c r="ED144" s="13" t="n">
        <v>0.056262</v>
      </c>
      <c r="EE144" s="13" t="n">
        <v>-0.020247</v>
      </c>
      <c r="EF144" s="13" t="n">
        <v>0.0246</v>
      </c>
      <c r="EG144" s="13" t="n">
        <v>-0.049417</v>
      </c>
      <c r="EH144" s="13" t="n">
        <v>0.064634</v>
      </c>
      <c r="EI144" s="13" t="n">
        <v>0.022689</v>
      </c>
      <c r="EJ144" s="13" t="n">
        <v>0.012882</v>
      </c>
      <c r="EK144" s="13" t="n">
        <v>0.000133</v>
      </c>
      <c r="EL144" s="13" t="n">
        <v>-0.002043</v>
      </c>
      <c r="EM144" s="13" t="n">
        <v>-0.041138</v>
      </c>
      <c r="EN144" s="13" t="n">
        <v>-0.050393</v>
      </c>
      <c r="EO144" s="13" t="n">
        <v>-0.035646</v>
      </c>
      <c r="EP144" s="13" t="n">
        <v>0.061741</v>
      </c>
      <c r="EQ144" s="13" t="n">
        <v>0.050578</v>
      </c>
      <c r="ER144" s="13" t="n">
        <v>-0.057436</v>
      </c>
      <c r="ES144" s="13" t="n">
        <v>-0.083852</v>
      </c>
      <c r="ET144" s="13" t="n">
        <v>0.01014</v>
      </c>
      <c r="EU144" s="13" t="n">
        <v>0.079282</v>
      </c>
      <c r="EV144" s="13" t="n">
        <v>0.044638</v>
      </c>
      <c r="EW144" s="13" t="n">
        <v>0.013977</v>
      </c>
      <c r="EX144" s="13" t="n">
        <v>-0.025048</v>
      </c>
      <c r="EY144" s="13" t="n">
        <v>0.048073</v>
      </c>
      <c r="EZ144" s="13" t="n">
        <v>0.031852</v>
      </c>
      <c r="FA144" s="13" t="n">
        <v>0.008712</v>
      </c>
      <c r="FB144" s="13" t="n">
        <v>-0.02366</v>
      </c>
      <c r="FC144" s="13" t="n">
        <v>0.15901</v>
      </c>
      <c r="FD144" s="13" t="n">
        <v>0.05341</v>
      </c>
      <c r="FE144" s="13" t="n">
        <v>-0.020244</v>
      </c>
      <c r="FF144" s="13" t="n">
        <v>0.017099</v>
      </c>
      <c r="FG144" s="13" t="n">
        <v>-0.009401</v>
      </c>
      <c r="FH144" s="13" t="n">
        <v>0.017902</v>
      </c>
      <c r="FI144" s="13" t="n">
        <v>-0.042191</v>
      </c>
      <c r="FJ144" s="13" t="n">
        <v>0.032763</v>
      </c>
      <c r="FK144" s="13" t="n">
        <v>0.014262</v>
      </c>
      <c r="FL144" s="13" t="n">
        <v>-0.022284</v>
      </c>
      <c r="FM144" s="13" t="n">
        <v>0.09311</v>
      </c>
      <c r="FN144" s="13" t="n">
        <v>0.003785</v>
      </c>
      <c r="FO144" s="13" t="n">
        <v>0.023653</v>
      </c>
      <c r="FP144" s="13" t="n">
        <v>-0.002032</v>
      </c>
      <c r="FQ144" s="13" t="n">
        <v>0.020789</v>
      </c>
      <c r="FR144" s="13" t="n">
        <v>-0.035497</v>
      </c>
      <c r="FS144" s="13" t="n">
        <v>0.012802</v>
      </c>
      <c r="FT144" s="13" t="n">
        <v>0.006758</v>
      </c>
      <c r="FU144" s="13" t="n">
        <v>0.077577</v>
      </c>
      <c r="FV144" s="13" t="n">
        <v>-0.002753</v>
      </c>
      <c r="FW144" s="13" t="n">
        <v>0.007089</v>
      </c>
      <c r="FX144" s="13" t="n">
        <v>0.019129</v>
      </c>
      <c r="FY144" s="13" t="n">
        <v>-0.03709</v>
      </c>
      <c r="FZ144" s="13" t="n">
        <v>-0.105393</v>
      </c>
      <c r="GA144" s="13" t="n">
        <v>0.014799</v>
      </c>
      <c r="GB144" s="13" t="n">
        <v>-0.129337</v>
      </c>
      <c r="GC144" s="13" t="n">
        <v>0.115225</v>
      </c>
    </row>
    <row r="145" customFormat="false" ht="15" hidden="false" customHeight="false" outlineLevel="0" collapsed="false">
      <c r="B145" s="8" t="str">
        <f aca="false">Deals!B145</f>
        <v>Thermo Fisher Scientific Inc.</v>
      </c>
      <c r="C145" s="12" t="n">
        <v>1</v>
      </c>
      <c r="D145" s="13" t="n">
        <v>-0.033323</v>
      </c>
      <c r="E145" s="13" t="n">
        <v>-0.051896</v>
      </c>
      <c r="F145" s="13" t="n">
        <v>0.025526</v>
      </c>
      <c r="G145" s="13" t="n">
        <v>0.010606</v>
      </c>
      <c r="H145" s="13" t="n">
        <v>0.029661</v>
      </c>
      <c r="I145" s="13" t="n">
        <v>-0.010617</v>
      </c>
      <c r="J145" s="13" t="n">
        <v>0.013643</v>
      </c>
      <c r="K145" s="13" t="n">
        <v>-0.033936</v>
      </c>
      <c r="L145" s="13" t="n">
        <v>0.099685</v>
      </c>
      <c r="M145" s="13" t="n">
        <v>-0.029778</v>
      </c>
      <c r="N145" s="13" t="n">
        <v>-0.000639</v>
      </c>
      <c r="O145" s="13" t="n">
        <v>0.038256</v>
      </c>
      <c r="P145" s="13" t="n">
        <v>0.034538</v>
      </c>
      <c r="Q145" s="13" t="n">
        <v>-0.064463</v>
      </c>
      <c r="R145" s="13" t="n">
        <v>0.031429</v>
      </c>
      <c r="S145" s="13" t="n">
        <v>0.00216</v>
      </c>
      <c r="T145" s="13" t="n">
        <v>0.075293</v>
      </c>
      <c r="U145" s="13" t="n">
        <v>-0.101484</v>
      </c>
      <c r="V145" s="13" t="n">
        <v>-0.023451</v>
      </c>
      <c r="W145" s="13" t="n">
        <v>0.069513</v>
      </c>
      <c r="X145" s="13" t="n">
        <v>0.058266</v>
      </c>
      <c r="Y145" s="13" t="n">
        <v>0.026012</v>
      </c>
      <c r="Z145" s="13" t="n">
        <v>-0.069017</v>
      </c>
      <c r="AA145" s="13" t="n">
        <v>-0.021733</v>
      </c>
      <c r="AB145" s="13" t="n">
        <v>0.097144</v>
      </c>
      <c r="AC145" s="13" t="n">
        <v>0.018787</v>
      </c>
      <c r="AD145" s="13" t="n">
        <v>0.052132</v>
      </c>
      <c r="AE145" s="13" t="n">
        <v>-0.025433</v>
      </c>
      <c r="AF145" s="13" t="n">
        <v>0.074986</v>
      </c>
      <c r="AG145" s="13" t="n">
        <v>-0.041866</v>
      </c>
      <c r="AH145" s="13" t="n">
        <v>0.046127</v>
      </c>
      <c r="AI145" s="13" t="n">
        <v>-0.075632</v>
      </c>
      <c r="AJ145" s="13" t="n">
        <v>-0.047065</v>
      </c>
      <c r="AK145" s="13" t="n">
        <v>0.008136</v>
      </c>
      <c r="AL145" s="13" t="n">
        <v>0.080014</v>
      </c>
      <c r="AM145" s="13" t="n">
        <v>0.034714</v>
      </c>
      <c r="AN145" s="13" t="n">
        <v>-0.024924</v>
      </c>
      <c r="AO145" s="13" t="n">
        <v>0.076367</v>
      </c>
      <c r="AP145" s="13" t="n">
        <v>0.045122</v>
      </c>
      <c r="AQ145" s="13" t="n">
        <v>0.010591</v>
      </c>
      <c r="AR145" s="13" t="n">
        <v>0.006076</v>
      </c>
      <c r="AS145" s="13" t="n">
        <v>0.066143</v>
      </c>
      <c r="AT145" s="13" t="n">
        <v>0.011809</v>
      </c>
      <c r="AU145" s="13" t="n">
        <v>0.024471</v>
      </c>
      <c r="AV145" s="13" t="n">
        <v>-0.00552</v>
      </c>
      <c r="AW145" s="13" t="n">
        <v>-0.014163</v>
      </c>
      <c r="AX145" s="13" t="n">
        <v>0.180272</v>
      </c>
      <c r="AY145" s="13" t="n">
        <v>-0.069296</v>
      </c>
      <c r="AZ145" s="13" t="n">
        <v>-0.009349</v>
      </c>
      <c r="BA145" s="13" t="n">
        <v>0.018841</v>
      </c>
      <c r="BB145" s="13" t="n">
        <v>-0.009888</v>
      </c>
      <c r="BC145" s="13" t="n">
        <v>-0.004609</v>
      </c>
      <c r="BD145" s="13" t="n">
        <v>0.132229</v>
      </c>
      <c r="BE145" s="13" t="n">
        <v>0.019486</v>
      </c>
      <c r="BF145" s="13" t="n">
        <v>0.021539</v>
      </c>
      <c r="BG145" s="13" t="n">
        <v>-0.042732</v>
      </c>
      <c r="BH145" s="13" t="n">
        <v>0.068051</v>
      </c>
      <c r="BI145" s="13" t="n">
        <v>-0.102545</v>
      </c>
      <c r="BJ145" s="13" t="n">
        <v>0.09777</v>
      </c>
      <c r="BK145" s="13" t="n">
        <v>0.05658</v>
      </c>
      <c r="BM145" s="13" t="n">
        <v>0.004986</v>
      </c>
      <c r="BN145" s="13" t="n">
        <v>-0.000731</v>
      </c>
      <c r="BO145" s="13" t="n">
        <v>0.015127</v>
      </c>
      <c r="BP145" s="13" t="n">
        <v>0.012916</v>
      </c>
      <c r="BQ145" s="13" t="n">
        <v>-0.008785</v>
      </c>
      <c r="BR145" s="13" t="n">
        <v>0.044484</v>
      </c>
      <c r="BS145" s="13" t="n">
        <v>-0.008983</v>
      </c>
      <c r="BT145" s="13" t="n">
        <v>0.028195</v>
      </c>
      <c r="BU145" s="13" t="n">
        <v>0.037097</v>
      </c>
      <c r="BV145" s="13" t="n">
        <v>-0.014056</v>
      </c>
      <c r="BW145" s="13" t="n">
        <v>-0.026449</v>
      </c>
      <c r="BX145" s="13" t="n">
        <v>0.060165</v>
      </c>
      <c r="BY145" s="13" t="n">
        <v>-0.020999</v>
      </c>
      <c r="BZ145" s="13" t="n">
        <v>0.011071</v>
      </c>
      <c r="CA145" s="13" t="n">
        <v>0.006504</v>
      </c>
      <c r="CB145" s="13" t="n">
        <v>-0.033668</v>
      </c>
      <c r="CC145" s="13" t="n">
        <v>0.035654</v>
      </c>
      <c r="CD145" s="13" t="n">
        <v>-0.065664</v>
      </c>
      <c r="CE145" s="13" t="n">
        <v>-0.02703</v>
      </c>
      <c r="CF145" s="13" t="n">
        <v>0.088143</v>
      </c>
      <c r="CG145" s="13" t="n">
        <v>0.003173</v>
      </c>
      <c r="CH145" s="13" t="n">
        <v>-0.005798</v>
      </c>
      <c r="CI145" s="13" t="n">
        <v>-0.03524</v>
      </c>
      <c r="CJ145" s="13" t="n">
        <v>-0.003285</v>
      </c>
      <c r="CK145" s="13" t="n">
        <v>0.063831</v>
      </c>
      <c r="CL145" s="13" t="n">
        <v>-0.010364</v>
      </c>
      <c r="CM145" s="13" t="n">
        <v>0.021426</v>
      </c>
      <c r="CN145" s="13" t="n">
        <v>-0.000234</v>
      </c>
      <c r="CO145" s="13" t="n">
        <v>0.03534</v>
      </c>
      <c r="CP145" s="13" t="n">
        <v>-0.003876</v>
      </c>
      <c r="CQ145" s="13" t="n">
        <v>0.002358</v>
      </c>
      <c r="CR145" s="13" t="n">
        <v>-0.019156</v>
      </c>
      <c r="CS145" s="13" t="n">
        <v>0.037243</v>
      </c>
      <c r="CT145" s="13" t="n">
        <v>0.01349</v>
      </c>
      <c r="CU145" s="13" t="n">
        <v>0.024595</v>
      </c>
      <c r="CV145" s="13" t="n">
        <v>0.029995</v>
      </c>
      <c r="CW145" s="13" t="n">
        <v>0.003355</v>
      </c>
      <c r="CX145" s="13" t="n">
        <v>0.019229</v>
      </c>
      <c r="CY145" s="13" t="n">
        <v>0.022041</v>
      </c>
      <c r="CZ145" s="13" t="n">
        <v>0.002054</v>
      </c>
      <c r="DA145" s="13" t="n">
        <v>0.022453</v>
      </c>
      <c r="DB145" s="13" t="n">
        <v>0.000712</v>
      </c>
      <c r="DC145" s="13" t="n">
        <v>0.012862</v>
      </c>
      <c r="DD145" s="13" t="n">
        <v>0.007849</v>
      </c>
      <c r="DE145" s="13" t="n">
        <v>0.024267</v>
      </c>
      <c r="DF145" s="13" t="n">
        <v>0.014506</v>
      </c>
      <c r="DG145" s="13" t="n">
        <v>0.053436</v>
      </c>
      <c r="DH145" s="13" t="n">
        <v>-0.049429</v>
      </c>
      <c r="DI145" s="13" t="n">
        <v>-0.039862</v>
      </c>
      <c r="DJ145" s="13" t="n">
        <v>0.009306</v>
      </c>
      <c r="DK145" s="13" t="n">
        <v>0.022007</v>
      </c>
      <c r="DL145" s="13" t="n">
        <v>0.013903</v>
      </c>
      <c r="DM145" s="13" t="n">
        <v>0.052508</v>
      </c>
      <c r="DN145" s="13" t="n">
        <v>0.01952</v>
      </c>
      <c r="DO145" s="13" t="n">
        <v>0.012577</v>
      </c>
      <c r="DP145" s="13" t="n">
        <v>-0.050917</v>
      </c>
      <c r="DQ145" s="13" t="n">
        <v>0.032135</v>
      </c>
      <c r="DR145" s="13" t="n">
        <v>-0.071962</v>
      </c>
      <c r="DS145" s="13" t="n">
        <v>0.06413</v>
      </c>
      <c r="DT145" s="13" t="n">
        <v>0.028411</v>
      </c>
      <c r="DV145" s="13" t="n">
        <v>-0.001696</v>
      </c>
      <c r="DW145" s="13" t="n">
        <v>-0.011273</v>
      </c>
      <c r="DX145" s="13" t="n">
        <v>0.025135</v>
      </c>
      <c r="DY145" s="13" t="n">
        <v>0.019643</v>
      </c>
      <c r="DZ145" s="13" t="n">
        <v>-0.017426</v>
      </c>
      <c r="EA145" s="13" t="n">
        <v>0.045034</v>
      </c>
      <c r="EB145" s="13" t="n">
        <v>-0.026544</v>
      </c>
      <c r="EC145" s="13" t="n">
        <v>0.028729</v>
      </c>
      <c r="ED145" s="13" t="n">
        <v>0.021159</v>
      </c>
      <c r="EE145" s="13" t="n">
        <v>-0.001264</v>
      </c>
      <c r="EF145" s="13" t="n">
        <v>-0.040377</v>
      </c>
      <c r="EG145" s="13" t="n">
        <v>0.062766</v>
      </c>
      <c r="EH145" s="13" t="n">
        <v>-0.011835</v>
      </c>
      <c r="EI145" s="13" t="n">
        <v>0.0112</v>
      </c>
      <c r="EJ145" s="13" t="n">
        <v>0.004205</v>
      </c>
      <c r="EK145" s="13" t="n">
        <v>-0.0319</v>
      </c>
      <c r="EL145" s="13" t="n">
        <v>0.012116</v>
      </c>
      <c r="EM145" s="13" t="n">
        <v>-0.055204</v>
      </c>
      <c r="EN145" s="13" t="n">
        <v>-0.042014</v>
      </c>
      <c r="EO145" s="13" t="n">
        <v>0.077049</v>
      </c>
      <c r="EP145" s="13" t="n">
        <v>-0.001906</v>
      </c>
      <c r="EQ145" s="13" t="n">
        <v>-0.025708</v>
      </c>
      <c r="ER145" s="13" t="n">
        <v>-0.055393</v>
      </c>
      <c r="ES145" s="13" t="n">
        <v>0.021525</v>
      </c>
      <c r="ET145" s="13" t="n">
        <v>0.072469</v>
      </c>
      <c r="EU145" s="13" t="n">
        <v>0.009181</v>
      </c>
      <c r="EV145" s="13" t="n">
        <v>0.016639</v>
      </c>
      <c r="EW145" s="13" t="n">
        <v>-0.006245</v>
      </c>
      <c r="EX145" s="13" t="n">
        <v>0.03494</v>
      </c>
      <c r="EY145" s="13" t="n">
        <v>-0.005635</v>
      </c>
      <c r="EZ145" s="13" t="n">
        <v>0.010227</v>
      </c>
      <c r="FA145" s="13" t="n">
        <v>-0.020043</v>
      </c>
      <c r="FB145" s="13" t="n">
        <v>0.0641</v>
      </c>
      <c r="FC145" s="13" t="n">
        <v>0.008028</v>
      </c>
      <c r="FD145" s="13" t="n">
        <v>0.030818</v>
      </c>
      <c r="FE145" s="13" t="n">
        <v>0.02077</v>
      </c>
      <c r="FF145" s="13" t="n">
        <v>0.007796</v>
      </c>
      <c r="FG145" s="13" t="n">
        <v>0.016426</v>
      </c>
      <c r="FH145" s="13" t="n">
        <v>0.025849</v>
      </c>
      <c r="FI145" s="13" t="n">
        <v>0.013013</v>
      </c>
      <c r="FJ145" s="13" t="n">
        <v>0.026359</v>
      </c>
      <c r="FK145" s="13" t="n">
        <v>-0.012905</v>
      </c>
      <c r="FL145" s="13" t="n">
        <v>0.031949</v>
      </c>
      <c r="FM145" s="13" t="n">
        <v>0.002843</v>
      </c>
      <c r="FN145" s="13" t="n">
        <v>0.034877</v>
      </c>
      <c r="FO145" s="13" t="n">
        <v>0.027793</v>
      </c>
      <c r="FP145" s="13" t="n">
        <v>0.059316</v>
      </c>
      <c r="FQ145" s="13" t="n">
        <v>-0.043523</v>
      </c>
      <c r="FR145" s="13" t="n">
        <v>-0.022218</v>
      </c>
      <c r="FS145" s="13" t="n">
        <v>0.008567</v>
      </c>
      <c r="FT145" s="13" t="n">
        <v>-0.000603</v>
      </c>
      <c r="FU145" s="13" t="n">
        <v>0.018295</v>
      </c>
      <c r="FV145" s="13" t="n">
        <v>0.035484</v>
      </c>
      <c r="FW145" s="13" t="n">
        <v>0.014023</v>
      </c>
      <c r="FX145" s="13" t="n">
        <v>0.008755</v>
      </c>
      <c r="FY145" s="13" t="n">
        <v>-0.068964</v>
      </c>
      <c r="FZ145" s="13" t="n">
        <v>0.026417</v>
      </c>
      <c r="GA145" s="13" t="n">
        <v>-0.084039</v>
      </c>
      <c r="GB145" s="13" t="n">
        <v>0.092672</v>
      </c>
      <c r="GC145" s="13" t="n">
        <v>0.043486</v>
      </c>
    </row>
    <row r="146" customFormat="false" ht="15" hidden="false" customHeight="false" outlineLevel="0" collapsed="false">
      <c r="B146" s="8" t="str">
        <f aca="false">Deals!B146</f>
        <v>Toll Brothers, Inc.</v>
      </c>
      <c r="C146" s="12" t="n">
        <v>1</v>
      </c>
      <c r="D146" s="13" t="n">
        <v>-0.079723</v>
      </c>
      <c r="E146" s="13" t="n">
        <v>-0.04624</v>
      </c>
      <c r="F146" s="13" t="n">
        <v>0.057827</v>
      </c>
      <c r="G146" s="13" t="n">
        <v>0.018774</v>
      </c>
      <c r="H146" s="13" t="n">
        <v>-0.114092</v>
      </c>
      <c r="I146" s="13" t="n">
        <v>0.088712</v>
      </c>
      <c r="J146" s="13" t="n">
        <v>-0.124473</v>
      </c>
      <c r="K146" s="13" t="n">
        <v>0.025353</v>
      </c>
      <c r="L146" s="13" t="n">
        <v>0.095149</v>
      </c>
      <c r="M146" s="13" t="n">
        <v>-0.020577</v>
      </c>
      <c r="N146" s="13" t="n">
        <v>0.010213</v>
      </c>
      <c r="O146" s="13" t="n">
        <v>0.106586</v>
      </c>
      <c r="P146" s="13" t="n">
        <v>0.026886</v>
      </c>
      <c r="Q146" s="13" t="n">
        <v>-0.096594</v>
      </c>
      <c r="R146" s="13" t="n">
        <v>0.017727</v>
      </c>
      <c r="S146" s="13" t="n">
        <v>0.055847</v>
      </c>
      <c r="T146" s="13" t="n">
        <v>0.019115</v>
      </c>
      <c r="U146" s="13" t="n">
        <v>-0.050103</v>
      </c>
      <c r="V146" s="13" t="n">
        <v>-0.073844</v>
      </c>
      <c r="W146" s="13" t="n">
        <v>0.050526</v>
      </c>
      <c r="X146" s="13" t="n">
        <v>0.033639</v>
      </c>
      <c r="Y146" s="13" t="n">
        <v>-0.104357</v>
      </c>
      <c r="Z146" s="13" t="n">
        <v>-0.170571</v>
      </c>
      <c r="AA146" s="13" t="n">
        <v>-0.006155</v>
      </c>
      <c r="AB146" s="13" t="n">
        <v>0.075046</v>
      </c>
      <c r="AC146" s="13" t="n">
        <v>-0.07489</v>
      </c>
      <c r="AD146" s="13" t="n">
        <v>0.067766</v>
      </c>
      <c r="AE146" s="13" t="n">
        <v>-0.076844</v>
      </c>
      <c r="AF146" s="13" t="n">
        <v>0.040877</v>
      </c>
      <c r="AG146" s="13" t="n">
        <v>0.109961</v>
      </c>
      <c r="AH146" s="13" t="n">
        <v>-0.039563</v>
      </c>
      <c r="AI146" s="13" t="n">
        <v>-0.081045</v>
      </c>
      <c r="AJ146" s="13" t="n">
        <v>0.080904</v>
      </c>
      <c r="AK146" s="13" t="n">
        <v>0.045179</v>
      </c>
      <c r="AL146" s="13" t="n">
        <v>0.011613</v>
      </c>
      <c r="AM146" s="13" t="n">
        <v>0.088648</v>
      </c>
      <c r="AN146" s="13" t="n">
        <v>0.057704</v>
      </c>
      <c r="AO146" s="13" t="n">
        <v>-0.003323</v>
      </c>
      <c r="AP146" s="13" t="n">
        <v>0.025563</v>
      </c>
      <c r="AQ146" s="13" t="n">
        <v>0.070442</v>
      </c>
      <c r="AR146" s="13" t="n">
        <v>-0.023285</v>
      </c>
      <c r="AS146" s="13" t="n">
        <v>0.009588</v>
      </c>
      <c r="AT146" s="13" t="n">
        <v>0.064425</v>
      </c>
      <c r="AU146" s="13" t="n">
        <v>0.1102</v>
      </c>
      <c r="AV146" s="13" t="n">
        <v>0.09318</v>
      </c>
      <c r="AW146" s="13" t="n">
        <v>-0.045897</v>
      </c>
      <c r="AX146" s="13" t="n">
        <v>-0.029988</v>
      </c>
      <c r="AY146" s="13" t="n">
        <v>-0.059038</v>
      </c>
      <c r="AZ146" s="13" t="n">
        <v>-0.013233</v>
      </c>
      <c r="BA146" s="13" t="n">
        <v>-0.025202</v>
      </c>
      <c r="BB146" s="13" t="n">
        <v>-0.06333</v>
      </c>
      <c r="BC146" s="13" t="n">
        <v>-0.063307</v>
      </c>
      <c r="BD146" s="13" t="n">
        <v>-0.046769</v>
      </c>
      <c r="BE146" s="13" t="n">
        <v>0.02751</v>
      </c>
      <c r="BF146" s="13" t="n">
        <v>-0.088325</v>
      </c>
      <c r="BG146" s="13" t="n">
        <v>0.019074</v>
      </c>
      <c r="BH146" s="13" t="n">
        <v>-0.020499</v>
      </c>
      <c r="BI146" s="13" t="n">
        <v>-0.001213</v>
      </c>
      <c r="BJ146" s="13" t="n">
        <v>0.121773</v>
      </c>
      <c r="BK146" s="13" t="n">
        <v>-0.036275</v>
      </c>
      <c r="BM146" s="13" t="n">
        <v>0.00209</v>
      </c>
      <c r="BN146" s="13" t="n">
        <v>0.001289</v>
      </c>
      <c r="BO146" s="13" t="n">
        <v>0.033027</v>
      </c>
      <c r="BP146" s="13" t="n">
        <v>0.039543</v>
      </c>
      <c r="BQ146" s="13" t="n">
        <v>-0.033145</v>
      </c>
      <c r="BR146" s="13" t="n">
        <v>0.04848</v>
      </c>
      <c r="BS146" s="13" t="n">
        <v>-0.045069</v>
      </c>
      <c r="BT146" s="13" t="n">
        <v>0.038236</v>
      </c>
      <c r="BU146" s="13" t="n">
        <v>0.03348</v>
      </c>
      <c r="BV146" s="13" t="n">
        <v>0.003273</v>
      </c>
      <c r="BW146" s="13" t="n">
        <v>-0.010601</v>
      </c>
      <c r="BX146" s="13" t="n">
        <v>0.075713</v>
      </c>
      <c r="BY146" s="13" t="n">
        <v>0.011038</v>
      </c>
      <c r="BZ146" s="13" t="n">
        <v>-0.00926</v>
      </c>
      <c r="CA146" s="13" t="n">
        <v>0.029853</v>
      </c>
      <c r="CB146" s="13" t="n">
        <v>-0.021078</v>
      </c>
      <c r="CC146" s="13" t="n">
        <v>-0.00198</v>
      </c>
      <c r="CD146" s="13" t="n">
        <v>-0.047488</v>
      </c>
      <c r="CE146" s="13" t="n">
        <v>-0.043814</v>
      </c>
      <c r="CF146" s="13" t="n">
        <v>0.07451</v>
      </c>
      <c r="CG146" s="13" t="n">
        <v>0.009557</v>
      </c>
      <c r="CH146" s="13" t="n">
        <v>-0.044603</v>
      </c>
      <c r="CI146" s="13" t="n">
        <v>-0.064723</v>
      </c>
      <c r="CJ146" s="13" t="n">
        <v>0.001069</v>
      </c>
      <c r="CK146" s="13" t="n">
        <v>0.095151</v>
      </c>
      <c r="CL146" s="13" t="n">
        <v>0.018491</v>
      </c>
      <c r="CM146" s="13" t="n">
        <v>0.045514</v>
      </c>
      <c r="CN146" s="13" t="n">
        <v>-0.012791</v>
      </c>
      <c r="CO146" s="13" t="n">
        <v>0.033162</v>
      </c>
      <c r="CP146" s="13" t="n">
        <v>0.021293</v>
      </c>
      <c r="CQ146" s="13" t="n">
        <v>0.011081</v>
      </c>
      <c r="CR146" s="13" t="n">
        <v>-0.008831</v>
      </c>
      <c r="CS146" s="13" t="n">
        <v>0.072449</v>
      </c>
      <c r="CT146" s="13" t="n">
        <v>0.012484</v>
      </c>
      <c r="CU146" s="13" t="n">
        <v>0.015297</v>
      </c>
      <c r="CV146" s="13" t="n">
        <v>0.030587</v>
      </c>
      <c r="CW146" s="13" t="n">
        <v>0.006089</v>
      </c>
      <c r="CX146" s="13" t="n">
        <v>0.001577</v>
      </c>
      <c r="CY146" s="13" t="n">
        <v>0.002715</v>
      </c>
      <c r="CZ146" s="13" t="n">
        <v>0.012367</v>
      </c>
      <c r="DA146" s="13" t="n">
        <v>0.010593</v>
      </c>
      <c r="DB146" s="13" t="n">
        <v>-0.001771</v>
      </c>
      <c r="DC146" s="13" t="n">
        <v>0.045931</v>
      </c>
      <c r="DD146" s="13" t="n">
        <v>0.019471</v>
      </c>
      <c r="DE146" s="13" t="n">
        <v>0.04309</v>
      </c>
      <c r="DF146" s="13" t="n">
        <v>0.006204</v>
      </c>
      <c r="DG146" s="13" t="n">
        <v>0.045127</v>
      </c>
      <c r="DH146" s="13" t="n">
        <v>-0.034703</v>
      </c>
      <c r="DI146" s="13" t="n">
        <v>-0.00088</v>
      </c>
      <c r="DJ146" s="13" t="n">
        <v>-0.006974</v>
      </c>
      <c r="DK146" s="13" t="n">
        <v>0.024488</v>
      </c>
      <c r="DL146" s="13" t="n">
        <v>-0.002915</v>
      </c>
      <c r="DM146" s="13" t="n">
        <v>0.024557</v>
      </c>
      <c r="DN146" s="13" t="n">
        <v>-0.006231</v>
      </c>
      <c r="DO146" s="13" t="n">
        <v>-0.01801</v>
      </c>
      <c r="DP146" s="13" t="n">
        <v>-0.08171</v>
      </c>
      <c r="DQ146" s="13" t="n">
        <v>0.035196</v>
      </c>
      <c r="DR146" s="13" t="n">
        <v>-0.10699</v>
      </c>
      <c r="DS146" s="13" t="n">
        <v>0.105701</v>
      </c>
      <c r="DT146" s="13" t="n">
        <v>0.030243</v>
      </c>
      <c r="DV146" s="13" t="n">
        <v>-0.000132</v>
      </c>
      <c r="DW146" s="13" t="n">
        <v>0.002431</v>
      </c>
      <c r="DX146" s="13" t="n">
        <v>0.036902</v>
      </c>
      <c r="DY146" s="13" t="n">
        <v>0.040403</v>
      </c>
      <c r="DZ146" s="13" t="n">
        <v>-0.035133</v>
      </c>
      <c r="EA146" s="13" t="n">
        <v>0.045497</v>
      </c>
      <c r="EB146" s="13" t="n">
        <v>-0.044913</v>
      </c>
      <c r="EC146" s="13" t="n">
        <v>0.033794</v>
      </c>
      <c r="ED146" s="13" t="n">
        <v>0.028917</v>
      </c>
      <c r="EE146" s="13" t="n">
        <v>-0.001018</v>
      </c>
      <c r="EF146" s="13" t="n">
        <v>-0.022323</v>
      </c>
      <c r="EG146" s="13" t="n">
        <v>0.080976</v>
      </c>
      <c r="EH146" s="13" t="n">
        <v>0.007241</v>
      </c>
      <c r="EI146" s="13" t="n">
        <v>-0.000627</v>
      </c>
      <c r="EJ146" s="13" t="n">
        <v>0.018439</v>
      </c>
      <c r="EK146" s="13" t="n">
        <v>-0.023752</v>
      </c>
      <c r="EL146" s="13" t="n">
        <v>0.001638</v>
      </c>
      <c r="EM146" s="13" t="n">
        <v>-0.053171</v>
      </c>
      <c r="EN146" s="13" t="n">
        <v>-0.047451</v>
      </c>
      <c r="EO146" s="13" t="n">
        <v>0.064849</v>
      </c>
      <c r="EP146" s="13" t="n">
        <v>0.003787</v>
      </c>
      <c r="EQ146" s="13" t="n">
        <v>-0.048371</v>
      </c>
      <c r="ER146" s="13" t="n">
        <v>-0.059277</v>
      </c>
      <c r="ES146" s="13" t="n">
        <v>0.007081</v>
      </c>
      <c r="ET146" s="13" t="n">
        <v>0.101215</v>
      </c>
      <c r="EU146" s="13" t="n">
        <v>0.026988</v>
      </c>
      <c r="EV146" s="13" t="n">
        <v>0.032746</v>
      </c>
      <c r="EW146" s="13" t="n">
        <v>-0.024517</v>
      </c>
      <c r="EX146" s="13" t="n">
        <v>0.033259</v>
      </c>
      <c r="EY146" s="13" t="n">
        <v>0.020056</v>
      </c>
      <c r="EZ146" s="13" t="n">
        <v>0.010726</v>
      </c>
      <c r="FA146" s="13" t="n">
        <v>-0.009775</v>
      </c>
      <c r="FB146" s="13" t="n">
        <v>0.072883</v>
      </c>
      <c r="FC146" s="13" t="n">
        <v>0.017056</v>
      </c>
      <c r="FD146" s="13" t="n">
        <v>0.016222</v>
      </c>
      <c r="FE146" s="13" t="n">
        <v>0.027022</v>
      </c>
      <c r="FF146" s="13" t="n">
        <v>0.006269</v>
      </c>
      <c r="FG146" s="13" t="n">
        <v>-2.1E-005</v>
      </c>
      <c r="FH146" s="13" t="n">
        <v>-0.007588</v>
      </c>
      <c r="FI146" s="13" t="n">
        <v>0.016305</v>
      </c>
      <c r="FJ146" s="13" t="n">
        <v>0.005941</v>
      </c>
      <c r="FK146" s="13" t="n">
        <v>-0.004131</v>
      </c>
      <c r="FL146" s="13" t="n">
        <v>0.038515</v>
      </c>
      <c r="FM146" s="13" t="n">
        <v>0.016072</v>
      </c>
      <c r="FN146" s="13" t="n">
        <v>0.047135</v>
      </c>
      <c r="FO146" s="13" t="n">
        <v>0.007133</v>
      </c>
      <c r="FP146" s="13" t="n">
        <v>0.047611</v>
      </c>
      <c r="FQ146" s="13" t="n">
        <v>-0.03467</v>
      </c>
      <c r="FR146" s="13" t="n">
        <v>-0.002521</v>
      </c>
      <c r="FS146" s="13" t="n">
        <v>-0.0076</v>
      </c>
      <c r="FT146" s="13" t="n">
        <v>0.020404</v>
      </c>
      <c r="FU146" s="13" t="n">
        <v>0.010759</v>
      </c>
      <c r="FV146" s="13" t="n">
        <v>0.021261</v>
      </c>
      <c r="FW146" s="13" t="n">
        <v>-0.004456</v>
      </c>
      <c r="FX146" s="13" t="n">
        <v>-0.021531</v>
      </c>
      <c r="FY146" s="13" t="n">
        <v>-0.081302</v>
      </c>
      <c r="FZ146" s="13" t="n">
        <v>0.037363</v>
      </c>
      <c r="GA146" s="13" t="n">
        <v>-0.112171</v>
      </c>
      <c r="GB146" s="13" t="n">
        <v>0.114885</v>
      </c>
      <c r="GC146" s="13" t="n">
        <v>0.037869</v>
      </c>
    </row>
    <row r="147" customFormat="false" ht="15" hidden="false" customHeight="false" outlineLevel="0" collapsed="false">
      <c r="B147" s="8" t="str">
        <f aca="false">Deals!B147</f>
        <v>Myriad Genetics, Inc.</v>
      </c>
      <c r="C147" s="12" t="n">
        <v>1</v>
      </c>
      <c r="D147" s="13" t="n">
        <v>-0.055786</v>
      </c>
      <c r="E147" s="13" t="n">
        <v>0.234572</v>
      </c>
      <c r="F147" s="13" t="n">
        <v>-0.214404</v>
      </c>
      <c r="G147" s="13" t="n">
        <v>0.173703</v>
      </c>
      <c r="H147" s="13" t="n">
        <v>-0.072456</v>
      </c>
      <c r="I147" s="13" t="n">
        <v>0.002493</v>
      </c>
      <c r="J147" s="13" t="n">
        <v>0.065764</v>
      </c>
      <c r="K147" s="13" t="n">
        <v>0.023853</v>
      </c>
      <c r="L147" s="13" t="n">
        <v>-0.150924</v>
      </c>
      <c r="M147" s="13" t="n">
        <v>0.015807</v>
      </c>
      <c r="N147" s="13" t="n">
        <v>0.098649</v>
      </c>
      <c r="O147" s="13" t="n">
        <v>-0.089524</v>
      </c>
      <c r="P147" s="13" t="n">
        <v>0.039037</v>
      </c>
      <c r="Q147" s="13" t="n">
        <v>-0.066949</v>
      </c>
      <c r="R147" s="13" t="n">
        <v>0.027853</v>
      </c>
      <c r="S147" s="13" t="n">
        <v>0.001178</v>
      </c>
      <c r="T147" s="13" t="n">
        <v>0.003825</v>
      </c>
      <c r="U147" s="13" t="n">
        <v>0.100821</v>
      </c>
      <c r="V147" s="13" t="n">
        <v>-0.00213</v>
      </c>
      <c r="W147" s="13" t="n">
        <v>0.077108</v>
      </c>
      <c r="X147" s="13" t="n">
        <v>0.077533</v>
      </c>
      <c r="Y147" s="13" t="n">
        <v>-0.007816</v>
      </c>
      <c r="Z147" s="13" t="n">
        <v>-0.097081</v>
      </c>
      <c r="AA147" s="13" t="n">
        <v>-0.101873</v>
      </c>
      <c r="AB147" s="13" t="n">
        <v>0.069429</v>
      </c>
      <c r="AC147" s="13" t="n">
        <v>-0.038205</v>
      </c>
      <c r="AD147" s="13" t="n">
        <v>-0.058611</v>
      </c>
      <c r="AE147" s="13" t="n">
        <v>-0.097079</v>
      </c>
      <c r="AF147" s="13" t="n">
        <v>0.012418</v>
      </c>
      <c r="AG147" s="13" t="n">
        <v>-0.342802</v>
      </c>
      <c r="AH147" s="13" t="n">
        <v>0.010806</v>
      </c>
      <c r="AI147" s="13" t="n">
        <v>-0.042274</v>
      </c>
      <c r="AJ147" s="13" t="n">
        <v>-0.153222</v>
      </c>
      <c r="AK147" s="13" t="n">
        <v>-0.001198</v>
      </c>
      <c r="AL147" s="13" t="n">
        <v>-0.029394</v>
      </c>
      <c r="AM147" s="13" t="n">
        <v>0.200865</v>
      </c>
      <c r="AN147" s="13" t="n">
        <v>-0.011837</v>
      </c>
      <c r="AO147" s="13" t="n">
        <v>-0.042187</v>
      </c>
      <c r="AP147" s="13" t="n">
        <v>0.10658</v>
      </c>
      <c r="AQ147" s="13" t="n">
        <v>0.269779</v>
      </c>
      <c r="AR147" s="13" t="n">
        <v>-0.060759</v>
      </c>
      <c r="AS147" s="13" t="n">
        <v>0.256283</v>
      </c>
      <c r="AT147" s="13" t="n">
        <v>0.186619</v>
      </c>
      <c r="AU147" s="13" t="n">
        <v>-0.052515</v>
      </c>
      <c r="AV147" s="13" t="n">
        <v>0.01021</v>
      </c>
      <c r="AW147" s="13" t="n">
        <v>-0.00823</v>
      </c>
      <c r="AX147" s="13" t="n">
        <v>0.07381</v>
      </c>
      <c r="AY147" s="13" t="n">
        <v>-0.120933</v>
      </c>
      <c r="AZ147" s="13" t="n">
        <v>-0.088526</v>
      </c>
      <c r="BA147" s="13" t="n">
        <v>-0.04264</v>
      </c>
      <c r="BB147" s="13" t="n">
        <v>0.290562</v>
      </c>
      <c r="BC147" s="13" t="n">
        <v>0.023555</v>
      </c>
      <c r="BD147" s="13" t="n">
        <v>0.170725</v>
      </c>
      <c r="BE147" s="13" t="n">
        <v>0.138057</v>
      </c>
      <c r="BF147" s="13" t="n">
        <v>-0.07612</v>
      </c>
      <c r="BG147" s="13" t="n">
        <v>-0.021087</v>
      </c>
      <c r="BH147" s="13" t="n">
        <v>-0.284033</v>
      </c>
      <c r="BI147" s="13" t="n">
        <v>-0.098325</v>
      </c>
      <c r="BJ147" s="13" t="n">
        <v>-0.030272</v>
      </c>
      <c r="BK147" s="13" t="n">
        <v>0.100745</v>
      </c>
      <c r="BM147" s="13" t="n">
        <v>-0.000162</v>
      </c>
      <c r="BN147" s="13" t="n">
        <v>-0.015937</v>
      </c>
      <c r="BO147" s="13" t="n">
        <v>0.004539</v>
      </c>
      <c r="BP147" s="13" t="n">
        <v>0.053507</v>
      </c>
      <c r="BQ147" s="13" t="n">
        <v>-0.054971</v>
      </c>
      <c r="BR147" s="13" t="n">
        <v>0.041871</v>
      </c>
      <c r="BS147" s="13" t="n">
        <v>-0.055827</v>
      </c>
      <c r="BT147" s="13" t="n">
        <v>0.055072</v>
      </c>
      <c r="BU147" s="13" t="n">
        <v>0.027462</v>
      </c>
      <c r="BV147" s="13" t="n">
        <v>0.0084</v>
      </c>
      <c r="BW147" s="13" t="n">
        <v>-0.01509</v>
      </c>
      <c r="BX147" s="13" t="n">
        <v>0.079359</v>
      </c>
      <c r="BY147" s="13" t="n">
        <v>0.011372</v>
      </c>
      <c r="BZ147" s="13" t="n">
        <v>-0.013492</v>
      </c>
      <c r="CA147" s="13" t="n">
        <v>0.022313</v>
      </c>
      <c r="CB147" s="13" t="n">
        <v>0.002174</v>
      </c>
      <c r="CC147" s="13" t="n">
        <v>0.00263</v>
      </c>
      <c r="CD147" s="13" t="n">
        <v>-0.05552</v>
      </c>
      <c r="CE147" s="13" t="n">
        <v>-0.042563</v>
      </c>
      <c r="CF147" s="13" t="n">
        <v>0.062808</v>
      </c>
      <c r="CG147" s="13" t="n">
        <v>0.019056</v>
      </c>
      <c r="CH147" s="13" t="n">
        <v>-0.04771</v>
      </c>
      <c r="CI147" s="13" t="n">
        <v>-0.070432</v>
      </c>
      <c r="CJ147" s="13" t="n">
        <v>0.014407</v>
      </c>
      <c r="CK147" s="13" t="n">
        <v>0.07542</v>
      </c>
      <c r="CL147" s="13" t="n">
        <v>-0.003604</v>
      </c>
      <c r="CM147" s="13" t="n">
        <v>0.016372</v>
      </c>
      <c r="CN147" s="13" t="n">
        <v>-0.025656</v>
      </c>
      <c r="CO147" s="13" t="n">
        <v>0.052055</v>
      </c>
      <c r="CP147" s="13" t="n">
        <v>0.022986</v>
      </c>
      <c r="CQ147" s="13" t="n">
        <v>0.003539</v>
      </c>
      <c r="CR147" s="13" t="n">
        <v>-0.046889</v>
      </c>
      <c r="CS147" s="13" t="n">
        <v>0.085084</v>
      </c>
      <c r="CT147" s="13" t="n">
        <v>0.016834</v>
      </c>
      <c r="CU147" s="13" t="n">
        <v>0.018865</v>
      </c>
      <c r="CV147" s="13" t="n">
        <v>0.014755</v>
      </c>
      <c r="CW147" s="13" t="n">
        <v>-0.00231</v>
      </c>
      <c r="CX147" s="13" t="n">
        <v>0.011011</v>
      </c>
      <c r="CY147" s="13" t="n">
        <v>-0.009065</v>
      </c>
      <c r="CZ147" s="13" t="n">
        <v>0.020227</v>
      </c>
      <c r="DA147" s="13" t="n">
        <v>0.005463</v>
      </c>
      <c r="DB147" s="13" t="n">
        <v>-0.018586</v>
      </c>
      <c r="DC147" s="13" t="n">
        <v>0.046011</v>
      </c>
      <c r="DD147" s="13" t="n">
        <v>0.01906</v>
      </c>
      <c r="DE147" s="13" t="n">
        <v>0.034775</v>
      </c>
      <c r="DF147" s="13" t="n">
        <v>-0.001446</v>
      </c>
      <c r="DG147" s="13" t="n">
        <v>0.037257</v>
      </c>
      <c r="DH147" s="13" t="n">
        <v>-0.035351</v>
      </c>
      <c r="DI147" s="13" t="n">
        <v>0.01168</v>
      </c>
      <c r="DJ147" s="13" t="n">
        <v>0.002978</v>
      </c>
      <c r="DK147" s="13" t="n">
        <v>0.052862</v>
      </c>
      <c r="DL147" s="13" t="n">
        <v>0.007789</v>
      </c>
      <c r="DM147" s="13" t="n">
        <v>0.026064</v>
      </c>
      <c r="DN147" s="13" t="n">
        <v>0.051329</v>
      </c>
      <c r="DO147" s="13" t="n">
        <v>-0.010991</v>
      </c>
      <c r="DP147" s="13" t="n">
        <v>-0.106</v>
      </c>
      <c r="DQ147" s="13" t="n">
        <v>0.024752</v>
      </c>
      <c r="DR147" s="13" t="n">
        <v>-0.108788</v>
      </c>
      <c r="DS147" s="13" t="n">
        <v>0.100445</v>
      </c>
      <c r="DT147" s="13" t="n">
        <v>0.060194</v>
      </c>
      <c r="DV147" s="13" t="n">
        <v>0.003136</v>
      </c>
      <c r="DW147" s="13" t="n">
        <v>-0.018198</v>
      </c>
      <c r="DX147" s="13" t="n">
        <v>0.004601</v>
      </c>
      <c r="DY147" s="13" t="n">
        <v>0.052759</v>
      </c>
      <c r="DZ147" s="13" t="n">
        <v>-0.057727</v>
      </c>
      <c r="EA147" s="13" t="n">
        <v>0.042222</v>
      </c>
      <c r="EB147" s="13" t="n">
        <v>-0.05694</v>
      </c>
      <c r="EC147" s="13" t="n">
        <v>0.051754</v>
      </c>
      <c r="ED147" s="13" t="n">
        <v>0.024638</v>
      </c>
      <c r="EE147" s="13" t="n">
        <v>0.008537</v>
      </c>
      <c r="EF147" s="13" t="n">
        <v>-0.023604</v>
      </c>
      <c r="EG147" s="13" t="n">
        <v>0.082917</v>
      </c>
      <c r="EH147" s="13" t="n">
        <v>0.011025</v>
      </c>
      <c r="EI147" s="13" t="n">
        <v>-0.006401</v>
      </c>
      <c r="EJ147" s="13" t="n">
        <v>0.015436</v>
      </c>
      <c r="EK147" s="13" t="n">
        <v>0.006342</v>
      </c>
      <c r="EL147" s="13" t="n">
        <v>0.006696</v>
      </c>
      <c r="EM147" s="13" t="n">
        <v>-0.056513</v>
      </c>
      <c r="EN147" s="13" t="n">
        <v>-0.043687</v>
      </c>
      <c r="EO147" s="13" t="n">
        <v>0.066808</v>
      </c>
      <c r="EP147" s="13" t="n">
        <v>0.017999</v>
      </c>
      <c r="EQ147" s="13" t="n">
        <v>-0.051072</v>
      </c>
      <c r="ER147" s="13" t="n">
        <v>-0.072967</v>
      </c>
      <c r="ES147" s="13" t="n">
        <v>0.021296</v>
      </c>
      <c r="ET147" s="13" t="n">
        <v>0.084161</v>
      </c>
      <c r="EU147" s="13" t="n">
        <v>-0.002913</v>
      </c>
      <c r="EV147" s="13" t="n">
        <v>0.015778</v>
      </c>
      <c r="EW147" s="13" t="n">
        <v>-0.027406</v>
      </c>
      <c r="EX147" s="13" t="n">
        <v>0.05463</v>
      </c>
      <c r="EY147" s="13" t="n">
        <v>0.018005</v>
      </c>
      <c r="EZ147" s="13" t="n">
        <v>0.003286</v>
      </c>
      <c r="FA147" s="13" t="n">
        <v>-0.044896</v>
      </c>
      <c r="FB147" s="13" t="n">
        <v>0.079731</v>
      </c>
      <c r="FC147" s="13" t="n">
        <v>0.01806</v>
      </c>
      <c r="FD147" s="13" t="n">
        <v>0.020789</v>
      </c>
      <c r="FE147" s="13" t="n">
        <v>0.012259</v>
      </c>
      <c r="FF147" s="13" t="n">
        <v>-0.004443</v>
      </c>
      <c r="FG147" s="13" t="n">
        <v>0.015352</v>
      </c>
      <c r="FH147" s="13" t="n">
        <v>-0.014783</v>
      </c>
      <c r="FI147" s="13" t="n">
        <v>0.021966</v>
      </c>
      <c r="FJ147" s="13" t="n">
        <v>0.006962</v>
      </c>
      <c r="FK147" s="13" t="n">
        <v>-0.020048</v>
      </c>
      <c r="FL147" s="13" t="n">
        <v>0.047769</v>
      </c>
      <c r="FM147" s="13" t="n">
        <v>0.010408</v>
      </c>
      <c r="FN147" s="13" t="n">
        <v>0.038008</v>
      </c>
      <c r="FO147" s="13" t="n">
        <v>0.002647</v>
      </c>
      <c r="FP147" s="13" t="n">
        <v>0.03873</v>
      </c>
      <c r="FQ147" s="13" t="n">
        <v>-0.0413</v>
      </c>
      <c r="FR147" s="13" t="n">
        <v>0.011095</v>
      </c>
      <c r="FS147" s="13" t="n">
        <v>0.004647</v>
      </c>
      <c r="FT147" s="13" t="n">
        <v>0.048704</v>
      </c>
      <c r="FU147" s="13" t="n">
        <v>0.013776</v>
      </c>
      <c r="FV147" s="13" t="n">
        <v>0.024714</v>
      </c>
      <c r="FW147" s="13" t="n">
        <v>0.048461</v>
      </c>
      <c r="FX147" s="13" t="n">
        <v>-0.014265</v>
      </c>
      <c r="FY147" s="13" t="n">
        <v>-0.107156</v>
      </c>
      <c r="FZ147" s="13" t="n">
        <v>0.019152</v>
      </c>
      <c r="GA147" s="13" t="n">
        <v>-0.113974</v>
      </c>
      <c r="GB147" s="13" t="n">
        <v>0.108189</v>
      </c>
      <c r="GC147" s="13" t="n">
        <v>0.066692</v>
      </c>
    </row>
    <row r="148" customFormat="false" ht="15" hidden="false" customHeight="false" outlineLevel="0" collapsed="false">
      <c r="B148" s="8" t="str">
        <f aca="false">Deals!B148</f>
        <v>McKESSON CORPORATION</v>
      </c>
      <c r="C148" s="12" t="n">
        <v>1</v>
      </c>
      <c r="D148" s="13" t="n">
        <v>-0.002711</v>
      </c>
      <c r="E148" s="13" t="n">
        <v>-0.041796</v>
      </c>
      <c r="F148" s="13" t="n">
        <v>0.12087</v>
      </c>
      <c r="G148" s="13" t="n">
        <v>-0.018087</v>
      </c>
      <c r="H148" s="13" t="n">
        <v>0.030342</v>
      </c>
      <c r="I148" s="13" t="n">
        <v>0.016522</v>
      </c>
      <c r="J148" s="13" t="n">
        <v>-0.001846</v>
      </c>
      <c r="K148" s="13" t="n">
        <v>0.044896</v>
      </c>
      <c r="L148" s="13" t="n">
        <v>0.036134</v>
      </c>
      <c r="M148" s="13" t="n">
        <v>-0.015088</v>
      </c>
      <c r="N148" s="13" t="n">
        <v>0.024424</v>
      </c>
      <c r="O148" s="13" t="n">
        <v>0.075476</v>
      </c>
      <c r="P148" s="13" t="n">
        <v>-0.010931</v>
      </c>
      <c r="Q148" s="13" t="n">
        <v>-0.012378</v>
      </c>
      <c r="R148" s="13" t="n">
        <v>0.061907</v>
      </c>
      <c r="S148" s="13" t="n">
        <v>-0.052354</v>
      </c>
      <c r="T148" s="13" t="n">
        <v>-0.01886</v>
      </c>
      <c r="U148" s="13" t="n">
        <v>-0.10423</v>
      </c>
      <c r="V148" s="13" t="n">
        <v>-0.063519</v>
      </c>
      <c r="W148" s="13" t="n">
        <v>-0.03367</v>
      </c>
      <c r="X148" s="13" t="n">
        <v>0.059004</v>
      </c>
      <c r="Y148" s="13" t="n">
        <v>0.041616</v>
      </c>
      <c r="Z148" s="13" t="n">
        <v>-0.183796</v>
      </c>
      <c r="AA148" s="13" t="n">
        <v>-0.033296</v>
      </c>
      <c r="AB148" s="13" t="n">
        <v>0.010474</v>
      </c>
      <c r="AC148" s="13" t="n">
        <v>0.067218</v>
      </c>
      <c r="AD148" s="13" t="n">
        <v>0.091288</v>
      </c>
      <c r="AE148" s="13" t="n">
        <v>0.019166</v>
      </c>
      <c r="AF148" s="13" t="n">
        <v>0.042379</v>
      </c>
      <c r="AG148" s="13" t="n">
        <v>-0.05109</v>
      </c>
      <c r="AH148" s="13" t="n">
        <v>-0.096793</v>
      </c>
      <c r="AI148" s="13" t="n">
        <v>-0.237361</v>
      </c>
      <c r="AJ148" s="13" t="n">
        <v>0.130848</v>
      </c>
      <c r="AK148" s="13" t="n">
        <v>-0.023364</v>
      </c>
      <c r="AL148" s="13" t="n">
        <v>-0.009256</v>
      </c>
      <c r="AM148" s="13" t="n">
        <v>0.078908</v>
      </c>
      <c r="AN148" s="13" t="n">
        <v>-0.012456</v>
      </c>
      <c r="AO148" s="13" t="n">
        <v>-0.067247</v>
      </c>
      <c r="AP148" s="13" t="n">
        <v>0.179333</v>
      </c>
      <c r="AQ148" s="13" t="n">
        <v>0.008891</v>
      </c>
      <c r="AR148" s="13" t="n">
        <v>-0.016227</v>
      </c>
      <c r="AS148" s="13" t="n">
        <v>-0.077593</v>
      </c>
      <c r="AT148" s="13" t="n">
        <v>0.028799</v>
      </c>
      <c r="AU148" s="13" t="n">
        <v>-0.102402</v>
      </c>
      <c r="AV148" s="13" t="n">
        <v>0.071511</v>
      </c>
      <c r="AW148" s="13" t="n">
        <v>0.055571</v>
      </c>
      <c r="AX148" s="13" t="n">
        <v>0.082911</v>
      </c>
      <c r="AY148" s="13" t="n">
        <v>-0.116355</v>
      </c>
      <c r="AZ148" s="13" t="n">
        <v>-0.056021</v>
      </c>
      <c r="BA148" s="13" t="n">
        <v>0.108895</v>
      </c>
      <c r="BB148" s="13" t="n">
        <v>-0.091351</v>
      </c>
      <c r="BC148" s="13" t="n">
        <v>-0.060166</v>
      </c>
      <c r="BD148" s="13" t="n">
        <v>-0.058471</v>
      </c>
      <c r="BE148" s="13" t="n">
        <v>0.02508</v>
      </c>
      <c r="BF148" s="13" t="n">
        <v>0.030291</v>
      </c>
      <c r="BG148" s="13" t="n">
        <v>-0.05948</v>
      </c>
      <c r="BH148" s="13" t="n">
        <v>-0.002084</v>
      </c>
      <c r="BI148" s="13" t="n">
        <v>-0.112691</v>
      </c>
      <c r="BJ148" s="13" t="n">
        <v>0.160949</v>
      </c>
      <c r="BK148" s="13" t="n">
        <v>-0.008499</v>
      </c>
      <c r="BM148" s="13" t="n">
        <v>-0.014273</v>
      </c>
      <c r="BN148" s="13" t="n">
        <v>0.015398</v>
      </c>
      <c r="BO148" s="13" t="n">
        <v>0.031845</v>
      </c>
      <c r="BP148" s="13" t="n">
        <v>0.011359</v>
      </c>
      <c r="BQ148" s="13" t="n">
        <v>-0.016618</v>
      </c>
      <c r="BR148" s="13" t="n">
        <v>0.048826</v>
      </c>
      <c r="BS148" s="13" t="n">
        <v>-0.006074</v>
      </c>
      <c r="BT148" s="13" t="n">
        <v>0.02283</v>
      </c>
      <c r="BU148" s="13" t="n">
        <v>0.035515</v>
      </c>
      <c r="BV148" s="13" t="n">
        <v>-0.012368</v>
      </c>
      <c r="BW148" s="13" t="n">
        <v>-0.008353</v>
      </c>
      <c r="BX148" s="13" t="n">
        <v>0.059661</v>
      </c>
      <c r="BY148" s="13" t="n">
        <v>-0.010453</v>
      </c>
      <c r="BZ148" s="13" t="n">
        <v>0.002214</v>
      </c>
      <c r="CA148" s="13" t="n">
        <v>0.015755</v>
      </c>
      <c r="CB148" s="13" t="n">
        <v>-0.004802</v>
      </c>
      <c r="CC148" s="13" t="n">
        <v>0.031311</v>
      </c>
      <c r="CD148" s="13" t="n">
        <v>-0.059184</v>
      </c>
      <c r="CE148" s="13" t="n">
        <v>-0.017</v>
      </c>
      <c r="CF148" s="13" t="n">
        <v>0.085501</v>
      </c>
      <c r="CG148" s="13" t="n">
        <v>0.000862</v>
      </c>
      <c r="CH148" s="13" t="n">
        <v>-0.013923</v>
      </c>
      <c r="CI148" s="13" t="n">
        <v>-0.060194</v>
      </c>
      <c r="CJ148" s="13" t="n">
        <v>0.002648</v>
      </c>
      <c r="CK148" s="13" t="n">
        <v>0.065164</v>
      </c>
      <c r="CL148" s="13" t="n">
        <v>-0.007147</v>
      </c>
      <c r="CM148" s="13" t="n">
        <v>0.016604</v>
      </c>
      <c r="CN148" s="13" t="n">
        <v>0.000702</v>
      </c>
      <c r="CO148" s="13" t="n">
        <v>0.051821</v>
      </c>
      <c r="CP148" s="13" t="n">
        <v>-0.007159</v>
      </c>
      <c r="CQ148" s="13" t="n">
        <v>0.005453</v>
      </c>
      <c r="CR148" s="13" t="n">
        <v>-0.023749</v>
      </c>
      <c r="CS148" s="13" t="n">
        <v>0.010556</v>
      </c>
      <c r="CT148" s="13" t="n">
        <v>0.012329</v>
      </c>
      <c r="CU148" s="13" t="n">
        <v>0.034037</v>
      </c>
      <c r="CV148" s="13" t="n">
        <v>0.047372</v>
      </c>
      <c r="CW148" s="13" t="n">
        <v>0.014383</v>
      </c>
      <c r="CX148" s="13" t="n">
        <v>0.019205</v>
      </c>
      <c r="CY148" s="13" t="n">
        <v>0.028893</v>
      </c>
      <c r="CZ148" s="13" t="n">
        <v>-0.00451</v>
      </c>
      <c r="DA148" s="13" t="n">
        <v>0.025623</v>
      </c>
      <c r="DB148" s="13" t="n">
        <v>0.02111</v>
      </c>
      <c r="DC148" s="13" t="n">
        <v>0.010474</v>
      </c>
      <c r="DD148" s="13" t="n">
        <v>0.042284</v>
      </c>
      <c r="DE148" s="13" t="n">
        <v>0.032246</v>
      </c>
      <c r="DF148" s="13" t="n">
        <v>0.010423</v>
      </c>
      <c r="DG148" s="13" t="n">
        <v>0.080568</v>
      </c>
      <c r="DH148" s="13" t="n">
        <v>-0.013619</v>
      </c>
      <c r="DI148" s="13" t="n">
        <v>-0.028051</v>
      </c>
      <c r="DJ148" s="13" t="n">
        <v>0.002292</v>
      </c>
      <c r="DK148" s="13" t="n">
        <v>0.044338</v>
      </c>
      <c r="DL148" s="13" t="n">
        <v>0.008912</v>
      </c>
      <c r="DM148" s="13" t="n">
        <v>0.029916</v>
      </c>
      <c r="DN148" s="13" t="n">
        <v>0.062181</v>
      </c>
      <c r="DO148" s="13" t="n">
        <v>0.009488</v>
      </c>
      <c r="DP148" s="13" t="n">
        <v>-0.088495</v>
      </c>
      <c r="DQ148" s="13" t="n">
        <v>0.008286</v>
      </c>
      <c r="DR148" s="13" t="n">
        <v>-0.084595</v>
      </c>
      <c r="DS148" s="13" t="n">
        <v>0.081277</v>
      </c>
      <c r="DT148" s="13" t="n">
        <v>0.038978</v>
      </c>
      <c r="DV148" s="13" t="n">
        <v>-0.015759</v>
      </c>
      <c r="DW148" s="13" t="n">
        <v>0.002797</v>
      </c>
      <c r="DX148" s="13" t="n">
        <v>0.028851</v>
      </c>
      <c r="DY148" s="13" t="n">
        <v>0.014915</v>
      </c>
      <c r="DZ148" s="13" t="n">
        <v>-0.024557</v>
      </c>
      <c r="EA148" s="13" t="n">
        <v>0.050111</v>
      </c>
      <c r="EB148" s="13" t="n">
        <v>-0.013994</v>
      </c>
      <c r="EC148" s="13" t="n">
        <v>0.02638</v>
      </c>
      <c r="ED148" s="13" t="n">
        <v>0.037801</v>
      </c>
      <c r="EE148" s="13" t="n">
        <v>-0.009339</v>
      </c>
      <c r="EF148" s="13" t="n">
        <v>-0.020233</v>
      </c>
      <c r="EG148" s="13" t="n">
        <v>0.068639</v>
      </c>
      <c r="EH148" s="13" t="n">
        <v>-0.006734</v>
      </c>
      <c r="EI148" s="13" t="n">
        <v>0.006928</v>
      </c>
      <c r="EJ148" s="13" t="n">
        <v>0.003641</v>
      </c>
      <c r="EK148" s="13" t="n">
        <v>-0.010359</v>
      </c>
      <c r="EL148" s="13" t="n">
        <v>0.028827</v>
      </c>
      <c r="EM148" s="13" t="n">
        <v>-0.064724</v>
      </c>
      <c r="EN148" s="13" t="n">
        <v>-0.022601</v>
      </c>
      <c r="EO148" s="13" t="n">
        <v>0.075987</v>
      </c>
      <c r="EP148" s="13" t="n">
        <v>0.001824</v>
      </c>
      <c r="EQ148" s="13" t="n">
        <v>-0.00837</v>
      </c>
      <c r="ER148" s="13" t="n">
        <v>-0.063947</v>
      </c>
      <c r="ES148" s="13" t="n">
        <v>0.012902</v>
      </c>
      <c r="ET148" s="13" t="n">
        <v>0.060117</v>
      </c>
      <c r="EU148" s="13" t="n">
        <v>-0.004977</v>
      </c>
      <c r="EV148" s="13" t="n">
        <v>0.008057</v>
      </c>
      <c r="EW148" s="13" t="n">
        <v>0.006806</v>
      </c>
      <c r="EX148" s="13" t="n">
        <v>0.049935</v>
      </c>
      <c r="EY148" s="13" t="n">
        <v>-0.009553</v>
      </c>
      <c r="EZ148" s="13" t="n">
        <v>-0.002709</v>
      </c>
      <c r="FA148" s="13" t="n">
        <v>-0.034978</v>
      </c>
      <c r="FB148" s="13" t="n">
        <v>0.024645</v>
      </c>
      <c r="FC148" s="13" t="n">
        <v>-0.000502</v>
      </c>
      <c r="FD148" s="13" t="n">
        <v>0.034016</v>
      </c>
      <c r="FE148" s="13" t="n">
        <v>0.036635</v>
      </c>
      <c r="FF148" s="13" t="n">
        <v>0.00446</v>
      </c>
      <c r="FG148" s="13" t="n">
        <v>0.016297</v>
      </c>
      <c r="FH148" s="13" t="n">
        <v>0.023226</v>
      </c>
      <c r="FI148" s="13" t="n">
        <v>0.002142</v>
      </c>
      <c r="FJ148" s="13" t="n">
        <v>0.017406</v>
      </c>
      <c r="FK148" s="13" t="n">
        <v>0.007309</v>
      </c>
      <c r="FL148" s="13" t="n">
        <v>0.018518</v>
      </c>
      <c r="FM148" s="13" t="n">
        <v>0.020679</v>
      </c>
      <c r="FN148" s="13" t="n">
        <v>0.034014</v>
      </c>
      <c r="FO148" s="13" t="n">
        <v>0.017968</v>
      </c>
      <c r="FP148" s="13" t="n">
        <v>0.063409</v>
      </c>
      <c r="FQ148" s="13" t="n">
        <v>-0.028518</v>
      </c>
      <c r="FR148" s="13" t="n">
        <v>-0.015555</v>
      </c>
      <c r="FS148" s="13" t="n">
        <v>-0.011655</v>
      </c>
      <c r="FT148" s="13" t="n">
        <v>0.028206</v>
      </c>
      <c r="FU148" s="13" t="n">
        <v>0.011672</v>
      </c>
      <c r="FV148" s="13" t="n">
        <v>0.031151</v>
      </c>
      <c r="FW148" s="13" t="n">
        <v>0.048656</v>
      </c>
      <c r="FX148" s="13" t="n">
        <v>0.011911</v>
      </c>
      <c r="FY148" s="13" t="n">
        <v>-0.090512</v>
      </c>
      <c r="FZ148" s="13" t="n">
        <v>0.031844</v>
      </c>
      <c r="GA148" s="13" t="n">
        <v>-0.083033</v>
      </c>
      <c r="GB148" s="13" t="n">
        <v>0.094941</v>
      </c>
      <c r="GC148" s="13" t="n">
        <v>0.050622</v>
      </c>
    </row>
    <row r="149" customFormat="false" ht="15" hidden="false" customHeight="false" outlineLevel="0" collapsed="false">
      <c r="B149" s="8" t="str">
        <f aca="false">Deals!B149</f>
        <v>Standard Biotools Inc.</v>
      </c>
      <c r="C149" s="12" t="n">
        <v>1</v>
      </c>
      <c r="D149" s="13" t="n">
        <v>-0.059338</v>
      </c>
      <c r="E149" s="13" t="n">
        <v>-0.14772</v>
      </c>
      <c r="F149" s="13" t="n">
        <v>-0.261448</v>
      </c>
      <c r="G149" s="13" t="n">
        <v>0.059841</v>
      </c>
      <c r="H149" s="13" t="n">
        <v>-0.02619</v>
      </c>
      <c r="I149" s="13" t="n">
        <v>-0.049249</v>
      </c>
      <c r="J149" s="13" t="n">
        <v>-0.099927</v>
      </c>
      <c r="K149" s="13" t="n">
        <v>0.183673</v>
      </c>
      <c r="L149" s="13" t="n">
        <v>0.063103</v>
      </c>
      <c r="M149" s="13" t="n">
        <v>0.094064</v>
      </c>
      <c r="N149" s="13" t="n">
        <v>0.142307</v>
      </c>
      <c r="O149" s="13" t="n">
        <v>0.147158</v>
      </c>
      <c r="P149" s="13" t="n">
        <v>-0.047511</v>
      </c>
      <c r="Q149" s="13" t="n">
        <v>-0.110214</v>
      </c>
      <c r="R149" s="13" t="n">
        <v>-0.368927</v>
      </c>
      <c r="S149" s="13" t="n">
        <v>0.023689</v>
      </c>
      <c r="T149" s="13" t="n">
        <v>-0.172314</v>
      </c>
      <c r="U149" s="13" t="n">
        <v>-0.391413</v>
      </c>
      <c r="V149" s="13" t="n">
        <v>-0.334701</v>
      </c>
      <c r="W149" s="13" t="n">
        <v>0.332922</v>
      </c>
      <c r="X149" s="13" t="n">
        <v>0.051804</v>
      </c>
      <c r="Y149" s="13" t="n">
        <v>-0.049252</v>
      </c>
      <c r="Z149" s="13" t="n">
        <v>-0.379278</v>
      </c>
      <c r="AA149" s="13" t="n">
        <v>-0.011923</v>
      </c>
      <c r="AB149" s="13" t="n">
        <v>0.217195</v>
      </c>
      <c r="AC149" s="13" t="n">
        <v>0.187113</v>
      </c>
      <c r="AD149" s="13" t="n">
        <v>0.02714</v>
      </c>
      <c r="AE149" s="13" t="n">
        <v>-0.082317</v>
      </c>
      <c r="AF149" s="13" t="n">
        <v>0.168328</v>
      </c>
      <c r="AG149" s="13" t="n">
        <v>-0.136493</v>
      </c>
      <c r="AH149" s="13" t="n">
        <v>-0.120746</v>
      </c>
      <c r="AI149" s="13" t="n">
        <v>-0.421973</v>
      </c>
      <c r="AJ149" s="13" t="n">
        <v>0.388769</v>
      </c>
      <c r="AK149" s="13" t="n">
        <v>0.132193</v>
      </c>
      <c r="AL149" s="13" t="n">
        <v>-0.130495</v>
      </c>
      <c r="AM149" s="13" t="n">
        <v>0.036335</v>
      </c>
      <c r="AN149" s="13" t="n">
        <v>-0.132622</v>
      </c>
      <c r="AO149" s="13" t="n">
        <v>-0.13181</v>
      </c>
      <c r="AP149" s="13" t="n">
        <v>-0.082996</v>
      </c>
      <c r="AQ149" s="13" t="n">
        <v>-0.108168</v>
      </c>
      <c r="AR149" s="13" t="n">
        <v>-0.069307</v>
      </c>
      <c r="AS149" s="13" t="n">
        <v>0.215426</v>
      </c>
      <c r="AT149" s="13" t="n">
        <v>0.102845</v>
      </c>
      <c r="AU149" s="13" t="n">
        <v>0.150794</v>
      </c>
      <c r="AV149" s="13" t="n">
        <v>0.025862</v>
      </c>
      <c r="AW149" s="13" t="n">
        <v>-0.010084</v>
      </c>
      <c r="AX149" s="13" t="n">
        <v>0.040747</v>
      </c>
      <c r="AY149" s="13" t="n">
        <v>0.104405</v>
      </c>
      <c r="AZ149" s="13" t="n">
        <v>-0.137371</v>
      </c>
      <c r="BA149" s="13" t="n">
        <v>0.010274</v>
      </c>
      <c r="BB149" s="13" t="n">
        <v>-0.055932</v>
      </c>
      <c r="BC149" s="13" t="n">
        <v>0.070018</v>
      </c>
      <c r="BD149" s="13" t="n">
        <v>0.073826</v>
      </c>
      <c r="BE149" s="13" t="n">
        <v>0.2375</v>
      </c>
      <c r="BF149" s="13" t="n">
        <v>-0.054293</v>
      </c>
      <c r="BG149" s="13" t="n">
        <v>-0.038718</v>
      </c>
      <c r="BH149" s="13" t="n">
        <v>0.138889</v>
      </c>
      <c r="BI149" s="13" t="n">
        <v>0.05122</v>
      </c>
      <c r="BJ149" s="13" t="n">
        <v>0.00348</v>
      </c>
      <c r="BK149" s="13" t="n">
        <v>0.278613</v>
      </c>
      <c r="BM149" s="13" t="n">
        <v>-0.041372</v>
      </c>
      <c r="BN149" s="13" t="n">
        <v>-0.067967</v>
      </c>
      <c r="BO149" s="13" t="n">
        <v>-0.004401</v>
      </c>
      <c r="BP149" s="13" t="n">
        <v>0.07526</v>
      </c>
      <c r="BQ149" s="13" t="n">
        <v>-0.050242</v>
      </c>
      <c r="BR149" s="13" t="n">
        <v>0.055697</v>
      </c>
      <c r="BS149" s="13" t="n">
        <v>-0.049962</v>
      </c>
      <c r="BT149" s="13" t="n">
        <v>0.083606</v>
      </c>
      <c r="BU149" s="13" t="n">
        <v>0.016146</v>
      </c>
      <c r="BV149" s="13" t="n">
        <v>0.009829</v>
      </c>
      <c r="BW149" s="13" t="n">
        <v>-0.012307</v>
      </c>
      <c r="BX149" s="13" t="n">
        <v>0.074649</v>
      </c>
      <c r="BY149" s="13" t="n">
        <v>0.03186</v>
      </c>
      <c r="BZ149" s="13" t="n">
        <v>-0.039124</v>
      </c>
      <c r="CA149" s="13" t="n">
        <v>0.028908</v>
      </c>
      <c r="CB149" s="13" t="n">
        <v>0.012554</v>
      </c>
      <c r="CC149" s="13" t="n">
        <v>-0.001721</v>
      </c>
      <c r="CD149" s="13" t="n">
        <v>-0.100334</v>
      </c>
      <c r="CE149" s="13" t="n">
        <v>-0.095752</v>
      </c>
      <c r="CF149" s="13" t="n">
        <v>0.03069</v>
      </c>
      <c r="CG149" s="13" t="n">
        <v>0.080711</v>
      </c>
      <c r="CH149" s="13" t="n">
        <v>-0.03045</v>
      </c>
      <c r="CI149" s="13" t="n">
        <v>-0.17716</v>
      </c>
      <c r="CJ149" s="13" t="n">
        <v>-0.014349</v>
      </c>
      <c r="CK149" s="13" t="n">
        <v>0.08568</v>
      </c>
      <c r="CL149" s="13" t="n">
        <v>0.045734</v>
      </c>
      <c r="CM149" s="13" t="n">
        <v>0.033855</v>
      </c>
      <c r="CN149" s="13" t="n">
        <v>-0.003661</v>
      </c>
      <c r="CO149" s="13" t="n">
        <v>0.0807</v>
      </c>
      <c r="CP149" s="13" t="n">
        <v>0.003679</v>
      </c>
      <c r="CQ149" s="13" t="n">
        <v>0.049663</v>
      </c>
      <c r="CR149" s="13" t="n">
        <v>-0.099241</v>
      </c>
      <c r="CS149" s="13" t="n">
        <v>0.093107</v>
      </c>
      <c r="CT149" s="13" t="n">
        <v>-0.022398</v>
      </c>
      <c r="CU149" s="13" t="n">
        <v>0.025391</v>
      </c>
      <c r="CV149" s="13" t="n">
        <v>0.058384</v>
      </c>
      <c r="CW149" s="13" t="n">
        <v>0.035308</v>
      </c>
      <c r="CX149" s="13" t="n">
        <v>0.039279</v>
      </c>
      <c r="CY149" s="13" t="n">
        <v>0.004125</v>
      </c>
      <c r="CZ149" s="13" t="n">
        <v>0.060634</v>
      </c>
      <c r="DA149" s="13" t="n">
        <v>-0.000707</v>
      </c>
      <c r="DB149" s="13" t="n">
        <v>-0.008322</v>
      </c>
      <c r="DC149" s="13" t="n">
        <v>0.056939</v>
      </c>
      <c r="DD149" s="13" t="n">
        <v>0.002457</v>
      </c>
      <c r="DE149" s="13" t="n">
        <v>0.021676</v>
      </c>
      <c r="DF149" s="13" t="n">
        <v>0.000668</v>
      </c>
      <c r="DG149" s="13" t="n">
        <v>0.028132</v>
      </c>
      <c r="DH149" s="13" t="n">
        <v>-0.040882</v>
      </c>
      <c r="DI149" s="13" t="n">
        <v>0.020508</v>
      </c>
      <c r="DJ149" s="13" t="n">
        <v>0.001011</v>
      </c>
      <c r="DK149" s="13" t="n">
        <v>0.086613</v>
      </c>
      <c r="DL149" s="13" t="n">
        <v>0.011741</v>
      </c>
      <c r="DM149" s="13" t="n">
        <v>0.014514</v>
      </c>
      <c r="DN149" s="13" t="n">
        <v>0.076902</v>
      </c>
      <c r="DO149" s="13" t="n">
        <v>-0.014745</v>
      </c>
      <c r="DP149" s="13" t="n">
        <v>-0.126874</v>
      </c>
      <c r="DQ149" s="13" t="n">
        <v>0.032953</v>
      </c>
      <c r="DR149" s="13" t="n">
        <v>-0.121824</v>
      </c>
      <c r="DS149" s="13" t="n">
        <v>0.105013</v>
      </c>
      <c r="DT149" s="13" t="n">
        <v>0.062329</v>
      </c>
      <c r="DV149" s="13" t="n">
        <v>-0.025746</v>
      </c>
      <c r="DW149" s="13" t="n">
        <v>-0.061748</v>
      </c>
      <c r="DX149" s="13" t="n">
        <v>-0.008859</v>
      </c>
      <c r="DY149" s="13" t="n">
        <v>0.08789</v>
      </c>
      <c r="DZ149" s="13" t="n">
        <v>-0.063573</v>
      </c>
      <c r="EA149" s="13" t="n">
        <v>0.054443</v>
      </c>
      <c r="EB149" s="13" t="n">
        <v>-0.0538</v>
      </c>
      <c r="EC149" s="13" t="n">
        <v>0.082902</v>
      </c>
      <c r="ED149" s="13" t="n">
        <v>0.013356</v>
      </c>
      <c r="EE149" s="13" t="n">
        <v>0.011862</v>
      </c>
      <c r="EF149" s="13" t="n">
        <v>-0.025271</v>
      </c>
      <c r="EG149" s="13" t="n">
        <v>0.093297</v>
      </c>
      <c r="EH149" s="13" t="n">
        <v>0.030284</v>
      </c>
      <c r="EI149" s="13" t="n">
        <v>-0.02015</v>
      </c>
      <c r="EJ149" s="13" t="n">
        <v>0.00991</v>
      </c>
      <c r="EK149" s="13" t="n">
        <v>0.017252</v>
      </c>
      <c r="EL149" s="13" t="n">
        <v>-0.003168</v>
      </c>
      <c r="EM149" s="13" t="n">
        <v>-0.092336</v>
      </c>
      <c r="EN149" s="13" t="n">
        <v>-0.102882</v>
      </c>
      <c r="EO149" s="13" t="n">
        <v>0.04163</v>
      </c>
      <c r="EP149" s="13" t="n">
        <v>0.086308</v>
      </c>
      <c r="EQ149" s="13" t="n">
        <v>-0.033729</v>
      </c>
      <c r="ER149" s="13" t="n">
        <v>-0.1895</v>
      </c>
      <c r="ES149" s="13" t="n">
        <v>-0.00396</v>
      </c>
      <c r="ET149" s="13" t="n">
        <v>0.102724</v>
      </c>
      <c r="EU149" s="13" t="n">
        <v>0.056026</v>
      </c>
      <c r="EV149" s="13" t="n">
        <v>0.03106</v>
      </c>
      <c r="EW149" s="13" t="n">
        <v>-0.008278</v>
      </c>
      <c r="EX149" s="13" t="n">
        <v>0.083394</v>
      </c>
      <c r="EY149" s="13" t="n">
        <v>-0.000451</v>
      </c>
      <c r="EZ149" s="13" t="n">
        <v>0.049994</v>
      </c>
      <c r="FA149" s="13" t="n">
        <v>-0.091743</v>
      </c>
      <c r="FB149" s="13" t="n">
        <v>0.084524</v>
      </c>
      <c r="FC149" s="13" t="n">
        <v>-0.015069</v>
      </c>
      <c r="FD149" s="13" t="n">
        <v>0.021881</v>
      </c>
      <c r="FE149" s="13" t="n">
        <v>0.051798</v>
      </c>
      <c r="FF149" s="13" t="n">
        <v>0.026138</v>
      </c>
      <c r="FG149" s="13" t="n">
        <v>0.025624</v>
      </c>
      <c r="FH149" s="13" t="n">
        <v>0.00125</v>
      </c>
      <c r="FI149" s="13" t="n">
        <v>0.064913</v>
      </c>
      <c r="FJ149" s="13" t="n">
        <v>-0.000761</v>
      </c>
      <c r="FK149" s="13" t="n">
        <v>-0.00633</v>
      </c>
      <c r="FL149" s="13" t="n">
        <v>0.065065</v>
      </c>
      <c r="FM149" s="13" t="n">
        <v>0.003386</v>
      </c>
      <c r="FN149" s="13" t="n">
        <v>0.017911</v>
      </c>
      <c r="FO149" s="13" t="n">
        <v>0.013895</v>
      </c>
      <c r="FP149" s="13" t="n">
        <v>0.034612</v>
      </c>
      <c r="FQ149" s="13" t="n">
        <v>-0.042567</v>
      </c>
      <c r="FR149" s="13" t="n">
        <v>0.0217</v>
      </c>
      <c r="FS149" s="13" t="n">
        <v>0.00687</v>
      </c>
      <c r="FT149" s="13" t="n">
        <v>0.088975</v>
      </c>
      <c r="FU149" s="13" t="n">
        <v>0.018863</v>
      </c>
      <c r="FV149" s="13" t="n">
        <v>0.018278</v>
      </c>
      <c r="FW149" s="13" t="n">
        <v>0.080577</v>
      </c>
      <c r="FX149" s="13" t="n">
        <v>-0.022076</v>
      </c>
      <c r="FY149" s="13" t="n">
        <v>-0.128605</v>
      </c>
      <c r="FZ149" s="13" t="n">
        <v>0.03849</v>
      </c>
      <c r="GA149" s="13" t="n">
        <v>-0.118677</v>
      </c>
      <c r="GB149" s="13" t="n">
        <v>0.111825</v>
      </c>
      <c r="GC149" s="13" t="n">
        <v>0.058983</v>
      </c>
    </row>
    <row r="150" customFormat="false" ht="15" hidden="false" customHeight="false" outlineLevel="0" collapsed="false">
      <c r="B150" s="8" t="str">
        <f aca="false">Deals!B150</f>
        <v>Td Synnex Corporation</v>
      </c>
      <c r="C150" s="12" t="n">
        <v>1</v>
      </c>
      <c r="D150" s="13" t="n">
        <v>0.018998</v>
      </c>
      <c r="E150" s="13" t="n">
        <v>0.111698</v>
      </c>
      <c r="F150" s="13" t="n">
        <v>-0.018848</v>
      </c>
      <c r="G150" s="13" t="n">
        <v>0.101951</v>
      </c>
      <c r="H150" s="13" t="n">
        <v>-0.114619</v>
      </c>
      <c r="I150" s="13" t="n">
        <v>0.08124</v>
      </c>
      <c r="J150" s="13" t="n">
        <v>-0.073272</v>
      </c>
      <c r="K150" s="13" t="n">
        <v>0.072335</v>
      </c>
      <c r="L150" s="13" t="n">
        <v>0.032668</v>
      </c>
      <c r="M150" s="13" t="n">
        <v>0.094065</v>
      </c>
      <c r="N150" s="13" t="n">
        <v>-0.049194</v>
      </c>
      <c r="O150" s="13" t="n">
        <v>0.027767</v>
      </c>
      <c r="P150" s="13" t="n">
        <v>0.013115</v>
      </c>
      <c r="Q150" s="13" t="n">
        <v>-0.008091</v>
      </c>
      <c r="R150" s="13" t="n">
        <v>0.080654</v>
      </c>
      <c r="S150" s="13" t="n">
        <v>-0.114673</v>
      </c>
      <c r="T150" s="13" t="n">
        <v>0.035046</v>
      </c>
      <c r="U150" s="13" t="n">
        <v>0.047071</v>
      </c>
      <c r="V150" s="13" t="n">
        <v>0.074126</v>
      </c>
      <c r="W150" s="13" t="n">
        <v>0.042088</v>
      </c>
      <c r="X150" s="13" t="n">
        <v>0.06592</v>
      </c>
      <c r="Y150" s="13" t="n">
        <v>-0.046038</v>
      </c>
      <c r="Z150" s="13" t="n">
        <v>-0.064272</v>
      </c>
      <c r="AA150" s="13" t="n">
        <v>0.120071</v>
      </c>
      <c r="AB150" s="13" t="n">
        <v>-0.015314</v>
      </c>
      <c r="AC150" s="13" t="n">
        <v>-0.106059</v>
      </c>
      <c r="AD150" s="13" t="n">
        <v>0.103306</v>
      </c>
      <c r="AE150" s="13" t="n">
        <v>0.040834</v>
      </c>
      <c r="AF150" s="13" t="n">
        <v>0.062329</v>
      </c>
      <c r="AG150" s="13" t="n">
        <v>0.056103</v>
      </c>
      <c r="AH150" s="13" t="n">
        <v>0.074786</v>
      </c>
      <c r="AI150" s="13" t="n">
        <v>-0.099203</v>
      </c>
      <c r="AJ150" s="13" t="n">
        <v>0.14014</v>
      </c>
      <c r="AK150" s="13" t="n">
        <v>0.035155</v>
      </c>
      <c r="AL150" s="13" t="n">
        <v>-0.004875</v>
      </c>
      <c r="AM150" s="13" t="n">
        <v>-0.027126</v>
      </c>
      <c r="AN150" s="13" t="n">
        <v>-0.042593</v>
      </c>
      <c r="AO150" s="13" t="n">
        <v>-0.029123</v>
      </c>
      <c r="AP150" s="13" t="n">
        <v>0.0261</v>
      </c>
      <c r="AQ150" s="13" t="n">
        <v>0.078195</v>
      </c>
      <c r="AR150" s="13" t="n">
        <v>-0.006586</v>
      </c>
      <c r="AS150" s="13" t="n">
        <v>0.005802</v>
      </c>
      <c r="AT150" s="13" t="n">
        <v>0.057687</v>
      </c>
      <c r="AU150" s="13" t="n">
        <v>0.068532</v>
      </c>
      <c r="AV150" s="13" t="n">
        <v>0.009786</v>
      </c>
      <c r="AW150" s="13" t="n">
        <v>-0.001836</v>
      </c>
      <c r="AX150" s="13" t="n">
        <v>-0.094667</v>
      </c>
      <c r="AY150" s="13" t="n">
        <v>0.007496</v>
      </c>
      <c r="AZ150" s="13" t="n">
        <v>-0.042459</v>
      </c>
      <c r="BA150" s="13" t="n">
        <v>-0.151014</v>
      </c>
      <c r="BB150" s="13" t="n">
        <v>0.066387</v>
      </c>
      <c r="BC150" s="13" t="n">
        <v>-0.096518</v>
      </c>
      <c r="BD150" s="13" t="n">
        <v>0.003212</v>
      </c>
      <c r="BE150" s="13" t="n">
        <v>0.005183</v>
      </c>
      <c r="BF150" s="13" t="n">
        <v>-0.126534</v>
      </c>
      <c r="BG150" s="13" t="n">
        <v>-0.079575</v>
      </c>
      <c r="BH150" s="13" t="n">
        <v>0.04033</v>
      </c>
      <c r="BI150" s="13" t="n">
        <v>0.001239</v>
      </c>
      <c r="BJ150" s="13" t="n">
        <v>0.201571</v>
      </c>
      <c r="BK150" s="13" t="n">
        <v>0.014055</v>
      </c>
      <c r="BM150" s="13" t="n">
        <v>0.00605</v>
      </c>
      <c r="BN150" s="13" t="n">
        <v>-0.020868</v>
      </c>
      <c r="BO150" s="13" t="n">
        <v>0.025203</v>
      </c>
      <c r="BP150" s="13" t="n">
        <v>0.037615</v>
      </c>
      <c r="BQ150" s="13" t="n">
        <v>-0.060663</v>
      </c>
      <c r="BR150" s="13" t="n">
        <v>0.044977</v>
      </c>
      <c r="BS150" s="13" t="n">
        <v>-0.04827</v>
      </c>
      <c r="BT150" s="13" t="n">
        <v>0.039518</v>
      </c>
      <c r="BU150" s="13" t="n">
        <v>-0.003724</v>
      </c>
      <c r="BV150" s="13" t="n">
        <v>0.005191</v>
      </c>
      <c r="BW150" s="13" t="n">
        <v>-0.038677</v>
      </c>
      <c r="BX150" s="13" t="n">
        <v>0.085639</v>
      </c>
      <c r="BY150" s="13" t="n">
        <v>0.017149</v>
      </c>
      <c r="BZ150" s="13" t="n">
        <v>-0.009998</v>
      </c>
      <c r="CA150" s="13" t="n">
        <v>0.029717</v>
      </c>
      <c r="CB150" s="13" t="n">
        <v>-0.011516</v>
      </c>
      <c r="CC150" s="13" t="n">
        <v>-0.033357</v>
      </c>
      <c r="CD150" s="13" t="n">
        <v>-0.035791</v>
      </c>
      <c r="CE150" s="13" t="n">
        <v>-0.051436</v>
      </c>
      <c r="CF150" s="13" t="n">
        <v>0.074104</v>
      </c>
      <c r="CG150" s="13" t="n">
        <v>0.007963</v>
      </c>
      <c r="CH150" s="13" t="n">
        <v>-0.046804</v>
      </c>
      <c r="CI150" s="13" t="n">
        <v>-0.068914</v>
      </c>
      <c r="CJ150" s="13" t="n">
        <v>0.023766</v>
      </c>
      <c r="CK150" s="13" t="n">
        <v>0.078786</v>
      </c>
      <c r="CL150" s="13" t="n">
        <v>0.016005</v>
      </c>
      <c r="CM150" s="13" t="n">
        <v>0.006008</v>
      </c>
      <c r="CN150" s="13" t="n">
        <v>-0.000795</v>
      </c>
      <c r="CO150" s="13" t="n">
        <v>0.065576</v>
      </c>
      <c r="CP150" s="13" t="n">
        <v>0.037891</v>
      </c>
      <c r="CQ150" s="13" t="n">
        <v>0.003862</v>
      </c>
      <c r="CR150" s="13" t="n">
        <v>-0.029525</v>
      </c>
      <c r="CS150" s="13" t="n">
        <v>0.103264</v>
      </c>
      <c r="CT150" s="13" t="n">
        <v>0.015927</v>
      </c>
      <c r="CU150" s="13" t="n">
        <v>0.013463</v>
      </c>
      <c r="CV150" s="13" t="n">
        <v>0.011146</v>
      </c>
      <c r="CW150" s="13" t="n">
        <v>0.007446</v>
      </c>
      <c r="CX150" s="13" t="n">
        <v>0.014659</v>
      </c>
      <c r="CY150" s="13" t="n">
        <v>-0.025473</v>
      </c>
      <c r="CZ150" s="13" t="n">
        <v>0.027644</v>
      </c>
      <c r="DA150" s="13" t="n">
        <v>0.014574</v>
      </c>
      <c r="DB150" s="13" t="n">
        <v>-0.019729</v>
      </c>
      <c r="DC150" s="13" t="n">
        <v>0.070008</v>
      </c>
      <c r="DD150" s="13" t="n">
        <v>0.014219</v>
      </c>
      <c r="DE150" s="13" t="n">
        <v>0.036682</v>
      </c>
      <c r="DF150" s="13" t="n">
        <v>0.003904</v>
      </c>
      <c r="DG150" s="13" t="n">
        <v>0.034016</v>
      </c>
      <c r="DH150" s="13" t="n">
        <v>-0.051369</v>
      </c>
      <c r="DI150" s="13" t="n">
        <v>-0.009456</v>
      </c>
      <c r="DJ150" s="13" t="n">
        <v>-0.016556</v>
      </c>
      <c r="DK150" s="13" t="n">
        <v>0.046834</v>
      </c>
      <c r="DL150" s="13" t="n">
        <v>0.001733</v>
      </c>
      <c r="DM150" s="13" t="n">
        <v>0.019585</v>
      </c>
      <c r="DN150" s="13" t="n">
        <v>0.028295</v>
      </c>
      <c r="DO150" s="13" t="n">
        <v>-0.021554</v>
      </c>
      <c r="DP150" s="13" t="n">
        <v>-0.084914</v>
      </c>
      <c r="DQ150" s="13" t="n">
        <v>0.027938</v>
      </c>
      <c r="DR150" s="13" t="n">
        <v>-0.116724</v>
      </c>
      <c r="DS150" s="13" t="n">
        <v>0.11513</v>
      </c>
      <c r="DT150" s="13" t="n">
        <v>0.047855</v>
      </c>
      <c r="DV150" s="13" t="n">
        <v>0.008794</v>
      </c>
      <c r="DW150" s="13" t="n">
        <v>-0.020111</v>
      </c>
      <c r="DX150" s="13" t="n">
        <v>0.026815</v>
      </c>
      <c r="DY150" s="13" t="n">
        <v>0.037007</v>
      </c>
      <c r="DZ150" s="13" t="n">
        <v>-0.062591</v>
      </c>
      <c r="EA150" s="13" t="n">
        <v>0.046414</v>
      </c>
      <c r="EB150" s="13" t="n">
        <v>-0.048632</v>
      </c>
      <c r="EC150" s="13" t="n">
        <v>0.043708</v>
      </c>
      <c r="ED150" s="13" t="n">
        <v>-0.008139</v>
      </c>
      <c r="EE150" s="13" t="n">
        <v>0.001292</v>
      </c>
      <c r="EF150" s="13" t="n">
        <v>-0.042807</v>
      </c>
      <c r="EG150" s="13" t="n">
        <v>0.086461</v>
      </c>
      <c r="EH150" s="13" t="n">
        <v>0.010184</v>
      </c>
      <c r="EI150" s="13" t="n">
        <v>0.003168</v>
      </c>
      <c r="EJ150" s="13" t="n">
        <v>0.021695</v>
      </c>
      <c r="EK150" s="13" t="n">
        <v>-0.012441</v>
      </c>
      <c r="EL150" s="13" t="n">
        <v>-0.032816</v>
      </c>
      <c r="EM150" s="13" t="n">
        <v>-0.035298</v>
      </c>
      <c r="EN150" s="13" t="n">
        <v>-0.052597</v>
      </c>
      <c r="EO150" s="13" t="n">
        <v>0.081152</v>
      </c>
      <c r="EP150" s="13" t="n">
        <v>0.0063</v>
      </c>
      <c r="EQ150" s="13" t="n">
        <v>-0.040284</v>
      </c>
      <c r="ER150" s="13" t="n">
        <v>-0.078335</v>
      </c>
      <c r="ES150" s="13" t="n">
        <v>0.026229</v>
      </c>
      <c r="ET150" s="13" t="n">
        <v>0.083064</v>
      </c>
      <c r="EU150" s="13" t="n">
        <v>0.026946</v>
      </c>
      <c r="EV150" s="13" t="n">
        <v>0.000891</v>
      </c>
      <c r="EW150" s="13" t="n">
        <v>-0.001501</v>
      </c>
      <c r="EX150" s="13" t="n">
        <v>0.065978</v>
      </c>
      <c r="EY150" s="13" t="n">
        <v>0.037025</v>
      </c>
      <c r="EZ150" s="13" t="n">
        <v>0.003486</v>
      </c>
      <c r="FA150" s="13" t="n">
        <v>-0.033383</v>
      </c>
      <c r="FB150" s="13" t="n">
        <v>0.109108</v>
      </c>
      <c r="FC150" s="13" t="n">
        <v>0.012881</v>
      </c>
      <c r="FD150" s="13" t="n">
        <v>0.010399</v>
      </c>
      <c r="FE150" s="13" t="n">
        <v>0.01177</v>
      </c>
      <c r="FF150" s="13" t="n">
        <v>0.005698</v>
      </c>
      <c r="FG150" s="13" t="n">
        <v>0.01452</v>
      </c>
      <c r="FH150" s="13" t="n">
        <v>-0.022888</v>
      </c>
      <c r="FI150" s="13" t="n">
        <v>0.03131</v>
      </c>
      <c r="FJ150" s="13" t="n">
        <v>0.014889</v>
      </c>
      <c r="FK150" s="13" t="n">
        <v>-0.017389</v>
      </c>
      <c r="FL150" s="13" t="n">
        <v>0.071866</v>
      </c>
      <c r="FM150" s="13" t="n">
        <v>0.009797</v>
      </c>
      <c r="FN150" s="13" t="n">
        <v>0.03356</v>
      </c>
      <c r="FO150" s="13" t="n">
        <v>0.000446</v>
      </c>
      <c r="FP150" s="13" t="n">
        <v>0.035593</v>
      </c>
      <c r="FQ150" s="13" t="n">
        <v>-0.055815</v>
      </c>
      <c r="FR150" s="13" t="n">
        <v>-0.005293</v>
      </c>
      <c r="FS150" s="13" t="n">
        <v>-0.014149</v>
      </c>
      <c r="FT150" s="13" t="n">
        <v>0.051225</v>
      </c>
      <c r="FU150" s="13" t="n">
        <v>0.008643</v>
      </c>
      <c r="FV150" s="13" t="n">
        <v>0.020586</v>
      </c>
      <c r="FW150" s="13" t="n">
        <v>0.029529</v>
      </c>
      <c r="FX150" s="13" t="n">
        <v>-0.022302</v>
      </c>
      <c r="FY150" s="13" t="n">
        <v>-0.087868</v>
      </c>
      <c r="FZ150" s="13" t="n">
        <v>0.034552</v>
      </c>
      <c r="GA150" s="13" t="n">
        <v>-0.12227</v>
      </c>
      <c r="GB150" s="13" t="n">
        <v>0.126677</v>
      </c>
      <c r="GC150" s="13" t="n">
        <v>0.045578</v>
      </c>
    </row>
    <row r="151" customFormat="false" ht="15" hidden="false" customHeight="false" outlineLevel="0" collapsed="false">
      <c r="B151" s="8" t="str">
        <f aca="false">Deals!B151</f>
        <v>Emergent Biosolutions Inc.</v>
      </c>
      <c r="C151" s="12" t="n">
        <v>1</v>
      </c>
      <c r="D151" s="13" t="n">
        <v>0.021423</v>
      </c>
      <c r="E151" s="13" t="n">
        <v>0.043134</v>
      </c>
      <c r="F151" s="13" t="n">
        <v>-0.177162</v>
      </c>
      <c r="G151" s="13" t="n">
        <v>0.0355</v>
      </c>
      <c r="H151" s="13" t="n">
        <v>-0.020481</v>
      </c>
      <c r="I151" s="13" t="n">
        <v>0.131818</v>
      </c>
      <c r="J151" s="13" t="n">
        <v>-0.144177</v>
      </c>
      <c r="K151" s="13" t="n">
        <v>0.061473</v>
      </c>
      <c r="L151" s="13" t="n">
        <v>0.099027</v>
      </c>
      <c r="M151" s="13" t="n">
        <v>0.095334</v>
      </c>
      <c r="N151" s="13" t="n">
        <v>0.029379</v>
      </c>
      <c r="O151" s="13" t="n">
        <v>0.069212</v>
      </c>
      <c r="P151" s="13" t="n">
        <v>-0.040374</v>
      </c>
      <c r="Q151" s="13" t="n">
        <v>0.032337</v>
      </c>
      <c r="R151" s="13" t="n">
        <v>0.073089</v>
      </c>
      <c r="S151" s="13" t="n">
        <v>0.034212</v>
      </c>
      <c r="T151" s="13" t="n">
        <v>-0.003642</v>
      </c>
      <c r="U151" s="13" t="n">
        <v>0.014012</v>
      </c>
      <c r="V151" s="13" t="n">
        <v>-0.144187</v>
      </c>
      <c r="W151" s="13" t="n">
        <v>0.128466</v>
      </c>
      <c r="X151" s="13" t="n">
        <v>0.171695</v>
      </c>
      <c r="Y151" s="13" t="n">
        <v>0.062118</v>
      </c>
      <c r="Z151" s="13" t="n">
        <v>-0.085229</v>
      </c>
      <c r="AA151" s="13" t="n">
        <v>-0.075683</v>
      </c>
      <c r="AB151" s="13" t="n">
        <v>0.07449</v>
      </c>
      <c r="AC151" s="13" t="n">
        <v>0.059697</v>
      </c>
      <c r="AD151" s="13" t="n">
        <v>0.139148</v>
      </c>
      <c r="AE151" s="13" t="n">
        <v>-0.359161</v>
      </c>
      <c r="AF151" s="13" t="n">
        <v>0.187411</v>
      </c>
      <c r="AG151" s="13" t="n">
        <v>-0.201857</v>
      </c>
      <c r="AH151" s="13" t="n">
        <v>0.183114</v>
      </c>
      <c r="AI151" s="13" t="n">
        <v>-0.152553</v>
      </c>
      <c r="AJ151" s="13" t="n">
        <v>0.001497</v>
      </c>
      <c r="AK151" s="13" t="n">
        <v>0.227205</v>
      </c>
      <c r="AL151" s="13" t="n">
        <v>-0.078258</v>
      </c>
      <c r="AM151" s="13" t="n">
        <v>0.03667</v>
      </c>
      <c r="AN151" s="13" t="n">
        <v>-0.07457</v>
      </c>
      <c r="AO151" s="13" t="n">
        <v>0.029959</v>
      </c>
      <c r="AP151" s="13" t="n">
        <v>0.067536</v>
      </c>
      <c r="AQ151" s="13" t="n">
        <v>0.062011</v>
      </c>
      <c r="AR151" s="13" t="n">
        <v>0.072545</v>
      </c>
      <c r="AS151" s="13" t="n">
        <v>0.026395</v>
      </c>
      <c r="AT151" s="13" t="n">
        <v>0.083579</v>
      </c>
      <c r="AU151" s="13" t="n">
        <v>0.01335</v>
      </c>
      <c r="AV151" s="13" t="n">
        <v>0.071725</v>
      </c>
      <c r="AW151" s="13" t="n">
        <v>0.057819</v>
      </c>
      <c r="AX151" s="13" t="n">
        <v>0.049925</v>
      </c>
      <c r="AY151" s="13" t="n">
        <v>0.018651</v>
      </c>
      <c r="AZ151" s="13" t="n">
        <v>0.059356</v>
      </c>
      <c r="BA151" s="13" t="n">
        <v>-0.015005</v>
      </c>
      <c r="BB151" s="13" t="n">
        <v>-0.005785</v>
      </c>
      <c r="BC151" s="13" t="n">
        <v>-0.020753</v>
      </c>
      <c r="BD151" s="13" t="n">
        <v>0.076451</v>
      </c>
      <c r="BE151" s="13" t="n">
        <v>0.140754</v>
      </c>
      <c r="BF151" s="13" t="n">
        <v>0.061774</v>
      </c>
      <c r="BG151" s="13" t="n">
        <v>-0.070485</v>
      </c>
      <c r="BH151" s="13" t="n">
        <v>0.190391</v>
      </c>
      <c r="BI151" s="13" t="n">
        <v>-0.186161</v>
      </c>
      <c r="BJ151" s="13" t="n">
        <v>0.052463</v>
      </c>
      <c r="BK151" s="13" t="n">
        <v>-0.064754</v>
      </c>
      <c r="BM151" s="13" t="n">
        <v>0.014743</v>
      </c>
      <c r="BN151" s="13" t="n">
        <v>-0.030005</v>
      </c>
      <c r="BO151" s="13" t="n">
        <v>0.01466</v>
      </c>
      <c r="BP151" s="13" t="n">
        <v>0.057216</v>
      </c>
      <c r="BQ151" s="13" t="n">
        <v>-0.055099</v>
      </c>
      <c r="BR151" s="13" t="n">
        <v>0.040594</v>
      </c>
      <c r="BS151" s="13" t="n">
        <v>-0.053281</v>
      </c>
      <c r="BT151" s="13" t="n">
        <v>0.061126</v>
      </c>
      <c r="BU151" s="13" t="n">
        <v>-0.004914</v>
      </c>
      <c r="BV151" s="13" t="n">
        <v>0.028335</v>
      </c>
      <c r="BW151" s="13" t="n">
        <v>-0.043235</v>
      </c>
      <c r="BX151" s="13" t="n">
        <v>0.065447</v>
      </c>
      <c r="BY151" s="13" t="n">
        <v>0.008073</v>
      </c>
      <c r="BZ151" s="13" t="n">
        <v>-0.027893</v>
      </c>
      <c r="CA151" s="13" t="n">
        <v>0.028258</v>
      </c>
      <c r="CB151" s="13" t="n">
        <v>-0.002503</v>
      </c>
      <c r="CC151" s="13" t="n">
        <v>-0.006629</v>
      </c>
      <c r="CD151" s="13" t="n">
        <v>-0.034871</v>
      </c>
      <c r="CE151" s="13" t="n">
        <v>-0.050823</v>
      </c>
      <c r="CF151" s="13" t="n">
        <v>0.063448</v>
      </c>
      <c r="CG151" s="13" t="n">
        <v>0.030003</v>
      </c>
      <c r="CH151" s="13" t="n">
        <v>-0.050286</v>
      </c>
      <c r="CI151" s="13" t="n">
        <v>-0.083393</v>
      </c>
      <c r="CJ151" s="13" t="n">
        <v>0.018763</v>
      </c>
      <c r="CK151" s="13" t="n">
        <v>0.08417</v>
      </c>
      <c r="CL151" s="13" t="n">
        <v>-2.2E-005</v>
      </c>
      <c r="CM151" s="13" t="n">
        <v>0.00702</v>
      </c>
      <c r="CN151" s="13" t="n">
        <v>-0.008668</v>
      </c>
      <c r="CO151" s="13" t="n">
        <v>0.05865</v>
      </c>
      <c r="CP151" s="13" t="n">
        <v>0.021658</v>
      </c>
      <c r="CQ151" s="13" t="n">
        <v>0.009925</v>
      </c>
      <c r="CR151" s="13" t="n">
        <v>-0.056638</v>
      </c>
      <c r="CS151" s="13" t="n">
        <v>0.130835</v>
      </c>
      <c r="CT151" s="13" t="n">
        <v>0.024077</v>
      </c>
      <c r="CU151" s="13" t="n">
        <v>-0.005274</v>
      </c>
      <c r="CV151" s="13" t="n">
        <v>0.006226</v>
      </c>
      <c r="CW151" s="13" t="n">
        <v>-0.007483</v>
      </c>
      <c r="CX151" s="13" t="n">
        <v>0.010098</v>
      </c>
      <c r="CY151" s="13" t="n">
        <v>-0.023938</v>
      </c>
      <c r="CZ151" s="13" t="n">
        <v>0.032326</v>
      </c>
      <c r="DA151" s="13" t="n">
        <v>0.010639</v>
      </c>
      <c r="DB151" s="13" t="n">
        <v>-0.018939</v>
      </c>
      <c r="DC151" s="13" t="n">
        <v>0.08756</v>
      </c>
      <c r="DD151" s="13" t="n">
        <v>0.002272</v>
      </c>
      <c r="DE151" s="13" t="n">
        <v>0.023744</v>
      </c>
      <c r="DF151" s="13" t="n">
        <v>-0.019439</v>
      </c>
      <c r="DG151" s="13" t="n">
        <v>0.029965</v>
      </c>
      <c r="DH151" s="13" t="n">
        <v>-0.039999</v>
      </c>
      <c r="DI151" s="13" t="n">
        <v>0.011741</v>
      </c>
      <c r="DJ151" s="13" t="n">
        <v>0.00887</v>
      </c>
      <c r="DK151" s="13" t="n">
        <v>0.06982</v>
      </c>
      <c r="DL151" s="13" t="n">
        <v>-0.002058</v>
      </c>
      <c r="DM151" s="13" t="n">
        <v>0.03853</v>
      </c>
      <c r="DN151" s="13" t="n">
        <v>0.040514</v>
      </c>
      <c r="DO151" s="13" t="n">
        <v>-0.034794</v>
      </c>
      <c r="DP151" s="13" t="n">
        <v>-0.122604</v>
      </c>
      <c r="DQ151" s="13" t="n">
        <v>0.029005</v>
      </c>
      <c r="DR151" s="13" t="n">
        <v>-0.115803</v>
      </c>
      <c r="DS151" s="13" t="n">
        <v>0.097285</v>
      </c>
      <c r="DT151" s="13" t="n">
        <v>0.058438</v>
      </c>
      <c r="DV151" s="13" t="n">
        <v>0.018288</v>
      </c>
      <c r="DW151" s="13" t="n">
        <v>-0.028006</v>
      </c>
      <c r="DX151" s="13" t="n">
        <v>0.014879</v>
      </c>
      <c r="DY151" s="13" t="n">
        <v>0.058355</v>
      </c>
      <c r="DZ151" s="13" t="n">
        <v>-0.055238</v>
      </c>
      <c r="EA151" s="13" t="n">
        <v>0.042686</v>
      </c>
      <c r="EB151" s="13" t="n">
        <v>-0.056324</v>
      </c>
      <c r="EC151" s="13" t="n">
        <v>0.060625</v>
      </c>
      <c r="ED151" s="13" t="n">
        <v>-0.009011</v>
      </c>
      <c r="EE151" s="13" t="n">
        <v>0.029404</v>
      </c>
      <c r="EF151" s="13" t="n">
        <v>-0.051372</v>
      </c>
      <c r="EG151" s="13" t="n">
        <v>0.073055</v>
      </c>
      <c r="EH151" s="13" t="n">
        <v>0.001979</v>
      </c>
      <c r="EI151" s="13" t="n">
        <v>-0.012164</v>
      </c>
      <c r="EJ151" s="13" t="n">
        <v>0.020936</v>
      </c>
      <c r="EK151" s="13" t="n">
        <v>0.002798</v>
      </c>
      <c r="EL151" s="13" t="n">
        <v>-0.009748</v>
      </c>
      <c r="EM151" s="13" t="n">
        <v>-0.03247</v>
      </c>
      <c r="EN151" s="13" t="n">
        <v>-0.05037</v>
      </c>
      <c r="EO151" s="13" t="n">
        <v>0.071433</v>
      </c>
      <c r="EP151" s="13" t="n">
        <v>0.034408</v>
      </c>
      <c r="EQ151" s="13" t="n">
        <v>-0.05314</v>
      </c>
      <c r="ER151" s="13" t="n">
        <v>-0.082202</v>
      </c>
      <c r="ES151" s="13" t="n">
        <v>0.022044</v>
      </c>
      <c r="ET151" s="13" t="n">
        <v>0.079691</v>
      </c>
      <c r="EU151" s="13" t="n">
        <v>0.017991</v>
      </c>
      <c r="EV151" s="13" t="n">
        <v>0.011739</v>
      </c>
      <c r="EW151" s="13" t="n">
        <v>-0.014708</v>
      </c>
      <c r="EX151" s="13" t="n">
        <v>0.056092</v>
      </c>
      <c r="EY151" s="13" t="n">
        <v>0.019127</v>
      </c>
      <c r="EZ151" s="13" t="n">
        <v>0.013815</v>
      </c>
      <c r="FA151" s="13" t="n">
        <v>-0.055074</v>
      </c>
      <c r="FB151" s="13" t="n">
        <v>0.135632</v>
      </c>
      <c r="FC151" s="13" t="n">
        <v>0.026419</v>
      </c>
      <c r="FD151" s="13" t="n">
        <v>-0.00429</v>
      </c>
      <c r="FE151" s="13" t="n">
        <v>0.009305</v>
      </c>
      <c r="FF151" s="13" t="n">
        <v>-0.00634</v>
      </c>
      <c r="FG151" s="13" t="n">
        <v>0.009706</v>
      </c>
      <c r="FH151" s="13" t="n">
        <v>-0.029333</v>
      </c>
      <c r="FI151" s="13" t="n">
        <v>0.040897</v>
      </c>
      <c r="FJ151" s="13" t="n">
        <v>0.009406</v>
      </c>
      <c r="FK151" s="13" t="n">
        <v>-0.017898</v>
      </c>
      <c r="FL151" s="13" t="n">
        <v>0.091002</v>
      </c>
      <c r="FM151" s="13" t="n">
        <v>0.001117</v>
      </c>
      <c r="FN151" s="13" t="n">
        <v>0.022477</v>
      </c>
      <c r="FO151" s="13" t="n">
        <v>-0.013906</v>
      </c>
      <c r="FP151" s="13" t="n">
        <v>0.027451</v>
      </c>
      <c r="FQ151" s="13" t="n">
        <v>-0.038053</v>
      </c>
      <c r="FR151" s="13" t="n">
        <v>0.011183</v>
      </c>
      <c r="FS151" s="13" t="n">
        <v>0.009837</v>
      </c>
      <c r="FT151" s="13" t="n">
        <v>0.069362</v>
      </c>
      <c r="FU151" s="13" t="n">
        <v>0.00185</v>
      </c>
      <c r="FV151" s="13" t="n">
        <v>0.037225</v>
      </c>
      <c r="FW151" s="13" t="n">
        <v>0.040893</v>
      </c>
      <c r="FX151" s="13" t="n">
        <v>-0.039627</v>
      </c>
      <c r="FY151" s="13" t="n">
        <v>-0.122604</v>
      </c>
      <c r="FZ151" s="13" t="n">
        <v>0.026862</v>
      </c>
      <c r="GA151" s="13" t="n">
        <v>-0.11858</v>
      </c>
      <c r="GB151" s="13" t="n">
        <v>0.107668</v>
      </c>
      <c r="GC151" s="13" t="n">
        <v>0.069291</v>
      </c>
    </row>
    <row r="152" customFormat="false" ht="15" hidden="false" customHeight="false" outlineLevel="0" collapsed="false">
      <c r="B152" s="8" t="str">
        <f aca="false">Deals!B152</f>
        <v>Corelogic, Inc.</v>
      </c>
      <c r="C152" s="12" t="n">
        <v>1</v>
      </c>
      <c r="D152" s="13" t="n">
        <v>-0.066911</v>
      </c>
      <c r="E152" s="13" t="n">
        <v>0.017838</v>
      </c>
      <c r="F152" s="13" t="n">
        <v>0.064143</v>
      </c>
      <c r="G152" s="13" t="n">
        <v>-0.104084</v>
      </c>
      <c r="H152" s="13" t="n">
        <v>0.039338</v>
      </c>
      <c r="I152" s="13" t="n">
        <v>-0.042448</v>
      </c>
      <c r="J152" s="13" t="n">
        <v>0.158847</v>
      </c>
      <c r="K152" s="13" t="n">
        <v>0.058974</v>
      </c>
      <c r="L152" s="13" t="n">
        <v>-0.049067</v>
      </c>
      <c r="M152" s="13" t="n">
        <v>0.050965</v>
      </c>
      <c r="N152" s="13" t="n">
        <v>0.004217</v>
      </c>
      <c r="O152" s="13" t="n">
        <v>0.057888</v>
      </c>
      <c r="P152" s="13" t="n">
        <v>0.108874</v>
      </c>
      <c r="Q152" s="13" t="n">
        <v>-0.003324</v>
      </c>
      <c r="R152" s="13" t="n">
        <v>0.018214</v>
      </c>
      <c r="S152" s="13" t="n">
        <v>-0.006299</v>
      </c>
      <c r="T152" s="13" t="n">
        <v>-0.037779</v>
      </c>
      <c r="U152" s="13" t="n">
        <v>-0.018972</v>
      </c>
      <c r="V152" s="13" t="n">
        <v>0.047005</v>
      </c>
      <c r="W152" s="13" t="n">
        <v>-0.054387</v>
      </c>
      <c r="X152" s="13" t="n">
        <v>-0.081389</v>
      </c>
      <c r="Y152" s="13" t="n">
        <v>0.054341</v>
      </c>
      <c r="Z152" s="13" t="n">
        <v>-0.031092</v>
      </c>
      <c r="AA152" s="13" t="n">
        <v>0.00318</v>
      </c>
      <c r="AB152" s="13" t="n">
        <v>0.022478</v>
      </c>
      <c r="AC152" s="13" t="n">
        <v>0.050451</v>
      </c>
      <c r="AD152" s="13" t="n">
        <v>0.032466</v>
      </c>
      <c r="AE152" s="13" t="n">
        <v>0.046778</v>
      </c>
      <c r="AF152" s="13" t="n">
        <v>0.018371</v>
      </c>
      <c r="AG152" s="13" t="n">
        <v>-0.043881</v>
      </c>
      <c r="AH152" s="13" t="n">
        <v>0.085161</v>
      </c>
      <c r="AI152" s="13" t="n">
        <v>-0.113487</v>
      </c>
      <c r="AJ152" s="13" t="n">
        <v>-0.023854</v>
      </c>
      <c r="AK152" s="13" t="n">
        <v>-0.042357</v>
      </c>
      <c r="AL152" s="13" t="n">
        <v>0.111143</v>
      </c>
      <c r="AM152" s="13" t="n">
        <v>0.039041</v>
      </c>
      <c r="AN152" s="13" t="n">
        <v>0.049607</v>
      </c>
      <c r="AO152" s="13" t="n">
        <v>0.013102</v>
      </c>
      <c r="AP152" s="13" t="n">
        <v>0.001848</v>
      </c>
      <c r="AQ152" s="13" t="n">
        <v>0.050023</v>
      </c>
      <c r="AR152" s="13" t="n">
        <v>0.031175</v>
      </c>
      <c r="AS152" s="13" t="n">
        <v>-0.015968</v>
      </c>
      <c r="AT152" s="13" t="n">
        <v>0.014712</v>
      </c>
      <c r="AU152" s="13" t="n">
        <v>-0.070149</v>
      </c>
      <c r="AV152" s="13" t="n">
        <v>0.059619</v>
      </c>
      <c r="AW152" s="13" t="n">
        <v>0.024886</v>
      </c>
      <c r="AX152" s="13" t="n">
        <v>-0.039274</v>
      </c>
      <c r="AY152" s="13" t="n">
        <v>-0.005934</v>
      </c>
      <c r="AZ152" s="13" t="n">
        <v>0.094406</v>
      </c>
      <c r="BA152" s="13" t="n">
        <v>0.059192</v>
      </c>
      <c r="BB152" s="13" t="n">
        <v>-0.010109</v>
      </c>
      <c r="BC152" s="13" t="n">
        <v>-0.061657</v>
      </c>
      <c r="BD152" s="13" t="n">
        <v>0.043943</v>
      </c>
      <c r="BE152" s="13" t="n">
        <v>-0.028127</v>
      </c>
      <c r="BF152" s="13" t="n">
        <v>-0.177899</v>
      </c>
      <c r="BG152" s="13" t="n">
        <v>-0.003939</v>
      </c>
      <c r="BH152" s="13" t="n">
        <v>-0.173999</v>
      </c>
      <c r="BI152" s="13" t="n">
        <v>0.086176</v>
      </c>
      <c r="BJ152" s="13" t="n">
        <v>0.010193</v>
      </c>
      <c r="BK152" s="13" t="n">
        <v>0.016089</v>
      </c>
      <c r="BM152" s="13" t="n">
        <v>-0.015937</v>
      </c>
      <c r="BN152" s="13" t="n">
        <v>0.004539</v>
      </c>
      <c r="BO152" s="13" t="n">
        <v>0.053507</v>
      </c>
      <c r="BP152" s="13" t="n">
        <v>-0.054971</v>
      </c>
      <c r="BQ152" s="13" t="n">
        <v>0.041871</v>
      </c>
      <c r="BR152" s="13" t="n">
        <v>-0.055827</v>
      </c>
      <c r="BS152" s="13" t="n">
        <v>0.055072</v>
      </c>
      <c r="BT152" s="13" t="n">
        <v>0.027462</v>
      </c>
      <c r="BU152" s="13" t="n">
        <v>0.0084</v>
      </c>
      <c r="BV152" s="13" t="n">
        <v>-0.01509</v>
      </c>
      <c r="BW152" s="13" t="n">
        <v>0.079359</v>
      </c>
      <c r="BX152" s="13" t="n">
        <v>0.011372</v>
      </c>
      <c r="BY152" s="13" t="n">
        <v>-0.013492</v>
      </c>
      <c r="BZ152" s="13" t="n">
        <v>0.022313</v>
      </c>
      <c r="CA152" s="13" t="n">
        <v>0.002174</v>
      </c>
      <c r="CB152" s="13" t="n">
        <v>0.00263</v>
      </c>
      <c r="CC152" s="13" t="n">
        <v>-0.05552</v>
      </c>
      <c r="CD152" s="13" t="n">
        <v>-0.042563</v>
      </c>
      <c r="CE152" s="13" t="n">
        <v>0.062808</v>
      </c>
      <c r="CF152" s="13" t="n">
        <v>0.019056</v>
      </c>
      <c r="CG152" s="13" t="n">
        <v>-0.04771</v>
      </c>
      <c r="CH152" s="13" t="n">
        <v>-0.070432</v>
      </c>
      <c r="CI152" s="13" t="n">
        <v>0.014407</v>
      </c>
      <c r="CJ152" s="13" t="n">
        <v>0.07542</v>
      </c>
      <c r="CK152" s="13" t="n">
        <v>-0.003604</v>
      </c>
      <c r="CL152" s="13" t="n">
        <v>0.016372</v>
      </c>
      <c r="CM152" s="13" t="n">
        <v>-0.025656</v>
      </c>
      <c r="CN152" s="13" t="n">
        <v>0.052055</v>
      </c>
      <c r="CO152" s="13" t="n">
        <v>0.022986</v>
      </c>
      <c r="CP152" s="13" t="n">
        <v>0.003539</v>
      </c>
      <c r="CQ152" s="13" t="n">
        <v>-0.046889</v>
      </c>
      <c r="CR152" s="13" t="n">
        <v>0.085084</v>
      </c>
      <c r="CS152" s="13" t="n">
        <v>0.016834</v>
      </c>
      <c r="CT152" s="13" t="n">
        <v>0.018865</v>
      </c>
      <c r="CU152" s="13" t="n">
        <v>0.014755</v>
      </c>
      <c r="CV152" s="13" t="n">
        <v>-0.00231</v>
      </c>
      <c r="CW152" s="13" t="n">
        <v>0.011011</v>
      </c>
      <c r="CX152" s="13" t="n">
        <v>-0.009065</v>
      </c>
      <c r="CY152" s="13" t="n">
        <v>0.020227</v>
      </c>
      <c r="CZ152" s="13" t="n">
        <v>0.005463</v>
      </c>
      <c r="DA152" s="13" t="n">
        <v>-0.018586</v>
      </c>
      <c r="DB152" s="13" t="n">
        <v>0.046011</v>
      </c>
      <c r="DC152" s="13" t="n">
        <v>0.01906</v>
      </c>
      <c r="DD152" s="13" t="n">
        <v>0.034775</v>
      </c>
      <c r="DE152" s="13" t="n">
        <v>-0.001446</v>
      </c>
      <c r="DF152" s="13" t="n">
        <v>0.037257</v>
      </c>
      <c r="DG152" s="13" t="n">
        <v>-0.035351</v>
      </c>
      <c r="DH152" s="13" t="n">
        <v>0.01168</v>
      </c>
      <c r="DI152" s="13" t="n">
        <v>0.002978</v>
      </c>
      <c r="DJ152" s="13" t="n">
        <v>0.052862</v>
      </c>
      <c r="DK152" s="13" t="n">
        <v>0.007789</v>
      </c>
      <c r="DL152" s="13" t="n">
        <v>0.026064</v>
      </c>
      <c r="DM152" s="13" t="n">
        <v>0.051329</v>
      </c>
      <c r="DN152" s="13" t="n">
        <v>-0.010991</v>
      </c>
      <c r="DO152" s="13" t="n">
        <v>-0.106</v>
      </c>
      <c r="DP152" s="13" t="n">
        <v>0.024752</v>
      </c>
      <c r="DQ152" s="13" t="n">
        <v>-0.108788</v>
      </c>
      <c r="DR152" s="13" t="n">
        <v>0.100445</v>
      </c>
      <c r="DS152" s="13" t="n">
        <v>0.060194</v>
      </c>
      <c r="DT152" s="13" t="n">
        <v>-0.018345</v>
      </c>
      <c r="DV152" s="13" t="n">
        <v>-0.018198</v>
      </c>
      <c r="DW152" s="13" t="n">
        <v>0.004601</v>
      </c>
      <c r="DX152" s="13" t="n">
        <v>0.052759</v>
      </c>
      <c r="DY152" s="13" t="n">
        <v>-0.057727</v>
      </c>
      <c r="DZ152" s="13" t="n">
        <v>0.042222</v>
      </c>
      <c r="EA152" s="13" t="n">
        <v>-0.05694</v>
      </c>
      <c r="EB152" s="13" t="n">
        <v>0.051754</v>
      </c>
      <c r="EC152" s="13" t="n">
        <v>0.024638</v>
      </c>
      <c r="ED152" s="13" t="n">
        <v>0.008537</v>
      </c>
      <c r="EE152" s="13" t="n">
        <v>-0.023604</v>
      </c>
      <c r="EF152" s="13" t="n">
        <v>0.082917</v>
      </c>
      <c r="EG152" s="13" t="n">
        <v>0.011025</v>
      </c>
      <c r="EH152" s="13" t="n">
        <v>-0.006401</v>
      </c>
      <c r="EI152" s="13" t="n">
        <v>0.015436</v>
      </c>
      <c r="EJ152" s="13" t="n">
        <v>0.006342</v>
      </c>
      <c r="EK152" s="13" t="n">
        <v>0.006696</v>
      </c>
      <c r="EL152" s="13" t="n">
        <v>-0.056513</v>
      </c>
      <c r="EM152" s="13" t="n">
        <v>-0.043687</v>
      </c>
      <c r="EN152" s="13" t="n">
        <v>0.066808</v>
      </c>
      <c r="EO152" s="13" t="n">
        <v>0.017999</v>
      </c>
      <c r="EP152" s="13" t="n">
        <v>-0.051072</v>
      </c>
      <c r="EQ152" s="13" t="n">
        <v>-0.072967</v>
      </c>
      <c r="ER152" s="13" t="n">
        <v>0.021296</v>
      </c>
      <c r="ES152" s="13" t="n">
        <v>0.084161</v>
      </c>
      <c r="ET152" s="13" t="n">
        <v>-0.002913</v>
      </c>
      <c r="EU152" s="13" t="n">
        <v>0.015778</v>
      </c>
      <c r="EV152" s="13" t="n">
        <v>-0.027406</v>
      </c>
      <c r="EW152" s="13" t="n">
        <v>0.05463</v>
      </c>
      <c r="EX152" s="13" t="n">
        <v>0.018005</v>
      </c>
      <c r="EY152" s="13" t="n">
        <v>0.003286</v>
      </c>
      <c r="EZ152" s="13" t="n">
        <v>-0.044896</v>
      </c>
      <c r="FA152" s="13" t="n">
        <v>0.079731</v>
      </c>
      <c r="FB152" s="13" t="n">
        <v>0.01806</v>
      </c>
      <c r="FC152" s="13" t="n">
        <v>0.020789</v>
      </c>
      <c r="FD152" s="13" t="n">
        <v>0.012259</v>
      </c>
      <c r="FE152" s="13" t="n">
        <v>-0.004443</v>
      </c>
      <c r="FF152" s="13" t="n">
        <v>0.015352</v>
      </c>
      <c r="FG152" s="13" t="n">
        <v>-0.014783</v>
      </c>
      <c r="FH152" s="13" t="n">
        <v>0.021966</v>
      </c>
      <c r="FI152" s="13" t="n">
        <v>0.006962</v>
      </c>
      <c r="FJ152" s="13" t="n">
        <v>-0.020048</v>
      </c>
      <c r="FK152" s="13" t="n">
        <v>0.047769</v>
      </c>
      <c r="FL152" s="13" t="n">
        <v>0.010408</v>
      </c>
      <c r="FM152" s="13" t="n">
        <v>0.038008</v>
      </c>
      <c r="FN152" s="13" t="n">
        <v>0.002647</v>
      </c>
      <c r="FO152" s="13" t="n">
        <v>0.03873</v>
      </c>
      <c r="FP152" s="13" t="n">
        <v>-0.0413</v>
      </c>
      <c r="FQ152" s="13" t="n">
        <v>0.011095</v>
      </c>
      <c r="FR152" s="13" t="n">
        <v>0.004647</v>
      </c>
      <c r="FS152" s="13" t="n">
        <v>0.048704</v>
      </c>
      <c r="FT152" s="13" t="n">
        <v>0.013776</v>
      </c>
      <c r="FU152" s="13" t="n">
        <v>0.024714</v>
      </c>
      <c r="FV152" s="13" t="n">
        <v>0.048461</v>
      </c>
      <c r="FW152" s="13" t="n">
        <v>-0.014265</v>
      </c>
      <c r="FX152" s="13" t="n">
        <v>-0.107156</v>
      </c>
      <c r="FY152" s="13" t="n">
        <v>0.019152</v>
      </c>
      <c r="FZ152" s="13" t="n">
        <v>-0.113974</v>
      </c>
      <c r="GA152" s="13" t="n">
        <v>0.108189</v>
      </c>
      <c r="GB152" s="13" t="n">
        <v>0.066692</v>
      </c>
      <c r="GC152" s="13" t="n">
        <v>-0.025629</v>
      </c>
    </row>
    <row r="153" customFormat="false" ht="15" hidden="false" customHeight="false" outlineLevel="0" collapsed="false">
      <c r="B153" s="8" t="str">
        <f aca="false">Deals!B153</f>
        <v>Textron Inc.</v>
      </c>
      <c r="C153" s="12" t="n">
        <v>1</v>
      </c>
      <c r="D153" s="13" t="n">
        <v>0.040977</v>
      </c>
      <c r="E153" s="13" t="n">
        <v>-0.041076</v>
      </c>
      <c r="F153" s="13" t="n">
        <v>-0.023202</v>
      </c>
      <c r="G153" s="13" t="n">
        <v>-0.050144</v>
      </c>
      <c r="H153" s="13" t="n">
        <v>0.044817</v>
      </c>
      <c r="I153" s="13" t="n">
        <v>-0.052368</v>
      </c>
      <c r="J153" s="13" t="n">
        <v>0.153932</v>
      </c>
      <c r="K153" s="13" t="n">
        <v>0.043101</v>
      </c>
      <c r="L153" s="13" t="n">
        <v>-0.02747</v>
      </c>
      <c r="M153" s="13" t="n">
        <v>0.010686</v>
      </c>
      <c r="N153" s="13" t="n">
        <v>0.041118</v>
      </c>
      <c r="O153" s="13" t="n">
        <v>0.000903</v>
      </c>
      <c r="P153" s="13" t="n">
        <v>-0.007895</v>
      </c>
      <c r="Q153" s="13" t="n">
        <v>0.028195</v>
      </c>
      <c r="R153" s="13" t="n">
        <v>-0.012605</v>
      </c>
      <c r="S153" s="13" t="n">
        <v>-0.020838</v>
      </c>
      <c r="T153" s="13" t="n">
        <v>-0.112128</v>
      </c>
      <c r="U153" s="13" t="n">
        <v>-0.029381</v>
      </c>
      <c r="V153" s="13" t="n">
        <v>0.120351</v>
      </c>
      <c r="W153" s="13" t="n">
        <v>0.011857</v>
      </c>
      <c r="X153" s="13" t="n">
        <v>-0.014999</v>
      </c>
      <c r="Y153" s="13" t="n">
        <v>-0.185432</v>
      </c>
      <c r="Z153" s="13" t="n">
        <v>-0.002046</v>
      </c>
      <c r="AA153" s="13" t="n">
        <v>0.068228</v>
      </c>
      <c r="AB153" s="13" t="n">
        <v>0.060889</v>
      </c>
      <c r="AC153" s="13" t="n">
        <v>-0.016029</v>
      </c>
      <c r="AD153" s="13" t="n">
        <v>-0.038886</v>
      </c>
      <c r="AE153" s="13" t="n">
        <v>0.06674</v>
      </c>
      <c r="AF153" s="13" t="n">
        <v>0.047436</v>
      </c>
      <c r="AG153" s="13" t="n">
        <v>-0.026438</v>
      </c>
      <c r="AH153" s="13" t="n">
        <v>0.008302</v>
      </c>
      <c r="AI153" s="13" t="n">
        <v>0.148453</v>
      </c>
      <c r="AJ153" s="13" t="n">
        <v>0.055399</v>
      </c>
      <c r="AK153" s="13" t="n">
        <v>-0.024506</v>
      </c>
      <c r="AL153" s="13" t="n">
        <v>-0.001478</v>
      </c>
      <c r="AM153" s="13" t="n">
        <v>0.006554</v>
      </c>
      <c r="AN153" s="13" t="n">
        <v>-0.019542</v>
      </c>
      <c r="AO153" s="13" t="n">
        <v>0.024432</v>
      </c>
      <c r="AP153" s="13" t="n">
        <v>-0.014226</v>
      </c>
      <c r="AQ153" s="13" t="n">
        <v>0.0431</v>
      </c>
      <c r="AR153" s="13" t="n">
        <v>-0.000814</v>
      </c>
      <c r="AS153" s="13" t="n">
        <v>0.097983</v>
      </c>
      <c r="AT153" s="13" t="n">
        <v>-0.021158</v>
      </c>
      <c r="AU153" s="13" t="n">
        <v>0.056314</v>
      </c>
      <c r="AV153" s="13" t="n">
        <v>0.016155</v>
      </c>
      <c r="AW153" s="13" t="n">
        <v>0.036756</v>
      </c>
      <c r="AX153" s="13" t="n">
        <v>0.020112</v>
      </c>
      <c r="AY153" s="13" t="n">
        <v>-0.014035</v>
      </c>
      <c r="AZ153" s="13" t="n">
        <v>0.053756</v>
      </c>
      <c r="BA153" s="13" t="n">
        <v>0.071452</v>
      </c>
      <c r="BB153" s="13" t="n">
        <v>-0.009763</v>
      </c>
      <c r="BC153" s="13" t="n">
        <v>0.035806</v>
      </c>
      <c r="BD153" s="13" t="n">
        <v>0.011132</v>
      </c>
      <c r="BE153" s="13" t="n">
        <v>0.035637</v>
      </c>
      <c r="BF153" s="13" t="n">
        <v>-0.249615</v>
      </c>
      <c r="BG153" s="13" t="n">
        <v>0.046802</v>
      </c>
      <c r="BH153" s="13" t="n">
        <v>-0.180442</v>
      </c>
      <c r="BI153" s="13" t="n">
        <v>0.157426</v>
      </c>
      <c r="BJ153" s="13" t="n">
        <v>0.020101</v>
      </c>
      <c r="BK153" s="13" t="n">
        <v>-0.066667</v>
      </c>
      <c r="BM153" s="13" t="n">
        <v>0.015398</v>
      </c>
      <c r="BN153" s="13" t="n">
        <v>0.031845</v>
      </c>
      <c r="BO153" s="13" t="n">
        <v>0.011359</v>
      </c>
      <c r="BP153" s="13" t="n">
        <v>-0.016618</v>
      </c>
      <c r="BQ153" s="13" t="n">
        <v>0.048826</v>
      </c>
      <c r="BR153" s="13" t="n">
        <v>-0.006074</v>
      </c>
      <c r="BS153" s="13" t="n">
        <v>0.02283</v>
      </c>
      <c r="BT153" s="13" t="n">
        <v>0.035515</v>
      </c>
      <c r="BU153" s="13" t="n">
        <v>-0.012368</v>
      </c>
      <c r="BV153" s="13" t="n">
        <v>-0.008353</v>
      </c>
      <c r="BW153" s="13" t="n">
        <v>0.059661</v>
      </c>
      <c r="BX153" s="13" t="n">
        <v>-0.010453</v>
      </c>
      <c r="BY153" s="13" t="n">
        <v>0.002214</v>
      </c>
      <c r="BZ153" s="13" t="n">
        <v>0.015755</v>
      </c>
      <c r="CA153" s="13" t="n">
        <v>-0.004802</v>
      </c>
      <c r="CB153" s="13" t="n">
        <v>0.031311</v>
      </c>
      <c r="CC153" s="13" t="n">
        <v>-0.059184</v>
      </c>
      <c r="CD153" s="13" t="n">
        <v>-0.017</v>
      </c>
      <c r="CE153" s="13" t="n">
        <v>0.085501</v>
      </c>
      <c r="CF153" s="13" t="n">
        <v>0.000862</v>
      </c>
      <c r="CG153" s="13" t="n">
        <v>-0.013923</v>
      </c>
      <c r="CH153" s="13" t="n">
        <v>-0.060194</v>
      </c>
      <c r="CI153" s="13" t="n">
        <v>0.002648</v>
      </c>
      <c r="CJ153" s="13" t="n">
        <v>0.065164</v>
      </c>
      <c r="CK153" s="13" t="n">
        <v>-0.007147</v>
      </c>
      <c r="CL153" s="13" t="n">
        <v>0.016604</v>
      </c>
      <c r="CM153" s="13" t="n">
        <v>0.000702</v>
      </c>
      <c r="CN153" s="13" t="n">
        <v>0.051821</v>
      </c>
      <c r="CO153" s="13" t="n">
        <v>-0.007159</v>
      </c>
      <c r="CP153" s="13" t="n">
        <v>0.005453</v>
      </c>
      <c r="CQ153" s="13" t="n">
        <v>-0.023749</v>
      </c>
      <c r="CR153" s="13" t="n">
        <v>0.010556</v>
      </c>
      <c r="CS153" s="13" t="n">
        <v>0.012329</v>
      </c>
      <c r="CT153" s="13" t="n">
        <v>0.034037</v>
      </c>
      <c r="CU153" s="13" t="n">
        <v>0.047372</v>
      </c>
      <c r="CV153" s="13" t="n">
        <v>0.014383</v>
      </c>
      <c r="CW153" s="13" t="n">
        <v>0.019205</v>
      </c>
      <c r="CX153" s="13" t="n">
        <v>0.028893</v>
      </c>
      <c r="CY153" s="13" t="n">
        <v>-0.00451</v>
      </c>
      <c r="CZ153" s="13" t="n">
        <v>0.025623</v>
      </c>
      <c r="DA153" s="13" t="n">
        <v>0.02111</v>
      </c>
      <c r="DB153" s="13" t="n">
        <v>0.010474</v>
      </c>
      <c r="DC153" s="13" t="n">
        <v>0.042284</v>
      </c>
      <c r="DD153" s="13" t="n">
        <v>0.032246</v>
      </c>
      <c r="DE153" s="13" t="n">
        <v>0.010423</v>
      </c>
      <c r="DF153" s="13" t="n">
        <v>0.080568</v>
      </c>
      <c r="DG153" s="13" t="n">
        <v>-0.013619</v>
      </c>
      <c r="DH153" s="13" t="n">
        <v>-0.028051</v>
      </c>
      <c r="DI153" s="13" t="n">
        <v>0.002292</v>
      </c>
      <c r="DJ153" s="13" t="n">
        <v>0.044338</v>
      </c>
      <c r="DK153" s="13" t="n">
        <v>0.008912</v>
      </c>
      <c r="DL153" s="13" t="n">
        <v>0.029916</v>
      </c>
      <c r="DM153" s="13" t="n">
        <v>0.062181</v>
      </c>
      <c r="DN153" s="13" t="n">
        <v>0.009488</v>
      </c>
      <c r="DO153" s="13" t="n">
        <v>-0.088495</v>
      </c>
      <c r="DP153" s="13" t="n">
        <v>0.008286</v>
      </c>
      <c r="DQ153" s="13" t="n">
        <v>-0.084595</v>
      </c>
      <c r="DR153" s="13" t="n">
        <v>0.081277</v>
      </c>
      <c r="DS153" s="13" t="n">
        <v>0.038978</v>
      </c>
      <c r="DT153" s="13" t="n">
        <v>0.032718</v>
      </c>
      <c r="DV153" s="13" t="n">
        <v>0.002797</v>
      </c>
      <c r="DW153" s="13" t="n">
        <v>0.028851</v>
      </c>
      <c r="DX153" s="13" t="n">
        <v>0.014915</v>
      </c>
      <c r="DY153" s="13" t="n">
        <v>-0.024557</v>
      </c>
      <c r="DZ153" s="13" t="n">
        <v>0.050111</v>
      </c>
      <c r="EA153" s="13" t="n">
        <v>-0.013994</v>
      </c>
      <c r="EB153" s="13" t="n">
        <v>0.02638</v>
      </c>
      <c r="EC153" s="13" t="n">
        <v>0.037801</v>
      </c>
      <c r="ED153" s="13" t="n">
        <v>-0.009339</v>
      </c>
      <c r="EE153" s="13" t="n">
        <v>-0.020233</v>
      </c>
      <c r="EF153" s="13" t="n">
        <v>0.068639</v>
      </c>
      <c r="EG153" s="13" t="n">
        <v>-0.006734</v>
      </c>
      <c r="EH153" s="13" t="n">
        <v>0.006928</v>
      </c>
      <c r="EI153" s="13" t="n">
        <v>0.003641</v>
      </c>
      <c r="EJ153" s="13" t="n">
        <v>-0.010359</v>
      </c>
      <c r="EK153" s="13" t="n">
        <v>0.028827</v>
      </c>
      <c r="EL153" s="13" t="n">
        <v>-0.064724</v>
      </c>
      <c r="EM153" s="13" t="n">
        <v>-0.022601</v>
      </c>
      <c r="EN153" s="13" t="n">
        <v>0.075987</v>
      </c>
      <c r="EO153" s="13" t="n">
        <v>0.001824</v>
      </c>
      <c r="EP153" s="13" t="n">
        <v>-0.00837</v>
      </c>
      <c r="EQ153" s="13" t="n">
        <v>-0.063947</v>
      </c>
      <c r="ER153" s="13" t="n">
        <v>0.012902</v>
      </c>
      <c r="ES153" s="13" t="n">
        <v>0.060117</v>
      </c>
      <c r="ET153" s="13" t="n">
        <v>-0.004977</v>
      </c>
      <c r="EU153" s="13" t="n">
        <v>0.008057</v>
      </c>
      <c r="EV153" s="13" t="n">
        <v>0.006806</v>
      </c>
      <c r="EW153" s="13" t="n">
        <v>0.049935</v>
      </c>
      <c r="EX153" s="13" t="n">
        <v>-0.009553</v>
      </c>
      <c r="EY153" s="13" t="n">
        <v>-0.002709</v>
      </c>
      <c r="EZ153" s="13" t="n">
        <v>-0.034978</v>
      </c>
      <c r="FA153" s="13" t="n">
        <v>0.024645</v>
      </c>
      <c r="FB153" s="13" t="n">
        <v>-0.000502</v>
      </c>
      <c r="FC153" s="13" t="n">
        <v>0.034016</v>
      </c>
      <c r="FD153" s="13" t="n">
        <v>0.036635</v>
      </c>
      <c r="FE153" s="13" t="n">
        <v>0.00446</v>
      </c>
      <c r="FF153" s="13" t="n">
        <v>0.016297</v>
      </c>
      <c r="FG153" s="13" t="n">
        <v>0.023226</v>
      </c>
      <c r="FH153" s="13" t="n">
        <v>0.002142</v>
      </c>
      <c r="FI153" s="13" t="n">
        <v>0.017406</v>
      </c>
      <c r="FJ153" s="13" t="n">
        <v>0.007309</v>
      </c>
      <c r="FK153" s="13" t="n">
        <v>0.018518</v>
      </c>
      <c r="FL153" s="13" t="n">
        <v>0.020679</v>
      </c>
      <c r="FM153" s="13" t="n">
        <v>0.034014</v>
      </c>
      <c r="FN153" s="13" t="n">
        <v>0.017968</v>
      </c>
      <c r="FO153" s="13" t="n">
        <v>0.063409</v>
      </c>
      <c r="FP153" s="13" t="n">
        <v>-0.028518</v>
      </c>
      <c r="FQ153" s="13" t="n">
        <v>-0.015555</v>
      </c>
      <c r="FR153" s="13" t="n">
        <v>-0.011655</v>
      </c>
      <c r="FS153" s="13" t="n">
        <v>0.028206</v>
      </c>
      <c r="FT153" s="13" t="n">
        <v>0.011672</v>
      </c>
      <c r="FU153" s="13" t="n">
        <v>0.031151</v>
      </c>
      <c r="FV153" s="13" t="n">
        <v>0.048656</v>
      </c>
      <c r="FW153" s="13" t="n">
        <v>0.011911</v>
      </c>
      <c r="FX153" s="13" t="n">
        <v>-0.090512</v>
      </c>
      <c r="FY153" s="13" t="n">
        <v>0.031844</v>
      </c>
      <c r="FZ153" s="13" t="n">
        <v>-0.083033</v>
      </c>
      <c r="GA153" s="13" t="n">
        <v>0.094941</v>
      </c>
      <c r="GB153" s="13" t="n">
        <v>0.050622</v>
      </c>
      <c r="GC153" s="13" t="n">
        <v>0.016135</v>
      </c>
    </row>
    <row r="154" customFormat="false" ht="15" hidden="false" customHeight="false" outlineLevel="0" collapsed="false">
      <c r="B154" s="8" t="str">
        <f aca="false">Deals!B154</f>
        <v>Trimas Corporation</v>
      </c>
      <c r="C154" s="12" t="n">
        <v>1</v>
      </c>
      <c r="D154" s="13" t="n">
        <v>0.08012</v>
      </c>
      <c r="E154" s="13" t="n">
        <v>-0.020915</v>
      </c>
      <c r="F154" s="13" t="n">
        <v>0.086015</v>
      </c>
      <c r="G154" s="13" t="n">
        <v>-0.169158</v>
      </c>
      <c r="H154" s="13" t="n">
        <v>0.000631</v>
      </c>
      <c r="I154" s="13" t="n">
        <v>-0.232492</v>
      </c>
      <c r="J154" s="13" t="n">
        <v>0.301274</v>
      </c>
      <c r="K154" s="13" t="n">
        <v>-0.01674</v>
      </c>
      <c r="L154" s="13" t="n">
        <v>0.00514</v>
      </c>
      <c r="M154" s="13" t="n">
        <v>-0.137424</v>
      </c>
      <c r="N154" s="13" t="n">
        <v>0.110041</v>
      </c>
      <c r="O154" s="13" t="n">
        <v>0.027704</v>
      </c>
      <c r="P154" s="13" t="n">
        <v>-0.085093</v>
      </c>
      <c r="Q154" s="13" t="n">
        <v>0.025914</v>
      </c>
      <c r="R154" s="13" t="n">
        <v>0.024221</v>
      </c>
      <c r="S154" s="13" t="n">
        <v>-0.206081</v>
      </c>
      <c r="T154" s="13" t="n">
        <v>-0.22383</v>
      </c>
      <c r="U154" s="13" t="n">
        <v>-0.103618</v>
      </c>
      <c r="V154" s="13" t="n">
        <v>0.223853</v>
      </c>
      <c r="W154" s="13" t="n">
        <v>0.08096</v>
      </c>
      <c r="X154" s="13" t="n">
        <v>-0.137772</v>
      </c>
      <c r="Y154" s="13" t="n">
        <v>-0.072922</v>
      </c>
      <c r="Z154" s="13" t="n">
        <v>-0.043378</v>
      </c>
      <c r="AA154" s="13" t="n">
        <v>0.05925</v>
      </c>
      <c r="AB154" s="13" t="n">
        <v>0.033105</v>
      </c>
      <c r="AC154" s="13" t="n">
        <v>-0.055801</v>
      </c>
      <c r="AD154" s="13" t="n">
        <v>0.053248</v>
      </c>
      <c r="AE154" s="13" t="n">
        <v>-0.007222</v>
      </c>
      <c r="AF154" s="13" t="n">
        <v>0.073307</v>
      </c>
      <c r="AG154" s="13" t="n">
        <v>-0.029718</v>
      </c>
      <c r="AH154" s="13" t="n">
        <v>-0.035465</v>
      </c>
      <c r="AI154" s="13" t="n">
        <v>0.194986</v>
      </c>
      <c r="AJ154" s="13" t="n">
        <v>0.095571</v>
      </c>
      <c r="AK154" s="13" t="n">
        <v>-0.093617</v>
      </c>
      <c r="AL154" s="13" t="n">
        <v>0.035211</v>
      </c>
      <c r="AM154" s="13" t="n">
        <v>-0.058957</v>
      </c>
      <c r="AN154" s="13" t="n">
        <v>0.106024</v>
      </c>
      <c r="AO154" s="13" t="n">
        <v>-0.050109</v>
      </c>
      <c r="AP154" s="13" t="n">
        <v>-0.043578</v>
      </c>
      <c r="AQ154" s="13" t="n">
        <v>0.167866</v>
      </c>
      <c r="AR154" s="13" t="n">
        <v>-0.00616</v>
      </c>
      <c r="AS154" s="13" t="n">
        <v>0.115702</v>
      </c>
      <c r="AT154" s="13" t="n">
        <v>-0.016667</v>
      </c>
      <c r="AU154" s="13" t="n">
        <v>-0.024482</v>
      </c>
      <c r="AV154" s="13" t="n">
        <v>0.032819</v>
      </c>
      <c r="AW154" s="13" t="n">
        <v>-0.005607</v>
      </c>
      <c r="AX154" s="13" t="n">
        <v>-0.026316</v>
      </c>
      <c r="AY154" s="13" t="n">
        <v>0.013514</v>
      </c>
      <c r="AZ154" s="13" t="n">
        <v>0.032381</v>
      </c>
      <c r="BA154" s="13" t="n">
        <v>0.055351</v>
      </c>
      <c r="BB154" s="13" t="n">
        <v>0.027972</v>
      </c>
      <c r="BC154" s="13" t="n">
        <v>0.006803</v>
      </c>
      <c r="BD154" s="13" t="n">
        <v>0.037162</v>
      </c>
      <c r="BE154" s="13" t="n">
        <v>-0.009772</v>
      </c>
      <c r="BF154" s="13" t="n">
        <v>-0.03125</v>
      </c>
      <c r="BG154" s="13" t="n">
        <v>-0.014261</v>
      </c>
      <c r="BH154" s="13" t="n">
        <v>-0.059938</v>
      </c>
      <c r="BI154" s="13" t="n">
        <v>0.062294</v>
      </c>
      <c r="BJ154" s="13" t="n">
        <v>0.115212</v>
      </c>
      <c r="BK154" s="13" t="n">
        <v>-0.064955</v>
      </c>
      <c r="BM154" s="13" t="n">
        <v>-0.067967</v>
      </c>
      <c r="BN154" s="13" t="n">
        <v>-0.004401</v>
      </c>
      <c r="BO154" s="13" t="n">
        <v>0.07526</v>
      </c>
      <c r="BP154" s="13" t="n">
        <v>-0.050242</v>
      </c>
      <c r="BQ154" s="13" t="n">
        <v>0.055697</v>
      </c>
      <c r="BR154" s="13" t="n">
        <v>-0.049962</v>
      </c>
      <c r="BS154" s="13" t="n">
        <v>0.083606</v>
      </c>
      <c r="BT154" s="13" t="n">
        <v>0.016146</v>
      </c>
      <c r="BU154" s="13" t="n">
        <v>0.009829</v>
      </c>
      <c r="BV154" s="13" t="n">
        <v>-0.012307</v>
      </c>
      <c r="BW154" s="13" t="n">
        <v>0.074649</v>
      </c>
      <c r="BX154" s="13" t="n">
        <v>0.03186</v>
      </c>
      <c r="BY154" s="13" t="n">
        <v>-0.039124</v>
      </c>
      <c r="BZ154" s="13" t="n">
        <v>0.028908</v>
      </c>
      <c r="CA154" s="13" t="n">
        <v>0.012554</v>
      </c>
      <c r="CB154" s="13" t="n">
        <v>-0.001721</v>
      </c>
      <c r="CC154" s="13" t="n">
        <v>-0.100334</v>
      </c>
      <c r="CD154" s="13" t="n">
        <v>-0.095752</v>
      </c>
      <c r="CE154" s="13" t="n">
        <v>0.03069</v>
      </c>
      <c r="CF154" s="13" t="n">
        <v>0.080711</v>
      </c>
      <c r="CG154" s="13" t="n">
        <v>-0.03045</v>
      </c>
      <c r="CH154" s="13" t="n">
        <v>-0.17716</v>
      </c>
      <c r="CI154" s="13" t="n">
        <v>-0.014349</v>
      </c>
      <c r="CJ154" s="13" t="n">
        <v>0.08568</v>
      </c>
      <c r="CK154" s="13" t="n">
        <v>0.045734</v>
      </c>
      <c r="CL154" s="13" t="n">
        <v>0.033855</v>
      </c>
      <c r="CM154" s="13" t="n">
        <v>-0.003661</v>
      </c>
      <c r="CN154" s="13" t="n">
        <v>0.0807</v>
      </c>
      <c r="CO154" s="13" t="n">
        <v>0.003679</v>
      </c>
      <c r="CP154" s="13" t="n">
        <v>0.049663</v>
      </c>
      <c r="CQ154" s="13" t="n">
        <v>-0.099241</v>
      </c>
      <c r="CR154" s="13" t="n">
        <v>0.093107</v>
      </c>
      <c r="CS154" s="13" t="n">
        <v>-0.022398</v>
      </c>
      <c r="CT154" s="13" t="n">
        <v>0.025391</v>
      </c>
      <c r="CU154" s="13" t="n">
        <v>0.058384</v>
      </c>
      <c r="CV154" s="13" t="n">
        <v>0.035308</v>
      </c>
      <c r="CW154" s="13" t="n">
        <v>0.039279</v>
      </c>
      <c r="CX154" s="13" t="n">
        <v>0.004125</v>
      </c>
      <c r="CY154" s="13" t="n">
        <v>0.060634</v>
      </c>
      <c r="CZ154" s="13" t="n">
        <v>-0.000707</v>
      </c>
      <c r="DA154" s="13" t="n">
        <v>-0.008322</v>
      </c>
      <c r="DB154" s="13" t="n">
        <v>0.056939</v>
      </c>
      <c r="DC154" s="13" t="n">
        <v>0.002457</v>
      </c>
      <c r="DD154" s="13" t="n">
        <v>0.021676</v>
      </c>
      <c r="DE154" s="13" t="n">
        <v>0.000668</v>
      </c>
      <c r="DF154" s="13" t="n">
        <v>0.028132</v>
      </c>
      <c r="DG154" s="13" t="n">
        <v>-0.040882</v>
      </c>
      <c r="DH154" s="13" t="n">
        <v>0.020508</v>
      </c>
      <c r="DI154" s="13" t="n">
        <v>0.001011</v>
      </c>
      <c r="DJ154" s="13" t="n">
        <v>0.086613</v>
      </c>
      <c r="DK154" s="13" t="n">
        <v>0.011741</v>
      </c>
      <c r="DL154" s="13" t="n">
        <v>0.014514</v>
      </c>
      <c r="DM154" s="13" t="n">
        <v>0.076902</v>
      </c>
      <c r="DN154" s="13" t="n">
        <v>-0.014745</v>
      </c>
      <c r="DO154" s="13" t="n">
        <v>-0.126874</v>
      </c>
      <c r="DP154" s="13" t="n">
        <v>0.032953</v>
      </c>
      <c r="DQ154" s="13" t="n">
        <v>-0.121824</v>
      </c>
      <c r="DR154" s="13" t="n">
        <v>0.105013</v>
      </c>
      <c r="DS154" s="13" t="n">
        <v>0.062329</v>
      </c>
      <c r="DT154" s="13" t="n">
        <v>-0.003609</v>
      </c>
      <c r="DV154" s="13" t="n">
        <v>-0.061748</v>
      </c>
      <c r="DW154" s="13" t="n">
        <v>-0.008859</v>
      </c>
      <c r="DX154" s="13" t="n">
        <v>0.08789</v>
      </c>
      <c r="DY154" s="13" t="n">
        <v>-0.063573</v>
      </c>
      <c r="DZ154" s="13" t="n">
        <v>0.054443</v>
      </c>
      <c r="EA154" s="13" t="n">
        <v>-0.0538</v>
      </c>
      <c r="EB154" s="13" t="n">
        <v>0.082902</v>
      </c>
      <c r="EC154" s="13" t="n">
        <v>0.013356</v>
      </c>
      <c r="ED154" s="13" t="n">
        <v>0.011862</v>
      </c>
      <c r="EE154" s="13" t="n">
        <v>-0.025271</v>
      </c>
      <c r="EF154" s="13" t="n">
        <v>0.093297</v>
      </c>
      <c r="EG154" s="13" t="n">
        <v>0.030284</v>
      </c>
      <c r="EH154" s="13" t="n">
        <v>-0.02015</v>
      </c>
      <c r="EI154" s="13" t="n">
        <v>0.00991</v>
      </c>
      <c r="EJ154" s="13" t="n">
        <v>0.017252</v>
      </c>
      <c r="EK154" s="13" t="n">
        <v>-0.003168</v>
      </c>
      <c r="EL154" s="13" t="n">
        <v>-0.092336</v>
      </c>
      <c r="EM154" s="13" t="n">
        <v>-0.102882</v>
      </c>
      <c r="EN154" s="13" t="n">
        <v>0.04163</v>
      </c>
      <c r="EO154" s="13" t="n">
        <v>0.086308</v>
      </c>
      <c r="EP154" s="13" t="n">
        <v>-0.033729</v>
      </c>
      <c r="EQ154" s="13" t="n">
        <v>-0.1895</v>
      </c>
      <c r="ER154" s="13" t="n">
        <v>-0.00396</v>
      </c>
      <c r="ES154" s="13" t="n">
        <v>0.102724</v>
      </c>
      <c r="ET154" s="13" t="n">
        <v>0.056026</v>
      </c>
      <c r="EU154" s="13" t="n">
        <v>0.03106</v>
      </c>
      <c r="EV154" s="13" t="n">
        <v>-0.008278</v>
      </c>
      <c r="EW154" s="13" t="n">
        <v>0.083394</v>
      </c>
      <c r="EX154" s="13" t="n">
        <v>-0.000451</v>
      </c>
      <c r="EY154" s="13" t="n">
        <v>0.049994</v>
      </c>
      <c r="EZ154" s="13" t="n">
        <v>-0.091743</v>
      </c>
      <c r="FA154" s="13" t="n">
        <v>0.084524</v>
      </c>
      <c r="FB154" s="13" t="n">
        <v>-0.015069</v>
      </c>
      <c r="FC154" s="13" t="n">
        <v>0.021881</v>
      </c>
      <c r="FD154" s="13" t="n">
        <v>0.051798</v>
      </c>
      <c r="FE154" s="13" t="n">
        <v>0.026138</v>
      </c>
      <c r="FF154" s="13" t="n">
        <v>0.025624</v>
      </c>
      <c r="FG154" s="13" t="n">
        <v>0.00125</v>
      </c>
      <c r="FH154" s="13" t="n">
        <v>0.064913</v>
      </c>
      <c r="FI154" s="13" t="n">
        <v>-0.000761</v>
      </c>
      <c r="FJ154" s="13" t="n">
        <v>-0.00633</v>
      </c>
      <c r="FK154" s="13" t="n">
        <v>0.065065</v>
      </c>
      <c r="FL154" s="13" t="n">
        <v>0.003386</v>
      </c>
      <c r="FM154" s="13" t="n">
        <v>0.017911</v>
      </c>
      <c r="FN154" s="13" t="n">
        <v>0.013895</v>
      </c>
      <c r="FO154" s="13" t="n">
        <v>0.034612</v>
      </c>
      <c r="FP154" s="13" t="n">
        <v>-0.042567</v>
      </c>
      <c r="FQ154" s="13" t="n">
        <v>0.0217</v>
      </c>
      <c r="FR154" s="13" t="n">
        <v>0.00687</v>
      </c>
      <c r="FS154" s="13" t="n">
        <v>0.088975</v>
      </c>
      <c r="FT154" s="13" t="n">
        <v>0.018863</v>
      </c>
      <c r="FU154" s="13" t="n">
        <v>0.018278</v>
      </c>
      <c r="FV154" s="13" t="n">
        <v>0.080577</v>
      </c>
      <c r="FW154" s="13" t="n">
        <v>-0.022076</v>
      </c>
      <c r="FX154" s="13" t="n">
        <v>-0.128605</v>
      </c>
      <c r="FY154" s="13" t="n">
        <v>0.03849</v>
      </c>
      <c r="FZ154" s="13" t="n">
        <v>-0.118677</v>
      </c>
      <c r="GA154" s="13" t="n">
        <v>0.111825</v>
      </c>
      <c r="GB154" s="13" t="n">
        <v>0.058983</v>
      </c>
      <c r="GC154" s="13" t="n">
        <v>-0.002331</v>
      </c>
    </row>
    <row r="155" customFormat="false" ht="15" hidden="false" customHeight="false" outlineLevel="0" collapsed="false">
      <c r="B155" s="8" t="str">
        <f aca="false">Deals!B155</f>
        <v>Devon Energy Corp/De</v>
      </c>
      <c r="C155" s="12" t="n">
        <v>1</v>
      </c>
      <c r="D155" s="13" t="n">
        <v>0.045869</v>
      </c>
      <c r="E155" s="13" t="n">
        <v>0.055714</v>
      </c>
      <c r="F155" s="13" t="n">
        <v>0.077673</v>
      </c>
      <c r="G155" s="13" t="n">
        <v>-0.049118</v>
      </c>
      <c r="H155" s="13" t="n">
        <v>-0.00106</v>
      </c>
      <c r="I155" s="13" t="n">
        <v>-0.092814</v>
      </c>
      <c r="J155" s="13" t="n">
        <v>-0.119977</v>
      </c>
      <c r="K155" s="13" t="n">
        <v>-0.017167</v>
      </c>
      <c r="L155" s="13" t="n">
        <v>0.042055</v>
      </c>
      <c r="M155" s="13" t="n">
        <v>-0.015357</v>
      </c>
      <c r="N155" s="13" t="n">
        <v>0.021901</v>
      </c>
      <c r="O155" s="13" t="n">
        <v>-0.016886</v>
      </c>
      <c r="P155" s="13" t="n">
        <v>0.13099</v>
      </c>
      <c r="Q155" s="13" t="n">
        <v>-0.043835</v>
      </c>
      <c r="R155" s="13" t="n">
        <v>-0.084177</v>
      </c>
      <c r="S155" s="13" t="n">
        <v>-0.169272</v>
      </c>
      <c r="T155" s="13" t="n">
        <v>-0.136787</v>
      </c>
      <c r="U155" s="13" t="n">
        <v>-0.124941</v>
      </c>
      <c r="V155" s="13" t="n">
        <v>0.130493</v>
      </c>
      <c r="W155" s="13" t="n">
        <v>0.097305</v>
      </c>
      <c r="X155" s="13" t="n">
        <v>-0.299283</v>
      </c>
      <c r="Y155" s="13" t="n">
        <v>-0.128125</v>
      </c>
      <c r="Z155" s="13" t="n">
        <v>-0.294624</v>
      </c>
      <c r="AA155" s="13" t="n">
        <v>0.406504</v>
      </c>
      <c r="AB155" s="13" t="n">
        <v>0.263848</v>
      </c>
      <c r="AC155" s="13" t="n">
        <v>0.040657</v>
      </c>
      <c r="AD155" s="13" t="n">
        <v>0.006096</v>
      </c>
      <c r="AE155" s="13" t="n">
        <v>0.056</v>
      </c>
      <c r="AF155" s="13" t="n">
        <v>0.131923</v>
      </c>
      <c r="AG155" s="13" t="n">
        <v>0.019386</v>
      </c>
      <c r="AH155" s="13" t="n">
        <v>-0.141011</v>
      </c>
      <c r="AI155" s="13" t="n">
        <v>0.275534</v>
      </c>
      <c r="AJ155" s="13" t="n">
        <v>-0.053797</v>
      </c>
      <c r="AK155" s="13" t="n">
        <v>-0.002847</v>
      </c>
      <c r="AL155" s="13" t="n">
        <v>-0.04787</v>
      </c>
      <c r="AM155" s="13" t="n">
        <v>-0.036439</v>
      </c>
      <c r="AN155" s="13" t="n">
        <v>-0.053452</v>
      </c>
      <c r="AO155" s="13" t="n">
        <v>-0.139529</v>
      </c>
      <c r="AP155" s="13" t="n">
        <v>-0.057387</v>
      </c>
      <c r="AQ155" s="13" t="n">
        <v>0.041914</v>
      </c>
      <c r="AR155" s="13" t="n">
        <v>-0.05734</v>
      </c>
      <c r="AS155" s="13" t="n">
        <v>0.171019</v>
      </c>
      <c r="AT155" s="13" t="n">
        <v>0.005176</v>
      </c>
      <c r="AU155" s="13" t="n">
        <v>0.044173</v>
      </c>
      <c r="AV155" s="13" t="n">
        <v>0.076045</v>
      </c>
      <c r="AW155" s="13" t="n">
        <v>-0.000725</v>
      </c>
      <c r="AX155" s="13" t="n">
        <v>-0.258642</v>
      </c>
      <c r="AY155" s="13" t="n">
        <v>0.038474</v>
      </c>
      <c r="AZ155" s="13" t="n">
        <v>0.142812</v>
      </c>
      <c r="BA155" s="13" t="n">
        <v>0.144233</v>
      </c>
      <c r="BB155" s="13" t="n">
        <v>0.059418</v>
      </c>
      <c r="BC155" s="13" t="n">
        <v>0.023885</v>
      </c>
      <c r="BD155" s="13" t="n">
        <v>-0.046212</v>
      </c>
      <c r="BE155" s="13" t="n">
        <v>-0.067785</v>
      </c>
      <c r="BF155" s="13" t="n">
        <v>-0.188783</v>
      </c>
      <c r="BG155" s="13" t="n">
        <v>-0.165741</v>
      </c>
      <c r="BH155" s="13" t="n">
        <v>-0.163152</v>
      </c>
      <c r="BI155" s="13" t="n">
        <v>0.182343</v>
      </c>
      <c r="BJ155" s="13" t="n">
        <v>0.107317</v>
      </c>
      <c r="BK155" s="13" t="n">
        <v>0.072179</v>
      </c>
      <c r="BM155" s="13" t="n">
        <v>0.01925</v>
      </c>
      <c r="BN155" s="13" t="n">
        <v>0.018439</v>
      </c>
      <c r="BO155" s="13" t="n">
        <v>0.032655</v>
      </c>
      <c r="BP155" s="13" t="n">
        <v>-0.02716</v>
      </c>
      <c r="BQ155" s="13" t="n">
        <v>0.026307</v>
      </c>
      <c r="BR155" s="13" t="n">
        <v>-0.03855</v>
      </c>
      <c r="BS155" s="13" t="n">
        <v>0.00185</v>
      </c>
      <c r="BT155" s="13" t="n">
        <v>-0.000309</v>
      </c>
      <c r="BU155" s="13" t="n">
        <v>0.010104</v>
      </c>
      <c r="BV155" s="13" t="n">
        <v>-0.04099</v>
      </c>
      <c r="BW155" s="13" t="n">
        <v>0.040288</v>
      </c>
      <c r="BX155" s="13" t="n">
        <v>-0.017547</v>
      </c>
      <c r="BY155" s="13" t="n">
        <v>0.028452</v>
      </c>
      <c r="BZ155" s="13" t="n">
        <v>0.005754</v>
      </c>
      <c r="CA155" s="13" t="n">
        <v>-0.034155</v>
      </c>
      <c r="CB155" s="13" t="n">
        <v>-0.000167</v>
      </c>
      <c r="CC155" s="13" t="n">
        <v>-0.053109</v>
      </c>
      <c r="CD155" s="13" t="n">
        <v>-0.018971</v>
      </c>
      <c r="CE155" s="13" t="n">
        <v>0.061509</v>
      </c>
      <c r="CF155" s="13" t="n">
        <v>0.001068</v>
      </c>
      <c r="CG155" s="13" t="n">
        <v>-0.022327</v>
      </c>
      <c r="CH155" s="13" t="n">
        <v>-0.03517</v>
      </c>
      <c r="CI155" s="13" t="n">
        <v>0.00062</v>
      </c>
      <c r="CJ155" s="13" t="n">
        <v>0.074497</v>
      </c>
      <c r="CK155" s="13" t="n">
        <v>0.026253</v>
      </c>
      <c r="CL155" s="13" t="n">
        <v>-0.004945</v>
      </c>
      <c r="CM155" s="13" t="n">
        <v>0.010948</v>
      </c>
      <c r="CN155" s="13" t="n">
        <v>0.010319</v>
      </c>
      <c r="CO155" s="13" t="n">
        <v>0.024855</v>
      </c>
      <c r="CP155" s="13" t="n">
        <v>-0.025861</v>
      </c>
      <c r="CQ155" s="13" t="n">
        <v>0.006719</v>
      </c>
      <c r="CR155" s="13" t="n">
        <v>0.06487</v>
      </c>
      <c r="CS155" s="13" t="n">
        <v>0.039743</v>
      </c>
      <c r="CT155" s="13" t="n">
        <v>0.012309</v>
      </c>
      <c r="CU155" s="13" t="n">
        <v>0.039052</v>
      </c>
      <c r="CV155" s="13" t="n">
        <v>-0.012419</v>
      </c>
      <c r="CW155" s="13" t="n">
        <v>-0.003931</v>
      </c>
      <c r="CX155" s="13" t="n">
        <v>-0.002521</v>
      </c>
      <c r="CY155" s="13" t="n">
        <v>0.022497</v>
      </c>
      <c r="CZ155" s="13" t="n">
        <v>0.021881</v>
      </c>
      <c r="DA155" s="13" t="n">
        <v>-0.000249</v>
      </c>
      <c r="DB155" s="13" t="n">
        <v>0.028143</v>
      </c>
      <c r="DC155" s="13" t="n">
        <v>0.012073</v>
      </c>
      <c r="DD155" s="13" t="n">
        <v>0.028034</v>
      </c>
      <c r="DE155" s="13" t="n">
        <v>0.011786</v>
      </c>
      <c r="DF155" s="13" t="n">
        <v>0.042437</v>
      </c>
      <c r="DG155" s="13" t="n">
        <v>-0.056357</v>
      </c>
      <c r="DH155" s="13" t="n">
        <v>-0.016646</v>
      </c>
      <c r="DI155" s="13" t="n">
        <v>0.006463</v>
      </c>
      <c r="DJ155" s="13" t="n">
        <v>0.004198</v>
      </c>
      <c r="DK155" s="13" t="n">
        <v>0.005174</v>
      </c>
      <c r="DL155" s="13" t="n">
        <v>0.034879</v>
      </c>
      <c r="DM155" s="13" t="n">
        <v>0.006381</v>
      </c>
      <c r="DN155" s="13" t="n">
        <v>-0.009406</v>
      </c>
      <c r="DO155" s="13" t="n">
        <v>-0.047714</v>
      </c>
      <c r="DP155" s="13" t="n">
        <v>0.027376</v>
      </c>
      <c r="DQ155" s="13" t="n">
        <v>-0.104935</v>
      </c>
      <c r="DR155" s="13" t="n">
        <v>0.064705</v>
      </c>
      <c r="DS155" s="13" t="n">
        <v>0.01336</v>
      </c>
      <c r="DT155" s="13" t="n">
        <v>-0.007174</v>
      </c>
      <c r="DV155" s="13" t="n">
        <v>0.016949</v>
      </c>
      <c r="DW155" s="13" t="n">
        <v>0.017183</v>
      </c>
      <c r="DX155" s="13" t="n">
        <v>0.034087</v>
      </c>
      <c r="DY155" s="13" t="n">
        <v>-0.028533</v>
      </c>
      <c r="DZ155" s="13" t="n">
        <v>0.033713</v>
      </c>
      <c r="EA155" s="13" t="n">
        <v>-0.031573</v>
      </c>
      <c r="EB155" s="13" t="n">
        <v>0.006946</v>
      </c>
      <c r="EC155" s="13" t="n">
        <v>0.0117</v>
      </c>
      <c r="ED155" s="13" t="n">
        <v>0.002904</v>
      </c>
      <c r="EE155" s="13" t="n">
        <v>-0.02287</v>
      </c>
      <c r="EF155" s="13" t="n">
        <v>0.040179</v>
      </c>
      <c r="EG155" s="13" t="n">
        <v>-0.020746</v>
      </c>
      <c r="EH155" s="13" t="n">
        <v>0.027451</v>
      </c>
      <c r="EI155" s="13" t="n">
        <v>0.015045</v>
      </c>
      <c r="EJ155" s="13" t="n">
        <v>-0.041049</v>
      </c>
      <c r="EK155" s="13" t="n">
        <v>0.006007</v>
      </c>
      <c r="EL155" s="13" t="n">
        <v>-0.047893</v>
      </c>
      <c r="EM155" s="13" t="n">
        <v>-0.002762</v>
      </c>
      <c r="EN155" s="13" t="n">
        <v>0.050084</v>
      </c>
      <c r="EO155" s="13" t="n">
        <v>-0.001669</v>
      </c>
      <c r="EP155" s="13" t="n">
        <v>-0.020989</v>
      </c>
      <c r="EQ155" s="13" t="n">
        <v>-0.031431</v>
      </c>
      <c r="ER155" s="13" t="n">
        <v>0.027926</v>
      </c>
      <c r="ES155" s="13" t="n">
        <v>0.085569</v>
      </c>
      <c r="ET155" s="13" t="n">
        <v>0.022648</v>
      </c>
      <c r="EU155" s="13" t="n">
        <v>-0.004491</v>
      </c>
      <c r="EV155" s="13" t="n">
        <v>0.021905</v>
      </c>
      <c r="EW155" s="13" t="n">
        <v>0.018822</v>
      </c>
      <c r="EX155" s="13" t="n">
        <v>0.008387</v>
      </c>
      <c r="EY155" s="13" t="n">
        <v>0.005227</v>
      </c>
      <c r="EZ155" s="13" t="n">
        <v>-4.6E-005</v>
      </c>
      <c r="FA155" s="13" t="n">
        <v>0.040383</v>
      </c>
      <c r="FB155" s="13" t="n">
        <v>0.040433</v>
      </c>
      <c r="FC155" s="13" t="n">
        <v>0.010763</v>
      </c>
      <c r="FD155" s="13" t="n">
        <v>0.039669</v>
      </c>
      <c r="FE155" s="13" t="n">
        <v>0.000909</v>
      </c>
      <c r="FF155" s="13" t="n">
        <v>0.004537</v>
      </c>
      <c r="FG155" s="13" t="n">
        <v>0.00204</v>
      </c>
      <c r="FH155" s="13" t="n">
        <v>0.013068</v>
      </c>
      <c r="FI155" s="13" t="n">
        <v>0.021677</v>
      </c>
      <c r="FJ155" s="13" t="n">
        <v>0.002303</v>
      </c>
      <c r="FK155" s="13" t="n">
        <v>0.021702</v>
      </c>
      <c r="FL155" s="13" t="n">
        <v>0.013181</v>
      </c>
      <c r="FM155" s="13" t="n">
        <v>0.026086</v>
      </c>
      <c r="FN155" s="13" t="n">
        <v>-0.005411</v>
      </c>
      <c r="FO155" s="13" t="n">
        <v>0.022524</v>
      </c>
      <c r="FP155" s="13" t="n">
        <v>-0.048484</v>
      </c>
      <c r="FQ155" s="13" t="n">
        <v>0.009326</v>
      </c>
      <c r="FR155" s="13" t="n">
        <v>0.009879</v>
      </c>
      <c r="FS155" s="13" t="n">
        <v>-0.010179</v>
      </c>
      <c r="FT155" s="13" t="n">
        <v>0.010639</v>
      </c>
      <c r="FU155" s="13" t="n">
        <v>0.030437</v>
      </c>
      <c r="FV155" s="13" t="n">
        <v>-0.000729</v>
      </c>
      <c r="FW155" s="13" t="n">
        <v>-0.021168</v>
      </c>
      <c r="FX155" s="13" t="n">
        <v>-0.051269</v>
      </c>
      <c r="FY155" s="13" t="n">
        <v>0.018092</v>
      </c>
      <c r="FZ155" s="13" t="n">
        <v>-0.102403</v>
      </c>
      <c r="GA155" s="13" t="n">
        <v>0.093288</v>
      </c>
      <c r="GB155" s="13" t="n">
        <v>0.01656</v>
      </c>
      <c r="GC155" s="13" t="n">
        <v>-0.010354</v>
      </c>
    </row>
    <row r="156" customFormat="false" ht="15" hidden="false" customHeight="false" outlineLevel="0" collapsed="false">
      <c r="B156" s="8" t="str">
        <f aca="false">Deals!B156</f>
        <v>Cimpress plc</v>
      </c>
      <c r="C156" s="12" t="n">
        <v>1</v>
      </c>
      <c r="D156" s="13" t="n">
        <v>0.013935</v>
      </c>
      <c r="E156" s="13" t="n">
        <v>0.010995</v>
      </c>
      <c r="F156" s="13" t="n">
        <v>0.217499</v>
      </c>
      <c r="G156" s="13" t="n">
        <v>-0.019894</v>
      </c>
      <c r="H156" s="13" t="n">
        <v>0.134838</v>
      </c>
      <c r="I156" s="13" t="n">
        <v>0.220296</v>
      </c>
      <c r="J156" s="13" t="n">
        <v>0.00344</v>
      </c>
      <c r="K156" s="13" t="n">
        <v>0.115516</v>
      </c>
      <c r="L156" s="13" t="n">
        <v>0.076296</v>
      </c>
      <c r="M156" s="13" t="n">
        <v>0.036623</v>
      </c>
      <c r="N156" s="13" t="n">
        <v>0.010539</v>
      </c>
      <c r="O156" s="13" t="n">
        <v>-0.005215</v>
      </c>
      <c r="P156" s="13" t="n">
        <v>-0.019299</v>
      </c>
      <c r="Q156" s="13" t="n">
        <v>0.022352</v>
      </c>
      <c r="R156" s="13" t="n">
        <v>-0.233246</v>
      </c>
      <c r="S156" s="13" t="n">
        <v>0.084457</v>
      </c>
      <c r="T156" s="13" t="n">
        <v>0.087596</v>
      </c>
      <c r="U156" s="13" t="n">
        <v>0.036657</v>
      </c>
      <c r="V156" s="13" t="n">
        <v>0.169075</v>
      </c>
      <c r="W156" s="13" t="n">
        <v>-0.120338</v>
      </c>
      <c r="X156" s="13" t="n">
        <v>-0.03229</v>
      </c>
      <c r="Y156" s="13" t="n">
        <v>0.123026</v>
      </c>
      <c r="Z156" s="13" t="n">
        <v>0.028465</v>
      </c>
      <c r="AA156" s="13" t="n">
        <v>-0.031095</v>
      </c>
      <c r="AB156" s="13" t="n">
        <v>0.13998</v>
      </c>
      <c r="AC156" s="13" t="n">
        <v>-0.076769</v>
      </c>
      <c r="AD156" s="13" t="n">
        <v>0.025087</v>
      </c>
      <c r="AE156" s="13" t="n">
        <v>0.047152</v>
      </c>
      <c r="AF156" s="13" t="n">
        <v>0.01924</v>
      </c>
      <c r="AG156" s="13" t="n">
        <v>-0.177209</v>
      </c>
      <c r="AH156" s="13" t="n">
        <v>0.044444</v>
      </c>
      <c r="AI156" s="13" t="n">
        <v>0.053594</v>
      </c>
      <c r="AJ156" s="13" t="n">
        <v>-0.078812</v>
      </c>
      <c r="AK156" s="13" t="n">
        <v>-0.049532</v>
      </c>
      <c r="AL156" s="13" t="n">
        <v>0.074554</v>
      </c>
      <c r="AM156" s="13" t="n">
        <v>-0.047685</v>
      </c>
      <c r="AN156" s="13" t="n">
        <v>0.076267</v>
      </c>
      <c r="AO156" s="13" t="n">
        <v>0.07007</v>
      </c>
      <c r="AP156" s="13" t="n">
        <v>-0.06654</v>
      </c>
      <c r="AQ156" s="13" t="n">
        <v>0.047597</v>
      </c>
      <c r="AR156" s="13" t="n">
        <v>0.056469</v>
      </c>
      <c r="AS156" s="13" t="n">
        <v>0.117551</v>
      </c>
      <c r="AT156" s="13" t="n">
        <v>0.115998</v>
      </c>
      <c r="AU156" s="13" t="n">
        <v>-0.015764</v>
      </c>
      <c r="AV156" s="13" t="n">
        <v>0.062813</v>
      </c>
      <c r="AW156" s="13" t="n">
        <v>0.277372</v>
      </c>
      <c r="AX156" s="13" t="n">
        <v>-0.049462</v>
      </c>
      <c r="AY156" s="13" t="n">
        <v>-0.070394</v>
      </c>
      <c r="AZ156" s="13" t="n">
        <v>-0.031848</v>
      </c>
      <c r="BA156" s="13" t="n">
        <v>0.041155</v>
      </c>
      <c r="BB156" s="13" t="n">
        <v>0.007657</v>
      </c>
      <c r="BC156" s="13" t="n">
        <v>-0.041555</v>
      </c>
      <c r="BD156" s="13" t="n">
        <v>-0.024214</v>
      </c>
      <c r="BE156" s="13" t="n">
        <v>-0.08506</v>
      </c>
      <c r="BF156" s="13" t="n">
        <v>-0.034643</v>
      </c>
      <c r="BG156" s="13" t="n">
        <v>-0.142881</v>
      </c>
      <c r="BH156" s="13" t="n">
        <v>-0.195804</v>
      </c>
      <c r="BI156" s="13" t="n">
        <v>-0.008056</v>
      </c>
      <c r="BJ156" s="13" t="n">
        <v>-0.028727</v>
      </c>
      <c r="BK156" s="13" t="n">
        <v>0.128167</v>
      </c>
      <c r="BM156" s="13" t="n">
        <v>-0.004401</v>
      </c>
      <c r="BN156" s="13" t="n">
        <v>0.07526</v>
      </c>
      <c r="BO156" s="13" t="n">
        <v>-0.050242</v>
      </c>
      <c r="BP156" s="13" t="n">
        <v>0.055697</v>
      </c>
      <c r="BQ156" s="13" t="n">
        <v>-0.049962</v>
      </c>
      <c r="BR156" s="13" t="n">
        <v>0.083606</v>
      </c>
      <c r="BS156" s="13" t="n">
        <v>0.016146</v>
      </c>
      <c r="BT156" s="13" t="n">
        <v>0.009829</v>
      </c>
      <c r="BU156" s="13" t="n">
        <v>-0.012307</v>
      </c>
      <c r="BV156" s="13" t="n">
        <v>0.074649</v>
      </c>
      <c r="BW156" s="13" t="n">
        <v>0.03186</v>
      </c>
      <c r="BX156" s="13" t="n">
        <v>-0.039124</v>
      </c>
      <c r="BY156" s="13" t="n">
        <v>0.028908</v>
      </c>
      <c r="BZ156" s="13" t="n">
        <v>0.012554</v>
      </c>
      <c r="CA156" s="13" t="n">
        <v>-0.001721</v>
      </c>
      <c r="CB156" s="13" t="n">
        <v>-0.100334</v>
      </c>
      <c r="CC156" s="13" t="n">
        <v>-0.095752</v>
      </c>
      <c r="CD156" s="13" t="n">
        <v>0.03069</v>
      </c>
      <c r="CE156" s="13" t="n">
        <v>0.080711</v>
      </c>
      <c r="CF156" s="13" t="n">
        <v>-0.03045</v>
      </c>
      <c r="CG156" s="13" t="n">
        <v>-0.17716</v>
      </c>
      <c r="CH156" s="13" t="n">
        <v>-0.014349</v>
      </c>
      <c r="CI156" s="13" t="n">
        <v>0.08568</v>
      </c>
      <c r="CJ156" s="13" t="n">
        <v>0.045734</v>
      </c>
      <c r="CK156" s="13" t="n">
        <v>0.033855</v>
      </c>
      <c r="CL156" s="13" t="n">
        <v>-0.003661</v>
      </c>
      <c r="CM156" s="13" t="n">
        <v>0.0807</v>
      </c>
      <c r="CN156" s="13" t="n">
        <v>0.003679</v>
      </c>
      <c r="CO156" s="13" t="n">
        <v>0.049663</v>
      </c>
      <c r="CP156" s="13" t="n">
        <v>-0.099241</v>
      </c>
      <c r="CQ156" s="13" t="n">
        <v>0.093107</v>
      </c>
      <c r="CR156" s="13" t="n">
        <v>-0.022398</v>
      </c>
      <c r="CS156" s="13" t="n">
        <v>0.025391</v>
      </c>
      <c r="CT156" s="13" t="n">
        <v>0.058384</v>
      </c>
      <c r="CU156" s="13" t="n">
        <v>0.035308</v>
      </c>
      <c r="CV156" s="13" t="n">
        <v>0.039279</v>
      </c>
      <c r="CW156" s="13" t="n">
        <v>0.004125</v>
      </c>
      <c r="CX156" s="13" t="n">
        <v>0.060634</v>
      </c>
      <c r="CY156" s="13" t="n">
        <v>-0.000707</v>
      </c>
      <c r="CZ156" s="13" t="n">
        <v>-0.008322</v>
      </c>
      <c r="DA156" s="13" t="n">
        <v>0.056939</v>
      </c>
      <c r="DB156" s="13" t="n">
        <v>0.002457</v>
      </c>
      <c r="DC156" s="13" t="n">
        <v>0.021676</v>
      </c>
      <c r="DD156" s="13" t="n">
        <v>0.000668</v>
      </c>
      <c r="DE156" s="13" t="n">
        <v>0.028132</v>
      </c>
      <c r="DF156" s="13" t="n">
        <v>-0.040882</v>
      </c>
      <c r="DG156" s="13" t="n">
        <v>0.020508</v>
      </c>
      <c r="DH156" s="13" t="n">
        <v>0.001011</v>
      </c>
      <c r="DI156" s="13" t="n">
        <v>0.086613</v>
      </c>
      <c r="DJ156" s="13" t="n">
        <v>0.011741</v>
      </c>
      <c r="DK156" s="13" t="n">
        <v>0.014514</v>
      </c>
      <c r="DL156" s="13" t="n">
        <v>0.076902</v>
      </c>
      <c r="DM156" s="13" t="n">
        <v>-0.014745</v>
      </c>
      <c r="DN156" s="13" t="n">
        <v>-0.126874</v>
      </c>
      <c r="DO156" s="13" t="n">
        <v>0.032953</v>
      </c>
      <c r="DP156" s="13" t="n">
        <v>-0.121824</v>
      </c>
      <c r="DQ156" s="13" t="n">
        <v>0.105013</v>
      </c>
      <c r="DR156" s="13" t="n">
        <v>0.062329</v>
      </c>
      <c r="DS156" s="13" t="n">
        <v>-0.003609</v>
      </c>
      <c r="DT156" s="13" t="n">
        <v>0.031597</v>
      </c>
      <c r="DV156" s="13" t="n">
        <v>-0.008859</v>
      </c>
      <c r="DW156" s="13" t="n">
        <v>0.08789</v>
      </c>
      <c r="DX156" s="13" t="n">
        <v>-0.063573</v>
      </c>
      <c r="DY156" s="13" t="n">
        <v>0.054443</v>
      </c>
      <c r="DZ156" s="13" t="n">
        <v>-0.0538</v>
      </c>
      <c r="EA156" s="13" t="n">
        <v>0.082902</v>
      </c>
      <c r="EB156" s="13" t="n">
        <v>0.013356</v>
      </c>
      <c r="EC156" s="13" t="n">
        <v>0.011862</v>
      </c>
      <c r="ED156" s="13" t="n">
        <v>-0.025271</v>
      </c>
      <c r="EE156" s="13" t="n">
        <v>0.093297</v>
      </c>
      <c r="EF156" s="13" t="n">
        <v>0.030284</v>
      </c>
      <c r="EG156" s="13" t="n">
        <v>-0.02015</v>
      </c>
      <c r="EH156" s="13" t="n">
        <v>0.00991</v>
      </c>
      <c r="EI156" s="13" t="n">
        <v>0.017252</v>
      </c>
      <c r="EJ156" s="13" t="n">
        <v>-0.003168</v>
      </c>
      <c r="EK156" s="13" t="n">
        <v>-0.092336</v>
      </c>
      <c r="EL156" s="13" t="n">
        <v>-0.102882</v>
      </c>
      <c r="EM156" s="13" t="n">
        <v>0.04163</v>
      </c>
      <c r="EN156" s="13" t="n">
        <v>0.086308</v>
      </c>
      <c r="EO156" s="13" t="n">
        <v>-0.033729</v>
      </c>
      <c r="EP156" s="13" t="n">
        <v>-0.1895</v>
      </c>
      <c r="EQ156" s="13" t="n">
        <v>-0.00396</v>
      </c>
      <c r="ER156" s="13" t="n">
        <v>0.102724</v>
      </c>
      <c r="ES156" s="13" t="n">
        <v>0.056026</v>
      </c>
      <c r="ET156" s="13" t="n">
        <v>0.03106</v>
      </c>
      <c r="EU156" s="13" t="n">
        <v>-0.008278</v>
      </c>
      <c r="EV156" s="13" t="n">
        <v>0.083394</v>
      </c>
      <c r="EW156" s="13" t="n">
        <v>-0.000451</v>
      </c>
      <c r="EX156" s="13" t="n">
        <v>0.049994</v>
      </c>
      <c r="EY156" s="13" t="n">
        <v>-0.091743</v>
      </c>
      <c r="EZ156" s="13" t="n">
        <v>0.084524</v>
      </c>
      <c r="FA156" s="13" t="n">
        <v>-0.015069</v>
      </c>
      <c r="FB156" s="13" t="n">
        <v>0.021881</v>
      </c>
      <c r="FC156" s="13" t="n">
        <v>0.051798</v>
      </c>
      <c r="FD156" s="13" t="n">
        <v>0.026138</v>
      </c>
      <c r="FE156" s="13" t="n">
        <v>0.025624</v>
      </c>
      <c r="FF156" s="13" t="n">
        <v>0.00125</v>
      </c>
      <c r="FG156" s="13" t="n">
        <v>0.064913</v>
      </c>
      <c r="FH156" s="13" t="n">
        <v>-0.000761</v>
      </c>
      <c r="FI156" s="13" t="n">
        <v>-0.00633</v>
      </c>
      <c r="FJ156" s="13" t="n">
        <v>0.065065</v>
      </c>
      <c r="FK156" s="13" t="n">
        <v>0.003386</v>
      </c>
      <c r="FL156" s="13" t="n">
        <v>0.017911</v>
      </c>
      <c r="FM156" s="13" t="n">
        <v>0.013895</v>
      </c>
      <c r="FN156" s="13" t="n">
        <v>0.034612</v>
      </c>
      <c r="FO156" s="13" t="n">
        <v>-0.042567</v>
      </c>
      <c r="FP156" s="13" t="n">
        <v>0.0217</v>
      </c>
      <c r="FQ156" s="13" t="n">
        <v>0.00687</v>
      </c>
      <c r="FR156" s="13" t="n">
        <v>0.088975</v>
      </c>
      <c r="FS156" s="13" t="n">
        <v>0.018863</v>
      </c>
      <c r="FT156" s="13" t="n">
        <v>0.018278</v>
      </c>
      <c r="FU156" s="13" t="n">
        <v>0.080577</v>
      </c>
      <c r="FV156" s="13" t="n">
        <v>-0.022076</v>
      </c>
      <c r="FW156" s="13" t="n">
        <v>-0.128605</v>
      </c>
      <c r="FX156" s="13" t="n">
        <v>0.03849</v>
      </c>
      <c r="FY156" s="13" t="n">
        <v>-0.118677</v>
      </c>
      <c r="FZ156" s="13" t="n">
        <v>0.111825</v>
      </c>
      <c r="GA156" s="13" t="n">
        <v>0.058983</v>
      </c>
      <c r="GB156" s="13" t="n">
        <v>-0.002331</v>
      </c>
      <c r="GC156" s="13" t="n">
        <v>0.039686</v>
      </c>
    </row>
    <row r="157" customFormat="false" ht="15" hidden="false" customHeight="false" outlineLevel="0" collapsed="false">
      <c r="B157" s="8" t="str">
        <f aca="false">Deals!B157</f>
        <v>Balchem Corporation</v>
      </c>
      <c r="C157" s="12" t="n">
        <v>1</v>
      </c>
      <c r="D157" s="13" t="n">
        <v>-0.028654</v>
      </c>
      <c r="E157" s="13" t="n">
        <v>-0.066468</v>
      </c>
      <c r="F157" s="13" t="n">
        <v>0.0288</v>
      </c>
      <c r="G157" s="13" t="n">
        <v>0.099728</v>
      </c>
      <c r="H157" s="13" t="n">
        <v>0.143716</v>
      </c>
      <c r="I157" s="13" t="n">
        <v>0.004637</v>
      </c>
      <c r="J157" s="13" t="n">
        <v>0.029846</v>
      </c>
      <c r="K157" s="13" t="n">
        <v>-0.205132</v>
      </c>
      <c r="L157" s="13" t="n">
        <v>0.112328</v>
      </c>
      <c r="M157" s="13" t="n">
        <v>-0.060081</v>
      </c>
      <c r="N157" s="13" t="n">
        <v>-0.053449</v>
      </c>
      <c r="O157" s="13" t="n">
        <v>0.07707</v>
      </c>
      <c r="P157" s="13" t="n">
        <v>-0.013107</v>
      </c>
      <c r="Q157" s="13" t="n">
        <v>0.01705</v>
      </c>
      <c r="R157" s="13" t="n">
        <v>0.032822</v>
      </c>
      <c r="S157" s="13" t="n">
        <v>0.038271</v>
      </c>
      <c r="T157" s="13" t="n">
        <v>0.12391</v>
      </c>
      <c r="U157" s="13" t="n">
        <v>0.002782</v>
      </c>
      <c r="V157" s="13" t="n">
        <v>-0.107315</v>
      </c>
      <c r="W157" s="13" t="n">
        <v>-0.076645</v>
      </c>
      <c r="X157" s="13" t="n">
        <v>0.127004</v>
      </c>
      <c r="Y157" s="13" t="n">
        <v>-0.019757</v>
      </c>
      <c r="Z157" s="13" t="n">
        <v>-0.010642</v>
      </c>
      <c r="AA157" s="13" t="n">
        <v>-0.022979</v>
      </c>
      <c r="AB157" s="13" t="n">
        <v>-0.005004</v>
      </c>
      <c r="AC157" s="13" t="n">
        <v>0.070746</v>
      </c>
      <c r="AD157" s="13" t="n">
        <v>0.096446</v>
      </c>
      <c r="AE157" s="13" t="n">
        <v>0.107097</v>
      </c>
      <c r="AF157" s="13" t="n">
        <v>-0.021024</v>
      </c>
      <c r="AG157" s="13" t="n">
        <v>0.052174</v>
      </c>
      <c r="AH157" s="13" t="n">
        <v>0.055597</v>
      </c>
      <c r="AI157" s="13" t="n">
        <v>0.015729</v>
      </c>
      <c r="AJ157" s="13" t="n">
        <v>0.022642</v>
      </c>
      <c r="AK157" s="13" t="n">
        <v>-0.054491</v>
      </c>
      <c r="AL157" s="13" t="n">
        <v>-0.015288</v>
      </c>
      <c r="AM157" s="13" t="n">
        <v>-0.030064</v>
      </c>
      <c r="AN157" s="13" t="n">
        <v>-0.01283</v>
      </c>
      <c r="AO157" s="13" t="n">
        <v>-0.001416</v>
      </c>
      <c r="AP157" s="13" t="n">
        <v>-0.034021</v>
      </c>
      <c r="AQ157" s="13" t="n">
        <v>0.084445</v>
      </c>
      <c r="AR157" s="13" t="n">
        <v>0.036905</v>
      </c>
      <c r="AS157" s="13" t="n">
        <v>0.035354</v>
      </c>
      <c r="AT157" s="13" t="n">
        <v>-0.076429</v>
      </c>
      <c r="AU157" s="13" t="n">
        <v>-0.019851</v>
      </c>
      <c r="AV157" s="13" t="n">
        <v>-0.047468</v>
      </c>
      <c r="AW157" s="13" t="n">
        <v>0.086379</v>
      </c>
      <c r="AX157" s="13" t="n">
        <v>0.079388</v>
      </c>
      <c r="AY157" s="13" t="n">
        <v>0.092815</v>
      </c>
      <c r="AZ157" s="13" t="n">
        <v>0.017733</v>
      </c>
      <c r="BA157" s="13" t="n">
        <v>0.021907</v>
      </c>
      <c r="BB157" s="13" t="n">
        <v>0.105693</v>
      </c>
      <c r="BC157" s="13" t="n">
        <v>0.010822</v>
      </c>
      <c r="BD157" s="13" t="n">
        <v>-0.164511</v>
      </c>
      <c r="BE157" s="13" t="n">
        <v>-0.074212</v>
      </c>
      <c r="BF157" s="13" t="n">
        <v>-0.090888</v>
      </c>
      <c r="BG157" s="13" t="n">
        <v>0.059604</v>
      </c>
      <c r="BH157" s="13" t="n">
        <v>0.068779</v>
      </c>
      <c r="BI157" s="13" t="n">
        <v>0.045869</v>
      </c>
      <c r="BJ157" s="13" t="n">
        <v>0.093858</v>
      </c>
      <c r="BK157" s="13" t="n">
        <v>-0.10659</v>
      </c>
      <c r="BM157" s="13" t="n">
        <v>0.062082</v>
      </c>
      <c r="BN157" s="13" t="n">
        <v>-0.054705</v>
      </c>
      <c r="BO157" s="13" t="n">
        <v>0.063988</v>
      </c>
      <c r="BP157" s="13" t="n">
        <v>-0.029935</v>
      </c>
      <c r="BQ157" s="13" t="n">
        <v>0.058786</v>
      </c>
      <c r="BR157" s="13" t="n">
        <v>0.027658</v>
      </c>
      <c r="BS157" s="13" t="n">
        <v>0.017988</v>
      </c>
      <c r="BT157" s="13" t="n">
        <v>-0.005831</v>
      </c>
      <c r="BU157" s="13" t="n">
        <v>0.073006</v>
      </c>
      <c r="BV157" s="13" t="n">
        <v>0.005411</v>
      </c>
      <c r="BW157" s="13" t="n">
        <v>-0.031006</v>
      </c>
      <c r="BX157" s="13" t="n">
        <v>0.044006</v>
      </c>
      <c r="BY157" s="13" t="n">
        <v>0.012921</v>
      </c>
      <c r="BZ157" s="13" t="n">
        <v>0.019176</v>
      </c>
      <c r="CA157" s="13" t="n">
        <v>-0.080326</v>
      </c>
      <c r="CB157" s="13" t="n">
        <v>-0.060705</v>
      </c>
      <c r="CC157" s="13" t="n">
        <v>0.038969</v>
      </c>
      <c r="CD157" s="13" t="n">
        <v>0.019986</v>
      </c>
      <c r="CE157" s="13" t="n">
        <v>-0.026704</v>
      </c>
      <c r="CF157" s="13" t="n">
        <v>-0.116705</v>
      </c>
      <c r="CG157" s="13" t="n">
        <v>-0.002874</v>
      </c>
      <c r="CH157" s="13" t="n">
        <v>0.056488</v>
      </c>
      <c r="CI157" s="13" t="n">
        <v>0.011506</v>
      </c>
      <c r="CJ157" s="13" t="n">
        <v>0.033278</v>
      </c>
      <c r="CK157" s="13" t="n">
        <v>0.008302</v>
      </c>
      <c r="CL157" s="13" t="n">
        <v>0.070227</v>
      </c>
      <c r="CM157" s="13" t="n">
        <v>-0.01104</v>
      </c>
      <c r="CN157" s="13" t="n">
        <v>0</v>
      </c>
      <c r="CO157" s="13" t="n">
        <v>-0.048917</v>
      </c>
      <c r="CP157" s="13" t="n">
        <v>0.059159</v>
      </c>
      <c r="CQ157" s="13" t="n">
        <v>0.003178</v>
      </c>
      <c r="CR157" s="13" t="n">
        <v>0.025215</v>
      </c>
      <c r="CS157" s="13" t="n">
        <v>0.039548</v>
      </c>
      <c r="CT157" s="13" t="n">
        <v>0.015682</v>
      </c>
      <c r="CU157" s="13" t="n">
        <v>0.017618</v>
      </c>
      <c r="CV157" s="13" t="n">
        <v>0.016762</v>
      </c>
      <c r="CW157" s="13" t="n">
        <v>0.025148</v>
      </c>
      <c r="CX157" s="13" t="n">
        <v>0.007932</v>
      </c>
      <c r="CY157" s="13" t="n">
        <v>0.007953</v>
      </c>
      <c r="CZ157" s="13" t="n">
        <v>0.024036</v>
      </c>
      <c r="DA157" s="13" t="n">
        <v>0.023892</v>
      </c>
      <c r="DB157" s="13" t="n">
        <v>0.038463</v>
      </c>
      <c r="DC157" s="13" t="n">
        <v>0.01021</v>
      </c>
      <c r="DD157" s="13" t="n">
        <v>0.050764</v>
      </c>
      <c r="DE157" s="13" t="n">
        <v>-0.029375</v>
      </c>
      <c r="DF157" s="13" t="n">
        <v>0.021376</v>
      </c>
      <c r="DG157" s="13" t="n">
        <v>-0.001966</v>
      </c>
      <c r="DH157" s="13" t="n">
        <v>0.060957</v>
      </c>
      <c r="DI157" s="13" t="n">
        <v>-0.00261</v>
      </c>
      <c r="DJ157" s="13" t="n">
        <v>0.012289</v>
      </c>
      <c r="DK157" s="13" t="n">
        <v>0.06538</v>
      </c>
      <c r="DL157" s="13" t="n">
        <v>-0.019284</v>
      </c>
      <c r="DM157" s="13" t="n">
        <v>-0.134942</v>
      </c>
      <c r="DN157" s="13" t="n">
        <v>0.003477</v>
      </c>
      <c r="DO157" s="13" t="n">
        <v>-0.11214</v>
      </c>
      <c r="DP157" s="13" t="n">
        <v>0.142621</v>
      </c>
      <c r="DQ157" s="13" t="n">
        <v>0.067853</v>
      </c>
      <c r="DR157" s="13" t="n">
        <v>-0.013378</v>
      </c>
      <c r="DS157" s="13" t="n">
        <v>0.031745</v>
      </c>
      <c r="DT157" s="13" t="n">
        <v>-0.054149</v>
      </c>
      <c r="DV157" s="13" t="n">
        <v>0.061219</v>
      </c>
      <c r="DW157" s="13" t="n">
        <v>-0.054769</v>
      </c>
      <c r="DX157" s="13" t="n">
        <v>0.059892</v>
      </c>
      <c r="DY157" s="13" t="n">
        <v>-0.02737</v>
      </c>
      <c r="DZ157" s="13" t="n">
        <v>0.061437</v>
      </c>
      <c r="EA157" s="13" t="n">
        <v>0.027518</v>
      </c>
      <c r="EB157" s="13" t="n">
        <v>0.018058</v>
      </c>
      <c r="EC157" s="13" t="n">
        <v>-0.014795</v>
      </c>
      <c r="ED157" s="13" t="n">
        <v>0.082671</v>
      </c>
      <c r="EE157" s="13" t="n">
        <v>0.00508</v>
      </c>
      <c r="EF157" s="13" t="n">
        <v>-0.029513</v>
      </c>
      <c r="EG157" s="13" t="n">
        <v>0.036794</v>
      </c>
      <c r="EH157" s="13" t="n">
        <v>0.016471</v>
      </c>
      <c r="EI157" s="13" t="n">
        <v>0.01547</v>
      </c>
      <c r="EJ157" s="13" t="n">
        <v>-0.081561</v>
      </c>
      <c r="EK157" s="13" t="n">
        <v>-0.066173</v>
      </c>
      <c r="EL157" s="13" t="n">
        <v>0.04778</v>
      </c>
      <c r="EM157" s="13" t="n">
        <v>0.032253</v>
      </c>
      <c r="EN157" s="13" t="n">
        <v>-0.028193</v>
      </c>
      <c r="EO157" s="13" t="n">
        <v>-0.130111</v>
      </c>
      <c r="EP157" s="13" t="n">
        <v>0.001735</v>
      </c>
      <c r="EQ157" s="13" t="n">
        <v>0.058941</v>
      </c>
      <c r="ER157" s="13" t="n">
        <v>0.017347</v>
      </c>
      <c r="ES157" s="13" t="n">
        <v>0.032947</v>
      </c>
      <c r="ET157" s="13" t="n">
        <v>0.007118</v>
      </c>
      <c r="EU157" s="13" t="n">
        <v>0.071002</v>
      </c>
      <c r="EV157" s="13" t="n">
        <v>-0.012112</v>
      </c>
      <c r="EW157" s="13" t="n">
        <v>-0.000608</v>
      </c>
      <c r="EX157" s="13" t="n">
        <v>-0.052504</v>
      </c>
      <c r="EY157" s="13" t="n">
        <v>0.057973</v>
      </c>
      <c r="EZ157" s="13" t="n">
        <v>-0.000793</v>
      </c>
      <c r="FA157" s="13" t="n">
        <v>0.027035</v>
      </c>
      <c r="FB157" s="13" t="n">
        <v>0.042605</v>
      </c>
      <c r="FC157" s="13" t="n">
        <v>0.025166</v>
      </c>
      <c r="FD157" s="13" t="n">
        <v>0.00737</v>
      </c>
      <c r="FE157" s="13" t="n">
        <v>0.010392</v>
      </c>
      <c r="FF157" s="13" t="n">
        <v>0.035766</v>
      </c>
      <c r="FG157" s="13" t="n">
        <v>0.008416</v>
      </c>
      <c r="FH157" s="13" t="n">
        <v>0.0091</v>
      </c>
      <c r="FI157" s="13" t="n">
        <v>0.024501</v>
      </c>
      <c r="FJ157" s="13" t="n">
        <v>0.020936</v>
      </c>
      <c r="FK157" s="13" t="n">
        <v>0.042491</v>
      </c>
      <c r="FL157" s="13" t="n">
        <v>0.00498</v>
      </c>
      <c r="FM157" s="13" t="n">
        <v>0.038418</v>
      </c>
      <c r="FN157" s="13" t="n">
        <v>-0.032533</v>
      </c>
      <c r="FO157" s="13" t="n">
        <v>0.012494</v>
      </c>
      <c r="FP157" s="13" t="n">
        <v>0.008404</v>
      </c>
      <c r="FQ157" s="13" t="n">
        <v>0.061318</v>
      </c>
      <c r="FR157" s="13" t="n">
        <v>0.013706</v>
      </c>
      <c r="FS157" s="13" t="n">
        <v>0.011294</v>
      </c>
      <c r="FT157" s="13" t="n">
        <v>0.06077</v>
      </c>
      <c r="FU157" s="13" t="n">
        <v>-0.023636</v>
      </c>
      <c r="FV157" s="13" t="n">
        <v>-0.143435</v>
      </c>
      <c r="FW157" s="13" t="n">
        <v>0.012373</v>
      </c>
      <c r="FX157" s="13" t="n">
        <v>-0.111642</v>
      </c>
      <c r="FY157" s="13" t="n">
        <v>0.160467</v>
      </c>
      <c r="FZ157" s="13" t="n">
        <v>0.062815</v>
      </c>
      <c r="GA157" s="13" t="n">
        <v>-0.010624</v>
      </c>
      <c r="GB157" s="13" t="n">
        <v>0.022678</v>
      </c>
      <c r="GC157" s="13" t="n">
        <v>-0.07708</v>
      </c>
    </row>
    <row r="158" customFormat="false" ht="15" hidden="false" customHeight="false" outlineLevel="0" collapsed="false">
      <c r="B158" s="8" t="str">
        <f aca="false">Deals!B158</f>
        <v>Minerals Technologies Inc.</v>
      </c>
      <c r="C158" s="12" t="n">
        <v>1</v>
      </c>
      <c r="D158" s="13" t="n">
        <v>0.057742</v>
      </c>
      <c r="E158" s="13" t="n">
        <v>-0.114517</v>
      </c>
      <c r="F158" s="13" t="n">
        <v>0.079215</v>
      </c>
      <c r="G158" s="13" t="n">
        <v>-0.014532</v>
      </c>
      <c r="H158" s="13" t="n">
        <v>0.243072</v>
      </c>
      <c r="I158" s="13" t="n">
        <v>-0.031678</v>
      </c>
      <c r="J158" s="13" t="n">
        <v>-0.064394</v>
      </c>
      <c r="K158" s="13" t="n">
        <v>-0.059323</v>
      </c>
      <c r="L158" s="13" t="n">
        <v>0.12169</v>
      </c>
      <c r="M158" s="13" t="n">
        <v>-0.001775</v>
      </c>
      <c r="N158" s="13" t="n">
        <v>-0.073461</v>
      </c>
      <c r="O158" s="13" t="n">
        <v>-0.005463</v>
      </c>
      <c r="P158" s="13" t="n">
        <v>0.012182</v>
      </c>
      <c r="Q158" s="13" t="n">
        <v>-0.049611</v>
      </c>
      <c r="R158" s="13" t="n">
        <v>-0.168494</v>
      </c>
      <c r="S158" s="13" t="n">
        <v>-0.104666</v>
      </c>
      <c r="T158" s="13" t="n">
        <v>0.223837</v>
      </c>
      <c r="U158" s="13" t="n">
        <v>0.044961</v>
      </c>
      <c r="V158" s="13" t="n">
        <v>-0.254794</v>
      </c>
      <c r="W158" s="13" t="n">
        <v>-0.106193</v>
      </c>
      <c r="X158" s="13" t="n">
        <v>0.241034</v>
      </c>
      <c r="Y158" s="13" t="n">
        <v>0.118654</v>
      </c>
      <c r="Z158" s="13" t="n">
        <v>0.05365</v>
      </c>
      <c r="AA158" s="13" t="n">
        <v>-0.037563</v>
      </c>
      <c r="AB158" s="13" t="n">
        <v>-0.013889</v>
      </c>
      <c r="AC158" s="13" t="n">
        <v>0.148944</v>
      </c>
      <c r="AD158" s="13" t="n">
        <v>0.082133</v>
      </c>
      <c r="AE158" s="13" t="n">
        <v>0.0017</v>
      </c>
      <c r="AF158" s="13" t="n">
        <v>-0.04937</v>
      </c>
      <c r="AG158" s="13" t="n">
        <v>0.206101</v>
      </c>
      <c r="AH158" s="13" t="n">
        <v>-0.046296</v>
      </c>
      <c r="AI158" s="13" t="n">
        <v>0.03754</v>
      </c>
      <c r="AJ158" s="13" t="n">
        <v>-0.035558</v>
      </c>
      <c r="AK158" s="13" t="n">
        <v>-0.008414</v>
      </c>
      <c r="AL158" s="13" t="n">
        <v>0.027415</v>
      </c>
      <c r="AM158" s="13" t="n">
        <v>-0.085133</v>
      </c>
      <c r="AN158" s="13" t="n">
        <v>0.017373</v>
      </c>
      <c r="AO158" s="13" t="n">
        <v>-0.032787</v>
      </c>
      <c r="AP158" s="13" t="n">
        <v>-0.095339</v>
      </c>
      <c r="AQ158" s="13" t="n">
        <v>0.103906</v>
      </c>
      <c r="AR158" s="13" t="n">
        <v>0.017693</v>
      </c>
      <c r="AS158" s="13" t="n">
        <v>0.008345</v>
      </c>
      <c r="AT158" s="13" t="n">
        <v>-0.049689</v>
      </c>
      <c r="AU158" s="13" t="n">
        <v>0.091503</v>
      </c>
      <c r="AV158" s="13" t="n">
        <v>-0.085163</v>
      </c>
      <c r="AW158" s="13" t="n">
        <v>-0.025473</v>
      </c>
      <c r="AX158" s="13" t="n">
        <v>0.031367</v>
      </c>
      <c r="AY158" s="13" t="n">
        <v>0.057929</v>
      </c>
      <c r="AZ158" s="13" t="n">
        <v>0.032192</v>
      </c>
      <c r="BA158" s="13" t="n">
        <v>0.003318</v>
      </c>
      <c r="BB158" s="13" t="n">
        <v>-0.111111</v>
      </c>
      <c r="BC158" s="13" t="n">
        <v>0.006701</v>
      </c>
      <c r="BD158" s="13" t="n">
        <v>-0.190089</v>
      </c>
      <c r="BE158" s="13" t="n">
        <v>0.028858</v>
      </c>
      <c r="BF158" s="13" t="n">
        <v>-0.087775</v>
      </c>
      <c r="BG158" s="13" t="n">
        <v>0.140826</v>
      </c>
      <c r="BH158" s="13" t="n">
        <v>0.01161</v>
      </c>
      <c r="BI158" s="13" t="n">
        <v>-0.006926</v>
      </c>
      <c r="BJ158" s="13" t="n">
        <v>0.067699</v>
      </c>
      <c r="BK158" s="13" t="n">
        <v>-0.171101</v>
      </c>
      <c r="BM158" s="13" t="n">
        <v>0.053507</v>
      </c>
      <c r="BN158" s="13" t="n">
        <v>-0.054971</v>
      </c>
      <c r="BO158" s="13" t="n">
        <v>0.041871</v>
      </c>
      <c r="BP158" s="13" t="n">
        <v>-0.055827</v>
      </c>
      <c r="BQ158" s="13" t="n">
        <v>0.055072</v>
      </c>
      <c r="BR158" s="13" t="n">
        <v>0.027462</v>
      </c>
      <c r="BS158" s="13" t="n">
        <v>0.0084</v>
      </c>
      <c r="BT158" s="13" t="n">
        <v>-0.01509</v>
      </c>
      <c r="BU158" s="13" t="n">
        <v>0.079359</v>
      </c>
      <c r="BV158" s="13" t="n">
        <v>0.011372</v>
      </c>
      <c r="BW158" s="13" t="n">
        <v>-0.013492</v>
      </c>
      <c r="BX158" s="13" t="n">
        <v>0.022313</v>
      </c>
      <c r="BY158" s="13" t="n">
        <v>0.002174</v>
      </c>
      <c r="BZ158" s="13" t="n">
        <v>0.00263</v>
      </c>
      <c r="CA158" s="13" t="n">
        <v>-0.05552</v>
      </c>
      <c r="CB158" s="13" t="n">
        <v>-0.042563</v>
      </c>
      <c r="CC158" s="13" t="n">
        <v>0.062808</v>
      </c>
      <c r="CD158" s="13" t="n">
        <v>0.019056</v>
      </c>
      <c r="CE158" s="13" t="n">
        <v>-0.04771</v>
      </c>
      <c r="CF158" s="13" t="n">
        <v>-0.070432</v>
      </c>
      <c r="CG158" s="13" t="n">
        <v>0.014407</v>
      </c>
      <c r="CH158" s="13" t="n">
        <v>0.07542</v>
      </c>
      <c r="CI158" s="13" t="n">
        <v>-0.003604</v>
      </c>
      <c r="CJ158" s="13" t="n">
        <v>0.016372</v>
      </c>
      <c r="CK158" s="13" t="n">
        <v>-0.025656</v>
      </c>
      <c r="CL158" s="13" t="n">
        <v>0.052055</v>
      </c>
      <c r="CM158" s="13" t="n">
        <v>0.022986</v>
      </c>
      <c r="CN158" s="13" t="n">
        <v>0.003539</v>
      </c>
      <c r="CO158" s="13" t="n">
        <v>-0.046889</v>
      </c>
      <c r="CP158" s="13" t="n">
        <v>0.085084</v>
      </c>
      <c r="CQ158" s="13" t="n">
        <v>0.016834</v>
      </c>
      <c r="CR158" s="13" t="n">
        <v>0.018865</v>
      </c>
      <c r="CS158" s="13" t="n">
        <v>0.014755</v>
      </c>
      <c r="CT158" s="13" t="n">
        <v>-0.00231</v>
      </c>
      <c r="CU158" s="13" t="n">
        <v>0.011011</v>
      </c>
      <c r="CV158" s="13" t="n">
        <v>-0.009065</v>
      </c>
      <c r="CW158" s="13" t="n">
        <v>0.020227</v>
      </c>
      <c r="CX158" s="13" t="n">
        <v>0.005463</v>
      </c>
      <c r="CY158" s="13" t="n">
        <v>-0.018586</v>
      </c>
      <c r="CZ158" s="13" t="n">
        <v>0.046011</v>
      </c>
      <c r="DA158" s="13" t="n">
        <v>0.01906</v>
      </c>
      <c r="DB158" s="13" t="n">
        <v>0.034775</v>
      </c>
      <c r="DC158" s="13" t="n">
        <v>-0.001446</v>
      </c>
      <c r="DD158" s="13" t="n">
        <v>0.037257</v>
      </c>
      <c r="DE158" s="13" t="n">
        <v>-0.035351</v>
      </c>
      <c r="DF158" s="13" t="n">
        <v>0.01168</v>
      </c>
      <c r="DG158" s="13" t="n">
        <v>0.002978</v>
      </c>
      <c r="DH158" s="13" t="n">
        <v>0.052862</v>
      </c>
      <c r="DI158" s="13" t="n">
        <v>0.007789</v>
      </c>
      <c r="DJ158" s="13" t="n">
        <v>0.026064</v>
      </c>
      <c r="DK158" s="13" t="n">
        <v>0.051329</v>
      </c>
      <c r="DL158" s="13" t="n">
        <v>-0.010991</v>
      </c>
      <c r="DM158" s="13" t="n">
        <v>-0.106</v>
      </c>
      <c r="DN158" s="13" t="n">
        <v>0.024752</v>
      </c>
      <c r="DO158" s="13" t="n">
        <v>-0.108788</v>
      </c>
      <c r="DP158" s="13" t="n">
        <v>0.100445</v>
      </c>
      <c r="DQ158" s="13" t="n">
        <v>0.060194</v>
      </c>
      <c r="DR158" s="13" t="n">
        <v>-0.018345</v>
      </c>
      <c r="DS158" s="13" t="n">
        <v>0.044649</v>
      </c>
      <c r="DT158" s="13" t="n">
        <v>-0.082817</v>
      </c>
      <c r="DV158" s="13" t="n">
        <v>0.052759</v>
      </c>
      <c r="DW158" s="13" t="n">
        <v>-0.057727</v>
      </c>
      <c r="DX158" s="13" t="n">
        <v>0.042222</v>
      </c>
      <c r="DY158" s="13" t="n">
        <v>-0.05694</v>
      </c>
      <c r="DZ158" s="13" t="n">
        <v>0.051754</v>
      </c>
      <c r="EA158" s="13" t="n">
        <v>0.024638</v>
      </c>
      <c r="EB158" s="13" t="n">
        <v>0.008537</v>
      </c>
      <c r="EC158" s="13" t="n">
        <v>-0.023604</v>
      </c>
      <c r="ED158" s="13" t="n">
        <v>0.082917</v>
      </c>
      <c r="EE158" s="13" t="n">
        <v>0.011025</v>
      </c>
      <c r="EF158" s="13" t="n">
        <v>-0.006401</v>
      </c>
      <c r="EG158" s="13" t="n">
        <v>0.015436</v>
      </c>
      <c r="EH158" s="13" t="n">
        <v>0.006342</v>
      </c>
      <c r="EI158" s="13" t="n">
        <v>0.006696</v>
      </c>
      <c r="EJ158" s="13" t="n">
        <v>-0.056513</v>
      </c>
      <c r="EK158" s="13" t="n">
        <v>-0.043687</v>
      </c>
      <c r="EL158" s="13" t="n">
        <v>0.066808</v>
      </c>
      <c r="EM158" s="13" t="n">
        <v>0.017999</v>
      </c>
      <c r="EN158" s="13" t="n">
        <v>-0.051072</v>
      </c>
      <c r="EO158" s="13" t="n">
        <v>-0.072967</v>
      </c>
      <c r="EP158" s="13" t="n">
        <v>0.021296</v>
      </c>
      <c r="EQ158" s="13" t="n">
        <v>0.084161</v>
      </c>
      <c r="ER158" s="13" t="n">
        <v>-0.002913</v>
      </c>
      <c r="ES158" s="13" t="n">
        <v>0.015778</v>
      </c>
      <c r="ET158" s="13" t="n">
        <v>-0.027406</v>
      </c>
      <c r="EU158" s="13" t="n">
        <v>0.05463</v>
      </c>
      <c r="EV158" s="13" t="n">
        <v>0.018005</v>
      </c>
      <c r="EW158" s="13" t="n">
        <v>0.003286</v>
      </c>
      <c r="EX158" s="13" t="n">
        <v>-0.044896</v>
      </c>
      <c r="EY158" s="13" t="n">
        <v>0.079731</v>
      </c>
      <c r="EZ158" s="13" t="n">
        <v>0.01806</v>
      </c>
      <c r="FA158" s="13" t="n">
        <v>0.020789</v>
      </c>
      <c r="FB158" s="13" t="n">
        <v>0.012259</v>
      </c>
      <c r="FC158" s="13" t="n">
        <v>-0.004443</v>
      </c>
      <c r="FD158" s="13" t="n">
        <v>0.015352</v>
      </c>
      <c r="FE158" s="13" t="n">
        <v>-0.014783</v>
      </c>
      <c r="FF158" s="13" t="n">
        <v>0.021966</v>
      </c>
      <c r="FG158" s="13" t="n">
        <v>0.006962</v>
      </c>
      <c r="FH158" s="13" t="n">
        <v>-0.020048</v>
      </c>
      <c r="FI158" s="13" t="n">
        <v>0.047769</v>
      </c>
      <c r="FJ158" s="13" t="n">
        <v>0.010408</v>
      </c>
      <c r="FK158" s="13" t="n">
        <v>0.038008</v>
      </c>
      <c r="FL158" s="13" t="n">
        <v>0.002647</v>
      </c>
      <c r="FM158" s="13" t="n">
        <v>0.03873</v>
      </c>
      <c r="FN158" s="13" t="n">
        <v>-0.0413</v>
      </c>
      <c r="FO158" s="13" t="n">
        <v>0.011095</v>
      </c>
      <c r="FP158" s="13" t="n">
        <v>0.004647</v>
      </c>
      <c r="FQ158" s="13" t="n">
        <v>0.048704</v>
      </c>
      <c r="FR158" s="13" t="n">
        <v>0.013776</v>
      </c>
      <c r="FS158" s="13" t="n">
        <v>0.024714</v>
      </c>
      <c r="FT158" s="13" t="n">
        <v>0.048461</v>
      </c>
      <c r="FU158" s="13" t="n">
        <v>-0.014265</v>
      </c>
      <c r="FV158" s="13" t="n">
        <v>-0.107156</v>
      </c>
      <c r="FW158" s="13" t="n">
        <v>0.019152</v>
      </c>
      <c r="FX158" s="13" t="n">
        <v>-0.113974</v>
      </c>
      <c r="FY158" s="13" t="n">
        <v>0.108189</v>
      </c>
      <c r="FZ158" s="13" t="n">
        <v>0.066692</v>
      </c>
      <c r="GA158" s="13" t="n">
        <v>-0.025629</v>
      </c>
      <c r="GB158" s="13" t="n">
        <v>0.044085</v>
      </c>
      <c r="GC158" s="13" t="n">
        <v>-0.095558</v>
      </c>
    </row>
    <row r="159" customFormat="false" ht="15" hidden="false" customHeight="false" outlineLevel="0" collapsed="false">
      <c r="B159" s="8" t="str">
        <f aca="false">Deals!B159</f>
        <v>Alamo Group Inc.</v>
      </c>
      <c r="C159" s="12" t="n">
        <v>1</v>
      </c>
      <c r="D159" s="13" t="n">
        <v>0.043403</v>
      </c>
      <c r="E159" s="13" t="n">
        <v>-0.119985</v>
      </c>
      <c r="F159" s="13" t="n">
        <v>0.025668</v>
      </c>
      <c r="G159" s="13" t="n">
        <v>-0.158974</v>
      </c>
      <c r="H159" s="13" t="n">
        <v>0.046585</v>
      </c>
      <c r="I159" s="13" t="n">
        <v>0.111811</v>
      </c>
      <c r="J159" s="13" t="n">
        <v>0.017006</v>
      </c>
      <c r="K159" s="13" t="n">
        <v>-0.068332</v>
      </c>
      <c r="L159" s="13" t="n">
        <v>0.113208</v>
      </c>
      <c r="M159" s="13" t="n">
        <v>0.258824</v>
      </c>
      <c r="N159" s="13" t="n">
        <v>-0.020117</v>
      </c>
      <c r="O159" s="13" t="n">
        <v>-0.142603</v>
      </c>
      <c r="P159" s="13" t="n">
        <v>0.031527</v>
      </c>
      <c r="Q159" s="13" t="n">
        <v>-0.036969</v>
      </c>
      <c r="R159" s="13" t="n">
        <v>-0.019985</v>
      </c>
      <c r="S159" s="13" t="n">
        <v>-0.092057</v>
      </c>
      <c r="T159" s="13" t="n">
        <v>0.005348</v>
      </c>
      <c r="U159" s="13" t="n">
        <v>0.21867</v>
      </c>
      <c r="V159" s="13" t="n">
        <v>-0.088842</v>
      </c>
      <c r="W159" s="13" t="n">
        <v>0.019578</v>
      </c>
      <c r="X159" s="13" t="n">
        <v>-0.021497</v>
      </c>
      <c r="Y159" s="13" t="n">
        <v>0.073617</v>
      </c>
      <c r="Z159" s="13" t="n">
        <v>0.014719</v>
      </c>
      <c r="AA159" s="13" t="n">
        <v>0.092133</v>
      </c>
      <c r="AB159" s="13" t="n">
        <v>0.070247</v>
      </c>
      <c r="AC159" s="13" t="n">
        <v>0.018948</v>
      </c>
      <c r="AD159" s="13" t="n">
        <v>-0.034411</v>
      </c>
      <c r="AE159" s="13" t="n">
        <v>0.016507</v>
      </c>
      <c r="AF159" s="13" t="n">
        <v>-0.013356</v>
      </c>
      <c r="AG159" s="13" t="n">
        <v>0.125539</v>
      </c>
      <c r="AH159" s="13" t="n">
        <v>0.041467</v>
      </c>
      <c r="AI159" s="13" t="n">
        <v>-0.004862</v>
      </c>
      <c r="AJ159" s="13" t="n">
        <v>-0.006347</v>
      </c>
      <c r="AK159" s="13" t="n">
        <v>0.013839</v>
      </c>
      <c r="AL159" s="13" t="n">
        <v>0.038981</v>
      </c>
      <c r="AM159" s="13" t="n">
        <v>0.076777</v>
      </c>
      <c r="AN159" s="13" t="n">
        <v>0.066721</v>
      </c>
      <c r="AO159" s="13" t="n">
        <v>0.025328</v>
      </c>
      <c r="AP159" s="13" t="n">
        <v>-0.013439</v>
      </c>
      <c r="AQ159" s="13" t="n">
        <v>0.170118</v>
      </c>
      <c r="AR159" s="13" t="n">
        <v>-0.016485</v>
      </c>
      <c r="AS159" s="13" t="n">
        <v>0.118009</v>
      </c>
      <c r="AT159" s="13" t="n">
        <v>-0.043069</v>
      </c>
      <c r="AU159" s="13" t="n">
        <v>0.020112</v>
      </c>
      <c r="AV159" s="13" t="n">
        <v>-0.03373</v>
      </c>
      <c r="AW159" s="13" t="n">
        <v>-0.011246</v>
      </c>
      <c r="AX159" s="13" t="n">
        <v>-0.002912</v>
      </c>
      <c r="AY159" s="13" t="n">
        <v>-0.157669</v>
      </c>
      <c r="AZ159" s="13" t="n">
        <v>-0.020063</v>
      </c>
      <c r="BA159" s="13" t="n">
        <v>0.030434</v>
      </c>
      <c r="BB159" s="13" t="n">
        <v>0.024731</v>
      </c>
      <c r="BC159" s="13" t="n">
        <v>-0.03872</v>
      </c>
      <c r="BD159" s="13" t="n">
        <v>-0.063094</v>
      </c>
      <c r="BE159" s="13" t="n">
        <v>-0.033948</v>
      </c>
      <c r="BF159" s="13" t="n">
        <v>-0.066296</v>
      </c>
      <c r="BG159" s="13" t="n">
        <v>0.115494</v>
      </c>
      <c r="BH159" s="13" t="n">
        <v>0.115059</v>
      </c>
      <c r="BI159" s="13" t="n">
        <v>0.040608</v>
      </c>
      <c r="BJ159" s="13" t="n">
        <v>0.038223</v>
      </c>
      <c r="BK159" s="13" t="n">
        <v>-0.084041</v>
      </c>
      <c r="BM159" s="13" t="n">
        <v>0.03581</v>
      </c>
      <c r="BN159" s="13" t="n">
        <v>-0.065266</v>
      </c>
      <c r="BO159" s="13" t="n">
        <v>0.028737</v>
      </c>
      <c r="BP159" s="13" t="n">
        <v>-0.072076</v>
      </c>
      <c r="BQ159" s="13" t="n">
        <v>0.057929</v>
      </c>
      <c r="BR159" s="13" t="n">
        <v>-0.01827</v>
      </c>
      <c r="BS159" s="13" t="n">
        <v>0.054269</v>
      </c>
      <c r="BT159" s="13" t="n">
        <v>-0.049784</v>
      </c>
      <c r="BU159" s="13" t="n">
        <v>0.064212</v>
      </c>
      <c r="BV159" s="13" t="n">
        <v>0.017009</v>
      </c>
      <c r="BW159" s="13" t="n">
        <v>-0.027999</v>
      </c>
      <c r="BX159" s="13" t="n">
        <v>0.004012</v>
      </c>
      <c r="BY159" s="13" t="n">
        <v>0.023638</v>
      </c>
      <c r="BZ159" s="13" t="n">
        <v>-0.050053</v>
      </c>
      <c r="CA159" s="13" t="n">
        <v>-0.048378</v>
      </c>
      <c r="CB159" s="13" t="n">
        <v>-0.06116</v>
      </c>
      <c r="CC159" s="13" t="n">
        <v>0.0586</v>
      </c>
      <c r="CD159" s="13" t="n">
        <v>0.030673</v>
      </c>
      <c r="CE159" s="13" t="n">
        <v>-0.047346</v>
      </c>
      <c r="CF159" s="13" t="n">
        <v>-0.091005</v>
      </c>
      <c r="CG159" s="13" t="n">
        <v>-0.000483</v>
      </c>
      <c r="CH159" s="13" t="n">
        <v>0.069403</v>
      </c>
      <c r="CI159" s="13" t="n">
        <v>0.027511</v>
      </c>
      <c r="CJ159" s="13" t="n">
        <v>0.013709</v>
      </c>
      <c r="CK159" s="13" t="n">
        <v>-0.008558</v>
      </c>
      <c r="CL159" s="13" t="n">
        <v>0.068474</v>
      </c>
      <c r="CM159" s="13" t="n">
        <v>0.045573</v>
      </c>
      <c r="CN159" s="13" t="n">
        <v>0.043608</v>
      </c>
      <c r="CO159" s="13" t="n">
        <v>-0.069084</v>
      </c>
      <c r="CP159" s="13" t="n">
        <v>0.136333</v>
      </c>
      <c r="CQ159" s="13" t="n">
        <v>0.024963</v>
      </c>
      <c r="CR159" s="13" t="n">
        <v>-0.001916</v>
      </c>
      <c r="CS159" s="13" t="n">
        <v>0.022794</v>
      </c>
      <c r="CT159" s="13" t="n">
        <v>0.023729</v>
      </c>
      <c r="CU159" s="13" t="n">
        <v>0.008077</v>
      </c>
      <c r="CV159" s="13" t="n">
        <v>-0.015728</v>
      </c>
      <c r="CW159" s="13" t="n">
        <v>0.047934</v>
      </c>
      <c r="CX159" s="13" t="n">
        <v>-0.007806</v>
      </c>
      <c r="CY159" s="13" t="n">
        <v>-0.018301</v>
      </c>
      <c r="CZ159" s="13" t="n">
        <v>0.100129</v>
      </c>
      <c r="DA159" s="13" t="n">
        <v>0.029831</v>
      </c>
      <c r="DB159" s="13" t="n">
        <v>0.025151</v>
      </c>
      <c r="DC159" s="13" t="n">
        <v>-0.004219</v>
      </c>
      <c r="DD159" s="13" t="n">
        <v>0.024217</v>
      </c>
      <c r="DE159" s="13" t="n">
        <v>-0.041791</v>
      </c>
      <c r="DF159" s="13" t="n">
        <v>0.005445</v>
      </c>
      <c r="DG159" s="13" t="n">
        <v>0.007228</v>
      </c>
      <c r="DH159" s="13" t="n">
        <v>0.075031</v>
      </c>
      <c r="DI159" s="13" t="n">
        <v>0.00368</v>
      </c>
      <c r="DJ159" s="13" t="n">
        <v>0.012109</v>
      </c>
      <c r="DK159" s="13" t="n">
        <v>0.026087</v>
      </c>
      <c r="DL159" s="13" t="n">
        <v>-0.04146</v>
      </c>
      <c r="DM159" s="13" t="n">
        <v>-0.10639</v>
      </c>
      <c r="DN159" s="13" t="n">
        <v>-0.001374</v>
      </c>
      <c r="DO159" s="13" t="n">
        <v>-0.111146</v>
      </c>
      <c r="DP159" s="13" t="n">
        <v>0.097951</v>
      </c>
      <c r="DQ159" s="13" t="n">
        <v>0.062737</v>
      </c>
      <c r="DR159" s="13" t="n">
        <v>-0.029465</v>
      </c>
      <c r="DS159" s="13" t="n">
        <v>0.020413</v>
      </c>
      <c r="DT159" s="13" t="n">
        <v>-0.079089</v>
      </c>
      <c r="DV159" s="13" t="n">
        <v>0.039307</v>
      </c>
      <c r="DW159" s="13" t="n">
        <v>-0.066916</v>
      </c>
      <c r="DX159" s="13" t="n">
        <v>0.028169</v>
      </c>
      <c r="DY159" s="13" t="n">
        <v>-0.068057</v>
      </c>
      <c r="DZ159" s="13" t="n">
        <v>0.024571</v>
      </c>
      <c r="EA159" s="13" t="n">
        <v>-0.018309</v>
      </c>
      <c r="EB159" s="13" t="n">
        <v>0.029286</v>
      </c>
      <c r="EC159" s="13" t="n">
        <v>-0.034907</v>
      </c>
      <c r="ED159" s="13" t="n">
        <v>0.07833</v>
      </c>
      <c r="EE159" s="13" t="n">
        <v>-0.007189</v>
      </c>
      <c r="EF159" s="13" t="n">
        <v>-0.013153</v>
      </c>
      <c r="EG159" s="13" t="n">
        <v>-0.006213</v>
      </c>
      <c r="EH159" s="13" t="n">
        <v>-0.006329</v>
      </c>
      <c r="EI159" s="13" t="n">
        <v>-0.062039</v>
      </c>
      <c r="EJ159" s="13" t="n">
        <v>-0.013995</v>
      </c>
      <c r="EK159" s="13" t="n">
        <v>-0.054036</v>
      </c>
      <c r="EL159" s="13" t="n">
        <v>0.052703</v>
      </c>
      <c r="EM159" s="13" t="n">
        <v>0.078904</v>
      </c>
      <c r="EN159" s="13" t="n">
        <v>-0.046923</v>
      </c>
      <c r="EO159" s="13" t="n">
        <v>-0.093173</v>
      </c>
      <c r="EP159" s="13" t="n">
        <v>0.009407</v>
      </c>
      <c r="EQ159" s="13" t="n">
        <v>0.060623</v>
      </c>
      <c r="ER159" s="13" t="n">
        <v>0.038751</v>
      </c>
      <c r="ES159" s="13" t="n">
        <v>0.002691</v>
      </c>
      <c r="ET159" s="13" t="n">
        <v>-0.015593</v>
      </c>
      <c r="EU159" s="13" t="n">
        <v>0.071161</v>
      </c>
      <c r="EV159" s="13" t="n">
        <v>0.035148</v>
      </c>
      <c r="EW159" s="13" t="n">
        <v>0.042281</v>
      </c>
      <c r="EX159" s="13" t="n">
        <v>-0.081697</v>
      </c>
      <c r="EY159" s="13" t="n">
        <v>0.107254</v>
      </c>
      <c r="EZ159" s="13" t="n">
        <v>0.015077</v>
      </c>
      <c r="FA159" s="13" t="n">
        <v>0.028139</v>
      </c>
      <c r="FB159" s="13" t="n">
        <v>0.023436</v>
      </c>
      <c r="FC159" s="13" t="n">
        <v>0.033595</v>
      </c>
      <c r="FD159" s="13" t="n">
        <v>-0.006399</v>
      </c>
      <c r="FE159" s="13" t="n">
        <v>-0.036321</v>
      </c>
      <c r="FF159" s="13" t="n">
        <v>0.040234</v>
      </c>
      <c r="FG159" s="13" t="n">
        <v>-0.015028</v>
      </c>
      <c r="FH159" s="13" t="n">
        <v>-0.017338</v>
      </c>
      <c r="FI159" s="13" t="n">
        <v>0.130267</v>
      </c>
      <c r="FJ159" s="13" t="n">
        <v>0.006499</v>
      </c>
      <c r="FK159" s="13" t="n">
        <v>0.039321</v>
      </c>
      <c r="FL159" s="13" t="n">
        <v>0.005639</v>
      </c>
      <c r="FM159" s="13" t="n">
        <v>0.001553</v>
      </c>
      <c r="FN159" s="13" t="n">
        <v>-0.054729</v>
      </c>
      <c r="FO159" s="13" t="n">
        <v>0.003436</v>
      </c>
      <c r="FP159" s="13" t="n">
        <v>0.008356</v>
      </c>
      <c r="FQ159" s="13" t="n">
        <v>0.05588</v>
      </c>
      <c r="FR159" s="13" t="n">
        <v>-0.003318</v>
      </c>
      <c r="FS159" s="13" t="n">
        <v>-0.011477</v>
      </c>
      <c r="FT159" s="13" t="n">
        <v>0.021333</v>
      </c>
      <c r="FU159" s="13" t="n">
        <v>-0.03153</v>
      </c>
      <c r="FV159" s="13" t="n">
        <v>-0.10005</v>
      </c>
      <c r="FW159" s="13" t="n">
        <v>-0.019527</v>
      </c>
      <c r="FX159" s="13" t="n">
        <v>-0.139953</v>
      </c>
      <c r="FY159" s="13" t="n">
        <v>0.139684</v>
      </c>
      <c r="FZ159" s="13" t="n">
        <v>0.063457</v>
      </c>
      <c r="GA159" s="13" t="n">
        <v>0.007924</v>
      </c>
      <c r="GB159" s="13" t="n">
        <v>0.01261</v>
      </c>
      <c r="GC159" s="13" t="n">
        <v>-0.092647</v>
      </c>
    </row>
    <row r="160" customFormat="false" ht="15" hidden="false" customHeight="false" outlineLevel="0" collapsed="false">
      <c r="B160" s="8" t="str">
        <f aca="false">Deals!B160</f>
        <v>Entegris, Inc.</v>
      </c>
      <c r="C160" s="12" t="n">
        <v>1</v>
      </c>
      <c r="D160" s="13" t="n">
        <v>0.198344</v>
      </c>
      <c r="E160" s="13" t="n">
        <v>-0.16406</v>
      </c>
      <c r="F160" s="13" t="n">
        <v>0.056571</v>
      </c>
      <c r="G160" s="13" t="n">
        <v>-0.052718</v>
      </c>
      <c r="H160" s="13" t="n">
        <v>0.18087</v>
      </c>
      <c r="I160" s="13" t="n">
        <v>-0.0081</v>
      </c>
      <c r="J160" s="13" t="n">
        <v>-0.019302</v>
      </c>
      <c r="K160" s="13" t="n">
        <v>-0.015897</v>
      </c>
      <c r="L160" s="13" t="n">
        <v>0.031538</v>
      </c>
      <c r="M160" s="13" t="n">
        <v>0.02088</v>
      </c>
      <c r="N160" s="13" t="n">
        <v>-0.027757</v>
      </c>
      <c r="O160" s="13" t="n">
        <v>0.046582</v>
      </c>
      <c r="P160" s="13" t="n">
        <v>0.045944</v>
      </c>
      <c r="Q160" s="13" t="n">
        <v>0.016815</v>
      </c>
      <c r="R160" s="13" t="n">
        <v>-0.073237</v>
      </c>
      <c r="S160" s="13" t="n">
        <v>-0.03933</v>
      </c>
      <c r="T160" s="13" t="n">
        <v>-0.027293</v>
      </c>
      <c r="U160" s="13" t="n">
        <v>0.061574</v>
      </c>
      <c r="V160" s="13" t="n">
        <v>-0.025698</v>
      </c>
      <c r="W160" s="13" t="n">
        <v>-0.121326</v>
      </c>
      <c r="X160" s="13" t="n">
        <v>0.060034</v>
      </c>
      <c r="Y160" s="13" t="n">
        <v>0.101942</v>
      </c>
      <c r="Z160" s="13" t="n">
        <v>-0.024229</v>
      </c>
      <c r="AA160" s="13" t="n">
        <v>0.072987</v>
      </c>
      <c r="AB160" s="13" t="n">
        <v>0.014727</v>
      </c>
      <c r="AC160" s="13" t="n">
        <v>0.181064</v>
      </c>
      <c r="AD160" s="13" t="n">
        <v>-0.002926</v>
      </c>
      <c r="AE160" s="13" t="n">
        <v>0.0223</v>
      </c>
      <c r="AF160" s="13" t="n">
        <v>-0.087256</v>
      </c>
      <c r="AG160" s="13" t="n">
        <v>0.128931</v>
      </c>
      <c r="AH160" s="13" t="n">
        <v>-0.002786</v>
      </c>
      <c r="AI160" s="13" t="n">
        <v>0.047486</v>
      </c>
      <c r="AJ160" s="13" t="n">
        <v>0.130667</v>
      </c>
      <c r="AK160" s="13" t="n">
        <v>0.103774</v>
      </c>
      <c r="AL160" s="13" t="n">
        <v>0.059829</v>
      </c>
      <c r="AM160" s="13" t="n">
        <v>-0.004032</v>
      </c>
      <c r="AN160" s="13" t="n">
        <v>-0.111336</v>
      </c>
      <c r="AO160" s="13" t="n">
        <v>0.189066</v>
      </c>
      <c r="AP160" s="13" t="n">
        <v>-0.024904</v>
      </c>
      <c r="AQ160" s="13" t="n">
        <v>0.133595</v>
      </c>
      <c r="AR160" s="13" t="n">
        <v>0.137608</v>
      </c>
      <c r="AS160" s="13" t="n">
        <v>-0.074809</v>
      </c>
      <c r="AT160" s="13" t="n">
        <v>0.00495</v>
      </c>
      <c r="AU160" s="13" t="n">
        <v>0.071264</v>
      </c>
      <c r="AV160" s="13" t="n">
        <v>0.019969</v>
      </c>
      <c r="AW160" s="13" t="n">
        <v>0.048193</v>
      </c>
      <c r="AX160" s="13" t="n">
        <v>-0.074713</v>
      </c>
      <c r="AY160" s="13" t="n">
        <v>0.092236</v>
      </c>
      <c r="AZ160" s="13" t="n">
        <v>-0.034188</v>
      </c>
      <c r="BA160" s="13" t="n">
        <v>0.038938</v>
      </c>
      <c r="BB160" s="13" t="n">
        <v>-0.035562</v>
      </c>
      <c r="BC160" s="13" t="n">
        <v>-0.146018</v>
      </c>
      <c r="BD160" s="13" t="n">
        <v>-0.080829</v>
      </c>
      <c r="BE160" s="13" t="n">
        <v>0.107762</v>
      </c>
      <c r="BF160" s="13" t="n">
        <v>-0.05119</v>
      </c>
      <c r="BG160" s="13" t="n">
        <v>0.18731</v>
      </c>
      <c r="BH160" s="13" t="n">
        <v>0.068986</v>
      </c>
      <c r="BI160" s="13" t="n">
        <v>0.01019</v>
      </c>
      <c r="BJ160" s="13" t="n">
        <v>0.14682</v>
      </c>
      <c r="BK160" s="13" t="n">
        <v>-0.159569</v>
      </c>
      <c r="BM160" s="13" t="n">
        <v>0.057216</v>
      </c>
      <c r="BN160" s="13" t="n">
        <v>-0.055099</v>
      </c>
      <c r="BO160" s="13" t="n">
        <v>0.040594</v>
      </c>
      <c r="BP160" s="13" t="n">
        <v>-0.053281</v>
      </c>
      <c r="BQ160" s="13" t="n">
        <v>0.061126</v>
      </c>
      <c r="BR160" s="13" t="n">
        <v>-0.004914</v>
      </c>
      <c r="BS160" s="13" t="n">
        <v>0.028335</v>
      </c>
      <c r="BT160" s="13" t="n">
        <v>-0.043235</v>
      </c>
      <c r="BU160" s="13" t="n">
        <v>0.065447</v>
      </c>
      <c r="BV160" s="13" t="n">
        <v>0.008073</v>
      </c>
      <c r="BW160" s="13" t="n">
        <v>-0.027893</v>
      </c>
      <c r="BX160" s="13" t="n">
        <v>0.028258</v>
      </c>
      <c r="BY160" s="13" t="n">
        <v>-0.002503</v>
      </c>
      <c r="BZ160" s="13" t="n">
        <v>-0.006629</v>
      </c>
      <c r="CA160" s="13" t="n">
        <v>-0.034871</v>
      </c>
      <c r="CB160" s="13" t="n">
        <v>-0.050823</v>
      </c>
      <c r="CC160" s="13" t="n">
        <v>0.063448</v>
      </c>
      <c r="CD160" s="13" t="n">
        <v>0.030003</v>
      </c>
      <c r="CE160" s="13" t="n">
        <v>-0.050286</v>
      </c>
      <c r="CF160" s="13" t="n">
        <v>-0.083393</v>
      </c>
      <c r="CG160" s="13" t="n">
        <v>0.018763</v>
      </c>
      <c r="CH160" s="13" t="n">
        <v>0.08417</v>
      </c>
      <c r="CI160" s="13" t="n">
        <v>-2.2E-005</v>
      </c>
      <c r="CJ160" s="13" t="n">
        <v>0.00702</v>
      </c>
      <c r="CK160" s="13" t="n">
        <v>-0.008668</v>
      </c>
      <c r="CL160" s="13" t="n">
        <v>0.05865</v>
      </c>
      <c r="CM160" s="13" t="n">
        <v>0.021658</v>
      </c>
      <c r="CN160" s="13" t="n">
        <v>0.009925</v>
      </c>
      <c r="CO160" s="13" t="n">
        <v>-0.056638</v>
      </c>
      <c r="CP160" s="13" t="n">
        <v>0.130835</v>
      </c>
      <c r="CQ160" s="13" t="n">
        <v>0.024077</v>
      </c>
      <c r="CR160" s="13" t="n">
        <v>-0.005274</v>
      </c>
      <c r="CS160" s="13" t="n">
        <v>0.006226</v>
      </c>
      <c r="CT160" s="13" t="n">
        <v>-0.007483</v>
      </c>
      <c r="CU160" s="13" t="n">
        <v>0.010098</v>
      </c>
      <c r="CV160" s="13" t="n">
        <v>-0.023938</v>
      </c>
      <c r="CW160" s="13" t="n">
        <v>0.032326</v>
      </c>
      <c r="CX160" s="13" t="n">
        <v>0.010639</v>
      </c>
      <c r="CY160" s="13" t="n">
        <v>-0.018939</v>
      </c>
      <c r="CZ160" s="13" t="n">
        <v>0.08756</v>
      </c>
      <c r="DA160" s="13" t="n">
        <v>0.002272</v>
      </c>
      <c r="DB160" s="13" t="n">
        <v>0.023744</v>
      </c>
      <c r="DC160" s="13" t="n">
        <v>-0.019439</v>
      </c>
      <c r="DD160" s="13" t="n">
        <v>0.029965</v>
      </c>
      <c r="DE160" s="13" t="n">
        <v>-0.039999</v>
      </c>
      <c r="DF160" s="13" t="n">
        <v>0.011741</v>
      </c>
      <c r="DG160" s="13" t="n">
        <v>0.00887</v>
      </c>
      <c r="DH160" s="13" t="n">
        <v>0.06982</v>
      </c>
      <c r="DI160" s="13" t="n">
        <v>-0.002058</v>
      </c>
      <c r="DJ160" s="13" t="n">
        <v>0.03853</v>
      </c>
      <c r="DK160" s="13" t="n">
        <v>0.040514</v>
      </c>
      <c r="DL160" s="13" t="n">
        <v>-0.034794</v>
      </c>
      <c r="DM160" s="13" t="n">
        <v>-0.122604</v>
      </c>
      <c r="DN160" s="13" t="n">
        <v>0.029005</v>
      </c>
      <c r="DO160" s="13" t="n">
        <v>-0.115803</v>
      </c>
      <c r="DP160" s="13" t="n">
        <v>0.097285</v>
      </c>
      <c r="DQ160" s="13" t="n">
        <v>0.058438</v>
      </c>
      <c r="DR160" s="13" t="n">
        <v>-0.031017</v>
      </c>
      <c r="DS160" s="13" t="n">
        <v>0.038819</v>
      </c>
      <c r="DT160" s="13" t="n">
        <v>-0.077642</v>
      </c>
      <c r="DV160" s="13" t="n">
        <v>0.058355</v>
      </c>
      <c r="DW160" s="13" t="n">
        <v>-0.055238</v>
      </c>
      <c r="DX160" s="13" t="n">
        <v>0.042686</v>
      </c>
      <c r="DY160" s="13" t="n">
        <v>-0.056324</v>
      </c>
      <c r="DZ160" s="13" t="n">
        <v>0.060625</v>
      </c>
      <c r="EA160" s="13" t="n">
        <v>-0.009011</v>
      </c>
      <c r="EB160" s="13" t="n">
        <v>0.029404</v>
      </c>
      <c r="EC160" s="13" t="n">
        <v>-0.051372</v>
      </c>
      <c r="ED160" s="13" t="n">
        <v>0.073055</v>
      </c>
      <c r="EE160" s="13" t="n">
        <v>0.001979</v>
      </c>
      <c r="EF160" s="13" t="n">
        <v>-0.012164</v>
      </c>
      <c r="EG160" s="13" t="n">
        <v>0.020936</v>
      </c>
      <c r="EH160" s="13" t="n">
        <v>0.002798</v>
      </c>
      <c r="EI160" s="13" t="n">
        <v>-0.009748</v>
      </c>
      <c r="EJ160" s="13" t="n">
        <v>-0.03247</v>
      </c>
      <c r="EK160" s="13" t="n">
        <v>-0.05037</v>
      </c>
      <c r="EL160" s="13" t="n">
        <v>0.071433</v>
      </c>
      <c r="EM160" s="13" t="n">
        <v>0.034408</v>
      </c>
      <c r="EN160" s="13" t="n">
        <v>-0.05314</v>
      </c>
      <c r="EO160" s="13" t="n">
        <v>-0.082202</v>
      </c>
      <c r="EP160" s="13" t="n">
        <v>0.022044</v>
      </c>
      <c r="EQ160" s="13" t="n">
        <v>0.079691</v>
      </c>
      <c r="ER160" s="13" t="n">
        <v>0.017991</v>
      </c>
      <c r="ES160" s="13" t="n">
        <v>0.011739</v>
      </c>
      <c r="ET160" s="13" t="n">
        <v>-0.014708</v>
      </c>
      <c r="EU160" s="13" t="n">
        <v>0.056092</v>
      </c>
      <c r="EV160" s="13" t="n">
        <v>0.019127</v>
      </c>
      <c r="EW160" s="13" t="n">
        <v>0.013815</v>
      </c>
      <c r="EX160" s="13" t="n">
        <v>-0.055074</v>
      </c>
      <c r="EY160" s="13" t="n">
        <v>0.135632</v>
      </c>
      <c r="EZ160" s="13" t="n">
        <v>0.026419</v>
      </c>
      <c r="FA160" s="13" t="n">
        <v>-0.00429</v>
      </c>
      <c r="FB160" s="13" t="n">
        <v>0.009305</v>
      </c>
      <c r="FC160" s="13" t="n">
        <v>-0.00634</v>
      </c>
      <c r="FD160" s="13" t="n">
        <v>0.009706</v>
      </c>
      <c r="FE160" s="13" t="n">
        <v>-0.029333</v>
      </c>
      <c r="FF160" s="13" t="n">
        <v>0.040897</v>
      </c>
      <c r="FG160" s="13" t="n">
        <v>0.009406</v>
      </c>
      <c r="FH160" s="13" t="n">
        <v>-0.017898</v>
      </c>
      <c r="FI160" s="13" t="n">
        <v>0.091002</v>
      </c>
      <c r="FJ160" s="13" t="n">
        <v>0.001117</v>
      </c>
      <c r="FK160" s="13" t="n">
        <v>0.022477</v>
      </c>
      <c r="FL160" s="13" t="n">
        <v>-0.013906</v>
      </c>
      <c r="FM160" s="13" t="n">
        <v>0.027451</v>
      </c>
      <c r="FN160" s="13" t="n">
        <v>-0.038053</v>
      </c>
      <c r="FO160" s="13" t="n">
        <v>0.011183</v>
      </c>
      <c r="FP160" s="13" t="n">
        <v>0.009837</v>
      </c>
      <c r="FQ160" s="13" t="n">
        <v>0.069362</v>
      </c>
      <c r="FR160" s="13" t="n">
        <v>0.00185</v>
      </c>
      <c r="FS160" s="13" t="n">
        <v>0.037225</v>
      </c>
      <c r="FT160" s="13" t="n">
        <v>0.040893</v>
      </c>
      <c r="FU160" s="13" t="n">
        <v>-0.039627</v>
      </c>
      <c r="FV160" s="13" t="n">
        <v>-0.122604</v>
      </c>
      <c r="FW160" s="13" t="n">
        <v>0.026862</v>
      </c>
      <c r="FX160" s="13" t="n">
        <v>-0.11858</v>
      </c>
      <c r="FY160" s="13" t="n">
        <v>0.107668</v>
      </c>
      <c r="FZ160" s="13" t="n">
        <v>0.069291</v>
      </c>
      <c r="GA160" s="13" t="n">
        <v>-0.031799</v>
      </c>
      <c r="GB160" s="13" t="n">
        <v>0.039109</v>
      </c>
      <c r="GC160" s="13" t="n">
        <v>-0.086469</v>
      </c>
    </row>
    <row r="161" customFormat="false" ht="15" hidden="false" customHeight="false" outlineLevel="0" collapsed="false">
      <c r="B161" s="8" t="str">
        <f aca="false">Deals!B161</f>
        <v>Avago Technologies LTD</v>
      </c>
      <c r="C161" s="12" t="n">
        <v>1</v>
      </c>
      <c r="D161" s="13" t="n">
        <v>0.01981</v>
      </c>
      <c r="E161" s="13" t="n">
        <v>-0.037325</v>
      </c>
      <c r="F161" s="13" t="n">
        <v>0.183194</v>
      </c>
      <c r="G161" s="13" t="n">
        <v>0.059812</v>
      </c>
      <c r="H161" s="13" t="n">
        <v>-0.008621</v>
      </c>
      <c r="I161" s="13" t="n">
        <v>0.082899</v>
      </c>
      <c r="J161" s="13" t="n">
        <v>0.076981</v>
      </c>
      <c r="K161" s="13" t="n">
        <v>0.022766</v>
      </c>
      <c r="L161" s="13" t="n">
        <v>0.240474</v>
      </c>
      <c r="M161" s="13" t="n">
        <v>-0.005015</v>
      </c>
      <c r="N161" s="13" t="n">
        <v>-0.07954</v>
      </c>
      <c r="O161" s="13" t="n">
        <v>0.266855</v>
      </c>
      <c r="P161" s="13" t="n">
        <v>-0.102249</v>
      </c>
      <c r="Q161" s="13" t="n">
        <v>-0.058602</v>
      </c>
      <c r="R161" s="13" t="n">
        <v>0.006633</v>
      </c>
      <c r="S161" s="13" t="n">
        <v>-0.007621</v>
      </c>
      <c r="T161" s="13" t="n">
        <v>-0.015039</v>
      </c>
      <c r="U161" s="13" t="n">
        <v>0.059449</v>
      </c>
      <c r="V161" s="13" t="n">
        <v>0.112687</v>
      </c>
      <c r="W161" s="13" t="n">
        <v>-0.078815</v>
      </c>
      <c r="X161" s="13" t="n">
        <v>0.001945</v>
      </c>
      <c r="Y161" s="13" t="n">
        <v>0.153243</v>
      </c>
      <c r="Z161" s="13" t="n">
        <v>-0.056634</v>
      </c>
      <c r="AA161" s="13" t="n">
        <v>0.059074</v>
      </c>
      <c r="AB161" s="13" t="n">
        <v>0.006737</v>
      </c>
      <c r="AC161" s="13" t="n">
        <v>0.042342</v>
      </c>
      <c r="AD161" s="13" t="n">
        <v>0.089147</v>
      </c>
      <c r="AE161" s="13" t="n">
        <v>-0.022106</v>
      </c>
      <c r="AF161" s="13" t="n">
        <v>-0.012984</v>
      </c>
      <c r="AG161" s="13" t="n">
        <v>0.001233</v>
      </c>
      <c r="AH161" s="13" t="n">
        <v>0.036835</v>
      </c>
      <c r="AI161" s="13" t="n">
        <v>0.128585</v>
      </c>
      <c r="AJ161" s="13" t="n">
        <v>0.057293</v>
      </c>
      <c r="AK161" s="13" t="n">
        <v>0.03807</v>
      </c>
      <c r="AL161" s="13" t="n">
        <v>0.008449</v>
      </c>
      <c r="AM161" s="13" t="n">
        <v>0.084552</v>
      </c>
      <c r="AN161" s="13" t="n">
        <v>-0.02685</v>
      </c>
      <c r="AO161" s="13" t="n">
        <v>0.058399</v>
      </c>
      <c r="AP161" s="13" t="n">
        <v>0.021933</v>
      </c>
      <c r="AQ161" s="13" t="n">
        <v>-0.037807</v>
      </c>
      <c r="AR161" s="13" t="n">
        <v>0.088109</v>
      </c>
      <c r="AS161" s="13" t="n">
        <v>0.053162</v>
      </c>
      <c r="AT161" s="13" t="n">
        <v>-0.0757</v>
      </c>
      <c r="AU161" s="13" t="n">
        <v>0.080568</v>
      </c>
      <c r="AV161" s="13" t="n">
        <v>-0.013619</v>
      </c>
      <c r="AW161" s="13" t="n">
        <v>-0.028051</v>
      </c>
      <c r="AX161" s="13" t="n">
        <v>0.002292</v>
      </c>
      <c r="AY161" s="13" t="n">
        <v>0.044338</v>
      </c>
      <c r="AZ161" s="13" t="n">
        <v>0.008912</v>
      </c>
      <c r="BA161" s="13" t="n">
        <v>0.029916</v>
      </c>
      <c r="BB161" s="13" t="n">
        <v>0.062181</v>
      </c>
      <c r="BC161" s="13" t="n">
        <v>0.009488</v>
      </c>
      <c r="BD161" s="13" t="n">
        <v>-0.088495</v>
      </c>
      <c r="BE161" s="13" t="n">
        <v>0.008286</v>
      </c>
      <c r="BF161" s="13" t="n">
        <v>-0.084595</v>
      </c>
      <c r="BG161" s="13" t="n">
        <v>0.081277</v>
      </c>
      <c r="BH161" s="13" t="n">
        <v>0.038978</v>
      </c>
      <c r="BI161" s="13" t="n">
        <v>0.032718</v>
      </c>
      <c r="BJ161" s="13" t="n">
        <v>0.043915</v>
      </c>
      <c r="BK161" s="13" t="n">
        <v>-0.069033</v>
      </c>
      <c r="BM161" s="13" t="n">
        <v>0.011359</v>
      </c>
      <c r="BN161" s="13" t="n">
        <v>-0.016618</v>
      </c>
      <c r="BO161" s="13" t="n">
        <v>0.048826</v>
      </c>
      <c r="BP161" s="13" t="n">
        <v>-0.006074</v>
      </c>
      <c r="BQ161" s="13" t="n">
        <v>0.02283</v>
      </c>
      <c r="BR161" s="13" t="n">
        <v>0.035515</v>
      </c>
      <c r="BS161" s="13" t="n">
        <v>-0.012368</v>
      </c>
      <c r="BT161" s="13" t="n">
        <v>-0.008353</v>
      </c>
      <c r="BU161" s="13" t="n">
        <v>0.059661</v>
      </c>
      <c r="BV161" s="13" t="n">
        <v>-0.010453</v>
      </c>
      <c r="BW161" s="13" t="n">
        <v>0.002214</v>
      </c>
      <c r="BX161" s="13" t="n">
        <v>0.015755</v>
      </c>
      <c r="BY161" s="13" t="n">
        <v>-0.004802</v>
      </c>
      <c r="BZ161" s="13" t="n">
        <v>0.031311</v>
      </c>
      <c r="CA161" s="13" t="n">
        <v>-0.059184</v>
      </c>
      <c r="CB161" s="13" t="n">
        <v>-0.017</v>
      </c>
      <c r="CC161" s="13" t="n">
        <v>0.085501</v>
      </c>
      <c r="CD161" s="13" t="n">
        <v>0.000862</v>
      </c>
      <c r="CE161" s="13" t="n">
        <v>-0.013923</v>
      </c>
      <c r="CF161" s="13" t="n">
        <v>-0.060194</v>
      </c>
      <c r="CG161" s="13" t="n">
        <v>0.002648</v>
      </c>
      <c r="CH161" s="13" t="n">
        <v>0.065164</v>
      </c>
      <c r="CI161" s="13" t="n">
        <v>-0.007147</v>
      </c>
      <c r="CJ161" s="13" t="n">
        <v>0.016604</v>
      </c>
      <c r="CK161" s="13" t="n">
        <v>0.000702</v>
      </c>
      <c r="CL161" s="13" t="n">
        <v>0.051821</v>
      </c>
      <c r="CM161" s="13" t="n">
        <v>-0.007159</v>
      </c>
      <c r="CN161" s="13" t="n">
        <v>0.005453</v>
      </c>
      <c r="CO161" s="13" t="n">
        <v>-0.023749</v>
      </c>
      <c r="CP161" s="13" t="n">
        <v>0.010556</v>
      </c>
      <c r="CQ161" s="13" t="n">
        <v>0.012329</v>
      </c>
      <c r="CR161" s="13" t="n">
        <v>0.034037</v>
      </c>
      <c r="CS161" s="13" t="n">
        <v>0.047372</v>
      </c>
      <c r="CT161" s="13" t="n">
        <v>0.014383</v>
      </c>
      <c r="CU161" s="13" t="n">
        <v>0.019205</v>
      </c>
      <c r="CV161" s="13" t="n">
        <v>0.028893</v>
      </c>
      <c r="CW161" s="13" t="n">
        <v>-0.00451</v>
      </c>
      <c r="CX161" s="13" t="n">
        <v>0.025623</v>
      </c>
      <c r="CY161" s="13" t="n">
        <v>0.02111</v>
      </c>
      <c r="CZ161" s="13" t="n">
        <v>0.010474</v>
      </c>
      <c r="DA161" s="13" t="n">
        <v>0.042284</v>
      </c>
      <c r="DB161" s="13" t="n">
        <v>0.032246</v>
      </c>
      <c r="DC161" s="13" t="n">
        <v>0.010423</v>
      </c>
      <c r="DD161" s="13" t="n">
        <v>0.080568</v>
      </c>
      <c r="DE161" s="13" t="n">
        <v>-0.013619</v>
      </c>
      <c r="DF161" s="13" t="n">
        <v>-0.028051</v>
      </c>
      <c r="DG161" s="13" t="n">
        <v>0.002292</v>
      </c>
      <c r="DH161" s="13" t="n">
        <v>0.044338</v>
      </c>
      <c r="DI161" s="13" t="n">
        <v>0.008912</v>
      </c>
      <c r="DJ161" s="13" t="n">
        <v>0.029916</v>
      </c>
      <c r="DK161" s="13" t="n">
        <v>0.062181</v>
      </c>
      <c r="DL161" s="13" t="n">
        <v>0.009488</v>
      </c>
      <c r="DM161" s="13" t="n">
        <v>-0.088495</v>
      </c>
      <c r="DN161" s="13" t="n">
        <v>0.008286</v>
      </c>
      <c r="DO161" s="13" t="n">
        <v>-0.084595</v>
      </c>
      <c r="DP161" s="13" t="n">
        <v>0.081277</v>
      </c>
      <c r="DQ161" s="13" t="n">
        <v>0.038978</v>
      </c>
      <c r="DR161" s="13" t="n">
        <v>0.032718</v>
      </c>
      <c r="DS161" s="13" t="n">
        <v>0.043915</v>
      </c>
      <c r="DT161" s="13" t="n">
        <v>-0.069033</v>
      </c>
      <c r="DV161" s="13" t="n">
        <v>0.014915</v>
      </c>
      <c r="DW161" s="13" t="n">
        <v>-0.024557</v>
      </c>
      <c r="DX161" s="13" t="n">
        <v>0.050111</v>
      </c>
      <c r="DY161" s="13" t="n">
        <v>-0.013994</v>
      </c>
      <c r="DZ161" s="13" t="n">
        <v>0.02638</v>
      </c>
      <c r="EA161" s="13" t="n">
        <v>0.037801</v>
      </c>
      <c r="EB161" s="13" t="n">
        <v>-0.009339</v>
      </c>
      <c r="EC161" s="13" t="n">
        <v>-0.020233</v>
      </c>
      <c r="ED161" s="13" t="n">
        <v>0.068639</v>
      </c>
      <c r="EE161" s="13" t="n">
        <v>-0.006734</v>
      </c>
      <c r="EF161" s="13" t="n">
        <v>0.006928</v>
      </c>
      <c r="EG161" s="13" t="n">
        <v>0.003641</v>
      </c>
      <c r="EH161" s="13" t="n">
        <v>-0.010359</v>
      </c>
      <c r="EI161" s="13" t="n">
        <v>0.028827</v>
      </c>
      <c r="EJ161" s="13" t="n">
        <v>-0.064724</v>
      </c>
      <c r="EK161" s="13" t="n">
        <v>-0.022601</v>
      </c>
      <c r="EL161" s="13" t="n">
        <v>0.075987</v>
      </c>
      <c r="EM161" s="13" t="n">
        <v>0.001824</v>
      </c>
      <c r="EN161" s="13" t="n">
        <v>-0.00837</v>
      </c>
      <c r="EO161" s="13" t="n">
        <v>-0.063947</v>
      </c>
      <c r="EP161" s="13" t="n">
        <v>0.012902</v>
      </c>
      <c r="EQ161" s="13" t="n">
        <v>0.060117</v>
      </c>
      <c r="ER161" s="13" t="n">
        <v>-0.004977</v>
      </c>
      <c r="ES161" s="13" t="n">
        <v>0.008057</v>
      </c>
      <c r="ET161" s="13" t="n">
        <v>0.006806</v>
      </c>
      <c r="EU161" s="13" t="n">
        <v>0.049935</v>
      </c>
      <c r="EV161" s="13" t="n">
        <v>-0.009553</v>
      </c>
      <c r="EW161" s="13" t="n">
        <v>-0.002709</v>
      </c>
      <c r="EX161" s="13" t="n">
        <v>-0.034978</v>
      </c>
      <c r="EY161" s="13" t="n">
        <v>0.024645</v>
      </c>
      <c r="EZ161" s="13" t="n">
        <v>-0.000502</v>
      </c>
      <c r="FA161" s="13" t="n">
        <v>0.034016</v>
      </c>
      <c r="FB161" s="13" t="n">
        <v>0.036635</v>
      </c>
      <c r="FC161" s="13" t="n">
        <v>0.00446</v>
      </c>
      <c r="FD161" s="13" t="n">
        <v>0.016297</v>
      </c>
      <c r="FE161" s="13" t="n">
        <v>0.023226</v>
      </c>
      <c r="FF161" s="13" t="n">
        <v>0.002142</v>
      </c>
      <c r="FG161" s="13" t="n">
        <v>0.017406</v>
      </c>
      <c r="FH161" s="13" t="n">
        <v>0.007309</v>
      </c>
      <c r="FI161" s="13" t="n">
        <v>0.018518</v>
      </c>
      <c r="FJ161" s="13" t="n">
        <v>0.020679</v>
      </c>
      <c r="FK161" s="13" t="n">
        <v>0.034014</v>
      </c>
      <c r="FL161" s="13" t="n">
        <v>0.017968</v>
      </c>
      <c r="FM161" s="13" t="n">
        <v>0.063409</v>
      </c>
      <c r="FN161" s="13" t="n">
        <v>-0.028518</v>
      </c>
      <c r="FO161" s="13" t="n">
        <v>-0.015555</v>
      </c>
      <c r="FP161" s="13" t="n">
        <v>-0.011655</v>
      </c>
      <c r="FQ161" s="13" t="n">
        <v>0.028206</v>
      </c>
      <c r="FR161" s="13" t="n">
        <v>0.011672</v>
      </c>
      <c r="FS161" s="13" t="n">
        <v>0.031151</v>
      </c>
      <c r="FT161" s="13" t="n">
        <v>0.048656</v>
      </c>
      <c r="FU161" s="13" t="n">
        <v>0.011911</v>
      </c>
      <c r="FV161" s="13" t="n">
        <v>-0.090512</v>
      </c>
      <c r="FW161" s="13" t="n">
        <v>0.031844</v>
      </c>
      <c r="FX161" s="13" t="n">
        <v>-0.083033</v>
      </c>
      <c r="FY161" s="13" t="n">
        <v>0.094941</v>
      </c>
      <c r="FZ161" s="13" t="n">
        <v>0.050622</v>
      </c>
      <c r="GA161" s="13" t="n">
        <v>0.016135</v>
      </c>
      <c r="GB161" s="13" t="n">
        <v>0.032897</v>
      </c>
      <c r="GC161" s="13" t="n">
        <v>-0.06874</v>
      </c>
    </row>
    <row r="162" customFormat="false" ht="15" hidden="false" customHeight="false" outlineLevel="0" collapsed="false">
      <c r="B162" s="8" t="str">
        <f aca="false">Deals!B162</f>
        <v>TrueBlue, Inc.</v>
      </c>
      <c r="C162" s="12" t="n">
        <v>1</v>
      </c>
      <c r="D162" s="13" t="n">
        <v>-0.021037</v>
      </c>
      <c r="E162" s="13" t="n">
        <v>0.005558</v>
      </c>
      <c r="F162" s="13" t="n">
        <v>-0.06927</v>
      </c>
      <c r="G162" s="13" t="n">
        <v>-0.021378</v>
      </c>
      <c r="H162" s="13" t="n">
        <v>-0.071602</v>
      </c>
      <c r="I162" s="13" t="n">
        <v>-0.030501</v>
      </c>
      <c r="J162" s="13" t="n">
        <v>-0.008539</v>
      </c>
      <c r="K162" s="13" t="n">
        <v>0.043064</v>
      </c>
      <c r="L162" s="13" t="n">
        <v>0.058236</v>
      </c>
      <c r="M162" s="13" t="n">
        <v>0.18193</v>
      </c>
      <c r="N162" s="13" t="n">
        <v>-0.010424</v>
      </c>
      <c r="O162" s="13" t="n">
        <v>0.04986</v>
      </c>
      <c r="P162" s="13" t="n">
        <v>-0.138462</v>
      </c>
      <c r="Q162" s="13" t="n">
        <v>-0.068323</v>
      </c>
      <c r="R162" s="13" t="n">
        <v>-0.06375</v>
      </c>
      <c r="S162" s="13" t="n">
        <v>0.289275</v>
      </c>
      <c r="T162" s="13" t="n">
        <v>0.011046</v>
      </c>
      <c r="U162" s="13" t="n">
        <v>-0.120519</v>
      </c>
      <c r="V162" s="13" t="n">
        <v>-0.113354</v>
      </c>
      <c r="W162" s="13" t="n">
        <v>0.004816</v>
      </c>
      <c r="X162" s="13" t="n">
        <v>0.139434</v>
      </c>
      <c r="Y162" s="13" t="n">
        <v>-0.285277</v>
      </c>
      <c r="Z162" s="13" t="n">
        <v>0.059925</v>
      </c>
      <c r="AA162" s="13" t="n">
        <v>-0.044927</v>
      </c>
      <c r="AB162" s="13" t="n">
        <v>0.180233</v>
      </c>
      <c r="AC162" s="13" t="n">
        <v>-0.021496</v>
      </c>
      <c r="AD162" s="13" t="n">
        <v>0.037071</v>
      </c>
      <c r="AE162" s="13" t="n">
        <v>-0.227714</v>
      </c>
      <c r="AF162" s="13" t="n">
        <v>0.197143</v>
      </c>
      <c r="AG162" s="13" t="n">
        <v>0.176611</v>
      </c>
      <c r="AH162" s="13" t="n">
        <v>0.004057</v>
      </c>
      <c r="AI162" s="13" t="n">
        <v>0.048485</v>
      </c>
      <c r="AJ162" s="13" t="n">
        <v>0.05395</v>
      </c>
      <c r="AK162" s="13" t="n">
        <v>0</v>
      </c>
      <c r="AL162" s="13" t="n">
        <v>-0.018282</v>
      </c>
      <c r="AM162" s="13" t="n">
        <v>-0.013035</v>
      </c>
      <c r="AN162" s="13" t="n">
        <v>-0.035849</v>
      </c>
      <c r="AO162" s="13" t="n">
        <v>-0.199609</v>
      </c>
      <c r="AP162" s="13" t="n">
        <v>0.0978</v>
      </c>
      <c r="AQ162" s="13" t="n">
        <v>0.207127</v>
      </c>
      <c r="AR162" s="13" t="n">
        <v>0.049815</v>
      </c>
      <c r="AS162" s="13" t="n">
        <v>-0.033392</v>
      </c>
      <c r="AT162" s="13" t="n">
        <v>-0.005455</v>
      </c>
      <c r="AU162" s="13" t="n">
        <v>-0.005484</v>
      </c>
      <c r="AV162" s="13" t="n">
        <v>-0.047794</v>
      </c>
      <c r="AW162" s="13" t="n">
        <v>0.028958</v>
      </c>
      <c r="AX162" s="13" t="n">
        <v>-0.031895</v>
      </c>
      <c r="AY162" s="13" t="n">
        <v>0.044574</v>
      </c>
      <c r="AZ162" s="13" t="n">
        <v>0.003711</v>
      </c>
      <c r="BA162" s="13" t="n">
        <v>0.083179</v>
      </c>
      <c r="BB162" s="13" t="n">
        <v>-0.110922</v>
      </c>
      <c r="BC162" s="13" t="n">
        <v>-0.104415</v>
      </c>
      <c r="BD162" s="13" t="n">
        <v>0.082297</v>
      </c>
      <c r="BE162" s="13" t="n">
        <v>-0.118812</v>
      </c>
      <c r="BF162" s="13" t="n">
        <v>0.09618</v>
      </c>
      <c r="BG162" s="13" t="n">
        <v>-0.056171</v>
      </c>
      <c r="BH162" s="13" t="n">
        <v>0.026933</v>
      </c>
      <c r="BI162" s="13" t="n">
        <v>0.021997</v>
      </c>
      <c r="BJ162" s="13" t="n">
        <v>-0.120861</v>
      </c>
      <c r="BK162" s="13" t="n">
        <v>0.038606</v>
      </c>
      <c r="BM162" s="13" t="n">
        <v>-0.066461</v>
      </c>
      <c r="BN162" s="13" t="n">
        <v>0.052829</v>
      </c>
      <c r="BO162" s="13" t="n">
        <v>-0.042516</v>
      </c>
      <c r="BP162" s="13" t="n">
        <v>0.065875</v>
      </c>
      <c r="BQ162" s="13" t="n">
        <v>-0.00331</v>
      </c>
      <c r="BR162" s="13" t="n">
        <v>0.029053</v>
      </c>
      <c r="BS162" s="13" t="n">
        <v>-0.04909</v>
      </c>
      <c r="BT162" s="13" t="n">
        <v>0.089569</v>
      </c>
      <c r="BU162" s="13" t="n">
        <v>0.025136</v>
      </c>
      <c r="BV162" s="13" t="n">
        <v>-0.024785</v>
      </c>
      <c r="BW162" s="13" t="n">
        <v>0.047682</v>
      </c>
      <c r="BX162" s="13" t="n">
        <v>0.012444</v>
      </c>
      <c r="BY162" s="13" t="n">
        <v>-0.013585</v>
      </c>
      <c r="BZ162" s="13" t="n">
        <v>-0.054307</v>
      </c>
      <c r="CA162" s="13" t="n">
        <v>-0.051069</v>
      </c>
      <c r="CB162" s="13" t="n">
        <v>0.070943</v>
      </c>
      <c r="CC162" s="13" t="n">
        <v>0.024142</v>
      </c>
      <c r="CD162" s="13" t="n">
        <v>-0.045184</v>
      </c>
      <c r="CE162" s="13" t="n">
        <v>-0.064384</v>
      </c>
      <c r="CF162" s="13" t="n">
        <v>0.005961</v>
      </c>
      <c r="CG162" s="13" t="n">
        <v>0.070926</v>
      </c>
      <c r="CH162" s="13" t="n">
        <v>0.00132</v>
      </c>
      <c r="CI162" s="13" t="n">
        <v>0.019646</v>
      </c>
      <c r="CJ162" s="13" t="n">
        <v>0.013384</v>
      </c>
      <c r="CK162" s="13" t="n">
        <v>0.063183</v>
      </c>
      <c r="CL162" s="13" t="n">
        <v>0.032902</v>
      </c>
      <c r="CM162" s="13" t="n">
        <v>0.017747</v>
      </c>
      <c r="CN162" s="13" t="n">
        <v>-0.068714</v>
      </c>
      <c r="CO162" s="13" t="n">
        <v>0.099918</v>
      </c>
      <c r="CP162" s="13" t="n">
        <v>0.013263</v>
      </c>
      <c r="CQ162" s="13" t="n">
        <v>0.019366</v>
      </c>
      <c r="CR162" s="13" t="n">
        <v>-0.001072</v>
      </c>
      <c r="CS162" s="13" t="n">
        <v>0.005132</v>
      </c>
      <c r="CT162" s="13" t="n">
        <v>0.013007</v>
      </c>
      <c r="CU162" s="13" t="n">
        <v>-0.007458</v>
      </c>
      <c r="CV162" s="13" t="n">
        <v>0.030297</v>
      </c>
      <c r="CW162" s="13" t="n">
        <v>0.006592</v>
      </c>
      <c r="CX162" s="13" t="n">
        <v>-0.011412</v>
      </c>
      <c r="CY162" s="13" t="n">
        <v>0.065072</v>
      </c>
      <c r="CZ162" s="13" t="n">
        <v>0.014941</v>
      </c>
      <c r="DA162" s="13" t="n">
        <v>0.032668</v>
      </c>
      <c r="DB162" s="13" t="n">
        <v>0.024431</v>
      </c>
      <c r="DC162" s="13" t="n">
        <v>0.023933</v>
      </c>
      <c r="DD162" s="13" t="n">
        <v>-0.020116</v>
      </c>
      <c r="DE162" s="13" t="n">
        <v>0.004668</v>
      </c>
      <c r="DF162" s="13" t="n">
        <v>0.013596</v>
      </c>
      <c r="DG162" s="13" t="n">
        <v>0.064566</v>
      </c>
      <c r="DH162" s="13" t="n">
        <v>0.044922</v>
      </c>
      <c r="DI162" s="13" t="n">
        <v>0.041453</v>
      </c>
      <c r="DJ162" s="13" t="n">
        <v>0.046014</v>
      </c>
      <c r="DK162" s="13" t="n">
        <v>-0.013809</v>
      </c>
      <c r="DL162" s="13" t="n">
        <v>-0.119007</v>
      </c>
      <c r="DM162" s="13" t="n">
        <v>0.020122</v>
      </c>
      <c r="DN162" s="13" t="n">
        <v>-0.112532</v>
      </c>
      <c r="DO162" s="13" t="n">
        <v>0.112732</v>
      </c>
      <c r="DP162" s="13" t="n">
        <v>0.066709</v>
      </c>
      <c r="DQ162" s="13" t="n">
        <v>-0.014107</v>
      </c>
      <c r="DR162" s="13" t="n">
        <v>0.018687</v>
      </c>
      <c r="DS162" s="13" t="n">
        <v>-0.074215</v>
      </c>
      <c r="DT162" s="13" t="n">
        <v>0.08799</v>
      </c>
      <c r="DV162" s="13" t="n">
        <v>-0.066148</v>
      </c>
      <c r="DW162" s="13" t="n">
        <v>0.056075</v>
      </c>
      <c r="DX162" s="13" t="n">
        <v>-0.038249</v>
      </c>
      <c r="DY162" s="13" t="n">
        <v>0.06957</v>
      </c>
      <c r="DZ162" s="13" t="n">
        <v>-0.001335</v>
      </c>
      <c r="EA162" s="13" t="n">
        <v>0.038888</v>
      </c>
      <c r="EB162" s="13" t="n">
        <v>-0.053162</v>
      </c>
      <c r="EC162" s="13" t="n">
        <v>0.086761</v>
      </c>
      <c r="ED162" s="13" t="n">
        <v>0.016223</v>
      </c>
      <c r="EE162" s="13" t="n">
        <v>-0.016687</v>
      </c>
      <c r="EF162" s="13" t="n">
        <v>0.042054</v>
      </c>
      <c r="EG162" s="13" t="n">
        <v>0.014923</v>
      </c>
      <c r="EH162" s="13" t="n">
        <v>-0.010394</v>
      </c>
      <c r="EI162" s="13" t="n">
        <v>-0.058827</v>
      </c>
      <c r="EJ162" s="13" t="n">
        <v>-0.053254</v>
      </c>
      <c r="EK162" s="13" t="n">
        <v>0.075211</v>
      </c>
      <c r="EL162" s="13" t="n">
        <v>0.025821</v>
      </c>
      <c r="EM162" s="13" t="n">
        <v>-0.045189</v>
      </c>
      <c r="EN162" s="13" t="n">
        <v>-0.071804</v>
      </c>
      <c r="EO162" s="13" t="n">
        <v>0.010344</v>
      </c>
      <c r="EP162" s="13" t="n">
        <v>0.080622</v>
      </c>
      <c r="EQ162" s="13" t="n">
        <v>0.011547</v>
      </c>
      <c r="ER162" s="13" t="n">
        <v>0.014218</v>
      </c>
      <c r="ES162" s="13" t="n">
        <v>0.008408</v>
      </c>
      <c r="ET162" s="13" t="n">
        <v>0.063474</v>
      </c>
      <c r="EU162" s="13" t="n">
        <v>0.026711</v>
      </c>
      <c r="EV162" s="13" t="n">
        <v>0.016267</v>
      </c>
      <c r="EW162" s="13" t="n">
        <v>-0.069045</v>
      </c>
      <c r="EX162" s="13" t="n">
        <v>0.107258</v>
      </c>
      <c r="EY162" s="13" t="n">
        <v>0.010762</v>
      </c>
      <c r="EZ162" s="13" t="n">
        <v>0.019441</v>
      </c>
      <c r="FA162" s="13" t="n">
        <v>0.009952</v>
      </c>
      <c r="FB162" s="13" t="n">
        <v>0.006349</v>
      </c>
      <c r="FC162" s="13" t="n">
        <v>0.013416</v>
      </c>
      <c r="FD162" s="13" t="n">
        <v>-0.01647</v>
      </c>
      <c r="FE162" s="13" t="n">
        <v>0.034776</v>
      </c>
      <c r="FF162" s="13" t="n">
        <v>0.006464</v>
      </c>
      <c r="FG162" s="13" t="n">
        <v>-0.010849</v>
      </c>
      <c r="FH162" s="13" t="n">
        <v>0.061699</v>
      </c>
      <c r="FI162" s="13" t="n">
        <v>0.008673</v>
      </c>
      <c r="FJ162" s="13" t="n">
        <v>0.031201</v>
      </c>
      <c r="FK162" s="13" t="n">
        <v>0.016916</v>
      </c>
      <c r="FL162" s="13" t="n">
        <v>0.022587</v>
      </c>
      <c r="FM162" s="13" t="n">
        <v>-0.020209</v>
      </c>
      <c r="FN162" s="13" t="n">
        <v>0.00949</v>
      </c>
      <c r="FO162" s="13" t="n">
        <v>0.009416</v>
      </c>
      <c r="FP162" s="13" t="n">
        <v>0.054477</v>
      </c>
      <c r="FQ162" s="13" t="n">
        <v>0.023809</v>
      </c>
      <c r="FR162" s="13" t="n">
        <v>0.038217</v>
      </c>
      <c r="FS162" s="13" t="n">
        <v>0.04669</v>
      </c>
      <c r="FT162" s="13" t="n">
        <v>-0.015263</v>
      </c>
      <c r="FU162" s="13" t="n">
        <v>-0.120172</v>
      </c>
      <c r="FV162" s="13" t="n">
        <v>0.01328</v>
      </c>
      <c r="FW162" s="13" t="n">
        <v>-0.113586</v>
      </c>
      <c r="FX162" s="13" t="n">
        <v>0.120625</v>
      </c>
      <c r="FY162" s="13" t="n">
        <v>0.054428</v>
      </c>
      <c r="FZ162" s="13" t="n">
        <v>-0.012992</v>
      </c>
      <c r="GA162" s="13" t="n">
        <v>0.019457</v>
      </c>
      <c r="GB162" s="13" t="n">
        <v>-0.071685</v>
      </c>
      <c r="GC162" s="13" t="n">
        <v>0.088369</v>
      </c>
    </row>
    <row r="163" customFormat="false" ht="15" hidden="false" customHeight="false" outlineLevel="0" collapsed="false">
      <c r="B163" s="8" t="str">
        <f aca="false">Deals!B163</f>
        <v>Primo Water Corporation</v>
      </c>
      <c r="C163" s="12" t="n">
        <v>1</v>
      </c>
      <c r="D163" s="13" t="n">
        <v>-0.028289</v>
      </c>
      <c r="E163" s="13" t="n">
        <v>0.091703</v>
      </c>
      <c r="F163" s="13" t="n">
        <v>-0.084</v>
      </c>
      <c r="G163" s="13" t="n">
        <v>-0.116448</v>
      </c>
      <c r="H163" s="13" t="n">
        <v>0.079077</v>
      </c>
      <c r="I163" s="13" t="n">
        <v>0.050382</v>
      </c>
      <c r="J163" s="13" t="n">
        <v>0.104651</v>
      </c>
      <c r="K163" s="13" t="n">
        <v>0.273684</v>
      </c>
      <c r="L163" s="13" t="n">
        <v>-0.032025</v>
      </c>
      <c r="M163" s="13" t="n">
        <v>-0.070438</v>
      </c>
      <c r="N163" s="13" t="n">
        <v>0.101033</v>
      </c>
      <c r="O163" s="13" t="n">
        <v>0.019812</v>
      </c>
      <c r="P163" s="13" t="n">
        <v>0.149284</v>
      </c>
      <c r="Q163" s="13" t="n">
        <v>-0.060498</v>
      </c>
      <c r="R163" s="13" t="n">
        <v>0.025568</v>
      </c>
      <c r="S163" s="13" t="n">
        <v>-0.035088</v>
      </c>
      <c r="T163" s="13" t="n">
        <v>0.000957</v>
      </c>
      <c r="U163" s="13" t="n">
        <v>0.050669</v>
      </c>
      <c r="V163" s="13" t="n">
        <v>-0.065514</v>
      </c>
      <c r="W163" s="13" t="n">
        <v>0.191821</v>
      </c>
      <c r="X163" s="13" t="n">
        <v>0.134804</v>
      </c>
      <c r="Y163" s="13" t="n">
        <v>-0.045356</v>
      </c>
      <c r="Z163" s="13" t="n">
        <v>0.092006</v>
      </c>
      <c r="AA163" s="13" t="n">
        <v>-0.035912</v>
      </c>
      <c r="AB163" s="13" t="n">
        <v>0.069484</v>
      </c>
      <c r="AC163" s="13" t="n">
        <v>0.067649</v>
      </c>
      <c r="AD163" s="13" t="n">
        <v>-0.106023</v>
      </c>
      <c r="AE163" s="13" t="n">
        <v>-0.08</v>
      </c>
      <c r="AF163" s="13" t="n">
        <v>-0.134249</v>
      </c>
      <c r="AG163" s="13" t="n">
        <v>-0.001762</v>
      </c>
      <c r="AH163" s="13" t="n">
        <v>-0.064431</v>
      </c>
      <c r="AI163" s="13" t="n">
        <v>0.00566</v>
      </c>
      <c r="AJ163" s="13" t="n">
        <v>0.159475</v>
      </c>
      <c r="AK163" s="13" t="n">
        <v>0.065534</v>
      </c>
      <c r="AL163" s="13" t="n">
        <v>0.001519</v>
      </c>
      <c r="AM163" s="13" t="n">
        <v>0.094769</v>
      </c>
      <c r="AN163" s="13" t="n">
        <v>0.076177</v>
      </c>
      <c r="AO163" s="13" t="n">
        <v>-0.023166</v>
      </c>
      <c r="AP163" s="13" t="n">
        <v>-0.011199</v>
      </c>
      <c r="AQ163" s="13" t="n">
        <v>-0.000666</v>
      </c>
      <c r="AR163" s="13" t="n">
        <v>0.144667</v>
      </c>
      <c r="AS163" s="13" t="n">
        <v>-0.029703</v>
      </c>
      <c r="AT163" s="13" t="n">
        <v>-0.221489</v>
      </c>
      <c r="AU163" s="13" t="n">
        <v>-0.06091</v>
      </c>
      <c r="AV163" s="13" t="n">
        <v>-0.038588</v>
      </c>
      <c r="AW163" s="13" t="n">
        <v>0.113578</v>
      </c>
      <c r="AX163" s="13" t="n">
        <v>0.302147</v>
      </c>
      <c r="AY163" s="13" t="n">
        <v>0.030035</v>
      </c>
      <c r="AZ163" s="13" t="n">
        <v>0.003431</v>
      </c>
      <c r="BA163" s="13" t="n">
        <v>0.139601</v>
      </c>
      <c r="BB163" s="13" t="n">
        <v>-0.0975</v>
      </c>
      <c r="BC163" s="13" t="n">
        <v>-0.076454</v>
      </c>
      <c r="BD163" s="13" t="n">
        <v>-0.128974</v>
      </c>
      <c r="BE163" s="13" t="n">
        <v>-0.035124</v>
      </c>
      <c r="BF163" s="13" t="n">
        <v>0.088953</v>
      </c>
      <c r="BG163" s="13" t="n">
        <v>-0.011199</v>
      </c>
      <c r="BH163" s="13" t="n">
        <v>-0.022652</v>
      </c>
      <c r="BI163" s="13" t="n">
        <v>0.061602</v>
      </c>
      <c r="BJ163" s="13" t="n">
        <v>-0.156673</v>
      </c>
      <c r="BK163" s="13" t="n">
        <v>0.025346</v>
      </c>
      <c r="BM163" s="13" t="n">
        <v>-0.04321</v>
      </c>
      <c r="BN163" s="13" t="n">
        <v>0.044624</v>
      </c>
      <c r="BO163" s="13" t="n">
        <v>-0.0578</v>
      </c>
      <c r="BP163" s="13" t="n">
        <v>0.072509</v>
      </c>
      <c r="BQ163" s="13" t="n">
        <v>-0.012612</v>
      </c>
      <c r="BR163" s="13" t="n">
        <v>0.043534</v>
      </c>
      <c r="BS163" s="13" t="n">
        <v>-0.05091</v>
      </c>
      <c r="BT163" s="13" t="n">
        <v>0.051146</v>
      </c>
      <c r="BU163" s="13" t="n">
        <v>0.018305</v>
      </c>
      <c r="BV163" s="13" t="n">
        <v>-0.020565</v>
      </c>
      <c r="BW163" s="13" t="n">
        <v>-0.001646</v>
      </c>
      <c r="BX163" s="13" t="n">
        <v>0.022</v>
      </c>
      <c r="BY163" s="13" t="n">
        <v>-0.055373</v>
      </c>
      <c r="BZ163" s="13" t="n">
        <v>-0.035985</v>
      </c>
      <c r="CA163" s="13" t="n">
        <v>-0.039847</v>
      </c>
      <c r="CB163" s="13" t="n">
        <v>0.05297</v>
      </c>
      <c r="CC163" s="13" t="n">
        <v>0.030741</v>
      </c>
      <c r="CD163" s="13" t="n">
        <v>-0.052302</v>
      </c>
      <c r="CE163" s="13" t="n">
        <v>-0.063009</v>
      </c>
      <c r="CF163" s="13" t="n">
        <v>-0.01309</v>
      </c>
      <c r="CG163" s="13" t="n">
        <v>0.068055</v>
      </c>
      <c r="CH163" s="13" t="n">
        <v>0.016072</v>
      </c>
      <c r="CI163" s="13" t="n">
        <v>-0.008157</v>
      </c>
      <c r="CJ163" s="13" t="n">
        <v>0.007352</v>
      </c>
      <c r="CK163" s="13" t="n">
        <v>0.048882</v>
      </c>
      <c r="CL163" s="13" t="n">
        <v>0.041045</v>
      </c>
      <c r="CM163" s="13" t="n">
        <v>0.030226</v>
      </c>
      <c r="CN163" s="13" t="n">
        <v>-0.035925</v>
      </c>
      <c r="CO163" s="13" t="n">
        <v>0.13831</v>
      </c>
      <c r="CP163" s="13" t="n">
        <v>0.080139</v>
      </c>
      <c r="CQ163" s="13" t="n">
        <v>-0.018857</v>
      </c>
      <c r="CR163" s="13" t="n">
        <v>0.005195</v>
      </c>
      <c r="CS163" s="13" t="n">
        <v>0.008164</v>
      </c>
      <c r="CT163" s="13" t="n">
        <v>0.022889</v>
      </c>
      <c r="CU163" s="13" t="n">
        <v>-0.026455</v>
      </c>
      <c r="CV163" s="13" t="n">
        <v>0.03834</v>
      </c>
      <c r="CW163" s="13" t="n">
        <v>-0.008186</v>
      </c>
      <c r="CX163" s="13" t="n">
        <v>-0.020183</v>
      </c>
      <c r="CY163" s="13" t="n">
        <v>0.097789</v>
      </c>
      <c r="CZ163" s="13" t="n">
        <v>-0.000141</v>
      </c>
      <c r="DA163" s="13" t="n">
        <v>0.021339</v>
      </c>
      <c r="DB163" s="13" t="n">
        <v>-0.014216</v>
      </c>
      <c r="DC163" s="13" t="n">
        <v>0.02739</v>
      </c>
      <c r="DD163" s="13" t="n">
        <v>-0.032222</v>
      </c>
      <c r="DE163" s="13" t="n">
        <v>0.028314</v>
      </c>
      <c r="DF163" s="13" t="n">
        <v>0.011574</v>
      </c>
      <c r="DG163" s="13" t="n">
        <v>0.065476</v>
      </c>
      <c r="DH163" s="13" t="n">
        <v>0.010986</v>
      </c>
      <c r="DI163" s="13" t="n">
        <v>-0.003438</v>
      </c>
      <c r="DJ163" s="13" t="n">
        <v>0.017138</v>
      </c>
      <c r="DK163" s="13" t="n">
        <v>-0.033947</v>
      </c>
      <c r="DL163" s="13" t="n">
        <v>-0.092511</v>
      </c>
      <c r="DM163" s="13" t="n">
        <v>0.002495</v>
      </c>
      <c r="DN163" s="13" t="n">
        <v>-0.115682</v>
      </c>
      <c r="DO163" s="13" t="n">
        <v>0.084279</v>
      </c>
      <c r="DP163" s="13" t="n">
        <v>0.049183</v>
      </c>
      <c r="DQ163" s="13" t="n">
        <v>-0.04816</v>
      </c>
      <c r="DR163" s="13" t="n">
        <v>0.038882</v>
      </c>
      <c r="DS163" s="13" t="n">
        <v>-0.089176</v>
      </c>
      <c r="DT163" s="13" t="n">
        <v>0.066195</v>
      </c>
      <c r="DV163" s="13" t="n">
        <v>-0.039386</v>
      </c>
      <c r="DW163" s="13" t="n">
        <v>0.035353</v>
      </c>
      <c r="DX163" s="13" t="n">
        <v>-0.044869</v>
      </c>
      <c r="DY163" s="13" t="n">
        <v>0.03704</v>
      </c>
      <c r="DZ163" s="13" t="n">
        <v>-0.006985</v>
      </c>
      <c r="EA163" s="13" t="n">
        <v>0.041462</v>
      </c>
      <c r="EB163" s="13" t="n">
        <v>-0.039313</v>
      </c>
      <c r="EC163" s="13" t="n">
        <v>0.048343</v>
      </c>
      <c r="ED163" s="13" t="n">
        <v>0.008998</v>
      </c>
      <c r="EE163" s="13" t="n">
        <v>-0.01209</v>
      </c>
      <c r="EF163" s="13" t="n">
        <v>0.003564</v>
      </c>
      <c r="EG163" s="13" t="n">
        <v>0.001854</v>
      </c>
      <c r="EH163" s="13" t="n">
        <v>-0.050328</v>
      </c>
      <c r="EI163" s="13" t="n">
        <v>-0.034308</v>
      </c>
      <c r="EJ163" s="13" t="n">
        <v>-0.049615</v>
      </c>
      <c r="EK163" s="13" t="n">
        <v>0.049806</v>
      </c>
      <c r="EL163" s="13" t="n">
        <v>0.011878</v>
      </c>
      <c r="EM163" s="13" t="n">
        <v>-0.049649</v>
      </c>
      <c r="EN163" s="13" t="n">
        <v>-0.086043</v>
      </c>
      <c r="EO163" s="13" t="n">
        <v>-0.014482</v>
      </c>
      <c r="EP163" s="13" t="n">
        <v>0.077828</v>
      </c>
      <c r="EQ163" s="13" t="n">
        <v>0.037266</v>
      </c>
      <c r="ER163" s="13" t="n">
        <v>-0.017486</v>
      </c>
      <c r="ES163" s="13" t="n">
        <v>0.008906</v>
      </c>
      <c r="ET163" s="13" t="n">
        <v>0.041202</v>
      </c>
      <c r="EU163" s="13" t="n">
        <v>0.034504</v>
      </c>
      <c r="EV163" s="13" t="n">
        <v>0.027047</v>
      </c>
      <c r="EW163" s="13" t="n">
        <v>-0.045937</v>
      </c>
      <c r="EX163" s="13" t="n">
        <v>0.097765</v>
      </c>
      <c r="EY163" s="13" t="n">
        <v>0.059961</v>
      </c>
      <c r="EZ163" s="13" t="n">
        <v>0.000689</v>
      </c>
      <c r="FA163" s="13" t="n">
        <v>0.014868</v>
      </c>
      <c r="FB163" s="13" t="n">
        <v>0.013282</v>
      </c>
      <c r="FC163" s="13" t="n">
        <v>0.010844</v>
      </c>
      <c r="FD163" s="13" t="n">
        <v>-0.022017</v>
      </c>
      <c r="FE163" s="13" t="n">
        <v>0.060492</v>
      </c>
      <c r="FF163" s="13" t="n">
        <v>-0.004598</v>
      </c>
      <c r="FG163" s="13" t="n">
        <v>-0.018252</v>
      </c>
      <c r="FH163" s="13" t="n">
        <v>0.094668</v>
      </c>
      <c r="FI163" s="13" t="n">
        <v>-0.004544</v>
      </c>
      <c r="FJ163" s="13" t="n">
        <v>0.029052</v>
      </c>
      <c r="FK163" s="13" t="n">
        <v>-0.001146</v>
      </c>
      <c r="FL163" s="13" t="n">
        <v>0.031691</v>
      </c>
      <c r="FM163" s="13" t="n">
        <v>-0.043143</v>
      </c>
      <c r="FN163" s="13" t="n">
        <v>0.036203</v>
      </c>
      <c r="FO163" s="13" t="n">
        <v>0.01141</v>
      </c>
      <c r="FP163" s="13" t="n">
        <v>0.048549</v>
      </c>
      <c r="FQ163" s="13" t="n">
        <v>-0.005962</v>
      </c>
      <c r="FR163" s="13" t="n">
        <v>-0.012931</v>
      </c>
      <c r="FS163" s="13" t="n">
        <v>0.014095</v>
      </c>
      <c r="FT163" s="13" t="n">
        <v>-0.022105</v>
      </c>
      <c r="FU163" s="13" t="n">
        <v>-0.087041</v>
      </c>
      <c r="FV163" s="13" t="n">
        <v>-0.004115</v>
      </c>
      <c r="FW163" s="13" t="n">
        <v>-0.124186</v>
      </c>
      <c r="FX163" s="13" t="n">
        <v>0.115649</v>
      </c>
      <c r="FY163" s="13" t="n">
        <v>0.053177</v>
      </c>
      <c r="FZ163" s="13" t="n">
        <v>-0.020198</v>
      </c>
      <c r="GA163" s="13" t="n">
        <v>0.032461</v>
      </c>
      <c r="GB163" s="13" t="n">
        <v>-0.08957</v>
      </c>
      <c r="GC163" s="13" t="n">
        <v>0.04619</v>
      </c>
    </row>
    <row r="164" customFormat="false" ht="15" hidden="false" customHeight="false" outlineLevel="0" collapsed="false">
      <c r="B164" s="8" t="str">
        <f aca="false">Deals!B164</f>
        <v>Innovate Corp.</v>
      </c>
      <c r="C164" s="12" t="n">
        <v>0</v>
      </c>
      <c r="D164" s="13" t="n">
        <v>-0.065266</v>
      </c>
      <c r="E164" s="13" t="n">
        <v>0.028737</v>
      </c>
      <c r="F164" s="13" t="n">
        <v>-0.072076</v>
      </c>
      <c r="G164" s="13" t="n">
        <v>0.057929</v>
      </c>
      <c r="H164" s="13" t="n">
        <v>-0.01827</v>
      </c>
      <c r="I164" s="13" t="n">
        <v>0.054269</v>
      </c>
      <c r="J164" s="13" t="n">
        <v>-0.115065</v>
      </c>
      <c r="K164" s="13" t="n">
        <v>0.024129</v>
      </c>
      <c r="L164" s="13" t="n">
        <v>0.433246</v>
      </c>
      <c r="M164" s="13" t="n">
        <v>0.010046</v>
      </c>
      <c r="N164" s="13" t="n">
        <v>0.009946</v>
      </c>
      <c r="O164" s="13" t="n">
        <v>-0.198747</v>
      </c>
      <c r="P164" s="13" t="n">
        <v>-0.128492</v>
      </c>
      <c r="Q164" s="13" t="n">
        <v>-0.033333</v>
      </c>
      <c r="R164" s="13" t="n">
        <v>-0.070292</v>
      </c>
      <c r="S164" s="13" t="n">
        <v>0.078459</v>
      </c>
      <c r="T164" s="13" t="n">
        <v>-0.171958</v>
      </c>
      <c r="U164" s="13" t="n">
        <v>-0.154952</v>
      </c>
      <c r="V164" s="13" t="n">
        <v>-0.281664</v>
      </c>
      <c r="W164" s="13" t="n">
        <v>0.047368</v>
      </c>
      <c r="X164" s="13" t="n">
        <v>-0.040201</v>
      </c>
      <c r="Y164" s="13" t="n">
        <v>0.010471</v>
      </c>
      <c r="Z164" s="13" t="n">
        <v>0.163212</v>
      </c>
      <c r="AA164" s="13" t="n">
        <v>-0.042316</v>
      </c>
      <c r="AB164" s="13" t="n">
        <v>0.069767</v>
      </c>
      <c r="AC164" s="13" t="n">
        <v>0.041304</v>
      </c>
      <c r="AD164" s="13" t="n">
        <v>0.137787</v>
      </c>
      <c r="AE164" s="13" t="n">
        <v>-0.269725</v>
      </c>
      <c r="AF164" s="13" t="n">
        <v>0.19598</v>
      </c>
      <c r="AG164" s="13" t="n">
        <v>0.245798</v>
      </c>
      <c r="AH164" s="13" t="n">
        <v>0.121417</v>
      </c>
      <c r="AI164" s="13" t="n">
        <v>-0.172932</v>
      </c>
      <c r="AJ164" s="13" t="n">
        <v>0.127273</v>
      </c>
      <c r="AK164" s="13" t="n">
        <v>-0.058065</v>
      </c>
      <c r="AL164" s="13" t="n">
        <v>-0.092466</v>
      </c>
      <c r="AM164" s="13" t="n">
        <v>0.109434</v>
      </c>
      <c r="AN164" s="13" t="n">
        <v>0.022109</v>
      </c>
      <c r="AO164" s="13" t="n">
        <v>-0.241265</v>
      </c>
      <c r="AP164" s="13" t="n">
        <v>0.157895</v>
      </c>
      <c r="AQ164" s="13" t="n">
        <v>0.028409</v>
      </c>
      <c r="AR164" s="13" t="n">
        <v>0.005525</v>
      </c>
      <c r="AS164" s="13" t="n">
        <v>0.089744</v>
      </c>
      <c r="AT164" s="13" t="n">
        <v>0.008403</v>
      </c>
      <c r="AU164" s="13" t="n">
        <v>-0.173333</v>
      </c>
      <c r="AV164" s="13" t="n">
        <v>0.060484</v>
      </c>
      <c r="AW164" s="13" t="n">
        <v>-0.030418</v>
      </c>
      <c r="AX164" s="13" t="n">
        <v>0.205882</v>
      </c>
      <c r="AY164" s="13" t="n">
        <v>-0.04878</v>
      </c>
      <c r="AZ164" s="13" t="n">
        <v>-0.011966</v>
      </c>
      <c r="BA164" s="13" t="n">
        <v>0.084775</v>
      </c>
      <c r="BB164" s="13" t="n">
        <v>-0.023923</v>
      </c>
      <c r="BC164" s="13" t="n">
        <v>-0.150327</v>
      </c>
      <c r="BD164" s="13" t="n">
        <v>-0.392308</v>
      </c>
      <c r="BE164" s="13" t="n">
        <v>-0.164557</v>
      </c>
      <c r="BF164" s="13" t="n">
        <v>0.291667</v>
      </c>
      <c r="BG164" s="13" t="n">
        <v>-0.076246</v>
      </c>
      <c r="BH164" s="13" t="n">
        <v>-0.222222</v>
      </c>
      <c r="BI164" s="13" t="n">
        <v>-0.126531</v>
      </c>
      <c r="BJ164" s="13" t="n">
        <v>0.079439</v>
      </c>
      <c r="BK164" s="13" t="n">
        <v>0.021645</v>
      </c>
      <c r="BM164" s="13" t="n">
        <v>-0.065266</v>
      </c>
      <c r="BN164" s="13" t="n">
        <v>0.028737</v>
      </c>
      <c r="BO164" s="13" t="n">
        <v>-0.072076</v>
      </c>
      <c r="BP164" s="13" t="n">
        <v>0.057929</v>
      </c>
      <c r="BQ164" s="13" t="n">
        <v>-0.01827</v>
      </c>
      <c r="BR164" s="13" t="n">
        <v>0.054269</v>
      </c>
      <c r="BS164" s="13" t="n">
        <v>-0.049784</v>
      </c>
      <c r="BT164" s="13" t="n">
        <v>0.064212</v>
      </c>
      <c r="BU164" s="13" t="n">
        <v>0.017009</v>
      </c>
      <c r="BV164" s="13" t="n">
        <v>-0.027999</v>
      </c>
      <c r="BW164" s="13" t="n">
        <v>0.004012</v>
      </c>
      <c r="BX164" s="13" t="n">
        <v>0.023638</v>
      </c>
      <c r="BY164" s="13" t="n">
        <v>-0.050053</v>
      </c>
      <c r="BZ164" s="13" t="n">
        <v>-0.048378</v>
      </c>
      <c r="CA164" s="13" t="n">
        <v>-0.06116</v>
      </c>
      <c r="CB164" s="13" t="n">
        <v>0.0586</v>
      </c>
      <c r="CC164" s="13" t="n">
        <v>0.030673</v>
      </c>
      <c r="CD164" s="13" t="n">
        <v>-0.047346</v>
      </c>
      <c r="CE164" s="13" t="n">
        <v>-0.091005</v>
      </c>
      <c r="CF164" s="13" t="n">
        <v>-0.000483</v>
      </c>
      <c r="CG164" s="13" t="n">
        <v>0.069403</v>
      </c>
      <c r="CH164" s="13" t="n">
        <v>0.027511</v>
      </c>
      <c r="CI164" s="13" t="n">
        <v>0.013709</v>
      </c>
      <c r="CJ164" s="13" t="n">
        <v>-0.008558</v>
      </c>
      <c r="CK164" s="13" t="n">
        <v>0.068474</v>
      </c>
      <c r="CL164" s="13" t="n">
        <v>0.045573</v>
      </c>
      <c r="CM164" s="13" t="n">
        <v>0.043608</v>
      </c>
      <c r="CN164" s="13" t="n">
        <v>-0.069084</v>
      </c>
      <c r="CO164" s="13" t="n">
        <v>0.136333</v>
      </c>
      <c r="CP164" s="13" t="n">
        <v>0.024963</v>
      </c>
      <c r="CQ164" s="13" t="n">
        <v>-0.001916</v>
      </c>
      <c r="CR164" s="13" t="n">
        <v>0.022794</v>
      </c>
      <c r="CS164" s="13" t="n">
        <v>0.023729</v>
      </c>
      <c r="CT164" s="13" t="n">
        <v>0.008077</v>
      </c>
      <c r="CU164" s="13" t="n">
        <v>-0.015728</v>
      </c>
      <c r="CV164" s="13" t="n">
        <v>0.047934</v>
      </c>
      <c r="CW164" s="13" t="n">
        <v>-0.007806</v>
      </c>
      <c r="CX164" s="13" t="n">
        <v>-0.018301</v>
      </c>
      <c r="CY164" s="13" t="n">
        <v>0.100129</v>
      </c>
      <c r="CZ164" s="13" t="n">
        <v>0.029831</v>
      </c>
      <c r="DA164" s="13" t="n">
        <v>0.025151</v>
      </c>
      <c r="DB164" s="13" t="n">
        <v>-0.004219</v>
      </c>
      <c r="DC164" s="13" t="n">
        <v>0.024217</v>
      </c>
      <c r="DD164" s="13" t="n">
        <v>-0.041791</v>
      </c>
      <c r="DE164" s="13" t="n">
        <v>0.005445</v>
      </c>
      <c r="DF164" s="13" t="n">
        <v>0.007228</v>
      </c>
      <c r="DG164" s="13" t="n">
        <v>0.075031</v>
      </c>
      <c r="DH164" s="13" t="n">
        <v>0.00368</v>
      </c>
      <c r="DI164" s="13" t="n">
        <v>0.012109</v>
      </c>
      <c r="DJ164" s="13" t="n">
        <v>0.026087</v>
      </c>
      <c r="DK164" s="13" t="n">
        <v>-0.04146</v>
      </c>
      <c r="DL164" s="13" t="n">
        <v>-0.10639</v>
      </c>
      <c r="DM164" s="13" t="n">
        <v>-0.001374</v>
      </c>
      <c r="DN164" s="13" t="n">
        <v>-0.111146</v>
      </c>
      <c r="DO164" s="13" t="n">
        <v>0.097951</v>
      </c>
      <c r="DP164" s="13" t="n">
        <v>0.062737</v>
      </c>
      <c r="DQ164" s="13" t="n">
        <v>-0.029465</v>
      </c>
      <c r="DR164" s="13" t="n">
        <v>0.020413</v>
      </c>
      <c r="DS164" s="13" t="n">
        <v>-0.079089</v>
      </c>
      <c r="DT164" s="13" t="n">
        <v>0.045992</v>
      </c>
      <c r="DV164" s="13" t="n">
        <v>-0.066916</v>
      </c>
      <c r="DW164" s="13" t="n">
        <v>0.028169</v>
      </c>
      <c r="DX164" s="13" t="n">
        <v>-0.068057</v>
      </c>
      <c r="DY164" s="13" t="n">
        <v>0.024571</v>
      </c>
      <c r="DZ164" s="13" t="n">
        <v>-0.018309</v>
      </c>
      <c r="EA164" s="13" t="n">
        <v>0.029286</v>
      </c>
      <c r="EB164" s="13" t="n">
        <v>-0.034907</v>
      </c>
      <c r="EC164" s="13" t="n">
        <v>0.07833</v>
      </c>
      <c r="ED164" s="13" t="n">
        <v>-0.007189</v>
      </c>
      <c r="EE164" s="13" t="n">
        <v>-0.013153</v>
      </c>
      <c r="EF164" s="13" t="n">
        <v>-0.006213</v>
      </c>
      <c r="EG164" s="13" t="n">
        <v>-0.006329</v>
      </c>
      <c r="EH164" s="13" t="n">
        <v>-0.062039</v>
      </c>
      <c r="EI164" s="13" t="n">
        <v>-0.013995</v>
      </c>
      <c r="EJ164" s="13" t="n">
        <v>-0.054036</v>
      </c>
      <c r="EK164" s="13" t="n">
        <v>0.052703</v>
      </c>
      <c r="EL164" s="13" t="n">
        <v>0.078904</v>
      </c>
      <c r="EM164" s="13" t="n">
        <v>-0.046923</v>
      </c>
      <c r="EN164" s="13" t="n">
        <v>-0.093173</v>
      </c>
      <c r="EO164" s="13" t="n">
        <v>0.009407</v>
      </c>
      <c r="EP164" s="13" t="n">
        <v>0.060623</v>
      </c>
      <c r="EQ164" s="13" t="n">
        <v>0.038751</v>
      </c>
      <c r="ER164" s="13" t="n">
        <v>0.002691</v>
      </c>
      <c r="ES164" s="13" t="n">
        <v>-0.015593</v>
      </c>
      <c r="ET164" s="13" t="n">
        <v>0.071161</v>
      </c>
      <c r="EU164" s="13" t="n">
        <v>0.035148</v>
      </c>
      <c r="EV164" s="13" t="n">
        <v>0.042281</v>
      </c>
      <c r="EW164" s="13" t="n">
        <v>-0.081697</v>
      </c>
      <c r="EX164" s="13" t="n">
        <v>0.107254</v>
      </c>
      <c r="EY164" s="13" t="n">
        <v>0.015077</v>
      </c>
      <c r="EZ164" s="13" t="n">
        <v>0.028139</v>
      </c>
      <c r="FA164" s="13" t="n">
        <v>0.023436</v>
      </c>
      <c r="FB164" s="13" t="n">
        <v>0.033595</v>
      </c>
      <c r="FC164" s="13" t="n">
        <v>-0.006399</v>
      </c>
      <c r="FD164" s="13" t="n">
        <v>-0.036321</v>
      </c>
      <c r="FE164" s="13" t="n">
        <v>0.040234</v>
      </c>
      <c r="FF164" s="13" t="n">
        <v>-0.015028</v>
      </c>
      <c r="FG164" s="13" t="n">
        <v>-0.017338</v>
      </c>
      <c r="FH164" s="13" t="n">
        <v>0.130267</v>
      </c>
      <c r="FI164" s="13" t="n">
        <v>0.006499</v>
      </c>
      <c r="FJ164" s="13" t="n">
        <v>0.039321</v>
      </c>
      <c r="FK164" s="13" t="n">
        <v>0.005639</v>
      </c>
      <c r="FL164" s="13" t="n">
        <v>0.001553</v>
      </c>
      <c r="FM164" s="13" t="n">
        <v>-0.054729</v>
      </c>
      <c r="FN164" s="13" t="n">
        <v>0.003436</v>
      </c>
      <c r="FO164" s="13" t="n">
        <v>0.008356</v>
      </c>
      <c r="FP164" s="13" t="n">
        <v>0.05588</v>
      </c>
      <c r="FQ164" s="13" t="n">
        <v>-0.003318</v>
      </c>
      <c r="FR164" s="13" t="n">
        <v>-0.011477</v>
      </c>
      <c r="FS164" s="13" t="n">
        <v>0.021333</v>
      </c>
      <c r="FT164" s="13" t="n">
        <v>-0.03153</v>
      </c>
      <c r="FU164" s="13" t="n">
        <v>-0.10005</v>
      </c>
      <c r="FV164" s="13" t="n">
        <v>-0.019527</v>
      </c>
      <c r="FW164" s="13" t="n">
        <v>-0.139953</v>
      </c>
      <c r="FX164" s="13" t="n">
        <v>0.139684</v>
      </c>
      <c r="FY164" s="13" t="n">
        <v>0.063457</v>
      </c>
      <c r="FZ164" s="13" t="n">
        <v>0.007924</v>
      </c>
      <c r="GA164" s="13" t="n">
        <v>0.01261</v>
      </c>
      <c r="GB164" s="13" t="n">
        <v>-0.092647</v>
      </c>
      <c r="GC164" s="13" t="n">
        <v>0.028727</v>
      </c>
    </row>
    <row r="165" customFormat="false" ht="15" hidden="false" customHeight="false" outlineLevel="0" collapsed="false">
      <c r="B165" s="8" t="str">
        <f aca="false">Deals!B165</f>
        <v>ModivCare Inc.</v>
      </c>
      <c r="C165" s="12" t="n">
        <v>1</v>
      </c>
      <c r="D165" s="13" t="n">
        <v>0.082536</v>
      </c>
      <c r="E165" s="13" t="n">
        <v>0.149457</v>
      </c>
      <c r="F165" s="13" t="n">
        <v>0.062596</v>
      </c>
      <c r="G165" s="13" t="n">
        <v>-0.086813</v>
      </c>
      <c r="H165" s="13" t="n">
        <v>-0.114305</v>
      </c>
      <c r="I165" s="13" t="n">
        <v>-0.068745</v>
      </c>
      <c r="J165" s="13" t="n">
        <v>0.070252</v>
      </c>
      <c r="K165" s="13" t="n">
        <v>0.179487</v>
      </c>
      <c r="L165" s="13" t="n">
        <v>0.154783</v>
      </c>
      <c r="M165" s="13" t="n">
        <v>-0.199548</v>
      </c>
      <c r="N165" s="13" t="n">
        <v>0.130292</v>
      </c>
      <c r="O165" s="13" t="n">
        <v>-0.078652</v>
      </c>
      <c r="P165" s="13" t="n">
        <v>0.062782</v>
      </c>
      <c r="Q165" s="13" t="n">
        <v>-0.047386</v>
      </c>
      <c r="R165" s="13" t="n">
        <v>-0.027883</v>
      </c>
      <c r="S165" s="13" t="n">
        <v>0.185177</v>
      </c>
      <c r="T165" s="13" t="n">
        <v>-0.062536</v>
      </c>
      <c r="U165" s="13" t="n">
        <v>-0.030979</v>
      </c>
      <c r="V165" s="13" t="n">
        <v>-0.053708</v>
      </c>
      <c r="W165" s="13" t="n">
        <v>0.070045</v>
      </c>
      <c r="X165" s="13" t="n">
        <v>0.074932</v>
      </c>
      <c r="Y165" s="13" t="n">
        <v>-0.024085</v>
      </c>
      <c r="Z165" s="13" t="n">
        <v>-0.045746</v>
      </c>
      <c r="AA165" s="13" t="n">
        <v>-0.05635</v>
      </c>
      <c r="AB165" s="13" t="n">
        <v>0.077763</v>
      </c>
      <c r="AC165" s="13" t="n">
        <v>-0.025636</v>
      </c>
      <c r="AD165" s="13" t="n">
        <v>0.031827</v>
      </c>
      <c r="AE165" s="13" t="n">
        <v>-0.1679</v>
      </c>
      <c r="AF165" s="13" t="n">
        <v>-0.092796</v>
      </c>
      <c r="AG165" s="13" t="n">
        <v>0.036502</v>
      </c>
      <c r="AH165" s="13" t="n">
        <v>0.015769</v>
      </c>
      <c r="AI165" s="13" t="n">
        <v>0.05097</v>
      </c>
      <c r="AJ165" s="13" t="n">
        <v>0.094042</v>
      </c>
      <c r="AK165" s="13" t="n">
        <v>-0.009901</v>
      </c>
      <c r="AL165" s="13" t="n">
        <v>0.062273</v>
      </c>
      <c r="AM165" s="13" t="n">
        <v>0.082798</v>
      </c>
      <c r="AN165" s="13" t="n">
        <v>0.018376</v>
      </c>
      <c r="AO165" s="13" t="n">
        <v>0.005627</v>
      </c>
      <c r="AP165" s="13" t="n">
        <v>0.043411</v>
      </c>
      <c r="AQ165" s="13" t="n">
        <v>0.028107</v>
      </c>
      <c r="AR165" s="13" t="n">
        <v>0.088849</v>
      </c>
      <c r="AS165" s="13" t="n">
        <v>-0.019822</v>
      </c>
      <c r="AT165" s="13" t="n">
        <v>0.084092</v>
      </c>
      <c r="AU165" s="13" t="n">
        <v>-0.01197</v>
      </c>
      <c r="AV165" s="13" t="n">
        <v>0.087791</v>
      </c>
      <c r="AW165" s="13" t="n">
        <v>0.097483</v>
      </c>
      <c r="AX165" s="13" t="n">
        <v>-0.051133</v>
      </c>
      <c r="AY165" s="13" t="n">
        <v>0.090972</v>
      </c>
      <c r="AZ165" s="13" t="n">
        <v>-0.107829</v>
      </c>
      <c r="BA165" s="13" t="n">
        <v>-0.041952</v>
      </c>
      <c r="BB165" s="13" t="n">
        <v>0.002085</v>
      </c>
      <c r="BC165" s="13" t="n">
        <v>-0.017687</v>
      </c>
      <c r="BD165" s="13" t="n">
        <v>0.071418</v>
      </c>
      <c r="BE165" s="13" t="n">
        <v>-0.15238</v>
      </c>
      <c r="BF165" s="13" t="n">
        <v>0.068644</v>
      </c>
      <c r="BG165" s="13" t="n">
        <v>0.111943</v>
      </c>
      <c r="BH165" s="13" t="n">
        <v>-0.0659</v>
      </c>
      <c r="BI165" s="13" t="n">
        <v>-0.004353</v>
      </c>
      <c r="BJ165" s="13" t="n">
        <v>-0.024876</v>
      </c>
      <c r="BK165" s="13" t="n">
        <v>-0.113482</v>
      </c>
      <c r="BM165" s="13" t="n">
        <v>-0.092607</v>
      </c>
      <c r="BN165" s="13" t="n">
        <v>0.029355</v>
      </c>
      <c r="BO165" s="13" t="n">
        <v>-0.070453</v>
      </c>
      <c r="BP165" s="13" t="n">
        <v>0.062621</v>
      </c>
      <c r="BQ165" s="13" t="n">
        <v>0.002015</v>
      </c>
      <c r="BR165" s="13" t="n">
        <v>0.060012</v>
      </c>
      <c r="BS165" s="13" t="n">
        <v>-0.035068</v>
      </c>
      <c r="BT165" s="13" t="n">
        <v>0.041648</v>
      </c>
      <c r="BU165" s="13" t="n">
        <v>-0.008501</v>
      </c>
      <c r="BV165" s="13" t="n">
        <v>-0.039431</v>
      </c>
      <c r="BW165" s="13" t="n">
        <v>0.036122</v>
      </c>
      <c r="BX165" s="13" t="n">
        <v>0.047587</v>
      </c>
      <c r="BY165" s="13" t="n">
        <v>-0.053488</v>
      </c>
      <c r="BZ165" s="13" t="n">
        <v>-0.086497</v>
      </c>
      <c r="CA165" s="13" t="n">
        <v>-0.085194</v>
      </c>
      <c r="CB165" s="13" t="n">
        <v>0.062238</v>
      </c>
      <c r="CC165" s="13" t="n">
        <v>0.053444</v>
      </c>
      <c r="CD165" s="13" t="n">
        <v>-0.036931</v>
      </c>
      <c r="CE165" s="13" t="n">
        <v>-0.134013</v>
      </c>
      <c r="CF165" s="13" t="n">
        <v>-0.030916</v>
      </c>
      <c r="CG165" s="13" t="n">
        <v>0.038806</v>
      </c>
      <c r="CH165" s="13" t="n">
        <v>0.031489</v>
      </c>
      <c r="CI165" s="13" t="n">
        <v>0.009355</v>
      </c>
      <c r="CJ165" s="13" t="n">
        <v>-0.042042</v>
      </c>
      <c r="CK165" s="13" t="n">
        <v>0.047433</v>
      </c>
      <c r="CL165" s="13" t="n">
        <v>0.030033</v>
      </c>
      <c r="CM165" s="13" t="n">
        <v>0.117876</v>
      </c>
      <c r="CN165" s="13" t="n">
        <v>-0.111158</v>
      </c>
      <c r="CO165" s="13" t="n">
        <v>0.072604</v>
      </c>
      <c r="CP165" s="13" t="n">
        <v>0.014295</v>
      </c>
      <c r="CQ165" s="13" t="n">
        <v>0.019359</v>
      </c>
      <c r="CR165" s="13" t="n">
        <v>0.027966</v>
      </c>
      <c r="CS165" s="13" t="n">
        <v>0.020055</v>
      </c>
      <c r="CT165" s="13" t="n">
        <v>0.038317</v>
      </c>
      <c r="CU165" s="13" t="n">
        <v>-0.019933</v>
      </c>
      <c r="CV165" s="13" t="n">
        <v>0.092614</v>
      </c>
      <c r="CW165" s="13" t="n">
        <v>-0.008108</v>
      </c>
      <c r="CX165" s="13" t="n">
        <v>-0.009</v>
      </c>
      <c r="CY165" s="13" t="n">
        <v>0.071923</v>
      </c>
      <c r="CZ165" s="13" t="n">
        <v>-0.029851</v>
      </c>
      <c r="DA165" s="13" t="n">
        <v>0.014022</v>
      </c>
      <c r="DB165" s="13" t="n">
        <v>0.014033</v>
      </c>
      <c r="DC165" s="13" t="n">
        <v>0.035172</v>
      </c>
      <c r="DD165" s="13" t="n">
        <v>-0.022115</v>
      </c>
      <c r="DE165" s="13" t="n">
        <v>0.02973</v>
      </c>
      <c r="DF165" s="13" t="n">
        <v>0.000982</v>
      </c>
      <c r="DG165" s="13" t="n">
        <v>0.142749</v>
      </c>
      <c r="DH165" s="13" t="n">
        <v>0.037192</v>
      </c>
      <c r="DI165" s="13" t="n">
        <v>-0.014032</v>
      </c>
      <c r="DJ165" s="13" t="n">
        <v>0.049426</v>
      </c>
      <c r="DK165" s="13" t="n">
        <v>-0.034265</v>
      </c>
      <c r="DL165" s="13" t="n">
        <v>-0.144463</v>
      </c>
      <c r="DM165" s="13" t="n">
        <v>-0.020807</v>
      </c>
      <c r="DN165" s="13" t="n">
        <v>-0.14448</v>
      </c>
      <c r="DO165" s="13" t="n">
        <v>0.127349</v>
      </c>
      <c r="DP165" s="13" t="n">
        <v>0.076712</v>
      </c>
      <c r="DQ165" s="13" t="n">
        <v>0.007498</v>
      </c>
      <c r="DR165" s="13" t="n">
        <v>0.007617</v>
      </c>
      <c r="DS165" s="13" t="n">
        <v>-0.058013</v>
      </c>
      <c r="DT165" s="13" t="n">
        <v>0.074806</v>
      </c>
      <c r="DV165" s="13" t="n">
        <v>-0.074271</v>
      </c>
      <c r="DW165" s="13" t="n">
        <v>0.029712</v>
      </c>
      <c r="DX165" s="13" t="n">
        <v>-0.072238</v>
      </c>
      <c r="DY165" s="13" t="n">
        <v>0.017289</v>
      </c>
      <c r="DZ165" s="13" t="n">
        <v>-0.010882</v>
      </c>
      <c r="EA165" s="13" t="n">
        <v>0.023455</v>
      </c>
      <c r="EB165" s="13" t="n">
        <v>-0.017418</v>
      </c>
      <c r="EC165" s="13" t="n">
        <v>0.047477</v>
      </c>
      <c r="ED165" s="13" t="n">
        <v>-0.021398</v>
      </c>
      <c r="EE165" s="13" t="n">
        <v>0.022046</v>
      </c>
      <c r="EF165" s="13" t="n">
        <v>0.018873</v>
      </c>
      <c r="EG165" s="13" t="n">
        <v>0.023034</v>
      </c>
      <c r="EH165" s="13" t="n">
        <v>-0.052736</v>
      </c>
      <c r="EI165" s="13" t="n">
        <v>-0.065364</v>
      </c>
      <c r="EJ165" s="13" t="n">
        <v>-0.089742</v>
      </c>
      <c r="EK165" s="13" t="n">
        <v>0.053152</v>
      </c>
      <c r="EL165" s="13" t="n">
        <v>0.028786</v>
      </c>
      <c r="EM165" s="13" t="n">
        <v>-0.051739</v>
      </c>
      <c r="EN165" s="13" t="n">
        <v>-0.10249</v>
      </c>
      <c r="EO165" s="13" t="n">
        <v>-0.018578</v>
      </c>
      <c r="EP165" s="13" t="n">
        <v>0.034075</v>
      </c>
      <c r="EQ165" s="13" t="n">
        <v>0.045178</v>
      </c>
      <c r="ER165" s="13" t="n">
        <v>-0.011984</v>
      </c>
      <c r="ES165" s="13" t="n">
        <v>-0.045627</v>
      </c>
      <c r="ET165" s="13" t="n">
        <v>0.049232</v>
      </c>
      <c r="EU165" s="13" t="n">
        <v>0.027746</v>
      </c>
      <c r="EV165" s="13" t="n">
        <v>0.098478</v>
      </c>
      <c r="EW165" s="13" t="n">
        <v>-0.108699</v>
      </c>
      <c r="EX165" s="13" t="n">
        <v>0.044804</v>
      </c>
      <c r="EY165" s="13" t="n">
        <v>-0.011773</v>
      </c>
      <c r="EZ165" s="13" t="n">
        <v>0.016171</v>
      </c>
      <c r="FA165" s="13" t="n">
        <v>0.039368</v>
      </c>
      <c r="FB165" s="13" t="n">
        <v>-0.003141</v>
      </c>
      <c r="FC165" s="13" t="n">
        <v>0.006861</v>
      </c>
      <c r="FD165" s="13" t="n">
        <v>-0.038109</v>
      </c>
      <c r="FE165" s="13" t="n">
        <v>0.066693</v>
      </c>
      <c r="FF165" s="13" t="n">
        <v>-0.025255</v>
      </c>
      <c r="FG165" s="13" t="n">
        <v>-0.0441</v>
      </c>
      <c r="FH165" s="13" t="n">
        <v>0.098369</v>
      </c>
      <c r="FI165" s="13" t="n">
        <v>-0.021822</v>
      </c>
      <c r="FJ165" s="13" t="n">
        <v>0.014181</v>
      </c>
      <c r="FK165" s="13" t="n">
        <v>0.029236</v>
      </c>
      <c r="FL165" s="13" t="n">
        <v>0.014677</v>
      </c>
      <c r="FM165" s="13" t="n">
        <v>-0.048816</v>
      </c>
      <c r="FN165" s="13" t="n">
        <v>0.031538</v>
      </c>
      <c r="FO165" s="13" t="n">
        <v>-0.014774</v>
      </c>
      <c r="FP165" s="13" t="n">
        <v>0.100543</v>
      </c>
      <c r="FQ165" s="13" t="n">
        <v>0.017719</v>
      </c>
      <c r="FR165" s="13" t="n">
        <v>-0.026403</v>
      </c>
      <c r="FS165" s="13" t="n">
        <v>0.046928</v>
      </c>
      <c r="FT165" s="13" t="n">
        <v>-0.003015</v>
      </c>
      <c r="FU165" s="13" t="n">
        <v>-0.140297</v>
      </c>
      <c r="FV165" s="13" t="n">
        <v>-0.042411</v>
      </c>
      <c r="FW165" s="13" t="n">
        <v>-0.17752</v>
      </c>
      <c r="FX165" s="13" t="n">
        <v>0.240985</v>
      </c>
      <c r="FY165" s="13" t="n">
        <v>0.074662</v>
      </c>
      <c r="FZ165" s="13" t="n">
        <v>0.006269</v>
      </c>
      <c r="GA165" s="13" t="n">
        <v>0.008109</v>
      </c>
      <c r="GB165" s="13" t="n">
        <v>-0.078718</v>
      </c>
      <c r="GC165" s="13" t="n">
        <v>0.051518</v>
      </c>
    </row>
    <row r="166" customFormat="false" ht="15" hidden="false" customHeight="false" outlineLevel="0" collapsed="false">
      <c r="B166" s="8" t="str">
        <f aca="false">Deals!B166</f>
        <v>Analog Devices, Inc.</v>
      </c>
      <c r="C166" s="12" t="n">
        <v>1</v>
      </c>
      <c r="D166" s="13" t="n">
        <v>0.030022</v>
      </c>
      <c r="E166" s="13" t="n">
        <v>-0.031886</v>
      </c>
      <c r="F166" s="13" t="n">
        <v>0.002627</v>
      </c>
      <c r="G166" s="13" t="n">
        <v>0.101169</v>
      </c>
      <c r="H166" s="13" t="n">
        <v>0.016105</v>
      </c>
      <c r="I166" s="13" t="n">
        <v>-0.061509</v>
      </c>
      <c r="J166" s="13" t="n">
        <v>0.123501</v>
      </c>
      <c r="K166" s="13" t="n">
        <v>0.076187</v>
      </c>
      <c r="L166" s="13" t="n">
        <v>-0.018413</v>
      </c>
      <c r="M166" s="13" t="n">
        <v>0.098965</v>
      </c>
      <c r="N166" s="13" t="n">
        <v>-0.055547</v>
      </c>
      <c r="O166" s="13" t="n">
        <v>-0.091221</v>
      </c>
      <c r="P166" s="13" t="n">
        <v>-0.042345</v>
      </c>
      <c r="Q166" s="13" t="n">
        <v>0.009846</v>
      </c>
      <c r="R166" s="13" t="n">
        <v>0.065768</v>
      </c>
      <c r="S166" s="13" t="n">
        <v>0.025116</v>
      </c>
      <c r="T166" s="13" t="n">
        <v>-0.102385</v>
      </c>
      <c r="U166" s="13" t="n">
        <v>-0.026392</v>
      </c>
      <c r="V166" s="13" t="n">
        <v>-0.016153</v>
      </c>
      <c r="W166" s="13" t="n">
        <v>0.117003</v>
      </c>
      <c r="X166" s="13" t="n">
        <v>-0.048488</v>
      </c>
      <c r="Y166" s="13" t="n">
        <v>0.038707</v>
      </c>
      <c r="Z166" s="13" t="n">
        <v>-0.031795</v>
      </c>
      <c r="AA166" s="13" t="n">
        <v>0.126942</v>
      </c>
      <c r="AB166" s="13" t="n">
        <v>-0.019897</v>
      </c>
      <c r="AC166" s="13" t="n">
        <v>0.030211</v>
      </c>
      <c r="AD166" s="13" t="n">
        <v>-0.005431</v>
      </c>
      <c r="AE166" s="13" t="n">
        <v>0.15819</v>
      </c>
      <c r="AF166" s="13" t="n">
        <v>-0.021821</v>
      </c>
      <c r="AG166" s="13" t="n">
        <v>0.031947</v>
      </c>
      <c r="AH166" s="13" t="n">
        <v>0.093275</v>
      </c>
      <c r="AI166" s="13" t="n">
        <v>0.000244</v>
      </c>
      <c r="AJ166" s="13" t="n">
        <v>-0.070165</v>
      </c>
      <c r="AK166" s="13" t="n">
        <v>0.125459</v>
      </c>
      <c r="AL166" s="13" t="n">
        <v>-0.092817</v>
      </c>
      <c r="AM166" s="13" t="n">
        <v>0.015553</v>
      </c>
      <c r="AN166" s="13" t="n">
        <v>0.05898</v>
      </c>
      <c r="AO166" s="13" t="n">
        <v>0.029879</v>
      </c>
      <c r="AP166" s="13" t="n">
        <v>0.059533</v>
      </c>
      <c r="AQ166" s="13" t="n">
        <v>-0.056846</v>
      </c>
      <c r="AR166" s="13" t="n">
        <v>0.03391</v>
      </c>
      <c r="AS166" s="13" t="n">
        <v>0.032012</v>
      </c>
      <c r="AT166" s="13" t="n">
        <v>-0.018829</v>
      </c>
      <c r="AU166" s="13" t="n">
        <v>0.010871</v>
      </c>
      <c r="AV166" s="13" t="n">
        <v>-0.041479</v>
      </c>
      <c r="AW166" s="13" t="n">
        <v>0.112536</v>
      </c>
      <c r="AX166" s="13" t="n">
        <v>-0.012966</v>
      </c>
      <c r="AY166" s="13" t="n">
        <v>0.002294</v>
      </c>
      <c r="AZ166" s="13" t="n">
        <v>0.028188</v>
      </c>
      <c r="BA166" s="13" t="n">
        <v>-0.064643</v>
      </c>
      <c r="BB166" s="13" t="n">
        <v>-0.094636</v>
      </c>
      <c r="BC166" s="13" t="n">
        <v>0.098077</v>
      </c>
      <c r="BD166" s="13" t="n">
        <v>-0.066253</v>
      </c>
      <c r="BE166" s="13" t="n">
        <v>0.151812</v>
      </c>
      <c r="BF166" s="13" t="n">
        <v>0.081934</v>
      </c>
      <c r="BG166" s="13" t="n">
        <v>-0.0158</v>
      </c>
      <c r="BH166" s="13" t="n">
        <v>0.104208</v>
      </c>
      <c r="BI166" s="13" t="n">
        <v>-0.168789</v>
      </c>
      <c r="BJ166" s="13" t="n">
        <v>0.168185</v>
      </c>
      <c r="BK166" s="13" t="n">
        <v>0.040666</v>
      </c>
      <c r="BM166" s="13" t="n">
        <v>0.044484</v>
      </c>
      <c r="BN166" s="13" t="n">
        <v>-0.008983</v>
      </c>
      <c r="BO166" s="13" t="n">
        <v>0.028195</v>
      </c>
      <c r="BP166" s="13" t="n">
        <v>0.037097</v>
      </c>
      <c r="BQ166" s="13" t="n">
        <v>-0.014056</v>
      </c>
      <c r="BR166" s="13" t="n">
        <v>-0.026449</v>
      </c>
      <c r="BS166" s="13" t="n">
        <v>0.060165</v>
      </c>
      <c r="BT166" s="13" t="n">
        <v>-0.020999</v>
      </c>
      <c r="BU166" s="13" t="n">
        <v>0.011071</v>
      </c>
      <c r="BV166" s="13" t="n">
        <v>0.006504</v>
      </c>
      <c r="BW166" s="13" t="n">
        <v>-0.033668</v>
      </c>
      <c r="BX166" s="13" t="n">
        <v>0.035654</v>
      </c>
      <c r="BY166" s="13" t="n">
        <v>-0.065664</v>
      </c>
      <c r="BZ166" s="13" t="n">
        <v>-0.02703</v>
      </c>
      <c r="CA166" s="13" t="n">
        <v>0.088143</v>
      </c>
      <c r="CB166" s="13" t="n">
        <v>0.003173</v>
      </c>
      <c r="CC166" s="13" t="n">
        <v>-0.005798</v>
      </c>
      <c r="CD166" s="13" t="n">
        <v>-0.03524</v>
      </c>
      <c r="CE166" s="13" t="n">
        <v>-0.003285</v>
      </c>
      <c r="CF166" s="13" t="n">
        <v>0.063831</v>
      </c>
      <c r="CG166" s="13" t="n">
        <v>-0.010364</v>
      </c>
      <c r="CH166" s="13" t="n">
        <v>0.021426</v>
      </c>
      <c r="CI166" s="13" t="n">
        <v>-0.000234</v>
      </c>
      <c r="CJ166" s="13" t="n">
        <v>0.03534</v>
      </c>
      <c r="CK166" s="13" t="n">
        <v>-0.003876</v>
      </c>
      <c r="CL166" s="13" t="n">
        <v>0.002358</v>
      </c>
      <c r="CM166" s="13" t="n">
        <v>-0.019156</v>
      </c>
      <c r="CN166" s="13" t="n">
        <v>0.037243</v>
      </c>
      <c r="CO166" s="13" t="n">
        <v>0.01349</v>
      </c>
      <c r="CP166" s="13" t="n">
        <v>0.024595</v>
      </c>
      <c r="CQ166" s="13" t="n">
        <v>0.029995</v>
      </c>
      <c r="CR166" s="13" t="n">
        <v>0.003355</v>
      </c>
      <c r="CS166" s="13" t="n">
        <v>0.019229</v>
      </c>
      <c r="CT166" s="13" t="n">
        <v>0.022041</v>
      </c>
      <c r="CU166" s="13" t="n">
        <v>0.002054</v>
      </c>
      <c r="CV166" s="13" t="n">
        <v>0.022453</v>
      </c>
      <c r="CW166" s="13" t="n">
        <v>0.000712</v>
      </c>
      <c r="CX166" s="13" t="n">
        <v>0.012862</v>
      </c>
      <c r="CY166" s="13" t="n">
        <v>0.007849</v>
      </c>
      <c r="CZ166" s="13" t="n">
        <v>0.024267</v>
      </c>
      <c r="DA166" s="13" t="n">
        <v>0.014506</v>
      </c>
      <c r="DB166" s="13" t="n">
        <v>0.053436</v>
      </c>
      <c r="DC166" s="13" t="n">
        <v>-0.049429</v>
      </c>
      <c r="DD166" s="13" t="n">
        <v>-0.039862</v>
      </c>
      <c r="DE166" s="13" t="n">
        <v>0.009306</v>
      </c>
      <c r="DF166" s="13" t="n">
        <v>0.022007</v>
      </c>
      <c r="DG166" s="13" t="n">
        <v>0.013903</v>
      </c>
      <c r="DH166" s="13" t="n">
        <v>0.052508</v>
      </c>
      <c r="DI166" s="13" t="n">
        <v>0.01952</v>
      </c>
      <c r="DJ166" s="13" t="n">
        <v>0.012577</v>
      </c>
      <c r="DK166" s="13" t="n">
        <v>-0.050917</v>
      </c>
      <c r="DL166" s="13" t="n">
        <v>0.032135</v>
      </c>
      <c r="DM166" s="13" t="n">
        <v>-0.071962</v>
      </c>
      <c r="DN166" s="13" t="n">
        <v>0.06413</v>
      </c>
      <c r="DO166" s="13" t="n">
        <v>0.028411</v>
      </c>
      <c r="DP166" s="13" t="n">
        <v>0.01843</v>
      </c>
      <c r="DQ166" s="13" t="n">
        <v>0.031167</v>
      </c>
      <c r="DR166" s="13" t="n">
        <v>-0.055806</v>
      </c>
      <c r="DS166" s="13" t="n">
        <v>0.058061</v>
      </c>
      <c r="DT166" s="13" t="n">
        <v>0.020209</v>
      </c>
      <c r="DV166" s="13" t="n">
        <v>0.045034</v>
      </c>
      <c r="DW166" s="13" t="n">
        <v>-0.026544</v>
      </c>
      <c r="DX166" s="13" t="n">
        <v>0.028729</v>
      </c>
      <c r="DY166" s="13" t="n">
        <v>0.021159</v>
      </c>
      <c r="DZ166" s="13" t="n">
        <v>-0.001264</v>
      </c>
      <c r="EA166" s="13" t="n">
        <v>-0.040377</v>
      </c>
      <c r="EB166" s="13" t="n">
        <v>0.062766</v>
      </c>
      <c r="EC166" s="13" t="n">
        <v>-0.011835</v>
      </c>
      <c r="ED166" s="13" t="n">
        <v>0.0112</v>
      </c>
      <c r="EE166" s="13" t="n">
        <v>0.004205</v>
      </c>
      <c r="EF166" s="13" t="n">
        <v>-0.0319</v>
      </c>
      <c r="EG166" s="13" t="n">
        <v>0.012116</v>
      </c>
      <c r="EH166" s="13" t="n">
        <v>-0.055204</v>
      </c>
      <c r="EI166" s="13" t="n">
        <v>-0.042014</v>
      </c>
      <c r="EJ166" s="13" t="n">
        <v>0.077049</v>
      </c>
      <c r="EK166" s="13" t="n">
        <v>-0.001906</v>
      </c>
      <c r="EL166" s="13" t="n">
        <v>-0.025708</v>
      </c>
      <c r="EM166" s="13" t="n">
        <v>-0.055393</v>
      </c>
      <c r="EN166" s="13" t="n">
        <v>0.021525</v>
      </c>
      <c r="EO166" s="13" t="n">
        <v>0.072469</v>
      </c>
      <c r="EP166" s="13" t="n">
        <v>0.009181</v>
      </c>
      <c r="EQ166" s="13" t="n">
        <v>0.016639</v>
      </c>
      <c r="ER166" s="13" t="n">
        <v>-0.006245</v>
      </c>
      <c r="ES166" s="13" t="n">
        <v>0.03494</v>
      </c>
      <c r="ET166" s="13" t="n">
        <v>-0.005635</v>
      </c>
      <c r="EU166" s="13" t="n">
        <v>0.010227</v>
      </c>
      <c r="EV166" s="13" t="n">
        <v>-0.020043</v>
      </c>
      <c r="EW166" s="13" t="n">
        <v>0.0641</v>
      </c>
      <c r="EX166" s="13" t="n">
        <v>0.008028</v>
      </c>
      <c r="EY166" s="13" t="n">
        <v>0.030818</v>
      </c>
      <c r="EZ166" s="13" t="n">
        <v>0.02077</v>
      </c>
      <c r="FA166" s="13" t="n">
        <v>0.007796</v>
      </c>
      <c r="FB166" s="13" t="n">
        <v>0.016426</v>
      </c>
      <c r="FC166" s="13" t="n">
        <v>0.025849</v>
      </c>
      <c r="FD166" s="13" t="n">
        <v>0.013013</v>
      </c>
      <c r="FE166" s="13" t="n">
        <v>0.026359</v>
      </c>
      <c r="FF166" s="13" t="n">
        <v>-0.012905</v>
      </c>
      <c r="FG166" s="13" t="n">
        <v>0.031949</v>
      </c>
      <c r="FH166" s="13" t="n">
        <v>0.002843</v>
      </c>
      <c r="FI166" s="13" t="n">
        <v>0.034877</v>
      </c>
      <c r="FJ166" s="13" t="n">
        <v>0.027793</v>
      </c>
      <c r="FK166" s="13" t="n">
        <v>0.059316</v>
      </c>
      <c r="FL166" s="13" t="n">
        <v>-0.043523</v>
      </c>
      <c r="FM166" s="13" t="n">
        <v>-0.022218</v>
      </c>
      <c r="FN166" s="13" t="n">
        <v>0.008567</v>
      </c>
      <c r="FO166" s="13" t="n">
        <v>-0.000603</v>
      </c>
      <c r="FP166" s="13" t="n">
        <v>0.018295</v>
      </c>
      <c r="FQ166" s="13" t="n">
        <v>0.035484</v>
      </c>
      <c r="FR166" s="13" t="n">
        <v>0.014023</v>
      </c>
      <c r="FS166" s="13" t="n">
        <v>0.008755</v>
      </c>
      <c r="FT166" s="13" t="n">
        <v>-0.068964</v>
      </c>
      <c r="FU166" s="13" t="n">
        <v>0.026417</v>
      </c>
      <c r="FV166" s="13" t="n">
        <v>-0.084039</v>
      </c>
      <c r="FW166" s="13" t="n">
        <v>0.092672</v>
      </c>
      <c r="FX166" s="13" t="n">
        <v>0.043486</v>
      </c>
      <c r="FY166" s="13" t="n">
        <v>0.014581</v>
      </c>
      <c r="FZ166" s="13" t="n">
        <v>0.04534</v>
      </c>
      <c r="GA166" s="13" t="n">
        <v>-0.065902</v>
      </c>
      <c r="GB166" s="13" t="n">
        <v>0.075383</v>
      </c>
      <c r="GC166" s="13" t="n">
        <v>0.012329</v>
      </c>
    </row>
    <row r="167" customFormat="false" ht="15" hidden="false" customHeight="false" outlineLevel="0" collapsed="false">
      <c r="B167" s="8" t="str">
        <f aca="false">Deals!B167</f>
        <v>Ferro Corp</v>
      </c>
      <c r="C167" s="12" t="n">
        <v>1</v>
      </c>
      <c r="D167" s="13" t="n">
        <v>0.07496</v>
      </c>
      <c r="E167" s="13" t="n">
        <v>0.074926</v>
      </c>
      <c r="F167" s="13" t="n">
        <v>-0.094548</v>
      </c>
      <c r="G167" s="13" t="n">
        <v>-0.019055</v>
      </c>
      <c r="H167" s="13" t="n">
        <v>0.006993</v>
      </c>
      <c r="I167" s="13" t="n">
        <v>-0.141204</v>
      </c>
      <c r="J167" s="13" t="n">
        <v>0.145553</v>
      </c>
      <c r="K167" s="13" t="n">
        <v>-0.015686</v>
      </c>
      <c r="L167" s="13" t="n">
        <v>0.0749</v>
      </c>
      <c r="M167" s="13" t="n">
        <v>0.124537</v>
      </c>
      <c r="N167" s="13" t="n">
        <v>0.106131</v>
      </c>
      <c r="O167" s="13" t="n">
        <v>-0.172229</v>
      </c>
      <c r="P167" s="13" t="n">
        <v>-0.114471</v>
      </c>
      <c r="Q167" s="13" t="n">
        <v>-0.109756</v>
      </c>
      <c r="R167" s="13" t="n">
        <v>0.140639</v>
      </c>
      <c r="S167" s="13" t="n">
        <v>-0.038431</v>
      </c>
      <c r="T167" s="13" t="n">
        <v>-0.074105</v>
      </c>
      <c r="U167" s="13" t="n">
        <v>-0.164568</v>
      </c>
      <c r="V167" s="13" t="n">
        <v>0.068891</v>
      </c>
      <c r="W167" s="13" t="n">
        <v>0.195368</v>
      </c>
      <c r="X167" s="13" t="n">
        <v>0.073294</v>
      </c>
      <c r="Y167" s="13" t="n">
        <v>0.085557</v>
      </c>
      <c r="Z167" s="13" t="n">
        <v>-0.032538</v>
      </c>
      <c r="AA167" s="13" t="n">
        <v>-0.03139</v>
      </c>
      <c r="AB167" s="13" t="n">
        <v>0.029321</v>
      </c>
      <c r="AC167" s="13" t="n">
        <v>0.035232</v>
      </c>
      <c r="AD167" s="13" t="n">
        <v>-0.06155</v>
      </c>
      <c r="AE167" s="13" t="n">
        <v>0.141975</v>
      </c>
      <c r="AF167" s="13" t="n">
        <v>-0.031757</v>
      </c>
      <c r="AG167" s="13" t="n">
        <v>-0.013259</v>
      </c>
      <c r="AH167" s="13" t="n">
        <v>-0.009901</v>
      </c>
      <c r="AI167" s="13" t="n">
        <v>0.085</v>
      </c>
      <c r="AJ167" s="13" t="n">
        <v>0.179724</v>
      </c>
      <c r="AK167" s="13" t="n">
        <v>-0.064732</v>
      </c>
      <c r="AL167" s="13" t="n">
        <v>0.091289</v>
      </c>
      <c r="AM167" s="13" t="n">
        <v>0.051941</v>
      </c>
      <c r="AN167" s="13" t="n">
        <v>0.001559</v>
      </c>
      <c r="AO167" s="13" t="n">
        <v>0.157239</v>
      </c>
      <c r="AP167" s="13" t="n">
        <v>0.068161</v>
      </c>
      <c r="AQ167" s="13" t="n">
        <v>0.064232</v>
      </c>
      <c r="AR167" s="13" t="n">
        <v>-0.069428</v>
      </c>
      <c r="AS167" s="13" t="n">
        <v>-0.002967</v>
      </c>
      <c r="AT167" s="13" t="n">
        <v>-0.090561</v>
      </c>
      <c r="AU167" s="13" t="n">
        <v>0.085554</v>
      </c>
      <c r="AV167" s="13" t="n">
        <v>-0.05211</v>
      </c>
      <c r="AW167" s="13" t="n">
        <v>-0.070423</v>
      </c>
      <c r="AX167" s="13" t="n">
        <v>0.019062</v>
      </c>
      <c r="AY167" s="13" t="n">
        <v>0.080096</v>
      </c>
      <c r="AZ167" s="13" t="n">
        <v>-0.025311</v>
      </c>
      <c r="BA167" s="13" t="n">
        <v>0.057859</v>
      </c>
      <c r="BB167" s="13" t="n">
        <v>-0.270457</v>
      </c>
      <c r="BC167" s="13" t="n">
        <v>0.139315</v>
      </c>
      <c r="BD167" s="13" t="n">
        <v>-0.187565</v>
      </c>
      <c r="BE167" s="13" t="n">
        <v>0.063138</v>
      </c>
      <c r="BF167" s="13" t="n">
        <v>0.163167</v>
      </c>
      <c r="BG167" s="13" t="n">
        <v>-0.023724</v>
      </c>
      <c r="BH167" s="13" t="n">
        <v>-0.055996</v>
      </c>
      <c r="BI167" s="13" t="n">
        <v>-0.242306</v>
      </c>
      <c r="BJ167" s="13" t="n">
        <v>0.166913</v>
      </c>
      <c r="BK167" s="13" t="n">
        <v>-0.067722</v>
      </c>
      <c r="BM167" s="13" t="n">
        <v>0.052829</v>
      </c>
      <c r="BN167" s="13" t="n">
        <v>-0.042516</v>
      </c>
      <c r="BO167" s="13" t="n">
        <v>0.065875</v>
      </c>
      <c r="BP167" s="13" t="n">
        <v>-0.00331</v>
      </c>
      <c r="BQ167" s="13" t="n">
        <v>0.029053</v>
      </c>
      <c r="BR167" s="13" t="n">
        <v>-0.04909</v>
      </c>
      <c r="BS167" s="13" t="n">
        <v>0.089569</v>
      </c>
      <c r="BT167" s="13" t="n">
        <v>0.025136</v>
      </c>
      <c r="BU167" s="13" t="n">
        <v>-0.024785</v>
      </c>
      <c r="BV167" s="13" t="n">
        <v>0.047682</v>
      </c>
      <c r="BW167" s="13" t="n">
        <v>0.012444</v>
      </c>
      <c r="BX167" s="13" t="n">
        <v>-0.013585</v>
      </c>
      <c r="BY167" s="13" t="n">
        <v>-0.054307</v>
      </c>
      <c r="BZ167" s="13" t="n">
        <v>-0.051069</v>
      </c>
      <c r="CA167" s="13" t="n">
        <v>0.070943</v>
      </c>
      <c r="CB167" s="13" t="n">
        <v>0.024142</v>
      </c>
      <c r="CC167" s="13" t="n">
        <v>-0.045184</v>
      </c>
      <c r="CD167" s="13" t="n">
        <v>-0.064384</v>
      </c>
      <c r="CE167" s="13" t="n">
        <v>0.005961</v>
      </c>
      <c r="CF167" s="13" t="n">
        <v>0.070926</v>
      </c>
      <c r="CG167" s="13" t="n">
        <v>0.00132</v>
      </c>
      <c r="CH167" s="13" t="n">
        <v>0.019646</v>
      </c>
      <c r="CI167" s="13" t="n">
        <v>0.013384</v>
      </c>
      <c r="CJ167" s="13" t="n">
        <v>0.063183</v>
      </c>
      <c r="CK167" s="13" t="n">
        <v>0.032902</v>
      </c>
      <c r="CL167" s="13" t="n">
        <v>0.017747</v>
      </c>
      <c r="CM167" s="13" t="n">
        <v>-0.068714</v>
      </c>
      <c r="CN167" s="13" t="n">
        <v>0.099918</v>
      </c>
      <c r="CO167" s="13" t="n">
        <v>0.013263</v>
      </c>
      <c r="CP167" s="13" t="n">
        <v>0.019366</v>
      </c>
      <c r="CQ167" s="13" t="n">
        <v>-0.001072</v>
      </c>
      <c r="CR167" s="13" t="n">
        <v>0.005132</v>
      </c>
      <c r="CS167" s="13" t="n">
        <v>0.013007</v>
      </c>
      <c r="CT167" s="13" t="n">
        <v>-0.007458</v>
      </c>
      <c r="CU167" s="13" t="n">
        <v>0.030297</v>
      </c>
      <c r="CV167" s="13" t="n">
        <v>0.006592</v>
      </c>
      <c r="CW167" s="13" t="n">
        <v>-0.011412</v>
      </c>
      <c r="CX167" s="13" t="n">
        <v>0.065072</v>
      </c>
      <c r="CY167" s="13" t="n">
        <v>0.014941</v>
      </c>
      <c r="CZ167" s="13" t="n">
        <v>0.032668</v>
      </c>
      <c r="DA167" s="13" t="n">
        <v>0.024431</v>
      </c>
      <c r="DB167" s="13" t="n">
        <v>0.023933</v>
      </c>
      <c r="DC167" s="13" t="n">
        <v>-0.020116</v>
      </c>
      <c r="DD167" s="13" t="n">
        <v>0.004668</v>
      </c>
      <c r="DE167" s="13" t="n">
        <v>0.013596</v>
      </c>
      <c r="DF167" s="13" t="n">
        <v>0.064566</v>
      </c>
      <c r="DG167" s="13" t="n">
        <v>0.044922</v>
      </c>
      <c r="DH167" s="13" t="n">
        <v>0.041453</v>
      </c>
      <c r="DI167" s="13" t="n">
        <v>0.046014</v>
      </c>
      <c r="DJ167" s="13" t="n">
        <v>-0.013809</v>
      </c>
      <c r="DK167" s="13" t="n">
        <v>-0.119007</v>
      </c>
      <c r="DL167" s="13" t="n">
        <v>0.020122</v>
      </c>
      <c r="DM167" s="13" t="n">
        <v>-0.112532</v>
      </c>
      <c r="DN167" s="13" t="n">
        <v>0.112732</v>
      </c>
      <c r="DO167" s="13" t="n">
        <v>0.066709</v>
      </c>
      <c r="DP167" s="13" t="n">
        <v>-0.014107</v>
      </c>
      <c r="DQ167" s="13" t="n">
        <v>0.018687</v>
      </c>
      <c r="DR167" s="13" t="n">
        <v>-0.074215</v>
      </c>
      <c r="DS167" s="13" t="n">
        <v>0.08799</v>
      </c>
      <c r="DT167" s="13" t="n">
        <v>0.010865</v>
      </c>
      <c r="DV167" s="13" t="n">
        <v>0.056075</v>
      </c>
      <c r="DW167" s="13" t="n">
        <v>-0.038249</v>
      </c>
      <c r="DX167" s="13" t="n">
        <v>0.06957</v>
      </c>
      <c r="DY167" s="13" t="n">
        <v>-0.001335</v>
      </c>
      <c r="DZ167" s="13" t="n">
        <v>0.038888</v>
      </c>
      <c r="EA167" s="13" t="n">
        <v>-0.053162</v>
      </c>
      <c r="EB167" s="13" t="n">
        <v>0.086761</v>
      </c>
      <c r="EC167" s="13" t="n">
        <v>0.016223</v>
      </c>
      <c r="ED167" s="13" t="n">
        <v>-0.016687</v>
      </c>
      <c r="EE167" s="13" t="n">
        <v>0.042054</v>
      </c>
      <c r="EF167" s="13" t="n">
        <v>0.014923</v>
      </c>
      <c r="EG167" s="13" t="n">
        <v>-0.010394</v>
      </c>
      <c r="EH167" s="13" t="n">
        <v>-0.058827</v>
      </c>
      <c r="EI167" s="13" t="n">
        <v>-0.053254</v>
      </c>
      <c r="EJ167" s="13" t="n">
        <v>0.075211</v>
      </c>
      <c r="EK167" s="13" t="n">
        <v>0.025821</v>
      </c>
      <c r="EL167" s="13" t="n">
        <v>-0.045189</v>
      </c>
      <c r="EM167" s="13" t="n">
        <v>-0.071804</v>
      </c>
      <c r="EN167" s="13" t="n">
        <v>0.010344</v>
      </c>
      <c r="EO167" s="13" t="n">
        <v>0.080622</v>
      </c>
      <c r="EP167" s="13" t="n">
        <v>0.011547</v>
      </c>
      <c r="EQ167" s="13" t="n">
        <v>0.014218</v>
      </c>
      <c r="ER167" s="13" t="n">
        <v>0.008408</v>
      </c>
      <c r="ES167" s="13" t="n">
        <v>0.063474</v>
      </c>
      <c r="ET167" s="13" t="n">
        <v>0.026711</v>
      </c>
      <c r="EU167" s="13" t="n">
        <v>0.016267</v>
      </c>
      <c r="EV167" s="13" t="n">
        <v>-0.069045</v>
      </c>
      <c r="EW167" s="13" t="n">
        <v>0.107258</v>
      </c>
      <c r="EX167" s="13" t="n">
        <v>0.010762</v>
      </c>
      <c r="EY167" s="13" t="n">
        <v>0.019441</v>
      </c>
      <c r="EZ167" s="13" t="n">
        <v>0.009952</v>
      </c>
      <c r="FA167" s="13" t="n">
        <v>0.006349</v>
      </c>
      <c r="FB167" s="13" t="n">
        <v>0.013416</v>
      </c>
      <c r="FC167" s="13" t="n">
        <v>-0.01647</v>
      </c>
      <c r="FD167" s="13" t="n">
        <v>0.034776</v>
      </c>
      <c r="FE167" s="13" t="n">
        <v>0.006464</v>
      </c>
      <c r="FF167" s="13" t="n">
        <v>-0.010849</v>
      </c>
      <c r="FG167" s="13" t="n">
        <v>0.061699</v>
      </c>
      <c r="FH167" s="13" t="n">
        <v>0.008673</v>
      </c>
      <c r="FI167" s="13" t="n">
        <v>0.031201</v>
      </c>
      <c r="FJ167" s="13" t="n">
        <v>0.016916</v>
      </c>
      <c r="FK167" s="13" t="n">
        <v>0.022587</v>
      </c>
      <c r="FL167" s="13" t="n">
        <v>-0.020209</v>
      </c>
      <c r="FM167" s="13" t="n">
        <v>0.00949</v>
      </c>
      <c r="FN167" s="13" t="n">
        <v>0.009416</v>
      </c>
      <c r="FO167" s="13" t="n">
        <v>0.054477</v>
      </c>
      <c r="FP167" s="13" t="n">
        <v>0.023809</v>
      </c>
      <c r="FQ167" s="13" t="n">
        <v>0.038217</v>
      </c>
      <c r="FR167" s="13" t="n">
        <v>0.04669</v>
      </c>
      <c r="FS167" s="13" t="n">
        <v>-0.015263</v>
      </c>
      <c r="FT167" s="13" t="n">
        <v>-0.120172</v>
      </c>
      <c r="FU167" s="13" t="n">
        <v>0.01328</v>
      </c>
      <c r="FV167" s="13" t="n">
        <v>-0.113586</v>
      </c>
      <c r="FW167" s="13" t="n">
        <v>0.120625</v>
      </c>
      <c r="FX167" s="13" t="n">
        <v>0.054428</v>
      </c>
      <c r="FY167" s="13" t="n">
        <v>-0.012992</v>
      </c>
      <c r="FZ167" s="13" t="n">
        <v>0.019457</v>
      </c>
      <c r="GA167" s="13" t="n">
        <v>-0.071685</v>
      </c>
      <c r="GB167" s="13" t="n">
        <v>0.088369</v>
      </c>
      <c r="GC167" s="13" t="n">
        <v>0.005833</v>
      </c>
    </row>
    <row r="168" customFormat="false" ht="15" hidden="false" customHeight="false" outlineLevel="0" collapsed="false">
      <c r="B168" s="8" t="str">
        <f aca="false">Deals!B168</f>
        <v>Myers Industries, Inc.</v>
      </c>
      <c r="C168" s="12" t="n">
        <v>1</v>
      </c>
      <c r="D168" s="13" t="n">
        <v>0.066558</v>
      </c>
      <c r="E168" s="13" t="n">
        <v>-0.098427</v>
      </c>
      <c r="F168" s="13" t="n">
        <v>-0.153061</v>
      </c>
      <c r="G168" s="13" t="n">
        <v>0.097724</v>
      </c>
      <c r="H168" s="13" t="n">
        <v>0.081746</v>
      </c>
      <c r="I168" s="13" t="n">
        <v>-0.053977</v>
      </c>
      <c r="J168" s="13" t="n">
        <v>0.195195</v>
      </c>
      <c r="K168" s="13" t="n">
        <v>-0.112312</v>
      </c>
      <c r="L168" s="13" t="n">
        <v>-0.077581</v>
      </c>
      <c r="M168" s="13" t="n">
        <v>0.069264</v>
      </c>
      <c r="N168" s="13" t="n">
        <v>0.106709</v>
      </c>
      <c r="O168" s="13" t="n">
        <v>-0.203684</v>
      </c>
      <c r="P168" s="13" t="n">
        <v>-0.057502</v>
      </c>
      <c r="Q168" s="13" t="n">
        <v>-0.050842</v>
      </c>
      <c r="R168" s="13" t="n">
        <v>0.164925</v>
      </c>
      <c r="S168" s="13" t="n">
        <v>0.001602</v>
      </c>
      <c r="T168" s="13" t="n">
        <v>-0.140645</v>
      </c>
      <c r="U168" s="13" t="n">
        <v>-0.144895</v>
      </c>
      <c r="V168" s="13" t="n">
        <v>0.05619</v>
      </c>
      <c r="W168" s="13" t="n">
        <v>0.080216</v>
      </c>
      <c r="X168" s="13" t="n">
        <v>0.048212</v>
      </c>
      <c r="Y168" s="13" t="n">
        <v>0.060089</v>
      </c>
      <c r="Z168" s="13" t="n">
        <v>0.017145</v>
      </c>
      <c r="AA168" s="13" t="n">
        <v>0.038194</v>
      </c>
      <c r="AB168" s="13" t="n">
        <v>-0.031104</v>
      </c>
      <c r="AC168" s="13" t="n">
        <v>-0.094774</v>
      </c>
      <c r="AD168" s="13" t="n">
        <v>-0.072363</v>
      </c>
      <c r="AE168" s="13" t="n">
        <v>0.185477</v>
      </c>
      <c r="AF168" s="13" t="n">
        <v>0.010601</v>
      </c>
      <c r="AG168" s="13" t="n">
        <v>-0.034965</v>
      </c>
      <c r="AH168" s="13" t="n">
        <v>0.018116</v>
      </c>
      <c r="AI168" s="13" t="n">
        <v>0.137722</v>
      </c>
      <c r="AJ168" s="13" t="n">
        <v>0.028391</v>
      </c>
      <c r="AK168" s="13" t="n">
        <v>0.03681</v>
      </c>
      <c r="AL168" s="13" t="n">
        <v>0.070118</v>
      </c>
      <c r="AM168" s="13" t="n">
        <v>-0.052925</v>
      </c>
      <c r="AN168" s="13" t="n">
        <v>0.105882</v>
      </c>
      <c r="AO168" s="13" t="n">
        <v>0.121543</v>
      </c>
      <c r="AP168" s="13" t="n">
        <v>0.031026</v>
      </c>
      <c r="AQ168" s="13" t="n">
        <v>-0.005324</v>
      </c>
      <c r="AR168" s="13" t="n">
        <v>-0.086651</v>
      </c>
      <c r="AS168" s="13" t="n">
        <v>0.076923</v>
      </c>
      <c r="AT168" s="13" t="n">
        <v>-0.097619</v>
      </c>
      <c r="AU168" s="13" t="n">
        <v>0.123219</v>
      </c>
      <c r="AV168" s="13" t="n">
        <v>0.101655</v>
      </c>
      <c r="AW168" s="13" t="n">
        <v>-0.158798</v>
      </c>
      <c r="AX168" s="13" t="n">
        <v>-0.01352</v>
      </c>
      <c r="AY168" s="13" t="n">
        <v>0.122396</v>
      </c>
      <c r="AZ168" s="13" t="n">
        <v>0.032483</v>
      </c>
      <c r="BA168" s="13" t="n">
        <v>0.051011</v>
      </c>
      <c r="BB168" s="13" t="n">
        <v>-0.317849</v>
      </c>
      <c r="BC168" s="13" t="n">
        <v>0.040353</v>
      </c>
      <c r="BD168" s="13" t="n">
        <v>-0.076061</v>
      </c>
      <c r="BE168" s="13" t="n">
        <v>0.076109</v>
      </c>
      <c r="BF168" s="13" t="n">
        <v>0.173432</v>
      </c>
      <c r="BG168" s="13" t="n">
        <v>-0.096174</v>
      </c>
      <c r="BH168" s="13" t="n">
        <v>0.045587</v>
      </c>
      <c r="BI168" s="13" t="n">
        <v>-0.05422</v>
      </c>
      <c r="BJ168" s="13" t="n">
        <v>0.146868</v>
      </c>
      <c r="BK168" s="13" t="n">
        <v>-0.160872</v>
      </c>
      <c r="BM168" s="13" t="n">
        <v>0.028737</v>
      </c>
      <c r="BN168" s="13" t="n">
        <v>-0.072076</v>
      </c>
      <c r="BO168" s="13" t="n">
        <v>0.057929</v>
      </c>
      <c r="BP168" s="13" t="n">
        <v>-0.01827</v>
      </c>
      <c r="BQ168" s="13" t="n">
        <v>0.054269</v>
      </c>
      <c r="BR168" s="13" t="n">
        <v>-0.049784</v>
      </c>
      <c r="BS168" s="13" t="n">
        <v>0.064212</v>
      </c>
      <c r="BT168" s="13" t="n">
        <v>0.017009</v>
      </c>
      <c r="BU168" s="13" t="n">
        <v>-0.027999</v>
      </c>
      <c r="BV168" s="13" t="n">
        <v>0.004012</v>
      </c>
      <c r="BW168" s="13" t="n">
        <v>0.023638</v>
      </c>
      <c r="BX168" s="13" t="n">
        <v>-0.050053</v>
      </c>
      <c r="BY168" s="13" t="n">
        <v>-0.048378</v>
      </c>
      <c r="BZ168" s="13" t="n">
        <v>-0.06116</v>
      </c>
      <c r="CA168" s="13" t="n">
        <v>0.0586</v>
      </c>
      <c r="CB168" s="13" t="n">
        <v>0.030673</v>
      </c>
      <c r="CC168" s="13" t="n">
        <v>-0.047346</v>
      </c>
      <c r="CD168" s="13" t="n">
        <v>-0.091005</v>
      </c>
      <c r="CE168" s="13" t="n">
        <v>-0.000483</v>
      </c>
      <c r="CF168" s="13" t="n">
        <v>0.069403</v>
      </c>
      <c r="CG168" s="13" t="n">
        <v>0.027511</v>
      </c>
      <c r="CH168" s="13" t="n">
        <v>0.013709</v>
      </c>
      <c r="CI168" s="13" t="n">
        <v>-0.008558</v>
      </c>
      <c r="CJ168" s="13" t="n">
        <v>0.068474</v>
      </c>
      <c r="CK168" s="13" t="n">
        <v>0.045573</v>
      </c>
      <c r="CL168" s="13" t="n">
        <v>0.043608</v>
      </c>
      <c r="CM168" s="13" t="n">
        <v>-0.069084</v>
      </c>
      <c r="CN168" s="13" t="n">
        <v>0.136333</v>
      </c>
      <c r="CO168" s="13" t="n">
        <v>0.024963</v>
      </c>
      <c r="CP168" s="13" t="n">
        <v>-0.001916</v>
      </c>
      <c r="CQ168" s="13" t="n">
        <v>0.022794</v>
      </c>
      <c r="CR168" s="13" t="n">
        <v>0.023729</v>
      </c>
      <c r="CS168" s="13" t="n">
        <v>0.008077</v>
      </c>
      <c r="CT168" s="13" t="n">
        <v>-0.015728</v>
      </c>
      <c r="CU168" s="13" t="n">
        <v>0.047934</v>
      </c>
      <c r="CV168" s="13" t="n">
        <v>-0.007806</v>
      </c>
      <c r="CW168" s="13" t="n">
        <v>-0.018301</v>
      </c>
      <c r="CX168" s="13" t="n">
        <v>0.100129</v>
      </c>
      <c r="CY168" s="13" t="n">
        <v>0.029831</v>
      </c>
      <c r="CZ168" s="13" t="n">
        <v>0.025151</v>
      </c>
      <c r="DA168" s="13" t="n">
        <v>-0.004219</v>
      </c>
      <c r="DB168" s="13" t="n">
        <v>0.024217</v>
      </c>
      <c r="DC168" s="13" t="n">
        <v>-0.041791</v>
      </c>
      <c r="DD168" s="13" t="n">
        <v>0.005445</v>
      </c>
      <c r="DE168" s="13" t="n">
        <v>0.007228</v>
      </c>
      <c r="DF168" s="13" t="n">
        <v>0.075031</v>
      </c>
      <c r="DG168" s="13" t="n">
        <v>0.00368</v>
      </c>
      <c r="DH168" s="13" t="n">
        <v>0.012109</v>
      </c>
      <c r="DI168" s="13" t="n">
        <v>0.026087</v>
      </c>
      <c r="DJ168" s="13" t="n">
        <v>-0.04146</v>
      </c>
      <c r="DK168" s="13" t="n">
        <v>-0.10639</v>
      </c>
      <c r="DL168" s="13" t="n">
        <v>-0.001374</v>
      </c>
      <c r="DM168" s="13" t="n">
        <v>-0.111146</v>
      </c>
      <c r="DN168" s="13" t="n">
        <v>0.097951</v>
      </c>
      <c r="DO168" s="13" t="n">
        <v>0.062737</v>
      </c>
      <c r="DP168" s="13" t="n">
        <v>-0.029465</v>
      </c>
      <c r="DQ168" s="13" t="n">
        <v>0.020413</v>
      </c>
      <c r="DR168" s="13" t="n">
        <v>-0.079089</v>
      </c>
      <c r="DS168" s="13" t="n">
        <v>0.045992</v>
      </c>
      <c r="DT168" s="13" t="n">
        <v>-0.01234</v>
      </c>
      <c r="DV168" s="13" t="n">
        <v>0.028169</v>
      </c>
      <c r="DW168" s="13" t="n">
        <v>-0.068057</v>
      </c>
      <c r="DX168" s="13" t="n">
        <v>0.024571</v>
      </c>
      <c r="DY168" s="13" t="n">
        <v>-0.018309</v>
      </c>
      <c r="DZ168" s="13" t="n">
        <v>0.029286</v>
      </c>
      <c r="EA168" s="13" t="n">
        <v>-0.034907</v>
      </c>
      <c r="EB168" s="13" t="n">
        <v>0.07833</v>
      </c>
      <c r="EC168" s="13" t="n">
        <v>-0.007189</v>
      </c>
      <c r="ED168" s="13" t="n">
        <v>-0.013153</v>
      </c>
      <c r="EE168" s="13" t="n">
        <v>-0.006213</v>
      </c>
      <c r="EF168" s="13" t="n">
        <v>-0.006329</v>
      </c>
      <c r="EG168" s="13" t="n">
        <v>-0.062039</v>
      </c>
      <c r="EH168" s="13" t="n">
        <v>-0.013995</v>
      </c>
      <c r="EI168" s="13" t="n">
        <v>-0.054036</v>
      </c>
      <c r="EJ168" s="13" t="n">
        <v>0.052703</v>
      </c>
      <c r="EK168" s="13" t="n">
        <v>0.078904</v>
      </c>
      <c r="EL168" s="13" t="n">
        <v>-0.046923</v>
      </c>
      <c r="EM168" s="13" t="n">
        <v>-0.093173</v>
      </c>
      <c r="EN168" s="13" t="n">
        <v>0.009407</v>
      </c>
      <c r="EO168" s="13" t="n">
        <v>0.060623</v>
      </c>
      <c r="EP168" s="13" t="n">
        <v>0.038751</v>
      </c>
      <c r="EQ168" s="13" t="n">
        <v>0.002691</v>
      </c>
      <c r="ER168" s="13" t="n">
        <v>-0.015593</v>
      </c>
      <c r="ES168" s="13" t="n">
        <v>0.071161</v>
      </c>
      <c r="ET168" s="13" t="n">
        <v>0.035148</v>
      </c>
      <c r="EU168" s="13" t="n">
        <v>0.042281</v>
      </c>
      <c r="EV168" s="13" t="n">
        <v>-0.081697</v>
      </c>
      <c r="EW168" s="13" t="n">
        <v>0.107254</v>
      </c>
      <c r="EX168" s="13" t="n">
        <v>0.015077</v>
      </c>
      <c r="EY168" s="13" t="n">
        <v>0.028139</v>
      </c>
      <c r="EZ168" s="13" t="n">
        <v>0.023436</v>
      </c>
      <c r="FA168" s="13" t="n">
        <v>0.033595</v>
      </c>
      <c r="FB168" s="13" t="n">
        <v>-0.006399</v>
      </c>
      <c r="FC168" s="13" t="n">
        <v>-0.036321</v>
      </c>
      <c r="FD168" s="13" t="n">
        <v>0.040234</v>
      </c>
      <c r="FE168" s="13" t="n">
        <v>-0.015028</v>
      </c>
      <c r="FF168" s="13" t="n">
        <v>-0.017338</v>
      </c>
      <c r="FG168" s="13" t="n">
        <v>0.130267</v>
      </c>
      <c r="FH168" s="13" t="n">
        <v>0.006499</v>
      </c>
      <c r="FI168" s="13" t="n">
        <v>0.039321</v>
      </c>
      <c r="FJ168" s="13" t="n">
        <v>0.005639</v>
      </c>
      <c r="FK168" s="13" t="n">
        <v>0.001553</v>
      </c>
      <c r="FL168" s="13" t="n">
        <v>-0.054729</v>
      </c>
      <c r="FM168" s="13" t="n">
        <v>0.003436</v>
      </c>
      <c r="FN168" s="13" t="n">
        <v>0.008356</v>
      </c>
      <c r="FO168" s="13" t="n">
        <v>0.05588</v>
      </c>
      <c r="FP168" s="13" t="n">
        <v>-0.003318</v>
      </c>
      <c r="FQ168" s="13" t="n">
        <v>-0.011477</v>
      </c>
      <c r="FR168" s="13" t="n">
        <v>0.021333</v>
      </c>
      <c r="FS168" s="13" t="n">
        <v>-0.03153</v>
      </c>
      <c r="FT168" s="13" t="n">
        <v>-0.10005</v>
      </c>
      <c r="FU168" s="13" t="n">
        <v>-0.019527</v>
      </c>
      <c r="FV168" s="13" t="n">
        <v>-0.139953</v>
      </c>
      <c r="FW168" s="13" t="n">
        <v>0.139684</v>
      </c>
      <c r="FX168" s="13" t="n">
        <v>0.063457</v>
      </c>
      <c r="FY168" s="13" t="n">
        <v>0.007924</v>
      </c>
      <c r="FZ168" s="13" t="n">
        <v>0.01261</v>
      </c>
      <c r="GA168" s="13" t="n">
        <v>-0.092647</v>
      </c>
      <c r="GB168" s="13" t="n">
        <v>0.028727</v>
      </c>
      <c r="GC168" s="13" t="n">
        <v>-0.023811</v>
      </c>
    </row>
    <row r="169" customFormat="false" ht="15" hidden="false" customHeight="false" outlineLevel="0" collapsed="false">
      <c r="B169" s="8" t="str">
        <f aca="false">Deals!B169</f>
        <v>Martin Marietta Materials, Inc.</v>
      </c>
      <c r="C169" s="12" t="n">
        <v>1</v>
      </c>
      <c r="D169" s="13" t="n">
        <v>0.057394</v>
      </c>
      <c r="E169" s="13" t="n">
        <v>-0.015425</v>
      </c>
      <c r="F169" s="13" t="n">
        <v>-0.093222</v>
      </c>
      <c r="G169" s="13" t="n">
        <v>0.030106</v>
      </c>
      <c r="H169" s="13" t="n">
        <v>-0.080973</v>
      </c>
      <c r="I169" s="13" t="n">
        <v>-0.023387</v>
      </c>
      <c r="J169" s="13" t="n">
        <v>0.324763</v>
      </c>
      <c r="K169" s="13" t="n">
        <v>-0.017776</v>
      </c>
      <c r="L169" s="13" t="n">
        <v>0.020386</v>
      </c>
      <c r="M169" s="13" t="n">
        <v>0.047389</v>
      </c>
      <c r="N169" s="13" t="n">
        <v>-0.01456</v>
      </c>
      <c r="O169" s="13" t="n">
        <v>0.02453</v>
      </c>
      <c r="P169" s="13" t="n">
        <v>0.072567</v>
      </c>
      <c r="Q169" s="13" t="n">
        <v>-0.094458</v>
      </c>
      <c r="R169" s="13" t="n">
        <v>0.02106</v>
      </c>
      <c r="S169" s="13" t="n">
        <v>0.01708</v>
      </c>
      <c r="T169" s="13" t="n">
        <v>-0.132274</v>
      </c>
      <c r="U169" s="13" t="n">
        <v>-0.080539</v>
      </c>
      <c r="V169" s="13" t="n">
        <v>0.138876</v>
      </c>
      <c r="W169" s="13" t="n">
        <v>0.118427</v>
      </c>
      <c r="X169" s="13" t="n">
        <v>0.060937</v>
      </c>
      <c r="Y169" s="13" t="n">
        <v>0.119423</v>
      </c>
      <c r="Z169" s="13" t="n">
        <v>0.015658</v>
      </c>
      <c r="AA169" s="13" t="n">
        <v>0.055469</v>
      </c>
      <c r="AB169" s="13" t="n">
        <v>-0.094745</v>
      </c>
      <c r="AC169" s="13" t="n">
        <v>-0.021417</v>
      </c>
      <c r="AD169" s="13" t="n">
        <v>0.035006</v>
      </c>
      <c r="AE169" s="13" t="n">
        <v>0.18605</v>
      </c>
      <c r="AF169" s="13" t="n">
        <v>0.009478</v>
      </c>
      <c r="AG169" s="13" t="n">
        <v>0.036428</v>
      </c>
      <c r="AH169" s="13" t="n">
        <v>-0.059451</v>
      </c>
      <c r="AI169" s="13" t="n">
        <v>0.012596</v>
      </c>
      <c r="AJ169" s="13" t="n">
        <v>0.008889</v>
      </c>
      <c r="AK169" s="13" t="n">
        <v>0.019665</v>
      </c>
      <c r="AL169" s="13" t="n">
        <v>-0.006783</v>
      </c>
      <c r="AM169" s="13" t="n">
        <v>0.017297</v>
      </c>
      <c r="AN169" s="13" t="n">
        <v>-0.061829</v>
      </c>
      <c r="AO169" s="13" t="n">
        <v>-0.027171</v>
      </c>
      <c r="AP169" s="13" t="n">
        <v>0.051496</v>
      </c>
      <c r="AQ169" s="13" t="n">
        <v>-0.036984</v>
      </c>
      <c r="AR169" s="13" t="n">
        <v>0.060703</v>
      </c>
      <c r="AS169" s="13" t="n">
        <v>0.032257</v>
      </c>
      <c r="AT169" s="13" t="n">
        <v>-0.106237</v>
      </c>
      <c r="AU169" s="13" t="n">
        <v>0.018683</v>
      </c>
      <c r="AV169" s="13" t="n">
        <v>-0.060444</v>
      </c>
      <c r="AW169" s="13" t="n">
        <v>0.146532</v>
      </c>
      <c r="AX169" s="13" t="n">
        <v>0.002064</v>
      </c>
      <c r="AY169" s="13" t="n">
        <v>-0.107061</v>
      </c>
      <c r="AZ169" s="13" t="n">
        <v>-0.001103</v>
      </c>
      <c r="BA169" s="13" t="n">
        <v>-0.08439</v>
      </c>
      <c r="BB169" s="13" t="n">
        <v>-0.058642</v>
      </c>
      <c r="BC169" s="13" t="n">
        <v>0.116126</v>
      </c>
      <c r="BD169" s="13" t="n">
        <v>-0.098694</v>
      </c>
      <c r="BE169" s="13" t="n">
        <v>0.027986</v>
      </c>
      <c r="BF169" s="13" t="n">
        <v>0.062939</v>
      </c>
      <c r="BG169" s="13" t="n">
        <v>0.073802</v>
      </c>
      <c r="BH169" s="13" t="n">
        <v>0.102992</v>
      </c>
      <c r="BI169" s="13" t="n">
        <v>-0.049211</v>
      </c>
      <c r="BJ169" s="13" t="n">
        <v>0.093159</v>
      </c>
      <c r="BK169" s="13" t="n">
        <v>0.076659</v>
      </c>
      <c r="BM169" s="13" t="n">
        <v>0.061773</v>
      </c>
      <c r="BN169" s="13" t="n">
        <v>-0.032009</v>
      </c>
      <c r="BO169" s="13" t="n">
        <v>0.04043</v>
      </c>
      <c r="BP169" s="13" t="n">
        <v>0.033009</v>
      </c>
      <c r="BQ169" s="13" t="n">
        <v>0.005099</v>
      </c>
      <c r="BR169" s="13" t="n">
        <v>-0.01179</v>
      </c>
      <c r="BS169" s="13" t="n">
        <v>0.076343</v>
      </c>
      <c r="BT169" s="13" t="n">
        <v>0.010077</v>
      </c>
      <c r="BU169" s="13" t="n">
        <v>-0.015829</v>
      </c>
      <c r="BV169" s="13" t="n">
        <v>0.021767</v>
      </c>
      <c r="BW169" s="13" t="n">
        <v>-0.01456</v>
      </c>
      <c r="BX169" s="13" t="n">
        <v>0.02453</v>
      </c>
      <c r="BY169" s="13" t="n">
        <v>-0.08003</v>
      </c>
      <c r="BZ169" s="13" t="n">
        <v>-0.057953</v>
      </c>
      <c r="CA169" s="13" t="n">
        <v>0.059667</v>
      </c>
      <c r="CB169" s="13" t="n">
        <v>0.010888</v>
      </c>
      <c r="CC169" s="13" t="n">
        <v>-0.033017</v>
      </c>
      <c r="CD169" s="13" t="n">
        <v>-0.098745</v>
      </c>
      <c r="CE169" s="13" t="n">
        <v>0.010871</v>
      </c>
      <c r="CF169" s="13" t="n">
        <v>0.080725</v>
      </c>
      <c r="CG169" s="13" t="n">
        <v>0.019985</v>
      </c>
      <c r="CH169" s="13" t="n">
        <v>0.033649</v>
      </c>
      <c r="CI169" s="13" t="n">
        <v>-0.007899</v>
      </c>
      <c r="CJ169" s="13" t="n">
        <v>0.051346</v>
      </c>
      <c r="CK169" s="13" t="n">
        <v>0.01079</v>
      </c>
      <c r="CL169" s="13" t="n">
        <v>-0.004156</v>
      </c>
      <c r="CM169" s="13" t="n">
        <v>-0.037128</v>
      </c>
      <c r="CN169" s="13" t="n">
        <v>0.037117</v>
      </c>
      <c r="CO169" s="13" t="n">
        <v>0.00102</v>
      </c>
      <c r="CP169" s="13" t="n">
        <v>0.030596</v>
      </c>
      <c r="CQ169" s="13" t="n">
        <v>0.039699</v>
      </c>
      <c r="CR169" s="13" t="n">
        <v>0.007024</v>
      </c>
      <c r="CS169" s="13" t="n">
        <v>0.018097</v>
      </c>
      <c r="CT169" s="13" t="n">
        <v>0.015499</v>
      </c>
      <c r="CU169" s="13" t="n">
        <v>0.015566</v>
      </c>
      <c r="CV169" s="13" t="n">
        <v>0.016712</v>
      </c>
      <c r="CW169" s="13" t="n">
        <v>0.00901</v>
      </c>
      <c r="CX169" s="13" t="n">
        <v>0.030275</v>
      </c>
      <c r="CY169" s="13" t="n">
        <v>0.026216</v>
      </c>
      <c r="CZ169" s="13" t="n">
        <v>0.047855</v>
      </c>
      <c r="DA169" s="13" t="n">
        <v>0.004199</v>
      </c>
      <c r="DB169" s="13" t="n">
        <v>0.05055</v>
      </c>
      <c r="DC169" s="13" t="n">
        <v>-0.032593</v>
      </c>
      <c r="DD169" s="13" t="n">
        <v>-0.004648</v>
      </c>
      <c r="DE169" s="13" t="n">
        <v>-0.000105</v>
      </c>
      <c r="DF169" s="13" t="n">
        <v>0.041052</v>
      </c>
      <c r="DG169" s="13" t="n">
        <v>0.01575</v>
      </c>
      <c r="DH169" s="13" t="n">
        <v>0.0235</v>
      </c>
      <c r="DI169" s="13" t="n">
        <v>0.07386</v>
      </c>
      <c r="DJ169" s="13" t="n">
        <v>-0.00907</v>
      </c>
      <c r="DK169" s="13" t="n">
        <v>-0.096152</v>
      </c>
      <c r="DL169" s="13" t="n">
        <v>0.026368</v>
      </c>
      <c r="DM169" s="13" t="n">
        <v>-0.101022</v>
      </c>
      <c r="DN169" s="13" t="n">
        <v>0.11301</v>
      </c>
      <c r="DO169" s="13" t="n">
        <v>0.06969</v>
      </c>
      <c r="DP169" s="13" t="n">
        <v>0.017969</v>
      </c>
      <c r="DQ169" s="13" t="n">
        <v>0.032145</v>
      </c>
      <c r="DR169" s="13" t="n">
        <v>-0.055126</v>
      </c>
      <c r="DS169" s="13" t="n">
        <v>0.071522</v>
      </c>
      <c r="DT169" s="13" t="n">
        <v>0.021182</v>
      </c>
      <c r="DV169" s="13" t="n">
        <v>0.06635</v>
      </c>
      <c r="DW169" s="13" t="n">
        <v>-0.032725</v>
      </c>
      <c r="DX169" s="13" t="n">
        <v>0.036564</v>
      </c>
      <c r="DY169" s="13" t="n">
        <v>0.029096</v>
      </c>
      <c r="DZ169" s="13" t="n">
        <v>0.005951</v>
      </c>
      <c r="EA169" s="13" t="n">
        <v>-0.016033</v>
      </c>
      <c r="EB169" s="13" t="n">
        <v>0.076606</v>
      </c>
      <c r="EC169" s="13" t="n">
        <v>0.005931</v>
      </c>
      <c r="ED169" s="13" t="n">
        <v>-0.011451</v>
      </c>
      <c r="EE169" s="13" t="n">
        <v>0.015666</v>
      </c>
      <c r="EF169" s="13" t="n">
        <v>-0.023196</v>
      </c>
      <c r="EG169" s="13" t="n">
        <v>0.02393</v>
      </c>
      <c r="EH169" s="13" t="n">
        <v>-0.08373</v>
      </c>
      <c r="EI169" s="13" t="n">
        <v>-0.061746</v>
      </c>
      <c r="EJ169" s="13" t="n">
        <v>0.054993</v>
      </c>
      <c r="EK169" s="13" t="n">
        <v>0.011195</v>
      </c>
      <c r="EL169" s="13" t="n">
        <v>-0.029279</v>
      </c>
      <c r="EM169" s="13" t="n">
        <v>-0.110574</v>
      </c>
      <c r="EN169" s="13" t="n">
        <v>0.00886</v>
      </c>
      <c r="EO169" s="13" t="n">
        <v>0.078538</v>
      </c>
      <c r="EP169" s="13" t="n">
        <v>0.021158</v>
      </c>
      <c r="EQ169" s="13" t="n">
        <v>0.029954</v>
      </c>
      <c r="ER169" s="13" t="n">
        <v>-0.012151</v>
      </c>
      <c r="ES169" s="13" t="n">
        <v>0.0548</v>
      </c>
      <c r="ET169" s="13" t="n">
        <v>0.00836</v>
      </c>
      <c r="EU169" s="13" t="n">
        <v>-0.004989</v>
      </c>
      <c r="EV169" s="13" t="n">
        <v>-0.039536</v>
      </c>
      <c r="EW169" s="13" t="n">
        <v>0.040772</v>
      </c>
      <c r="EX169" s="13" t="n">
        <v>0.003534</v>
      </c>
      <c r="EY169" s="13" t="n">
        <v>0.032737</v>
      </c>
      <c r="EZ169" s="13" t="n">
        <v>0.042111</v>
      </c>
      <c r="FA169" s="13" t="n">
        <v>0.005916</v>
      </c>
      <c r="FB169" s="13" t="n">
        <v>0.02178</v>
      </c>
      <c r="FC169" s="13" t="n">
        <v>0.012158</v>
      </c>
      <c r="FD169" s="13" t="n">
        <v>0.020402</v>
      </c>
      <c r="FE169" s="13" t="n">
        <v>0.017059</v>
      </c>
      <c r="FF169" s="13" t="n">
        <v>0.008143</v>
      </c>
      <c r="FG169" s="13" t="n">
        <v>0.031596</v>
      </c>
      <c r="FH169" s="13" t="n">
        <v>0.021031</v>
      </c>
      <c r="FI169" s="13" t="n">
        <v>0.044201</v>
      </c>
      <c r="FJ169" s="13" t="n">
        <v>0.006314</v>
      </c>
      <c r="FK169" s="13" t="n">
        <v>0.044551</v>
      </c>
      <c r="FL169" s="13" t="n">
        <v>-0.028756</v>
      </c>
      <c r="FM169" s="13" t="n">
        <v>-0.003195</v>
      </c>
      <c r="FN169" s="13" t="n">
        <v>-0.001684</v>
      </c>
      <c r="FO169" s="13" t="n">
        <v>0.039166</v>
      </c>
      <c r="FP169" s="13" t="n">
        <v>0.015338</v>
      </c>
      <c r="FQ169" s="13" t="n">
        <v>0.022407</v>
      </c>
      <c r="FR169" s="13" t="n">
        <v>0.077218</v>
      </c>
      <c r="FS169" s="13" t="n">
        <v>-0.009277</v>
      </c>
      <c r="FT169" s="13" t="n">
        <v>-0.099937</v>
      </c>
      <c r="FU169" s="13" t="n">
        <v>0.030762</v>
      </c>
      <c r="FV169" s="13" t="n">
        <v>-0.101603</v>
      </c>
      <c r="FW169" s="13" t="n">
        <v>0.125157</v>
      </c>
      <c r="FX169" s="13" t="n">
        <v>0.073879</v>
      </c>
      <c r="FY169" s="13" t="n">
        <v>0.010235</v>
      </c>
      <c r="FZ169" s="13" t="n">
        <v>0.03007</v>
      </c>
      <c r="GA169" s="13" t="n">
        <v>-0.066985</v>
      </c>
      <c r="GB169" s="13" t="n">
        <v>0.074802</v>
      </c>
      <c r="GC169" s="13" t="n">
        <v>0.019393</v>
      </c>
    </row>
    <row r="170" customFormat="false" ht="15" hidden="false" customHeight="false" outlineLevel="0" collapsed="false">
      <c r="B170" s="8" t="str">
        <f aca="false">Deals!B170</f>
        <v>Qep Resources, Inc.</v>
      </c>
      <c r="C170" s="12" t="n">
        <v>1</v>
      </c>
      <c r="D170" s="13" t="n">
        <v>0.076853</v>
      </c>
      <c r="E170" s="13" t="n">
        <v>-0.134664</v>
      </c>
      <c r="F170" s="13" t="n">
        <v>-0.18551</v>
      </c>
      <c r="G170" s="13" t="n">
        <v>-0.183885</v>
      </c>
      <c r="H170" s="13" t="n">
        <v>-0.010763</v>
      </c>
      <c r="I170" s="13" t="n">
        <v>0</v>
      </c>
      <c r="J170" s="13" t="n">
        <v>0.063304</v>
      </c>
      <c r="K170" s="13" t="n">
        <v>-0.02933</v>
      </c>
      <c r="L170" s="13" t="n">
        <v>0.079137</v>
      </c>
      <c r="M170" s="13" t="n">
        <v>-0.162222</v>
      </c>
      <c r="N170" s="13" t="n">
        <v>-0.016994</v>
      </c>
      <c r="O170" s="13" t="n">
        <v>-0.250135</v>
      </c>
      <c r="P170" s="13" t="n">
        <v>0.012968</v>
      </c>
      <c r="Q170" s="13" t="n">
        <v>-0.10755</v>
      </c>
      <c r="R170" s="13" t="n">
        <v>0.233839</v>
      </c>
      <c r="S170" s="13" t="n">
        <v>0.023286</v>
      </c>
      <c r="T170" s="13" t="n">
        <v>-0.151899</v>
      </c>
      <c r="U170" s="13" t="n">
        <v>-0.043284</v>
      </c>
      <c r="V170" s="13" t="n">
        <v>-0.23869</v>
      </c>
      <c r="W170" s="13" t="n">
        <v>0.445697</v>
      </c>
      <c r="X170" s="13" t="n">
        <v>0.27073</v>
      </c>
      <c r="Y170" s="13" t="n">
        <v>0.039041</v>
      </c>
      <c r="Z170" s="13" t="n">
        <v>-0.053677</v>
      </c>
      <c r="AA170" s="13" t="n">
        <v>0.032331</v>
      </c>
      <c r="AB170" s="13" t="n">
        <v>0.049451</v>
      </c>
      <c r="AC170" s="13" t="n">
        <v>0.022513</v>
      </c>
      <c r="AD170" s="13" t="n">
        <v>-0.177163</v>
      </c>
      <c r="AE170" s="13" t="n">
        <v>0.223398</v>
      </c>
      <c r="AF170" s="13" t="n">
        <v>-0.063581</v>
      </c>
      <c r="AG170" s="13" t="n">
        <v>-0.052689</v>
      </c>
      <c r="AH170" s="13" t="n">
        <v>-0.211009</v>
      </c>
      <c r="AI170" s="13" t="n">
        <v>-0.076308</v>
      </c>
      <c r="AJ170" s="13" t="n">
        <v>-0.07081</v>
      </c>
      <c r="AK170" s="13" t="n">
        <v>-0.15326</v>
      </c>
      <c r="AL170" s="13" t="n">
        <v>0.01</v>
      </c>
      <c r="AM170" s="13" t="n">
        <v>-0.151485</v>
      </c>
      <c r="AN170" s="13" t="n">
        <v>-0.11902</v>
      </c>
      <c r="AO170" s="13" t="n">
        <v>0.135099</v>
      </c>
      <c r="AP170" s="13" t="n">
        <v>0.044341</v>
      </c>
      <c r="AQ170" s="13" t="n">
        <v>0.07933</v>
      </c>
      <c r="AR170" s="13" t="n">
        <v>-0.009317</v>
      </c>
      <c r="AS170" s="13" t="n">
        <v>-0.021944</v>
      </c>
      <c r="AT170" s="13" t="n">
        <v>-0.07906</v>
      </c>
      <c r="AU170" s="13" t="n">
        <v>0.135731</v>
      </c>
      <c r="AV170" s="13" t="n">
        <v>0.244127</v>
      </c>
      <c r="AW170" s="13" t="n">
        <v>-0.007389</v>
      </c>
      <c r="AX170" s="13" t="n">
        <v>0.014061</v>
      </c>
      <c r="AY170" s="13" t="n">
        <v>-0.152529</v>
      </c>
      <c r="AZ170" s="13" t="n">
        <v>-0.040423</v>
      </c>
      <c r="BA170" s="13" t="n">
        <v>0.135406</v>
      </c>
      <c r="BB170" s="13" t="n">
        <v>-0.212898</v>
      </c>
      <c r="BC170" s="13" t="n">
        <v>-0.098765</v>
      </c>
      <c r="BD170" s="13" t="n">
        <v>-0.298879</v>
      </c>
      <c r="BE170" s="13" t="n">
        <v>0.468917</v>
      </c>
      <c r="BF170" s="13" t="n">
        <v>-0.061669</v>
      </c>
      <c r="BG170" s="13" t="n">
        <v>0.003866</v>
      </c>
      <c r="BH170" s="13" t="n">
        <v>-0.03466</v>
      </c>
      <c r="BI170" s="13" t="n">
        <v>-0.081117</v>
      </c>
      <c r="BJ170" s="13" t="n">
        <v>0.04631</v>
      </c>
      <c r="BK170" s="13" t="n">
        <v>-0.315353</v>
      </c>
      <c r="BM170" s="13" t="n">
        <v>0.040481</v>
      </c>
      <c r="BN170" s="13" t="n">
        <v>-0.045451</v>
      </c>
      <c r="BO170" s="13" t="n">
        <v>0.036884</v>
      </c>
      <c r="BP170" s="13" t="n">
        <v>0.007125</v>
      </c>
      <c r="BQ170" s="13" t="n">
        <v>0.008361</v>
      </c>
      <c r="BR170" s="13" t="n">
        <v>-0.015434</v>
      </c>
      <c r="BS170" s="13" t="n">
        <v>0.055284</v>
      </c>
      <c r="BT170" s="13" t="n">
        <v>-0.005572</v>
      </c>
      <c r="BU170" s="13" t="n">
        <v>-0.016378</v>
      </c>
      <c r="BV170" s="13" t="n">
        <v>0.014924</v>
      </c>
      <c r="BW170" s="13" t="n">
        <v>-0.02373</v>
      </c>
      <c r="BX170" s="13" t="n">
        <v>0.007795</v>
      </c>
      <c r="BY170" s="13" t="n">
        <v>-0.03407</v>
      </c>
      <c r="BZ170" s="13" t="n">
        <v>-0.029025</v>
      </c>
      <c r="CA170" s="13" t="n">
        <v>0.024404</v>
      </c>
      <c r="CB170" s="13" t="n">
        <v>0.015557</v>
      </c>
      <c r="CC170" s="13" t="n">
        <v>-0.053945</v>
      </c>
      <c r="CD170" s="13" t="n">
        <v>-0.063391</v>
      </c>
      <c r="CE170" s="13" t="n">
        <v>0.008243</v>
      </c>
      <c r="CF170" s="13" t="n">
        <v>0.086131</v>
      </c>
      <c r="CG170" s="13" t="n">
        <v>0.017844</v>
      </c>
      <c r="CH170" s="13" t="n">
        <v>0.014816</v>
      </c>
      <c r="CI170" s="13" t="n">
        <v>-0.000768</v>
      </c>
      <c r="CJ170" s="13" t="n">
        <v>0.023827</v>
      </c>
      <c r="CK170" s="13" t="n">
        <v>-0.007209</v>
      </c>
      <c r="CL170" s="13" t="n">
        <v>-0.000186</v>
      </c>
      <c r="CM170" s="13" t="n">
        <v>-0.02106</v>
      </c>
      <c r="CN170" s="13" t="n">
        <v>0.072621</v>
      </c>
      <c r="CO170" s="13" t="n">
        <v>0.017723</v>
      </c>
      <c r="CP170" s="13" t="n">
        <v>0.017645</v>
      </c>
      <c r="CQ170" s="13" t="n">
        <v>0.017722</v>
      </c>
      <c r="CR170" s="13" t="n">
        <v>-0.002034</v>
      </c>
      <c r="CS170" s="13" t="n">
        <v>-0.003044</v>
      </c>
      <c r="CT170" s="13" t="n">
        <v>-0.003081</v>
      </c>
      <c r="CU170" s="13" t="n">
        <v>0.02555</v>
      </c>
      <c r="CV170" s="13" t="n">
        <v>0.029127</v>
      </c>
      <c r="CW170" s="13" t="n">
        <v>-0.018517</v>
      </c>
      <c r="CX170" s="13" t="n">
        <v>0.035359</v>
      </c>
      <c r="CY170" s="13" t="n">
        <v>-0.004011</v>
      </c>
      <c r="CZ170" s="13" t="n">
        <v>0.032518</v>
      </c>
      <c r="DA170" s="13" t="n">
        <v>0.011663</v>
      </c>
      <c r="DB170" s="13" t="n">
        <v>0.035426</v>
      </c>
      <c r="DC170" s="13" t="n">
        <v>-0.045676</v>
      </c>
      <c r="DD170" s="13" t="n">
        <v>0.006473</v>
      </c>
      <c r="DE170" s="13" t="n">
        <v>-0.005327</v>
      </c>
      <c r="DF170" s="13" t="n">
        <v>0.020063</v>
      </c>
      <c r="DG170" s="13" t="n">
        <v>-0.01272</v>
      </c>
      <c r="DH170" s="13" t="n">
        <v>0.014976</v>
      </c>
      <c r="DI170" s="13" t="n">
        <v>0.009273</v>
      </c>
      <c r="DJ170" s="13" t="n">
        <v>0.001285</v>
      </c>
      <c r="DK170" s="13" t="n">
        <v>-0.067217</v>
      </c>
      <c r="DL170" s="13" t="n">
        <v>-0.005803</v>
      </c>
      <c r="DM170" s="13" t="n">
        <v>-0.123647</v>
      </c>
      <c r="DN170" s="13" t="n">
        <v>0.120059</v>
      </c>
      <c r="DO170" s="13" t="n">
        <v>0.022954</v>
      </c>
      <c r="DP170" s="13" t="n">
        <v>-0.00535</v>
      </c>
      <c r="DQ170" s="13" t="n">
        <v>0.052887</v>
      </c>
      <c r="DR170" s="13" t="n">
        <v>-0.08963</v>
      </c>
      <c r="DS170" s="13" t="n">
        <v>0.074514</v>
      </c>
      <c r="DT170" s="13" t="n">
        <v>0.00375</v>
      </c>
      <c r="DV170" s="13" t="n">
        <v>0.039932</v>
      </c>
      <c r="DW170" s="13" t="n">
        <v>-0.046208</v>
      </c>
      <c r="DX170" s="13" t="n">
        <v>0.037408</v>
      </c>
      <c r="DY170" s="13" t="n">
        <v>-0.000909</v>
      </c>
      <c r="DZ170" s="13" t="n">
        <v>0.005467</v>
      </c>
      <c r="EA170" s="13" t="n">
        <v>-0.024103</v>
      </c>
      <c r="EB170" s="13" t="n">
        <v>0.064106</v>
      </c>
      <c r="EC170" s="13" t="n">
        <v>-0.00432</v>
      </c>
      <c r="ED170" s="13" t="n">
        <v>-0.004238</v>
      </c>
      <c r="EE170" s="13" t="n">
        <v>0.010007</v>
      </c>
      <c r="EF170" s="13" t="n">
        <v>-0.018671</v>
      </c>
      <c r="EG170" s="13" t="n">
        <v>0.001834</v>
      </c>
      <c r="EH170" s="13" t="n">
        <v>-0.03445</v>
      </c>
      <c r="EI170" s="13" t="n">
        <v>-0.03699</v>
      </c>
      <c r="EJ170" s="13" t="n">
        <v>0.027447</v>
      </c>
      <c r="EK170" s="13" t="n">
        <v>0.015579</v>
      </c>
      <c r="EL170" s="13" t="n">
        <v>-0.05648</v>
      </c>
      <c r="EM170" s="13" t="n">
        <v>-0.072235</v>
      </c>
      <c r="EN170" s="13" t="n">
        <v>0.004277</v>
      </c>
      <c r="EO170" s="13" t="n">
        <v>0.101338</v>
      </c>
      <c r="EP170" s="13" t="n">
        <v>0.031965</v>
      </c>
      <c r="EQ170" s="13" t="n">
        <v>0.004775</v>
      </c>
      <c r="ER170" s="13" t="n">
        <v>-0.015806</v>
      </c>
      <c r="ES170" s="13" t="n">
        <v>0.023376</v>
      </c>
      <c r="ET170" s="13" t="n">
        <v>-0.006679</v>
      </c>
      <c r="EU170" s="13" t="n">
        <v>0.000604</v>
      </c>
      <c r="EV170" s="13" t="n">
        <v>-0.019286</v>
      </c>
      <c r="EW170" s="13" t="n">
        <v>0.080083</v>
      </c>
      <c r="EX170" s="13" t="n">
        <v>0.020747</v>
      </c>
      <c r="EY170" s="13" t="n">
        <v>0.018939</v>
      </c>
      <c r="EZ170" s="13" t="n">
        <v>0.014996</v>
      </c>
      <c r="FA170" s="13" t="n">
        <v>-0.000904</v>
      </c>
      <c r="FB170" s="13" t="n">
        <v>0.000462</v>
      </c>
      <c r="FC170" s="13" t="n">
        <v>-0.004072</v>
      </c>
      <c r="FD170" s="13" t="n">
        <v>0.026982</v>
      </c>
      <c r="FE170" s="13" t="n">
        <v>0.029253</v>
      </c>
      <c r="FF170" s="13" t="n">
        <v>-0.018125</v>
      </c>
      <c r="FG170" s="13" t="n">
        <v>0.040547</v>
      </c>
      <c r="FH170" s="13" t="n">
        <v>-0.004463</v>
      </c>
      <c r="FI170" s="13" t="n">
        <v>0.026651</v>
      </c>
      <c r="FJ170" s="13" t="n">
        <v>0.007425</v>
      </c>
      <c r="FK170" s="13" t="n">
        <v>0.033945</v>
      </c>
      <c r="FL170" s="13" t="n">
        <v>-0.050433</v>
      </c>
      <c r="FM170" s="13" t="n">
        <v>0.003816</v>
      </c>
      <c r="FN170" s="13" t="n">
        <v>-0.006513</v>
      </c>
      <c r="FO170" s="13" t="n">
        <v>0.021359</v>
      </c>
      <c r="FP170" s="13" t="n">
        <v>-0.007245</v>
      </c>
      <c r="FQ170" s="13" t="n">
        <v>0.010748</v>
      </c>
      <c r="FR170" s="13" t="n">
        <v>0.00862</v>
      </c>
      <c r="FS170" s="13" t="n">
        <v>0.003821</v>
      </c>
      <c r="FT170" s="13" t="n">
        <v>-0.070345</v>
      </c>
      <c r="FU170" s="13" t="n">
        <v>0.002937</v>
      </c>
      <c r="FV170" s="13" t="n">
        <v>-0.12324</v>
      </c>
      <c r="FW170" s="13" t="n">
        <v>0.13237</v>
      </c>
      <c r="FX170" s="13" t="n">
        <v>0.016318</v>
      </c>
      <c r="FY170" s="13" t="n">
        <v>-0.004615</v>
      </c>
      <c r="FZ170" s="13" t="n">
        <v>0.054377</v>
      </c>
      <c r="GA170" s="13" t="n">
        <v>-0.100357</v>
      </c>
      <c r="GB170" s="13" t="n">
        <v>0.078315</v>
      </c>
      <c r="GC170" s="13" t="n">
        <v>0.014164</v>
      </c>
    </row>
    <row r="171" customFormat="false" ht="15" hidden="false" customHeight="false" outlineLevel="0" collapsed="false">
      <c r="B171" s="8" t="str">
        <f aca="false">Deals!B171</f>
        <v>TreeHouse Foods, Inc.</v>
      </c>
      <c r="C171" s="12" t="n">
        <v>1</v>
      </c>
      <c r="D171" s="13" t="n">
        <v>0.122721</v>
      </c>
      <c r="E171" s="13" t="n">
        <v>-0.024479</v>
      </c>
      <c r="F171" s="13" t="n">
        <v>0.058012</v>
      </c>
      <c r="G171" s="13" t="n">
        <v>-0.049548</v>
      </c>
      <c r="H171" s="13" t="n">
        <v>0.056578</v>
      </c>
      <c r="I171" s="13" t="n">
        <v>0.060447</v>
      </c>
      <c r="J171" s="13" t="n">
        <v>-0.078721</v>
      </c>
      <c r="K171" s="13" t="n">
        <v>0.017472</v>
      </c>
      <c r="L171" s="13" t="n">
        <v>-0.044225</v>
      </c>
      <c r="M171" s="13" t="n">
        <v>-0.1222</v>
      </c>
      <c r="N171" s="13" t="n">
        <v>0.135988</v>
      </c>
      <c r="O171" s="13" t="n">
        <v>0.011477</v>
      </c>
      <c r="P171" s="13" t="n">
        <v>-0.031601</v>
      </c>
      <c r="Q171" s="13" t="n">
        <v>-0.019907</v>
      </c>
      <c r="R171" s="13" t="n">
        <v>0.100913</v>
      </c>
      <c r="S171" s="13" t="n">
        <v>0.009575</v>
      </c>
      <c r="T171" s="13" t="n">
        <v>-0.092528</v>
      </c>
      <c r="U171" s="13" t="n">
        <v>0.011471</v>
      </c>
      <c r="V171" s="13" t="n">
        <v>0.06376</v>
      </c>
      <c r="W171" s="13" t="n">
        <v>0.0276</v>
      </c>
      <c r="X171" s="13" t="n">
        <v>0.01902</v>
      </c>
      <c r="Y171" s="13" t="n">
        <v>0.071267</v>
      </c>
      <c r="Z171" s="13" t="n">
        <v>0.083949</v>
      </c>
      <c r="AA171" s="13" t="n">
        <v>0.005261</v>
      </c>
      <c r="AB171" s="13" t="n">
        <v>-0.081985</v>
      </c>
      <c r="AC171" s="13" t="n">
        <v>-0.079595</v>
      </c>
      <c r="AD171" s="13" t="n">
        <v>0.003326</v>
      </c>
      <c r="AE171" s="13" t="n">
        <v>-0.20759</v>
      </c>
      <c r="AF171" s="13" t="n">
        <v>0.041402</v>
      </c>
      <c r="AG171" s="13" t="n">
        <v>0.051115</v>
      </c>
      <c r="AH171" s="13" t="n">
        <v>0.121244</v>
      </c>
      <c r="AI171" s="13" t="n">
        <v>-0.004937</v>
      </c>
      <c r="AJ171" s="13" t="n">
        <v>0.034727</v>
      </c>
      <c r="AK171" s="13" t="n">
        <v>-0.11895</v>
      </c>
      <c r="AL171" s="13" t="n">
        <v>0.058435</v>
      </c>
      <c r="AM171" s="13" t="n">
        <v>0.038438</v>
      </c>
      <c r="AN171" s="13" t="n">
        <v>-0.210303</v>
      </c>
      <c r="AO171" s="13" t="n">
        <v>0.011046</v>
      </c>
      <c r="AP171" s="13" t="n">
        <v>-0.019932</v>
      </c>
      <c r="AQ171" s="13" t="n">
        <v>-0.306719</v>
      </c>
      <c r="AR171" s="13" t="n">
        <v>0.07475</v>
      </c>
      <c r="AS171" s="13" t="n">
        <v>-0.046502</v>
      </c>
      <c r="AT171" s="13" t="n">
        <v>-0.193808</v>
      </c>
      <c r="AU171" s="13" t="n">
        <v>0.006575</v>
      </c>
      <c r="AV171" s="13" t="n">
        <v>0.00601</v>
      </c>
      <c r="AW171" s="13" t="n">
        <v>0.244416</v>
      </c>
      <c r="AX171" s="13" t="n">
        <v>0.096013</v>
      </c>
      <c r="AY171" s="13" t="n">
        <v>-0.095601</v>
      </c>
      <c r="AZ171" s="13" t="n">
        <v>0.097073</v>
      </c>
      <c r="BA171" s="13" t="n">
        <v>-0.081574</v>
      </c>
      <c r="BB171" s="13" t="n">
        <v>-0.047858</v>
      </c>
      <c r="BC171" s="13" t="n">
        <v>0.154522</v>
      </c>
      <c r="BD171" s="13" t="n">
        <v>-0.035932</v>
      </c>
      <c r="BE171" s="13" t="n">
        <v>0.150858</v>
      </c>
      <c r="BF171" s="13" t="n">
        <v>0.03804</v>
      </c>
      <c r="BG171" s="13" t="n">
        <v>0.065533</v>
      </c>
      <c r="BH171" s="13" t="n">
        <v>0.037645</v>
      </c>
      <c r="BI171" s="13" t="n">
        <v>-0.221708</v>
      </c>
      <c r="BJ171" s="13" t="n">
        <v>0.03779</v>
      </c>
      <c r="BK171" s="13" t="n">
        <v>0.096858</v>
      </c>
      <c r="BM171" s="13" t="n">
        <v>0.044977</v>
      </c>
      <c r="BN171" s="13" t="n">
        <v>-0.04827</v>
      </c>
      <c r="BO171" s="13" t="n">
        <v>0.039518</v>
      </c>
      <c r="BP171" s="13" t="n">
        <v>-0.003724</v>
      </c>
      <c r="BQ171" s="13" t="n">
        <v>0.005191</v>
      </c>
      <c r="BR171" s="13" t="n">
        <v>-0.038677</v>
      </c>
      <c r="BS171" s="13" t="n">
        <v>0.085639</v>
      </c>
      <c r="BT171" s="13" t="n">
        <v>0.017149</v>
      </c>
      <c r="BU171" s="13" t="n">
        <v>-0.009998</v>
      </c>
      <c r="BV171" s="13" t="n">
        <v>0.029717</v>
      </c>
      <c r="BW171" s="13" t="n">
        <v>-0.011516</v>
      </c>
      <c r="BX171" s="13" t="n">
        <v>-0.033357</v>
      </c>
      <c r="BY171" s="13" t="n">
        <v>-0.035791</v>
      </c>
      <c r="BZ171" s="13" t="n">
        <v>-0.051436</v>
      </c>
      <c r="CA171" s="13" t="n">
        <v>0.074104</v>
      </c>
      <c r="CB171" s="13" t="n">
        <v>0.007963</v>
      </c>
      <c r="CC171" s="13" t="n">
        <v>-0.046804</v>
      </c>
      <c r="CD171" s="13" t="n">
        <v>-0.068914</v>
      </c>
      <c r="CE171" s="13" t="n">
        <v>0.023766</v>
      </c>
      <c r="CF171" s="13" t="n">
        <v>0.078786</v>
      </c>
      <c r="CG171" s="13" t="n">
        <v>0.016005</v>
      </c>
      <c r="CH171" s="13" t="n">
        <v>0.006008</v>
      </c>
      <c r="CI171" s="13" t="n">
        <v>-0.000795</v>
      </c>
      <c r="CJ171" s="13" t="n">
        <v>0.065576</v>
      </c>
      <c r="CK171" s="13" t="n">
        <v>0.037891</v>
      </c>
      <c r="CL171" s="13" t="n">
        <v>0.003862</v>
      </c>
      <c r="CM171" s="13" t="n">
        <v>-0.029525</v>
      </c>
      <c r="CN171" s="13" t="n">
        <v>0.103264</v>
      </c>
      <c r="CO171" s="13" t="n">
        <v>0.015927</v>
      </c>
      <c r="CP171" s="13" t="n">
        <v>0.013463</v>
      </c>
      <c r="CQ171" s="13" t="n">
        <v>0.011146</v>
      </c>
      <c r="CR171" s="13" t="n">
        <v>0.007446</v>
      </c>
      <c r="CS171" s="13" t="n">
        <v>0.014659</v>
      </c>
      <c r="CT171" s="13" t="n">
        <v>-0.025473</v>
      </c>
      <c r="CU171" s="13" t="n">
        <v>0.027644</v>
      </c>
      <c r="CV171" s="13" t="n">
        <v>0.014574</v>
      </c>
      <c r="CW171" s="13" t="n">
        <v>-0.019729</v>
      </c>
      <c r="CX171" s="13" t="n">
        <v>0.070008</v>
      </c>
      <c r="CY171" s="13" t="n">
        <v>0.014219</v>
      </c>
      <c r="CZ171" s="13" t="n">
        <v>0.036682</v>
      </c>
      <c r="DA171" s="13" t="n">
        <v>0.003904</v>
      </c>
      <c r="DB171" s="13" t="n">
        <v>0.034016</v>
      </c>
      <c r="DC171" s="13" t="n">
        <v>-0.051369</v>
      </c>
      <c r="DD171" s="13" t="n">
        <v>-0.009456</v>
      </c>
      <c r="DE171" s="13" t="n">
        <v>-0.016556</v>
      </c>
      <c r="DF171" s="13" t="n">
        <v>0.046834</v>
      </c>
      <c r="DG171" s="13" t="n">
        <v>0.001733</v>
      </c>
      <c r="DH171" s="13" t="n">
        <v>0.019585</v>
      </c>
      <c r="DI171" s="13" t="n">
        <v>0.028295</v>
      </c>
      <c r="DJ171" s="13" t="n">
        <v>-0.021554</v>
      </c>
      <c r="DK171" s="13" t="n">
        <v>-0.084914</v>
      </c>
      <c r="DL171" s="13" t="n">
        <v>0.027938</v>
      </c>
      <c r="DM171" s="13" t="n">
        <v>-0.116724</v>
      </c>
      <c r="DN171" s="13" t="n">
        <v>0.11513</v>
      </c>
      <c r="DO171" s="13" t="n">
        <v>0.047855</v>
      </c>
      <c r="DP171" s="13" t="n">
        <v>-0.008538</v>
      </c>
      <c r="DQ171" s="13" t="n">
        <v>0.068989</v>
      </c>
      <c r="DR171" s="13" t="n">
        <v>-0.077456</v>
      </c>
      <c r="DS171" s="13" t="n">
        <v>0.074876</v>
      </c>
      <c r="DT171" s="13" t="n">
        <v>0.00707</v>
      </c>
      <c r="DV171" s="13" t="n">
        <v>0.046414</v>
      </c>
      <c r="DW171" s="13" t="n">
        <v>-0.048632</v>
      </c>
      <c r="DX171" s="13" t="n">
        <v>0.043708</v>
      </c>
      <c r="DY171" s="13" t="n">
        <v>-0.008139</v>
      </c>
      <c r="DZ171" s="13" t="n">
        <v>0.001292</v>
      </c>
      <c r="EA171" s="13" t="n">
        <v>-0.042807</v>
      </c>
      <c r="EB171" s="13" t="n">
        <v>0.086461</v>
      </c>
      <c r="EC171" s="13" t="n">
        <v>0.010184</v>
      </c>
      <c r="ED171" s="13" t="n">
        <v>0.003168</v>
      </c>
      <c r="EE171" s="13" t="n">
        <v>0.021695</v>
      </c>
      <c r="EF171" s="13" t="n">
        <v>-0.012441</v>
      </c>
      <c r="EG171" s="13" t="n">
        <v>-0.032816</v>
      </c>
      <c r="EH171" s="13" t="n">
        <v>-0.035298</v>
      </c>
      <c r="EI171" s="13" t="n">
        <v>-0.052597</v>
      </c>
      <c r="EJ171" s="13" t="n">
        <v>0.081152</v>
      </c>
      <c r="EK171" s="13" t="n">
        <v>0.0063</v>
      </c>
      <c r="EL171" s="13" t="n">
        <v>-0.040284</v>
      </c>
      <c r="EM171" s="13" t="n">
        <v>-0.078335</v>
      </c>
      <c r="EN171" s="13" t="n">
        <v>0.026229</v>
      </c>
      <c r="EO171" s="13" t="n">
        <v>0.083064</v>
      </c>
      <c r="EP171" s="13" t="n">
        <v>0.026946</v>
      </c>
      <c r="EQ171" s="13" t="n">
        <v>0.000891</v>
      </c>
      <c r="ER171" s="13" t="n">
        <v>-0.001501</v>
      </c>
      <c r="ES171" s="13" t="n">
        <v>0.065978</v>
      </c>
      <c r="ET171" s="13" t="n">
        <v>0.037025</v>
      </c>
      <c r="EU171" s="13" t="n">
        <v>0.003486</v>
      </c>
      <c r="EV171" s="13" t="n">
        <v>-0.033383</v>
      </c>
      <c r="EW171" s="13" t="n">
        <v>0.109108</v>
      </c>
      <c r="EX171" s="13" t="n">
        <v>0.012881</v>
      </c>
      <c r="EY171" s="13" t="n">
        <v>0.010399</v>
      </c>
      <c r="EZ171" s="13" t="n">
        <v>0.01177</v>
      </c>
      <c r="FA171" s="13" t="n">
        <v>0.005698</v>
      </c>
      <c r="FB171" s="13" t="n">
        <v>0.01452</v>
      </c>
      <c r="FC171" s="13" t="n">
        <v>-0.022888</v>
      </c>
      <c r="FD171" s="13" t="n">
        <v>0.03131</v>
      </c>
      <c r="FE171" s="13" t="n">
        <v>0.014889</v>
      </c>
      <c r="FF171" s="13" t="n">
        <v>-0.017389</v>
      </c>
      <c r="FG171" s="13" t="n">
        <v>0.071866</v>
      </c>
      <c r="FH171" s="13" t="n">
        <v>0.009797</v>
      </c>
      <c r="FI171" s="13" t="n">
        <v>0.03356</v>
      </c>
      <c r="FJ171" s="13" t="n">
        <v>0.000446</v>
      </c>
      <c r="FK171" s="13" t="n">
        <v>0.035593</v>
      </c>
      <c r="FL171" s="13" t="n">
        <v>-0.055815</v>
      </c>
      <c r="FM171" s="13" t="n">
        <v>-0.005293</v>
      </c>
      <c r="FN171" s="13" t="n">
        <v>-0.014149</v>
      </c>
      <c r="FO171" s="13" t="n">
        <v>0.051225</v>
      </c>
      <c r="FP171" s="13" t="n">
        <v>0.008643</v>
      </c>
      <c r="FQ171" s="13" t="n">
        <v>0.020586</v>
      </c>
      <c r="FR171" s="13" t="n">
        <v>0.029529</v>
      </c>
      <c r="FS171" s="13" t="n">
        <v>-0.022302</v>
      </c>
      <c r="FT171" s="13" t="n">
        <v>-0.087868</v>
      </c>
      <c r="FU171" s="13" t="n">
        <v>0.034552</v>
      </c>
      <c r="FV171" s="13" t="n">
        <v>-0.12227</v>
      </c>
      <c r="FW171" s="13" t="n">
        <v>0.126677</v>
      </c>
      <c r="FX171" s="13" t="n">
        <v>0.045578</v>
      </c>
      <c r="FY171" s="13" t="n">
        <v>-0.015688</v>
      </c>
      <c r="FZ171" s="13" t="n">
        <v>0.074212</v>
      </c>
      <c r="GA171" s="13" t="n">
        <v>-0.080144</v>
      </c>
      <c r="GB171" s="13" t="n">
        <v>0.087821</v>
      </c>
      <c r="GC171" s="13" t="n">
        <v>0.006571</v>
      </c>
    </row>
    <row r="172" customFormat="false" ht="15" hidden="false" customHeight="false" outlineLevel="0" collapsed="false">
      <c r="B172" s="8" t="str">
        <f aca="false">Deals!B172</f>
        <v>Veritiv Corporation</v>
      </c>
      <c r="C172" s="12" t="n">
        <v>1</v>
      </c>
      <c r="D172" s="13" t="n">
        <v>0.11523</v>
      </c>
      <c r="E172" s="13" t="n">
        <v>0.124438</v>
      </c>
      <c r="F172" s="13" t="n">
        <v>-0.098881</v>
      </c>
      <c r="G172" s="13" t="n">
        <v>0.113944</v>
      </c>
      <c r="H172" s="13" t="n">
        <v>0.032239</v>
      </c>
      <c r="I172" s="13" t="n">
        <v>-0.019279</v>
      </c>
      <c r="J172" s="13" t="n">
        <v>-0.004325</v>
      </c>
      <c r="K172" s="13" t="n">
        <v>-0.128727</v>
      </c>
      <c r="L172" s="13" t="n">
        <v>-0.099479</v>
      </c>
      <c r="M172" s="13" t="n">
        <v>0.04152</v>
      </c>
      <c r="N172" s="13" t="n">
        <v>-0.119111</v>
      </c>
      <c r="O172" s="13" t="n">
        <v>0.021942</v>
      </c>
      <c r="P172" s="13" t="n">
        <v>-0.035695</v>
      </c>
      <c r="Q172" s="13" t="n">
        <v>0.03646</v>
      </c>
      <c r="R172" s="13" t="n">
        <v>0.12782</v>
      </c>
      <c r="S172" s="13" t="n">
        <v>-0.060238</v>
      </c>
      <c r="T172" s="13" t="n">
        <v>-0.082341</v>
      </c>
      <c r="U172" s="13" t="n">
        <v>-0.148261</v>
      </c>
      <c r="V172" s="13" t="n">
        <v>0.035332</v>
      </c>
      <c r="W172" s="13" t="n">
        <v>0.166562</v>
      </c>
      <c r="X172" s="13" t="n">
        <v>0.100913</v>
      </c>
      <c r="Y172" s="13" t="n">
        <v>-0.05217</v>
      </c>
      <c r="Z172" s="13" t="n">
        <v>-0.033436</v>
      </c>
      <c r="AA172" s="13" t="n">
        <v>0.12347</v>
      </c>
      <c r="AB172" s="13" t="n">
        <v>0.215064</v>
      </c>
      <c r="AC172" s="13" t="n">
        <v>-0.022027</v>
      </c>
      <c r="AD172" s="13" t="n">
        <v>0.075344</v>
      </c>
      <c r="AE172" s="13" t="n">
        <v>-0.131603</v>
      </c>
      <c r="AF172" s="13" t="n">
        <v>0.147279</v>
      </c>
      <c r="AG172" s="13" t="n">
        <v>0.042791</v>
      </c>
      <c r="AH172" s="13" t="n">
        <v>-0.007136</v>
      </c>
      <c r="AI172" s="13" t="n">
        <v>-0.069182</v>
      </c>
      <c r="AJ172" s="13" t="n">
        <v>-0.002896</v>
      </c>
      <c r="AK172" s="13" t="n">
        <v>-0.14424</v>
      </c>
      <c r="AL172" s="13" t="n">
        <v>0.0181</v>
      </c>
      <c r="AM172" s="13" t="n">
        <v>-0.174444</v>
      </c>
      <c r="AN172" s="13" t="n">
        <v>-0.246299</v>
      </c>
      <c r="AO172" s="13" t="n">
        <v>0.160714</v>
      </c>
      <c r="AP172" s="13" t="n">
        <v>-0.010769</v>
      </c>
      <c r="AQ172" s="13" t="n">
        <v>-0.152411</v>
      </c>
      <c r="AR172" s="13" t="n">
        <v>0.06055</v>
      </c>
      <c r="AS172" s="13" t="n">
        <v>-0.00692</v>
      </c>
      <c r="AT172" s="13" t="n">
        <v>-0.155052</v>
      </c>
      <c r="AU172" s="13" t="n">
        <v>0.616495</v>
      </c>
      <c r="AV172" s="13" t="n">
        <v>-0.029337</v>
      </c>
      <c r="AW172" s="13" t="n">
        <v>-0.12615</v>
      </c>
      <c r="AX172" s="13" t="n">
        <v>0.198496</v>
      </c>
      <c r="AY172" s="13" t="n">
        <v>-0.038896</v>
      </c>
      <c r="AZ172" s="13" t="n">
        <v>0.246736</v>
      </c>
      <c r="BA172" s="13" t="n">
        <v>-0.237696</v>
      </c>
      <c r="BB172" s="13" t="n">
        <v>-0.084066</v>
      </c>
      <c r="BC172" s="13" t="n">
        <v>-0.089682</v>
      </c>
      <c r="BD172" s="13" t="n">
        <v>-0.177265</v>
      </c>
      <c r="BE172" s="13" t="n">
        <v>0.367641</v>
      </c>
      <c r="BF172" s="13" t="n">
        <v>-0.154026</v>
      </c>
      <c r="BG172" s="13" t="n">
        <v>-0.088958</v>
      </c>
      <c r="BH172" s="13" t="n">
        <v>0.05965</v>
      </c>
      <c r="BI172" s="13" t="n">
        <v>-0.366798</v>
      </c>
      <c r="BJ172" s="13" t="n">
        <v>0.09966</v>
      </c>
      <c r="BK172" s="13" t="n">
        <v>-0.102987</v>
      </c>
      <c r="BM172" s="13" t="n">
        <v>0.034066</v>
      </c>
      <c r="BN172" s="13" t="n">
        <v>-0.05602</v>
      </c>
      <c r="BO172" s="13" t="n">
        <v>0.043991</v>
      </c>
      <c r="BP172" s="13" t="n">
        <v>-0.026107</v>
      </c>
      <c r="BQ172" s="13" t="n">
        <v>0.038594</v>
      </c>
      <c r="BR172" s="13" t="n">
        <v>-0.050432</v>
      </c>
      <c r="BS172" s="13" t="n">
        <v>0.059324</v>
      </c>
      <c r="BT172" s="13" t="n">
        <v>0.012099</v>
      </c>
      <c r="BU172" s="13" t="n">
        <v>-0.005592</v>
      </c>
      <c r="BV172" s="13" t="n">
        <v>0.004206</v>
      </c>
      <c r="BW172" s="13" t="n">
        <v>0.018549</v>
      </c>
      <c r="BX172" s="13" t="n">
        <v>-0.065863</v>
      </c>
      <c r="BY172" s="13" t="n">
        <v>-0.012915</v>
      </c>
      <c r="BZ172" s="13" t="n">
        <v>-0.057074</v>
      </c>
      <c r="CA172" s="13" t="n">
        <v>0.043502</v>
      </c>
      <c r="CB172" s="13" t="n">
        <v>0.022571</v>
      </c>
      <c r="CC172" s="13" t="n">
        <v>-0.044976</v>
      </c>
      <c r="CD172" s="13" t="n">
        <v>-0.07603</v>
      </c>
      <c r="CE172" s="13" t="n">
        <v>0.004854</v>
      </c>
      <c r="CF172" s="13" t="n">
        <v>0.065541</v>
      </c>
      <c r="CG172" s="13" t="n">
        <v>0.058126</v>
      </c>
      <c r="CH172" s="13" t="n">
        <v>-0.012373</v>
      </c>
      <c r="CI172" s="13" t="n">
        <v>0.010467</v>
      </c>
      <c r="CJ172" s="13" t="n">
        <v>0.05561</v>
      </c>
      <c r="CK172" s="13" t="n">
        <v>0.032884</v>
      </c>
      <c r="CL172" s="13" t="n">
        <v>0.018853</v>
      </c>
      <c r="CM172" s="13" t="n">
        <v>-0.030427</v>
      </c>
      <c r="CN172" s="13" t="n">
        <v>0.135926</v>
      </c>
      <c r="CO172" s="13" t="n">
        <v>0.04365</v>
      </c>
      <c r="CP172" s="13" t="n">
        <v>-0.00087</v>
      </c>
      <c r="CQ172" s="13" t="n">
        <v>-0.013856</v>
      </c>
      <c r="CR172" s="13" t="n">
        <v>0.001807</v>
      </c>
      <c r="CS172" s="13" t="n">
        <v>0.002697</v>
      </c>
      <c r="CT172" s="13" t="n">
        <v>-0.031919</v>
      </c>
      <c r="CU172" s="13" t="n">
        <v>0.043568</v>
      </c>
      <c r="CV172" s="13" t="n">
        <v>-0.002382</v>
      </c>
      <c r="CW172" s="13" t="n">
        <v>-0.015454</v>
      </c>
      <c r="CX172" s="13" t="n">
        <v>0.091039</v>
      </c>
      <c r="CY172" s="13" t="n">
        <v>0.009073</v>
      </c>
      <c r="CZ172" s="13" t="n">
        <v>0.03861</v>
      </c>
      <c r="DA172" s="13" t="n">
        <v>0.002164</v>
      </c>
      <c r="DB172" s="13" t="n">
        <v>0.005313</v>
      </c>
      <c r="DC172" s="13" t="n">
        <v>-0.038367</v>
      </c>
      <c r="DD172" s="13" t="n">
        <v>0.024923</v>
      </c>
      <c r="DE172" s="13" t="n">
        <v>0.009816</v>
      </c>
      <c r="DF172" s="13" t="n">
        <v>0.063579</v>
      </c>
      <c r="DG172" s="13" t="n">
        <v>0.017622</v>
      </c>
      <c r="DH172" s="13" t="n">
        <v>0.00198</v>
      </c>
      <c r="DI172" s="13" t="n">
        <v>0.02827</v>
      </c>
      <c r="DJ172" s="13" t="n">
        <v>-0.023516</v>
      </c>
      <c r="DK172" s="13" t="n">
        <v>-0.080293</v>
      </c>
      <c r="DL172" s="13" t="n">
        <v>-0.033718</v>
      </c>
      <c r="DM172" s="13" t="n">
        <v>-0.122404</v>
      </c>
      <c r="DN172" s="13" t="n">
        <v>0.107903</v>
      </c>
      <c r="DO172" s="13" t="n">
        <v>0.043961</v>
      </c>
      <c r="DP172" s="13" t="n">
        <v>-0.037061</v>
      </c>
      <c r="DQ172" s="13" t="n">
        <v>0.018682</v>
      </c>
      <c r="DR172" s="13" t="n">
        <v>-0.079493</v>
      </c>
      <c r="DS172" s="13" t="n">
        <v>0.047192</v>
      </c>
      <c r="DT172" s="13" t="n">
        <v>-0.020901</v>
      </c>
      <c r="DV172" s="13" t="n">
        <v>0.030654</v>
      </c>
      <c r="DW172" s="13" t="n">
        <v>-0.034861</v>
      </c>
      <c r="DX172" s="13" t="n">
        <v>0.00448</v>
      </c>
      <c r="DY172" s="13" t="n">
        <v>-0.012812</v>
      </c>
      <c r="DZ172" s="13" t="n">
        <v>0.016323</v>
      </c>
      <c r="EA172" s="13" t="n">
        <v>-0.031185</v>
      </c>
      <c r="EB172" s="13" t="n">
        <v>0.046647</v>
      </c>
      <c r="EC172" s="13" t="n">
        <v>-0.001964</v>
      </c>
      <c r="ED172" s="13" t="n">
        <v>0.018193</v>
      </c>
      <c r="EE172" s="13" t="n">
        <v>-0.001786</v>
      </c>
      <c r="EF172" s="13" t="n">
        <v>0.000137</v>
      </c>
      <c r="EG172" s="13" t="n">
        <v>-0.060306</v>
      </c>
      <c r="EH172" s="13" t="n">
        <v>-0.001602</v>
      </c>
      <c r="EI172" s="13" t="n">
        <v>-0.044531</v>
      </c>
      <c r="EJ172" s="13" t="n">
        <v>0.029628</v>
      </c>
      <c r="EK172" s="13" t="n">
        <v>0.009444</v>
      </c>
      <c r="EL172" s="13" t="n">
        <v>-0.039128</v>
      </c>
      <c r="EM172" s="13" t="n">
        <v>-0.079693</v>
      </c>
      <c r="EN172" s="13" t="n">
        <v>-0.000588</v>
      </c>
      <c r="EO172" s="13" t="n">
        <v>0.074086</v>
      </c>
      <c r="EP172" s="13" t="n">
        <v>0.051128</v>
      </c>
      <c r="EQ172" s="13" t="n">
        <v>-0.004222</v>
      </c>
      <c r="ER172" s="13" t="n">
        <v>0.02783</v>
      </c>
      <c r="ES172" s="13" t="n">
        <v>0.074439</v>
      </c>
      <c r="ET172" s="13" t="n">
        <v>0.030606</v>
      </c>
      <c r="EU172" s="13" t="n">
        <v>0.019938</v>
      </c>
      <c r="EV172" s="13" t="n">
        <v>-0.042755</v>
      </c>
      <c r="EW172" s="13" t="n">
        <v>0.111444</v>
      </c>
      <c r="EX172" s="13" t="n">
        <v>0.035548</v>
      </c>
      <c r="EY172" s="13" t="n">
        <v>0.018209</v>
      </c>
      <c r="EZ172" s="13" t="n">
        <v>-0.002873</v>
      </c>
      <c r="FA172" s="13" t="n">
        <v>0.00237</v>
      </c>
      <c r="FB172" s="13" t="n">
        <v>-0.006756</v>
      </c>
      <c r="FC172" s="13" t="n">
        <v>-0.025655</v>
      </c>
      <c r="FD172" s="13" t="n">
        <v>0.02877</v>
      </c>
      <c r="FE172" s="13" t="n">
        <v>-0.009182</v>
      </c>
      <c r="FF172" s="13" t="n">
        <v>-0.019957</v>
      </c>
      <c r="FG172" s="13" t="n">
        <v>0.086929</v>
      </c>
      <c r="FH172" s="13" t="n">
        <v>0.008946</v>
      </c>
      <c r="FI172" s="13" t="n">
        <v>0.048429</v>
      </c>
      <c r="FJ172" s="13" t="n">
        <v>0.022056</v>
      </c>
      <c r="FK172" s="13" t="n">
        <v>0.024648</v>
      </c>
      <c r="FL172" s="13" t="n">
        <v>-0.039029</v>
      </c>
      <c r="FM172" s="13" t="n">
        <v>0.003551</v>
      </c>
      <c r="FN172" s="13" t="n">
        <v>0.006746</v>
      </c>
      <c r="FO172" s="13" t="n">
        <v>0.038322</v>
      </c>
      <c r="FP172" s="13" t="n">
        <v>0.019575</v>
      </c>
      <c r="FQ172" s="13" t="n">
        <v>-0.003848</v>
      </c>
      <c r="FR172" s="13" t="n">
        <v>0.013367</v>
      </c>
      <c r="FS172" s="13" t="n">
        <v>-0.027309</v>
      </c>
      <c r="FT172" s="13" t="n">
        <v>-0.085705</v>
      </c>
      <c r="FU172" s="13" t="n">
        <v>-0.043299</v>
      </c>
      <c r="FV172" s="13" t="n">
        <v>-0.140705</v>
      </c>
      <c r="FW172" s="13" t="n">
        <v>0.139049</v>
      </c>
      <c r="FX172" s="13" t="n">
        <v>0.049845</v>
      </c>
      <c r="FY172" s="13" t="n">
        <v>-0.030541</v>
      </c>
      <c r="FZ172" s="13" t="n">
        <v>0.010967</v>
      </c>
      <c r="GA172" s="13" t="n">
        <v>-0.079865</v>
      </c>
      <c r="GB172" s="13" t="n">
        <v>0.009675</v>
      </c>
      <c r="GC172" s="13" t="n">
        <v>-0.023852</v>
      </c>
    </row>
    <row r="173" customFormat="false" ht="15" hidden="false" customHeight="false" outlineLevel="0" collapsed="false">
      <c r="B173" s="8" t="str">
        <f aca="false">Deals!B173</f>
        <v>Matthews International Corp</v>
      </c>
      <c r="C173" s="12" t="n">
        <v>1</v>
      </c>
      <c r="D173" s="13" t="n">
        <v>-0.048971</v>
      </c>
      <c r="E173" s="13" t="n">
        <v>0.049897</v>
      </c>
      <c r="F173" s="13" t="n">
        <v>-0.000217</v>
      </c>
      <c r="G173" s="13" t="n">
        <v>0.056436</v>
      </c>
      <c r="H173" s="13" t="n">
        <v>-0.048079</v>
      </c>
      <c r="I173" s="13" t="n">
        <v>0.044032</v>
      </c>
      <c r="J173" s="13" t="n">
        <v>0.064916</v>
      </c>
      <c r="K173" s="13" t="n">
        <v>-0.057853</v>
      </c>
      <c r="L173" s="13" t="n">
        <v>0.023079</v>
      </c>
      <c r="M173" s="13" t="n">
        <v>0.070292</v>
      </c>
      <c r="N173" s="13" t="n">
        <v>0.013361</v>
      </c>
      <c r="O173" s="13" t="n">
        <v>-0.05701</v>
      </c>
      <c r="P173" s="13" t="n">
        <v>-0.035644</v>
      </c>
      <c r="Q173" s="13" t="n">
        <v>0.178885</v>
      </c>
      <c r="R173" s="13" t="n">
        <v>0.03603</v>
      </c>
      <c r="S173" s="13" t="n">
        <v>-0.106337</v>
      </c>
      <c r="T173" s="13" t="n">
        <v>-0.06623</v>
      </c>
      <c r="U173" s="13" t="n">
        <v>-0.050892</v>
      </c>
      <c r="V173" s="13" t="n">
        <v>0.086553</v>
      </c>
      <c r="W173" s="13" t="n">
        <v>0.022732</v>
      </c>
      <c r="X173" s="13" t="n">
        <v>0.042363</v>
      </c>
      <c r="Y173" s="13" t="n">
        <v>0.014033</v>
      </c>
      <c r="Z173" s="13" t="n">
        <v>0.080338</v>
      </c>
      <c r="AA173" s="13" t="n">
        <v>0.023291</v>
      </c>
      <c r="AB173" s="13" t="n">
        <v>-0.012193</v>
      </c>
      <c r="AC173" s="13" t="n">
        <v>-0.014154</v>
      </c>
      <c r="AD173" s="13" t="n">
        <v>0.214524</v>
      </c>
      <c r="AE173" s="13" t="n">
        <v>0.056357</v>
      </c>
      <c r="AF173" s="13" t="n">
        <v>-0.122316</v>
      </c>
      <c r="AG173" s="13" t="n">
        <v>-0.023721</v>
      </c>
      <c r="AH173" s="13" t="n">
        <v>0.027335</v>
      </c>
      <c r="AI173" s="13" t="n">
        <v>0.013304</v>
      </c>
      <c r="AJ173" s="13" t="n">
        <v>-0.070022</v>
      </c>
      <c r="AK173" s="13" t="n">
        <v>-0.039216</v>
      </c>
      <c r="AL173" s="13" t="n">
        <v>0.070204</v>
      </c>
      <c r="AM173" s="13" t="n">
        <v>-0.080854</v>
      </c>
      <c r="AN173" s="13" t="n">
        <v>0.033195</v>
      </c>
      <c r="AO173" s="13" t="n">
        <v>0.009639</v>
      </c>
      <c r="AP173" s="13" t="n">
        <v>-0.098648</v>
      </c>
      <c r="AQ173" s="13" t="n">
        <v>-0.067961</v>
      </c>
      <c r="AR173" s="13" t="n">
        <v>0.060606</v>
      </c>
      <c r="AS173" s="13" t="n">
        <v>-0.084821</v>
      </c>
      <c r="AT173" s="13" t="n">
        <v>-0.012683</v>
      </c>
      <c r="AU173" s="13" t="n">
        <v>-0.028656</v>
      </c>
      <c r="AV173" s="13" t="n">
        <v>0.119023</v>
      </c>
      <c r="AW173" s="13" t="n">
        <v>0.069091</v>
      </c>
      <c r="AX173" s="13" t="n">
        <v>-0.106293</v>
      </c>
      <c r="AY173" s="13" t="n">
        <v>-0.012369</v>
      </c>
      <c r="AZ173" s="13" t="n">
        <v>-0.033719</v>
      </c>
      <c r="BA173" s="13" t="n">
        <v>-0.17009</v>
      </c>
      <c r="BB173" s="13" t="n">
        <v>0.012254</v>
      </c>
      <c r="BC173" s="13" t="n">
        <v>-0.035841</v>
      </c>
      <c r="BD173" s="13" t="n">
        <v>0.095273</v>
      </c>
      <c r="BE173" s="13" t="n">
        <v>-0.106091</v>
      </c>
      <c r="BF173" s="13" t="n">
        <v>-0.070908</v>
      </c>
      <c r="BG173" s="13" t="n">
        <v>0.084168</v>
      </c>
      <c r="BH173" s="13" t="n">
        <v>-0.150524</v>
      </c>
      <c r="BI173" s="13" t="n">
        <v>0.024096</v>
      </c>
      <c r="BJ173" s="13" t="n">
        <v>-0.020086</v>
      </c>
      <c r="BK173" s="13" t="n">
        <v>-0.141728</v>
      </c>
      <c r="BM173" s="13" t="n">
        <v>-0.053281</v>
      </c>
      <c r="BN173" s="13" t="n">
        <v>0.061126</v>
      </c>
      <c r="BO173" s="13" t="n">
        <v>-0.004914</v>
      </c>
      <c r="BP173" s="13" t="n">
        <v>0.028335</v>
      </c>
      <c r="BQ173" s="13" t="n">
        <v>-0.043235</v>
      </c>
      <c r="BR173" s="13" t="n">
        <v>0.065447</v>
      </c>
      <c r="BS173" s="13" t="n">
        <v>0.008073</v>
      </c>
      <c r="BT173" s="13" t="n">
        <v>-0.027893</v>
      </c>
      <c r="BU173" s="13" t="n">
        <v>0.028258</v>
      </c>
      <c r="BV173" s="13" t="n">
        <v>-0.002503</v>
      </c>
      <c r="BW173" s="13" t="n">
        <v>-0.006629</v>
      </c>
      <c r="BX173" s="13" t="n">
        <v>-0.034871</v>
      </c>
      <c r="BY173" s="13" t="n">
        <v>-0.050823</v>
      </c>
      <c r="BZ173" s="13" t="n">
        <v>0.063448</v>
      </c>
      <c r="CA173" s="13" t="n">
        <v>0.030003</v>
      </c>
      <c r="CB173" s="13" t="n">
        <v>-0.050286</v>
      </c>
      <c r="CC173" s="13" t="n">
        <v>-0.083393</v>
      </c>
      <c r="CD173" s="13" t="n">
        <v>0.018763</v>
      </c>
      <c r="CE173" s="13" t="n">
        <v>0.08417</v>
      </c>
      <c r="CF173" s="13" t="n">
        <v>-2.2E-005</v>
      </c>
      <c r="CG173" s="13" t="n">
        <v>0.00702</v>
      </c>
      <c r="CH173" s="13" t="n">
        <v>-0.008668</v>
      </c>
      <c r="CI173" s="13" t="n">
        <v>0.05865</v>
      </c>
      <c r="CJ173" s="13" t="n">
        <v>0.021658</v>
      </c>
      <c r="CK173" s="13" t="n">
        <v>0.009925</v>
      </c>
      <c r="CL173" s="13" t="n">
        <v>-0.056638</v>
      </c>
      <c r="CM173" s="13" t="n">
        <v>0.130835</v>
      </c>
      <c r="CN173" s="13" t="n">
        <v>0.024077</v>
      </c>
      <c r="CO173" s="13" t="n">
        <v>-0.005274</v>
      </c>
      <c r="CP173" s="13" t="n">
        <v>0.006226</v>
      </c>
      <c r="CQ173" s="13" t="n">
        <v>-0.007483</v>
      </c>
      <c r="CR173" s="13" t="n">
        <v>0.010098</v>
      </c>
      <c r="CS173" s="13" t="n">
        <v>-0.023938</v>
      </c>
      <c r="CT173" s="13" t="n">
        <v>0.032326</v>
      </c>
      <c r="CU173" s="13" t="n">
        <v>0.010639</v>
      </c>
      <c r="CV173" s="13" t="n">
        <v>-0.018939</v>
      </c>
      <c r="CW173" s="13" t="n">
        <v>0.08756</v>
      </c>
      <c r="CX173" s="13" t="n">
        <v>0.002272</v>
      </c>
      <c r="CY173" s="13" t="n">
        <v>0.023744</v>
      </c>
      <c r="CZ173" s="13" t="n">
        <v>-0.019439</v>
      </c>
      <c r="DA173" s="13" t="n">
        <v>0.029965</v>
      </c>
      <c r="DB173" s="13" t="n">
        <v>-0.039999</v>
      </c>
      <c r="DC173" s="13" t="n">
        <v>0.011741</v>
      </c>
      <c r="DD173" s="13" t="n">
        <v>0.00887</v>
      </c>
      <c r="DE173" s="13" t="n">
        <v>0.06982</v>
      </c>
      <c r="DF173" s="13" t="n">
        <v>-0.002058</v>
      </c>
      <c r="DG173" s="13" t="n">
        <v>0.03853</v>
      </c>
      <c r="DH173" s="13" t="n">
        <v>0.040514</v>
      </c>
      <c r="DI173" s="13" t="n">
        <v>-0.034794</v>
      </c>
      <c r="DJ173" s="13" t="n">
        <v>-0.122604</v>
      </c>
      <c r="DK173" s="13" t="n">
        <v>0.029005</v>
      </c>
      <c r="DL173" s="13" t="n">
        <v>-0.115803</v>
      </c>
      <c r="DM173" s="13" t="n">
        <v>0.097285</v>
      </c>
      <c r="DN173" s="13" t="n">
        <v>0.058438</v>
      </c>
      <c r="DO173" s="13" t="n">
        <v>-0.031017</v>
      </c>
      <c r="DP173" s="13" t="n">
        <v>0.038819</v>
      </c>
      <c r="DQ173" s="13" t="n">
        <v>-0.077642</v>
      </c>
      <c r="DR173" s="13" t="n">
        <v>0.089304</v>
      </c>
      <c r="DS173" s="13" t="n">
        <v>0.00738</v>
      </c>
      <c r="DT173" s="13" t="n">
        <v>-0.047928</v>
      </c>
      <c r="DV173" s="13" t="n">
        <v>-0.056324</v>
      </c>
      <c r="DW173" s="13" t="n">
        <v>0.060625</v>
      </c>
      <c r="DX173" s="13" t="n">
        <v>-0.009011</v>
      </c>
      <c r="DY173" s="13" t="n">
        <v>0.029404</v>
      </c>
      <c r="DZ173" s="13" t="n">
        <v>-0.051372</v>
      </c>
      <c r="EA173" s="13" t="n">
        <v>0.073055</v>
      </c>
      <c r="EB173" s="13" t="n">
        <v>0.001979</v>
      </c>
      <c r="EC173" s="13" t="n">
        <v>-0.012164</v>
      </c>
      <c r="ED173" s="13" t="n">
        <v>0.020936</v>
      </c>
      <c r="EE173" s="13" t="n">
        <v>0.002798</v>
      </c>
      <c r="EF173" s="13" t="n">
        <v>-0.009748</v>
      </c>
      <c r="EG173" s="13" t="n">
        <v>-0.03247</v>
      </c>
      <c r="EH173" s="13" t="n">
        <v>-0.05037</v>
      </c>
      <c r="EI173" s="13" t="n">
        <v>0.071433</v>
      </c>
      <c r="EJ173" s="13" t="n">
        <v>0.034408</v>
      </c>
      <c r="EK173" s="13" t="n">
        <v>-0.05314</v>
      </c>
      <c r="EL173" s="13" t="n">
        <v>-0.082202</v>
      </c>
      <c r="EM173" s="13" t="n">
        <v>0.022044</v>
      </c>
      <c r="EN173" s="13" t="n">
        <v>0.079691</v>
      </c>
      <c r="EO173" s="13" t="n">
        <v>0.017991</v>
      </c>
      <c r="EP173" s="13" t="n">
        <v>0.011739</v>
      </c>
      <c r="EQ173" s="13" t="n">
        <v>-0.014708</v>
      </c>
      <c r="ER173" s="13" t="n">
        <v>0.056092</v>
      </c>
      <c r="ES173" s="13" t="n">
        <v>0.019127</v>
      </c>
      <c r="ET173" s="13" t="n">
        <v>0.013815</v>
      </c>
      <c r="EU173" s="13" t="n">
        <v>-0.055074</v>
      </c>
      <c r="EV173" s="13" t="n">
        <v>0.135632</v>
      </c>
      <c r="EW173" s="13" t="n">
        <v>0.026419</v>
      </c>
      <c r="EX173" s="13" t="n">
        <v>-0.00429</v>
      </c>
      <c r="EY173" s="13" t="n">
        <v>0.009305</v>
      </c>
      <c r="EZ173" s="13" t="n">
        <v>-0.00634</v>
      </c>
      <c r="FA173" s="13" t="n">
        <v>0.009706</v>
      </c>
      <c r="FB173" s="13" t="n">
        <v>-0.029333</v>
      </c>
      <c r="FC173" s="13" t="n">
        <v>0.040897</v>
      </c>
      <c r="FD173" s="13" t="n">
        <v>0.009406</v>
      </c>
      <c r="FE173" s="13" t="n">
        <v>-0.017898</v>
      </c>
      <c r="FF173" s="13" t="n">
        <v>0.091002</v>
      </c>
      <c r="FG173" s="13" t="n">
        <v>0.001117</v>
      </c>
      <c r="FH173" s="13" t="n">
        <v>0.022477</v>
      </c>
      <c r="FI173" s="13" t="n">
        <v>-0.013906</v>
      </c>
      <c r="FJ173" s="13" t="n">
        <v>0.027451</v>
      </c>
      <c r="FK173" s="13" t="n">
        <v>-0.038053</v>
      </c>
      <c r="FL173" s="13" t="n">
        <v>0.011183</v>
      </c>
      <c r="FM173" s="13" t="n">
        <v>0.009837</v>
      </c>
      <c r="FN173" s="13" t="n">
        <v>0.069362</v>
      </c>
      <c r="FO173" s="13" t="n">
        <v>0.00185</v>
      </c>
      <c r="FP173" s="13" t="n">
        <v>0.037225</v>
      </c>
      <c r="FQ173" s="13" t="n">
        <v>0.040893</v>
      </c>
      <c r="FR173" s="13" t="n">
        <v>-0.039627</v>
      </c>
      <c r="FS173" s="13" t="n">
        <v>-0.122604</v>
      </c>
      <c r="FT173" s="13" t="n">
        <v>0.026862</v>
      </c>
      <c r="FU173" s="13" t="n">
        <v>-0.11858</v>
      </c>
      <c r="FV173" s="13" t="n">
        <v>0.107668</v>
      </c>
      <c r="FW173" s="13" t="n">
        <v>0.069291</v>
      </c>
      <c r="FX173" s="13" t="n">
        <v>-0.031799</v>
      </c>
      <c r="FY173" s="13" t="n">
        <v>0.039109</v>
      </c>
      <c r="FZ173" s="13" t="n">
        <v>-0.086469</v>
      </c>
      <c r="GA173" s="13" t="n">
        <v>0.092211</v>
      </c>
      <c r="GB173" s="13" t="n">
        <v>0.00861</v>
      </c>
      <c r="GC173" s="13" t="n">
        <v>-0.049638</v>
      </c>
    </row>
    <row r="174" customFormat="false" ht="15" hidden="false" customHeight="false" outlineLevel="0" collapsed="false">
      <c r="B174" s="8" t="str">
        <f aca="false">Deals!B174</f>
        <v>Trinity Industries Inc</v>
      </c>
      <c r="C174" s="12" t="n">
        <v>1</v>
      </c>
      <c r="D174" s="13" t="n">
        <v>-0.034312</v>
      </c>
      <c r="E174" s="13" t="n">
        <v>-0.233519</v>
      </c>
      <c r="F174" s="13" t="n">
        <v>-0.102212</v>
      </c>
      <c r="G174" s="13" t="n">
        <v>-0.126326</v>
      </c>
      <c r="H174" s="13" t="n">
        <v>-0.05141</v>
      </c>
      <c r="I174" s="13" t="n">
        <v>0.270117</v>
      </c>
      <c r="J174" s="13" t="n">
        <v>0.056217</v>
      </c>
      <c r="K174" s="13" t="n">
        <v>-0.2343</v>
      </c>
      <c r="L174" s="13" t="n">
        <v>0.107051</v>
      </c>
      <c r="M174" s="13" t="n">
        <v>-0.118706</v>
      </c>
      <c r="N174" s="13" t="n">
        <v>0.111237</v>
      </c>
      <c r="O174" s="13" t="n">
        <v>-0.07758</v>
      </c>
      <c r="P174" s="13" t="n">
        <v>-0.160059</v>
      </c>
      <c r="Q174" s="13" t="n">
        <v>0.198941</v>
      </c>
      <c r="R174" s="13" t="n">
        <v>0.002955</v>
      </c>
      <c r="S174" s="13" t="n">
        <v>-0.115285</v>
      </c>
      <c r="T174" s="13" t="n">
        <v>-0.103664</v>
      </c>
      <c r="U174" s="13" t="n">
        <v>-0.260504</v>
      </c>
      <c r="V174" s="13" t="n">
        <v>0.155934</v>
      </c>
      <c r="W174" s="13" t="n">
        <v>0.071546</v>
      </c>
      <c r="X174" s="13" t="n">
        <v>-0.074321</v>
      </c>
      <c r="Y174" s="13" t="n">
        <v>0.028239</v>
      </c>
      <c r="Z174" s="13" t="n">
        <v>0.255789</v>
      </c>
      <c r="AA174" s="13" t="n">
        <v>0.052133</v>
      </c>
      <c r="AB174" s="13" t="n">
        <v>-0.009828</v>
      </c>
      <c r="AC174" s="13" t="n">
        <v>-0.11249</v>
      </c>
      <c r="AD174" s="13" t="n">
        <v>0.301639</v>
      </c>
      <c r="AE174" s="13" t="n">
        <v>-0.00108</v>
      </c>
      <c r="AF174" s="13" t="n">
        <v>-0.003963</v>
      </c>
      <c r="AG174" s="13" t="n">
        <v>-0.025418</v>
      </c>
      <c r="AH174" s="13" t="n">
        <v>-0.010805</v>
      </c>
      <c r="AI174" s="13" t="n">
        <v>0.017326</v>
      </c>
      <c r="AJ174" s="13" t="n">
        <v>-0.051301</v>
      </c>
      <c r="AK174" s="13" t="n">
        <v>0.098354</v>
      </c>
      <c r="AL174" s="13" t="n">
        <v>-0.017481</v>
      </c>
      <c r="AM174" s="13" t="n">
        <v>0.052171</v>
      </c>
      <c r="AN174" s="13" t="n">
        <v>0.106103</v>
      </c>
      <c r="AO174" s="13" t="n">
        <v>0.023511</v>
      </c>
      <c r="AP174" s="13" t="n">
        <v>0.096248</v>
      </c>
      <c r="AQ174" s="13" t="n">
        <v>0.050771</v>
      </c>
      <c r="AR174" s="13" t="n">
        <v>-0.076348</v>
      </c>
      <c r="AS174" s="13" t="n">
        <v>-0.05309</v>
      </c>
      <c r="AT174" s="13" t="n">
        <v>-0.000306</v>
      </c>
      <c r="AU174" s="13" t="n">
        <v>-0.019307</v>
      </c>
      <c r="AV174" s="13" t="n">
        <v>0.082209</v>
      </c>
      <c r="AW174" s="13" t="n">
        <v>-0.006669</v>
      </c>
      <c r="AX174" s="13" t="n">
        <v>0.115879</v>
      </c>
      <c r="AY174" s="13" t="n">
        <v>-0.059318</v>
      </c>
      <c r="AZ174" s="13" t="n">
        <v>0.022321</v>
      </c>
      <c r="BA174" s="13" t="n">
        <v>-0.218243</v>
      </c>
      <c r="BB174" s="13" t="n">
        <v>-0.165324</v>
      </c>
      <c r="BC174" s="13" t="n">
        <v>-0.135963</v>
      </c>
      <c r="BD174" s="13" t="n">
        <v>0.141816</v>
      </c>
      <c r="BE174" s="13" t="n">
        <v>0.001283</v>
      </c>
      <c r="BF174" s="13" t="n">
        <v>-0.071764</v>
      </c>
      <c r="BG174" s="13" t="n">
        <v>0</v>
      </c>
      <c r="BH174" s="13" t="n">
        <v>-0.105751</v>
      </c>
      <c r="BI174" s="13" t="n">
        <v>0.076245</v>
      </c>
      <c r="BJ174" s="13" t="n">
        <v>-0.047229</v>
      </c>
      <c r="BK174" s="13" t="n">
        <v>-0.108673</v>
      </c>
      <c r="BM174" s="13" t="n">
        <v>-0.032606</v>
      </c>
      <c r="BN174" s="13" t="n">
        <v>0.005491</v>
      </c>
      <c r="BO174" s="13" t="n">
        <v>0.02902</v>
      </c>
      <c r="BP174" s="13" t="n">
        <v>-0.002291</v>
      </c>
      <c r="BQ174" s="13" t="n">
        <v>-0.023421</v>
      </c>
      <c r="BR174" s="13" t="n">
        <v>0.06929</v>
      </c>
      <c r="BS174" s="13" t="n">
        <v>0.005538</v>
      </c>
      <c r="BT174" s="13" t="n">
        <v>-0.001486</v>
      </c>
      <c r="BU174" s="13" t="n">
        <v>0.014021</v>
      </c>
      <c r="BV174" s="13" t="n">
        <v>-0.002786</v>
      </c>
      <c r="BW174" s="13" t="n">
        <v>0.002539</v>
      </c>
      <c r="BX174" s="13" t="n">
        <v>-0.051396</v>
      </c>
      <c r="BY174" s="13" t="n">
        <v>-0.039812</v>
      </c>
      <c r="BZ174" s="13" t="n">
        <v>0.071169</v>
      </c>
      <c r="CA174" s="13" t="n">
        <v>0.008101</v>
      </c>
      <c r="CB174" s="13" t="n">
        <v>-0.030148</v>
      </c>
      <c r="CC174" s="13" t="n">
        <v>-0.068149</v>
      </c>
      <c r="CD174" s="13" t="n">
        <v>0.018704</v>
      </c>
      <c r="CE174" s="13" t="n">
        <v>0.075609</v>
      </c>
      <c r="CF174" s="13" t="n">
        <v>0.004424</v>
      </c>
      <c r="CG174" s="13" t="n">
        <v>0.018023</v>
      </c>
      <c r="CH174" s="13" t="n">
        <v>-0.011803</v>
      </c>
      <c r="CI174" s="13" t="n">
        <v>0.041392</v>
      </c>
      <c r="CJ174" s="13" t="n">
        <v>0.006476</v>
      </c>
      <c r="CK174" s="13" t="n">
        <v>-0.003134</v>
      </c>
      <c r="CL174" s="13" t="n">
        <v>-0.018846</v>
      </c>
      <c r="CM174" s="13" t="n">
        <v>0.070102</v>
      </c>
      <c r="CN174" s="13" t="n">
        <v>0.001879</v>
      </c>
      <c r="CO174" s="13" t="n">
        <v>0.036717</v>
      </c>
      <c r="CP174" s="13" t="n">
        <v>0.025925</v>
      </c>
      <c r="CQ174" s="13" t="n">
        <v>-2.3E-005</v>
      </c>
      <c r="CR174" s="13" t="n">
        <v>0.016783</v>
      </c>
      <c r="CS174" s="13" t="n">
        <v>-0.005317</v>
      </c>
      <c r="CT174" s="13" t="n">
        <v>0.015919</v>
      </c>
      <c r="CU174" s="13" t="n">
        <v>0.011914</v>
      </c>
      <c r="CV174" s="13" t="n">
        <v>0.001535</v>
      </c>
      <c r="CW174" s="13" t="n">
        <v>0.037843</v>
      </c>
      <c r="CX174" s="13" t="n">
        <v>0.032391</v>
      </c>
      <c r="CY174" s="13" t="n">
        <v>0.048332</v>
      </c>
      <c r="CZ174" s="13" t="n">
        <v>0.007703</v>
      </c>
      <c r="DA174" s="13" t="n">
        <v>0.056247</v>
      </c>
      <c r="DB174" s="13" t="n">
        <v>-0.049482</v>
      </c>
      <c r="DC174" s="13" t="n">
        <v>0.001997</v>
      </c>
      <c r="DD174" s="13" t="n">
        <v>-0.00721</v>
      </c>
      <c r="DE174" s="13" t="n">
        <v>0.045945</v>
      </c>
      <c r="DF174" s="13" t="n">
        <v>0.013577</v>
      </c>
      <c r="DG174" s="13" t="n">
        <v>0.031178</v>
      </c>
      <c r="DH174" s="13" t="n">
        <v>0.031503</v>
      </c>
      <c r="DI174" s="13" t="n">
        <v>0.003622</v>
      </c>
      <c r="DJ174" s="13" t="n">
        <v>-0.100105</v>
      </c>
      <c r="DK174" s="13" t="n">
        <v>0.01902</v>
      </c>
      <c r="DL174" s="13" t="n">
        <v>-0.114177</v>
      </c>
      <c r="DM174" s="13" t="n">
        <v>0.10528</v>
      </c>
      <c r="DN174" s="13" t="n">
        <v>0.049014</v>
      </c>
      <c r="DO174" s="13" t="n">
        <v>0.009375</v>
      </c>
      <c r="DP174" s="13" t="n">
        <v>0.040175</v>
      </c>
      <c r="DQ174" s="13" t="n">
        <v>-0.077156</v>
      </c>
      <c r="DR174" s="13" t="n">
        <v>0.095604</v>
      </c>
      <c r="DS174" s="13" t="n">
        <v>0.012269</v>
      </c>
      <c r="DT174" s="13" t="n">
        <v>-0.046106</v>
      </c>
      <c r="DV174" s="13" t="n">
        <v>-0.035263</v>
      </c>
      <c r="DW174" s="13" t="n">
        <v>0.002321</v>
      </c>
      <c r="DX174" s="13" t="n">
        <v>0.015596</v>
      </c>
      <c r="DY174" s="13" t="n">
        <v>-0.003541</v>
      </c>
      <c r="DZ174" s="13" t="n">
        <v>-0.0277</v>
      </c>
      <c r="EA174" s="13" t="n">
        <v>0.078803</v>
      </c>
      <c r="EB174" s="13" t="n">
        <v>0.002441</v>
      </c>
      <c r="EC174" s="13" t="n">
        <v>0.009084</v>
      </c>
      <c r="ED174" s="13" t="n">
        <v>0.009642</v>
      </c>
      <c r="EE174" s="13" t="n">
        <v>-0.007525</v>
      </c>
      <c r="EF174" s="13" t="n">
        <v>0.002242</v>
      </c>
      <c r="EG174" s="13" t="n">
        <v>-0.049799</v>
      </c>
      <c r="EH174" s="13" t="n">
        <v>-0.04262</v>
      </c>
      <c r="EI174" s="13" t="n">
        <v>0.074388</v>
      </c>
      <c r="EJ174" s="13" t="n">
        <v>0.009392</v>
      </c>
      <c r="EK174" s="13" t="n">
        <v>-0.033722</v>
      </c>
      <c r="EL174" s="13" t="n">
        <v>-0.072981</v>
      </c>
      <c r="EM174" s="13" t="n">
        <v>0.020687</v>
      </c>
      <c r="EN174" s="13" t="n">
        <v>0.083711</v>
      </c>
      <c r="EO174" s="13" t="n">
        <v>0.007668</v>
      </c>
      <c r="EP174" s="13" t="n">
        <v>0.011229</v>
      </c>
      <c r="EQ174" s="13" t="n">
        <v>-0.014761</v>
      </c>
      <c r="ER174" s="13" t="n">
        <v>0.042527</v>
      </c>
      <c r="ES174" s="13" t="n">
        <v>0.001709</v>
      </c>
      <c r="ET174" s="13" t="n">
        <v>0.001375</v>
      </c>
      <c r="EU174" s="13" t="n">
        <v>-0.024456</v>
      </c>
      <c r="EV174" s="13" t="n">
        <v>0.071815</v>
      </c>
      <c r="EW174" s="13" t="n">
        <v>0.00341</v>
      </c>
      <c r="EX174" s="13" t="n">
        <v>0.041283</v>
      </c>
      <c r="EY174" s="13" t="n">
        <v>0.02771</v>
      </c>
      <c r="EZ174" s="13" t="n">
        <v>0.000951</v>
      </c>
      <c r="FA174" s="13" t="n">
        <v>0.018779</v>
      </c>
      <c r="FB174" s="13" t="n">
        <v>-0.004455</v>
      </c>
      <c r="FC174" s="13" t="n">
        <v>0.018669</v>
      </c>
      <c r="FD174" s="13" t="n">
        <v>0.0107</v>
      </c>
      <c r="FE174" s="13" t="n">
        <v>0.000746</v>
      </c>
      <c r="FF174" s="13" t="n">
        <v>0.036305</v>
      </c>
      <c r="FG174" s="13" t="n">
        <v>0.031812</v>
      </c>
      <c r="FH174" s="13" t="n">
        <v>0.046824</v>
      </c>
      <c r="FI174" s="13" t="n">
        <v>0.008793</v>
      </c>
      <c r="FJ174" s="13" t="n">
        <v>0.055211</v>
      </c>
      <c r="FK174" s="13" t="n">
        <v>-0.04486</v>
      </c>
      <c r="FL174" s="13" t="n">
        <v>-0.001829</v>
      </c>
      <c r="FM174" s="13" t="n">
        <v>-0.009547</v>
      </c>
      <c r="FN174" s="13" t="n">
        <v>0.045144</v>
      </c>
      <c r="FO174" s="13" t="n">
        <v>0.013947</v>
      </c>
      <c r="FP174" s="13" t="n">
        <v>0.032185</v>
      </c>
      <c r="FQ174" s="13" t="n">
        <v>0.030858</v>
      </c>
      <c r="FR174" s="13" t="n">
        <v>-0.000878</v>
      </c>
      <c r="FS174" s="13" t="n">
        <v>-0.102856</v>
      </c>
      <c r="FT174" s="13" t="n">
        <v>0.0193</v>
      </c>
      <c r="FU174" s="13" t="n">
        <v>-0.118256</v>
      </c>
      <c r="FV174" s="13" t="n">
        <v>0.112082</v>
      </c>
      <c r="FW174" s="13" t="n">
        <v>0.05047</v>
      </c>
      <c r="FX174" s="13" t="n">
        <v>0.004414</v>
      </c>
      <c r="FY174" s="13" t="n">
        <v>0.045636</v>
      </c>
      <c r="FZ174" s="13" t="n">
        <v>-0.085719</v>
      </c>
      <c r="GA174" s="13" t="n">
        <v>0.094344</v>
      </c>
      <c r="GB174" s="13" t="n">
        <v>0.009871</v>
      </c>
      <c r="GC174" s="13" t="n">
        <v>-0.050563</v>
      </c>
    </row>
    <row r="175" customFormat="false" ht="15" hidden="false" customHeight="false" outlineLevel="0" collapsed="false">
      <c r="B175" s="8" t="str">
        <f aca="false">Deals!B175</f>
        <v>The Cooper Companies, Inc.</v>
      </c>
      <c r="C175" s="12" t="n">
        <v>1</v>
      </c>
      <c r="D175" s="13" t="n">
        <v>-0.044654</v>
      </c>
      <c r="E175" s="13" t="n">
        <v>0.052327</v>
      </c>
      <c r="F175" s="13" t="n">
        <v>0.030506</v>
      </c>
      <c r="G175" s="13" t="n">
        <v>-0.04032</v>
      </c>
      <c r="H175" s="13" t="n">
        <v>-0.027392</v>
      </c>
      <c r="I175" s="13" t="n">
        <v>0.040089</v>
      </c>
      <c r="J175" s="13" t="n">
        <v>0.143014</v>
      </c>
      <c r="K175" s="13" t="n">
        <v>-0.049888</v>
      </c>
      <c r="L175" s="13" t="n">
        <v>0.020778</v>
      </c>
      <c r="M175" s="13" t="n">
        <v>-0.020906</v>
      </c>
      <c r="N175" s="13" t="n">
        <v>-0.00545</v>
      </c>
      <c r="O175" s="13" t="n">
        <v>-0.082373</v>
      </c>
      <c r="P175" s="13" t="n">
        <v>-0.083487</v>
      </c>
      <c r="Q175" s="13" t="n">
        <v>0.023512</v>
      </c>
      <c r="R175" s="13" t="n">
        <v>-0.040102</v>
      </c>
      <c r="S175" s="13" t="n">
        <v>-0.082393</v>
      </c>
      <c r="T175" s="13" t="n">
        <v>-0.022727</v>
      </c>
      <c r="U175" s="13" t="n">
        <v>0.09005</v>
      </c>
      <c r="V175" s="13" t="n">
        <v>0.077015</v>
      </c>
      <c r="W175" s="13" t="n">
        <v>-0.00578</v>
      </c>
      <c r="X175" s="13" t="n">
        <v>0.063562</v>
      </c>
      <c r="Y175" s="13" t="n">
        <v>0.053805</v>
      </c>
      <c r="Z175" s="13" t="n">
        <v>0.063531</v>
      </c>
      <c r="AA175" s="13" t="n">
        <v>0.018907</v>
      </c>
      <c r="AB175" s="13" t="n">
        <v>-0.035822</v>
      </c>
      <c r="AC175" s="13" t="n">
        <v>-0.017963</v>
      </c>
      <c r="AD175" s="13" t="n">
        <v>-0.06561</v>
      </c>
      <c r="AE175" s="13" t="n">
        <v>0.063469</v>
      </c>
      <c r="AF175" s="13" t="n">
        <v>0.055336</v>
      </c>
      <c r="AG175" s="13" t="n">
        <v>0.078706</v>
      </c>
      <c r="AH175" s="13" t="n">
        <v>0.003766</v>
      </c>
      <c r="AI175" s="13" t="n">
        <v>0.002201</v>
      </c>
      <c r="AJ175" s="13" t="n">
        <v>0.091948</v>
      </c>
      <c r="AK175" s="13" t="n">
        <v>0.094491</v>
      </c>
      <c r="AL175" s="13" t="n">
        <v>0.018587</v>
      </c>
      <c r="AM175" s="13" t="n">
        <v>0.02854</v>
      </c>
      <c r="AN175" s="13" t="n">
        <v>-0.054698</v>
      </c>
      <c r="AO175" s="13" t="n">
        <v>0.013285</v>
      </c>
      <c r="AP175" s="13" t="n">
        <v>0.003829</v>
      </c>
      <c r="AQ175" s="13" t="n">
        <v>-0.096608</v>
      </c>
      <c r="AR175" s="13" t="n">
        <v>0.122958</v>
      </c>
      <c r="AS175" s="13" t="n">
        <v>-0.057833</v>
      </c>
      <c r="AT175" s="13" t="n">
        <v>-0.007418</v>
      </c>
      <c r="AU175" s="13" t="n">
        <v>-0.000437</v>
      </c>
      <c r="AV175" s="13" t="n">
        <v>-0.010494</v>
      </c>
      <c r="AW175" s="13" t="n">
        <v>0.040387</v>
      </c>
      <c r="AX175" s="13" t="n">
        <v>0.106392</v>
      </c>
      <c r="AY175" s="13" t="n">
        <v>-0.018119</v>
      </c>
      <c r="AZ175" s="13" t="n">
        <v>0.083548</v>
      </c>
      <c r="BA175" s="13" t="n">
        <v>-0.067978</v>
      </c>
      <c r="BB175" s="13" t="n">
        <v>0.079439</v>
      </c>
      <c r="BC175" s="13" t="n">
        <v>-0.087257</v>
      </c>
      <c r="BD175" s="13" t="n">
        <v>0.095324</v>
      </c>
      <c r="BE175" s="13" t="n">
        <v>0.025936</v>
      </c>
      <c r="BF175" s="13" t="n">
        <v>0.035596</v>
      </c>
      <c r="BG175" s="13" t="n">
        <v>-0.021103</v>
      </c>
      <c r="BH175" s="13" t="n">
        <v>0.027145</v>
      </c>
      <c r="BI175" s="13" t="n">
        <v>0.131301</v>
      </c>
      <c r="BJ175" s="13" t="n">
        <v>0.001514</v>
      </c>
      <c r="BK175" s="13" t="n">
        <v>-0.08195</v>
      </c>
      <c r="BM175" s="13" t="n">
        <v>-0.032606</v>
      </c>
      <c r="BN175" s="13" t="n">
        <v>0.005491</v>
      </c>
      <c r="BO175" s="13" t="n">
        <v>0.02902</v>
      </c>
      <c r="BP175" s="13" t="n">
        <v>-0.002291</v>
      </c>
      <c r="BQ175" s="13" t="n">
        <v>-0.023421</v>
      </c>
      <c r="BR175" s="13" t="n">
        <v>0.06929</v>
      </c>
      <c r="BS175" s="13" t="n">
        <v>0.005538</v>
      </c>
      <c r="BT175" s="13" t="n">
        <v>-0.001486</v>
      </c>
      <c r="BU175" s="13" t="n">
        <v>0.014021</v>
      </c>
      <c r="BV175" s="13" t="n">
        <v>-0.002786</v>
      </c>
      <c r="BW175" s="13" t="n">
        <v>0.002539</v>
      </c>
      <c r="BX175" s="13" t="n">
        <v>-0.051396</v>
      </c>
      <c r="BY175" s="13" t="n">
        <v>-0.039812</v>
      </c>
      <c r="BZ175" s="13" t="n">
        <v>0.071169</v>
      </c>
      <c r="CA175" s="13" t="n">
        <v>0.008101</v>
      </c>
      <c r="CB175" s="13" t="n">
        <v>-0.030148</v>
      </c>
      <c r="CC175" s="13" t="n">
        <v>-0.068149</v>
      </c>
      <c r="CD175" s="13" t="n">
        <v>0.018704</v>
      </c>
      <c r="CE175" s="13" t="n">
        <v>0.075609</v>
      </c>
      <c r="CF175" s="13" t="n">
        <v>0.004424</v>
      </c>
      <c r="CG175" s="13" t="n">
        <v>0.018023</v>
      </c>
      <c r="CH175" s="13" t="n">
        <v>-0.011803</v>
      </c>
      <c r="CI175" s="13" t="n">
        <v>0.041392</v>
      </c>
      <c r="CJ175" s="13" t="n">
        <v>0.006476</v>
      </c>
      <c r="CK175" s="13" t="n">
        <v>-0.003134</v>
      </c>
      <c r="CL175" s="13" t="n">
        <v>-0.018846</v>
      </c>
      <c r="CM175" s="13" t="n">
        <v>0.070102</v>
      </c>
      <c r="CN175" s="13" t="n">
        <v>0.001879</v>
      </c>
      <c r="CO175" s="13" t="n">
        <v>0.036717</v>
      </c>
      <c r="CP175" s="13" t="n">
        <v>0.025925</v>
      </c>
      <c r="CQ175" s="13" t="n">
        <v>-2.3E-005</v>
      </c>
      <c r="CR175" s="13" t="n">
        <v>0.016783</v>
      </c>
      <c r="CS175" s="13" t="n">
        <v>-0.005317</v>
      </c>
      <c r="CT175" s="13" t="n">
        <v>0.015919</v>
      </c>
      <c r="CU175" s="13" t="n">
        <v>0.011914</v>
      </c>
      <c r="CV175" s="13" t="n">
        <v>0.001535</v>
      </c>
      <c r="CW175" s="13" t="n">
        <v>0.037843</v>
      </c>
      <c r="CX175" s="13" t="n">
        <v>0.032391</v>
      </c>
      <c r="CY175" s="13" t="n">
        <v>0.048332</v>
      </c>
      <c r="CZ175" s="13" t="n">
        <v>0.007703</v>
      </c>
      <c r="DA175" s="13" t="n">
        <v>0.056247</v>
      </c>
      <c r="DB175" s="13" t="n">
        <v>-0.049482</v>
      </c>
      <c r="DC175" s="13" t="n">
        <v>0.001997</v>
      </c>
      <c r="DD175" s="13" t="n">
        <v>-0.00721</v>
      </c>
      <c r="DE175" s="13" t="n">
        <v>0.045945</v>
      </c>
      <c r="DF175" s="13" t="n">
        <v>0.013577</v>
      </c>
      <c r="DG175" s="13" t="n">
        <v>0.031178</v>
      </c>
      <c r="DH175" s="13" t="n">
        <v>0.031503</v>
      </c>
      <c r="DI175" s="13" t="n">
        <v>0.003622</v>
      </c>
      <c r="DJ175" s="13" t="n">
        <v>-0.100105</v>
      </c>
      <c r="DK175" s="13" t="n">
        <v>0.01902</v>
      </c>
      <c r="DL175" s="13" t="n">
        <v>-0.114177</v>
      </c>
      <c r="DM175" s="13" t="n">
        <v>0.10528</v>
      </c>
      <c r="DN175" s="13" t="n">
        <v>0.049014</v>
      </c>
      <c r="DO175" s="13" t="n">
        <v>0.009375</v>
      </c>
      <c r="DP175" s="13" t="n">
        <v>0.040175</v>
      </c>
      <c r="DQ175" s="13" t="n">
        <v>-0.077156</v>
      </c>
      <c r="DR175" s="13" t="n">
        <v>0.095604</v>
      </c>
      <c r="DS175" s="13" t="n">
        <v>0.012269</v>
      </c>
      <c r="DT175" s="13" t="n">
        <v>-0.046106</v>
      </c>
      <c r="DV175" s="13" t="n">
        <v>-0.035263</v>
      </c>
      <c r="DW175" s="13" t="n">
        <v>0.002321</v>
      </c>
      <c r="DX175" s="13" t="n">
        <v>0.015596</v>
      </c>
      <c r="DY175" s="13" t="n">
        <v>-0.003541</v>
      </c>
      <c r="DZ175" s="13" t="n">
        <v>-0.0277</v>
      </c>
      <c r="EA175" s="13" t="n">
        <v>0.078803</v>
      </c>
      <c r="EB175" s="13" t="n">
        <v>0.002441</v>
      </c>
      <c r="EC175" s="13" t="n">
        <v>0.009084</v>
      </c>
      <c r="ED175" s="13" t="n">
        <v>0.009642</v>
      </c>
      <c r="EE175" s="13" t="n">
        <v>-0.007525</v>
      </c>
      <c r="EF175" s="13" t="n">
        <v>0.002242</v>
      </c>
      <c r="EG175" s="13" t="n">
        <v>-0.049799</v>
      </c>
      <c r="EH175" s="13" t="n">
        <v>-0.04262</v>
      </c>
      <c r="EI175" s="13" t="n">
        <v>0.074388</v>
      </c>
      <c r="EJ175" s="13" t="n">
        <v>0.009392</v>
      </c>
      <c r="EK175" s="13" t="n">
        <v>-0.033722</v>
      </c>
      <c r="EL175" s="13" t="n">
        <v>-0.072981</v>
      </c>
      <c r="EM175" s="13" t="n">
        <v>0.020687</v>
      </c>
      <c r="EN175" s="13" t="n">
        <v>0.083711</v>
      </c>
      <c r="EO175" s="13" t="n">
        <v>0.007668</v>
      </c>
      <c r="EP175" s="13" t="n">
        <v>0.011229</v>
      </c>
      <c r="EQ175" s="13" t="n">
        <v>-0.014761</v>
      </c>
      <c r="ER175" s="13" t="n">
        <v>0.042527</v>
      </c>
      <c r="ES175" s="13" t="n">
        <v>0.001709</v>
      </c>
      <c r="ET175" s="13" t="n">
        <v>0.001375</v>
      </c>
      <c r="EU175" s="13" t="n">
        <v>-0.024456</v>
      </c>
      <c r="EV175" s="13" t="n">
        <v>0.071815</v>
      </c>
      <c r="EW175" s="13" t="n">
        <v>0.00341</v>
      </c>
      <c r="EX175" s="13" t="n">
        <v>0.041283</v>
      </c>
      <c r="EY175" s="13" t="n">
        <v>0.02771</v>
      </c>
      <c r="EZ175" s="13" t="n">
        <v>0.000951</v>
      </c>
      <c r="FA175" s="13" t="n">
        <v>0.018779</v>
      </c>
      <c r="FB175" s="13" t="n">
        <v>-0.004455</v>
      </c>
      <c r="FC175" s="13" t="n">
        <v>0.018669</v>
      </c>
      <c r="FD175" s="13" t="n">
        <v>0.0107</v>
      </c>
      <c r="FE175" s="13" t="n">
        <v>0.000746</v>
      </c>
      <c r="FF175" s="13" t="n">
        <v>0.036305</v>
      </c>
      <c r="FG175" s="13" t="n">
        <v>0.031812</v>
      </c>
      <c r="FH175" s="13" t="n">
        <v>0.046824</v>
      </c>
      <c r="FI175" s="13" t="n">
        <v>0.008793</v>
      </c>
      <c r="FJ175" s="13" t="n">
        <v>0.055211</v>
      </c>
      <c r="FK175" s="13" t="n">
        <v>-0.04486</v>
      </c>
      <c r="FL175" s="13" t="n">
        <v>-0.001829</v>
      </c>
      <c r="FM175" s="13" t="n">
        <v>-0.009547</v>
      </c>
      <c r="FN175" s="13" t="n">
        <v>0.045144</v>
      </c>
      <c r="FO175" s="13" t="n">
        <v>0.013947</v>
      </c>
      <c r="FP175" s="13" t="n">
        <v>0.032185</v>
      </c>
      <c r="FQ175" s="13" t="n">
        <v>0.030858</v>
      </c>
      <c r="FR175" s="13" t="n">
        <v>-0.000878</v>
      </c>
      <c r="FS175" s="13" t="n">
        <v>-0.102856</v>
      </c>
      <c r="FT175" s="13" t="n">
        <v>0.0193</v>
      </c>
      <c r="FU175" s="13" t="n">
        <v>-0.118256</v>
      </c>
      <c r="FV175" s="13" t="n">
        <v>0.112082</v>
      </c>
      <c r="FW175" s="13" t="n">
        <v>0.05047</v>
      </c>
      <c r="FX175" s="13" t="n">
        <v>0.004414</v>
      </c>
      <c r="FY175" s="13" t="n">
        <v>0.045636</v>
      </c>
      <c r="FZ175" s="13" t="n">
        <v>-0.085719</v>
      </c>
      <c r="GA175" s="13" t="n">
        <v>0.094344</v>
      </c>
      <c r="GB175" s="13" t="n">
        <v>0.009871</v>
      </c>
      <c r="GC175" s="13" t="n">
        <v>-0.050563</v>
      </c>
    </row>
    <row r="176" customFormat="false" ht="15" hidden="false" customHeight="false" outlineLevel="0" collapsed="false">
      <c r="B176" s="8" t="str">
        <f aca="false">Deals!B176</f>
        <v>Bio-Techne Corporation</v>
      </c>
      <c r="C176" s="12" t="n">
        <v>1</v>
      </c>
      <c r="D176" s="13" t="n">
        <v>-0.020624</v>
      </c>
      <c r="E176" s="13" t="n">
        <v>-0.026724</v>
      </c>
      <c r="F176" s="13" t="n">
        <v>0.00615</v>
      </c>
      <c r="G176" s="13" t="n">
        <v>0.008624</v>
      </c>
      <c r="H176" s="13" t="n">
        <v>0.00671</v>
      </c>
      <c r="I176" s="13" t="n">
        <v>0.048484</v>
      </c>
      <c r="J176" s="13" t="n">
        <v>0.028299</v>
      </c>
      <c r="K176" s="13" t="n">
        <v>-0.043175</v>
      </c>
      <c r="L176" s="13" t="n">
        <v>0.055127</v>
      </c>
      <c r="M176" s="13" t="n">
        <v>-0.027457</v>
      </c>
      <c r="N176" s="13" t="n">
        <v>0.110795</v>
      </c>
      <c r="O176" s="13" t="n">
        <v>-0.136222</v>
      </c>
      <c r="P176" s="13" t="n">
        <v>-0.02138</v>
      </c>
      <c r="Q176" s="13" t="n">
        <v>-0.046074</v>
      </c>
      <c r="R176" s="13" t="n">
        <v>0.034127</v>
      </c>
      <c r="S176" s="13" t="n">
        <v>-0.013266</v>
      </c>
      <c r="T176" s="13" t="n">
        <v>-0.081222</v>
      </c>
      <c r="U176" s="13" t="n">
        <v>0.038094</v>
      </c>
      <c r="V176" s="13" t="n">
        <v>0.101118</v>
      </c>
      <c r="W176" s="13" t="n">
        <v>-0.014177</v>
      </c>
      <c r="X176" s="13" t="n">
        <v>0.179223</v>
      </c>
      <c r="Y176" s="13" t="n">
        <v>0.026301</v>
      </c>
      <c r="Z176" s="13" t="n">
        <v>-0.003104</v>
      </c>
      <c r="AA176" s="13" t="n">
        <v>-0.062889</v>
      </c>
      <c r="AB176" s="13" t="n">
        <v>0.039393</v>
      </c>
      <c r="AC176" s="13" t="n">
        <v>-0.05032</v>
      </c>
      <c r="AD176" s="13" t="n">
        <v>0.013174</v>
      </c>
      <c r="AE176" s="13" t="n">
        <v>-0.024013</v>
      </c>
      <c r="AF176" s="13" t="n">
        <v>-0.010503</v>
      </c>
      <c r="AG176" s="13" t="n">
        <v>0.044914</v>
      </c>
      <c r="AH176" s="13" t="n">
        <v>-0.043924</v>
      </c>
      <c r="AI176" s="13" t="n">
        <v>0.053419</v>
      </c>
      <c r="AJ176" s="13" t="n">
        <v>0.046694</v>
      </c>
      <c r="AK176" s="13" t="n">
        <v>0.048358</v>
      </c>
      <c r="AL176" s="13" t="n">
        <v>-0.013532</v>
      </c>
      <c r="AM176" s="13" t="n">
        <v>0.067898</v>
      </c>
      <c r="AN176" s="13" t="n">
        <v>-0.023348</v>
      </c>
      <c r="AO176" s="13" t="n">
        <v>0.083795</v>
      </c>
      <c r="AP176" s="13" t="n">
        <v>0.028469</v>
      </c>
      <c r="AQ176" s="13" t="n">
        <v>-0.03859</v>
      </c>
      <c r="AR176" s="13" t="n">
        <v>0.082902</v>
      </c>
      <c r="AS176" s="13" t="n">
        <v>0.007484</v>
      </c>
      <c r="AT176" s="13" t="n">
        <v>0.068629</v>
      </c>
      <c r="AU176" s="13" t="n">
        <v>-0.000861</v>
      </c>
      <c r="AV176" s="13" t="n">
        <v>-0.00391</v>
      </c>
      <c r="AW176" s="13" t="n">
        <v>-0.015766</v>
      </c>
      <c r="AX176" s="13" t="n">
        <v>0.085772</v>
      </c>
      <c r="AY176" s="13" t="n">
        <v>0.196277</v>
      </c>
      <c r="AZ176" s="13" t="n">
        <v>0.062132</v>
      </c>
      <c r="BA176" s="13" t="n">
        <v>-0.178286</v>
      </c>
      <c r="BB176" s="13" t="n">
        <v>-0.037563</v>
      </c>
      <c r="BC176" s="13" t="n">
        <v>-0.103457</v>
      </c>
      <c r="BD176" s="13" t="n">
        <v>0.2055</v>
      </c>
      <c r="BE176" s="13" t="n">
        <v>0.11143</v>
      </c>
      <c r="BF176" s="13" t="n">
        <v>0.023981</v>
      </c>
      <c r="BG176" s="13" t="n">
        <v>0.030421</v>
      </c>
      <c r="BH176" s="13" t="n">
        <v>-0.031966</v>
      </c>
      <c r="BI176" s="13" t="n">
        <v>0.052714</v>
      </c>
      <c r="BJ176" s="13" t="n">
        <v>0.007962</v>
      </c>
      <c r="BK176" s="13" t="n">
        <v>-0.088413</v>
      </c>
      <c r="BM176" s="13" t="n">
        <v>-0.029935</v>
      </c>
      <c r="BN176" s="13" t="n">
        <v>0.058786</v>
      </c>
      <c r="BO176" s="13" t="n">
        <v>0.027658</v>
      </c>
      <c r="BP176" s="13" t="n">
        <v>0.017988</v>
      </c>
      <c r="BQ176" s="13" t="n">
        <v>-0.005831</v>
      </c>
      <c r="BR176" s="13" t="n">
        <v>0.073006</v>
      </c>
      <c r="BS176" s="13" t="n">
        <v>0.005411</v>
      </c>
      <c r="BT176" s="13" t="n">
        <v>-0.031006</v>
      </c>
      <c r="BU176" s="13" t="n">
        <v>0.044006</v>
      </c>
      <c r="BV176" s="13" t="n">
        <v>0.012921</v>
      </c>
      <c r="BW176" s="13" t="n">
        <v>0.019176</v>
      </c>
      <c r="BX176" s="13" t="n">
        <v>-0.080326</v>
      </c>
      <c r="BY176" s="13" t="n">
        <v>-0.060705</v>
      </c>
      <c r="BZ176" s="13" t="n">
        <v>0.038969</v>
      </c>
      <c r="CA176" s="13" t="n">
        <v>0.019986</v>
      </c>
      <c r="CB176" s="13" t="n">
        <v>-0.026704</v>
      </c>
      <c r="CC176" s="13" t="n">
        <v>-0.116705</v>
      </c>
      <c r="CD176" s="13" t="n">
        <v>-0.002874</v>
      </c>
      <c r="CE176" s="13" t="n">
        <v>0.056488</v>
      </c>
      <c r="CF176" s="13" t="n">
        <v>0.011506</v>
      </c>
      <c r="CG176" s="13" t="n">
        <v>0.033278</v>
      </c>
      <c r="CH176" s="13" t="n">
        <v>0.008302</v>
      </c>
      <c r="CI176" s="13" t="n">
        <v>0.070227</v>
      </c>
      <c r="CJ176" s="13" t="n">
        <v>-0.01104</v>
      </c>
      <c r="CK176" s="13" t="n">
        <v>0</v>
      </c>
      <c r="CL176" s="13" t="n">
        <v>-0.048917</v>
      </c>
      <c r="CM176" s="13" t="n">
        <v>0.059159</v>
      </c>
      <c r="CN176" s="13" t="n">
        <v>0.003178</v>
      </c>
      <c r="CO176" s="13" t="n">
        <v>0.025215</v>
      </c>
      <c r="CP176" s="13" t="n">
        <v>0.039548</v>
      </c>
      <c r="CQ176" s="13" t="n">
        <v>0.015682</v>
      </c>
      <c r="CR176" s="13" t="n">
        <v>0.017618</v>
      </c>
      <c r="CS176" s="13" t="n">
        <v>0.016762</v>
      </c>
      <c r="CT176" s="13" t="n">
        <v>0.025148</v>
      </c>
      <c r="CU176" s="13" t="n">
        <v>0.007932</v>
      </c>
      <c r="CV176" s="13" t="n">
        <v>0.007953</v>
      </c>
      <c r="CW176" s="13" t="n">
        <v>0.024036</v>
      </c>
      <c r="CX176" s="13" t="n">
        <v>0.023892</v>
      </c>
      <c r="CY176" s="13" t="n">
        <v>0.038463</v>
      </c>
      <c r="CZ176" s="13" t="n">
        <v>0.01021</v>
      </c>
      <c r="DA176" s="13" t="n">
        <v>0.050764</v>
      </c>
      <c r="DB176" s="13" t="n">
        <v>-0.029375</v>
      </c>
      <c r="DC176" s="13" t="n">
        <v>0.021376</v>
      </c>
      <c r="DD176" s="13" t="n">
        <v>-0.001966</v>
      </c>
      <c r="DE176" s="13" t="n">
        <v>0.060957</v>
      </c>
      <c r="DF176" s="13" t="n">
        <v>-0.00261</v>
      </c>
      <c r="DG176" s="13" t="n">
        <v>0.012289</v>
      </c>
      <c r="DH176" s="13" t="n">
        <v>0.06538</v>
      </c>
      <c r="DI176" s="13" t="n">
        <v>-0.019284</v>
      </c>
      <c r="DJ176" s="13" t="n">
        <v>-0.134942</v>
      </c>
      <c r="DK176" s="13" t="n">
        <v>0.003477</v>
      </c>
      <c r="DL176" s="13" t="n">
        <v>-0.11214</v>
      </c>
      <c r="DM176" s="13" t="n">
        <v>0.142621</v>
      </c>
      <c r="DN176" s="13" t="n">
        <v>0.067853</v>
      </c>
      <c r="DO176" s="13" t="n">
        <v>-0.013378</v>
      </c>
      <c r="DP176" s="13" t="n">
        <v>0.031745</v>
      </c>
      <c r="DQ176" s="13" t="n">
        <v>-0.054149</v>
      </c>
      <c r="DR176" s="13" t="n">
        <v>0.095155</v>
      </c>
      <c r="DS176" s="13" t="n">
        <v>0.030932</v>
      </c>
      <c r="DT176" s="13" t="n">
        <v>-0.053799</v>
      </c>
      <c r="DV176" s="13" t="n">
        <v>-0.02737</v>
      </c>
      <c r="DW176" s="13" t="n">
        <v>0.061437</v>
      </c>
      <c r="DX176" s="13" t="n">
        <v>0.027518</v>
      </c>
      <c r="DY176" s="13" t="n">
        <v>0.018058</v>
      </c>
      <c r="DZ176" s="13" t="n">
        <v>-0.014795</v>
      </c>
      <c r="EA176" s="13" t="n">
        <v>0.082671</v>
      </c>
      <c r="EB176" s="13" t="n">
        <v>0.00508</v>
      </c>
      <c r="EC176" s="13" t="n">
        <v>-0.029513</v>
      </c>
      <c r="ED176" s="13" t="n">
        <v>0.036794</v>
      </c>
      <c r="EE176" s="13" t="n">
        <v>0.016471</v>
      </c>
      <c r="EF176" s="13" t="n">
        <v>0.01547</v>
      </c>
      <c r="EG176" s="13" t="n">
        <v>-0.081561</v>
      </c>
      <c r="EH176" s="13" t="n">
        <v>-0.066173</v>
      </c>
      <c r="EI176" s="13" t="n">
        <v>0.04778</v>
      </c>
      <c r="EJ176" s="13" t="n">
        <v>0.032253</v>
      </c>
      <c r="EK176" s="13" t="n">
        <v>-0.028193</v>
      </c>
      <c r="EL176" s="13" t="n">
        <v>-0.130111</v>
      </c>
      <c r="EM176" s="13" t="n">
        <v>0.001735</v>
      </c>
      <c r="EN176" s="13" t="n">
        <v>0.058941</v>
      </c>
      <c r="EO176" s="13" t="n">
        <v>0.017347</v>
      </c>
      <c r="EP176" s="13" t="n">
        <v>0.032947</v>
      </c>
      <c r="EQ176" s="13" t="n">
        <v>0.007118</v>
      </c>
      <c r="ER176" s="13" t="n">
        <v>0.071002</v>
      </c>
      <c r="ES176" s="13" t="n">
        <v>-0.012112</v>
      </c>
      <c r="ET176" s="13" t="n">
        <v>-0.000608</v>
      </c>
      <c r="EU176" s="13" t="n">
        <v>-0.052504</v>
      </c>
      <c r="EV176" s="13" t="n">
        <v>0.057973</v>
      </c>
      <c r="EW176" s="13" t="n">
        <v>-0.000793</v>
      </c>
      <c r="EX176" s="13" t="n">
        <v>0.027035</v>
      </c>
      <c r="EY176" s="13" t="n">
        <v>0.042605</v>
      </c>
      <c r="EZ176" s="13" t="n">
        <v>0.025166</v>
      </c>
      <c r="FA176" s="13" t="n">
        <v>0.00737</v>
      </c>
      <c r="FB176" s="13" t="n">
        <v>0.010392</v>
      </c>
      <c r="FC176" s="13" t="n">
        <v>0.035766</v>
      </c>
      <c r="FD176" s="13" t="n">
        <v>0.008416</v>
      </c>
      <c r="FE176" s="13" t="n">
        <v>0.0091</v>
      </c>
      <c r="FF176" s="13" t="n">
        <v>0.024501</v>
      </c>
      <c r="FG176" s="13" t="n">
        <v>0.020936</v>
      </c>
      <c r="FH176" s="13" t="n">
        <v>0.042491</v>
      </c>
      <c r="FI176" s="13" t="n">
        <v>0.00498</v>
      </c>
      <c r="FJ176" s="13" t="n">
        <v>0.038418</v>
      </c>
      <c r="FK176" s="13" t="n">
        <v>-0.032533</v>
      </c>
      <c r="FL176" s="13" t="n">
        <v>0.012494</v>
      </c>
      <c r="FM176" s="13" t="n">
        <v>0.008404</v>
      </c>
      <c r="FN176" s="13" t="n">
        <v>0.061318</v>
      </c>
      <c r="FO176" s="13" t="n">
        <v>0.013706</v>
      </c>
      <c r="FP176" s="13" t="n">
        <v>0.011294</v>
      </c>
      <c r="FQ176" s="13" t="n">
        <v>0.06077</v>
      </c>
      <c r="FR176" s="13" t="n">
        <v>-0.023636</v>
      </c>
      <c r="FS176" s="13" t="n">
        <v>-0.143435</v>
      </c>
      <c r="FT176" s="13" t="n">
        <v>0.012373</v>
      </c>
      <c r="FU176" s="13" t="n">
        <v>-0.111642</v>
      </c>
      <c r="FV176" s="13" t="n">
        <v>0.160467</v>
      </c>
      <c r="FW176" s="13" t="n">
        <v>0.062815</v>
      </c>
      <c r="FX176" s="13" t="n">
        <v>-0.010624</v>
      </c>
      <c r="FY176" s="13" t="n">
        <v>0.022678</v>
      </c>
      <c r="FZ176" s="13" t="n">
        <v>-0.07708</v>
      </c>
      <c r="GA176" s="13" t="n">
        <v>0.091022</v>
      </c>
      <c r="GB176" s="13" t="n">
        <v>0.026044</v>
      </c>
      <c r="GC176" s="13" t="n">
        <v>-0.051077</v>
      </c>
    </row>
    <row r="177" customFormat="false" ht="15" hidden="false" customHeight="false" outlineLevel="0" collapsed="false">
      <c r="B177" s="8" t="str">
        <f aca="false">Deals!B177</f>
        <v>Koppers Holdings Inc.</v>
      </c>
      <c r="C177" s="12" t="n">
        <v>1</v>
      </c>
      <c r="D177" s="13" t="n">
        <v>-0.10644</v>
      </c>
      <c r="E177" s="13" t="n">
        <v>0.190591</v>
      </c>
      <c r="F177" s="13" t="n">
        <v>-0.254559</v>
      </c>
      <c r="G177" s="13" t="n">
        <v>-0.109664</v>
      </c>
      <c r="H177" s="13" t="n">
        <v>-0.301001</v>
      </c>
      <c r="I177" s="13" t="n">
        <v>-0.112335</v>
      </c>
      <c r="J177" s="13" t="n">
        <v>0.220844</v>
      </c>
      <c r="K177" s="13" t="n">
        <v>0.142276</v>
      </c>
      <c r="L177" s="13" t="n">
        <v>0.148577</v>
      </c>
      <c r="M177" s="13" t="n">
        <v>-0.042603</v>
      </c>
      <c r="N177" s="13" t="n">
        <v>-0.178803</v>
      </c>
      <c r="O177" s="13" t="n">
        <v>0.024631</v>
      </c>
      <c r="P177" s="13" t="n">
        <v>-0.030288</v>
      </c>
      <c r="Q177" s="13" t="n">
        <v>-0.05999</v>
      </c>
      <c r="R177" s="13" t="n">
        <v>0.204114</v>
      </c>
      <c r="S177" s="13" t="n">
        <v>-0.200613</v>
      </c>
      <c r="T177" s="13" t="n">
        <v>-0.072329</v>
      </c>
      <c r="U177" s="13" t="n">
        <v>0.036031</v>
      </c>
      <c r="V177" s="13" t="n">
        <v>0.281072</v>
      </c>
      <c r="W177" s="13" t="n">
        <v>0.11838</v>
      </c>
      <c r="X177" s="13" t="n">
        <v>0.007163</v>
      </c>
      <c r="Y177" s="13" t="n">
        <v>0.214145</v>
      </c>
      <c r="Z177" s="13" t="n">
        <v>0.028962</v>
      </c>
      <c r="AA177" s="13" t="n">
        <v>0.032258</v>
      </c>
      <c r="AB177" s="13" t="n">
        <v>-0.014093</v>
      </c>
      <c r="AC177" s="13" t="n">
        <v>0.017713</v>
      </c>
      <c r="AD177" s="13" t="n">
        <v>0.170992</v>
      </c>
      <c r="AE177" s="13" t="n">
        <v>0.050847</v>
      </c>
      <c r="AF177" s="13" t="n">
        <v>0.003722</v>
      </c>
      <c r="AG177" s="13" t="n">
        <v>0.084054</v>
      </c>
      <c r="AH177" s="13" t="n">
        <v>-0.034208</v>
      </c>
      <c r="AI177" s="13" t="n">
        <v>0.002361</v>
      </c>
      <c r="AJ177" s="13" t="n">
        <v>-0.150766</v>
      </c>
      <c r="AK177" s="13" t="n">
        <v>0.002774</v>
      </c>
      <c r="AL177" s="13" t="n">
        <v>0.004149</v>
      </c>
      <c r="AM177" s="13" t="n">
        <v>0.07989</v>
      </c>
      <c r="AN177" s="13" t="n">
        <v>0.177296</v>
      </c>
      <c r="AO177" s="13" t="n">
        <v>0.052004</v>
      </c>
      <c r="AP177" s="13" t="n">
        <v>0.027806</v>
      </c>
      <c r="AQ177" s="13" t="n">
        <v>0.02004</v>
      </c>
      <c r="AR177" s="13" t="n">
        <v>-0.100196</v>
      </c>
      <c r="AS177" s="13" t="n">
        <v>-0.117904</v>
      </c>
      <c r="AT177" s="13" t="n">
        <v>0.017327</v>
      </c>
      <c r="AU177" s="13" t="n">
        <v>0.065693</v>
      </c>
      <c r="AV177" s="13" t="n">
        <v>-0.079909</v>
      </c>
      <c r="AW177" s="13" t="n">
        <v>-0.048387</v>
      </c>
      <c r="AX177" s="13" t="n">
        <v>-0.02086</v>
      </c>
      <c r="AY177" s="13" t="n">
        <v>-0.055925</v>
      </c>
      <c r="AZ177" s="13" t="n">
        <v>-0.121298</v>
      </c>
      <c r="BA177" s="13" t="n">
        <v>-0.141252</v>
      </c>
      <c r="BB177" s="13" t="n">
        <v>-0.303178</v>
      </c>
      <c r="BC177" s="13" t="n">
        <v>-0.085837</v>
      </c>
      <c r="BD177" s="13" t="n">
        <v>0.337441</v>
      </c>
      <c r="BE177" s="13" t="n">
        <v>0.078982</v>
      </c>
      <c r="BF177" s="13" t="n">
        <v>0.056527</v>
      </c>
      <c r="BG177" s="13" t="n">
        <v>0.029253</v>
      </c>
      <c r="BH177" s="13" t="n">
        <v>-0.002992</v>
      </c>
      <c r="BI177" s="13" t="n">
        <v>0.101275</v>
      </c>
      <c r="BJ177" s="13" t="n">
        <v>-0.070163</v>
      </c>
      <c r="BK177" s="13" t="n">
        <v>-0.028938</v>
      </c>
      <c r="BM177" s="13" t="n">
        <v>-0.042516</v>
      </c>
      <c r="BN177" s="13" t="n">
        <v>0.065875</v>
      </c>
      <c r="BO177" s="13" t="n">
        <v>-0.00331</v>
      </c>
      <c r="BP177" s="13" t="n">
        <v>0.029053</v>
      </c>
      <c r="BQ177" s="13" t="n">
        <v>-0.04909</v>
      </c>
      <c r="BR177" s="13" t="n">
        <v>0.089569</v>
      </c>
      <c r="BS177" s="13" t="n">
        <v>0.025136</v>
      </c>
      <c r="BT177" s="13" t="n">
        <v>-0.024785</v>
      </c>
      <c r="BU177" s="13" t="n">
        <v>0.047682</v>
      </c>
      <c r="BV177" s="13" t="n">
        <v>0.012444</v>
      </c>
      <c r="BW177" s="13" t="n">
        <v>-0.013585</v>
      </c>
      <c r="BX177" s="13" t="n">
        <v>-0.054307</v>
      </c>
      <c r="BY177" s="13" t="n">
        <v>-0.051069</v>
      </c>
      <c r="BZ177" s="13" t="n">
        <v>0.070943</v>
      </c>
      <c r="CA177" s="13" t="n">
        <v>0.024142</v>
      </c>
      <c r="CB177" s="13" t="n">
        <v>-0.045184</v>
      </c>
      <c r="CC177" s="13" t="n">
        <v>-0.064384</v>
      </c>
      <c r="CD177" s="13" t="n">
        <v>0.005961</v>
      </c>
      <c r="CE177" s="13" t="n">
        <v>0.070926</v>
      </c>
      <c r="CF177" s="13" t="n">
        <v>0.00132</v>
      </c>
      <c r="CG177" s="13" t="n">
        <v>0.019646</v>
      </c>
      <c r="CH177" s="13" t="n">
        <v>0.013384</v>
      </c>
      <c r="CI177" s="13" t="n">
        <v>0.063183</v>
      </c>
      <c r="CJ177" s="13" t="n">
        <v>0.032902</v>
      </c>
      <c r="CK177" s="13" t="n">
        <v>0.017747</v>
      </c>
      <c r="CL177" s="13" t="n">
        <v>-0.068714</v>
      </c>
      <c r="CM177" s="13" t="n">
        <v>0.099918</v>
      </c>
      <c r="CN177" s="13" t="n">
        <v>0.013263</v>
      </c>
      <c r="CO177" s="13" t="n">
        <v>0.019366</v>
      </c>
      <c r="CP177" s="13" t="n">
        <v>-0.001072</v>
      </c>
      <c r="CQ177" s="13" t="n">
        <v>0.005132</v>
      </c>
      <c r="CR177" s="13" t="n">
        <v>0.013007</v>
      </c>
      <c r="CS177" s="13" t="n">
        <v>-0.007458</v>
      </c>
      <c r="CT177" s="13" t="n">
        <v>0.030297</v>
      </c>
      <c r="CU177" s="13" t="n">
        <v>0.006592</v>
      </c>
      <c r="CV177" s="13" t="n">
        <v>-0.011412</v>
      </c>
      <c r="CW177" s="13" t="n">
        <v>0.065072</v>
      </c>
      <c r="CX177" s="13" t="n">
        <v>0.014941</v>
      </c>
      <c r="CY177" s="13" t="n">
        <v>0.032668</v>
      </c>
      <c r="CZ177" s="13" t="n">
        <v>0.024431</v>
      </c>
      <c r="DA177" s="13" t="n">
        <v>0.023933</v>
      </c>
      <c r="DB177" s="13" t="n">
        <v>-0.020116</v>
      </c>
      <c r="DC177" s="13" t="n">
        <v>0.004668</v>
      </c>
      <c r="DD177" s="13" t="n">
        <v>0.013596</v>
      </c>
      <c r="DE177" s="13" t="n">
        <v>0.064566</v>
      </c>
      <c r="DF177" s="13" t="n">
        <v>0.044922</v>
      </c>
      <c r="DG177" s="13" t="n">
        <v>0.041453</v>
      </c>
      <c r="DH177" s="13" t="n">
        <v>0.046014</v>
      </c>
      <c r="DI177" s="13" t="n">
        <v>-0.013809</v>
      </c>
      <c r="DJ177" s="13" t="n">
        <v>-0.119007</v>
      </c>
      <c r="DK177" s="13" t="n">
        <v>0.020122</v>
      </c>
      <c r="DL177" s="13" t="n">
        <v>-0.112532</v>
      </c>
      <c r="DM177" s="13" t="n">
        <v>0.112732</v>
      </c>
      <c r="DN177" s="13" t="n">
        <v>0.066709</v>
      </c>
      <c r="DO177" s="13" t="n">
        <v>-0.014107</v>
      </c>
      <c r="DP177" s="13" t="n">
        <v>0.018687</v>
      </c>
      <c r="DQ177" s="13" t="n">
        <v>-0.074215</v>
      </c>
      <c r="DR177" s="13" t="n">
        <v>0.08799</v>
      </c>
      <c r="DS177" s="13" t="n">
        <v>0.010865</v>
      </c>
      <c r="DT177" s="13" t="n">
        <v>-0.068612</v>
      </c>
      <c r="DV177" s="13" t="n">
        <v>-0.038249</v>
      </c>
      <c r="DW177" s="13" t="n">
        <v>0.06957</v>
      </c>
      <c r="DX177" s="13" t="n">
        <v>-0.001335</v>
      </c>
      <c r="DY177" s="13" t="n">
        <v>0.038888</v>
      </c>
      <c r="DZ177" s="13" t="n">
        <v>-0.053162</v>
      </c>
      <c r="EA177" s="13" t="n">
        <v>0.086761</v>
      </c>
      <c r="EB177" s="13" t="n">
        <v>0.016223</v>
      </c>
      <c r="EC177" s="13" t="n">
        <v>-0.016687</v>
      </c>
      <c r="ED177" s="13" t="n">
        <v>0.042054</v>
      </c>
      <c r="EE177" s="13" t="n">
        <v>0.014923</v>
      </c>
      <c r="EF177" s="13" t="n">
        <v>-0.010394</v>
      </c>
      <c r="EG177" s="13" t="n">
        <v>-0.058827</v>
      </c>
      <c r="EH177" s="13" t="n">
        <v>-0.053254</v>
      </c>
      <c r="EI177" s="13" t="n">
        <v>0.075211</v>
      </c>
      <c r="EJ177" s="13" t="n">
        <v>0.025821</v>
      </c>
      <c r="EK177" s="13" t="n">
        <v>-0.045189</v>
      </c>
      <c r="EL177" s="13" t="n">
        <v>-0.071804</v>
      </c>
      <c r="EM177" s="13" t="n">
        <v>0.010344</v>
      </c>
      <c r="EN177" s="13" t="n">
        <v>0.080622</v>
      </c>
      <c r="EO177" s="13" t="n">
        <v>0.011547</v>
      </c>
      <c r="EP177" s="13" t="n">
        <v>0.014218</v>
      </c>
      <c r="EQ177" s="13" t="n">
        <v>0.008408</v>
      </c>
      <c r="ER177" s="13" t="n">
        <v>0.063474</v>
      </c>
      <c r="ES177" s="13" t="n">
        <v>0.026711</v>
      </c>
      <c r="ET177" s="13" t="n">
        <v>0.016267</v>
      </c>
      <c r="EU177" s="13" t="n">
        <v>-0.069045</v>
      </c>
      <c r="EV177" s="13" t="n">
        <v>0.107258</v>
      </c>
      <c r="EW177" s="13" t="n">
        <v>0.010762</v>
      </c>
      <c r="EX177" s="13" t="n">
        <v>0.019441</v>
      </c>
      <c r="EY177" s="13" t="n">
        <v>0.009952</v>
      </c>
      <c r="EZ177" s="13" t="n">
        <v>0.006349</v>
      </c>
      <c r="FA177" s="13" t="n">
        <v>0.013416</v>
      </c>
      <c r="FB177" s="13" t="n">
        <v>-0.01647</v>
      </c>
      <c r="FC177" s="13" t="n">
        <v>0.034776</v>
      </c>
      <c r="FD177" s="13" t="n">
        <v>0.006464</v>
      </c>
      <c r="FE177" s="13" t="n">
        <v>-0.010849</v>
      </c>
      <c r="FF177" s="13" t="n">
        <v>0.061699</v>
      </c>
      <c r="FG177" s="13" t="n">
        <v>0.008673</v>
      </c>
      <c r="FH177" s="13" t="n">
        <v>0.031201</v>
      </c>
      <c r="FI177" s="13" t="n">
        <v>0.016916</v>
      </c>
      <c r="FJ177" s="13" t="n">
        <v>0.022587</v>
      </c>
      <c r="FK177" s="13" t="n">
        <v>-0.020209</v>
      </c>
      <c r="FL177" s="13" t="n">
        <v>0.00949</v>
      </c>
      <c r="FM177" s="13" t="n">
        <v>0.009416</v>
      </c>
      <c r="FN177" s="13" t="n">
        <v>0.054477</v>
      </c>
      <c r="FO177" s="13" t="n">
        <v>0.023809</v>
      </c>
      <c r="FP177" s="13" t="n">
        <v>0.038217</v>
      </c>
      <c r="FQ177" s="13" t="n">
        <v>0.04669</v>
      </c>
      <c r="FR177" s="13" t="n">
        <v>-0.015263</v>
      </c>
      <c r="FS177" s="13" t="n">
        <v>-0.120172</v>
      </c>
      <c r="FT177" s="13" t="n">
        <v>0.01328</v>
      </c>
      <c r="FU177" s="13" t="n">
        <v>-0.113586</v>
      </c>
      <c r="FV177" s="13" t="n">
        <v>0.120625</v>
      </c>
      <c r="FW177" s="13" t="n">
        <v>0.054428</v>
      </c>
      <c r="FX177" s="13" t="n">
        <v>-0.012992</v>
      </c>
      <c r="FY177" s="13" t="n">
        <v>0.019457</v>
      </c>
      <c r="FZ177" s="13" t="n">
        <v>-0.071685</v>
      </c>
      <c r="GA177" s="13" t="n">
        <v>0.088369</v>
      </c>
      <c r="GB177" s="13" t="n">
        <v>0.005833</v>
      </c>
      <c r="GC177" s="13" t="n">
        <v>-0.072302</v>
      </c>
    </row>
    <row r="178" customFormat="false" ht="15" hidden="false" customHeight="false" outlineLevel="0" collapsed="false">
      <c r="B178" s="8" t="str">
        <f aca="false">Deals!B178</f>
        <v>Brookdale Senior Living Inc.</v>
      </c>
      <c r="C178" s="12" t="n">
        <v>1</v>
      </c>
      <c r="D178" s="13" t="n">
        <v>-0.078112</v>
      </c>
      <c r="E178" s="13" t="n">
        <v>0.046245</v>
      </c>
      <c r="F178" s="13" t="n">
        <v>0.050727</v>
      </c>
      <c r="G178" s="13" t="n">
        <v>0.035291</v>
      </c>
      <c r="H178" s="13" t="n">
        <v>-0.079629</v>
      </c>
      <c r="I178" s="13" t="n">
        <v>0.111407</v>
      </c>
      <c r="J178" s="13" t="n">
        <v>0.006665</v>
      </c>
      <c r="K178" s="13" t="n">
        <v>-0.040519</v>
      </c>
      <c r="L178" s="13" t="n">
        <v>0.040298</v>
      </c>
      <c r="M178" s="13" t="n">
        <v>-0.079331</v>
      </c>
      <c r="N178" s="13" t="n">
        <v>-0.045245</v>
      </c>
      <c r="O178" s="13" t="n">
        <v>-0.172351</v>
      </c>
      <c r="P178" s="13" t="n">
        <v>-0.162655</v>
      </c>
      <c r="Q178" s="13" t="n">
        <v>-0.089286</v>
      </c>
      <c r="R178" s="13" t="n">
        <v>0.075084</v>
      </c>
      <c r="S178" s="13" t="n">
        <v>-0.178826</v>
      </c>
      <c r="T178" s="13" t="n">
        <v>-0.118093</v>
      </c>
      <c r="U178" s="13" t="n">
        <v>-0.117322</v>
      </c>
      <c r="V178" s="13" t="n">
        <v>0.10508</v>
      </c>
      <c r="W178" s="13" t="n">
        <v>0.162469</v>
      </c>
      <c r="X178" s="13" t="n">
        <v>-0.028169</v>
      </c>
      <c r="Y178" s="13" t="n">
        <v>-0.139353</v>
      </c>
      <c r="Z178" s="13" t="n">
        <v>0.196244</v>
      </c>
      <c r="AA178" s="13" t="n">
        <v>-0.068219</v>
      </c>
      <c r="AB178" s="13" t="n">
        <v>0.013945</v>
      </c>
      <c r="AC178" s="13" t="n">
        <v>-0.173066</v>
      </c>
      <c r="AD178" s="13" t="n">
        <v>-0.19404</v>
      </c>
      <c r="AE178" s="13" t="n">
        <v>0.067928</v>
      </c>
      <c r="AF178" s="13" t="n">
        <v>0.205314</v>
      </c>
      <c r="AG178" s="13" t="n">
        <v>-0.038076</v>
      </c>
      <c r="AH178" s="13" t="n">
        <v>-0.067361</v>
      </c>
      <c r="AI178" s="13" t="n">
        <v>-0.032762</v>
      </c>
      <c r="AJ178" s="13" t="n">
        <v>0.057737</v>
      </c>
      <c r="AK178" s="13" t="n">
        <v>0.070597</v>
      </c>
      <c r="AL178" s="13" t="n">
        <v>-0.03467</v>
      </c>
      <c r="AM178" s="13" t="n">
        <v>-0.145775</v>
      </c>
      <c r="AN178" s="13" t="n">
        <v>-0.126134</v>
      </c>
      <c r="AO178" s="13" t="n">
        <v>-0.053774</v>
      </c>
      <c r="AP178" s="13" t="n">
        <v>0.065803</v>
      </c>
      <c r="AQ178" s="13" t="n">
        <v>-0.09261</v>
      </c>
      <c r="AR178" s="13" t="n">
        <v>-0.020619</v>
      </c>
      <c r="AS178" s="13" t="n">
        <v>-0.312632</v>
      </c>
      <c r="AT178" s="13" t="n">
        <v>0.027565</v>
      </c>
      <c r="AU178" s="13" t="n">
        <v>0.078987</v>
      </c>
      <c r="AV178" s="13" t="n">
        <v>0.087017</v>
      </c>
      <c r="AW178" s="13" t="n">
        <v>0.155019</v>
      </c>
      <c r="AX178" s="13" t="n">
        <v>0.055006</v>
      </c>
      <c r="AY178" s="13" t="n">
        <v>0.034411</v>
      </c>
      <c r="AZ178" s="13" t="n">
        <v>-0.009073</v>
      </c>
      <c r="BA178" s="13" t="n">
        <v>-0.091556</v>
      </c>
      <c r="BB178" s="13" t="n">
        <v>-0.042553</v>
      </c>
      <c r="BC178" s="13" t="n">
        <v>-0.216374</v>
      </c>
      <c r="BD178" s="13" t="n">
        <v>0.216418</v>
      </c>
      <c r="BE178" s="13" t="n">
        <v>-0.170552</v>
      </c>
      <c r="BF178" s="13" t="n">
        <v>-0.026627</v>
      </c>
      <c r="BG178" s="13" t="n">
        <v>-0.06079</v>
      </c>
      <c r="BH178" s="13" t="n">
        <v>0</v>
      </c>
      <c r="BI178" s="13" t="n">
        <v>0.166667</v>
      </c>
      <c r="BJ178" s="13" t="n">
        <v>0.080444</v>
      </c>
      <c r="BK178" s="13" t="n">
        <v>0.050064</v>
      </c>
      <c r="BM178" s="13" t="n">
        <v>-0.032009</v>
      </c>
      <c r="BN178" s="13" t="n">
        <v>0.04043</v>
      </c>
      <c r="BO178" s="13" t="n">
        <v>0.033009</v>
      </c>
      <c r="BP178" s="13" t="n">
        <v>0.005099</v>
      </c>
      <c r="BQ178" s="13" t="n">
        <v>-0.01179</v>
      </c>
      <c r="BR178" s="13" t="n">
        <v>0.076343</v>
      </c>
      <c r="BS178" s="13" t="n">
        <v>0.010077</v>
      </c>
      <c r="BT178" s="13" t="n">
        <v>-0.015829</v>
      </c>
      <c r="BU178" s="13" t="n">
        <v>0.021767</v>
      </c>
      <c r="BV178" s="13" t="n">
        <v>-0.01456</v>
      </c>
      <c r="BW178" s="13" t="n">
        <v>0.02453</v>
      </c>
      <c r="BX178" s="13" t="n">
        <v>-0.08003</v>
      </c>
      <c r="BY178" s="13" t="n">
        <v>-0.057953</v>
      </c>
      <c r="BZ178" s="13" t="n">
        <v>0.059667</v>
      </c>
      <c r="CA178" s="13" t="n">
        <v>0.010888</v>
      </c>
      <c r="CB178" s="13" t="n">
        <v>-0.033017</v>
      </c>
      <c r="CC178" s="13" t="n">
        <v>-0.098745</v>
      </c>
      <c r="CD178" s="13" t="n">
        <v>0.010871</v>
      </c>
      <c r="CE178" s="13" t="n">
        <v>0.080725</v>
      </c>
      <c r="CF178" s="13" t="n">
        <v>0.019985</v>
      </c>
      <c r="CG178" s="13" t="n">
        <v>0.033649</v>
      </c>
      <c r="CH178" s="13" t="n">
        <v>-0.007899</v>
      </c>
      <c r="CI178" s="13" t="n">
        <v>0.051346</v>
      </c>
      <c r="CJ178" s="13" t="n">
        <v>0.01079</v>
      </c>
      <c r="CK178" s="13" t="n">
        <v>-0.004156</v>
      </c>
      <c r="CL178" s="13" t="n">
        <v>-0.037128</v>
      </c>
      <c r="CM178" s="13" t="n">
        <v>0.037117</v>
      </c>
      <c r="CN178" s="13" t="n">
        <v>0.00102</v>
      </c>
      <c r="CO178" s="13" t="n">
        <v>0.030596</v>
      </c>
      <c r="CP178" s="13" t="n">
        <v>0.039699</v>
      </c>
      <c r="CQ178" s="13" t="n">
        <v>0.007024</v>
      </c>
      <c r="CR178" s="13" t="n">
        <v>0.018097</v>
      </c>
      <c r="CS178" s="13" t="n">
        <v>0.015499</v>
      </c>
      <c r="CT178" s="13" t="n">
        <v>0.015566</v>
      </c>
      <c r="CU178" s="13" t="n">
        <v>0.016712</v>
      </c>
      <c r="CV178" s="13" t="n">
        <v>0.00901</v>
      </c>
      <c r="CW178" s="13" t="n">
        <v>0.030275</v>
      </c>
      <c r="CX178" s="13" t="n">
        <v>0.026216</v>
      </c>
      <c r="CY178" s="13" t="n">
        <v>0.047855</v>
      </c>
      <c r="CZ178" s="13" t="n">
        <v>0.004199</v>
      </c>
      <c r="DA178" s="13" t="n">
        <v>0.05055</v>
      </c>
      <c r="DB178" s="13" t="n">
        <v>-0.032593</v>
      </c>
      <c r="DC178" s="13" t="n">
        <v>-0.004648</v>
      </c>
      <c r="DD178" s="13" t="n">
        <v>-0.000105</v>
      </c>
      <c r="DE178" s="13" t="n">
        <v>0.041052</v>
      </c>
      <c r="DF178" s="13" t="n">
        <v>0.01575</v>
      </c>
      <c r="DG178" s="13" t="n">
        <v>0.0235</v>
      </c>
      <c r="DH178" s="13" t="n">
        <v>0.07386</v>
      </c>
      <c r="DI178" s="13" t="n">
        <v>-0.00907</v>
      </c>
      <c r="DJ178" s="13" t="n">
        <v>-0.096152</v>
      </c>
      <c r="DK178" s="13" t="n">
        <v>0.026368</v>
      </c>
      <c r="DL178" s="13" t="n">
        <v>-0.101022</v>
      </c>
      <c r="DM178" s="13" t="n">
        <v>0.11301</v>
      </c>
      <c r="DN178" s="13" t="n">
        <v>0.06969</v>
      </c>
      <c r="DO178" s="13" t="n">
        <v>0.017969</v>
      </c>
      <c r="DP178" s="13" t="n">
        <v>0.032145</v>
      </c>
      <c r="DQ178" s="13" t="n">
        <v>-0.055126</v>
      </c>
      <c r="DR178" s="13" t="n">
        <v>0.071522</v>
      </c>
      <c r="DS178" s="13" t="n">
        <v>0.021182</v>
      </c>
      <c r="DT178" s="13" t="n">
        <v>-0.01992</v>
      </c>
      <c r="DV178" s="13" t="n">
        <v>-0.032725</v>
      </c>
      <c r="DW178" s="13" t="n">
        <v>0.036564</v>
      </c>
      <c r="DX178" s="13" t="n">
        <v>0.029096</v>
      </c>
      <c r="DY178" s="13" t="n">
        <v>0.005951</v>
      </c>
      <c r="DZ178" s="13" t="n">
        <v>-0.016033</v>
      </c>
      <c r="EA178" s="13" t="n">
        <v>0.076606</v>
      </c>
      <c r="EB178" s="13" t="n">
        <v>0.005931</v>
      </c>
      <c r="EC178" s="13" t="n">
        <v>-0.011451</v>
      </c>
      <c r="ED178" s="13" t="n">
        <v>0.015666</v>
      </c>
      <c r="EE178" s="13" t="n">
        <v>-0.023196</v>
      </c>
      <c r="EF178" s="13" t="n">
        <v>0.02393</v>
      </c>
      <c r="EG178" s="13" t="n">
        <v>-0.08373</v>
      </c>
      <c r="EH178" s="13" t="n">
        <v>-0.061746</v>
      </c>
      <c r="EI178" s="13" t="n">
        <v>0.054993</v>
      </c>
      <c r="EJ178" s="13" t="n">
        <v>0.011195</v>
      </c>
      <c r="EK178" s="13" t="n">
        <v>-0.029279</v>
      </c>
      <c r="EL178" s="13" t="n">
        <v>-0.110574</v>
      </c>
      <c r="EM178" s="13" t="n">
        <v>0.00886</v>
      </c>
      <c r="EN178" s="13" t="n">
        <v>0.078538</v>
      </c>
      <c r="EO178" s="13" t="n">
        <v>0.021158</v>
      </c>
      <c r="EP178" s="13" t="n">
        <v>0.029954</v>
      </c>
      <c r="EQ178" s="13" t="n">
        <v>-0.012151</v>
      </c>
      <c r="ER178" s="13" t="n">
        <v>0.0548</v>
      </c>
      <c r="ES178" s="13" t="n">
        <v>0.00836</v>
      </c>
      <c r="ET178" s="13" t="n">
        <v>-0.004989</v>
      </c>
      <c r="EU178" s="13" t="n">
        <v>-0.039536</v>
      </c>
      <c r="EV178" s="13" t="n">
        <v>0.040772</v>
      </c>
      <c r="EW178" s="13" t="n">
        <v>0.003534</v>
      </c>
      <c r="EX178" s="13" t="n">
        <v>0.032737</v>
      </c>
      <c r="EY178" s="13" t="n">
        <v>0.042111</v>
      </c>
      <c r="EZ178" s="13" t="n">
        <v>0.005916</v>
      </c>
      <c r="FA178" s="13" t="n">
        <v>0.02178</v>
      </c>
      <c r="FB178" s="13" t="n">
        <v>0.012158</v>
      </c>
      <c r="FC178" s="13" t="n">
        <v>0.020402</v>
      </c>
      <c r="FD178" s="13" t="n">
        <v>0.017059</v>
      </c>
      <c r="FE178" s="13" t="n">
        <v>0.008143</v>
      </c>
      <c r="FF178" s="13" t="n">
        <v>0.031596</v>
      </c>
      <c r="FG178" s="13" t="n">
        <v>0.021031</v>
      </c>
      <c r="FH178" s="13" t="n">
        <v>0.044201</v>
      </c>
      <c r="FI178" s="13" t="n">
        <v>0.006314</v>
      </c>
      <c r="FJ178" s="13" t="n">
        <v>0.044551</v>
      </c>
      <c r="FK178" s="13" t="n">
        <v>-0.028756</v>
      </c>
      <c r="FL178" s="13" t="n">
        <v>-0.003195</v>
      </c>
      <c r="FM178" s="13" t="n">
        <v>-0.001684</v>
      </c>
      <c r="FN178" s="13" t="n">
        <v>0.039166</v>
      </c>
      <c r="FO178" s="13" t="n">
        <v>0.015338</v>
      </c>
      <c r="FP178" s="13" t="n">
        <v>0.022407</v>
      </c>
      <c r="FQ178" s="13" t="n">
        <v>0.077218</v>
      </c>
      <c r="FR178" s="13" t="n">
        <v>-0.009277</v>
      </c>
      <c r="FS178" s="13" t="n">
        <v>-0.099937</v>
      </c>
      <c r="FT178" s="13" t="n">
        <v>0.030762</v>
      </c>
      <c r="FU178" s="13" t="n">
        <v>-0.101603</v>
      </c>
      <c r="FV178" s="13" t="n">
        <v>0.125157</v>
      </c>
      <c r="FW178" s="13" t="n">
        <v>0.073879</v>
      </c>
      <c r="FX178" s="13" t="n">
        <v>0.010235</v>
      </c>
      <c r="FY178" s="13" t="n">
        <v>0.03007</v>
      </c>
      <c r="FZ178" s="13" t="n">
        <v>-0.066985</v>
      </c>
      <c r="GA178" s="13" t="n">
        <v>0.074802</v>
      </c>
      <c r="GB178" s="13" t="n">
        <v>0.019393</v>
      </c>
      <c r="GC178" s="13" t="n">
        <v>-0.021938</v>
      </c>
    </row>
    <row r="179" customFormat="false" ht="15" hidden="false" customHeight="false" outlineLevel="0" collapsed="false">
      <c r="B179" s="8" t="str">
        <f aca="false">Deals!B179</f>
        <v>CSI Compressco LP</v>
      </c>
      <c r="C179" s="12" t="n">
        <v>1</v>
      </c>
      <c r="D179" s="13" t="n">
        <v>-0.083051</v>
      </c>
      <c r="E179" s="13" t="n">
        <v>-0.119224</v>
      </c>
      <c r="F179" s="13" t="n">
        <v>-0.333683</v>
      </c>
      <c r="G179" s="13" t="n">
        <v>0.051969</v>
      </c>
      <c r="H179" s="13" t="n">
        <v>-0.260479</v>
      </c>
      <c r="I179" s="13" t="n">
        <v>0.208502</v>
      </c>
      <c r="J179" s="13" t="n">
        <v>0.035176</v>
      </c>
      <c r="K179" s="13" t="n">
        <v>0.168285</v>
      </c>
      <c r="L179" s="13" t="n">
        <v>-0.128809</v>
      </c>
      <c r="M179" s="13" t="n">
        <v>0.014308</v>
      </c>
      <c r="N179" s="13" t="n">
        <v>-0.253918</v>
      </c>
      <c r="O179" s="13" t="n">
        <v>0.615546</v>
      </c>
      <c r="P179" s="13" t="n">
        <v>-0.231469</v>
      </c>
      <c r="Q179" s="13" t="n">
        <v>0.14044</v>
      </c>
      <c r="R179" s="13" t="n">
        <v>0.382789</v>
      </c>
      <c r="S179" s="13" t="n">
        <v>-0.193133</v>
      </c>
      <c r="T179" s="13" t="n">
        <v>-0.427368</v>
      </c>
      <c r="U179" s="13" t="n">
        <v>-0.15122</v>
      </c>
      <c r="V179" s="13" t="n">
        <v>0.103448</v>
      </c>
      <c r="W179" s="13" t="n">
        <v>0.593403</v>
      </c>
      <c r="X179" s="13" t="n">
        <v>0.044318</v>
      </c>
      <c r="Y179" s="13" t="n">
        <v>-0.112078</v>
      </c>
      <c r="Z179" s="13" t="n">
        <v>0.124755</v>
      </c>
      <c r="AA179" s="13" t="n">
        <v>0.084091</v>
      </c>
      <c r="AB179" s="13" t="n">
        <v>0.110063</v>
      </c>
      <c r="AC179" s="13" t="n">
        <v>0.013031</v>
      </c>
      <c r="AD179" s="13" t="n">
        <v>-0.033816</v>
      </c>
      <c r="AE179" s="13" t="n">
        <v>-0.027</v>
      </c>
      <c r="AF179" s="13" t="n">
        <v>-0.011952</v>
      </c>
      <c r="AG179" s="13" t="n">
        <v>-0.094758</v>
      </c>
      <c r="AH179" s="13" t="n">
        <v>-0.093541</v>
      </c>
      <c r="AI179" s="13" t="n">
        <v>-0.181818</v>
      </c>
      <c r="AJ179" s="13" t="n">
        <v>-0.042042</v>
      </c>
      <c r="AK179" s="13" t="n">
        <v>-0.097087</v>
      </c>
      <c r="AL179" s="13" t="n">
        <v>0.007168</v>
      </c>
      <c r="AM179" s="13" t="n">
        <v>-0.266904</v>
      </c>
      <c r="AN179" s="13" t="n">
        <v>0.38835</v>
      </c>
      <c r="AO179" s="13" t="n">
        <v>-0.006993</v>
      </c>
      <c r="AP179" s="13" t="n">
        <v>0.415493</v>
      </c>
      <c r="AQ179" s="13" t="n">
        <v>0.062189</v>
      </c>
      <c r="AR179" s="13" t="n">
        <v>-0.100703</v>
      </c>
      <c r="AS179" s="13" t="n">
        <v>-0.054688</v>
      </c>
      <c r="AT179" s="13" t="n">
        <v>0.033058</v>
      </c>
      <c r="AU179" s="13" t="n">
        <v>0.048</v>
      </c>
      <c r="AV179" s="13" t="n">
        <v>0.073791</v>
      </c>
      <c r="AW179" s="13" t="n">
        <v>0.054502</v>
      </c>
      <c r="AX179" s="13" t="n">
        <v>-0.031461</v>
      </c>
      <c r="AY179" s="13" t="n">
        <v>0.064965</v>
      </c>
      <c r="AZ179" s="13" t="n">
        <v>-0.017429</v>
      </c>
      <c r="BA179" s="13" t="n">
        <v>-0.341463</v>
      </c>
      <c r="BB179" s="13" t="n">
        <v>-0.218855</v>
      </c>
      <c r="BC179" s="13" t="n">
        <v>-0.275862</v>
      </c>
      <c r="BD179" s="13" t="n">
        <v>0.133621</v>
      </c>
      <c r="BE179" s="13" t="n">
        <v>0.194656</v>
      </c>
      <c r="BF179" s="13" t="n">
        <v>-0.092652</v>
      </c>
      <c r="BG179" s="13" t="n">
        <v>0.073944</v>
      </c>
      <c r="BH179" s="13" t="n">
        <v>0.059211</v>
      </c>
      <c r="BI179" s="13" t="n">
        <v>0.099379</v>
      </c>
      <c r="BJ179" s="13" t="n">
        <v>0.025424</v>
      </c>
      <c r="BK179" s="13" t="n">
        <v>-0.187845</v>
      </c>
      <c r="BM179" s="13" t="n">
        <v>-0.072076</v>
      </c>
      <c r="BN179" s="13" t="n">
        <v>0.057929</v>
      </c>
      <c r="BO179" s="13" t="n">
        <v>-0.01827</v>
      </c>
      <c r="BP179" s="13" t="n">
        <v>0.054269</v>
      </c>
      <c r="BQ179" s="13" t="n">
        <v>-0.049784</v>
      </c>
      <c r="BR179" s="13" t="n">
        <v>0.064212</v>
      </c>
      <c r="BS179" s="13" t="n">
        <v>0.017009</v>
      </c>
      <c r="BT179" s="13" t="n">
        <v>-0.027999</v>
      </c>
      <c r="BU179" s="13" t="n">
        <v>0.004012</v>
      </c>
      <c r="BV179" s="13" t="n">
        <v>0.023638</v>
      </c>
      <c r="BW179" s="13" t="n">
        <v>-0.050053</v>
      </c>
      <c r="BX179" s="13" t="n">
        <v>-0.048378</v>
      </c>
      <c r="BY179" s="13" t="n">
        <v>-0.06116</v>
      </c>
      <c r="BZ179" s="13" t="n">
        <v>0.0586</v>
      </c>
      <c r="CA179" s="13" t="n">
        <v>0.030673</v>
      </c>
      <c r="CB179" s="13" t="n">
        <v>-0.047346</v>
      </c>
      <c r="CC179" s="13" t="n">
        <v>-0.091005</v>
      </c>
      <c r="CD179" s="13" t="n">
        <v>-0.000483</v>
      </c>
      <c r="CE179" s="13" t="n">
        <v>0.069403</v>
      </c>
      <c r="CF179" s="13" t="n">
        <v>0.027511</v>
      </c>
      <c r="CG179" s="13" t="n">
        <v>0.013709</v>
      </c>
      <c r="CH179" s="13" t="n">
        <v>-0.008558</v>
      </c>
      <c r="CI179" s="13" t="n">
        <v>0.068474</v>
      </c>
      <c r="CJ179" s="13" t="n">
        <v>0.045573</v>
      </c>
      <c r="CK179" s="13" t="n">
        <v>0.043608</v>
      </c>
      <c r="CL179" s="13" t="n">
        <v>-0.069084</v>
      </c>
      <c r="CM179" s="13" t="n">
        <v>0.136333</v>
      </c>
      <c r="CN179" s="13" t="n">
        <v>0.024963</v>
      </c>
      <c r="CO179" s="13" t="n">
        <v>-0.001916</v>
      </c>
      <c r="CP179" s="13" t="n">
        <v>0.022794</v>
      </c>
      <c r="CQ179" s="13" t="n">
        <v>0.023729</v>
      </c>
      <c r="CR179" s="13" t="n">
        <v>0.008077</v>
      </c>
      <c r="CS179" s="13" t="n">
        <v>-0.015728</v>
      </c>
      <c r="CT179" s="13" t="n">
        <v>0.047934</v>
      </c>
      <c r="CU179" s="13" t="n">
        <v>-0.007806</v>
      </c>
      <c r="CV179" s="13" t="n">
        <v>-0.018301</v>
      </c>
      <c r="CW179" s="13" t="n">
        <v>0.100129</v>
      </c>
      <c r="CX179" s="13" t="n">
        <v>0.029831</v>
      </c>
      <c r="CY179" s="13" t="n">
        <v>0.025151</v>
      </c>
      <c r="CZ179" s="13" t="n">
        <v>-0.004219</v>
      </c>
      <c r="DA179" s="13" t="n">
        <v>0.024217</v>
      </c>
      <c r="DB179" s="13" t="n">
        <v>-0.041791</v>
      </c>
      <c r="DC179" s="13" t="n">
        <v>0.005445</v>
      </c>
      <c r="DD179" s="13" t="n">
        <v>0.007228</v>
      </c>
      <c r="DE179" s="13" t="n">
        <v>0.075031</v>
      </c>
      <c r="DF179" s="13" t="n">
        <v>0.00368</v>
      </c>
      <c r="DG179" s="13" t="n">
        <v>0.012109</v>
      </c>
      <c r="DH179" s="13" t="n">
        <v>0.026087</v>
      </c>
      <c r="DI179" s="13" t="n">
        <v>-0.04146</v>
      </c>
      <c r="DJ179" s="13" t="n">
        <v>-0.10639</v>
      </c>
      <c r="DK179" s="13" t="n">
        <v>-0.001374</v>
      </c>
      <c r="DL179" s="13" t="n">
        <v>-0.111146</v>
      </c>
      <c r="DM179" s="13" t="n">
        <v>0.097951</v>
      </c>
      <c r="DN179" s="13" t="n">
        <v>0.062737</v>
      </c>
      <c r="DO179" s="13" t="n">
        <v>-0.029465</v>
      </c>
      <c r="DP179" s="13" t="n">
        <v>0.020413</v>
      </c>
      <c r="DQ179" s="13" t="n">
        <v>-0.079089</v>
      </c>
      <c r="DR179" s="13" t="n">
        <v>0.045992</v>
      </c>
      <c r="DS179" s="13" t="n">
        <v>-0.01234</v>
      </c>
      <c r="DT179" s="13" t="n">
        <v>-0.072345</v>
      </c>
      <c r="DV179" s="13" t="n">
        <v>-0.068057</v>
      </c>
      <c r="DW179" s="13" t="n">
        <v>0.024571</v>
      </c>
      <c r="DX179" s="13" t="n">
        <v>-0.018309</v>
      </c>
      <c r="DY179" s="13" t="n">
        <v>0.029286</v>
      </c>
      <c r="DZ179" s="13" t="n">
        <v>-0.034907</v>
      </c>
      <c r="EA179" s="13" t="n">
        <v>0.07833</v>
      </c>
      <c r="EB179" s="13" t="n">
        <v>-0.007189</v>
      </c>
      <c r="EC179" s="13" t="n">
        <v>-0.013153</v>
      </c>
      <c r="ED179" s="13" t="n">
        <v>-0.006213</v>
      </c>
      <c r="EE179" s="13" t="n">
        <v>-0.006329</v>
      </c>
      <c r="EF179" s="13" t="n">
        <v>-0.062039</v>
      </c>
      <c r="EG179" s="13" t="n">
        <v>-0.013995</v>
      </c>
      <c r="EH179" s="13" t="n">
        <v>-0.054036</v>
      </c>
      <c r="EI179" s="13" t="n">
        <v>0.052703</v>
      </c>
      <c r="EJ179" s="13" t="n">
        <v>0.078904</v>
      </c>
      <c r="EK179" s="13" t="n">
        <v>-0.046923</v>
      </c>
      <c r="EL179" s="13" t="n">
        <v>-0.093173</v>
      </c>
      <c r="EM179" s="13" t="n">
        <v>0.009407</v>
      </c>
      <c r="EN179" s="13" t="n">
        <v>0.060623</v>
      </c>
      <c r="EO179" s="13" t="n">
        <v>0.038751</v>
      </c>
      <c r="EP179" s="13" t="n">
        <v>0.002691</v>
      </c>
      <c r="EQ179" s="13" t="n">
        <v>-0.015593</v>
      </c>
      <c r="ER179" s="13" t="n">
        <v>0.071161</v>
      </c>
      <c r="ES179" s="13" t="n">
        <v>0.035148</v>
      </c>
      <c r="ET179" s="13" t="n">
        <v>0.042281</v>
      </c>
      <c r="EU179" s="13" t="n">
        <v>-0.081697</v>
      </c>
      <c r="EV179" s="13" t="n">
        <v>0.107254</v>
      </c>
      <c r="EW179" s="13" t="n">
        <v>0.015077</v>
      </c>
      <c r="EX179" s="13" t="n">
        <v>0.028139</v>
      </c>
      <c r="EY179" s="13" t="n">
        <v>0.023436</v>
      </c>
      <c r="EZ179" s="13" t="n">
        <v>0.033595</v>
      </c>
      <c r="FA179" s="13" t="n">
        <v>-0.006399</v>
      </c>
      <c r="FB179" s="13" t="n">
        <v>-0.036321</v>
      </c>
      <c r="FC179" s="13" t="n">
        <v>0.040234</v>
      </c>
      <c r="FD179" s="13" t="n">
        <v>-0.015028</v>
      </c>
      <c r="FE179" s="13" t="n">
        <v>-0.017338</v>
      </c>
      <c r="FF179" s="13" t="n">
        <v>0.130267</v>
      </c>
      <c r="FG179" s="13" t="n">
        <v>0.006499</v>
      </c>
      <c r="FH179" s="13" t="n">
        <v>0.039321</v>
      </c>
      <c r="FI179" s="13" t="n">
        <v>0.005639</v>
      </c>
      <c r="FJ179" s="13" t="n">
        <v>0.001553</v>
      </c>
      <c r="FK179" s="13" t="n">
        <v>-0.054729</v>
      </c>
      <c r="FL179" s="13" t="n">
        <v>0.003436</v>
      </c>
      <c r="FM179" s="13" t="n">
        <v>0.008356</v>
      </c>
      <c r="FN179" s="13" t="n">
        <v>0.05588</v>
      </c>
      <c r="FO179" s="13" t="n">
        <v>-0.003318</v>
      </c>
      <c r="FP179" s="13" t="n">
        <v>-0.011477</v>
      </c>
      <c r="FQ179" s="13" t="n">
        <v>0.021333</v>
      </c>
      <c r="FR179" s="13" t="n">
        <v>-0.03153</v>
      </c>
      <c r="FS179" s="13" t="n">
        <v>-0.10005</v>
      </c>
      <c r="FT179" s="13" t="n">
        <v>-0.019527</v>
      </c>
      <c r="FU179" s="13" t="n">
        <v>-0.139953</v>
      </c>
      <c r="FV179" s="13" t="n">
        <v>0.139684</v>
      </c>
      <c r="FW179" s="13" t="n">
        <v>0.063457</v>
      </c>
      <c r="FX179" s="13" t="n">
        <v>0.007924</v>
      </c>
      <c r="FY179" s="13" t="n">
        <v>0.01261</v>
      </c>
      <c r="FZ179" s="13" t="n">
        <v>-0.092647</v>
      </c>
      <c r="GA179" s="13" t="n">
        <v>0.028727</v>
      </c>
      <c r="GB179" s="13" t="n">
        <v>-0.023811</v>
      </c>
      <c r="GC179" s="13" t="n">
        <v>-0.067317</v>
      </c>
    </row>
    <row r="180" customFormat="false" ht="15" hidden="false" customHeight="false" outlineLevel="0" collapsed="false">
      <c r="B180" s="8" t="str">
        <f aca="false">Deals!B180</f>
        <v>Vail Resorts, Inc.</v>
      </c>
      <c r="C180" s="12" t="n">
        <v>1</v>
      </c>
      <c r="D180" s="13" t="n">
        <v>-0.00461</v>
      </c>
      <c r="E180" s="13" t="n">
        <v>0.014822</v>
      </c>
      <c r="F180" s="13" t="n">
        <v>0.039822</v>
      </c>
      <c r="G180" s="13" t="n">
        <v>-0.03698</v>
      </c>
      <c r="H180" s="13" t="n">
        <v>0.00057</v>
      </c>
      <c r="I180" s="13" t="n">
        <v>0.17777</v>
      </c>
      <c r="J180" s="13" t="n">
        <v>-0.040708</v>
      </c>
      <c r="K180" s="13" t="n">
        <v>0.045661</v>
      </c>
      <c r="L180" s="13" t="n">
        <v>0.052632</v>
      </c>
      <c r="M180" s="13" t="n">
        <v>0.004487</v>
      </c>
      <c r="N180" s="13" t="n">
        <v>-0.016228</v>
      </c>
      <c r="O180" s="13" t="n">
        <v>-0.029932</v>
      </c>
      <c r="P180" s="13" t="n">
        <v>0.090657</v>
      </c>
      <c r="Q180" s="13" t="n">
        <v>0.05632</v>
      </c>
      <c r="R180" s="13" t="n">
        <v>0.061277</v>
      </c>
      <c r="S180" s="13" t="n">
        <v>-0.023361</v>
      </c>
      <c r="T180" s="13" t="n">
        <v>0.01928</v>
      </c>
      <c r="U180" s="13" t="n">
        <v>0.049368</v>
      </c>
      <c r="V180" s="13" t="n">
        <v>-0.030366</v>
      </c>
      <c r="W180" s="13" t="n">
        <v>0.012419</v>
      </c>
      <c r="X180" s="13" t="n">
        <v>0.053181</v>
      </c>
      <c r="Y180" s="13" t="n">
        <v>0.035014</v>
      </c>
      <c r="Z180" s="13" t="n">
        <v>0.10736</v>
      </c>
      <c r="AA180" s="13" t="n">
        <v>-0.009784</v>
      </c>
      <c r="AB180" s="13" t="n">
        <v>0.016318</v>
      </c>
      <c r="AC180" s="13" t="n">
        <v>-0.006523</v>
      </c>
      <c r="AD180" s="13" t="n">
        <v>0.018371</v>
      </c>
      <c r="AE180" s="13" t="n">
        <v>0.063418</v>
      </c>
      <c r="AF180" s="13" t="n">
        <v>0.056197</v>
      </c>
      <c r="AG180" s="13" t="n">
        <v>0.059168</v>
      </c>
      <c r="AH180" s="13" t="n">
        <v>0.030016</v>
      </c>
      <c r="AI180" s="13" t="n">
        <v>0.082161</v>
      </c>
      <c r="AJ180" s="13" t="n">
        <v>-0.051753</v>
      </c>
      <c r="AK180" s="13" t="n">
        <v>0.039097</v>
      </c>
      <c r="AL180" s="13" t="n">
        <v>0.081562</v>
      </c>
      <c r="AM180" s="13" t="n">
        <v>0.000746</v>
      </c>
      <c r="AN180" s="13" t="n">
        <v>0.003945</v>
      </c>
      <c r="AO180" s="13" t="n">
        <v>-0.016854</v>
      </c>
      <c r="AP180" s="13" t="n">
        <v>-0.05636</v>
      </c>
      <c r="AQ180" s="13" t="n">
        <v>0.028663</v>
      </c>
      <c r="AR180" s="13" t="n">
        <v>-0.058062</v>
      </c>
      <c r="AS180" s="13" t="n">
        <v>0.076893</v>
      </c>
      <c r="AT180" s="13" t="n">
        <v>0.034326</v>
      </c>
      <c r="AU180" s="13" t="n">
        <v>0.050063</v>
      </c>
      <c r="AV180" s="13" t="n">
        <v>0.13871</v>
      </c>
      <c r="AW180" s="13" t="n">
        <v>0.009774</v>
      </c>
      <c r="AX180" s="13" t="n">
        <v>0.076498</v>
      </c>
      <c r="AY180" s="13" t="n">
        <v>-0.079282</v>
      </c>
      <c r="AZ180" s="13" t="n">
        <v>-0.084178</v>
      </c>
      <c r="BA180" s="13" t="n">
        <v>0.110855</v>
      </c>
      <c r="BB180" s="13" t="n">
        <v>-0.24486</v>
      </c>
      <c r="BC180" s="13" t="n">
        <v>-0.107011</v>
      </c>
      <c r="BD180" s="13" t="n">
        <v>0.106927</v>
      </c>
      <c r="BE180" s="13" t="n">
        <v>0.042756</v>
      </c>
      <c r="BF180" s="13" t="n">
        <v>0.053152</v>
      </c>
      <c r="BG180" s="13" t="n">
        <v>-0.060039</v>
      </c>
      <c r="BH180" s="13" t="n">
        <v>0.037516</v>
      </c>
      <c r="BI180" s="13" t="n">
        <v>0.104579</v>
      </c>
      <c r="BJ180" s="13" t="n">
        <v>-0.041538</v>
      </c>
      <c r="BK180" s="13" t="n">
        <v>-0.036905</v>
      </c>
      <c r="BM180" s="13" t="n">
        <v>0.055072</v>
      </c>
      <c r="BN180" s="13" t="n">
        <v>0.027462</v>
      </c>
      <c r="BO180" s="13" t="n">
        <v>0.0084</v>
      </c>
      <c r="BP180" s="13" t="n">
        <v>-0.01509</v>
      </c>
      <c r="BQ180" s="13" t="n">
        <v>0.079359</v>
      </c>
      <c r="BR180" s="13" t="n">
        <v>0.011372</v>
      </c>
      <c r="BS180" s="13" t="n">
        <v>-0.013492</v>
      </c>
      <c r="BT180" s="13" t="n">
        <v>0.022313</v>
      </c>
      <c r="BU180" s="13" t="n">
        <v>0.002174</v>
      </c>
      <c r="BV180" s="13" t="n">
        <v>0.00263</v>
      </c>
      <c r="BW180" s="13" t="n">
        <v>-0.05552</v>
      </c>
      <c r="BX180" s="13" t="n">
        <v>-0.042563</v>
      </c>
      <c r="BY180" s="13" t="n">
        <v>0.062808</v>
      </c>
      <c r="BZ180" s="13" t="n">
        <v>0.019056</v>
      </c>
      <c r="CA180" s="13" t="n">
        <v>-0.04771</v>
      </c>
      <c r="CB180" s="13" t="n">
        <v>-0.070432</v>
      </c>
      <c r="CC180" s="13" t="n">
        <v>0.014407</v>
      </c>
      <c r="CD180" s="13" t="n">
        <v>0.07542</v>
      </c>
      <c r="CE180" s="13" t="n">
        <v>-0.003604</v>
      </c>
      <c r="CF180" s="13" t="n">
        <v>0.016372</v>
      </c>
      <c r="CG180" s="13" t="n">
        <v>-0.025656</v>
      </c>
      <c r="CH180" s="13" t="n">
        <v>0.052055</v>
      </c>
      <c r="CI180" s="13" t="n">
        <v>0.022986</v>
      </c>
      <c r="CJ180" s="13" t="n">
        <v>0.003539</v>
      </c>
      <c r="CK180" s="13" t="n">
        <v>-0.046889</v>
      </c>
      <c r="CL180" s="13" t="n">
        <v>0.085084</v>
      </c>
      <c r="CM180" s="13" t="n">
        <v>0.016834</v>
      </c>
      <c r="CN180" s="13" t="n">
        <v>0.018865</v>
      </c>
      <c r="CO180" s="13" t="n">
        <v>0.014755</v>
      </c>
      <c r="CP180" s="13" t="n">
        <v>-0.00231</v>
      </c>
      <c r="CQ180" s="13" t="n">
        <v>0.011011</v>
      </c>
      <c r="CR180" s="13" t="n">
        <v>-0.009065</v>
      </c>
      <c r="CS180" s="13" t="n">
        <v>0.020227</v>
      </c>
      <c r="CT180" s="13" t="n">
        <v>0.005463</v>
      </c>
      <c r="CU180" s="13" t="n">
        <v>-0.018586</v>
      </c>
      <c r="CV180" s="13" t="n">
        <v>0.046011</v>
      </c>
      <c r="CW180" s="13" t="n">
        <v>0.01906</v>
      </c>
      <c r="CX180" s="13" t="n">
        <v>0.034775</v>
      </c>
      <c r="CY180" s="13" t="n">
        <v>-0.001446</v>
      </c>
      <c r="CZ180" s="13" t="n">
        <v>0.037257</v>
      </c>
      <c r="DA180" s="13" t="n">
        <v>-0.035351</v>
      </c>
      <c r="DB180" s="13" t="n">
        <v>0.01168</v>
      </c>
      <c r="DC180" s="13" t="n">
        <v>0.002978</v>
      </c>
      <c r="DD180" s="13" t="n">
        <v>0.052862</v>
      </c>
      <c r="DE180" s="13" t="n">
        <v>0.007789</v>
      </c>
      <c r="DF180" s="13" t="n">
        <v>0.026064</v>
      </c>
      <c r="DG180" s="13" t="n">
        <v>0.051329</v>
      </c>
      <c r="DH180" s="13" t="n">
        <v>-0.010991</v>
      </c>
      <c r="DI180" s="13" t="n">
        <v>-0.106</v>
      </c>
      <c r="DJ180" s="13" t="n">
        <v>0.024752</v>
      </c>
      <c r="DK180" s="13" t="n">
        <v>-0.108788</v>
      </c>
      <c r="DL180" s="13" t="n">
        <v>0.100445</v>
      </c>
      <c r="DM180" s="13" t="n">
        <v>0.060194</v>
      </c>
      <c r="DN180" s="13" t="n">
        <v>-0.018345</v>
      </c>
      <c r="DO180" s="13" t="n">
        <v>0.044649</v>
      </c>
      <c r="DP180" s="13" t="n">
        <v>-0.082817</v>
      </c>
      <c r="DQ180" s="13" t="n">
        <v>0.081164</v>
      </c>
      <c r="DR180" s="13" t="n">
        <v>0.017156</v>
      </c>
      <c r="DS180" s="13" t="n">
        <v>-0.042057</v>
      </c>
      <c r="DT180" s="13" t="n">
        <v>0.012578</v>
      </c>
      <c r="DV180" s="13" t="n">
        <v>0.051754</v>
      </c>
      <c r="DW180" s="13" t="n">
        <v>0.024638</v>
      </c>
      <c r="DX180" s="13" t="n">
        <v>0.008537</v>
      </c>
      <c r="DY180" s="13" t="n">
        <v>-0.023604</v>
      </c>
      <c r="DZ180" s="13" t="n">
        <v>0.082917</v>
      </c>
      <c r="EA180" s="13" t="n">
        <v>0.011025</v>
      </c>
      <c r="EB180" s="13" t="n">
        <v>-0.006401</v>
      </c>
      <c r="EC180" s="13" t="n">
        <v>0.015436</v>
      </c>
      <c r="ED180" s="13" t="n">
        <v>0.006342</v>
      </c>
      <c r="EE180" s="13" t="n">
        <v>0.006696</v>
      </c>
      <c r="EF180" s="13" t="n">
        <v>-0.056513</v>
      </c>
      <c r="EG180" s="13" t="n">
        <v>-0.043687</v>
      </c>
      <c r="EH180" s="13" t="n">
        <v>0.066808</v>
      </c>
      <c r="EI180" s="13" t="n">
        <v>0.017999</v>
      </c>
      <c r="EJ180" s="13" t="n">
        <v>-0.051072</v>
      </c>
      <c r="EK180" s="13" t="n">
        <v>-0.072967</v>
      </c>
      <c r="EL180" s="13" t="n">
        <v>0.021296</v>
      </c>
      <c r="EM180" s="13" t="n">
        <v>0.084161</v>
      </c>
      <c r="EN180" s="13" t="n">
        <v>-0.002913</v>
      </c>
      <c r="EO180" s="13" t="n">
        <v>0.015778</v>
      </c>
      <c r="EP180" s="13" t="n">
        <v>-0.027406</v>
      </c>
      <c r="EQ180" s="13" t="n">
        <v>0.05463</v>
      </c>
      <c r="ER180" s="13" t="n">
        <v>0.018005</v>
      </c>
      <c r="ES180" s="13" t="n">
        <v>0.003286</v>
      </c>
      <c r="ET180" s="13" t="n">
        <v>-0.044896</v>
      </c>
      <c r="EU180" s="13" t="n">
        <v>0.079731</v>
      </c>
      <c r="EV180" s="13" t="n">
        <v>0.01806</v>
      </c>
      <c r="EW180" s="13" t="n">
        <v>0.020789</v>
      </c>
      <c r="EX180" s="13" t="n">
        <v>0.012259</v>
      </c>
      <c r="EY180" s="13" t="n">
        <v>-0.004443</v>
      </c>
      <c r="EZ180" s="13" t="n">
        <v>0.015352</v>
      </c>
      <c r="FA180" s="13" t="n">
        <v>-0.014783</v>
      </c>
      <c r="FB180" s="13" t="n">
        <v>0.021966</v>
      </c>
      <c r="FC180" s="13" t="n">
        <v>0.006962</v>
      </c>
      <c r="FD180" s="13" t="n">
        <v>-0.020048</v>
      </c>
      <c r="FE180" s="13" t="n">
        <v>0.047769</v>
      </c>
      <c r="FF180" s="13" t="n">
        <v>0.010408</v>
      </c>
      <c r="FG180" s="13" t="n">
        <v>0.038008</v>
      </c>
      <c r="FH180" s="13" t="n">
        <v>0.002647</v>
      </c>
      <c r="FI180" s="13" t="n">
        <v>0.03873</v>
      </c>
      <c r="FJ180" s="13" t="n">
        <v>-0.0413</v>
      </c>
      <c r="FK180" s="13" t="n">
        <v>0.011095</v>
      </c>
      <c r="FL180" s="13" t="n">
        <v>0.004647</v>
      </c>
      <c r="FM180" s="13" t="n">
        <v>0.048704</v>
      </c>
      <c r="FN180" s="13" t="n">
        <v>0.013776</v>
      </c>
      <c r="FO180" s="13" t="n">
        <v>0.024714</v>
      </c>
      <c r="FP180" s="13" t="n">
        <v>0.048461</v>
      </c>
      <c r="FQ180" s="13" t="n">
        <v>-0.014265</v>
      </c>
      <c r="FR180" s="13" t="n">
        <v>-0.107156</v>
      </c>
      <c r="FS180" s="13" t="n">
        <v>0.019152</v>
      </c>
      <c r="FT180" s="13" t="n">
        <v>-0.113974</v>
      </c>
      <c r="FU180" s="13" t="n">
        <v>0.108189</v>
      </c>
      <c r="FV180" s="13" t="n">
        <v>0.066692</v>
      </c>
      <c r="FW180" s="13" t="n">
        <v>-0.025629</v>
      </c>
      <c r="FX180" s="13" t="n">
        <v>0.044085</v>
      </c>
      <c r="FY180" s="13" t="n">
        <v>-0.095558</v>
      </c>
      <c r="FZ180" s="13" t="n">
        <v>0.084122</v>
      </c>
      <c r="GA180" s="13" t="n">
        <v>0.016233</v>
      </c>
      <c r="GB180" s="13" t="n">
        <v>-0.042869</v>
      </c>
      <c r="GC180" s="13" t="n">
        <v>0.012393</v>
      </c>
    </row>
    <row r="181" customFormat="false" ht="15" hidden="false" customHeight="false" outlineLevel="0" collapsed="false">
      <c r="B181" s="8" t="str">
        <f aca="false">Deals!B181</f>
        <v>Nn Inc</v>
      </c>
      <c r="C181" s="12" t="n">
        <v>1</v>
      </c>
      <c r="D181" s="13" t="n">
        <v>-0.064371</v>
      </c>
      <c r="E181" s="13" t="n">
        <v>-0.1532</v>
      </c>
      <c r="F181" s="13" t="n">
        <v>-0.025508</v>
      </c>
      <c r="G181" s="13" t="n">
        <v>0.121109</v>
      </c>
      <c r="H181" s="13" t="n">
        <v>0.205206</v>
      </c>
      <c r="I181" s="13" t="n">
        <v>-0.094912</v>
      </c>
      <c r="J181" s="13" t="n">
        <v>0.00319</v>
      </c>
      <c r="K181" s="13" t="n">
        <v>0.083068</v>
      </c>
      <c r="L181" s="13" t="n">
        <v>0.021082</v>
      </c>
      <c r="M181" s="13" t="n">
        <v>-0.012835</v>
      </c>
      <c r="N181" s="13" t="n">
        <v>0.060447</v>
      </c>
      <c r="O181" s="13" t="n">
        <v>-0.232962</v>
      </c>
      <c r="P181" s="13" t="n">
        <v>-0.254054</v>
      </c>
      <c r="Q181" s="13" t="n">
        <v>0.235507</v>
      </c>
      <c r="R181" s="13" t="n">
        <v>-0.060997</v>
      </c>
      <c r="S181" s="13" t="n">
        <v>-0.239649</v>
      </c>
      <c r="T181" s="13" t="n">
        <v>0.05198</v>
      </c>
      <c r="U181" s="13" t="n">
        <v>0.078864</v>
      </c>
      <c r="V181" s="13" t="n">
        <v>0.099415</v>
      </c>
      <c r="W181" s="13" t="n">
        <v>0.107713</v>
      </c>
      <c r="X181" s="13" t="n">
        <v>-0.156062</v>
      </c>
      <c r="Y181" s="13" t="n">
        <v>0.205861</v>
      </c>
      <c r="Z181" s="13" t="n">
        <v>0.056313</v>
      </c>
      <c r="AA181" s="13" t="n">
        <v>0.028169</v>
      </c>
      <c r="AB181" s="13" t="n">
        <v>-0.032877</v>
      </c>
      <c r="AC181" s="13" t="n">
        <v>-0.035694</v>
      </c>
      <c r="AD181" s="13" t="n">
        <v>0.123894</v>
      </c>
      <c r="AE181" s="13" t="n">
        <v>0.015748</v>
      </c>
      <c r="AF181" s="13" t="n">
        <v>0.042377</v>
      </c>
      <c r="AG181" s="13" t="n">
        <v>0.253731</v>
      </c>
      <c r="AH181" s="13" t="n">
        <v>0.095238</v>
      </c>
      <c r="AI181" s="13" t="n">
        <v>0.038768</v>
      </c>
      <c r="AJ181" s="13" t="n">
        <v>-0.04021</v>
      </c>
      <c r="AK181" s="13" t="n">
        <v>0.009107</v>
      </c>
      <c r="AL181" s="13" t="n">
        <v>-0.076895</v>
      </c>
      <c r="AM181" s="13" t="n">
        <v>0.137255</v>
      </c>
      <c r="AN181" s="13" t="n">
        <v>0.018966</v>
      </c>
      <c r="AO181" s="13" t="n">
        <v>-0.051777</v>
      </c>
      <c r="AP181" s="13" t="n">
        <v>-0.012522</v>
      </c>
      <c r="AQ181" s="13" t="n">
        <v>0.043478</v>
      </c>
      <c r="AR181" s="13" t="n">
        <v>-0.167708</v>
      </c>
      <c r="AS181" s="13" t="n">
        <v>0.004184</v>
      </c>
      <c r="AT181" s="13" t="n">
        <v>-0.154167</v>
      </c>
      <c r="AU181" s="13" t="n">
        <v>0.067488</v>
      </c>
      <c r="AV181" s="13" t="n">
        <v>-0.125</v>
      </c>
      <c r="AW181" s="13" t="n">
        <v>0.137566</v>
      </c>
      <c r="AX181" s="13" t="n">
        <v>-0.066512</v>
      </c>
      <c r="AY181" s="13" t="n">
        <v>-0.22</v>
      </c>
      <c r="AZ181" s="13" t="n">
        <v>-0.25641</v>
      </c>
      <c r="BA181" s="13" t="n">
        <v>-0.375</v>
      </c>
      <c r="BB181" s="13" t="n">
        <v>-0.06546</v>
      </c>
      <c r="BC181" s="13" t="n">
        <v>0.360656</v>
      </c>
      <c r="BD181" s="13" t="n">
        <v>0.0931</v>
      </c>
      <c r="BE181" s="13" t="n">
        <v>-0.244198</v>
      </c>
      <c r="BF181" s="13" t="n">
        <v>0.206943</v>
      </c>
      <c r="BG181" s="13" t="n">
        <v>-0.142699</v>
      </c>
      <c r="BH181" s="13" t="n">
        <v>0.268387</v>
      </c>
      <c r="BI181" s="13" t="n">
        <v>-0.158811</v>
      </c>
      <c r="BJ181" s="13" t="n">
        <v>-0.218027</v>
      </c>
      <c r="BK181" s="13" t="n">
        <v>0.121495</v>
      </c>
      <c r="BM181" s="13" t="n">
        <v>0.070908</v>
      </c>
      <c r="BN181" s="13" t="n">
        <v>0.006734</v>
      </c>
      <c r="BO181" s="13" t="n">
        <v>0.070639</v>
      </c>
      <c r="BP181" s="13" t="n">
        <v>-0.065388</v>
      </c>
      <c r="BQ181" s="13" t="n">
        <v>0.067002</v>
      </c>
      <c r="BR181" s="13" t="n">
        <v>0.02989</v>
      </c>
      <c r="BS181" s="13" t="n">
        <v>-0.027356</v>
      </c>
      <c r="BT181" s="13" t="n">
        <v>0.047494</v>
      </c>
      <c r="BU181" s="13" t="n">
        <v>0.021082</v>
      </c>
      <c r="BV181" s="13" t="n">
        <v>-0.012835</v>
      </c>
      <c r="BW181" s="13" t="n">
        <v>-0.06812</v>
      </c>
      <c r="BX181" s="13" t="n">
        <v>-0.092214</v>
      </c>
      <c r="BY181" s="13" t="n">
        <v>0.065469</v>
      </c>
      <c r="BZ181" s="13" t="n">
        <v>0.046671</v>
      </c>
      <c r="CA181" s="13" t="n">
        <v>-0.053195</v>
      </c>
      <c r="CB181" s="13" t="n">
        <v>-0.141333</v>
      </c>
      <c r="CC181" s="13" t="n">
        <v>0.004082</v>
      </c>
      <c r="CD181" s="13" t="n">
        <v>0.083681</v>
      </c>
      <c r="CE181" s="13" t="n">
        <v>0.02588</v>
      </c>
      <c r="CF181" s="13" t="n">
        <v>0.023475</v>
      </c>
      <c r="CG181" s="13" t="n">
        <v>-0.014498</v>
      </c>
      <c r="CH181" s="13" t="n">
        <v>0.059701</v>
      </c>
      <c r="CI181" s="13" t="n">
        <v>0.023253</v>
      </c>
      <c r="CJ181" s="13" t="n">
        <v>0.026079</v>
      </c>
      <c r="CK181" s="13" t="n">
        <v>-0.091332</v>
      </c>
      <c r="CL181" s="13" t="n">
        <v>0.092289</v>
      </c>
      <c r="CM181" s="13" t="n">
        <v>0.038276</v>
      </c>
      <c r="CN181" s="13" t="n">
        <v>-0.039286</v>
      </c>
      <c r="CO181" s="13" t="n">
        <v>0.016726</v>
      </c>
      <c r="CP181" s="13" t="n">
        <v>0.031921</v>
      </c>
      <c r="CQ181" s="13" t="n">
        <v>0.003974</v>
      </c>
      <c r="CR181" s="13" t="n">
        <v>-0.037875</v>
      </c>
      <c r="CS181" s="13" t="n">
        <v>0.090566</v>
      </c>
      <c r="CT181" s="13" t="n">
        <v>-0.028201</v>
      </c>
      <c r="CU181" s="13" t="n">
        <v>-0.000852</v>
      </c>
      <c r="CV181" s="13" t="n">
        <v>0.05849</v>
      </c>
      <c r="CW181" s="13" t="n">
        <v>-0.025199</v>
      </c>
      <c r="CX181" s="13" t="n">
        <v>0.045252</v>
      </c>
      <c r="CY181" s="13" t="n">
        <v>0.000926</v>
      </c>
      <c r="CZ181" s="13" t="n">
        <v>0.029971</v>
      </c>
      <c r="DA181" s="13" t="n">
        <v>-0.019706</v>
      </c>
      <c r="DB181" s="13" t="n">
        <v>-0.009147</v>
      </c>
      <c r="DC181" s="13" t="n">
        <v>0.046808</v>
      </c>
      <c r="DD181" s="13" t="n">
        <v>0.104853</v>
      </c>
      <c r="DE181" s="13" t="n">
        <v>0.029695</v>
      </c>
      <c r="DF181" s="13" t="n">
        <v>-0.00856</v>
      </c>
      <c r="DG181" s="13" t="n">
        <v>0.081557</v>
      </c>
      <c r="DH181" s="13" t="n">
        <v>-0.012881</v>
      </c>
      <c r="DI181" s="13" t="n">
        <v>-0.144756</v>
      </c>
      <c r="DJ181" s="13" t="n">
        <v>0.001067</v>
      </c>
      <c r="DK181" s="13" t="n">
        <v>-0.130748</v>
      </c>
      <c r="DL181" s="13" t="n">
        <v>0.105902</v>
      </c>
      <c r="DM181" s="13" t="n">
        <v>0.055703</v>
      </c>
      <c r="DN181" s="13" t="n">
        <v>-0.007136</v>
      </c>
      <c r="DO181" s="13" t="n">
        <v>0.015353</v>
      </c>
      <c r="DP181" s="13" t="n">
        <v>-0.050152</v>
      </c>
      <c r="DQ181" s="13" t="n">
        <v>0.064347</v>
      </c>
      <c r="DR181" s="13" t="n">
        <v>-0.013329</v>
      </c>
      <c r="DS181" s="13" t="n">
        <v>-0.056718</v>
      </c>
      <c r="DT181" s="13" t="n">
        <v>0.000156</v>
      </c>
      <c r="DV181" s="13" t="n">
        <v>0.040983</v>
      </c>
      <c r="DW181" s="13" t="n">
        <v>-0.002045</v>
      </c>
      <c r="DX181" s="13" t="n">
        <v>0.036467</v>
      </c>
      <c r="DY181" s="13" t="n">
        <v>-0.033935</v>
      </c>
      <c r="DZ181" s="13" t="n">
        <v>0.088854</v>
      </c>
      <c r="EA181" s="13" t="n">
        <v>-0.00173</v>
      </c>
      <c r="EB181" s="13" t="n">
        <v>-0.007663</v>
      </c>
      <c r="EC181" s="13" t="n">
        <v>0.010319</v>
      </c>
      <c r="ED181" s="13" t="n">
        <v>0.006534</v>
      </c>
      <c r="EE181" s="13" t="n">
        <v>-0.021312</v>
      </c>
      <c r="EF181" s="13" t="n">
        <v>-0.069549</v>
      </c>
      <c r="EG181" s="13" t="n">
        <v>-0.081792</v>
      </c>
      <c r="EH181" s="13" t="n">
        <v>0.038796</v>
      </c>
      <c r="EI181" s="13" t="n">
        <v>0.037854</v>
      </c>
      <c r="EJ181" s="13" t="n">
        <v>-0.065716</v>
      </c>
      <c r="EK181" s="13" t="n">
        <v>-0.139719</v>
      </c>
      <c r="EL181" s="13" t="n">
        <v>0.002424</v>
      </c>
      <c r="EM181" s="13" t="n">
        <v>0.10561</v>
      </c>
      <c r="EN181" s="13" t="n">
        <v>0.043778</v>
      </c>
      <c r="EO181" s="13" t="n">
        <v>0.010881</v>
      </c>
      <c r="EP181" s="13" t="n">
        <v>-0.023645</v>
      </c>
      <c r="EQ181" s="13" t="n">
        <v>0.055189</v>
      </c>
      <c r="ER181" s="13" t="n">
        <v>0.004235</v>
      </c>
      <c r="ES181" s="13" t="n">
        <v>0.021227</v>
      </c>
      <c r="ET181" s="13" t="n">
        <v>-0.116923</v>
      </c>
      <c r="EU181" s="13" t="n">
        <v>0.045407</v>
      </c>
      <c r="EV181" s="13" t="n">
        <v>0.007104</v>
      </c>
      <c r="EW181" s="13" t="n">
        <v>0.015899</v>
      </c>
      <c r="EX181" s="13" t="n">
        <v>0.01839</v>
      </c>
      <c r="EY181" s="13" t="n">
        <v>0.02214</v>
      </c>
      <c r="EZ181" s="13" t="n">
        <v>-0.011661</v>
      </c>
      <c r="FA181" s="13" t="n">
        <v>-0.040966</v>
      </c>
      <c r="FB181" s="13" t="n">
        <v>0.064094</v>
      </c>
      <c r="FC181" s="13" t="n">
        <v>-0.032291</v>
      </c>
      <c r="FD181" s="13" t="n">
        <v>-0.028837</v>
      </c>
      <c r="FE181" s="13" t="n">
        <v>0.067866</v>
      </c>
      <c r="FF181" s="13" t="n">
        <v>-0.023371</v>
      </c>
      <c r="FG181" s="13" t="n">
        <v>0.02056</v>
      </c>
      <c r="FH181" s="13" t="n">
        <v>-0.008684</v>
      </c>
      <c r="FI181" s="13" t="n">
        <v>0.033566</v>
      </c>
      <c r="FJ181" s="13" t="n">
        <v>-0.026163</v>
      </c>
      <c r="FK181" s="13" t="n">
        <v>0.014317</v>
      </c>
      <c r="FL181" s="13" t="n">
        <v>0.010158</v>
      </c>
      <c r="FM181" s="13" t="n">
        <v>0.066016</v>
      </c>
      <c r="FN181" s="13" t="n">
        <v>-0.007249</v>
      </c>
      <c r="FO181" s="13" t="n">
        <v>-0.014598</v>
      </c>
      <c r="FP181" s="13" t="n">
        <v>0.081223</v>
      </c>
      <c r="FQ181" s="13" t="n">
        <v>0.004139</v>
      </c>
      <c r="FR181" s="13" t="n">
        <v>-0.143659</v>
      </c>
      <c r="FS181" s="13" t="n">
        <v>-0.007339</v>
      </c>
      <c r="FT181" s="13" t="n">
        <v>-0.169982</v>
      </c>
      <c r="FU181" s="13" t="n">
        <v>0.200146</v>
      </c>
      <c r="FV181" s="13" t="n">
        <v>0.037106</v>
      </c>
      <c r="FW181" s="13" t="n">
        <v>-0.014703</v>
      </c>
      <c r="FX181" s="13" t="n">
        <v>-0.013995</v>
      </c>
      <c r="FY181" s="13" t="n">
        <v>-0.065877</v>
      </c>
      <c r="FZ181" s="13" t="n">
        <v>0.059797</v>
      </c>
      <c r="GA181" s="13" t="n">
        <v>-0.019193</v>
      </c>
      <c r="GB181" s="13" t="n">
        <v>-0.068961</v>
      </c>
      <c r="GC181" s="13" t="n">
        <v>0.000753</v>
      </c>
    </row>
    <row r="182" customFormat="false" ht="15" hidden="false" customHeight="false" outlineLevel="0" collapsed="false">
      <c r="B182" s="8" t="str">
        <f aca="false">Deals!B182</f>
        <v>Steel Dynamics, Inc.</v>
      </c>
      <c r="C182" s="12" t="n">
        <v>1</v>
      </c>
      <c r="D182" s="13" t="n">
        <v>0.017691</v>
      </c>
      <c r="E182" s="13" t="n">
        <v>-0.020426</v>
      </c>
      <c r="F182" s="13" t="n">
        <v>-0.119122</v>
      </c>
      <c r="G182" s="13" t="n">
        <v>-0.136778</v>
      </c>
      <c r="H182" s="13" t="n">
        <v>0.069249</v>
      </c>
      <c r="I182" s="13" t="n">
        <v>0.110757</v>
      </c>
      <c r="J182" s="13" t="n">
        <v>0.100995</v>
      </c>
      <c r="K182" s="13" t="n">
        <v>-0.01446</v>
      </c>
      <c r="L182" s="13" t="n">
        <v>-0.043879</v>
      </c>
      <c r="M182" s="13" t="n">
        <v>-0.033068</v>
      </c>
      <c r="N182" s="13" t="n">
        <v>-0.027459</v>
      </c>
      <c r="O182" s="13" t="n">
        <v>-0.110986</v>
      </c>
      <c r="P182" s="13" t="n">
        <v>0.075087</v>
      </c>
      <c r="Q182" s="13" t="n">
        <v>-0.058473</v>
      </c>
      <c r="R182" s="13" t="n">
        <v>0.035538</v>
      </c>
      <c r="S182" s="13" t="n">
        <v>0.026861</v>
      </c>
      <c r="T182" s="13" t="n">
        <v>-0.008719</v>
      </c>
      <c r="U182" s="13" t="n">
        <v>0.24519</v>
      </c>
      <c r="V182" s="13" t="n">
        <v>0.119947</v>
      </c>
      <c r="W182" s="13" t="n">
        <v>-0.020627</v>
      </c>
      <c r="X182" s="13" t="n">
        <v>-0.002025</v>
      </c>
      <c r="Y182" s="13" t="n">
        <v>0.094694</v>
      </c>
      <c r="Z182" s="13" t="n">
        <v>-0.082028</v>
      </c>
      <c r="AA182" s="13" t="n">
        <v>0.020715</v>
      </c>
      <c r="AB182" s="13" t="n">
        <v>0.09884</v>
      </c>
      <c r="AC182" s="13" t="n">
        <v>0.292061</v>
      </c>
      <c r="AD182" s="13" t="n">
        <v>0.006764</v>
      </c>
      <c r="AE182" s="13" t="n">
        <v>-0.049747</v>
      </c>
      <c r="AF182" s="13" t="n">
        <v>0.08252</v>
      </c>
      <c r="AG182" s="13" t="n">
        <v>-0.046038</v>
      </c>
      <c r="AH182" s="13" t="n">
        <v>0.039701</v>
      </c>
      <c r="AI182" s="13" t="n">
        <v>-0.059491</v>
      </c>
      <c r="AJ182" s="13" t="n">
        <v>0.058105</v>
      </c>
      <c r="AK182" s="13" t="n">
        <v>-0.01117</v>
      </c>
      <c r="AL182" s="13" t="n">
        <v>-0.027111</v>
      </c>
      <c r="AM182" s="13" t="n">
        <v>0.00508</v>
      </c>
      <c r="AN182" s="13" t="n">
        <v>0.079489</v>
      </c>
      <c r="AO182" s="13" t="n">
        <v>0.034668</v>
      </c>
      <c r="AP182" s="13" t="n">
        <v>0.124286</v>
      </c>
      <c r="AQ182" s="13" t="n">
        <v>0.052632</v>
      </c>
      <c r="AR182" s="13" t="n">
        <v>0.018722</v>
      </c>
      <c r="AS182" s="13" t="n">
        <v>-0.039838</v>
      </c>
      <c r="AT182" s="13" t="n">
        <v>0.013342</v>
      </c>
      <c r="AU182" s="13" t="n">
        <v>0.103102</v>
      </c>
      <c r="AV182" s="13" t="n">
        <v>-0.066599</v>
      </c>
      <c r="AW182" s="13" t="n">
        <v>0.02481</v>
      </c>
      <c r="AX182" s="13" t="n">
        <v>-0.028881</v>
      </c>
      <c r="AY182" s="13" t="n">
        <v>-0.007697</v>
      </c>
      <c r="AZ182" s="13" t="n">
        <v>-0.1237</v>
      </c>
      <c r="BA182" s="13" t="n">
        <v>-0.111111</v>
      </c>
      <c r="BB182" s="13" t="n">
        <v>-0.14125</v>
      </c>
      <c r="BC182" s="13" t="n">
        <v>0.218043</v>
      </c>
      <c r="BD182" s="13" t="n">
        <v>0.019951</v>
      </c>
      <c r="BE182" s="13" t="n">
        <v>-0.048499</v>
      </c>
      <c r="BF182" s="13" t="n">
        <v>-0.101786</v>
      </c>
      <c r="BG182" s="13" t="n">
        <v>-0.206124</v>
      </c>
      <c r="BH182" s="13" t="n">
        <v>0.210338</v>
      </c>
      <c r="BI182" s="13" t="n">
        <v>0.043377</v>
      </c>
      <c r="BJ182" s="13" t="n">
        <v>-0.143129</v>
      </c>
      <c r="BK182" s="13" t="n">
        <v>0.112593</v>
      </c>
      <c r="BM182" s="13" t="n">
        <v>0.038236</v>
      </c>
      <c r="BN182" s="13" t="n">
        <v>0.03348</v>
      </c>
      <c r="BO182" s="13" t="n">
        <v>0.003273</v>
      </c>
      <c r="BP182" s="13" t="n">
        <v>-0.010601</v>
      </c>
      <c r="BQ182" s="13" t="n">
        <v>0.075713</v>
      </c>
      <c r="BR182" s="13" t="n">
        <v>0.011038</v>
      </c>
      <c r="BS182" s="13" t="n">
        <v>-0.00926</v>
      </c>
      <c r="BT182" s="13" t="n">
        <v>0.029853</v>
      </c>
      <c r="BU182" s="13" t="n">
        <v>-0.021078</v>
      </c>
      <c r="BV182" s="13" t="n">
        <v>-0.00198</v>
      </c>
      <c r="BW182" s="13" t="n">
        <v>-0.047488</v>
      </c>
      <c r="BX182" s="13" t="n">
        <v>-0.043814</v>
      </c>
      <c r="BY182" s="13" t="n">
        <v>0.07451</v>
      </c>
      <c r="BZ182" s="13" t="n">
        <v>0.009557</v>
      </c>
      <c r="CA182" s="13" t="n">
        <v>-0.044603</v>
      </c>
      <c r="CB182" s="13" t="n">
        <v>-0.064723</v>
      </c>
      <c r="CC182" s="13" t="n">
        <v>0.001069</v>
      </c>
      <c r="CD182" s="13" t="n">
        <v>0.095151</v>
      </c>
      <c r="CE182" s="13" t="n">
        <v>0.018491</v>
      </c>
      <c r="CF182" s="13" t="n">
        <v>0.045514</v>
      </c>
      <c r="CG182" s="13" t="n">
        <v>-0.012791</v>
      </c>
      <c r="CH182" s="13" t="n">
        <v>0.033162</v>
      </c>
      <c r="CI182" s="13" t="n">
        <v>0.021293</v>
      </c>
      <c r="CJ182" s="13" t="n">
        <v>0.011081</v>
      </c>
      <c r="CK182" s="13" t="n">
        <v>-0.008831</v>
      </c>
      <c r="CL182" s="13" t="n">
        <v>0.072449</v>
      </c>
      <c r="CM182" s="13" t="n">
        <v>0.012484</v>
      </c>
      <c r="CN182" s="13" t="n">
        <v>0.015297</v>
      </c>
      <c r="CO182" s="13" t="n">
        <v>0.030587</v>
      </c>
      <c r="CP182" s="13" t="n">
        <v>0.006089</v>
      </c>
      <c r="CQ182" s="13" t="n">
        <v>0.001577</v>
      </c>
      <c r="CR182" s="13" t="n">
        <v>0.002715</v>
      </c>
      <c r="CS182" s="13" t="n">
        <v>0.012367</v>
      </c>
      <c r="CT182" s="13" t="n">
        <v>0.010593</v>
      </c>
      <c r="CU182" s="13" t="n">
        <v>-0.001771</v>
      </c>
      <c r="CV182" s="13" t="n">
        <v>0.045931</v>
      </c>
      <c r="CW182" s="13" t="n">
        <v>0.019471</v>
      </c>
      <c r="CX182" s="13" t="n">
        <v>0.04309</v>
      </c>
      <c r="CY182" s="13" t="n">
        <v>0.006204</v>
      </c>
      <c r="CZ182" s="13" t="n">
        <v>0.045127</v>
      </c>
      <c r="DA182" s="13" t="n">
        <v>-0.034703</v>
      </c>
      <c r="DB182" s="13" t="n">
        <v>-0.00088</v>
      </c>
      <c r="DC182" s="13" t="n">
        <v>-0.006974</v>
      </c>
      <c r="DD182" s="13" t="n">
        <v>0.024488</v>
      </c>
      <c r="DE182" s="13" t="n">
        <v>-0.002915</v>
      </c>
      <c r="DF182" s="13" t="n">
        <v>0.024557</v>
      </c>
      <c r="DG182" s="13" t="n">
        <v>-0.006231</v>
      </c>
      <c r="DH182" s="13" t="n">
        <v>-0.01801</v>
      </c>
      <c r="DI182" s="13" t="n">
        <v>-0.08171</v>
      </c>
      <c r="DJ182" s="13" t="n">
        <v>0.035196</v>
      </c>
      <c r="DK182" s="13" t="n">
        <v>-0.10699</v>
      </c>
      <c r="DL182" s="13" t="n">
        <v>0.105701</v>
      </c>
      <c r="DM182" s="13" t="n">
        <v>0.030243</v>
      </c>
      <c r="DN182" s="13" t="n">
        <v>-0.005953</v>
      </c>
      <c r="DO182" s="13" t="n">
        <v>0.042376</v>
      </c>
      <c r="DP182" s="13" t="n">
        <v>-0.07346</v>
      </c>
      <c r="DQ182" s="13" t="n">
        <v>0.088546</v>
      </c>
      <c r="DR182" s="13" t="n">
        <v>0.020084</v>
      </c>
      <c r="DS182" s="13" t="n">
        <v>-0.048928</v>
      </c>
      <c r="DT182" s="13" t="n">
        <v>0.052103</v>
      </c>
      <c r="DV182" s="13" t="n">
        <v>0.033794</v>
      </c>
      <c r="DW182" s="13" t="n">
        <v>0.028917</v>
      </c>
      <c r="DX182" s="13" t="n">
        <v>-0.001018</v>
      </c>
      <c r="DY182" s="13" t="n">
        <v>-0.022323</v>
      </c>
      <c r="DZ182" s="13" t="n">
        <v>0.080976</v>
      </c>
      <c r="EA182" s="13" t="n">
        <v>0.007241</v>
      </c>
      <c r="EB182" s="13" t="n">
        <v>-0.000627</v>
      </c>
      <c r="EC182" s="13" t="n">
        <v>0.018439</v>
      </c>
      <c r="ED182" s="13" t="n">
        <v>-0.023752</v>
      </c>
      <c r="EE182" s="13" t="n">
        <v>0.001638</v>
      </c>
      <c r="EF182" s="13" t="n">
        <v>-0.053171</v>
      </c>
      <c r="EG182" s="13" t="n">
        <v>-0.047451</v>
      </c>
      <c r="EH182" s="13" t="n">
        <v>0.064849</v>
      </c>
      <c r="EI182" s="13" t="n">
        <v>0.003787</v>
      </c>
      <c r="EJ182" s="13" t="n">
        <v>-0.048371</v>
      </c>
      <c r="EK182" s="13" t="n">
        <v>-0.059277</v>
      </c>
      <c r="EL182" s="13" t="n">
        <v>0.007081</v>
      </c>
      <c r="EM182" s="13" t="n">
        <v>0.101215</v>
      </c>
      <c r="EN182" s="13" t="n">
        <v>0.026988</v>
      </c>
      <c r="EO182" s="13" t="n">
        <v>0.032746</v>
      </c>
      <c r="EP182" s="13" t="n">
        <v>-0.024517</v>
      </c>
      <c r="EQ182" s="13" t="n">
        <v>0.033259</v>
      </c>
      <c r="ER182" s="13" t="n">
        <v>0.020056</v>
      </c>
      <c r="ES182" s="13" t="n">
        <v>0.010726</v>
      </c>
      <c r="ET182" s="13" t="n">
        <v>-0.009775</v>
      </c>
      <c r="EU182" s="13" t="n">
        <v>0.072883</v>
      </c>
      <c r="EV182" s="13" t="n">
        <v>0.017056</v>
      </c>
      <c r="EW182" s="13" t="n">
        <v>0.016222</v>
      </c>
      <c r="EX182" s="13" t="n">
        <v>0.027022</v>
      </c>
      <c r="EY182" s="13" t="n">
        <v>0.006269</v>
      </c>
      <c r="EZ182" s="13" t="n">
        <v>-2.1E-005</v>
      </c>
      <c r="FA182" s="13" t="n">
        <v>-0.007588</v>
      </c>
      <c r="FB182" s="13" t="n">
        <v>0.016305</v>
      </c>
      <c r="FC182" s="13" t="n">
        <v>0.005941</v>
      </c>
      <c r="FD182" s="13" t="n">
        <v>-0.004131</v>
      </c>
      <c r="FE182" s="13" t="n">
        <v>0.038515</v>
      </c>
      <c r="FF182" s="13" t="n">
        <v>0.016072</v>
      </c>
      <c r="FG182" s="13" t="n">
        <v>0.047135</v>
      </c>
      <c r="FH182" s="13" t="n">
        <v>0.007133</v>
      </c>
      <c r="FI182" s="13" t="n">
        <v>0.047611</v>
      </c>
      <c r="FJ182" s="13" t="n">
        <v>-0.03467</v>
      </c>
      <c r="FK182" s="13" t="n">
        <v>-0.002521</v>
      </c>
      <c r="FL182" s="13" t="n">
        <v>-0.0076</v>
      </c>
      <c r="FM182" s="13" t="n">
        <v>0.020404</v>
      </c>
      <c r="FN182" s="13" t="n">
        <v>0.010759</v>
      </c>
      <c r="FO182" s="13" t="n">
        <v>0.021261</v>
      </c>
      <c r="FP182" s="13" t="n">
        <v>-0.004456</v>
      </c>
      <c r="FQ182" s="13" t="n">
        <v>-0.021531</v>
      </c>
      <c r="FR182" s="13" t="n">
        <v>-0.081302</v>
      </c>
      <c r="FS182" s="13" t="n">
        <v>0.037363</v>
      </c>
      <c r="FT182" s="13" t="n">
        <v>-0.112171</v>
      </c>
      <c r="FU182" s="13" t="n">
        <v>0.114885</v>
      </c>
      <c r="FV182" s="13" t="n">
        <v>0.037869</v>
      </c>
      <c r="FW182" s="13" t="n">
        <v>-0.012058</v>
      </c>
      <c r="FX182" s="13" t="n">
        <v>0.043934</v>
      </c>
      <c r="FY182" s="13" t="n">
        <v>-0.072258</v>
      </c>
      <c r="FZ182" s="13" t="n">
        <v>0.097213</v>
      </c>
      <c r="GA182" s="13" t="n">
        <v>0.0207</v>
      </c>
      <c r="GB182" s="13" t="n">
        <v>-0.053504</v>
      </c>
      <c r="GC182" s="13" t="n">
        <v>0.051649</v>
      </c>
    </row>
    <row r="183" customFormat="false" ht="15" hidden="false" customHeight="false" outlineLevel="0" collapsed="false">
      <c r="B183" s="8" t="str">
        <f aca="false">Deals!B183</f>
        <v>Pgt Innovations, Inc.</v>
      </c>
      <c r="C183" s="12" t="n">
        <v>1</v>
      </c>
      <c r="D183" s="13" t="n">
        <v>0.00912</v>
      </c>
      <c r="E183" s="13" t="n">
        <v>0.000532</v>
      </c>
      <c r="F183" s="13" t="n">
        <v>0.023379</v>
      </c>
      <c r="G183" s="13" t="n">
        <v>-0.107996</v>
      </c>
      <c r="H183" s="13" t="n">
        <v>0.183935</v>
      </c>
      <c r="I183" s="13" t="n">
        <v>0.09882</v>
      </c>
      <c r="J183" s="13" t="n">
        <v>0.012975</v>
      </c>
      <c r="K183" s="13" t="n">
        <v>0.056537</v>
      </c>
      <c r="L183" s="13" t="n">
        <v>0.047587</v>
      </c>
      <c r="M183" s="13" t="n">
        <v>-0.053488</v>
      </c>
      <c r="N183" s="13" t="n">
        <v>-0.168015</v>
      </c>
      <c r="O183" s="13" t="n">
        <v>-0.081526</v>
      </c>
      <c r="P183" s="13" t="n">
        <v>-0.017915</v>
      </c>
      <c r="Q183" s="13" t="n">
        <v>-0.077944</v>
      </c>
      <c r="R183" s="13" t="n">
        <v>0.024281</v>
      </c>
      <c r="S183" s="13" t="n">
        <v>-0.139596</v>
      </c>
      <c r="T183" s="13" t="n">
        <v>0.009184</v>
      </c>
      <c r="U183" s="13" t="n">
        <v>-0.005056</v>
      </c>
      <c r="V183" s="13" t="n">
        <v>0.064024</v>
      </c>
      <c r="W183" s="13" t="n">
        <v>0.023878</v>
      </c>
      <c r="X183" s="13" t="n">
        <v>-0.039179</v>
      </c>
      <c r="Y183" s="13" t="n">
        <v>0.165049</v>
      </c>
      <c r="Z183" s="13" t="n">
        <v>-0.0075</v>
      </c>
      <c r="AA183" s="13" t="n">
        <v>-0.104114</v>
      </c>
      <c r="AB183" s="13" t="n">
        <v>-0.081537</v>
      </c>
      <c r="AC183" s="13" t="n">
        <v>0.132653</v>
      </c>
      <c r="AD183" s="13" t="n">
        <v>0.031532</v>
      </c>
      <c r="AE183" s="13" t="n">
        <v>0.004367</v>
      </c>
      <c r="AF183" s="13" t="n">
        <v>-0.126087</v>
      </c>
      <c r="AG183" s="13" t="n">
        <v>0.069652</v>
      </c>
      <c r="AH183" s="13" t="n">
        <v>0.013953</v>
      </c>
      <c r="AI183" s="13" t="n">
        <v>0.050459</v>
      </c>
      <c r="AJ183" s="13" t="n">
        <v>0.117904</v>
      </c>
      <c r="AK183" s="13" t="n">
        <v>0.015625</v>
      </c>
      <c r="AL183" s="13" t="n">
        <v>0.015385</v>
      </c>
      <c r="AM183" s="13" t="n">
        <v>0.132576</v>
      </c>
      <c r="AN183" s="13" t="n">
        <v>-0.056856</v>
      </c>
      <c r="AO183" s="13" t="n">
        <v>0.159574</v>
      </c>
      <c r="AP183" s="13" t="n">
        <v>0.030581</v>
      </c>
      <c r="AQ183" s="13" t="n">
        <v>-0.053412</v>
      </c>
      <c r="AR183" s="13" t="n">
        <v>0.097179</v>
      </c>
      <c r="AS183" s="13" t="n">
        <v>0.065714</v>
      </c>
      <c r="AT183" s="13" t="n">
        <v>-0.064343</v>
      </c>
      <c r="AU183" s="13" t="n">
        <v>0.186246</v>
      </c>
      <c r="AV183" s="13" t="n">
        <v>0.007246</v>
      </c>
      <c r="AW183" s="13" t="n">
        <v>0.151079</v>
      </c>
      <c r="AX183" s="13" t="n">
        <v>0.0125</v>
      </c>
      <c r="AY183" s="13" t="n">
        <v>-0.111111</v>
      </c>
      <c r="AZ183" s="13" t="n">
        <v>-0.062037</v>
      </c>
      <c r="BA183" s="13" t="n">
        <v>-0.048865</v>
      </c>
      <c r="BB183" s="13" t="n">
        <v>-0.177478</v>
      </c>
      <c r="BC183" s="13" t="n">
        <v>0.049842</v>
      </c>
      <c r="BD183" s="13" t="n">
        <v>-0.09375</v>
      </c>
      <c r="BE183" s="13" t="n">
        <v>-0.081565</v>
      </c>
      <c r="BF183" s="13" t="n">
        <v>0.058484</v>
      </c>
      <c r="BG183" s="13" t="n">
        <v>0.020464</v>
      </c>
      <c r="BH183" s="13" t="n">
        <v>0.117647</v>
      </c>
      <c r="BI183" s="13" t="n">
        <v>-0.035885</v>
      </c>
      <c r="BJ183" s="13" t="n">
        <v>-0.007444</v>
      </c>
      <c r="BK183" s="13" t="n">
        <v>0.079375</v>
      </c>
      <c r="BM183" s="13" t="n">
        <v>0.062621</v>
      </c>
      <c r="BN183" s="13" t="n">
        <v>0.002015</v>
      </c>
      <c r="BO183" s="13" t="n">
        <v>0.060012</v>
      </c>
      <c r="BP183" s="13" t="n">
        <v>-0.035068</v>
      </c>
      <c r="BQ183" s="13" t="n">
        <v>0.041648</v>
      </c>
      <c r="BR183" s="13" t="n">
        <v>-0.008501</v>
      </c>
      <c r="BS183" s="13" t="n">
        <v>-0.039431</v>
      </c>
      <c r="BT183" s="13" t="n">
        <v>0.036122</v>
      </c>
      <c r="BU183" s="13" t="n">
        <v>0.047587</v>
      </c>
      <c r="BV183" s="13" t="n">
        <v>-0.053488</v>
      </c>
      <c r="BW183" s="13" t="n">
        <v>-0.086497</v>
      </c>
      <c r="BX183" s="13" t="n">
        <v>-0.085194</v>
      </c>
      <c r="BY183" s="13" t="n">
        <v>0.062238</v>
      </c>
      <c r="BZ183" s="13" t="n">
        <v>0.053444</v>
      </c>
      <c r="CA183" s="13" t="n">
        <v>-0.036931</v>
      </c>
      <c r="CB183" s="13" t="n">
        <v>-0.134013</v>
      </c>
      <c r="CC183" s="13" t="n">
        <v>-0.030916</v>
      </c>
      <c r="CD183" s="13" t="n">
        <v>0.038806</v>
      </c>
      <c r="CE183" s="13" t="n">
        <v>0.031489</v>
      </c>
      <c r="CF183" s="13" t="n">
        <v>0.009355</v>
      </c>
      <c r="CG183" s="13" t="n">
        <v>-0.042042</v>
      </c>
      <c r="CH183" s="13" t="n">
        <v>0.047433</v>
      </c>
      <c r="CI183" s="13" t="n">
        <v>0.030033</v>
      </c>
      <c r="CJ183" s="13" t="n">
        <v>0.117876</v>
      </c>
      <c r="CK183" s="13" t="n">
        <v>-0.111158</v>
      </c>
      <c r="CL183" s="13" t="n">
        <v>0.072604</v>
      </c>
      <c r="CM183" s="13" t="n">
        <v>0.014295</v>
      </c>
      <c r="CN183" s="13" t="n">
        <v>0.019359</v>
      </c>
      <c r="CO183" s="13" t="n">
        <v>0.027966</v>
      </c>
      <c r="CP183" s="13" t="n">
        <v>0.020055</v>
      </c>
      <c r="CQ183" s="13" t="n">
        <v>0.038317</v>
      </c>
      <c r="CR183" s="13" t="n">
        <v>-0.019933</v>
      </c>
      <c r="CS183" s="13" t="n">
        <v>0.092614</v>
      </c>
      <c r="CT183" s="13" t="n">
        <v>-0.008108</v>
      </c>
      <c r="CU183" s="13" t="n">
        <v>-0.009</v>
      </c>
      <c r="CV183" s="13" t="n">
        <v>0.071923</v>
      </c>
      <c r="CW183" s="13" t="n">
        <v>-0.029851</v>
      </c>
      <c r="CX183" s="13" t="n">
        <v>0.014022</v>
      </c>
      <c r="CY183" s="13" t="n">
        <v>0.014033</v>
      </c>
      <c r="CZ183" s="13" t="n">
        <v>0.035172</v>
      </c>
      <c r="DA183" s="13" t="n">
        <v>-0.022115</v>
      </c>
      <c r="DB183" s="13" t="n">
        <v>0.02973</v>
      </c>
      <c r="DC183" s="13" t="n">
        <v>0.000982</v>
      </c>
      <c r="DD183" s="13" t="n">
        <v>0.142749</v>
      </c>
      <c r="DE183" s="13" t="n">
        <v>0.037192</v>
      </c>
      <c r="DF183" s="13" t="n">
        <v>-0.014032</v>
      </c>
      <c r="DG183" s="13" t="n">
        <v>0.049426</v>
      </c>
      <c r="DH183" s="13" t="n">
        <v>-0.034265</v>
      </c>
      <c r="DI183" s="13" t="n">
        <v>-0.144463</v>
      </c>
      <c r="DJ183" s="13" t="n">
        <v>-0.020807</v>
      </c>
      <c r="DK183" s="13" t="n">
        <v>-0.14448</v>
      </c>
      <c r="DL183" s="13" t="n">
        <v>0.127349</v>
      </c>
      <c r="DM183" s="13" t="n">
        <v>0.076712</v>
      </c>
      <c r="DN183" s="13" t="n">
        <v>0.007498</v>
      </c>
      <c r="DO183" s="13" t="n">
        <v>0.007617</v>
      </c>
      <c r="DP183" s="13" t="n">
        <v>-0.058013</v>
      </c>
      <c r="DQ183" s="13" t="n">
        <v>0.074806</v>
      </c>
      <c r="DR183" s="13" t="n">
        <v>-0.031092</v>
      </c>
      <c r="DS183" s="13" t="n">
        <v>-0.04019</v>
      </c>
      <c r="DT183" s="13" t="n">
        <v>-0.035549</v>
      </c>
      <c r="DV183" s="13" t="n">
        <v>0.017289</v>
      </c>
      <c r="DW183" s="13" t="n">
        <v>-0.010882</v>
      </c>
      <c r="DX183" s="13" t="n">
        <v>0.023455</v>
      </c>
      <c r="DY183" s="13" t="n">
        <v>-0.017418</v>
      </c>
      <c r="DZ183" s="13" t="n">
        <v>0.047477</v>
      </c>
      <c r="EA183" s="13" t="n">
        <v>-0.021398</v>
      </c>
      <c r="EB183" s="13" t="n">
        <v>0.022046</v>
      </c>
      <c r="EC183" s="13" t="n">
        <v>0.018873</v>
      </c>
      <c r="ED183" s="13" t="n">
        <v>0.023034</v>
      </c>
      <c r="EE183" s="13" t="n">
        <v>-0.052736</v>
      </c>
      <c r="EF183" s="13" t="n">
        <v>-0.065364</v>
      </c>
      <c r="EG183" s="13" t="n">
        <v>-0.089742</v>
      </c>
      <c r="EH183" s="13" t="n">
        <v>0.053152</v>
      </c>
      <c r="EI183" s="13" t="n">
        <v>0.028786</v>
      </c>
      <c r="EJ183" s="13" t="n">
        <v>-0.051739</v>
      </c>
      <c r="EK183" s="13" t="n">
        <v>-0.10249</v>
      </c>
      <c r="EL183" s="13" t="n">
        <v>-0.018578</v>
      </c>
      <c r="EM183" s="13" t="n">
        <v>0.034075</v>
      </c>
      <c r="EN183" s="13" t="n">
        <v>0.045178</v>
      </c>
      <c r="EO183" s="13" t="n">
        <v>-0.011984</v>
      </c>
      <c r="EP183" s="13" t="n">
        <v>-0.045627</v>
      </c>
      <c r="EQ183" s="13" t="n">
        <v>0.049232</v>
      </c>
      <c r="ER183" s="13" t="n">
        <v>0.027746</v>
      </c>
      <c r="ES183" s="13" t="n">
        <v>0.098478</v>
      </c>
      <c r="ET183" s="13" t="n">
        <v>-0.108699</v>
      </c>
      <c r="EU183" s="13" t="n">
        <v>0.044804</v>
      </c>
      <c r="EV183" s="13" t="n">
        <v>-0.011773</v>
      </c>
      <c r="EW183" s="13" t="n">
        <v>0.016171</v>
      </c>
      <c r="EX183" s="13" t="n">
        <v>0.039368</v>
      </c>
      <c r="EY183" s="13" t="n">
        <v>-0.003141</v>
      </c>
      <c r="EZ183" s="13" t="n">
        <v>0.006861</v>
      </c>
      <c r="FA183" s="13" t="n">
        <v>-0.038109</v>
      </c>
      <c r="FB183" s="13" t="n">
        <v>0.066693</v>
      </c>
      <c r="FC183" s="13" t="n">
        <v>-0.025255</v>
      </c>
      <c r="FD183" s="13" t="n">
        <v>-0.0441</v>
      </c>
      <c r="FE183" s="13" t="n">
        <v>0.098369</v>
      </c>
      <c r="FF183" s="13" t="n">
        <v>-0.021822</v>
      </c>
      <c r="FG183" s="13" t="n">
        <v>0.014181</v>
      </c>
      <c r="FH183" s="13" t="n">
        <v>0.029236</v>
      </c>
      <c r="FI183" s="13" t="n">
        <v>0.014677</v>
      </c>
      <c r="FJ183" s="13" t="n">
        <v>-0.048816</v>
      </c>
      <c r="FK183" s="13" t="n">
        <v>0.031538</v>
      </c>
      <c r="FL183" s="13" t="n">
        <v>-0.014774</v>
      </c>
      <c r="FM183" s="13" t="n">
        <v>0.100543</v>
      </c>
      <c r="FN183" s="13" t="n">
        <v>0.017719</v>
      </c>
      <c r="FO183" s="13" t="n">
        <v>-0.026403</v>
      </c>
      <c r="FP183" s="13" t="n">
        <v>0.046928</v>
      </c>
      <c r="FQ183" s="13" t="n">
        <v>-0.003015</v>
      </c>
      <c r="FR183" s="13" t="n">
        <v>-0.140297</v>
      </c>
      <c r="FS183" s="13" t="n">
        <v>-0.042411</v>
      </c>
      <c r="FT183" s="13" t="n">
        <v>-0.17752</v>
      </c>
      <c r="FU183" s="13" t="n">
        <v>0.240985</v>
      </c>
      <c r="FV183" s="13" t="n">
        <v>0.074662</v>
      </c>
      <c r="FW183" s="13" t="n">
        <v>0.006269</v>
      </c>
      <c r="FX183" s="13" t="n">
        <v>0.008109</v>
      </c>
      <c r="FY183" s="13" t="n">
        <v>-0.078718</v>
      </c>
      <c r="FZ183" s="13" t="n">
        <v>0.051518</v>
      </c>
      <c r="GA183" s="13" t="n">
        <v>-0.035827</v>
      </c>
      <c r="GB183" s="13" t="n">
        <v>-0.03769</v>
      </c>
      <c r="GC183" s="13" t="n">
        <v>-0.033765</v>
      </c>
    </row>
    <row r="184" customFormat="false" ht="15" hidden="false" customHeight="false" outlineLevel="0" collapsed="false">
      <c r="B184" s="8" t="str">
        <f aca="false">Deals!B184</f>
        <v>Horizon Therapeutics Public Ltd Co</v>
      </c>
      <c r="C184" s="12" t="n">
        <v>1</v>
      </c>
      <c r="D184" s="13" t="n">
        <v>0.053746</v>
      </c>
      <c r="E184" s="13" t="n">
        <v>-0.012365</v>
      </c>
      <c r="F184" s="13" t="n">
        <v>0.008607</v>
      </c>
      <c r="G184" s="13" t="n">
        <v>0.274631</v>
      </c>
      <c r="H184" s="13" t="n">
        <v>0.249544</v>
      </c>
      <c r="I184" s="13" t="n">
        <v>0.264978</v>
      </c>
      <c r="J184" s="13" t="n">
        <v>0.082788</v>
      </c>
      <c r="K184" s="13" t="n">
        <v>0.153272</v>
      </c>
      <c r="L184" s="13" t="n">
        <v>0.07123</v>
      </c>
      <c r="M184" s="13" t="n">
        <v>0.060737</v>
      </c>
      <c r="N184" s="13" t="n">
        <v>-0.207056</v>
      </c>
      <c r="O184" s="13" t="n">
        <v>-0.321697</v>
      </c>
      <c r="P184" s="13" t="n">
        <v>-0.206862</v>
      </c>
      <c r="Q184" s="13" t="n">
        <v>0.369593</v>
      </c>
      <c r="R184" s="13" t="n">
        <v>0.006503</v>
      </c>
      <c r="S184" s="13" t="n">
        <v>-0.192432</v>
      </c>
      <c r="T184" s="13" t="n">
        <v>-0.019429</v>
      </c>
      <c r="U184" s="13" t="n">
        <v>-0.034382</v>
      </c>
      <c r="V184" s="13" t="n">
        <v>-0.07242</v>
      </c>
      <c r="W184" s="13" t="n">
        <v>0.121015</v>
      </c>
      <c r="X184" s="13" t="n">
        <v>-0.044109</v>
      </c>
      <c r="Y184" s="13" t="n">
        <v>0.17122</v>
      </c>
      <c r="Z184" s="13" t="n">
        <v>-0.025402</v>
      </c>
      <c r="AA184" s="13" t="n">
        <v>-0.035638</v>
      </c>
      <c r="AB184" s="13" t="n">
        <v>-0.077772</v>
      </c>
      <c r="AC184" s="13" t="n">
        <v>0.184211</v>
      </c>
      <c r="AD184" s="13" t="n">
        <v>-0.182828</v>
      </c>
      <c r="AE184" s="13" t="n">
        <v>0.011743</v>
      </c>
      <c r="AF184" s="13" t="n">
        <v>-0.019548</v>
      </c>
      <c r="AG184" s="13" t="n">
        <v>-0.079128</v>
      </c>
      <c r="AH184" s="13" t="n">
        <v>0.040595</v>
      </c>
      <c r="AI184" s="13" t="n">
        <v>-0.349805</v>
      </c>
      <c r="AJ184" s="13" t="n">
        <v>0.187</v>
      </c>
      <c r="AK184" s="13" t="n">
        <v>0.009267</v>
      </c>
      <c r="AL184" s="13" t="n">
        <v>0.141903</v>
      </c>
      <c r="AM184" s="13" t="n">
        <v>-0.073099</v>
      </c>
      <c r="AN184" s="13" t="n">
        <v>0.069401</v>
      </c>
      <c r="AO184" s="13" t="n">
        <v>0.060472</v>
      </c>
      <c r="AP184" s="13" t="n">
        <v>0.015299</v>
      </c>
      <c r="AQ184" s="13" t="n">
        <v>-0.003425</v>
      </c>
      <c r="AR184" s="13" t="n">
        <v>0.002062</v>
      </c>
      <c r="AS184" s="13" t="n">
        <v>-0.026063</v>
      </c>
      <c r="AT184" s="13" t="n">
        <v>-0.067606</v>
      </c>
      <c r="AU184" s="13" t="n">
        <v>0.231118</v>
      </c>
      <c r="AV184" s="13" t="n">
        <v>0.011741</v>
      </c>
      <c r="AW184" s="13" t="n">
        <v>0.014514</v>
      </c>
      <c r="AX184" s="13" t="n">
        <v>0.199092</v>
      </c>
      <c r="AY184" s="13" t="n">
        <v>-0.073794</v>
      </c>
      <c r="AZ184" s="13" t="n">
        <v>-0.069969</v>
      </c>
      <c r="BA184" s="13" t="n">
        <v>0.097199</v>
      </c>
      <c r="BB184" s="13" t="n">
        <v>-0.022022</v>
      </c>
      <c r="BC184" s="13" t="n">
        <v>0.099795</v>
      </c>
      <c r="BD184" s="13" t="n">
        <v>0.34993</v>
      </c>
      <c r="BE184" s="13" t="n">
        <v>-0.088935</v>
      </c>
      <c r="BF184" s="13" t="n">
        <v>-0.034052</v>
      </c>
      <c r="BG184" s="13" t="n">
        <v>-0.066588</v>
      </c>
      <c r="BH184" s="13" t="n">
        <v>0.009652</v>
      </c>
      <c r="BI184" s="13" t="n">
        <v>0.034497</v>
      </c>
      <c r="BJ184" s="13" t="n">
        <v>0.110084</v>
      </c>
      <c r="BK184" s="13" t="n">
        <v>-0.014477</v>
      </c>
      <c r="BM184" s="13" t="n">
        <v>0.083606</v>
      </c>
      <c r="BN184" s="13" t="n">
        <v>0.016146</v>
      </c>
      <c r="BO184" s="13" t="n">
        <v>0.009829</v>
      </c>
      <c r="BP184" s="13" t="n">
        <v>-0.012307</v>
      </c>
      <c r="BQ184" s="13" t="n">
        <v>0.074649</v>
      </c>
      <c r="BR184" s="13" t="n">
        <v>0.03186</v>
      </c>
      <c r="BS184" s="13" t="n">
        <v>-0.039124</v>
      </c>
      <c r="BT184" s="13" t="n">
        <v>0.028908</v>
      </c>
      <c r="BU184" s="13" t="n">
        <v>0.012554</v>
      </c>
      <c r="BV184" s="13" t="n">
        <v>-0.001721</v>
      </c>
      <c r="BW184" s="13" t="n">
        <v>-0.100334</v>
      </c>
      <c r="BX184" s="13" t="n">
        <v>-0.095752</v>
      </c>
      <c r="BY184" s="13" t="n">
        <v>0.03069</v>
      </c>
      <c r="BZ184" s="13" t="n">
        <v>0.080711</v>
      </c>
      <c r="CA184" s="13" t="n">
        <v>-0.03045</v>
      </c>
      <c r="CB184" s="13" t="n">
        <v>-0.17716</v>
      </c>
      <c r="CC184" s="13" t="n">
        <v>-0.014349</v>
      </c>
      <c r="CD184" s="13" t="n">
        <v>0.08568</v>
      </c>
      <c r="CE184" s="13" t="n">
        <v>0.045734</v>
      </c>
      <c r="CF184" s="13" t="n">
        <v>0.033855</v>
      </c>
      <c r="CG184" s="13" t="n">
        <v>-0.003661</v>
      </c>
      <c r="CH184" s="13" t="n">
        <v>0.0807</v>
      </c>
      <c r="CI184" s="13" t="n">
        <v>0.003679</v>
      </c>
      <c r="CJ184" s="13" t="n">
        <v>0.049663</v>
      </c>
      <c r="CK184" s="13" t="n">
        <v>-0.099241</v>
      </c>
      <c r="CL184" s="13" t="n">
        <v>0.093107</v>
      </c>
      <c r="CM184" s="13" t="n">
        <v>-0.022398</v>
      </c>
      <c r="CN184" s="13" t="n">
        <v>0.025391</v>
      </c>
      <c r="CO184" s="13" t="n">
        <v>0.058384</v>
      </c>
      <c r="CP184" s="13" t="n">
        <v>0.035308</v>
      </c>
      <c r="CQ184" s="13" t="n">
        <v>0.039279</v>
      </c>
      <c r="CR184" s="13" t="n">
        <v>0.004125</v>
      </c>
      <c r="CS184" s="13" t="n">
        <v>0.060634</v>
      </c>
      <c r="CT184" s="13" t="n">
        <v>-0.000707</v>
      </c>
      <c r="CU184" s="13" t="n">
        <v>-0.008322</v>
      </c>
      <c r="CV184" s="13" t="n">
        <v>0.056939</v>
      </c>
      <c r="CW184" s="13" t="n">
        <v>0.002457</v>
      </c>
      <c r="CX184" s="13" t="n">
        <v>0.021676</v>
      </c>
      <c r="CY184" s="13" t="n">
        <v>0.000668</v>
      </c>
      <c r="CZ184" s="13" t="n">
        <v>0.028132</v>
      </c>
      <c r="DA184" s="13" t="n">
        <v>-0.040882</v>
      </c>
      <c r="DB184" s="13" t="n">
        <v>0.020508</v>
      </c>
      <c r="DC184" s="13" t="n">
        <v>0.001011</v>
      </c>
      <c r="DD184" s="13" t="n">
        <v>0.086613</v>
      </c>
      <c r="DE184" s="13" t="n">
        <v>0.011741</v>
      </c>
      <c r="DF184" s="13" t="n">
        <v>0.014514</v>
      </c>
      <c r="DG184" s="13" t="n">
        <v>0.076902</v>
      </c>
      <c r="DH184" s="13" t="n">
        <v>-0.014745</v>
      </c>
      <c r="DI184" s="13" t="n">
        <v>-0.126874</v>
      </c>
      <c r="DJ184" s="13" t="n">
        <v>0.032953</v>
      </c>
      <c r="DK184" s="13" t="n">
        <v>-0.121824</v>
      </c>
      <c r="DL184" s="13" t="n">
        <v>0.105013</v>
      </c>
      <c r="DM184" s="13" t="n">
        <v>0.062329</v>
      </c>
      <c r="DN184" s="13" t="n">
        <v>-0.003609</v>
      </c>
      <c r="DO184" s="13" t="n">
        <v>0.031597</v>
      </c>
      <c r="DP184" s="13" t="n">
        <v>-0.087487</v>
      </c>
      <c r="DQ184" s="13" t="n">
        <v>0.087277</v>
      </c>
      <c r="DR184" s="13" t="n">
        <v>-0.028809</v>
      </c>
      <c r="DS184" s="13" t="n">
        <v>-0.01142</v>
      </c>
      <c r="DT184" s="13" t="n">
        <v>-0.016157</v>
      </c>
      <c r="DV184" s="13" t="n">
        <v>0.082902</v>
      </c>
      <c r="DW184" s="13" t="n">
        <v>0.013356</v>
      </c>
      <c r="DX184" s="13" t="n">
        <v>0.011862</v>
      </c>
      <c r="DY184" s="13" t="n">
        <v>-0.025271</v>
      </c>
      <c r="DZ184" s="13" t="n">
        <v>0.093297</v>
      </c>
      <c r="EA184" s="13" t="n">
        <v>0.030284</v>
      </c>
      <c r="EB184" s="13" t="n">
        <v>-0.02015</v>
      </c>
      <c r="EC184" s="13" t="n">
        <v>0.00991</v>
      </c>
      <c r="ED184" s="13" t="n">
        <v>0.017252</v>
      </c>
      <c r="EE184" s="13" t="n">
        <v>-0.003168</v>
      </c>
      <c r="EF184" s="13" t="n">
        <v>-0.092336</v>
      </c>
      <c r="EG184" s="13" t="n">
        <v>-0.102882</v>
      </c>
      <c r="EH184" s="13" t="n">
        <v>0.04163</v>
      </c>
      <c r="EI184" s="13" t="n">
        <v>0.086308</v>
      </c>
      <c r="EJ184" s="13" t="n">
        <v>-0.033729</v>
      </c>
      <c r="EK184" s="13" t="n">
        <v>-0.1895</v>
      </c>
      <c r="EL184" s="13" t="n">
        <v>-0.00396</v>
      </c>
      <c r="EM184" s="13" t="n">
        <v>0.102724</v>
      </c>
      <c r="EN184" s="13" t="n">
        <v>0.056026</v>
      </c>
      <c r="EO184" s="13" t="n">
        <v>0.03106</v>
      </c>
      <c r="EP184" s="13" t="n">
        <v>-0.008278</v>
      </c>
      <c r="EQ184" s="13" t="n">
        <v>0.083394</v>
      </c>
      <c r="ER184" s="13" t="n">
        <v>-0.000451</v>
      </c>
      <c r="ES184" s="13" t="n">
        <v>0.049994</v>
      </c>
      <c r="ET184" s="13" t="n">
        <v>-0.091743</v>
      </c>
      <c r="EU184" s="13" t="n">
        <v>0.084524</v>
      </c>
      <c r="EV184" s="13" t="n">
        <v>-0.015069</v>
      </c>
      <c r="EW184" s="13" t="n">
        <v>0.021881</v>
      </c>
      <c r="EX184" s="13" t="n">
        <v>0.051798</v>
      </c>
      <c r="EY184" s="13" t="n">
        <v>0.026138</v>
      </c>
      <c r="EZ184" s="13" t="n">
        <v>0.025624</v>
      </c>
      <c r="FA184" s="13" t="n">
        <v>0.00125</v>
      </c>
      <c r="FB184" s="13" t="n">
        <v>0.064913</v>
      </c>
      <c r="FC184" s="13" t="n">
        <v>-0.000761</v>
      </c>
      <c r="FD184" s="13" t="n">
        <v>-0.00633</v>
      </c>
      <c r="FE184" s="13" t="n">
        <v>0.065065</v>
      </c>
      <c r="FF184" s="13" t="n">
        <v>0.003386</v>
      </c>
      <c r="FG184" s="13" t="n">
        <v>0.017911</v>
      </c>
      <c r="FH184" s="13" t="n">
        <v>0.013895</v>
      </c>
      <c r="FI184" s="13" t="n">
        <v>0.034612</v>
      </c>
      <c r="FJ184" s="13" t="n">
        <v>-0.042567</v>
      </c>
      <c r="FK184" s="13" t="n">
        <v>0.0217</v>
      </c>
      <c r="FL184" s="13" t="n">
        <v>0.00687</v>
      </c>
      <c r="FM184" s="13" t="n">
        <v>0.088975</v>
      </c>
      <c r="FN184" s="13" t="n">
        <v>0.018863</v>
      </c>
      <c r="FO184" s="13" t="n">
        <v>0.018278</v>
      </c>
      <c r="FP184" s="13" t="n">
        <v>0.080577</v>
      </c>
      <c r="FQ184" s="13" t="n">
        <v>-0.022076</v>
      </c>
      <c r="FR184" s="13" t="n">
        <v>-0.128605</v>
      </c>
      <c r="FS184" s="13" t="n">
        <v>0.03849</v>
      </c>
      <c r="FT184" s="13" t="n">
        <v>-0.118677</v>
      </c>
      <c r="FU184" s="13" t="n">
        <v>0.111825</v>
      </c>
      <c r="FV184" s="13" t="n">
        <v>0.058983</v>
      </c>
      <c r="FW184" s="13" t="n">
        <v>-0.002331</v>
      </c>
      <c r="FX184" s="13" t="n">
        <v>0.039686</v>
      </c>
      <c r="FY184" s="13" t="n">
        <v>-0.087181</v>
      </c>
      <c r="FZ184" s="13" t="n">
        <v>0.089517</v>
      </c>
      <c r="GA184" s="13" t="n">
        <v>-0.030387</v>
      </c>
      <c r="GB184" s="13" t="n">
        <v>-0.027645</v>
      </c>
      <c r="GC184" s="13" t="n">
        <v>-0.007693</v>
      </c>
    </row>
    <row r="185" customFormat="false" ht="15" hidden="false" customHeight="false" outlineLevel="0" collapsed="false">
      <c r="B185" s="8" t="str">
        <f aca="false">Deals!B185</f>
        <v>Whirlpool Corp /De/</v>
      </c>
      <c r="C185" s="12" t="n">
        <v>1</v>
      </c>
      <c r="D185" s="13" t="n">
        <v>0.086428</v>
      </c>
      <c r="E185" s="13" t="n">
        <v>0.040662</v>
      </c>
      <c r="F185" s="13" t="n">
        <v>0.027563</v>
      </c>
      <c r="G185" s="13" t="n">
        <v>0.068415</v>
      </c>
      <c r="H185" s="13" t="n">
        <v>-0.046662</v>
      </c>
      <c r="I185" s="13" t="n">
        <v>-0.130951</v>
      </c>
      <c r="J185" s="13" t="n">
        <v>0.054385</v>
      </c>
      <c r="K185" s="13" t="n">
        <v>-0.060787</v>
      </c>
      <c r="L185" s="13" t="n">
        <v>0.027044</v>
      </c>
      <c r="M185" s="13" t="n">
        <v>-0.049119</v>
      </c>
      <c r="N185" s="13" t="n">
        <v>-0.123974</v>
      </c>
      <c r="O185" s="13" t="n">
        <v>0.087464</v>
      </c>
      <c r="P185" s="13" t="n">
        <v>0.020482</v>
      </c>
      <c r="Q185" s="13" t="n">
        <v>-0.096296</v>
      </c>
      <c r="R185" s="13" t="n">
        <v>-0.084973</v>
      </c>
      <c r="S185" s="13" t="n">
        <v>0.162438</v>
      </c>
      <c r="T185" s="13" t="n">
        <v>0.161087</v>
      </c>
      <c r="U185" s="13" t="n">
        <v>-0.03438</v>
      </c>
      <c r="V185" s="13" t="n">
        <v>0.008499</v>
      </c>
      <c r="W185" s="13" t="n">
        <v>-0.045699</v>
      </c>
      <c r="X185" s="13" t="n">
        <v>0.154345</v>
      </c>
      <c r="Y185" s="13" t="n">
        <v>-0.066126</v>
      </c>
      <c r="Z185" s="13" t="n">
        <v>-0.092253</v>
      </c>
      <c r="AA185" s="13" t="n">
        <v>-0.076098</v>
      </c>
      <c r="AB185" s="13" t="n">
        <v>0.090909</v>
      </c>
      <c r="AC185" s="13" t="n">
        <v>0.118998</v>
      </c>
      <c r="AD185" s="13" t="n">
        <v>-0.03785</v>
      </c>
      <c r="AE185" s="13" t="n">
        <v>0.021156</v>
      </c>
      <c r="AF185" s="13" t="n">
        <v>-0.035052</v>
      </c>
      <c r="AG185" s="13" t="n">
        <v>0.083756</v>
      </c>
      <c r="AH185" s="13" t="n">
        <v>0.00517</v>
      </c>
      <c r="AI185" s="13" t="n">
        <v>0.032769</v>
      </c>
      <c r="AJ185" s="13" t="n">
        <v>-0.071704</v>
      </c>
      <c r="AK185" s="13" t="n">
        <v>-0.029008</v>
      </c>
      <c r="AL185" s="13" t="n">
        <v>0.0747</v>
      </c>
      <c r="AM185" s="13" t="n">
        <v>-0.111201</v>
      </c>
      <c r="AN185" s="13" t="n">
        <v>0.035015</v>
      </c>
      <c r="AO185" s="13" t="n">
        <v>0.000415</v>
      </c>
      <c r="AP185" s="13" t="n">
        <v>0.075783</v>
      </c>
      <c r="AQ185" s="13" t="n">
        <v>-0.104674</v>
      </c>
      <c r="AR185" s="13" t="n">
        <v>-0.050606</v>
      </c>
      <c r="AS185" s="13" t="n">
        <v>0.012018</v>
      </c>
      <c r="AT185" s="13" t="n">
        <v>-0.058406</v>
      </c>
      <c r="AU185" s="13" t="n">
        <v>0.010225</v>
      </c>
      <c r="AV185" s="13" t="n">
        <v>-0.103467</v>
      </c>
      <c r="AW185" s="13" t="n">
        <v>-0.03791</v>
      </c>
      <c r="AX185" s="13" t="n">
        <v>-0.049848</v>
      </c>
      <c r="AY185" s="13" t="n">
        <v>-0.075705</v>
      </c>
      <c r="AZ185" s="13" t="n">
        <v>0.159621</v>
      </c>
      <c r="BA185" s="13" t="n">
        <v>-0.1527</v>
      </c>
      <c r="BB185" s="13" t="n">
        <v>0.244596</v>
      </c>
      <c r="BC185" s="13" t="n">
        <v>0.072551</v>
      </c>
      <c r="BD185" s="13" t="n">
        <v>-0.060914</v>
      </c>
      <c r="BE185" s="13" t="n">
        <v>0.044623</v>
      </c>
      <c r="BF185" s="13" t="n">
        <v>-0.163809</v>
      </c>
      <c r="BG185" s="13" t="n">
        <v>0.239206</v>
      </c>
      <c r="BH185" s="13" t="n">
        <v>0.021916</v>
      </c>
      <c r="BI185" s="13" t="n">
        <v>-0.035675</v>
      </c>
      <c r="BJ185" s="13" t="n">
        <v>0.138543</v>
      </c>
      <c r="BK185" s="13" t="n">
        <v>-0.039404</v>
      </c>
      <c r="BM185" s="13" t="n">
        <v>0.033343</v>
      </c>
      <c r="BN185" s="13" t="n">
        <v>-0.001868</v>
      </c>
      <c r="BO185" s="13" t="n">
        <v>-0.041801</v>
      </c>
      <c r="BP185" s="13" t="n">
        <v>0.067385</v>
      </c>
      <c r="BQ185" s="13" t="n">
        <v>-0.02256</v>
      </c>
      <c r="BR185" s="13" t="n">
        <v>0.013814</v>
      </c>
      <c r="BS185" s="13" t="n">
        <v>0.011985</v>
      </c>
      <c r="BT185" s="13" t="n">
        <v>-0.016933</v>
      </c>
      <c r="BU185" s="13" t="n">
        <v>0.001147</v>
      </c>
      <c r="BV185" s="13" t="n">
        <v>-0.056437</v>
      </c>
      <c r="BW185" s="13" t="n">
        <v>-0.018387</v>
      </c>
      <c r="BX185" s="13" t="n">
        <v>0.085874</v>
      </c>
      <c r="BY185" s="13" t="n">
        <v>-0.005096</v>
      </c>
      <c r="BZ185" s="13" t="n">
        <v>-0.022773</v>
      </c>
      <c r="CA185" s="13" t="n">
        <v>-0.041199</v>
      </c>
      <c r="CB185" s="13" t="n">
        <v>0.013535</v>
      </c>
      <c r="CC185" s="13" t="n">
        <v>0.065163</v>
      </c>
      <c r="CD185" s="13" t="n">
        <v>0.025925</v>
      </c>
      <c r="CE185" s="13" t="n">
        <v>0.021844</v>
      </c>
      <c r="CF185" s="13" t="n">
        <v>0.024846</v>
      </c>
      <c r="CG185" s="13" t="n">
        <v>0.01713</v>
      </c>
      <c r="CH185" s="13" t="n">
        <v>-0.001476</v>
      </c>
      <c r="CI185" s="13" t="n">
        <v>0.008286</v>
      </c>
      <c r="CJ185" s="13" t="n">
        <v>-0.021076</v>
      </c>
      <c r="CK185" s="13" t="n">
        <v>0.046286</v>
      </c>
      <c r="CL185" s="13" t="n">
        <v>0.022528</v>
      </c>
      <c r="CM185" s="13" t="n">
        <v>-0.005353</v>
      </c>
      <c r="CN185" s="13" t="n">
        <v>0.023452</v>
      </c>
      <c r="CO185" s="13" t="n">
        <v>-0.006084</v>
      </c>
      <c r="CP185" s="13" t="n">
        <v>0.004339</v>
      </c>
      <c r="CQ185" s="13" t="n">
        <v>0.004706</v>
      </c>
      <c r="CR185" s="13" t="n">
        <v>-0.005873</v>
      </c>
      <c r="CS185" s="13" t="n">
        <v>0.014927</v>
      </c>
      <c r="CT185" s="13" t="n">
        <v>-0.00622</v>
      </c>
      <c r="CU185" s="13" t="n">
        <v>0.036556</v>
      </c>
      <c r="CV185" s="13" t="n">
        <v>0.021606</v>
      </c>
      <c r="CW185" s="13" t="n">
        <v>0.046506</v>
      </c>
      <c r="CX185" s="13" t="n">
        <v>0.015447</v>
      </c>
      <c r="CY185" s="13" t="n">
        <v>0.050716</v>
      </c>
      <c r="CZ185" s="13" t="n">
        <v>-0.052129</v>
      </c>
      <c r="DA185" s="13" t="n">
        <v>-0.012294</v>
      </c>
      <c r="DB185" s="13" t="n">
        <v>0.014465</v>
      </c>
      <c r="DC185" s="13" t="n">
        <v>0.008348</v>
      </c>
      <c r="DD185" s="13" t="n">
        <v>-0.000493</v>
      </c>
      <c r="DE185" s="13" t="n">
        <v>0.034844</v>
      </c>
      <c r="DF185" s="13" t="n">
        <v>0.019118</v>
      </c>
      <c r="DG185" s="13" t="n">
        <v>-0.003777</v>
      </c>
      <c r="DH185" s="13" t="n">
        <v>-0.048416</v>
      </c>
      <c r="DI185" s="13" t="n">
        <v>0.0225</v>
      </c>
      <c r="DJ185" s="13" t="n">
        <v>-0.100308</v>
      </c>
      <c r="DK185" s="13" t="n">
        <v>0.101691</v>
      </c>
      <c r="DL185" s="13" t="n">
        <v>0.039263</v>
      </c>
      <c r="DM185" s="13" t="n">
        <v>0.002255</v>
      </c>
      <c r="DN185" s="13" t="n">
        <v>0.036722</v>
      </c>
      <c r="DO185" s="13" t="n">
        <v>-0.049879</v>
      </c>
      <c r="DP185" s="13" t="n">
        <v>0.061362</v>
      </c>
      <c r="DQ185" s="13" t="n">
        <v>0.017001</v>
      </c>
      <c r="DR185" s="13" t="n">
        <v>-0.030073</v>
      </c>
      <c r="DS185" s="13" t="n">
        <v>0.029608</v>
      </c>
      <c r="DT185" s="13" t="n">
        <v>0.027643</v>
      </c>
      <c r="DV185" s="13" t="n">
        <v>0.033075</v>
      </c>
      <c r="DW185" s="13" t="n">
        <v>-0.002345</v>
      </c>
      <c r="DX185" s="13" t="n">
        <v>-0.04333</v>
      </c>
      <c r="DY185" s="13" t="n">
        <v>0.071223</v>
      </c>
      <c r="DZ185" s="13" t="n">
        <v>-0.015691</v>
      </c>
      <c r="EA185" s="13" t="n">
        <v>0.009233</v>
      </c>
      <c r="EB185" s="13" t="n">
        <v>0.003747</v>
      </c>
      <c r="EC185" s="13" t="n">
        <v>-0.021108</v>
      </c>
      <c r="ED185" s="13" t="n">
        <v>0.002598</v>
      </c>
      <c r="EE185" s="13" t="n">
        <v>-0.05208</v>
      </c>
      <c r="EF185" s="13" t="n">
        <v>-0.026202</v>
      </c>
      <c r="EG185" s="13" t="n">
        <v>0.076828</v>
      </c>
      <c r="EH185" s="13" t="n">
        <v>-0.00011</v>
      </c>
      <c r="EI185" s="13" t="n">
        <v>-0.034144</v>
      </c>
      <c r="EJ185" s="13" t="n">
        <v>-0.039422</v>
      </c>
      <c r="EK185" s="13" t="n">
        <v>-0.002125</v>
      </c>
      <c r="EL185" s="13" t="n">
        <v>0.084992</v>
      </c>
      <c r="EM185" s="13" t="n">
        <v>0.028284</v>
      </c>
      <c r="EN185" s="13" t="n">
        <v>0.02136</v>
      </c>
      <c r="EO185" s="13" t="n">
        <v>0.007837</v>
      </c>
      <c r="EP185" s="13" t="n">
        <v>0.032734</v>
      </c>
      <c r="EQ185" s="13" t="n">
        <v>0.004087</v>
      </c>
      <c r="ER185" s="13" t="n">
        <v>0.011858</v>
      </c>
      <c r="ES185" s="13" t="n">
        <v>-0.01357</v>
      </c>
      <c r="ET185" s="13" t="n">
        <v>0.066072</v>
      </c>
      <c r="EU185" s="13" t="n">
        <v>0.010798</v>
      </c>
      <c r="EV185" s="13" t="n">
        <v>0.018176</v>
      </c>
      <c r="EW185" s="13" t="n">
        <v>0.02874</v>
      </c>
      <c r="EX185" s="13" t="n">
        <v>-0.006082</v>
      </c>
      <c r="EY185" s="13" t="n">
        <v>0.006748</v>
      </c>
      <c r="EZ185" s="13" t="n">
        <v>0.003888</v>
      </c>
      <c r="FA185" s="13" t="n">
        <v>-1.3E-005</v>
      </c>
      <c r="FB185" s="13" t="n">
        <v>0.008592</v>
      </c>
      <c r="FC185" s="13" t="n">
        <v>-0.003004</v>
      </c>
      <c r="FD185" s="13" t="n">
        <v>0.026725</v>
      </c>
      <c r="FE185" s="13" t="n">
        <v>0.01743</v>
      </c>
      <c r="FF185" s="13" t="n">
        <v>0.041328</v>
      </c>
      <c r="FG185" s="13" t="n">
        <v>0.012273</v>
      </c>
      <c r="FH185" s="13" t="n">
        <v>0.044422</v>
      </c>
      <c r="FI185" s="13" t="n">
        <v>-0.042192</v>
      </c>
      <c r="FJ185" s="13" t="n">
        <v>-0.014146</v>
      </c>
      <c r="FK185" s="13" t="n">
        <v>0.018185</v>
      </c>
      <c r="FL185" s="13" t="n">
        <v>0.005335</v>
      </c>
      <c r="FM185" s="13" t="n">
        <v>0.007155</v>
      </c>
      <c r="FN185" s="13" t="n">
        <v>0.035282</v>
      </c>
      <c r="FO185" s="13" t="n">
        <v>0.01252</v>
      </c>
      <c r="FP185" s="13" t="n">
        <v>-0.006676</v>
      </c>
      <c r="FQ185" s="13" t="n">
        <v>-0.067173</v>
      </c>
      <c r="FR185" s="13" t="n">
        <v>0.023969</v>
      </c>
      <c r="FS185" s="13" t="n">
        <v>-0.10782</v>
      </c>
      <c r="FT185" s="13" t="n">
        <v>0.110945</v>
      </c>
      <c r="FU185" s="13" t="n">
        <v>0.032613</v>
      </c>
      <c r="FV185" s="13" t="n">
        <v>-0.00107</v>
      </c>
      <c r="FW185" s="13" t="n">
        <v>0.0428</v>
      </c>
      <c r="FX185" s="13" t="n">
        <v>-0.062321</v>
      </c>
      <c r="FY185" s="13" t="n">
        <v>0.075221</v>
      </c>
      <c r="FZ185" s="13" t="n">
        <v>0.018565</v>
      </c>
      <c r="GA185" s="13" t="n">
        <v>-0.029902</v>
      </c>
      <c r="GB185" s="13" t="n">
        <v>0.031837</v>
      </c>
      <c r="GC185" s="13" t="n">
        <v>0.023308</v>
      </c>
    </row>
    <row r="186" customFormat="false" ht="15" hidden="false" customHeight="false" outlineLevel="0" collapsed="false">
      <c r="B186" s="8" t="str">
        <f aca="false">Deals!B186</f>
        <v>Synaptics Incorporated</v>
      </c>
      <c r="C186" s="12" t="n">
        <v>1</v>
      </c>
      <c r="D186" s="13" t="n">
        <v>-0.079497</v>
      </c>
      <c r="E186" s="13" t="n">
        <v>0.092872</v>
      </c>
      <c r="F186" s="13" t="n">
        <v>0.115776</v>
      </c>
      <c r="G186" s="13" t="n">
        <v>0.118995</v>
      </c>
      <c r="H186" s="13" t="n">
        <v>-0.054043</v>
      </c>
      <c r="I186" s="13" t="n">
        <v>0.042002</v>
      </c>
      <c r="J186" s="13" t="n">
        <v>0.17611</v>
      </c>
      <c r="K186" s="13" t="n">
        <v>-0.129516</v>
      </c>
      <c r="L186" s="13" t="n">
        <v>-0.084799</v>
      </c>
      <c r="M186" s="13" t="n">
        <v>-0.117032</v>
      </c>
      <c r="N186" s="13" t="n">
        <v>0.176487</v>
      </c>
      <c r="O186" s="13" t="n">
        <v>0.031894</v>
      </c>
      <c r="P186" s="13" t="n">
        <v>0.055001</v>
      </c>
      <c r="Q186" s="13" t="n">
        <v>-0.105046</v>
      </c>
      <c r="R186" s="13" t="n">
        <v>-0.087503</v>
      </c>
      <c r="S186" s="13" t="n">
        <v>0.107762</v>
      </c>
      <c r="T186" s="13" t="n">
        <v>-0.018101</v>
      </c>
      <c r="U186" s="13" t="n">
        <v>-0.102709</v>
      </c>
      <c r="V186" s="13" t="n">
        <v>-0.051992</v>
      </c>
      <c r="W186" s="13" t="n">
        <v>-0.207578</v>
      </c>
      <c r="X186" s="13" t="n">
        <v>-0.033488</v>
      </c>
      <c r="Y186" s="13" t="n">
        <v>0.096631</v>
      </c>
      <c r="Z186" s="13" t="n">
        <v>0.02826</v>
      </c>
      <c r="AA186" s="13" t="n">
        <v>-0.110277</v>
      </c>
      <c r="AB186" s="13" t="n">
        <v>0.047199</v>
      </c>
      <c r="AC186" s="13" t="n">
        <v>-0.018322</v>
      </c>
      <c r="AD186" s="13" t="n">
        <v>0.052258</v>
      </c>
      <c r="AE186" s="13" t="n">
        <v>-0.05729</v>
      </c>
      <c r="AF186" s="13" t="n">
        <v>-0.068485</v>
      </c>
      <c r="AG186" s="13" t="n">
        <v>0.106241</v>
      </c>
      <c r="AH186" s="13" t="n">
        <v>0.014424</v>
      </c>
      <c r="AI186" s="13" t="n">
        <v>-0.069294</v>
      </c>
      <c r="AJ186" s="13" t="n">
        <v>0.017405</v>
      </c>
      <c r="AK186" s="13" t="n">
        <v>-0.209846</v>
      </c>
      <c r="AL186" s="13" t="n">
        <v>-0.057493</v>
      </c>
      <c r="AM186" s="13" t="n">
        <v>-0.052578</v>
      </c>
      <c r="AN186" s="13" t="n">
        <v>0.016703</v>
      </c>
      <c r="AO186" s="13" t="n">
        <v>0.058294</v>
      </c>
      <c r="AP186" s="13" t="n">
        <v>0.085128</v>
      </c>
      <c r="AQ186" s="13" t="n">
        <v>0.07222</v>
      </c>
      <c r="AR186" s="13" t="n">
        <v>-0.015924</v>
      </c>
      <c r="AS186" s="13" t="n">
        <v>-0.048327</v>
      </c>
      <c r="AT186" s="13" t="n">
        <v>-0.034007</v>
      </c>
      <c r="AU186" s="13" t="n">
        <v>0.198145</v>
      </c>
      <c r="AV186" s="13" t="n">
        <v>-0.005162</v>
      </c>
      <c r="AW186" s="13" t="n">
        <v>-0.036919</v>
      </c>
      <c r="AX186" s="13" t="n">
        <v>-0.054704</v>
      </c>
      <c r="AY186" s="13" t="n">
        <v>-0.177115</v>
      </c>
      <c r="AZ186" s="13" t="n">
        <v>0.024507</v>
      </c>
      <c r="BA186" s="13" t="n">
        <v>-0.032501</v>
      </c>
      <c r="BB186" s="13" t="n">
        <v>0.069605</v>
      </c>
      <c r="BC186" s="13" t="n">
        <v>0.05201</v>
      </c>
      <c r="BD186" s="13" t="n">
        <v>-0.050633</v>
      </c>
      <c r="BE186" s="13" t="n">
        <v>-0.052327</v>
      </c>
      <c r="BF186" s="13" t="n">
        <v>-0.29785</v>
      </c>
      <c r="BG186" s="13" t="n">
        <v>0.101701</v>
      </c>
      <c r="BH186" s="13" t="n">
        <v>0.104324</v>
      </c>
      <c r="BI186" s="13" t="n">
        <v>-0.004972</v>
      </c>
      <c r="BJ186" s="13" t="n">
        <v>0.247658</v>
      </c>
      <c r="BK186" s="13" t="n">
        <v>0.054068</v>
      </c>
      <c r="BM186" s="13" t="n">
        <v>0.027462</v>
      </c>
      <c r="BN186" s="13" t="n">
        <v>0.0084</v>
      </c>
      <c r="BO186" s="13" t="n">
        <v>-0.01509</v>
      </c>
      <c r="BP186" s="13" t="n">
        <v>0.079359</v>
      </c>
      <c r="BQ186" s="13" t="n">
        <v>0.011372</v>
      </c>
      <c r="BR186" s="13" t="n">
        <v>-0.013492</v>
      </c>
      <c r="BS186" s="13" t="n">
        <v>0.022313</v>
      </c>
      <c r="BT186" s="13" t="n">
        <v>0.002174</v>
      </c>
      <c r="BU186" s="13" t="n">
        <v>0.00263</v>
      </c>
      <c r="BV186" s="13" t="n">
        <v>-0.05552</v>
      </c>
      <c r="BW186" s="13" t="n">
        <v>-0.042563</v>
      </c>
      <c r="BX186" s="13" t="n">
        <v>0.062808</v>
      </c>
      <c r="BY186" s="13" t="n">
        <v>0.019056</v>
      </c>
      <c r="BZ186" s="13" t="n">
        <v>-0.04771</v>
      </c>
      <c r="CA186" s="13" t="n">
        <v>-0.070432</v>
      </c>
      <c r="CB186" s="13" t="n">
        <v>0.014407</v>
      </c>
      <c r="CC186" s="13" t="n">
        <v>0.07542</v>
      </c>
      <c r="CD186" s="13" t="n">
        <v>-0.003604</v>
      </c>
      <c r="CE186" s="13" t="n">
        <v>0.016372</v>
      </c>
      <c r="CF186" s="13" t="n">
        <v>-0.025656</v>
      </c>
      <c r="CG186" s="13" t="n">
        <v>0.052055</v>
      </c>
      <c r="CH186" s="13" t="n">
        <v>0.022986</v>
      </c>
      <c r="CI186" s="13" t="n">
        <v>0.003539</v>
      </c>
      <c r="CJ186" s="13" t="n">
        <v>-0.046889</v>
      </c>
      <c r="CK186" s="13" t="n">
        <v>0.085084</v>
      </c>
      <c r="CL186" s="13" t="n">
        <v>0.016834</v>
      </c>
      <c r="CM186" s="13" t="n">
        <v>0.018865</v>
      </c>
      <c r="CN186" s="13" t="n">
        <v>0.014755</v>
      </c>
      <c r="CO186" s="13" t="n">
        <v>-0.00231</v>
      </c>
      <c r="CP186" s="13" t="n">
        <v>0.011011</v>
      </c>
      <c r="CQ186" s="13" t="n">
        <v>-0.009065</v>
      </c>
      <c r="CR186" s="13" t="n">
        <v>0.020227</v>
      </c>
      <c r="CS186" s="13" t="n">
        <v>0.005463</v>
      </c>
      <c r="CT186" s="13" t="n">
        <v>-0.018586</v>
      </c>
      <c r="CU186" s="13" t="n">
        <v>0.046011</v>
      </c>
      <c r="CV186" s="13" t="n">
        <v>0.01906</v>
      </c>
      <c r="CW186" s="13" t="n">
        <v>0.034775</v>
      </c>
      <c r="CX186" s="13" t="n">
        <v>-0.001446</v>
      </c>
      <c r="CY186" s="13" t="n">
        <v>0.037257</v>
      </c>
      <c r="CZ186" s="13" t="n">
        <v>-0.035351</v>
      </c>
      <c r="DA186" s="13" t="n">
        <v>0.01168</v>
      </c>
      <c r="DB186" s="13" t="n">
        <v>0.002978</v>
      </c>
      <c r="DC186" s="13" t="n">
        <v>0.052862</v>
      </c>
      <c r="DD186" s="13" t="n">
        <v>0.007789</v>
      </c>
      <c r="DE186" s="13" t="n">
        <v>0.026064</v>
      </c>
      <c r="DF186" s="13" t="n">
        <v>0.051329</v>
      </c>
      <c r="DG186" s="13" t="n">
        <v>-0.010991</v>
      </c>
      <c r="DH186" s="13" t="n">
        <v>-0.106</v>
      </c>
      <c r="DI186" s="13" t="n">
        <v>0.024752</v>
      </c>
      <c r="DJ186" s="13" t="n">
        <v>-0.108788</v>
      </c>
      <c r="DK186" s="13" t="n">
        <v>0.100445</v>
      </c>
      <c r="DL186" s="13" t="n">
        <v>0.060194</v>
      </c>
      <c r="DM186" s="13" t="n">
        <v>-0.018345</v>
      </c>
      <c r="DN186" s="13" t="n">
        <v>0.044649</v>
      </c>
      <c r="DO186" s="13" t="n">
        <v>-0.082817</v>
      </c>
      <c r="DP186" s="13" t="n">
        <v>0.081164</v>
      </c>
      <c r="DQ186" s="13" t="n">
        <v>0.017156</v>
      </c>
      <c r="DR186" s="13" t="n">
        <v>-0.042057</v>
      </c>
      <c r="DS186" s="13" t="n">
        <v>0.012578</v>
      </c>
      <c r="DT186" s="13" t="n">
        <v>0.025955</v>
      </c>
      <c r="DV186" s="13" t="n">
        <v>0.024638</v>
      </c>
      <c r="DW186" s="13" t="n">
        <v>0.008537</v>
      </c>
      <c r="DX186" s="13" t="n">
        <v>-0.023604</v>
      </c>
      <c r="DY186" s="13" t="n">
        <v>0.082917</v>
      </c>
      <c r="DZ186" s="13" t="n">
        <v>0.011025</v>
      </c>
      <c r="EA186" s="13" t="n">
        <v>-0.006401</v>
      </c>
      <c r="EB186" s="13" t="n">
        <v>0.015436</v>
      </c>
      <c r="EC186" s="13" t="n">
        <v>0.006342</v>
      </c>
      <c r="ED186" s="13" t="n">
        <v>0.006696</v>
      </c>
      <c r="EE186" s="13" t="n">
        <v>-0.056513</v>
      </c>
      <c r="EF186" s="13" t="n">
        <v>-0.043687</v>
      </c>
      <c r="EG186" s="13" t="n">
        <v>0.066808</v>
      </c>
      <c r="EH186" s="13" t="n">
        <v>0.017999</v>
      </c>
      <c r="EI186" s="13" t="n">
        <v>-0.051072</v>
      </c>
      <c r="EJ186" s="13" t="n">
        <v>-0.072967</v>
      </c>
      <c r="EK186" s="13" t="n">
        <v>0.021296</v>
      </c>
      <c r="EL186" s="13" t="n">
        <v>0.084161</v>
      </c>
      <c r="EM186" s="13" t="n">
        <v>-0.002913</v>
      </c>
      <c r="EN186" s="13" t="n">
        <v>0.015778</v>
      </c>
      <c r="EO186" s="13" t="n">
        <v>-0.027406</v>
      </c>
      <c r="EP186" s="13" t="n">
        <v>0.05463</v>
      </c>
      <c r="EQ186" s="13" t="n">
        <v>0.018005</v>
      </c>
      <c r="ER186" s="13" t="n">
        <v>0.003286</v>
      </c>
      <c r="ES186" s="13" t="n">
        <v>-0.044896</v>
      </c>
      <c r="ET186" s="13" t="n">
        <v>0.079731</v>
      </c>
      <c r="EU186" s="13" t="n">
        <v>0.01806</v>
      </c>
      <c r="EV186" s="13" t="n">
        <v>0.020789</v>
      </c>
      <c r="EW186" s="13" t="n">
        <v>0.012259</v>
      </c>
      <c r="EX186" s="13" t="n">
        <v>-0.004443</v>
      </c>
      <c r="EY186" s="13" t="n">
        <v>0.015352</v>
      </c>
      <c r="EZ186" s="13" t="n">
        <v>-0.014783</v>
      </c>
      <c r="FA186" s="13" t="n">
        <v>0.021966</v>
      </c>
      <c r="FB186" s="13" t="n">
        <v>0.006962</v>
      </c>
      <c r="FC186" s="13" t="n">
        <v>-0.020048</v>
      </c>
      <c r="FD186" s="13" t="n">
        <v>0.047769</v>
      </c>
      <c r="FE186" s="13" t="n">
        <v>0.010408</v>
      </c>
      <c r="FF186" s="13" t="n">
        <v>0.038008</v>
      </c>
      <c r="FG186" s="13" t="n">
        <v>0.002647</v>
      </c>
      <c r="FH186" s="13" t="n">
        <v>0.03873</v>
      </c>
      <c r="FI186" s="13" t="n">
        <v>-0.0413</v>
      </c>
      <c r="FJ186" s="13" t="n">
        <v>0.011095</v>
      </c>
      <c r="FK186" s="13" t="n">
        <v>0.004647</v>
      </c>
      <c r="FL186" s="13" t="n">
        <v>0.048704</v>
      </c>
      <c r="FM186" s="13" t="n">
        <v>0.013776</v>
      </c>
      <c r="FN186" s="13" t="n">
        <v>0.024714</v>
      </c>
      <c r="FO186" s="13" t="n">
        <v>0.048461</v>
      </c>
      <c r="FP186" s="13" t="n">
        <v>-0.014265</v>
      </c>
      <c r="FQ186" s="13" t="n">
        <v>-0.107156</v>
      </c>
      <c r="FR186" s="13" t="n">
        <v>0.019152</v>
      </c>
      <c r="FS186" s="13" t="n">
        <v>-0.113974</v>
      </c>
      <c r="FT186" s="13" t="n">
        <v>0.108189</v>
      </c>
      <c r="FU186" s="13" t="n">
        <v>0.066692</v>
      </c>
      <c r="FV186" s="13" t="n">
        <v>-0.025629</v>
      </c>
      <c r="FW186" s="13" t="n">
        <v>0.044085</v>
      </c>
      <c r="FX186" s="13" t="n">
        <v>-0.095558</v>
      </c>
      <c r="FY186" s="13" t="n">
        <v>0.084122</v>
      </c>
      <c r="FZ186" s="13" t="n">
        <v>0.016233</v>
      </c>
      <c r="GA186" s="13" t="n">
        <v>-0.042869</v>
      </c>
      <c r="GB186" s="13" t="n">
        <v>0.012393</v>
      </c>
      <c r="GC186" s="13" t="n">
        <v>0.025273</v>
      </c>
    </row>
    <row r="187" customFormat="false" ht="15" hidden="false" customHeight="false" outlineLevel="0" collapsed="false">
      <c r="B187" s="8" t="str">
        <f aca="false">Deals!B187</f>
        <v>Aecom</v>
      </c>
      <c r="C187" s="12" t="n">
        <v>1</v>
      </c>
      <c r="D187" s="13" t="n">
        <v>-0.01659</v>
      </c>
      <c r="E187" s="13" t="n">
        <v>-0.051234</v>
      </c>
      <c r="F187" s="13" t="n">
        <v>-0.16299</v>
      </c>
      <c r="G187" s="13" t="n">
        <v>0.182533</v>
      </c>
      <c r="H187" s="13" t="n">
        <v>0.025283</v>
      </c>
      <c r="I187" s="13" t="n">
        <v>0.02401</v>
      </c>
      <c r="J187" s="13" t="n">
        <v>0.046578</v>
      </c>
      <c r="K187" s="13" t="n">
        <v>0.001514</v>
      </c>
      <c r="L187" s="13" t="n">
        <v>-0.068017</v>
      </c>
      <c r="M187" s="13" t="n">
        <v>-0.108012</v>
      </c>
      <c r="N187" s="13" t="n">
        <v>0.000364</v>
      </c>
      <c r="O187" s="13" t="n">
        <v>0.071247</v>
      </c>
      <c r="P187" s="13" t="n">
        <v>0.080081</v>
      </c>
      <c r="Q187" s="13" t="n">
        <v>-0.05655</v>
      </c>
      <c r="R187" s="13" t="n">
        <v>-0.086247</v>
      </c>
      <c r="S187" s="13" t="n">
        <v>0.000729</v>
      </c>
      <c r="T187" s="13" t="n">
        <v>0.121267</v>
      </c>
      <c r="U187" s="13" t="n">
        <v>0.055213</v>
      </c>
      <c r="V187" s="13" t="n">
        <v>-0.011696</v>
      </c>
      <c r="W187" s="13" t="n">
        <v>-0.010589</v>
      </c>
      <c r="X187" s="13" t="n">
        <v>0.117092</v>
      </c>
      <c r="Y187" s="13" t="n">
        <v>-0.131305</v>
      </c>
      <c r="Z187" s="13" t="n">
        <v>-0.03568</v>
      </c>
      <c r="AA187" s="13" t="n">
        <v>-0.063236</v>
      </c>
      <c r="AB187" s="13" t="n">
        <v>0.305206</v>
      </c>
      <c r="AC187" s="13" t="n">
        <v>0.000275</v>
      </c>
      <c r="AD187" s="13" t="n">
        <v>0.015677</v>
      </c>
      <c r="AE187" s="13" t="n">
        <v>-0.015705</v>
      </c>
      <c r="AF187" s="13" t="n">
        <v>-0.020908</v>
      </c>
      <c r="AG187" s="13" t="n">
        <v>-0.038775</v>
      </c>
      <c r="AH187" s="13" t="n">
        <v>-0.061386</v>
      </c>
      <c r="AI187" s="13" t="n">
        <v>0.006851</v>
      </c>
      <c r="AJ187" s="13" t="n">
        <v>-0.0133</v>
      </c>
      <c r="AK187" s="13" t="n">
        <v>0.050157</v>
      </c>
      <c r="AL187" s="13" t="n">
        <v>0.098806</v>
      </c>
      <c r="AM187" s="13" t="n">
        <v>-0.047541</v>
      </c>
      <c r="AN187" s="13" t="n">
        <v>0.069595</v>
      </c>
      <c r="AO187" s="13" t="n">
        <v>-0.009333</v>
      </c>
      <c r="AP187" s="13" t="n">
        <v>0.052759</v>
      </c>
      <c r="AQ187" s="13" t="n">
        <v>-0.092048</v>
      </c>
      <c r="AR187" s="13" t="n">
        <v>0.003379</v>
      </c>
      <c r="AS187" s="13" t="n">
        <v>-0.033399</v>
      </c>
      <c r="AT187" s="13" t="n">
        <v>-0.041812</v>
      </c>
      <c r="AU187" s="13" t="n">
        <v>0.000909</v>
      </c>
      <c r="AV187" s="13" t="n">
        <v>0.016046</v>
      </c>
      <c r="AW187" s="13" t="n">
        <v>0.002384</v>
      </c>
      <c r="AX187" s="13" t="n">
        <v>-0.029132</v>
      </c>
      <c r="AY187" s="13" t="n">
        <v>-0.107777</v>
      </c>
      <c r="AZ187" s="13" t="n">
        <v>0.103638</v>
      </c>
      <c r="BA187" s="13" t="n">
        <v>-0.175995</v>
      </c>
      <c r="BB187" s="13" t="n">
        <v>0.155094</v>
      </c>
      <c r="BC187" s="13" t="n">
        <v>0.011434</v>
      </c>
      <c r="BD187" s="13" t="n">
        <v>-0.041667</v>
      </c>
      <c r="BE187" s="13" t="n">
        <v>0.142568</v>
      </c>
      <c r="BF187" s="13" t="n">
        <v>-0.058997</v>
      </c>
      <c r="BG187" s="13" t="n">
        <v>0.18652</v>
      </c>
      <c r="BH187" s="13" t="n">
        <v>-0.050198</v>
      </c>
      <c r="BI187" s="13" t="n">
        <v>-0.013074</v>
      </c>
      <c r="BJ187" s="13" t="n">
        <v>0.058625</v>
      </c>
      <c r="BK187" s="13" t="n">
        <v>0.065229</v>
      </c>
      <c r="BM187" s="13" t="n">
        <v>0.03348</v>
      </c>
      <c r="BN187" s="13" t="n">
        <v>0.003273</v>
      </c>
      <c r="BO187" s="13" t="n">
        <v>-0.010601</v>
      </c>
      <c r="BP187" s="13" t="n">
        <v>0.075713</v>
      </c>
      <c r="BQ187" s="13" t="n">
        <v>0.011038</v>
      </c>
      <c r="BR187" s="13" t="n">
        <v>-0.00926</v>
      </c>
      <c r="BS187" s="13" t="n">
        <v>0.029853</v>
      </c>
      <c r="BT187" s="13" t="n">
        <v>-0.021078</v>
      </c>
      <c r="BU187" s="13" t="n">
        <v>-0.00198</v>
      </c>
      <c r="BV187" s="13" t="n">
        <v>-0.047488</v>
      </c>
      <c r="BW187" s="13" t="n">
        <v>-0.043814</v>
      </c>
      <c r="BX187" s="13" t="n">
        <v>0.07451</v>
      </c>
      <c r="BY187" s="13" t="n">
        <v>0.009557</v>
      </c>
      <c r="BZ187" s="13" t="n">
        <v>-0.044603</v>
      </c>
      <c r="CA187" s="13" t="n">
        <v>-0.064723</v>
      </c>
      <c r="CB187" s="13" t="n">
        <v>0.001069</v>
      </c>
      <c r="CC187" s="13" t="n">
        <v>0.095151</v>
      </c>
      <c r="CD187" s="13" t="n">
        <v>0.018491</v>
      </c>
      <c r="CE187" s="13" t="n">
        <v>0.045514</v>
      </c>
      <c r="CF187" s="13" t="n">
        <v>-0.012791</v>
      </c>
      <c r="CG187" s="13" t="n">
        <v>0.033162</v>
      </c>
      <c r="CH187" s="13" t="n">
        <v>0.021293</v>
      </c>
      <c r="CI187" s="13" t="n">
        <v>0.011081</v>
      </c>
      <c r="CJ187" s="13" t="n">
        <v>-0.008831</v>
      </c>
      <c r="CK187" s="13" t="n">
        <v>0.072449</v>
      </c>
      <c r="CL187" s="13" t="n">
        <v>0.012484</v>
      </c>
      <c r="CM187" s="13" t="n">
        <v>0.015297</v>
      </c>
      <c r="CN187" s="13" t="n">
        <v>0.030587</v>
      </c>
      <c r="CO187" s="13" t="n">
        <v>0.006089</v>
      </c>
      <c r="CP187" s="13" t="n">
        <v>0.001577</v>
      </c>
      <c r="CQ187" s="13" t="n">
        <v>0.002715</v>
      </c>
      <c r="CR187" s="13" t="n">
        <v>0.012367</v>
      </c>
      <c r="CS187" s="13" t="n">
        <v>0.010593</v>
      </c>
      <c r="CT187" s="13" t="n">
        <v>-0.001771</v>
      </c>
      <c r="CU187" s="13" t="n">
        <v>0.045931</v>
      </c>
      <c r="CV187" s="13" t="n">
        <v>0.019471</v>
      </c>
      <c r="CW187" s="13" t="n">
        <v>0.04309</v>
      </c>
      <c r="CX187" s="13" t="n">
        <v>0.006204</v>
      </c>
      <c r="CY187" s="13" t="n">
        <v>0.045127</v>
      </c>
      <c r="CZ187" s="13" t="n">
        <v>-0.034703</v>
      </c>
      <c r="DA187" s="13" t="n">
        <v>-0.00088</v>
      </c>
      <c r="DB187" s="13" t="n">
        <v>-0.006974</v>
      </c>
      <c r="DC187" s="13" t="n">
        <v>0.024488</v>
      </c>
      <c r="DD187" s="13" t="n">
        <v>-0.002915</v>
      </c>
      <c r="DE187" s="13" t="n">
        <v>0.024557</v>
      </c>
      <c r="DF187" s="13" t="n">
        <v>-0.006231</v>
      </c>
      <c r="DG187" s="13" t="n">
        <v>-0.01801</v>
      </c>
      <c r="DH187" s="13" t="n">
        <v>-0.08171</v>
      </c>
      <c r="DI187" s="13" t="n">
        <v>0.035196</v>
      </c>
      <c r="DJ187" s="13" t="n">
        <v>-0.10699</v>
      </c>
      <c r="DK187" s="13" t="n">
        <v>0.105701</v>
      </c>
      <c r="DL187" s="13" t="n">
        <v>0.030243</v>
      </c>
      <c r="DM187" s="13" t="n">
        <v>-0.005953</v>
      </c>
      <c r="DN187" s="13" t="n">
        <v>0.042376</v>
      </c>
      <c r="DO187" s="13" t="n">
        <v>-0.07346</v>
      </c>
      <c r="DP187" s="13" t="n">
        <v>0.088546</v>
      </c>
      <c r="DQ187" s="13" t="n">
        <v>0.020084</v>
      </c>
      <c r="DR187" s="13" t="n">
        <v>-0.048928</v>
      </c>
      <c r="DS187" s="13" t="n">
        <v>0.052103</v>
      </c>
      <c r="DT187" s="13" t="n">
        <v>-0.001482</v>
      </c>
      <c r="DV187" s="13" t="n">
        <v>0.028917</v>
      </c>
      <c r="DW187" s="13" t="n">
        <v>-0.001018</v>
      </c>
      <c r="DX187" s="13" t="n">
        <v>-0.022323</v>
      </c>
      <c r="DY187" s="13" t="n">
        <v>0.080976</v>
      </c>
      <c r="DZ187" s="13" t="n">
        <v>0.007241</v>
      </c>
      <c r="EA187" s="13" t="n">
        <v>-0.000627</v>
      </c>
      <c r="EB187" s="13" t="n">
        <v>0.018439</v>
      </c>
      <c r="EC187" s="13" t="n">
        <v>-0.023752</v>
      </c>
      <c r="ED187" s="13" t="n">
        <v>0.001638</v>
      </c>
      <c r="EE187" s="13" t="n">
        <v>-0.053171</v>
      </c>
      <c r="EF187" s="13" t="n">
        <v>-0.047451</v>
      </c>
      <c r="EG187" s="13" t="n">
        <v>0.064849</v>
      </c>
      <c r="EH187" s="13" t="n">
        <v>0.003787</v>
      </c>
      <c r="EI187" s="13" t="n">
        <v>-0.048371</v>
      </c>
      <c r="EJ187" s="13" t="n">
        <v>-0.059277</v>
      </c>
      <c r="EK187" s="13" t="n">
        <v>0.007081</v>
      </c>
      <c r="EL187" s="13" t="n">
        <v>0.101215</v>
      </c>
      <c r="EM187" s="13" t="n">
        <v>0.026988</v>
      </c>
      <c r="EN187" s="13" t="n">
        <v>0.032746</v>
      </c>
      <c r="EO187" s="13" t="n">
        <v>-0.024517</v>
      </c>
      <c r="EP187" s="13" t="n">
        <v>0.033259</v>
      </c>
      <c r="EQ187" s="13" t="n">
        <v>0.020056</v>
      </c>
      <c r="ER187" s="13" t="n">
        <v>0.010726</v>
      </c>
      <c r="ES187" s="13" t="n">
        <v>-0.009775</v>
      </c>
      <c r="ET187" s="13" t="n">
        <v>0.072883</v>
      </c>
      <c r="EU187" s="13" t="n">
        <v>0.017056</v>
      </c>
      <c r="EV187" s="13" t="n">
        <v>0.016222</v>
      </c>
      <c r="EW187" s="13" t="n">
        <v>0.027022</v>
      </c>
      <c r="EX187" s="13" t="n">
        <v>0.006269</v>
      </c>
      <c r="EY187" s="13" t="n">
        <v>-2.1E-005</v>
      </c>
      <c r="EZ187" s="13" t="n">
        <v>-0.007588</v>
      </c>
      <c r="FA187" s="13" t="n">
        <v>0.016305</v>
      </c>
      <c r="FB187" s="13" t="n">
        <v>0.005941</v>
      </c>
      <c r="FC187" s="13" t="n">
        <v>-0.004131</v>
      </c>
      <c r="FD187" s="13" t="n">
        <v>0.038515</v>
      </c>
      <c r="FE187" s="13" t="n">
        <v>0.016072</v>
      </c>
      <c r="FF187" s="13" t="n">
        <v>0.047135</v>
      </c>
      <c r="FG187" s="13" t="n">
        <v>0.007133</v>
      </c>
      <c r="FH187" s="13" t="n">
        <v>0.047611</v>
      </c>
      <c r="FI187" s="13" t="n">
        <v>-0.03467</v>
      </c>
      <c r="FJ187" s="13" t="n">
        <v>-0.002521</v>
      </c>
      <c r="FK187" s="13" t="n">
        <v>-0.0076</v>
      </c>
      <c r="FL187" s="13" t="n">
        <v>0.020404</v>
      </c>
      <c r="FM187" s="13" t="n">
        <v>0.010759</v>
      </c>
      <c r="FN187" s="13" t="n">
        <v>0.021261</v>
      </c>
      <c r="FO187" s="13" t="n">
        <v>-0.004456</v>
      </c>
      <c r="FP187" s="13" t="n">
        <v>-0.021531</v>
      </c>
      <c r="FQ187" s="13" t="n">
        <v>-0.081302</v>
      </c>
      <c r="FR187" s="13" t="n">
        <v>0.037363</v>
      </c>
      <c r="FS187" s="13" t="n">
        <v>-0.112171</v>
      </c>
      <c r="FT187" s="13" t="n">
        <v>0.114885</v>
      </c>
      <c r="FU187" s="13" t="n">
        <v>0.037869</v>
      </c>
      <c r="FV187" s="13" t="n">
        <v>-0.012058</v>
      </c>
      <c r="FW187" s="13" t="n">
        <v>0.043934</v>
      </c>
      <c r="FX187" s="13" t="n">
        <v>-0.072258</v>
      </c>
      <c r="FY187" s="13" t="n">
        <v>0.097213</v>
      </c>
      <c r="FZ187" s="13" t="n">
        <v>0.0207</v>
      </c>
      <c r="GA187" s="13" t="n">
        <v>-0.053504</v>
      </c>
      <c r="GB187" s="13" t="n">
        <v>0.051649</v>
      </c>
      <c r="GC187" s="13" t="n">
        <v>0.001274</v>
      </c>
    </row>
    <row r="188" customFormat="false" ht="15" hidden="false" customHeight="false" outlineLevel="0" collapsed="false">
      <c r="B188" s="8" t="str">
        <f aca="false">Deals!B188</f>
        <v>Zebra Technologies Corporation</v>
      </c>
      <c r="C188" s="12" t="n">
        <v>1</v>
      </c>
      <c r="D188" s="13" t="n">
        <v>-0.008136</v>
      </c>
      <c r="E188" s="13" t="n">
        <v>0.058237</v>
      </c>
      <c r="F188" s="13" t="n">
        <v>0.078155</v>
      </c>
      <c r="G188" s="13" t="n">
        <v>0.090942</v>
      </c>
      <c r="H188" s="13" t="n">
        <v>-0.003679</v>
      </c>
      <c r="I188" s="13" t="n">
        <v>0.015047</v>
      </c>
      <c r="J188" s="13" t="n">
        <v>0.190704</v>
      </c>
      <c r="K188" s="13" t="n">
        <v>0.01286</v>
      </c>
      <c r="L188" s="13" t="n">
        <v>-0.030797</v>
      </c>
      <c r="M188" s="13" t="n">
        <v>-0.229954</v>
      </c>
      <c r="N188" s="13" t="n">
        <v>-0.076375</v>
      </c>
      <c r="O188" s="13" t="n">
        <v>0.004572</v>
      </c>
      <c r="P188" s="13" t="n">
        <v>0.042913</v>
      </c>
      <c r="Q188" s="13" t="n">
        <v>-0.131546</v>
      </c>
      <c r="R188" s="13" t="n">
        <v>-0.132807</v>
      </c>
      <c r="S188" s="13" t="n">
        <v>0.022848</v>
      </c>
      <c r="T188" s="13" t="n">
        <v>0.116866</v>
      </c>
      <c r="U188" s="13" t="n">
        <v>-0.093333</v>
      </c>
      <c r="V188" s="13" t="n">
        <v>-0.151055</v>
      </c>
      <c r="W188" s="13" t="n">
        <v>-0.056675</v>
      </c>
      <c r="X188" s="13" t="n">
        <v>0.058084</v>
      </c>
      <c r="Y188" s="13" t="n">
        <v>0.319751</v>
      </c>
      <c r="Z188" s="13" t="n">
        <v>-0.005003</v>
      </c>
      <c r="AA188" s="13" t="n">
        <v>-0.054159</v>
      </c>
      <c r="AB188" s="13" t="n">
        <v>0.200638</v>
      </c>
      <c r="AC188" s="13" t="n">
        <v>0.084883</v>
      </c>
      <c r="AD188" s="13" t="n">
        <v>-0.02437</v>
      </c>
      <c r="AE188" s="13" t="n">
        <v>0.08414</v>
      </c>
      <c r="AF188" s="13" t="n">
        <v>0.005953</v>
      </c>
      <c r="AG188" s="13" t="n">
        <v>0.033096</v>
      </c>
      <c r="AH188" s="13" t="n">
        <v>0.106821</v>
      </c>
      <c r="AI188" s="13" t="n">
        <v>-0.036611</v>
      </c>
      <c r="AJ188" s="13" t="n">
        <v>0.011938</v>
      </c>
      <c r="AK188" s="13" t="n">
        <v>0.013468</v>
      </c>
      <c r="AL188" s="13" t="n">
        <v>0.053254</v>
      </c>
      <c r="AM188" s="13" t="n">
        <v>0.068245</v>
      </c>
      <c r="AN188" s="13" t="n">
        <v>-0.048884</v>
      </c>
      <c r="AO188" s="13" t="n">
        <v>-0.059101</v>
      </c>
      <c r="AP188" s="13" t="n">
        <v>0.186513</v>
      </c>
      <c r="AQ188" s="13" t="n">
        <v>0.12163</v>
      </c>
      <c r="AR188" s="13" t="n">
        <v>0.007601</v>
      </c>
      <c r="AS188" s="13" t="n">
        <v>-0.031324</v>
      </c>
      <c r="AT188" s="13" t="n">
        <v>0.138545</v>
      </c>
      <c r="AU188" s="13" t="n">
        <v>-0.066836</v>
      </c>
      <c r="AV188" s="13" t="n">
        <v>-0.037138</v>
      </c>
      <c r="AW188" s="13" t="n">
        <v>0.245124</v>
      </c>
      <c r="AX188" s="13" t="n">
        <v>0.029638</v>
      </c>
      <c r="AY188" s="13" t="n">
        <v>-0.059549</v>
      </c>
      <c r="AZ188" s="13" t="n">
        <v>0.081179</v>
      </c>
      <c r="BA188" s="13" t="n">
        <v>-0.114405</v>
      </c>
      <c r="BB188" s="13" t="n">
        <v>0.090247</v>
      </c>
      <c r="BC188" s="13" t="n">
        <v>0.155012</v>
      </c>
      <c r="BD188" s="13" t="n">
        <v>0.044985</v>
      </c>
      <c r="BE188" s="13" t="n">
        <v>0.007684</v>
      </c>
      <c r="BF188" s="13" t="n">
        <v>-0.188027</v>
      </c>
      <c r="BG188" s="13" t="n">
        <v>0.221944</v>
      </c>
      <c r="BH188" s="13" t="n">
        <v>0.006683</v>
      </c>
      <c r="BI188" s="13" t="n">
        <v>-0.027787</v>
      </c>
      <c r="BJ188" s="13" t="n">
        <v>0.006536</v>
      </c>
      <c r="BK188" s="13" t="n">
        <v>0.152638</v>
      </c>
      <c r="BM188" s="13" t="n">
        <v>0.027462</v>
      </c>
      <c r="BN188" s="13" t="n">
        <v>0.0084</v>
      </c>
      <c r="BO188" s="13" t="n">
        <v>-0.01509</v>
      </c>
      <c r="BP188" s="13" t="n">
        <v>0.079359</v>
      </c>
      <c r="BQ188" s="13" t="n">
        <v>0.011372</v>
      </c>
      <c r="BR188" s="13" t="n">
        <v>-0.013492</v>
      </c>
      <c r="BS188" s="13" t="n">
        <v>0.022313</v>
      </c>
      <c r="BT188" s="13" t="n">
        <v>0.002174</v>
      </c>
      <c r="BU188" s="13" t="n">
        <v>0.00263</v>
      </c>
      <c r="BV188" s="13" t="n">
        <v>-0.05552</v>
      </c>
      <c r="BW188" s="13" t="n">
        <v>-0.042563</v>
      </c>
      <c r="BX188" s="13" t="n">
        <v>0.062808</v>
      </c>
      <c r="BY188" s="13" t="n">
        <v>0.019056</v>
      </c>
      <c r="BZ188" s="13" t="n">
        <v>-0.04771</v>
      </c>
      <c r="CA188" s="13" t="n">
        <v>-0.070432</v>
      </c>
      <c r="CB188" s="13" t="n">
        <v>0.014407</v>
      </c>
      <c r="CC188" s="13" t="n">
        <v>0.07542</v>
      </c>
      <c r="CD188" s="13" t="n">
        <v>-0.003604</v>
      </c>
      <c r="CE188" s="13" t="n">
        <v>0.016372</v>
      </c>
      <c r="CF188" s="13" t="n">
        <v>-0.025656</v>
      </c>
      <c r="CG188" s="13" t="n">
        <v>0.052055</v>
      </c>
      <c r="CH188" s="13" t="n">
        <v>0.022986</v>
      </c>
      <c r="CI188" s="13" t="n">
        <v>0.003539</v>
      </c>
      <c r="CJ188" s="13" t="n">
        <v>-0.046889</v>
      </c>
      <c r="CK188" s="13" t="n">
        <v>0.085084</v>
      </c>
      <c r="CL188" s="13" t="n">
        <v>0.016834</v>
      </c>
      <c r="CM188" s="13" t="n">
        <v>0.018865</v>
      </c>
      <c r="CN188" s="13" t="n">
        <v>0.014755</v>
      </c>
      <c r="CO188" s="13" t="n">
        <v>-0.00231</v>
      </c>
      <c r="CP188" s="13" t="n">
        <v>0.011011</v>
      </c>
      <c r="CQ188" s="13" t="n">
        <v>-0.009065</v>
      </c>
      <c r="CR188" s="13" t="n">
        <v>0.020227</v>
      </c>
      <c r="CS188" s="13" t="n">
        <v>0.005463</v>
      </c>
      <c r="CT188" s="13" t="n">
        <v>-0.018586</v>
      </c>
      <c r="CU188" s="13" t="n">
        <v>0.046011</v>
      </c>
      <c r="CV188" s="13" t="n">
        <v>0.01906</v>
      </c>
      <c r="CW188" s="13" t="n">
        <v>0.034775</v>
      </c>
      <c r="CX188" s="13" t="n">
        <v>-0.001446</v>
      </c>
      <c r="CY188" s="13" t="n">
        <v>0.037257</v>
      </c>
      <c r="CZ188" s="13" t="n">
        <v>-0.035351</v>
      </c>
      <c r="DA188" s="13" t="n">
        <v>0.01168</v>
      </c>
      <c r="DB188" s="13" t="n">
        <v>0.002978</v>
      </c>
      <c r="DC188" s="13" t="n">
        <v>0.052862</v>
      </c>
      <c r="DD188" s="13" t="n">
        <v>0.007789</v>
      </c>
      <c r="DE188" s="13" t="n">
        <v>0.026064</v>
      </c>
      <c r="DF188" s="13" t="n">
        <v>0.051329</v>
      </c>
      <c r="DG188" s="13" t="n">
        <v>-0.010991</v>
      </c>
      <c r="DH188" s="13" t="n">
        <v>-0.106</v>
      </c>
      <c r="DI188" s="13" t="n">
        <v>0.024752</v>
      </c>
      <c r="DJ188" s="13" t="n">
        <v>-0.108788</v>
      </c>
      <c r="DK188" s="13" t="n">
        <v>0.100445</v>
      </c>
      <c r="DL188" s="13" t="n">
        <v>0.060194</v>
      </c>
      <c r="DM188" s="13" t="n">
        <v>-0.018345</v>
      </c>
      <c r="DN188" s="13" t="n">
        <v>0.044649</v>
      </c>
      <c r="DO188" s="13" t="n">
        <v>-0.082817</v>
      </c>
      <c r="DP188" s="13" t="n">
        <v>0.081164</v>
      </c>
      <c r="DQ188" s="13" t="n">
        <v>0.017156</v>
      </c>
      <c r="DR188" s="13" t="n">
        <v>-0.042057</v>
      </c>
      <c r="DS188" s="13" t="n">
        <v>0.012578</v>
      </c>
      <c r="DT188" s="13" t="n">
        <v>0.025955</v>
      </c>
      <c r="DV188" s="13" t="n">
        <v>0.024638</v>
      </c>
      <c r="DW188" s="13" t="n">
        <v>0.008537</v>
      </c>
      <c r="DX188" s="13" t="n">
        <v>-0.023604</v>
      </c>
      <c r="DY188" s="13" t="n">
        <v>0.082917</v>
      </c>
      <c r="DZ188" s="13" t="n">
        <v>0.011025</v>
      </c>
      <c r="EA188" s="13" t="n">
        <v>-0.006401</v>
      </c>
      <c r="EB188" s="13" t="n">
        <v>0.015436</v>
      </c>
      <c r="EC188" s="13" t="n">
        <v>0.006342</v>
      </c>
      <c r="ED188" s="13" t="n">
        <v>0.006696</v>
      </c>
      <c r="EE188" s="13" t="n">
        <v>-0.056513</v>
      </c>
      <c r="EF188" s="13" t="n">
        <v>-0.043687</v>
      </c>
      <c r="EG188" s="13" t="n">
        <v>0.066808</v>
      </c>
      <c r="EH188" s="13" t="n">
        <v>0.017999</v>
      </c>
      <c r="EI188" s="13" t="n">
        <v>-0.051072</v>
      </c>
      <c r="EJ188" s="13" t="n">
        <v>-0.072967</v>
      </c>
      <c r="EK188" s="13" t="n">
        <v>0.021296</v>
      </c>
      <c r="EL188" s="13" t="n">
        <v>0.084161</v>
      </c>
      <c r="EM188" s="13" t="n">
        <v>-0.002913</v>
      </c>
      <c r="EN188" s="13" t="n">
        <v>0.015778</v>
      </c>
      <c r="EO188" s="13" t="n">
        <v>-0.027406</v>
      </c>
      <c r="EP188" s="13" t="n">
        <v>0.05463</v>
      </c>
      <c r="EQ188" s="13" t="n">
        <v>0.018005</v>
      </c>
      <c r="ER188" s="13" t="n">
        <v>0.003286</v>
      </c>
      <c r="ES188" s="13" t="n">
        <v>-0.044896</v>
      </c>
      <c r="ET188" s="13" t="n">
        <v>0.079731</v>
      </c>
      <c r="EU188" s="13" t="n">
        <v>0.01806</v>
      </c>
      <c r="EV188" s="13" t="n">
        <v>0.020789</v>
      </c>
      <c r="EW188" s="13" t="n">
        <v>0.012259</v>
      </c>
      <c r="EX188" s="13" t="n">
        <v>-0.004443</v>
      </c>
      <c r="EY188" s="13" t="n">
        <v>0.015352</v>
      </c>
      <c r="EZ188" s="13" t="n">
        <v>-0.014783</v>
      </c>
      <c r="FA188" s="13" t="n">
        <v>0.021966</v>
      </c>
      <c r="FB188" s="13" t="n">
        <v>0.006962</v>
      </c>
      <c r="FC188" s="13" t="n">
        <v>-0.020048</v>
      </c>
      <c r="FD188" s="13" t="n">
        <v>0.047769</v>
      </c>
      <c r="FE188" s="13" t="n">
        <v>0.010408</v>
      </c>
      <c r="FF188" s="13" t="n">
        <v>0.038008</v>
      </c>
      <c r="FG188" s="13" t="n">
        <v>0.002647</v>
      </c>
      <c r="FH188" s="13" t="n">
        <v>0.03873</v>
      </c>
      <c r="FI188" s="13" t="n">
        <v>-0.0413</v>
      </c>
      <c r="FJ188" s="13" t="n">
        <v>0.011095</v>
      </c>
      <c r="FK188" s="13" t="n">
        <v>0.004647</v>
      </c>
      <c r="FL188" s="13" t="n">
        <v>0.048704</v>
      </c>
      <c r="FM188" s="13" t="n">
        <v>0.013776</v>
      </c>
      <c r="FN188" s="13" t="n">
        <v>0.024714</v>
      </c>
      <c r="FO188" s="13" t="n">
        <v>0.048461</v>
      </c>
      <c r="FP188" s="13" t="n">
        <v>-0.014265</v>
      </c>
      <c r="FQ188" s="13" t="n">
        <v>-0.107156</v>
      </c>
      <c r="FR188" s="13" t="n">
        <v>0.019152</v>
      </c>
      <c r="FS188" s="13" t="n">
        <v>-0.113974</v>
      </c>
      <c r="FT188" s="13" t="n">
        <v>0.108189</v>
      </c>
      <c r="FU188" s="13" t="n">
        <v>0.066692</v>
      </c>
      <c r="FV188" s="13" t="n">
        <v>-0.025629</v>
      </c>
      <c r="FW188" s="13" t="n">
        <v>0.044085</v>
      </c>
      <c r="FX188" s="13" t="n">
        <v>-0.095558</v>
      </c>
      <c r="FY188" s="13" t="n">
        <v>0.084122</v>
      </c>
      <c r="FZ188" s="13" t="n">
        <v>0.016233</v>
      </c>
      <c r="GA188" s="13" t="n">
        <v>-0.042869</v>
      </c>
      <c r="GB188" s="13" t="n">
        <v>0.012393</v>
      </c>
      <c r="GC188" s="13" t="n">
        <v>0.025273</v>
      </c>
    </row>
    <row r="189" customFormat="false" ht="15" hidden="false" customHeight="false" outlineLevel="0" collapsed="false">
      <c r="B189" s="8" t="str">
        <f aca="false">Deals!B189</f>
        <v>Pursuit Attractions and Hospitality, Inc.</v>
      </c>
      <c r="C189" s="12" t="n">
        <v>1</v>
      </c>
      <c r="D189" s="13" t="n">
        <v>-0.058016</v>
      </c>
      <c r="E189" s="13" t="n">
        <v>0.113608</v>
      </c>
      <c r="F189" s="13" t="n">
        <v>0.012003</v>
      </c>
      <c r="G189" s="13" t="n">
        <v>-0.015567</v>
      </c>
      <c r="H189" s="13" t="n">
        <v>0.051205</v>
      </c>
      <c r="I189" s="13" t="n">
        <v>-0.044932</v>
      </c>
      <c r="J189" s="13" t="n">
        <v>0.010162</v>
      </c>
      <c r="K189" s="13" t="n">
        <v>0.018549</v>
      </c>
      <c r="L189" s="13" t="n">
        <v>-0.065863</v>
      </c>
      <c r="M189" s="13" t="n">
        <v>-0.04639</v>
      </c>
      <c r="N189" s="13" t="n">
        <v>0.064009</v>
      </c>
      <c r="O189" s="13" t="n">
        <v>0.038634</v>
      </c>
      <c r="P189" s="13" t="n">
        <v>0.025241</v>
      </c>
      <c r="Q189" s="13" t="n">
        <v>-0.082281</v>
      </c>
      <c r="R189" s="13" t="n">
        <v>0.043925</v>
      </c>
      <c r="S189" s="13" t="n">
        <v>-0.037665</v>
      </c>
      <c r="T189" s="13" t="n">
        <v>0.031735</v>
      </c>
      <c r="U189" s="13" t="n">
        <v>0.020233</v>
      </c>
      <c r="V189" s="13" t="n">
        <v>0.069244</v>
      </c>
      <c r="W189" s="13" t="n">
        <v>-0.02232</v>
      </c>
      <c r="X189" s="13" t="n">
        <v>0.123226</v>
      </c>
      <c r="Y189" s="13" t="n">
        <v>0.026996</v>
      </c>
      <c r="Z189" s="13" t="n">
        <v>0.033837</v>
      </c>
      <c r="AA189" s="13" t="n">
        <v>0.125576</v>
      </c>
      <c r="AB189" s="13" t="n">
        <v>0.057831</v>
      </c>
      <c r="AC189" s="13" t="n">
        <v>0.006834</v>
      </c>
      <c r="AD189" s="13" t="n">
        <v>-0.005669</v>
      </c>
      <c r="AE189" s="13" t="n">
        <v>0.076397</v>
      </c>
      <c r="AF189" s="13" t="n">
        <v>-0.040254</v>
      </c>
      <c r="AG189" s="13" t="n">
        <v>0</v>
      </c>
      <c r="AH189" s="13" t="n">
        <v>-0.021018</v>
      </c>
      <c r="AI189" s="13" t="n">
        <v>0.070215</v>
      </c>
      <c r="AJ189" s="13" t="n">
        <v>0.133333</v>
      </c>
      <c r="AK189" s="13" t="n">
        <v>0.026144</v>
      </c>
      <c r="AL189" s="13" t="n">
        <v>0.1101</v>
      </c>
      <c r="AM189" s="13" t="n">
        <v>-0.046798</v>
      </c>
      <c r="AN189" s="13" t="n">
        <v>-0.007752</v>
      </c>
      <c r="AO189" s="13" t="n">
        <v>-0.036458</v>
      </c>
      <c r="AP189" s="13" t="n">
        <v>0.025271</v>
      </c>
      <c r="AQ189" s="13" t="n">
        <v>-0.083627</v>
      </c>
      <c r="AR189" s="13" t="n">
        <v>0.009606</v>
      </c>
      <c r="AS189" s="13" t="n">
        <v>-0.032412</v>
      </c>
      <c r="AT189" s="13" t="n">
        <v>0.044335</v>
      </c>
      <c r="AU189" s="13" t="n">
        <v>0.02552</v>
      </c>
      <c r="AV189" s="13" t="n">
        <v>0.058065</v>
      </c>
      <c r="AW189" s="13" t="n">
        <v>0.073171</v>
      </c>
      <c r="AX189" s="13" t="n">
        <v>-0.036526</v>
      </c>
      <c r="AY189" s="13" t="n">
        <v>-0.188861</v>
      </c>
      <c r="AZ189" s="13" t="n">
        <v>0.047649</v>
      </c>
      <c r="BA189" s="13" t="n">
        <v>-0.003178</v>
      </c>
      <c r="BB189" s="13" t="n">
        <v>0.052106</v>
      </c>
      <c r="BC189" s="13" t="n">
        <v>0.098672</v>
      </c>
      <c r="BD189" s="13" t="n">
        <v>-0.026079</v>
      </c>
      <c r="BE189" s="13" t="n">
        <v>0.089181</v>
      </c>
      <c r="BF189" s="13" t="n">
        <v>0.024955</v>
      </c>
      <c r="BG189" s="13" t="n">
        <v>0.055697</v>
      </c>
      <c r="BH189" s="13" t="n">
        <v>0.04378</v>
      </c>
      <c r="BI189" s="13" t="n">
        <v>-0.06523</v>
      </c>
      <c r="BJ189" s="13" t="n">
        <v>0.040538</v>
      </c>
      <c r="BK189" s="13" t="n">
        <v>-0.091288</v>
      </c>
      <c r="BM189" s="13" t="n">
        <v>-0.026107</v>
      </c>
      <c r="BN189" s="13" t="n">
        <v>0.038594</v>
      </c>
      <c r="BO189" s="13" t="n">
        <v>-0.050432</v>
      </c>
      <c r="BP189" s="13" t="n">
        <v>0.059324</v>
      </c>
      <c r="BQ189" s="13" t="n">
        <v>0.012099</v>
      </c>
      <c r="BR189" s="13" t="n">
        <v>-0.005592</v>
      </c>
      <c r="BS189" s="13" t="n">
        <v>0.004206</v>
      </c>
      <c r="BT189" s="13" t="n">
        <v>0.018549</v>
      </c>
      <c r="BU189" s="13" t="n">
        <v>-0.065863</v>
      </c>
      <c r="BV189" s="13" t="n">
        <v>-0.012915</v>
      </c>
      <c r="BW189" s="13" t="n">
        <v>-0.057074</v>
      </c>
      <c r="BX189" s="13" t="n">
        <v>0.043502</v>
      </c>
      <c r="BY189" s="13" t="n">
        <v>0.022571</v>
      </c>
      <c r="BZ189" s="13" t="n">
        <v>-0.044976</v>
      </c>
      <c r="CA189" s="13" t="n">
        <v>-0.07603</v>
      </c>
      <c r="CB189" s="13" t="n">
        <v>0.004854</v>
      </c>
      <c r="CC189" s="13" t="n">
        <v>0.065541</v>
      </c>
      <c r="CD189" s="13" t="n">
        <v>0.058126</v>
      </c>
      <c r="CE189" s="13" t="n">
        <v>-0.012373</v>
      </c>
      <c r="CF189" s="13" t="n">
        <v>0.010467</v>
      </c>
      <c r="CG189" s="13" t="n">
        <v>0.05561</v>
      </c>
      <c r="CH189" s="13" t="n">
        <v>0.032884</v>
      </c>
      <c r="CI189" s="13" t="n">
        <v>0.018853</v>
      </c>
      <c r="CJ189" s="13" t="n">
        <v>-0.030427</v>
      </c>
      <c r="CK189" s="13" t="n">
        <v>0.135926</v>
      </c>
      <c r="CL189" s="13" t="n">
        <v>0.04365</v>
      </c>
      <c r="CM189" s="13" t="n">
        <v>-0.00087</v>
      </c>
      <c r="CN189" s="13" t="n">
        <v>-0.013856</v>
      </c>
      <c r="CO189" s="13" t="n">
        <v>0.001807</v>
      </c>
      <c r="CP189" s="13" t="n">
        <v>0.002697</v>
      </c>
      <c r="CQ189" s="13" t="n">
        <v>-0.031919</v>
      </c>
      <c r="CR189" s="13" t="n">
        <v>0.043568</v>
      </c>
      <c r="CS189" s="13" t="n">
        <v>-0.002382</v>
      </c>
      <c r="CT189" s="13" t="n">
        <v>-0.015454</v>
      </c>
      <c r="CU189" s="13" t="n">
        <v>0.091039</v>
      </c>
      <c r="CV189" s="13" t="n">
        <v>0.009073</v>
      </c>
      <c r="CW189" s="13" t="n">
        <v>0.03861</v>
      </c>
      <c r="CX189" s="13" t="n">
        <v>0.002164</v>
      </c>
      <c r="CY189" s="13" t="n">
        <v>0.005313</v>
      </c>
      <c r="CZ189" s="13" t="n">
        <v>-0.038367</v>
      </c>
      <c r="DA189" s="13" t="n">
        <v>0.024923</v>
      </c>
      <c r="DB189" s="13" t="n">
        <v>0.009816</v>
      </c>
      <c r="DC189" s="13" t="n">
        <v>0.063579</v>
      </c>
      <c r="DD189" s="13" t="n">
        <v>0.017622</v>
      </c>
      <c r="DE189" s="13" t="n">
        <v>0.00198</v>
      </c>
      <c r="DF189" s="13" t="n">
        <v>0.02827</v>
      </c>
      <c r="DG189" s="13" t="n">
        <v>-0.023516</v>
      </c>
      <c r="DH189" s="13" t="n">
        <v>-0.080293</v>
      </c>
      <c r="DI189" s="13" t="n">
        <v>-0.033718</v>
      </c>
      <c r="DJ189" s="13" t="n">
        <v>-0.122404</v>
      </c>
      <c r="DK189" s="13" t="n">
        <v>0.107903</v>
      </c>
      <c r="DL189" s="13" t="n">
        <v>0.043961</v>
      </c>
      <c r="DM189" s="13" t="n">
        <v>-0.037061</v>
      </c>
      <c r="DN189" s="13" t="n">
        <v>0.018682</v>
      </c>
      <c r="DO189" s="13" t="n">
        <v>-0.079493</v>
      </c>
      <c r="DP189" s="13" t="n">
        <v>0.047192</v>
      </c>
      <c r="DQ189" s="13" t="n">
        <v>-0.020901</v>
      </c>
      <c r="DR189" s="13" t="n">
        <v>-0.087416</v>
      </c>
      <c r="DS189" s="13" t="n">
        <v>0.079525</v>
      </c>
      <c r="DT189" s="13" t="n">
        <v>-0.005728</v>
      </c>
      <c r="DV189" s="13" t="n">
        <v>-0.012812</v>
      </c>
      <c r="DW189" s="13" t="n">
        <v>0.016323</v>
      </c>
      <c r="DX189" s="13" t="n">
        <v>-0.031185</v>
      </c>
      <c r="DY189" s="13" t="n">
        <v>0.046647</v>
      </c>
      <c r="DZ189" s="13" t="n">
        <v>-0.001964</v>
      </c>
      <c r="EA189" s="13" t="n">
        <v>0.018193</v>
      </c>
      <c r="EB189" s="13" t="n">
        <v>-0.001786</v>
      </c>
      <c r="EC189" s="13" t="n">
        <v>0.000137</v>
      </c>
      <c r="ED189" s="13" t="n">
        <v>-0.060306</v>
      </c>
      <c r="EE189" s="13" t="n">
        <v>-0.001602</v>
      </c>
      <c r="EF189" s="13" t="n">
        <v>-0.044531</v>
      </c>
      <c r="EG189" s="13" t="n">
        <v>0.029628</v>
      </c>
      <c r="EH189" s="13" t="n">
        <v>0.009444</v>
      </c>
      <c r="EI189" s="13" t="n">
        <v>-0.039128</v>
      </c>
      <c r="EJ189" s="13" t="n">
        <v>-0.079693</v>
      </c>
      <c r="EK189" s="13" t="n">
        <v>-0.000588</v>
      </c>
      <c r="EL189" s="13" t="n">
        <v>0.074086</v>
      </c>
      <c r="EM189" s="13" t="n">
        <v>0.051128</v>
      </c>
      <c r="EN189" s="13" t="n">
        <v>-0.004222</v>
      </c>
      <c r="EO189" s="13" t="n">
        <v>0.02783</v>
      </c>
      <c r="EP189" s="13" t="n">
        <v>0.074439</v>
      </c>
      <c r="EQ189" s="13" t="n">
        <v>0.030606</v>
      </c>
      <c r="ER189" s="13" t="n">
        <v>0.019938</v>
      </c>
      <c r="ES189" s="13" t="n">
        <v>-0.042755</v>
      </c>
      <c r="ET189" s="13" t="n">
        <v>0.111444</v>
      </c>
      <c r="EU189" s="13" t="n">
        <v>0.035548</v>
      </c>
      <c r="EV189" s="13" t="n">
        <v>0.018209</v>
      </c>
      <c r="EW189" s="13" t="n">
        <v>-0.002873</v>
      </c>
      <c r="EX189" s="13" t="n">
        <v>0.00237</v>
      </c>
      <c r="EY189" s="13" t="n">
        <v>-0.006756</v>
      </c>
      <c r="EZ189" s="13" t="n">
        <v>-0.025655</v>
      </c>
      <c r="FA189" s="13" t="n">
        <v>0.02877</v>
      </c>
      <c r="FB189" s="13" t="n">
        <v>-0.009182</v>
      </c>
      <c r="FC189" s="13" t="n">
        <v>-0.019957</v>
      </c>
      <c r="FD189" s="13" t="n">
        <v>0.086929</v>
      </c>
      <c r="FE189" s="13" t="n">
        <v>0.008946</v>
      </c>
      <c r="FF189" s="13" t="n">
        <v>0.048429</v>
      </c>
      <c r="FG189" s="13" t="n">
        <v>0.022056</v>
      </c>
      <c r="FH189" s="13" t="n">
        <v>0.024648</v>
      </c>
      <c r="FI189" s="13" t="n">
        <v>-0.039029</v>
      </c>
      <c r="FJ189" s="13" t="n">
        <v>0.003551</v>
      </c>
      <c r="FK189" s="13" t="n">
        <v>0.006746</v>
      </c>
      <c r="FL189" s="13" t="n">
        <v>0.038322</v>
      </c>
      <c r="FM189" s="13" t="n">
        <v>0.019575</v>
      </c>
      <c r="FN189" s="13" t="n">
        <v>-0.003848</v>
      </c>
      <c r="FO189" s="13" t="n">
        <v>0.013367</v>
      </c>
      <c r="FP189" s="13" t="n">
        <v>-0.027309</v>
      </c>
      <c r="FQ189" s="13" t="n">
        <v>-0.085705</v>
      </c>
      <c r="FR189" s="13" t="n">
        <v>-0.043299</v>
      </c>
      <c r="FS189" s="13" t="n">
        <v>-0.140705</v>
      </c>
      <c r="FT189" s="13" t="n">
        <v>0.139049</v>
      </c>
      <c r="FU189" s="13" t="n">
        <v>0.049845</v>
      </c>
      <c r="FV189" s="13" t="n">
        <v>-0.030541</v>
      </c>
      <c r="FW189" s="13" t="n">
        <v>0.010967</v>
      </c>
      <c r="FX189" s="13" t="n">
        <v>-0.079865</v>
      </c>
      <c r="FY189" s="13" t="n">
        <v>0.009675</v>
      </c>
      <c r="FZ189" s="13" t="n">
        <v>-0.023852</v>
      </c>
      <c r="GA189" s="13" t="n">
        <v>-0.064003</v>
      </c>
      <c r="GB189" s="13" t="n">
        <v>0.056801</v>
      </c>
      <c r="GC189" s="13" t="n">
        <v>-0.028552</v>
      </c>
    </row>
    <row r="190" customFormat="false" ht="15" hidden="false" customHeight="false" outlineLevel="0" collapsed="false">
      <c r="B190" s="8" t="str">
        <f aca="false">Deals!B190</f>
        <v>Callon Petroleum Co</v>
      </c>
      <c r="C190" s="12" t="n">
        <v>1</v>
      </c>
      <c r="D190" s="13" t="n">
        <v>-0.251524</v>
      </c>
      <c r="E190" s="13" t="n">
        <v>0.10998</v>
      </c>
      <c r="F190" s="13" t="n">
        <v>0</v>
      </c>
      <c r="G190" s="13" t="n">
        <v>0.343119</v>
      </c>
      <c r="H190" s="13" t="n">
        <v>0.020492</v>
      </c>
      <c r="I190" s="13" t="n">
        <v>0.196787</v>
      </c>
      <c r="J190" s="13" t="n">
        <v>-0.120805</v>
      </c>
      <c r="K190" s="13" t="n">
        <v>0.058524</v>
      </c>
      <c r="L190" s="13" t="n">
        <v>-0.213942</v>
      </c>
      <c r="M190" s="13" t="n">
        <v>0.402141</v>
      </c>
      <c r="N190" s="13" t="n">
        <v>-0.205016</v>
      </c>
      <c r="O190" s="13" t="n">
        <v>0.190672</v>
      </c>
      <c r="P190" s="13" t="n">
        <v>0.093318</v>
      </c>
      <c r="Q190" s="13" t="n">
        <v>-0.12118</v>
      </c>
      <c r="R190" s="13" t="n">
        <v>-0.178657</v>
      </c>
      <c r="S190" s="13" t="n">
        <v>-0.068613</v>
      </c>
      <c r="T190" s="13" t="n">
        <v>0.387147</v>
      </c>
      <c r="U190" s="13" t="n">
        <v>0.187571</v>
      </c>
      <c r="V190" s="13" t="n">
        <v>0.08373</v>
      </c>
      <c r="W190" s="13" t="n">
        <v>-0.014047</v>
      </c>
      <c r="X190" s="13" t="n">
        <v>0.014248</v>
      </c>
      <c r="Y190" s="13" t="n">
        <v>0.277436</v>
      </c>
      <c r="Z190" s="13" t="n">
        <v>0.079038</v>
      </c>
      <c r="AA190" s="13" t="n">
        <v>-0.172611</v>
      </c>
      <c r="AB190" s="13" t="n">
        <v>0.357968</v>
      </c>
      <c r="AC190" s="13" t="n">
        <v>-0.128685</v>
      </c>
      <c r="AD190" s="13" t="n">
        <v>-0.005856</v>
      </c>
      <c r="AE190" s="13" t="n">
        <v>-0.174084</v>
      </c>
      <c r="AF190" s="13" t="n">
        <v>0.042789</v>
      </c>
      <c r="AG190" s="13" t="n">
        <v>-0.100304</v>
      </c>
      <c r="AH190" s="13" t="n">
        <v>-0.043919</v>
      </c>
      <c r="AI190" s="13" t="n">
        <v>-0.062721</v>
      </c>
      <c r="AJ190" s="13" t="n">
        <v>0.066918</v>
      </c>
      <c r="AK190" s="13" t="n">
        <v>-0.084806</v>
      </c>
      <c r="AL190" s="13" t="n">
        <v>0.084942</v>
      </c>
      <c r="AM190" s="13" t="n">
        <v>-0.013345</v>
      </c>
      <c r="AN190" s="13" t="n">
        <v>-0.004509</v>
      </c>
      <c r="AO190" s="13" t="n">
        <v>0.100543</v>
      </c>
      <c r="AP190" s="13" t="n">
        <v>-0.065844</v>
      </c>
      <c r="AQ190" s="13" t="n">
        <v>-0.068722</v>
      </c>
      <c r="AR190" s="13" t="n">
        <v>0.252602</v>
      </c>
      <c r="AS190" s="13" t="n">
        <v>0.050604</v>
      </c>
      <c r="AT190" s="13" t="n">
        <v>-0.148814</v>
      </c>
      <c r="AU190" s="13" t="n">
        <v>-0.092905</v>
      </c>
      <c r="AV190" s="13" t="n">
        <v>0.001862</v>
      </c>
      <c r="AW190" s="13" t="n">
        <v>0.050186</v>
      </c>
      <c r="AX190" s="13" t="n">
        <v>0.061062</v>
      </c>
      <c r="AY190" s="13" t="n">
        <v>-0.168474</v>
      </c>
      <c r="AZ190" s="13" t="n">
        <v>-0.142427</v>
      </c>
      <c r="BA190" s="13" t="n">
        <v>-0.240936</v>
      </c>
      <c r="BB190" s="13" t="n">
        <v>0.254237</v>
      </c>
      <c r="BC190" s="13" t="n">
        <v>-0.060197</v>
      </c>
      <c r="BD190" s="13" t="n">
        <v>-0.013072</v>
      </c>
      <c r="BE190" s="13" t="n">
        <v>-0.005298</v>
      </c>
      <c r="BF190" s="13" t="n">
        <v>-0.167776</v>
      </c>
      <c r="BG190" s="13" t="n">
        <v>0.0544</v>
      </c>
      <c r="BH190" s="13" t="n">
        <v>-0.253414</v>
      </c>
      <c r="BI190" s="13" t="n">
        <v>-0.164634</v>
      </c>
      <c r="BJ190" s="13" t="n">
        <v>0.055961</v>
      </c>
      <c r="BK190" s="13" t="n">
        <v>-0.124424</v>
      </c>
      <c r="BM190" s="13" t="n">
        <v>-0.012612</v>
      </c>
      <c r="BN190" s="13" t="n">
        <v>0.043534</v>
      </c>
      <c r="BO190" s="13" t="n">
        <v>-0.05091</v>
      </c>
      <c r="BP190" s="13" t="n">
        <v>0.051146</v>
      </c>
      <c r="BQ190" s="13" t="n">
        <v>0.018305</v>
      </c>
      <c r="BR190" s="13" t="n">
        <v>-0.020565</v>
      </c>
      <c r="BS190" s="13" t="n">
        <v>-0.001646</v>
      </c>
      <c r="BT190" s="13" t="n">
        <v>0.022</v>
      </c>
      <c r="BU190" s="13" t="n">
        <v>-0.055373</v>
      </c>
      <c r="BV190" s="13" t="n">
        <v>-0.035985</v>
      </c>
      <c r="BW190" s="13" t="n">
        <v>-0.039847</v>
      </c>
      <c r="BX190" s="13" t="n">
        <v>0.05297</v>
      </c>
      <c r="BY190" s="13" t="n">
        <v>0.030741</v>
      </c>
      <c r="BZ190" s="13" t="n">
        <v>-0.052302</v>
      </c>
      <c r="CA190" s="13" t="n">
        <v>-0.063009</v>
      </c>
      <c r="CB190" s="13" t="n">
        <v>-0.01309</v>
      </c>
      <c r="CC190" s="13" t="n">
        <v>0.068055</v>
      </c>
      <c r="CD190" s="13" t="n">
        <v>0.016072</v>
      </c>
      <c r="CE190" s="13" t="n">
        <v>-0.008157</v>
      </c>
      <c r="CF190" s="13" t="n">
        <v>0.007352</v>
      </c>
      <c r="CG190" s="13" t="n">
        <v>0.048882</v>
      </c>
      <c r="CH190" s="13" t="n">
        <v>0.041045</v>
      </c>
      <c r="CI190" s="13" t="n">
        <v>0.030226</v>
      </c>
      <c r="CJ190" s="13" t="n">
        <v>-0.035925</v>
      </c>
      <c r="CK190" s="13" t="n">
        <v>0.13831</v>
      </c>
      <c r="CL190" s="13" t="n">
        <v>0.080139</v>
      </c>
      <c r="CM190" s="13" t="n">
        <v>-0.018857</v>
      </c>
      <c r="CN190" s="13" t="n">
        <v>0.005195</v>
      </c>
      <c r="CO190" s="13" t="n">
        <v>0.008164</v>
      </c>
      <c r="CP190" s="13" t="n">
        <v>0.022889</v>
      </c>
      <c r="CQ190" s="13" t="n">
        <v>-0.026455</v>
      </c>
      <c r="CR190" s="13" t="n">
        <v>0.03834</v>
      </c>
      <c r="CS190" s="13" t="n">
        <v>-0.008186</v>
      </c>
      <c r="CT190" s="13" t="n">
        <v>-0.020183</v>
      </c>
      <c r="CU190" s="13" t="n">
        <v>0.097789</v>
      </c>
      <c r="CV190" s="13" t="n">
        <v>-0.000141</v>
      </c>
      <c r="CW190" s="13" t="n">
        <v>0.021339</v>
      </c>
      <c r="CX190" s="13" t="n">
        <v>-0.014216</v>
      </c>
      <c r="CY190" s="13" t="n">
        <v>0.02739</v>
      </c>
      <c r="CZ190" s="13" t="n">
        <v>-0.032222</v>
      </c>
      <c r="DA190" s="13" t="n">
        <v>0.028314</v>
      </c>
      <c r="DB190" s="13" t="n">
        <v>0.011574</v>
      </c>
      <c r="DC190" s="13" t="n">
        <v>0.065476</v>
      </c>
      <c r="DD190" s="13" t="n">
        <v>0.010986</v>
      </c>
      <c r="DE190" s="13" t="n">
        <v>-0.003438</v>
      </c>
      <c r="DF190" s="13" t="n">
        <v>0.017138</v>
      </c>
      <c r="DG190" s="13" t="n">
        <v>-0.033947</v>
      </c>
      <c r="DH190" s="13" t="n">
        <v>-0.092511</v>
      </c>
      <c r="DI190" s="13" t="n">
        <v>0.002495</v>
      </c>
      <c r="DJ190" s="13" t="n">
        <v>-0.115682</v>
      </c>
      <c r="DK190" s="13" t="n">
        <v>0.084279</v>
      </c>
      <c r="DL190" s="13" t="n">
        <v>0.049183</v>
      </c>
      <c r="DM190" s="13" t="n">
        <v>-0.04816</v>
      </c>
      <c r="DN190" s="13" t="n">
        <v>0.038882</v>
      </c>
      <c r="DO190" s="13" t="n">
        <v>-0.089176</v>
      </c>
      <c r="DP190" s="13" t="n">
        <v>0.066195</v>
      </c>
      <c r="DQ190" s="13" t="n">
        <v>-0.018585</v>
      </c>
      <c r="DR190" s="13" t="n">
        <v>-0.066139</v>
      </c>
      <c r="DS190" s="13" t="n">
        <v>0.054784</v>
      </c>
      <c r="DT190" s="13" t="n">
        <v>0.01138</v>
      </c>
      <c r="DV190" s="13" t="n">
        <v>-0.006985</v>
      </c>
      <c r="DW190" s="13" t="n">
        <v>0.041462</v>
      </c>
      <c r="DX190" s="13" t="n">
        <v>-0.039313</v>
      </c>
      <c r="DY190" s="13" t="n">
        <v>0.048343</v>
      </c>
      <c r="DZ190" s="13" t="n">
        <v>0.008998</v>
      </c>
      <c r="EA190" s="13" t="n">
        <v>-0.01209</v>
      </c>
      <c r="EB190" s="13" t="n">
        <v>0.003564</v>
      </c>
      <c r="EC190" s="13" t="n">
        <v>0.001854</v>
      </c>
      <c r="ED190" s="13" t="n">
        <v>-0.050328</v>
      </c>
      <c r="EE190" s="13" t="n">
        <v>-0.034308</v>
      </c>
      <c r="EF190" s="13" t="n">
        <v>-0.049615</v>
      </c>
      <c r="EG190" s="13" t="n">
        <v>0.049806</v>
      </c>
      <c r="EH190" s="13" t="n">
        <v>0.011878</v>
      </c>
      <c r="EI190" s="13" t="n">
        <v>-0.049649</v>
      </c>
      <c r="EJ190" s="13" t="n">
        <v>-0.086043</v>
      </c>
      <c r="EK190" s="13" t="n">
        <v>-0.014482</v>
      </c>
      <c r="EL190" s="13" t="n">
        <v>0.077828</v>
      </c>
      <c r="EM190" s="13" t="n">
        <v>0.037266</v>
      </c>
      <c r="EN190" s="13" t="n">
        <v>-0.017486</v>
      </c>
      <c r="EO190" s="13" t="n">
        <v>0.008906</v>
      </c>
      <c r="EP190" s="13" t="n">
        <v>0.041202</v>
      </c>
      <c r="EQ190" s="13" t="n">
        <v>0.034504</v>
      </c>
      <c r="ER190" s="13" t="n">
        <v>0.027047</v>
      </c>
      <c r="ES190" s="13" t="n">
        <v>-0.045937</v>
      </c>
      <c r="ET190" s="13" t="n">
        <v>0.097765</v>
      </c>
      <c r="EU190" s="13" t="n">
        <v>0.059961</v>
      </c>
      <c r="EV190" s="13" t="n">
        <v>0.000689</v>
      </c>
      <c r="EW190" s="13" t="n">
        <v>0.014868</v>
      </c>
      <c r="EX190" s="13" t="n">
        <v>0.013282</v>
      </c>
      <c r="EY190" s="13" t="n">
        <v>0.010844</v>
      </c>
      <c r="EZ190" s="13" t="n">
        <v>-0.022017</v>
      </c>
      <c r="FA190" s="13" t="n">
        <v>0.060492</v>
      </c>
      <c r="FB190" s="13" t="n">
        <v>-0.004598</v>
      </c>
      <c r="FC190" s="13" t="n">
        <v>-0.018252</v>
      </c>
      <c r="FD190" s="13" t="n">
        <v>0.094668</v>
      </c>
      <c r="FE190" s="13" t="n">
        <v>-0.004544</v>
      </c>
      <c r="FF190" s="13" t="n">
        <v>0.029052</v>
      </c>
      <c r="FG190" s="13" t="n">
        <v>-0.001146</v>
      </c>
      <c r="FH190" s="13" t="n">
        <v>0.031691</v>
      </c>
      <c r="FI190" s="13" t="n">
        <v>-0.043143</v>
      </c>
      <c r="FJ190" s="13" t="n">
        <v>0.036203</v>
      </c>
      <c r="FK190" s="13" t="n">
        <v>0.01141</v>
      </c>
      <c r="FL190" s="13" t="n">
        <v>0.048549</v>
      </c>
      <c r="FM190" s="13" t="n">
        <v>-0.005962</v>
      </c>
      <c r="FN190" s="13" t="n">
        <v>-0.012931</v>
      </c>
      <c r="FO190" s="13" t="n">
        <v>0.014095</v>
      </c>
      <c r="FP190" s="13" t="n">
        <v>-0.022105</v>
      </c>
      <c r="FQ190" s="13" t="n">
        <v>-0.087041</v>
      </c>
      <c r="FR190" s="13" t="n">
        <v>-0.004115</v>
      </c>
      <c r="FS190" s="13" t="n">
        <v>-0.124186</v>
      </c>
      <c r="FT190" s="13" t="n">
        <v>0.115649</v>
      </c>
      <c r="FU190" s="13" t="n">
        <v>0.053177</v>
      </c>
      <c r="FV190" s="13" t="n">
        <v>-0.020198</v>
      </c>
      <c r="FW190" s="13" t="n">
        <v>0.032461</v>
      </c>
      <c r="FX190" s="13" t="n">
        <v>-0.08957</v>
      </c>
      <c r="FY190" s="13" t="n">
        <v>0.04619</v>
      </c>
      <c r="FZ190" s="13" t="n">
        <v>-0.027637</v>
      </c>
      <c r="GA190" s="13" t="n">
        <v>-0.053796</v>
      </c>
      <c r="GB190" s="13" t="n">
        <v>0.031277</v>
      </c>
      <c r="GC190" s="13" t="n">
        <v>-0.007</v>
      </c>
    </row>
    <row r="191" customFormat="false" ht="15" hidden="false" customHeight="false" outlineLevel="0" collapsed="false">
      <c r="B191" s="8" t="str">
        <f aca="false">Deals!B191</f>
        <v>Acorda Therapeutics, Inc.</v>
      </c>
      <c r="C191" s="12" t="n">
        <v>1</v>
      </c>
      <c r="D191" s="13" t="n">
        <v>0.046812</v>
      </c>
      <c r="E191" s="13" t="n">
        <v>0.121262</v>
      </c>
      <c r="F191" s="13" t="n">
        <v>0.016638</v>
      </c>
      <c r="G191" s="13" t="n">
        <v>-0.18556</v>
      </c>
      <c r="H191" s="13" t="n">
        <v>-0.016548</v>
      </c>
      <c r="I191" s="13" t="n">
        <v>-0.096454</v>
      </c>
      <c r="J191" s="13" t="n">
        <v>0.013635</v>
      </c>
      <c r="K191" s="13" t="n">
        <v>0.093504</v>
      </c>
      <c r="L191" s="13" t="n">
        <v>0.030903</v>
      </c>
      <c r="M191" s="13" t="n">
        <v>-0.069558</v>
      </c>
      <c r="N191" s="13" t="n">
        <v>-0.170785</v>
      </c>
      <c r="O191" s="13" t="n">
        <v>0.359487</v>
      </c>
      <c r="P191" s="13" t="n">
        <v>0.059656</v>
      </c>
      <c r="Q191" s="13" t="n">
        <v>0.120189</v>
      </c>
      <c r="R191" s="13" t="n">
        <v>-0.139317</v>
      </c>
      <c r="S191" s="13" t="n">
        <v>-0.111624</v>
      </c>
      <c r="T191" s="13" t="n">
        <v>-0.191379</v>
      </c>
      <c r="U191" s="13" t="n">
        <v>-0.022684</v>
      </c>
      <c r="V191" s="13" t="n">
        <v>0.10058</v>
      </c>
      <c r="W191" s="13" t="n">
        <v>-0.103515</v>
      </c>
      <c r="X191" s="13" t="n">
        <v>-0.008822</v>
      </c>
      <c r="Y191" s="13" t="n">
        <v>-0.047468</v>
      </c>
      <c r="Z191" s="13" t="n">
        <v>-0.13289</v>
      </c>
      <c r="AA191" s="13" t="n">
        <v>-0.152299</v>
      </c>
      <c r="AB191" s="13" t="n">
        <v>0.175141</v>
      </c>
      <c r="AC191" s="13" t="n">
        <v>-0.096154</v>
      </c>
      <c r="AD191" s="13" t="n">
        <v>0.090426</v>
      </c>
      <c r="AE191" s="13" t="n">
        <v>0.290244</v>
      </c>
      <c r="AF191" s="13" t="n">
        <v>-0.206049</v>
      </c>
      <c r="AG191" s="13" t="n">
        <v>-0.230952</v>
      </c>
      <c r="AH191" s="13" t="n">
        <v>-0.145511</v>
      </c>
      <c r="AI191" s="13" t="n">
        <v>0.427536</v>
      </c>
      <c r="AJ191" s="13" t="n">
        <v>0.098985</v>
      </c>
      <c r="AK191" s="13" t="n">
        <v>-0.039261</v>
      </c>
      <c r="AL191" s="13" t="n">
        <v>0.137019</v>
      </c>
      <c r="AM191" s="13" t="n">
        <v>0.123679</v>
      </c>
      <c r="AN191" s="13" t="n">
        <v>-0.236124</v>
      </c>
      <c r="AO191" s="13" t="n">
        <v>0.05665</v>
      </c>
      <c r="AP191" s="13" t="n">
        <v>0.20979</v>
      </c>
      <c r="AQ191" s="13" t="n">
        <v>-0.084778</v>
      </c>
      <c r="AR191" s="13" t="n">
        <v>-0.004211</v>
      </c>
      <c r="AS191" s="13" t="n">
        <v>-0.023256</v>
      </c>
      <c r="AT191" s="13" t="n">
        <v>0.136364</v>
      </c>
      <c r="AU191" s="13" t="n">
        <v>0.093333</v>
      </c>
      <c r="AV191" s="13" t="n">
        <v>-0.130662</v>
      </c>
      <c r="AW191" s="13" t="n">
        <v>0.154309</v>
      </c>
      <c r="AX191" s="13" t="n">
        <v>-0.317708</v>
      </c>
      <c r="AY191" s="13" t="n">
        <v>-0.027481</v>
      </c>
      <c r="AZ191" s="13" t="n">
        <v>0.069074</v>
      </c>
      <c r="BA191" s="13" t="n">
        <v>-0.237396</v>
      </c>
      <c r="BB191" s="13" t="n">
        <v>0.067394</v>
      </c>
      <c r="BC191" s="13" t="n">
        <v>-0.11365</v>
      </c>
      <c r="BD191" s="13" t="n">
        <v>-0.098372</v>
      </c>
      <c r="BE191" s="13" t="n">
        <v>-0.213695</v>
      </c>
      <c r="BF191" s="13" t="n">
        <v>-0.111005</v>
      </c>
      <c r="BG191" s="13" t="n">
        <v>-0.174381</v>
      </c>
      <c r="BH191" s="13" t="n">
        <v>-0.09648</v>
      </c>
      <c r="BI191" s="13" t="n">
        <v>-0.533911</v>
      </c>
      <c r="BJ191" s="13" t="n">
        <v>-0.111455</v>
      </c>
      <c r="BK191" s="13" t="n">
        <v>-0.425087</v>
      </c>
      <c r="BM191" s="13" t="n">
        <v>-0.00331</v>
      </c>
      <c r="BN191" s="13" t="n">
        <v>0.029053</v>
      </c>
      <c r="BO191" s="13" t="n">
        <v>-0.04909</v>
      </c>
      <c r="BP191" s="13" t="n">
        <v>0.089569</v>
      </c>
      <c r="BQ191" s="13" t="n">
        <v>0.025136</v>
      </c>
      <c r="BR191" s="13" t="n">
        <v>-0.024785</v>
      </c>
      <c r="BS191" s="13" t="n">
        <v>0.047682</v>
      </c>
      <c r="BT191" s="13" t="n">
        <v>0.012444</v>
      </c>
      <c r="BU191" s="13" t="n">
        <v>-0.013585</v>
      </c>
      <c r="BV191" s="13" t="n">
        <v>-0.054307</v>
      </c>
      <c r="BW191" s="13" t="n">
        <v>-0.051069</v>
      </c>
      <c r="BX191" s="13" t="n">
        <v>0.070943</v>
      </c>
      <c r="BY191" s="13" t="n">
        <v>0.024142</v>
      </c>
      <c r="BZ191" s="13" t="n">
        <v>-0.045184</v>
      </c>
      <c r="CA191" s="13" t="n">
        <v>-0.064384</v>
      </c>
      <c r="CB191" s="13" t="n">
        <v>0.005961</v>
      </c>
      <c r="CC191" s="13" t="n">
        <v>0.070926</v>
      </c>
      <c r="CD191" s="13" t="n">
        <v>0.00132</v>
      </c>
      <c r="CE191" s="13" t="n">
        <v>0.019646</v>
      </c>
      <c r="CF191" s="13" t="n">
        <v>0.013384</v>
      </c>
      <c r="CG191" s="13" t="n">
        <v>0.063183</v>
      </c>
      <c r="CH191" s="13" t="n">
        <v>0.032902</v>
      </c>
      <c r="CI191" s="13" t="n">
        <v>0.017747</v>
      </c>
      <c r="CJ191" s="13" t="n">
        <v>-0.068714</v>
      </c>
      <c r="CK191" s="13" t="n">
        <v>0.099918</v>
      </c>
      <c r="CL191" s="13" t="n">
        <v>0.013263</v>
      </c>
      <c r="CM191" s="13" t="n">
        <v>0.019366</v>
      </c>
      <c r="CN191" s="13" t="n">
        <v>-0.001072</v>
      </c>
      <c r="CO191" s="13" t="n">
        <v>0.005132</v>
      </c>
      <c r="CP191" s="13" t="n">
        <v>0.013007</v>
      </c>
      <c r="CQ191" s="13" t="n">
        <v>-0.007458</v>
      </c>
      <c r="CR191" s="13" t="n">
        <v>0.030297</v>
      </c>
      <c r="CS191" s="13" t="n">
        <v>0.006592</v>
      </c>
      <c r="CT191" s="13" t="n">
        <v>-0.011412</v>
      </c>
      <c r="CU191" s="13" t="n">
        <v>0.065072</v>
      </c>
      <c r="CV191" s="13" t="n">
        <v>0.014941</v>
      </c>
      <c r="CW191" s="13" t="n">
        <v>0.032668</v>
      </c>
      <c r="CX191" s="13" t="n">
        <v>0.024431</v>
      </c>
      <c r="CY191" s="13" t="n">
        <v>0.023933</v>
      </c>
      <c r="CZ191" s="13" t="n">
        <v>-0.020116</v>
      </c>
      <c r="DA191" s="13" t="n">
        <v>0.004668</v>
      </c>
      <c r="DB191" s="13" t="n">
        <v>0.013596</v>
      </c>
      <c r="DC191" s="13" t="n">
        <v>0.064566</v>
      </c>
      <c r="DD191" s="13" t="n">
        <v>0.044922</v>
      </c>
      <c r="DE191" s="13" t="n">
        <v>0.041453</v>
      </c>
      <c r="DF191" s="13" t="n">
        <v>0.046014</v>
      </c>
      <c r="DG191" s="13" t="n">
        <v>-0.013809</v>
      </c>
      <c r="DH191" s="13" t="n">
        <v>-0.119007</v>
      </c>
      <c r="DI191" s="13" t="n">
        <v>0.020122</v>
      </c>
      <c r="DJ191" s="13" t="n">
        <v>-0.112532</v>
      </c>
      <c r="DK191" s="13" t="n">
        <v>0.112732</v>
      </c>
      <c r="DL191" s="13" t="n">
        <v>0.066709</v>
      </c>
      <c r="DM191" s="13" t="n">
        <v>-0.014107</v>
      </c>
      <c r="DN191" s="13" t="n">
        <v>0.018687</v>
      </c>
      <c r="DO191" s="13" t="n">
        <v>-0.074215</v>
      </c>
      <c r="DP191" s="13" t="n">
        <v>0.08799</v>
      </c>
      <c r="DQ191" s="13" t="n">
        <v>0.010865</v>
      </c>
      <c r="DR191" s="13" t="n">
        <v>-0.068612</v>
      </c>
      <c r="DS191" s="13" t="n">
        <v>0.020228</v>
      </c>
      <c r="DT191" s="13" t="n">
        <v>0.045545</v>
      </c>
      <c r="DV191" s="13" t="n">
        <v>-0.001335</v>
      </c>
      <c r="DW191" s="13" t="n">
        <v>0.038888</v>
      </c>
      <c r="DX191" s="13" t="n">
        <v>-0.053162</v>
      </c>
      <c r="DY191" s="13" t="n">
        <v>0.086761</v>
      </c>
      <c r="DZ191" s="13" t="n">
        <v>0.016223</v>
      </c>
      <c r="EA191" s="13" t="n">
        <v>-0.016687</v>
      </c>
      <c r="EB191" s="13" t="n">
        <v>0.042054</v>
      </c>
      <c r="EC191" s="13" t="n">
        <v>0.014923</v>
      </c>
      <c r="ED191" s="13" t="n">
        <v>-0.010394</v>
      </c>
      <c r="EE191" s="13" t="n">
        <v>-0.058827</v>
      </c>
      <c r="EF191" s="13" t="n">
        <v>-0.053254</v>
      </c>
      <c r="EG191" s="13" t="n">
        <v>0.075211</v>
      </c>
      <c r="EH191" s="13" t="n">
        <v>0.025821</v>
      </c>
      <c r="EI191" s="13" t="n">
        <v>-0.045189</v>
      </c>
      <c r="EJ191" s="13" t="n">
        <v>-0.071804</v>
      </c>
      <c r="EK191" s="13" t="n">
        <v>0.010344</v>
      </c>
      <c r="EL191" s="13" t="n">
        <v>0.080622</v>
      </c>
      <c r="EM191" s="13" t="n">
        <v>0.011547</v>
      </c>
      <c r="EN191" s="13" t="n">
        <v>0.014218</v>
      </c>
      <c r="EO191" s="13" t="n">
        <v>0.008408</v>
      </c>
      <c r="EP191" s="13" t="n">
        <v>0.063474</v>
      </c>
      <c r="EQ191" s="13" t="n">
        <v>0.026711</v>
      </c>
      <c r="ER191" s="13" t="n">
        <v>0.016267</v>
      </c>
      <c r="ES191" s="13" t="n">
        <v>-0.069045</v>
      </c>
      <c r="ET191" s="13" t="n">
        <v>0.107258</v>
      </c>
      <c r="EU191" s="13" t="n">
        <v>0.010762</v>
      </c>
      <c r="EV191" s="13" t="n">
        <v>0.019441</v>
      </c>
      <c r="EW191" s="13" t="n">
        <v>0.009952</v>
      </c>
      <c r="EX191" s="13" t="n">
        <v>0.006349</v>
      </c>
      <c r="EY191" s="13" t="n">
        <v>0.013416</v>
      </c>
      <c r="EZ191" s="13" t="n">
        <v>-0.01647</v>
      </c>
      <c r="FA191" s="13" t="n">
        <v>0.034776</v>
      </c>
      <c r="FB191" s="13" t="n">
        <v>0.006464</v>
      </c>
      <c r="FC191" s="13" t="n">
        <v>-0.010849</v>
      </c>
      <c r="FD191" s="13" t="n">
        <v>0.061699</v>
      </c>
      <c r="FE191" s="13" t="n">
        <v>0.008673</v>
      </c>
      <c r="FF191" s="13" t="n">
        <v>0.031201</v>
      </c>
      <c r="FG191" s="13" t="n">
        <v>0.016916</v>
      </c>
      <c r="FH191" s="13" t="n">
        <v>0.022587</v>
      </c>
      <c r="FI191" s="13" t="n">
        <v>-0.020209</v>
      </c>
      <c r="FJ191" s="13" t="n">
        <v>0.00949</v>
      </c>
      <c r="FK191" s="13" t="n">
        <v>0.009416</v>
      </c>
      <c r="FL191" s="13" t="n">
        <v>0.054477</v>
      </c>
      <c r="FM191" s="13" t="n">
        <v>0.023809</v>
      </c>
      <c r="FN191" s="13" t="n">
        <v>0.038217</v>
      </c>
      <c r="FO191" s="13" t="n">
        <v>0.04669</v>
      </c>
      <c r="FP191" s="13" t="n">
        <v>-0.015263</v>
      </c>
      <c r="FQ191" s="13" t="n">
        <v>-0.120172</v>
      </c>
      <c r="FR191" s="13" t="n">
        <v>0.01328</v>
      </c>
      <c r="FS191" s="13" t="n">
        <v>-0.113586</v>
      </c>
      <c r="FT191" s="13" t="n">
        <v>0.120625</v>
      </c>
      <c r="FU191" s="13" t="n">
        <v>0.054428</v>
      </c>
      <c r="FV191" s="13" t="n">
        <v>-0.012992</v>
      </c>
      <c r="FW191" s="13" t="n">
        <v>0.019457</v>
      </c>
      <c r="FX191" s="13" t="n">
        <v>-0.071685</v>
      </c>
      <c r="FY191" s="13" t="n">
        <v>0.088369</v>
      </c>
      <c r="FZ191" s="13" t="n">
        <v>0.005833</v>
      </c>
      <c r="GA191" s="13" t="n">
        <v>-0.072302</v>
      </c>
      <c r="GB191" s="13" t="n">
        <v>0.023966</v>
      </c>
      <c r="GC191" s="13" t="n">
        <v>0.044</v>
      </c>
    </row>
    <row r="192" customFormat="false" ht="15" hidden="false" customHeight="false" outlineLevel="0" collapsed="false">
      <c r="B192" s="8" t="str">
        <f aca="false">Deals!B192</f>
        <v>Inphi Corporation</v>
      </c>
      <c r="C192" s="12" t="n">
        <v>1</v>
      </c>
      <c r="D192" s="13" t="n">
        <v>-0.051034</v>
      </c>
      <c r="E192" s="13" t="n">
        <v>0.257999</v>
      </c>
      <c r="F192" s="13" t="n">
        <v>0.060606</v>
      </c>
      <c r="G192" s="13" t="n">
        <v>-0.04898</v>
      </c>
      <c r="H192" s="13" t="n">
        <v>-0.043455</v>
      </c>
      <c r="I192" s="13" t="n">
        <v>0.203029</v>
      </c>
      <c r="J192" s="13" t="n">
        <v>0.116084</v>
      </c>
      <c r="K192" s="13" t="n">
        <v>-0.045113</v>
      </c>
      <c r="L192" s="13" t="n">
        <v>-0.005687</v>
      </c>
      <c r="M192" s="13" t="n">
        <v>0.044435</v>
      </c>
      <c r="N192" s="13" t="n">
        <v>0.012637</v>
      </c>
      <c r="O192" s="13" t="n">
        <v>0.238353</v>
      </c>
      <c r="P192" s="13" t="n">
        <v>0.079946</v>
      </c>
      <c r="Q192" s="13" t="n">
        <v>-0.159565</v>
      </c>
      <c r="R192" s="13" t="n">
        <v>0.027017</v>
      </c>
      <c r="S192" s="13" t="n">
        <v>-0.088288</v>
      </c>
      <c r="T192" s="13" t="n">
        <v>0.317787</v>
      </c>
      <c r="U192" s="13" t="n">
        <v>-0.110078</v>
      </c>
      <c r="V192" s="13" t="n">
        <v>0.05123</v>
      </c>
      <c r="W192" s="13" t="n">
        <v>0.026932</v>
      </c>
      <c r="X192" s="13" t="n">
        <v>0.098345</v>
      </c>
      <c r="Y192" s="13" t="n">
        <v>0.224275</v>
      </c>
      <c r="Z192" s="13" t="n">
        <v>0.010216</v>
      </c>
      <c r="AA192" s="13" t="n">
        <v>-0.147322</v>
      </c>
      <c r="AB192" s="13" t="n">
        <v>0.21752</v>
      </c>
      <c r="AC192" s="13" t="n">
        <v>-0.012176</v>
      </c>
      <c r="AD192" s="13" t="n">
        <v>0.026894</v>
      </c>
      <c r="AE192" s="13" t="n">
        <v>0.024443</v>
      </c>
      <c r="AF192" s="13" t="n">
        <v>0.040051</v>
      </c>
      <c r="AG192" s="13" t="n">
        <v>-0.151577</v>
      </c>
      <c r="AH192" s="13" t="n">
        <v>-0.042009</v>
      </c>
      <c r="AI192" s="13" t="n">
        <v>-0.135585</v>
      </c>
      <c r="AJ192" s="13" t="n">
        <v>0.119534</v>
      </c>
      <c r="AK192" s="13" t="n">
        <v>-0.002865</v>
      </c>
      <c r="AL192" s="13" t="n">
        <v>0.036563</v>
      </c>
      <c r="AM192" s="13" t="n">
        <v>0.032502</v>
      </c>
      <c r="AN192" s="13" t="n">
        <v>0.002196</v>
      </c>
      <c r="AO192" s="13" t="n">
        <v>-0.108839</v>
      </c>
      <c r="AP192" s="13" t="n">
        <v>-0.18388</v>
      </c>
      <c r="AQ192" s="13" t="n">
        <v>-0.070974</v>
      </c>
      <c r="AR192" s="13" t="n">
        <v>0.084685</v>
      </c>
      <c r="AS192" s="13" t="n">
        <v>-0.050498</v>
      </c>
      <c r="AT192" s="13" t="n">
        <v>0.181945</v>
      </c>
      <c r="AU192" s="13" t="n">
        <v>-0.034636</v>
      </c>
      <c r="AV192" s="13" t="n">
        <v>-0.035879</v>
      </c>
      <c r="AW192" s="13" t="n">
        <v>0.179071</v>
      </c>
      <c r="AX192" s="13" t="n">
        <v>0.024548</v>
      </c>
      <c r="AY192" s="13" t="n">
        <v>-0.157451</v>
      </c>
      <c r="AZ192" s="13" t="n">
        <v>0.246563</v>
      </c>
      <c r="BA192" s="13" t="n">
        <v>-0.194034</v>
      </c>
      <c r="BB192" s="13" t="n">
        <v>0.22675</v>
      </c>
      <c r="BC192" s="13" t="n">
        <v>0.095842</v>
      </c>
      <c r="BD192" s="13" t="n">
        <v>0.012031</v>
      </c>
      <c r="BE192" s="13" t="n">
        <v>0.043896</v>
      </c>
      <c r="BF192" s="13" t="n">
        <v>-0.038984</v>
      </c>
      <c r="BG192" s="13" t="n">
        <v>0.14175</v>
      </c>
      <c r="BH192" s="13" t="n">
        <v>0.201796</v>
      </c>
      <c r="BI192" s="13" t="n">
        <v>0.016276</v>
      </c>
      <c r="BJ192" s="13" t="n">
        <v>-0.002288</v>
      </c>
      <c r="BK192" s="13" t="n">
        <v>0.177396</v>
      </c>
      <c r="BM192" s="13" t="n">
        <v>0.006734</v>
      </c>
      <c r="BN192" s="13" t="n">
        <v>0.070639</v>
      </c>
      <c r="BO192" s="13" t="n">
        <v>-0.065388</v>
      </c>
      <c r="BP192" s="13" t="n">
        <v>0.067002</v>
      </c>
      <c r="BQ192" s="13" t="n">
        <v>0.02989</v>
      </c>
      <c r="BR192" s="13" t="n">
        <v>-0.027356</v>
      </c>
      <c r="BS192" s="13" t="n">
        <v>0.047494</v>
      </c>
      <c r="BT192" s="13" t="n">
        <v>0.021082</v>
      </c>
      <c r="BU192" s="13" t="n">
        <v>-0.012835</v>
      </c>
      <c r="BV192" s="13" t="n">
        <v>-0.06812</v>
      </c>
      <c r="BW192" s="13" t="n">
        <v>-0.092214</v>
      </c>
      <c r="BX192" s="13" t="n">
        <v>0.065469</v>
      </c>
      <c r="BY192" s="13" t="n">
        <v>0.046671</v>
      </c>
      <c r="BZ192" s="13" t="n">
        <v>-0.053195</v>
      </c>
      <c r="CA192" s="13" t="n">
        <v>-0.141333</v>
      </c>
      <c r="CB192" s="13" t="n">
        <v>0.004082</v>
      </c>
      <c r="CC192" s="13" t="n">
        <v>0.083681</v>
      </c>
      <c r="CD192" s="13" t="n">
        <v>0.02588</v>
      </c>
      <c r="CE192" s="13" t="n">
        <v>0.023475</v>
      </c>
      <c r="CF192" s="13" t="n">
        <v>-0.014498</v>
      </c>
      <c r="CG192" s="13" t="n">
        <v>0.059701</v>
      </c>
      <c r="CH192" s="13" t="n">
        <v>0.023253</v>
      </c>
      <c r="CI192" s="13" t="n">
        <v>0.026079</v>
      </c>
      <c r="CJ192" s="13" t="n">
        <v>-0.091332</v>
      </c>
      <c r="CK192" s="13" t="n">
        <v>0.092289</v>
      </c>
      <c r="CL192" s="13" t="n">
        <v>0.038276</v>
      </c>
      <c r="CM192" s="13" t="n">
        <v>-0.039286</v>
      </c>
      <c r="CN192" s="13" t="n">
        <v>0.016726</v>
      </c>
      <c r="CO192" s="13" t="n">
        <v>0.031921</v>
      </c>
      <c r="CP192" s="13" t="n">
        <v>0.003974</v>
      </c>
      <c r="CQ192" s="13" t="n">
        <v>-0.037875</v>
      </c>
      <c r="CR192" s="13" t="n">
        <v>0.090566</v>
      </c>
      <c r="CS192" s="13" t="n">
        <v>-0.028201</v>
      </c>
      <c r="CT192" s="13" t="n">
        <v>-0.000852</v>
      </c>
      <c r="CU192" s="13" t="n">
        <v>0.05849</v>
      </c>
      <c r="CV192" s="13" t="n">
        <v>-0.025199</v>
      </c>
      <c r="CW192" s="13" t="n">
        <v>0.045252</v>
      </c>
      <c r="CX192" s="13" t="n">
        <v>0.000926</v>
      </c>
      <c r="CY192" s="13" t="n">
        <v>0.029971</v>
      </c>
      <c r="CZ192" s="13" t="n">
        <v>-0.019706</v>
      </c>
      <c r="DA192" s="13" t="n">
        <v>-0.009147</v>
      </c>
      <c r="DB192" s="13" t="n">
        <v>0.046808</v>
      </c>
      <c r="DC192" s="13" t="n">
        <v>0.104853</v>
      </c>
      <c r="DD192" s="13" t="n">
        <v>0.029695</v>
      </c>
      <c r="DE192" s="13" t="n">
        <v>-0.00856</v>
      </c>
      <c r="DF192" s="13" t="n">
        <v>0.081557</v>
      </c>
      <c r="DG192" s="13" t="n">
        <v>-0.012881</v>
      </c>
      <c r="DH192" s="13" t="n">
        <v>-0.144756</v>
      </c>
      <c r="DI192" s="13" t="n">
        <v>0.001067</v>
      </c>
      <c r="DJ192" s="13" t="n">
        <v>-0.130748</v>
      </c>
      <c r="DK192" s="13" t="n">
        <v>0.105902</v>
      </c>
      <c r="DL192" s="13" t="n">
        <v>0.055703</v>
      </c>
      <c r="DM192" s="13" t="n">
        <v>-0.007136</v>
      </c>
      <c r="DN192" s="13" t="n">
        <v>0.015353</v>
      </c>
      <c r="DO192" s="13" t="n">
        <v>-0.050152</v>
      </c>
      <c r="DP192" s="13" t="n">
        <v>0.064347</v>
      </c>
      <c r="DQ192" s="13" t="n">
        <v>-0.013329</v>
      </c>
      <c r="DR192" s="13" t="n">
        <v>-0.056718</v>
      </c>
      <c r="DS192" s="13" t="n">
        <v>0.000156</v>
      </c>
      <c r="DT192" s="13" t="n">
        <v>0.001541</v>
      </c>
      <c r="DV192" s="13" t="n">
        <v>-0.002045</v>
      </c>
      <c r="DW192" s="13" t="n">
        <v>0.036467</v>
      </c>
      <c r="DX192" s="13" t="n">
        <v>-0.033935</v>
      </c>
      <c r="DY192" s="13" t="n">
        <v>0.088854</v>
      </c>
      <c r="DZ192" s="13" t="n">
        <v>-0.00173</v>
      </c>
      <c r="EA192" s="13" t="n">
        <v>-0.007663</v>
      </c>
      <c r="EB192" s="13" t="n">
        <v>0.010319</v>
      </c>
      <c r="EC192" s="13" t="n">
        <v>0.006534</v>
      </c>
      <c r="ED192" s="13" t="n">
        <v>-0.021312</v>
      </c>
      <c r="EE192" s="13" t="n">
        <v>-0.069549</v>
      </c>
      <c r="EF192" s="13" t="n">
        <v>-0.081792</v>
      </c>
      <c r="EG192" s="13" t="n">
        <v>0.038796</v>
      </c>
      <c r="EH192" s="13" t="n">
        <v>0.037854</v>
      </c>
      <c r="EI192" s="13" t="n">
        <v>-0.065716</v>
      </c>
      <c r="EJ192" s="13" t="n">
        <v>-0.139719</v>
      </c>
      <c r="EK192" s="13" t="n">
        <v>0.002424</v>
      </c>
      <c r="EL192" s="13" t="n">
        <v>0.10561</v>
      </c>
      <c r="EM192" s="13" t="n">
        <v>0.043778</v>
      </c>
      <c r="EN192" s="13" t="n">
        <v>0.010881</v>
      </c>
      <c r="EO192" s="13" t="n">
        <v>-0.023645</v>
      </c>
      <c r="EP192" s="13" t="n">
        <v>0.055189</v>
      </c>
      <c r="EQ192" s="13" t="n">
        <v>0.004235</v>
      </c>
      <c r="ER192" s="13" t="n">
        <v>0.021227</v>
      </c>
      <c r="ES192" s="13" t="n">
        <v>-0.116923</v>
      </c>
      <c r="ET192" s="13" t="n">
        <v>0.045407</v>
      </c>
      <c r="EU192" s="13" t="n">
        <v>0.007104</v>
      </c>
      <c r="EV192" s="13" t="n">
        <v>0.015899</v>
      </c>
      <c r="EW192" s="13" t="n">
        <v>0.01839</v>
      </c>
      <c r="EX192" s="13" t="n">
        <v>0.02214</v>
      </c>
      <c r="EY192" s="13" t="n">
        <v>-0.011661</v>
      </c>
      <c r="EZ192" s="13" t="n">
        <v>-0.040966</v>
      </c>
      <c r="FA192" s="13" t="n">
        <v>0.064094</v>
      </c>
      <c r="FB192" s="13" t="n">
        <v>-0.032291</v>
      </c>
      <c r="FC192" s="13" t="n">
        <v>-0.028837</v>
      </c>
      <c r="FD192" s="13" t="n">
        <v>0.067866</v>
      </c>
      <c r="FE192" s="13" t="n">
        <v>-0.023371</v>
      </c>
      <c r="FF192" s="13" t="n">
        <v>0.02056</v>
      </c>
      <c r="FG192" s="13" t="n">
        <v>-0.008684</v>
      </c>
      <c r="FH192" s="13" t="n">
        <v>0.033566</v>
      </c>
      <c r="FI192" s="13" t="n">
        <v>-0.026163</v>
      </c>
      <c r="FJ192" s="13" t="n">
        <v>0.014317</v>
      </c>
      <c r="FK192" s="13" t="n">
        <v>0.010158</v>
      </c>
      <c r="FL192" s="13" t="n">
        <v>0.066016</v>
      </c>
      <c r="FM192" s="13" t="n">
        <v>-0.007249</v>
      </c>
      <c r="FN192" s="13" t="n">
        <v>-0.014598</v>
      </c>
      <c r="FO192" s="13" t="n">
        <v>0.081223</v>
      </c>
      <c r="FP192" s="13" t="n">
        <v>0.004139</v>
      </c>
      <c r="FQ192" s="13" t="n">
        <v>-0.143659</v>
      </c>
      <c r="FR192" s="13" t="n">
        <v>-0.007339</v>
      </c>
      <c r="FS192" s="13" t="n">
        <v>-0.169982</v>
      </c>
      <c r="FT192" s="13" t="n">
        <v>0.200146</v>
      </c>
      <c r="FU192" s="13" t="n">
        <v>0.037106</v>
      </c>
      <c r="FV192" s="13" t="n">
        <v>-0.014703</v>
      </c>
      <c r="FW192" s="13" t="n">
        <v>-0.013995</v>
      </c>
      <c r="FX192" s="13" t="n">
        <v>-0.065877</v>
      </c>
      <c r="FY192" s="13" t="n">
        <v>0.059797</v>
      </c>
      <c r="FZ192" s="13" t="n">
        <v>-0.019193</v>
      </c>
      <c r="GA192" s="13" t="n">
        <v>-0.068961</v>
      </c>
      <c r="GB192" s="13" t="n">
        <v>0.000753</v>
      </c>
      <c r="GC192" s="13" t="n">
        <v>-0.02748</v>
      </c>
    </row>
    <row r="193" customFormat="false" ht="15" hidden="false" customHeight="false" outlineLevel="0" collapsed="false">
      <c r="B193" s="8" t="str">
        <f aca="false">Deals!B193</f>
        <v>Natural Resource Partners Lp</v>
      </c>
      <c r="C193" s="12" t="n">
        <v>1</v>
      </c>
      <c r="D193" s="13" t="n">
        <v>-0.014435</v>
      </c>
      <c r="E193" s="13" t="n">
        <v>-0.225293</v>
      </c>
      <c r="F193" s="13" t="n">
        <v>0.016216</v>
      </c>
      <c r="G193" s="13" t="n">
        <v>-0.119149</v>
      </c>
      <c r="H193" s="13" t="n">
        <v>-0.145019</v>
      </c>
      <c r="I193" s="13" t="n">
        <v>-0.247788</v>
      </c>
      <c r="J193" s="13" t="n">
        <v>-0.178431</v>
      </c>
      <c r="K193" s="13" t="n">
        <v>-0.002503</v>
      </c>
      <c r="L193" s="13" t="n">
        <v>-0.006629</v>
      </c>
      <c r="M193" s="13" t="n">
        <v>0.166667</v>
      </c>
      <c r="N193" s="13" t="n">
        <v>-0.255132</v>
      </c>
      <c r="O193" s="13" t="n">
        <v>-0.346457</v>
      </c>
      <c r="P193" s="13" t="n">
        <v>0.081325</v>
      </c>
      <c r="Q193" s="13" t="n">
        <v>-0.274286</v>
      </c>
      <c r="R193" s="13" t="n">
        <v>-0.086614</v>
      </c>
      <c r="S193" s="13" t="n">
        <v>-0.178448</v>
      </c>
      <c r="T193" s="13" t="n">
        <v>-0.174009</v>
      </c>
      <c r="U193" s="13" t="n">
        <v>0.718667</v>
      </c>
      <c r="V193" s="13" t="n">
        <v>-0.115593</v>
      </c>
      <c r="W193" s="13" t="n">
        <v>0.310502</v>
      </c>
      <c r="X193" s="13" t="n">
        <v>0.698955</v>
      </c>
      <c r="Y193" s="13" t="n">
        <v>-0.26169</v>
      </c>
      <c r="Z193" s="13" t="n">
        <v>0.589744</v>
      </c>
      <c r="AA193" s="13" t="n">
        <v>-0.023297</v>
      </c>
      <c r="AB193" s="13" t="n">
        <v>0.231193</v>
      </c>
      <c r="AC193" s="13" t="n">
        <v>-0.024169</v>
      </c>
      <c r="AD193" s="13" t="n">
        <v>0.133127</v>
      </c>
      <c r="AE193" s="13" t="n">
        <v>0.217213</v>
      </c>
      <c r="AF193" s="13" t="n">
        <v>-0.180272</v>
      </c>
      <c r="AG193" s="13" t="n">
        <v>-0.116183</v>
      </c>
      <c r="AH193" s="13" t="n">
        <v>-0.078247</v>
      </c>
      <c r="AI193" s="13" t="n">
        <v>-0.05</v>
      </c>
      <c r="AJ193" s="13" t="n">
        <v>0.012704</v>
      </c>
      <c r="AK193" s="13" t="n">
        <v>-0.086022</v>
      </c>
      <c r="AL193" s="13" t="n">
        <v>-0.011976</v>
      </c>
      <c r="AM193" s="13" t="n">
        <v>0.076768</v>
      </c>
      <c r="AN193" s="13" t="n">
        <v>-0.030019</v>
      </c>
      <c r="AO193" s="13" t="n">
        <v>0.023622</v>
      </c>
      <c r="AP193" s="13" t="n">
        <v>0.165385</v>
      </c>
      <c r="AQ193" s="13" t="n">
        <v>-0.039604</v>
      </c>
      <c r="AR193" s="13" t="n">
        <v>0.001745</v>
      </c>
      <c r="AS193" s="13" t="n">
        <v>0.175958</v>
      </c>
      <c r="AT193" s="13" t="n">
        <v>-0.032593</v>
      </c>
      <c r="AU193" s="13" t="n">
        <v>-0.024845</v>
      </c>
      <c r="AV193" s="13" t="n">
        <v>0.011146</v>
      </c>
      <c r="AW193" s="13" t="n">
        <v>-0.017323</v>
      </c>
      <c r="AX193" s="13" t="n">
        <v>0.00813</v>
      </c>
      <c r="AY193" s="13" t="n">
        <v>0.075161</v>
      </c>
      <c r="AZ193" s="13" t="n">
        <v>0.123612</v>
      </c>
      <c r="BA193" s="13" t="n">
        <v>0.033514</v>
      </c>
      <c r="BB193" s="13" t="n">
        <v>0</v>
      </c>
      <c r="BC193" s="13" t="n">
        <v>0.089174</v>
      </c>
      <c r="BD193" s="13" t="n">
        <v>0.019417</v>
      </c>
      <c r="BE193" s="13" t="n">
        <v>0.002381</v>
      </c>
      <c r="BF193" s="13" t="n">
        <v>-0.044893</v>
      </c>
      <c r="BG193" s="13" t="n">
        <v>-0.108149</v>
      </c>
      <c r="BH193" s="13" t="n">
        <v>-0.163847</v>
      </c>
      <c r="BI193" s="13" t="n">
        <v>-0.089713</v>
      </c>
      <c r="BJ193" s="13" t="n">
        <v>-0.044838</v>
      </c>
      <c r="BK193" s="13" t="n">
        <v>-0.00355</v>
      </c>
      <c r="BM193" s="13" t="n">
        <v>-0.004914</v>
      </c>
      <c r="BN193" s="13" t="n">
        <v>0.028335</v>
      </c>
      <c r="BO193" s="13" t="n">
        <v>-0.043235</v>
      </c>
      <c r="BP193" s="13" t="n">
        <v>0.065447</v>
      </c>
      <c r="BQ193" s="13" t="n">
        <v>0.008073</v>
      </c>
      <c r="BR193" s="13" t="n">
        <v>-0.027893</v>
      </c>
      <c r="BS193" s="13" t="n">
        <v>0.028258</v>
      </c>
      <c r="BT193" s="13" t="n">
        <v>-0.002503</v>
      </c>
      <c r="BU193" s="13" t="n">
        <v>-0.006629</v>
      </c>
      <c r="BV193" s="13" t="n">
        <v>-0.034871</v>
      </c>
      <c r="BW193" s="13" t="n">
        <v>-0.050823</v>
      </c>
      <c r="BX193" s="13" t="n">
        <v>0.063448</v>
      </c>
      <c r="BY193" s="13" t="n">
        <v>0.030003</v>
      </c>
      <c r="BZ193" s="13" t="n">
        <v>-0.050286</v>
      </c>
      <c r="CA193" s="13" t="n">
        <v>-0.083393</v>
      </c>
      <c r="CB193" s="13" t="n">
        <v>0.018763</v>
      </c>
      <c r="CC193" s="13" t="n">
        <v>0.08417</v>
      </c>
      <c r="CD193" s="13" t="n">
        <v>-2.2E-005</v>
      </c>
      <c r="CE193" s="13" t="n">
        <v>0.00702</v>
      </c>
      <c r="CF193" s="13" t="n">
        <v>-0.008668</v>
      </c>
      <c r="CG193" s="13" t="n">
        <v>0.05865</v>
      </c>
      <c r="CH193" s="13" t="n">
        <v>0.021658</v>
      </c>
      <c r="CI193" s="13" t="n">
        <v>0.009925</v>
      </c>
      <c r="CJ193" s="13" t="n">
        <v>-0.056638</v>
      </c>
      <c r="CK193" s="13" t="n">
        <v>0.130835</v>
      </c>
      <c r="CL193" s="13" t="n">
        <v>0.024077</v>
      </c>
      <c r="CM193" s="13" t="n">
        <v>-0.005274</v>
      </c>
      <c r="CN193" s="13" t="n">
        <v>0.006226</v>
      </c>
      <c r="CO193" s="13" t="n">
        <v>-0.007483</v>
      </c>
      <c r="CP193" s="13" t="n">
        <v>0.010098</v>
      </c>
      <c r="CQ193" s="13" t="n">
        <v>-0.023938</v>
      </c>
      <c r="CR193" s="13" t="n">
        <v>0.032326</v>
      </c>
      <c r="CS193" s="13" t="n">
        <v>0.010639</v>
      </c>
      <c r="CT193" s="13" t="n">
        <v>-0.018939</v>
      </c>
      <c r="CU193" s="13" t="n">
        <v>0.08756</v>
      </c>
      <c r="CV193" s="13" t="n">
        <v>0.002272</v>
      </c>
      <c r="CW193" s="13" t="n">
        <v>0.023744</v>
      </c>
      <c r="CX193" s="13" t="n">
        <v>-0.019439</v>
      </c>
      <c r="CY193" s="13" t="n">
        <v>0.029965</v>
      </c>
      <c r="CZ193" s="13" t="n">
        <v>-0.039999</v>
      </c>
      <c r="DA193" s="13" t="n">
        <v>0.011741</v>
      </c>
      <c r="DB193" s="13" t="n">
        <v>0.00887</v>
      </c>
      <c r="DC193" s="13" t="n">
        <v>0.06982</v>
      </c>
      <c r="DD193" s="13" t="n">
        <v>-0.002058</v>
      </c>
      <c r="DE193" s="13" t="n">
        <v>0.03853</v>
      </c>
      <c r="DF193" s="13" t="n">
        <v>0.040514</v>
      </c>
      <c r="DG193" s="13" t="n">
        <v>-0.034794</v>
      </c>
      <c r="DH193" s="13" t="n">
        <v>-0.122604</v>
      </c>
      <c r="DI193" s="13" t="n">
        <v>0.029005</v>
      </c>
      <c r="DJ193" s="13" t="n">
        <v>-0.115803</v>
      </c>
      <c r="DK193" s="13" t="n">
        <v>0.097285</v>
      </c>
      <c r="DL193" s="13" t="n">
        <v>0.058438</v>
      </c>
      <c r="DM193" s="13" t="n">
        <v>-0.031017</v>
      </c>
      <c r="DN193" s="13" t="n">
        <v>0.038819</v>
      </c>
      <c r="DO193" s="13" t="n">
        <v>-0.077642</v>
      </c>
      <c r="DP193" s="13" t="n">
        <v>0.089304</v>
      </c>
      <c r="DQ193" s="13" t="n">
        <v>0.00738</v>
      </c>
      <c r="DR193" s="13" t="n">
        <v>-0.047928</v>
      </c>
      <c r="DS193" s="13" t="n">
        <v>0.03855</v>
      </c>
      <c r="DT193" s="13" t="n">
        <v>0.017423</v>
      </c>
      <c r="DV193" s="13" t="n">
        <v>-0.009011</v>
      </c>
      <c r="DW193" s="13" t="n">
        <v>0.029404</v>
      </c>
      <c r="DX193" s="13" t="n">
        <v>-0.051372</v>
      </c>
      <c r="DY193" s="13" t="n">
        <v>0.073055</v>
      </c>
      <c r="DZ193" s="13" t="n">
        <v>0.001979</v>
      </c>
      <c r="EA193" s="13" t="n">
        <v>-0.012164</v>
      </c>
      <c r="EB193" s="13" t="n">
        <v>0.020936</v>
      </c>
      <c r="EC193" s="13" t="n">
        <v>0.002798</v>
      </c>
      <c r="ED193" s="13" t="n">
        <v>-0.009748</v>
      </c>
      <c r="EE193" s="13" t="n">
        <v>-0.03247</v>
      </c>
      <c r="EF193" s="13" t="n">
        <v>-0.05037</v>
      </c>
      <c r="EG193" s="13" t="n">
        <v>0.071433</v>
      </c>
      <c r="EH193" s="13" t="n">
        <v>0.034408</v>
      </c>
      <c r="EI193" s="13" t="n">
        <v>-0.05314</v>
      </c>
      <c r="EJ193" s="13" t="n">
        <v>-0.082202</v>
      </c>
      <c r="EK193" s="13" t="n">
        <v>0.022044</v>
      </c>
      <c r="EL193" s="13" t="n">
        <v>0.079691</v>
      </c>
      <c r="EM193" s="13" t="n">
        <v>0.017991</v>
      </c>
      <c r="EN193" s="13" t="n">
        <v>0.011739</v>
      </c>
      <c r="EO193" s="13" t="n">
        <v>-0.014708</v>
      </c>
      <c r="EP193" s="13" t="n">
        <v>0.056092</v>
      </c>
      <c r="EQ193" s="13" t="n">
        <v>0.019127</v>
      </c>
      <c r="ER193" s="13" t="n">
        <v>0.013815</v>
      </c>
      <c r="ES193" s="13" t="n">
        <v>-0.055074</v>
      </c>
      <c r="ET193" s="13" t="n">
        <v>0.135632</v>
      </c>
      <c r="EU193" s="13" t="n">
        <v>0.026419</v>
      </c>
      <c r="EV193" s="13" t="n">
        <v>-0.00429</v>
      </c>
      <c r="EW193" s="13" t="n">
        <v>0.009305</v>
      </c>
      <c r="EX193" s="13" t="n">
        <v>-0.00634</v>
      </c>
      <c r="EY193" s="13" t="n">
        <v>0.009706</v>
      </c>
      <c r="EZ193" s="13" t="n">
        <v>-0.029333</v>
      </c>
      <c r="FA193" s="13" t="n">
        <v>0.040897</v>
      </c>
      <c r="FB193" s="13" t="n">
        <v>0.009406</v>
      </c>
      <c r="FC193" s="13" t="n">
        <v>-0.017898</v>
      </c>
      <c r="FD193" s="13" t="n">
        <v>0.091002</v>
      </c>
      <c r="FE193" s="13" t="n">
        <v>0.001117</v>
      </c>
      <c r="FF193" s="13" t="n">
        <v>0.022477</v>
      </c>
      <c r="FG193" s="13" t="n">
        <v>-0.013906</v>
      </c>
      <c r="FH193" s="13" t="n">
        <v>0.027451</v>
      </c>
      <c r="FI193" s="13" t="n">
        <v>-0.038053</v>
      </c>
      <c r="FJ193" s="13" t="n">
        <v>0.011183</v>
      </c>
      <c r="FK193" s="13" t="n">
        <v>0.009837</v>
      </c>
      <c r="FL193" s="13" t="n">
        <v>0.069362</v>
      </c>
      <c r="FM193" s="13" t="n">
        <v>0.00185</v>
      </c>
      <c r="FN193" s="13" t="n">
        <v>0.037225</v>
      </c>
      <c r="FO193" s="13" t="n">
        <v>0.040893</v>
      </c>
      <c r="FP193" s="13" t="n">
        <v>-0.039627</v>
      </c>
      <c r="FQ193" s="13" t="n">
        <v>-0.122604</v>
      </c>
      <c r="FR193" s="13" t="n">
        <v>0.026862</v>
      </c>
      <c r="FS193" s="13" t="n">
        <v>-0.11858</v>
      </c>
      <c r="FT193" s="13" t="n">
        <v>0.107668</v>
      </c>
      <c r="FU193" s="13" t="n">
        <v>0.069291</v>
      </c>
      <c r="FV193" s="13" t="n">
        <v>-0.031799</v>
      </c>
      <c r="FW193" s="13" t="n">
        <v>0.039109</v>
      </c>
      <c r="FX193" s="13" t="n">
        <v>-0.086469</v>
      </c>
      <c r="FY193" s="13" t="n">
        <v>0.092211</v>
      </c>
      <c r="FZ193" s="13" t="n">
        <v>0.00861</v>
      </c>
      <c r="GA193" s="13" t="n">
        <v>-0.049638</v>
      </c>
      <c r="GB193" s="13" t="n">
        <v>0.039134</v>
      </c>
      <c r="GC193" s="13" t="n">
        <v>0.011202</v>
      </c>
    </row>
    <row r="194" customFormat="false" ht="15" hidden="false" customHeight="false" outlineLevel="0" collapsed="false">
      <c r="B194" s="8" t="str">
        <f aca="false">Deals!B194</f>
        <v>Huntsman Corporation</v>
      </c>
      <c r="C194" s="12" t="n">
        <v>1</v>
      </c>
      <c r="D194" s="13" t="n">
        <v>0.045902</v>
      </c>
      <c r="E194" s="13" t="n">
        <v>-0.102469</v>
      </c>
      <c r="F194" s="13" t="n">
        <v>-0.035996</v>
      </c>
      <c r="G194" s="13" t="n">
        <v>0.022769</v>
      </c>
      <c r="H194" s="13" t="n">
        <v>-0.007346</v>
      </c>
      <c r="I194" s="13" t="n">
        <v>0.039693</v>
      </c>
      <c r="J194" s="13" t="n">
        <v>-0.026464</v>
      </c>
      <c r="K194" s="13" t="n">
        <v>-0.010918</v>
      </c>
      <c r="L194" s="13" t="n">
        <v>-0.139103</v>
      </c>
      <c r="M194" s="13" t="n">
        <v>-0.13</v>
      </c>
      <c r="N194" s="13" t="n">
        <v>-0.406231</v>
      </c>
      <c r="O194" s="13" t="n">
        <v>0.359133</v>
      </c>
      <c r="P194" s="13" t="n">
        <v>-0.049355</v>
      </c>
      <c r="Q194" s="13" t="n">
        <v>-0.081869</v>
      </c>
      <c r="R194" s="13" t="n">
        <v>-0.240985</v>
      </c>
      <c r="S194" s="13" t="n">
        <v>0.258401</v>
      </c>
      <c r="T194" s="13" t="n">
        <v>0.236188</v>
      </c>
      <c r="U194" s="13" t="n">
        <v>0.183459</v>
      </c>
      <c r="V194" s="13" t="n">
        <v>-0.051461</v>
      </c>
      <c r="W194" s="13" t="n">
        <v>-0.090757</v>
      </c>
      <c r="X194" s="13" t="n">
        <v>0.149442</v>
      </c>
      <c r="Y194" s="13" t="n">
        <v>0.11837</v>
      </c>
      <c r="Z194" s="13" t="n">
        <v>-0.051764</v>
      </c>
      <c r="AA194" s="13" t="n">
        <v>0.041795</v>
      </c>
      <c r="AB194" s="13" t="n">
        <v>0.149263</v>
      </c>
      <c r="AC194" s="13" t="n">
        <v>-0.014117</v>
      </c>
      <c r="AD194" s="13" t="n">
        <v>0.068658</v>
      </c>
      <c r="AE194" s="13" t="n">
        <v>0.108386</v>
      </c>
      <c r="AF194" s="13" t="n">
        <v>0.091372</v>
      </c>
      <c r="AG194" s="13" t="n">
        <v>0.009372</v>
      </c>
      <c r="AH194" s="13" t="n">
        <v>-0.035123</v>
      </c>
      <c r="AI194" s="13" t="n">
        <v>0.086402</v>
      </c>
      <c r="AJ194" s="13" t="n">
        <v>0.030186</v>
      </c>
      <c r="AK194" s="13" t="n">
        <v>-0.001878</v>
      </c>
      <c r="AL194" s="13" t="n">
        <v>0.036696</v>
      </c>
      <c r="AM194" s="13" t="n">
        <v>0.167761</v>
      </c>
      <c r="AN194" s="13" t="n">
        <v>-0.001874</v>
      </c>
      <c r="AO194" s="13" t="n">
        <v>0.045526</v>
      </c>
      <c r="AP194" s="13" t="n">
        <v>0.03845</v>
      </c>
      <c r="AQ194" s="13" t="n">
        <v>-0.066532</v>
      </c>
      <c r="AR194" s="13" t="n">
        <v>-0.08855</v>
      </c>
      <c r="AS194" s="13" t="n">
        <v>0.017778</v>
      </c>
      <c r="AT194" s="13" t="n">
        <v>0.0739</v>
      </c>
      <c r="AU194" s="13" t="n">
        <v>-0.081561</v>
      </c>
      <c r="AV194" s="13" t="n">
        <v>0.148288</v>
      </c>
      <c r="AW194" s="13" t="n">
        <v>-0.090665</v>
      </c>
      <c r="AX194" s="13" t="n">
        <v>-0.101591</v>
      </c>
      <c r="AY194" s="13" t="n">
        <v>-0.196474</v>
      </c>
      <c r="AZ194" s="13" t="n">
        <v>-0.075868</v>
      </c>
      <c r="BA194" s="13" t="n">
        <v>-0.037933</v>
      </c>
      <c r="BB194" s="13" t="n">
        <v>0.138932</v>
      </c>
      <c r="BC194" s="13" t="n">
        <v>0.128357</v>
      </c>
      <c r="BD194" s="13" t="n">
        <v>-0.086204</v>
      </c>
      <c r="BE194" s="13" t="n">
        <v>-0.011116</v>
      </c>
      <c r="BF194" s="13" t="n">
        <v>-0.218975</v>
      </c>
      <c r="BG194" s="13" t="n">
        <v>0.186126</v>
      </c>
      <c r="BH194" s="13" t="n">
        <v>0.005382</v>
      </c>
      <c r="BI194" s="13" t="n">
        <v>-0.030657</v>
      </c>
      <c r="BJ194" s="13" t="n">
        <v>0.175853</v>
      </c>
      <c r="BK194" s="13" t="n">
        <v>-0.048581</v>
      </c>
      <c r="BM194" s="13" t="n">
        <v>0.02902</v>
      </c>
      <c r="BN194" s="13" t="n">
        <v>-0.002291</v>
      </c>
      <c r="BO194" s="13" t="n">
        <v>-0.023421</v>
      </c>
      <c r="BP194" s="13" t="n">
        <v>0.06929</v>
      </c>
      <c r="BQ194" s="13" t="n">
        <v>0.005538</v>
      </c>
      <c r="BR194" s="13" t="n">
        <v>-0.001486</v>
      </c>
      <c r="BS194" s="13" t="n">
        <v>0.014021</v>
      </c>
      <c r="BT194" s="13" t="n">
        <v>-0.002786</v>
      </c>
      <c r="BU194" s="13" t="n">
        <v>0.002539</v>
      </c>
      <c r="BV194" s="13" t="n">
        <v>-0.051396</v>
      </c>
      <c r="BW194" s="13" t="n">
        <v>-0.039812</v>
      </c>
      <c r="BX194" s="13" t="n">
        <v>0.071169</v>
      </c>
      <c r="BY194" s="13" t="n">
        <v>0.008101</v>
      </c>
      <c r="BZ194" s="13" t="n">
        <v>-0.030148</v>
      </c>
      <c r="CA194" s="13" t="n">
        <v>-0.068149</v>
      </c>
      <c r="CB194" s="13" t="n">
        <v>0.018704</v>
      </c>
      <c r="CC194" s="13" t="n">
        <v>0.075609</v>
      </c>
      <c r="CD194" s="13" t="n">
        <v>0.004424</v>
      </c>
      <c r="CE194" s="13" t="n">
        <v>0.018023</v>
      </c>
      <c r="CF194" s="13" t="n">
        <v>-0.011803</v>
      </c>
      <c r="CG194" s="13" t="n">
        <v>0.041392</v>
      </c>
      <c r="CH194" s="13" t="n">
        <v>0.006476</v>
      </c>
      <c r="CI194" s="13" t="n">
        <v>-0.003134</v>
      </c>
      <c r="CJ194" s="13" t="n">
        <v>-0.018846</v>
      </c>
      <c r="CK194" s="13" t="n">
        <v>0.070102</v>
      </c>
      <c r="CL194" s="13" t="n">
        <v>0.001879</v>
      </c>
      <c r="CM194" s="13" t="n">
        <v>0.036717</v>
      </c>
      <c r="CN194" s="13" t="n">
        <v>0.025925</v>
      </c>
      <c r="CO194" s="13" t="n">
        <v>-2.3E-005</v>
      </c>
      <c r="CP194" s="13" t="n">
        <v>0.016783</v>
      </c>
      <c r="CQ194" s="13" t="n">
        <v>-0.005317</v>
      </c>
      <c r="CR194" s="13" t="n">
        <v>0.015919</v>
      </c>
      <c r="CS194" s="13" t="n">
        <v>0.011914</v>
      </c>
      <c r="CT194" s="13" t="n">
        <v>0.001535</v>
      </c>
      <c r="CU194" s="13" t="n">
        <v>0.037843</v>
      </c>
      <c r="CV194" s="13" t="n">
        <v>0.032391</v>
      </c>
      <c r="CW194" s="13" t="n">
        <v>0.048332</v>
      </c>
      <c r="CX194" s="13" t="n">
        <v>0.007703</v>
      </c>
      <c r="CY194" s="13" t="n">
        <v>0.056247</v>
      </c>
      <c r="CZ194" s="13" t="n">
        <v>-0.049482</v>
      </c>
      <c r="DA194" s="13" t="n">
        <v>0.001997</v>
      </c>
      <c r="DB194" s="13" t="n">
        <v>-0.00721</v>
      </c>
      <c r="DC194" s="13" t="n">
        <v>0.045945</v>
      </c>
      <c r="DD194" s="13" t="n">
        <v>0.013577</v>
      </c>
      <c r="DE194" s="13" t="n">
        <v>0.031178</v>
      </c>
      <c r="DF194" s="13" t="n">
        <v>0.031503</v>
      </c>
      <c r="DG194" s="13" t="n">
        <v>0.003622</v>
      </c>
      <c r="DH194" s="13" t="n">
        <v>-0.100105</v>
      </c>
      <c r="DI194" s="13" t="n">
        <v>0.01902</v>
      </c>
      <c r="DJ194" s="13" t="n">
        <v>-0.114177</v>
      </c>
      <c r="DK194" s="13" t="n">
        <v>0.10528</v>
      </c>
      <c r="DL194" s="13" t="n">
        <v>0.049014</v>
      </c>
      <c r="DM194" s="13" t="n">
        <v>0.009375</v>
      </c>
      <c r="DN194" s="13" t="n">
        <v>0.040175</v>
      </c>
      <c r="DO194" s="13" t="n">
        <v>-0.077156</v>
      </c>
      <c r="DP194" s="13" t="n">
        <v>0.095604</v>
      </c>
      <c r="DQ194" s="13" t="n">
        <v>0.012269</v>
      </c>
      <c r="DR194" s="13" t="n">
        <v>-0.046106</v>
      </c>
      <c r="DS194" s="13" t="n">
        <v>0.03074</v>
      </c>
      <c r="DT194" s="13" t="n">
        <v>0.015052</v>
      </c>
      <c r="DV194" s="13" t="n">
        <v>0.015596</v>
      </c>
      <c r="DW194" s="13" t="n">
        <v>-0.003541</v>
      </c>
      <c r="DX194" s="13" t="n">
        <v>-0.0277</v>
      </c>
      <c r="DY194" s="13" t="n">
        <v>0.078803</v>
      </c>
      <c r="DZ194" s="13" t="n">
        <v>0.002441</v>
      </c>
      <c r="EA194" s="13" t="n">
        <v>0.009084</v>
      </c>
      <c r="EB194" s="13" t="n">
        <v>0.009642</v>
      </c>
      <c r="EC194" s="13" t="n">
        <v>-0.007525</v>
      </c>
      <c r="ED194" s="13" t="n">
        <v>0.002242</v>
      </c>
      <c r="EE194" s="13" t="n">
        <v>-0.049799</v>
      </c>
      <c r="EF194" s="13" t="n">
        <v>-0.04262</v>
      </c>
      <c r="EG194" s="13" t="n">
        <v>0.074388</v>
      </c>
      <c r="EH194" s="13" t="n">
        <v>0.009392</v>
      </c>
      <c r="EI194" s="13" t="n">
        <v>-0.033722</v>
      </c>
      <c r="EJ194" s="13" t="n">
        <v>-0.072981</v>
      </c>
      <c r="EK194" s="13" t="n">
        <v>0.020687</v>
      </c>
      <c r="EL194" s="13" t="n">
        <v>0.083711</v>
      </c>
      <c r="EM194" s="13" t="n">
        <v>0.007668</v>
      </c>
      <c r="EN194" s="13" t="n">
        <v>0.011229</v>
      </c>
      <c r="EO194" s="13" t="n">
        <v>-0.014761</v>
      </c>
      <c r="EP194" s="13" t="n">
        <v>0.042527</v>
      </c>
      <c r="EQ194" s="13" t="n">
        <v>0.001709</v>
      </c>
      <c r="ER194" s="13" t="n">
        <v>0.001375</v>
      </c>
      <c r="ES194" s="13" t="n">
        <v>-0.024456</v>
      </c>
      <c r="ET194" s="13" t="n">
        <v>0.071815</v>
      </c>
      <c r="EU194" s="13" t="n">
        <v>0.00341</v>
      </c>
      <c r="EV194" s="13" t="n">
        <v>0.041283</v>
      </c>
      <c r="EW194" s="13" t="n">
        <v>0.02771</v>
      </c>
      <c r="EX194" s="13" t="n">
        <v>0.000951</v>
      </c>
      <c r="EY194" s="13" t="n">
        <v>0.018779</v>
      </c>
      <c r="EZ194" s="13" t="n">
        <v>-0.004455</v>
      </c>
      <c r="FA194" s="13" t="n">
        <v>0.018669</v>
      </c>
      <c r="FB194" s="13" t="n">
        <v>0.0107</v>
      </c>
      <c r="FC194" s="13" t="n">
        <v>0.000746</v>
      </c>
      <c r="FD194" s="13" t="n">
        <v>0.036305</v>
      </c>
      <c r="FE194" s="13" t="n">
        <v>0.031812</v>
      </c>
      <c r="FF194" s="13" t="n">
        <v>0.046824</v>
      </c>
      <c r="FG194" s="13" t="n">
        <v>0.008793</v>
      </c>
      <c r="FH194" s="13" t="n">
        <v>0.055211</v>
      </c>
      <c r="FI194" s="13" t="n">
        <v>-0.04486</v>
      </c>
      <c r="FJ194" s="13" t="n">
        <v>-0.001829</v>
      </c>
      <c r="FK194" s="13" t="n">
        <v>-0.009547</v>
      </c>
      <c r="FL194" s="13" t="n">
        <v>0.045144</v>
      </c>
      <c r="FM194" s="13" t="n">
        <v>0.013947</v>
      </c>
      <c r="FN194" s="13" t="n">
        <v>0.032185</v>
      </c>
      <c r="FO194" s="13" t="n">
        <v>0.030858</v>
      </c>
      <c r="FP194" s="13" t="n">
        <v>-0.000878</v>
      </c>
      <c r="FQ194" s="13" t="n">
        <v>-0.102856</v>
      </c>
      <c r="FR194" s="13" t="n">
        <v>0.0193</v>
      </c>
      <c r="FS194" s="13" t="n">
        <v>-0.118256</v>
      </c>
      <c r="FT194" s="13" t="n">
        <v>0.112082</v>
      </c>
      <c r="FU194" s="13" t="n">
        <v>0.05047</v>
      </c>
      <c r="FV194" s="13" t="n">
        <v>0.004414</v>
      </c>
      <c r="FW194" s="13" t="n">
        <v>0.045636</v>
      </c>
      <c r="FX194" s="13" t="n">
        <v>-0.085719</v>
      </c>
      <c r="FY194" s="13" t="n">
        <v>0.094344</v>
      </c>
      <c r="FZ194" s="13" t="n">
        <v>0.009871</v>
      </c>
      <c r="GA194" s="13" t="n">
        <v>-0.050563</v>
      </c>
      <c r="GB194" s="13" t="n">
        <v>0.032459</v>
      </c>
      <c r="GC194" s="13" t="n">
        <v>0.011985</v>
      </c>
    </row>
    <row r="195" customFormat="false" ht="15" hidden="false" customHeight="false" outlineLevel="0" collapsed="false">
      <c r="B195" s="8" t="str">
        <f aca="false">Deals!B195</f>
        <v>Green Brick Partners, Inc.</v>
      </c>
      <c r="C195" s="12" t="n">
        <v>1</v>
      </c>
      <c r="D195" s="13" t="n">
        <v>0.28593</v>
      </c>
      <c r="E195" s="13" t="n">
        <v>-0.035294</v>
      </c>
      <c r="F195" s="13" t="n">
        <v>-0.106098</v>
      </c>
      <c r="G195" s="13" t="n">
        <v>0.111869</v>
      </c>
      <c r="H195" s="13" t="n">
        <v>0.015337</v>
      </c>
      <c r="I195" s="13" t="n">
        <v>-0.009063</v>
      </c>
      <c r="J195" s="13" t="n">
        <v>0.186585</v>
      </c>
      <c r="K195" s="13" t="n">
        <v>0.125385</v>
      </c>
      <c r="L195" s="13" t="n">
        <v>0.10137</v>
      </c>
      <c r="M195" s="13" t="n">
        <v>0.007463</v>
      </c>
      <c r="N195" s="13" t="n">
        <v>-0.108642</v>
      </c>
      <c r="O195" s="13" t="n">
        <v>-0.025854</v>
      </c>
      <c r="P195" s="13" t="n">
        <v>-0.28436</v>
      </c>
      <c r="Q195" s="13" t="n">
        <v>-0.046358</v>
      </c>
      <c r="R195" s="13" t="n">
        <v>-0.183333</v>
      </c>
      <c r="S195" s="13" t="n">
        <v>0.039116</v>
      </c>
      <c r="T195" s="13" t="n">
        <v>0.242226</v>
      </c>
      <c r="U195" s="13" t="n">
        <v>-0.028986</v>
      </c>
      <c r="V195" s="13" t="n">
        <v>-0.031208</v>
      </c>
      <c r="W195" s="13" t="n">
        <v>0.018207</v>
      </c>
      <c r="X195" s="13" t="n">
        <v>-0.028886</v>
      </c>
      <c r="Y195" s="13" t="n">
        <v>0.124646</v>
      </c>
      <c r="Z195" s="13" t="n">
        <v>0.040302</v>
      </c>
      <c r="AA195" s="13" t="n">
        <v>-0.07385</v>
      </c>
      <c r="AB195" s="13" t="n">
        <v>0.196078</v>
      </c>
      <c r="AC195" s="13" t="n">
        <v>0.098361</v>
      </c>
      <c r="AD195" s="13" t="n">
        <v>-0.044776</v>
      </c>
      <c r="AE195" s="13" t="n">
        <v>-0.015625</v>
      </c>
      <c r="AF195" s="13" t="n">
        <v>0.05291</v>
      </c>
      <c r="AG195" s="13" t="n">
        <v>0.035176</v>
      </c>
      <c r="AH195" s="13" t="n">
        <v>-0.038835</v>
      </c>
      <c r="AI195" s="13" t="n">
        <v>0.156566</v>
      </c>
      <c r="AJ195" s="13" t="n">
        <v>-0.017467</v>
      </c>
      <c r="AK195" s="13" t="n">
        <v>-0.16</v>
      </c>
      <c r="AL195" s="13" t="n">
        <v>0.047619</v>
      </c>
      <c r="AM195" s="13" t="n">
        <v>0.09596</v>
      </c>
      <c r="AN195" s="13" t="n">
        <v>0.110599</v>
      </c>
      <c r="AO195" s="13" t="n">
        <v>-0.062241</v>
      </c>
      <c r="AP195" s="13" t="n">
        <v>-0.00885</v>
      </c>
      <c r="AQ195" s="13" t="n">
        <v>-0.098214</v>
      </c>
      <c r="AR195" s="13" t="n">
        <v>0.079208</v>
      </c>
      <c r="AS195" s="13" t="n">
        <v>-0.073394</v>
      </c>
      <c r="AT195" s="13" t="n">
        <v>0.168317</v>
      </c>
      <c r="AU195" s="13" t="n">
        <v>-0.169492</v>
      </c>
      <c r="AV195" s="13" t="n">
        <v>-0.010204</v>
      </c>
      <c r="AW195" s="13" t="n">
        <v>0.07732</v>
      </c>
      <c r="AX195" s="13" t="n">
        <v>-0.033493</v>
      </c>
      <c r="AY195" s="13" t="n">
        <v>-0.069307</v>
      </c>
      <c r="AZ195" s="13" t="n">
        <v>-0.117021</v>
      </c>
      <c r="BA195" s="13" t="n">
        <v>-0.127711</v>
      </c>
      <c r="BB195" s="13" t="n">
        <v>0.168508</v>
      </c>
      <c r="BC195" s="13" t="n">
        <v>0.053191</v>
      </c>
      <c r="BD195" s="13" t="n">
        <v>-0.017957</v>
      </c>
      <c r="BE195" s="13" t="n">
        <v>0.021714</v>
      </c>
      <c r="BF195" s="13" t="n">
        <v>-0.027964</v>
      </c>
      <c r="BG195" s="13" t="n">
        <v>-0.043728</v>
      </c>
      <c r="BH195" s="13" t="n">
        <v>0.132371</v>
      </c>
      <c r="BI195" s="13" t="n">
        <v>-0.023379</v>
      </c>
      <c r="BJ195" s="13" t="n">
        <v>0.164309</v>
      </c>
      <c r="BK195" s="13" t="n">
        <v>-0.058879</v>
      </c>
      <c r="BM195" s="13" t="n">
        <v>-0.026107</v>
      </c>
      <c r="BN195" s="13" t="n">
        <v>0.038594</v>
      </c>
      <c r="BO195" s="13" t="n">
        <v>-0.050432</v>
      </c>
      <c r="BP195" s="13" t="n">
        <v>0.059324</v>
      </c>
      <c r="BQ195" s="13" t="n">
        <v>0.012099</v>
      </c>
      <c r="BR195" s="13" t="n">
        <v>-0.005592</v>
      </c>
      <c r="BS195" s="13" t="n">
        <v>0.004206</v>
      </c>
      <c r="BT195" s="13" t="n">
        <v>0.018549</v>
      </c>
      <c r="BU195" s="13" t="n">
        <v>-0.065863</v>
      </c>
      <c r="BV195" s="13" t="n">
        <v>-0.012915</v>
      </c>
      <c r="BW195" s="13" t="n">
        <v>-0.057074</v>
      </c>
      <c r="BX195" s="13" t="n">
        <v>0.043502</v>
      </c>
      <c r="BY195" s="13" t="n">
        <v>0.022571</v>
      </c>
      <c r="BZ195" s="13" t="n">
        <v>-0.044976</v>
      </c>
      <c r="CA195" s="13" t="n">
        <v>-0.07603</v>
      </c>
      <c r="CB195" s="13" t="n">
        <v>0.004854</v>
      </c>
      <c r="CC195" s="13" t="n">
        <v>0.065541</v>
      </c>
      <c r="CD195" s="13" t="n">
        <v>0.058126</v>
      </c>
      <c r="CE195" s="13" t="n">
        <v>-0.012373</v>
      </c>
      <c r="CF195" s="13" t="n">
        <v>0.010467</v>
      </c>
      <c r="CG195" s="13" t="n">
        <v>0.05561</v>
      </c>
      <c r="CH195" s="13" t="n">
        <v>0.032884</v>
      </c>
      <c r="CI195" s="13" t="n">
        <v>0.018853</v>
      </c>
      <c r="CJ195" s="13" t="n">
        <v>-0.030427</v>
      </c>
      <c r="CK195" s="13" t="n">
        <v>0.135926</v>
      </c>
      <c r="CL195" s="13" t="n">
        <v>0.04365</v>
      </c>
      <c r="CM195" s="13" t="n">
        <v>-0.00087</v>
      </c>
      <c r="CN195" s="13" t="n">
        <v>-0.013856</v>
      </c>
      <c r="CO195" s="13" t="n">
        <v>0.001807</v>
      </c>
      <c r="CP195" s="13" t="n">
        <v>0.002697</v>
      </c>
      <c r="CQ195" s="13" t="n">
        <v>-0.031919</v>
      </c>
      <c r="CR195" s="13" t="n">
        <v>0.043568</v>
      </c>
      <c r="CS195" s="13" t="n">
        <v>-0.002382</v>
      </c>
      <c r="CT195" s="13" t="n">
        <v>-0.015454</v>
      </c>
      <c r="CU195" s="13" t="n">
        <v>0.091039</v>
      </c>
      <c r="CV195" s="13" t="n">
        <v>0.009073</v>
      </c>
      <c r="CW195" s="13" t="n">
        <v>0.03861</v>
      </c>
      <c r="CX195" s="13" t="n">
        <v>0.002164</v>
      </c>
      <c r="CY195" s="13" t="n">
        <v>0.005313</v>
      </c>
      <c r="CZ195" s="13" t="n">
        <v>-0.038367</v>
      </c>
      <c r="DA195" s="13" t="n">
        <v>0.024923</v>
      </c>
      <c r="DB195" s="13" t="n">
        <v>0.009816</v>
      </c>
      <c r="DC195" s="13" t="n">
        <v>0.063579</v>
      </c>
      <c r="DD195" s="13" t="n">
        <v>0.017622</v>
      </c>
      <c r="DE195" s="13" t="n">
        <v>0.00198</v>
      </c>
      <c r="DF195" s="13" t="n">
        <v>0.02827</v>
      </c>
      <c r="DG195" s="13" t="n">
        <v>-0.023516</v>
      </c>
      <c r="DH195" s="13" t="n">
        <v>-0.080293</v>
      </c>
      <c r="DI195" s="13" t="n">
        <v>-0.033718</v>
      </c>
      <c r="DJ195" s="13" t="n">
        <v>-0.122404</v>
      </c>
      <c r="DK195" s="13" t="n">
        <v>0.107903</v>
      </c>
      <c r="DL195" s="13" t="n">
        <v>0.043961</v>
      </c>
      <c r="DM195" s="13" t="n">
        <v>-0.037061</v>
      </c>
      <c r="DN195" s="13" t="n">
        <v>0.018682</v>
      </c>
      <c r="DO195" s="13" t="n">
        <v>-0.079493</v>
      </c>
      <c r="DP195" s="13" t="n">
        <v>0.047192</v>
      </c>
      <c r="DQ195" s="13" t="n">
        <v>-0.020901</v>
      </c>
      <c r="DR195" s="13" t="n">
        <v>-0.087416</v>
      </c>
      <c r="DS195" s="13" t="n">
        <v>0.079525</v>
      </c>
      <c r="DT195" s="13" t="n">
        <v>-0.005728</v>
      </c>
      <c r="DV195" s="13" t="n">
        <v>-0.012812</v>
      </c>
      <c r="DW195" s="13" t="n">
        <v>0.016323</v>
      </c>
      <c r="DX195" s="13" t="n">
        <v>-0.031185</v>
      </c>
      <c r="DY195" s="13" t="n">
        <v>0.046647</v>
      </c>
      <c r="DZ195" s="13" t="n">
        <v>-0.001964</v>
      </c>
      <c r="EA195" s="13" t="n">
        <v>0.018193</v>
      </c>
      <c r="EB195" s="13" t="n">
        <v>-0.001786</v>
      </c>
      <c r="EC195" s="13" t="n">
        <v>0.000137</v>
      </c>
      <c r="ED195" s="13" t="n">
        <v>-0.060306</v>
      </c>
      <c r="EE195" s="13" t="n">
        <v>-0.001602</v>
      </c>
      <c r="EF195" s="13" t="n">
        <v>-0.044531</v>
      </c>
      <c r="EG195" s="13" t="n">
        <v>0.029628</v>
      </c>
      <c r="EH195" s="13" t="n">
        <v>0.009444</v>
      </c>
      <c r="EI195" s="13" t="n">
        <v>-0.039128</v>
      </c>
      <c r="EJ195" s="13" t="n">
        <v>-0.079693</v>
      </c>
      <c r="EK195" s="13" t="n">
        <v>-0.000588</v>
      </c>
      <c r="EL195" s="13" t="n">
        <v>0.074086</v>
      </c>
      <c r="EM195" s="13" t="n">
        <v>0.051128</v>
      </c>
      <c r="EN195" s="13" t="n">
        <v>-0.004222</v>
      </c>
      <c r="EO195" s="13" t="n">
        <v>0.02783</v>
      </c>
      <c r="EP195" s="13" t="n">
        <v>0.074439</v>
      </c>
      <c r="EQ195" s="13" t="n">
        <v>0.030606</v>
      </c>
      <c r="ER195" s="13" t="n">
        <v>0.019938</v>
      </c>
      <c r="ES195" s="13" t="n">
        <v>-0.042755</v>
      </c>
      <c r="ET195" s="13" t="n">
        <v>0.111444</v>
      </c>
      <c r="EU195" s="13" t="n">
        <v>0.035548</v>
      </c>
      <c r="EV195" s="13" t="n">
        <v>0.018209</v>
      </c>
      <c r="EW195" s="13" t="n">
        <v>-0.002873</v>
      </c>
      <c r="EX195" s="13" t="n">
        <v>0.00237</v>
      </c>
      <c r="EY195" s="13" t="n">
        <v>-0.006756</v>
      </c>
      <c r="EZ195" s="13" t="n">
        <v>-0.025655</v>
      </c>
      <c r="FA195" s="13" t="n">
        <v>0.02877</v>
      </c>
      <c r="FB195" s="13" t="n">
        <v>-0.009182</v>
      </c>
      <c r="FC195" s="13" t="n">
        <v>-0.019957</v>
      </c>
      <c r="FD195" s="13" t="n">
        <v>0.086929</v>
      </c>
      <c r="FE195" s="13" t="n">
        <v>0.008946</v>
      </c>
      <c r="FF195" s="13" t="n">
        <v>0.048429</v>
      </c>
      <c r="FG195" s="13" t="n">
        <v>0.022056</v>
      </c>
      <c r="FH195" s="13" t="n">
        <v>0.024648</v>
      </c>
      <c r="FI195" s="13" t="n">
        <v>-0.039029</v>
      </c>
      <c r="FJ195" s="13" t="n">
        <v>0.003551</v>
      </c>
      <c r="FK195" s="13" t="n">
        <v>0.006746</v>
      </c>
      <c r="FL195" s="13" t="n">
        <v>0.038322</v>
      </c>
      <c r="FM195" s="13" t="n">
        <v>0.019575</v>
      </c>
      <c r="FN195" s="13" t="n">
        <v>-0.003848</v>
      </c>
      <c r="FO195" s="13" t="n">
        <v>0.013367</v>
      </c>
      <c r="FP195" s="13" t="n">
        <v>-0.027309</v>
      </c>
      <c r="FQ195" s="13" t="n">
        <v>-0.085705</v>
      </c>
      <c r="FR195" s="13" t="n">
        <v>-0.043299</v>
      </c>
      <c r="FS195" s="13" t="n">
        <v>-0.140705</v>
      </c>
      <c r="FT195" s="13" t="n">
        <v>0.139049</v>
      </c>
      <c r="FU195" s="13" t="n">
        <v>0.049845</v>
      </c>
      <c r="FV195" s="13" t="n">
        <v>-0.030541</v>
      </c>
      <c r="FW195" s="13" t="n">
        <v>0.010967</v>
      </c>
      <c r="FX195" s="13" t="n">
        <v>-0.079865</v>
      </c>
      <c r="FY195" s="13" t="n">
        <v>0.009675</v>
      </c>
      <c r="FZ195" s="13" t="n">
        <v>-0.023852</v>
      </c>
      <c r="GA195" s="13" t="n">
        <v>-0.064003</v>
      </c>
      <c r="GB195" s="13" t="n">
        <v>0.056801</v>
      </c>
      <c r="GC195" s="13" t="n">
        <v>-0.028552</v>
      </c>
    </row>
    <row r="196" customFormat="false" ht="15" hidden="false" customHeight="false" outlineLevel="0" collapsed="false">
      <c r="B196" s="8" t="str">
        <f aca="false">Deals!B196</f>
        <v>Marathon Petroleum Corporation</v>
      </c>
      <c r="C196" s="12" t="n">
        <v>1</v>
      </c>
      <c r="D196" s="13" t="n">
        <v>-0.006161</v>
      </c>
      <c r="E196" s="13" t="n">
        <v>0.001887</v>
      </c>
      <c r="F196" s="13" t="n">
        <v>0.025814</v>
      </c>
      <c r="G196" s="13" t="n">
        <v>0.139432</v>
      </c>
      <c r="H196" s="13" t="n">
        <v>-0.024857</v>
      </c>
      <c r="I196" s="13" t="n">
        <v>-0.037308</v>
      </c>
      <c r="J196" s="13" t="n">
        <v>0.054682</v>
      </c>
      <c r="K196" s="13" t="n">
        <v>0.011212</v>
      </c>
      <c r="L196" s="13" t="n">
        <v>0.045116</v>
      </c>
      <c r="M196" s="13" t="n">
        <v>-0.128773</v>
      </c>
      <c r="N196" s="13" t="n">
        <v>-0.020714</v>
      </c>
      <c r="O196" s="13" t="n">
        <v>0.118066</v>
      </c>
      <c r="P196" s="13" t="n">
        <v>0.133784</v>
      </c>
      <c r="Q196" s="13" t="n">
        <v>-0.112481</v>
      </c>
      <c r="R196" s="13" t="n">
        <v>-0.193866</v>
      </c>
      <c r="S196" s="13" t="n">
        <v>-0.172769</v>
      </c>
      <c r="T196" s="13" t="n">
        <v>0.085547</v>
      </c>
      <c r="U196" s="13" t="n">
        <v>0.051103</v>
      </c>
      <c r="V196" s="13" t="n">
        <v>-0.100563</v>
      </c>
      <c r="W196" s="13" t="n">
        <v>0.089865</v>
      </c>
      <c r="X196" s="13" t="n">
        <v>0.037671</v>
      </c>
      <c r="Y196" s="13" t="n">
        <v>0.088347</v>
      </c>
      <c r="Z196" s="13" t="n">
        <v>-0.045166</v>
      </c>
      <c r="AA196" s="13" t="n">
        <v>0.07391</v>
      </c>
      <c r="AB196" s="13" t="n">
        <v>0.086947</v>
      </c>
      <c r="AC196" s="13" t="n">
        <v>0.070821</v>
      </c>
      <c r="AD196" s="13" t="n">
        <v>-0.04568</v>
      </c>
      <c r="AE196" s="13" t="n">
        <v>0.03975</v>
      </c>
      <c r="AF196" s="13" t="n">
        <v>0.018952</v>
      </c>
      <c r="AG196" s="13" t="n">
        <v>0.007915</v>
      </c>
      <c r="AH196" s="13" t="n">
        <v>0.028661</v>
      </c>
      <c r="AI196" s="13" t="n">
        <v>0.005573</v>
      </c>
      <c r="AJ196" s="13" t="n">
        <v>0.069941</v>
      </c>
      <c r="AK196" s="13" t="n">
        <v>-0.056081</v>
      </c>
      <c r="AL196" s="13" t="n">
        <v>0.069209</v>
      </c>
      <c r="AM196" s="13" t="n">
        <v>0.065264</v>
      </c>
      <c r="AN196" s="13" t="n">
        <v>0.055072</v>
      </c>
      <c r="AO196" s="13" t="n">
        <v>0.053489</v>
      </c>
      <c r="AP196" s="13" t="n">
        <v>0.049864</v>
      </c>
      <c r="AQ196" s="13" t="n">
        <v>-0.068572</v>
      </c>
      <c r="AR196" s="13" t="n">
        <v>0.141274</v>
      </c>
      <c r="AS196" s="13" t="n">
        <v>0.02462</v>
      </c>
      <c r="AT196" s="13" t="n">
        <v>0.06114</v>
      </c>
      <c r="AU196" s="13" t="n">
        <v>-0.112236</v>
      </c>
      <c r="AV196" s="13" t="n">
        <v>0.152081</v>
      </c>
      <c r="AW196" s="13" t="n">
        <v>0.023754</v>
      </c>
      <c r="AX196" s="13" t="n">
        <v>-0.028193</v>
      </c>
      <c r="AY196" s="13" t="n">
        <v>-0.119045</v>
      </c>
      <c r="AZ196" s="13" t="n">
        <v>-0.068559</v>
      </c>
      <c r="BA196" s="13" t="n">
        <v>-0.094383</v>
      </c>
      <c r="BB196" s="13" t="n">
        <v>0.122861</v>
      </c>
      <c r="BC196" s="13" t="n">
        <v>-0.056142</v>
      </c>
      <c r="BD196" s="13" t="n">
        <v>-0.034833</v>
      </c>
      <c r="BE196" s="13" t="n">
        <v>0.017043</v>
      </c>
      <c r="BF196" s="13" t="n">
        <v>-0.235748</v>
      </c>
      <c r="BG196" s="13" t="n">
        <v>0.215047</v>
      </c>
      <c r="BH196" s="13" t="n">
        <v>0.009127</v>
      </c>
      <c r="BI196" s="13" t="n">
        <v>-0.117929</v>
      </c>
      <c r="BJ196" s="13" t="n">
        <v>0.234505</v>
      </c>
      <c r="BK196" s="13" t="n">
        <v>0.052675</v>
      </c>
      <c r="BM196" s="13" t="n">
        <v>0.033343</v>
      </c>
      <c r="BN196" s="13" t="n">
        <v>-0.001868</v>
      </c>
      <c r="BO196" s="13" t="n">
        <v>-0.041801</v>
      </c>
      <c r="BP196" s="13" t="n">
        <v>0.067385</v>
      </c>
      <c r="BQ196" s="13" t="n">
        <v>-0.02256</v>
      </c>
      <c r="BR196" s="13" t="n">
        <v>0.013814</v>
      </c>
      <c r="BS196" s="13" t="n">
        <v>0.011985</v>
      </c>
      <c r="BT196" s="13" t="n">
        <v>-0.016933</v>
      </c>
      <c r="BU196" s="13" t="n">
        <v>0.001147</v>
      </c>
      <c r="BV196" s="13" t="n">
        <v>-0.056437</v>
      </c>
      <c r="BW196" s="13" t="n">
        <v>-0.018387</v>
      </c>
      <c r="BX196" s="13" t="n">
        <v>0.085874</v>
      </c>
      <c r="BY196" s="13" t="n">
        <v>-0.005096</v>
      </c>
      <c r="BZ196" s="13" t="n">
        <v>-0.022773</v>
      </c>
      <c r="CA196" s="13" t="n">
        <v>-0.041199</v>
      </c>
      <c r="CB196" s="13" t="n">
        <v>0.013535</v>
      </c>
      <c r="CC196" s="13" t="n">
        <v>0.065163</v>
      </c>
      <c r="CD196" s="13" t="n">
        <v>0.025925</v>
      </c>
      <c r="CE196" s="13" t="n">
        <v>0.021844</v>
      </c>
      <c r="CF196" s="13" t="n">
        <v>0.024846</v>
      </c>
      <c r="CG196" s="13" t="n">
        <v>0.01713</v>
      </c>
      <c r="CH196" s="13" t="n">
        <v>-0.001476</v>
      </c>
      <c r="CI196" s="13" t="n">
        <v>0.008286</v>
      </c>
      <c r="CJ196" s="13" t="n">
        <v>-0.021076</v>
      </c>
      <c r="CK196" s="13" t="n">
        <v>0.046286</v>
      </c>
      <c r="CL196" s="13" t="n">
        <v>0.022528</v>
      </c>
      <c r="CM196" s="13" t="n">
        <v>-0.005353</v>
      </c>
      <c r="CN196" s="13" t="n">
        <v>0.023452</v>
      </c>
      <c r="CO196" s="13" t="n">
        <v>-0.006084</v>
      </c>
      <c r="CP196" s="13" t="n">
        <v>0.004339</v>
      </c>
      <c r="CQ196" s="13" t="n">
        <v>0.004706</v>
      </c>
      <c r="CR196" s="13" t="n">
        <v>-0.005873</v>
      </c>
      <c r="CS196" s="13" t="n">
        <v>0.014927</v>
      </c>
      <c r="CT196" s="13" t="n">
        <v>-0.00622</v>
      </c>
      <c r="CU196" s="13" t="n">
        <v>0.036556</v>
      </c>
      <c r="CV196" s="13" t="n">
        <v>0.021606</v>
      </c>
      <c r="CW196" s="13" t="n">
        <v>0.046506</v>
      </c>
      <c r="CX196" s="13" t="n">
        <v>0.015447</v>
      </c>
      <c r="CY196" s="13" t="n">
        <v>0.050716</v>
      </c>
      <c r="CZ196" s="13" t="n">
        <v>-0.052129</v>
      </c>
      <c r="DA196" s="13" t="n">
        <v>-0.012294</v>
      </c>
      <c r="DB196" s="13" t="n">
        <v>0.014465</v>
      </c>
      <c r="DC196" s="13" t="n">
        <v>0.008348</v>
      </c>
      <c r="DD196" s="13" t="n">
        <v>-0.000493</v>
      </c>
      <c r="DE196" s="13" t="n">
        <v>0.034844</v>
      </c>
      <c r="DF196" s="13" t="n">
        <v>0.019118</v>
      </c>
      <c r="DG196" s="13" t="n">
        <v>-0.003777</v>
      </c>
      <c r="DH196" s="13" t="n">
        <v>-0.048416</v>
      </c>
      <c r="DI196" s="13" t="n">
        <v>0.0225</v>
      </c>
      <c r="DJ196" s="13" t="n">
        <v>-0.100308</v>
      </c>
      <c r="DK196" s="13" t="n">
        <v>0.101691</v>
      </c>
      <c r="DL196" s="13" t="n">
        <v>0.039263</v>
      </c>
      <c r="DM196" s="13" t="n">
        <v>0.002255</v>
      </c>
      <c r="DN196" s="13" t="n">
        <v>0.036722</v>
      </c>
      <c r="DO196" s="13" t="n">
        <v>-0.049879</v>
      </c>
      <c r="DP196" s="13" t="n">
        <v>0.061362</v>
      </c>
      <c r="DQ196" s="13" t="n">
        <v>0.017001</v>
      </c>
      <c r="DR196" s="13" t="n">
        <v>-0.030073</v>
      </c>
      <c r="DS196" s="13" t="n">
        <v>0.029608</v>
      </c>
      <c r="DT196" s="13" t="n">
        <v>0.027643</v>
      </c>
      <c r="DV196" s="13" t="n">
        <v>0.033075</v>
      </c>
      <c r="DW196" s="13" t="n">
        <v>-0.002345</v>
      </c>
      <c r="DX196" s="13" t="n">
        <v>-0.04333</v>
      </c>
      <c r="DY196" s="13" t="n">
        <v>0.071223</v>
      </c>
      <c r="DZ196" s="13" t="n">
        <v>-0.015691</v>
      </c>
      <c r="EA196" s="13" t="n">
        <v>0.009233</v>
      </c>
      <c r="EB196" s="13" t="n">
        <v>0.003747</v>
      </c>
      <c r="EC196" s="13" t="n">
        <v>-0.021108</v>
      </c>
      <c r="ED196" s="13" t="n">
        <v>0.002598</v>
      </c>
      <c r="EE196" s="13" t="n">
        <v>-0.05208</v>
      </c>
      <c r="EF196" s="13" t="n">
        <v>-0.026202</v>
      </c>
      <c r="EG196" s="13" t="n">
        <v>0.076828</v>
      </c>
      <c r="EH196" s="13" t="n">
        <v>-0.00011</v>
      </c>
      <c r="EI196" s="13" t="n">
        <v>-0.034144</v>
      </c>
      <c r="EJ196" s="13" t="n">
        <v>-0.039422</v>
      </c>
      <c r="EK196" s="13" t="n">
        <v>-0.002125</v>
      </c>
      <c r="EL196" s="13" t="n">
        <v>0.084992</v>
      </c>
      <c r="EM196" s="13" t="n">
        <v>0.028284</v>
      </c>
      <c r="EN196" s="13" t="n">
        <v>0.02136</v>
      </c>
      <c r="EO196" s="13" t="n">
        <v>0.007837</v>
      </c>
      <c r="EP196" s="13" t="n">
        <v>0.032734</v>
      </c>
      <c r="EQ196" s="13" t="n">
        <v>0.004087</v>
      </c>
      <c r="ER196" s="13" t="n">
        <v>0.011858</v>
      </c>
      <c r="ES196" s="13" t="n">
        <v>-0.01357</v>
      </c>
      <c r="ET196" s="13" t="n">
        <v>0.066072</v>
      </c>
      <c r="EU196" s="13" t="n">
        <v>0.010798</v>
      </c>
      <c r="EV196" s="13" t="n">
        <v>0.018176</v>
      </c>
      <c r="EW196" s="13" t="n">
        <v>0.02874</v>
      </c>
      <c r="EX196" s="13" t="n">
        <v>-0.006082</v>
      </c>
      <c r="EY196" s="13" t="n">
        <v>0.006748</v>
      </c>
      <c r="EZ196" s="13" t="n">
        <v>0.003888</v>
      </c>
      <c r="FA196" s="13" t="n">
        <v>-1.3E-005</v>
      </c>
      <c r="FB196" s="13" t="n">
        <v>0.008592</v>
      </c>
      <c r="FC196" s="13" t="n">
        <v>-0.003004</v>
      </c>
      <c r="FD196" s="13" t="n">
        <v>0.026725</v>
      </c>
      <c r="FE196" s="13" t="n">
        <v>0.01743</v>
      </c>
      <c r="FF196" s="13" t="n">
        <v>0.041328</v>
      </c>
      <c r="FG196" s="13" t="n">
        <v>0.012273</v>
      </c>
      <c r="FH196" s="13" t="n">
        <v>0.044422</v>
      </c>
      <c r="FI196" s="13" t="n">
        <v>-0.042192</v>
      </c>
      <c r="FJ196" s="13" t="n">
        <v>-0.014146</v>
      </c>
      <c r="FK196" s="13" t="n">
        <v>0.018185</v>
      </c>
      <c r="FL196" s="13" t="n">
        <v>0.005335</v>
      </c>
      <c r="FM196" s="13" t="n">
        <v>0.007155</v>
      </c>
      <c r="FN196" s="13" t="n">
        <v>0.035282</v>
      </c>
      <c r="FO196" s="13" t="n">
        <v>0.01252</v>
      </c>
      <c r="FP196" s="13" t="n">
        <v>-0.006676</v>
      </c>
      <c r="FQ196" s="13" t="n">
        <v>-0.067173</v>
      </c>
      <c r="FR196" s="13" t="n">
        <v>0.023969</v>
      </c>
      <c r="FS196" s="13" t="n">
        <v>-0.10782</v>
      </c>
      <c r="FT196" s="13" t="n">
        <v>0.110945</v>
      </c>
      <c r="FU196" s="13" t="n">
        <v>0.032613</v>
      </c>
      <c r="FV196" s="13" t="n">
        <v>-0.00107</v>
      </c>
      <c r="FW196" s="13" t="n">
        <v>0.0428</v>
      </c>
      <c r="FX196" s="13" t="n">
        <v>-0.062321</v>
      </c>
      <c r="FY196" s="13" t="n">
        <v>0.075221</v>
      </c>
      <c r="FZ196" s="13" t="n">
        <v>0.018565</v>
      </c>
      <c r="GA196" s="13" t="n">
        <v>-0.029902</v>
      </c>
      <c r="GB196" s="13" t="n">
        <v>0.031837</v>
      </c>
      <c r="GC196" s="13" t="n">
        <v>0.023308</v>
      </c>
    </row>
    <row r="197" customFormat="false" ht="15" hidden="false" customHeight="false" outlineLevel="0" collapsed="false">
      <c r="B197" s="8" t="str">
        <f aca="false">Deals!B197</f>
        <v>Element Solutions Inc</v>
      </c>
      <c r="C197" s="12" t="n">
        <v>1</v>
      </c>
      <c r="D197" s="13" t="n">
        <v>-0.038077</v>
      </c>
      <c r="E197" s="13" t="n">
        <v>-0.071571</v>
      </c>
      <c r="F197" s="13" t="n">
        <v>-0.095607</v>
      </c>
      <c r="G197" s="13" t="n">
        <v>0.227619</v>
      </c>
      <c r="H197" s="13" t="n">
        <v>-0.004655</v>
      </c>
      <c r="I197" s="13" t="n">
        <v>0.049883</v>
      </c>
      <c r="J197" s="13" t="n">
        <v>-0.028582</v>
      </c>
      <c r="K197" s="13" t="n">
        <v>-0.022545</v>
      </c>
      <c r="L197" s="13" t="n">
        <v>-0.090305</v>
      </c>
      <c r="M197" s="13" t="n">
        <v>-0.177482</v>
      </c>
      <c r="N197" s="13" t="n">
        <v>-0.33908</v>
      </c>
      <c r="O197" s="13" t="n">
        <v>-0.174704</v>
      </c>
      <c r="P197" s="13" t="n">
        <v>0.203065</v>
      </c>
      <c r="Q197" s="13" t="n">
        <v>0.021497</v>
      </c>
      <c r="R197" s="13" t="n">
        <v>-0.4053</v>
      </c>
      <c r="S197" s="13" t="n">
        <v>-0.070773</v>
      </c>
      <c r="T197" s="13" t="n">
        <v>0.212976</v>
      </c>
      <c r="U197" s="13" t="n">
        <v>0.197674</v>
      </c>
      <c r="V197" s="13" t="n">
        <v>-0.078641</v>
      </c>
      <c r="W197" s="13" t="n">
        <v>-0.064278</v>
      </c>
      <c r="X197" s="13" t="n">
        <v>0.036036</v>
      </c>
      <c r="Y197" s="13" t="n">
        <v>-0.016304</v>
      </c>
      <c r="Z197" s="13" t="n">
        <v>-0.103867</v>
      </c>
      <c r="AA197" s="13" t="n">
        <v>-0.10111</v>
      </c>
      <c r="AB197" s="13" t="n">
        <v>0.282579</v>
      </c>
      <c r="AC197" s="13" t="n">
        <v>0.049198</v>
      </c>
      <c r="AD197" s="13" t="n">
        <v>0.237513</v>
      </c>
      <c r="AE197" s="13" t="n">
        <v>0.086491</v>
      </c>
      <c r="AF197" s="13" t="n">
        <v>-0.012889</v>
      </c>
      <c r="AG197" s="13" t="n">
        <v>0.088326</v>
      </c>
      <c r="AH197" s="13" t="n">
        <v>-0.119266</v>
      </c>
      <c r="AI197" s="13" t="n">
        <v>0.016026</v>
      </c>
      <c r="AJ197" s="13" t="n">
        <v>0.10489</v>
      </c>
      <c r="AK197" s="13" t="n">
        <v>-0.16631</v>
      </c>
      <c r="AL197" s="13" t="n">
        <v>-0.045377</v>
      </c>
      <c r="AM197" s="13" t="n">
        <v>-0.040359</v>
      </c>
      <c r="AN197" s="13" t="n">
        <v>-0.070093</v>
      </c>
      <c r="AO197" s="13" t="n">
        <v>-0.003015</v>
      </c>
      <c r="AP197" s="13" t="n">
        <v>0.180444</v>
      </c>
      <c r="AQ197" s="13" t="n">
        <v>-0.108454</v>
      </c>
      <c r="AR197" s="13" t="n">
        <v>-0.077586</v>
      </c>
      <c r="AS197" s="13" t="n">
        <v>0.045691</v>
      </c>
      <c r="AT197" s="13" t="n">
        <v>0.197617</v>
      </c>
      <c r="AU197" s="13" t="n">
        <v>-0.038143</v>
      </c>
      <c r="AV197" s="13" t="n">
        <v>0.065517</v>
      </c>
      <c r="AW197" s="13" t="n">
        <v>0.072816</v>
      </c>
      <c r="AX197" s="13" t="n">
        <v>0.003622</v>
      </c>
      <c r="AY197" s="13" t="n">
        <v>-0.100105</v>
      </c>
      <c r="AZ197" s="13" t="n">
        <v>0.01902</v>
      </c>
      <c r="BA197" s="13" t="n">
        <v>-0.114177</v>
      </c>
      <c r="BB197" s="13" t="n">
        <v>0.10528</v>
      </c>
      <c r="BC197" s="13" t="n">
        <v>0.049014</v>
      </c>
      <c r="BD197" s="13" t="n">
        <v>-0.10302</v>
      </c>
      <c r="BE197" s="13" t="n">
        <v>0.075248</v>
      </c>
      <c r="BF197" s="13" t="n">
        <v>-0.128913</v>
      </c>
      <c r="BG197" s="13" t="n">
        <v>0.093023</v>
      </c>
      <c r="BH197" s="13" t="n">
        <v>-0.030948</v>
      </c>
      <c r="BI197" s="13" t="n">
        <v>-0.068862</v>
      </c>
      <c r="BJ197" s="13" t="n">
        <v>0.091104</v>
      </c>
      <c r="BK197" s="13" t="n">
        <v>0.066798</v>
      </c>
      <c r="BM197" s="13" t="n">
        <v>0.02902</v>
      </c>
      <c r="BN197" s="13" t="n">
        <v>-0.002291</v>
      </c>
      <c r="BO197" s="13" t="n">
        <v>-0.023421</v>
      </c>
      <c r="BP197" s="13" t="n">
        <v>0.06929</v>
      </c>
      <c r="BQ197" s="13" t="n">
        <v>0.005538</v>
      </c>
      <c r="BR197" s="13" t="n">
        <v>-0.001486</v>
      </c>
      <c r="BS197" s="13" t="n">
        <v>0.014021</v>
      </c>
      <c r="BT197" s="13" t="n">
        <v>-0.002786</v>
      </c>
      <c r="BU197" s="13" t="n">
        <v>0.002539</v>
      </c>
      <c r="BV197" s="13" t="n">
        <v>-0.051396</v>
      </c>
      <c r="BW197" s="13" t="n">
        <v>-0.039812</v>
      </c>
      <c r="BX197" s="13" t="n">
        <v>0.071169</v>
      </c>
      <c r="BY197" s="13" t="n">
        <v>0.008101</v>
      </c>
      <c r="BZ197" s="13" t="n">
        <v>-0.030148</v>
      </c>
      <c r="CA197" s="13" t="n">
        <v>-0.068149</v>
      </c>
      <c r="CB197" s="13" t="n">
        <v>0.018704</v>
      </c>
      <c r="CC197" s="13" t="n">
        <v>0.075609</v>
      </c>
      <c r="CD197" s="13" t="n">
        <v>0.004424</v>
      </c>
      <c r="CE197" s="13" t="n">
        <v>0.018023</v>
      </c>
      <c r="CF197" s="13" t="n">
        <v>-0.011803</v>
      </c>
      <c r="CG197" s="13" t="n">
        <v>0.041392</v>
      </c>
      <c r="CH197" s="13" t="n">
        <v>0.006476</v>
      </c>
      <c r="CI197" s="13" t="n">
        <v>-0.003134</v>
      </c>
      <c r="CJ197" s="13" t="n">
        <v>-0.018846</v>
      </c>
      <c r="CK197" s="13" t="n">
        <v>0.070102</v>
      </c>
      <c r="CL197" s="13" t="n">
        <v>0.001879</v>
      </c>
      <c r="CM197" s="13" t="n">
        <v>0.036717</v>
      </c>
      <c r="CN197" s="13" t="n">
        <v>0.025925</v>
      </c>
      <c r="CO197" s="13" t="n">
        <v>-2.3E-005</v>
      </c>
      <c r="CP197" s="13" t="n">
        <v>0.016783</v>
      </c>
      <c r="CQ197" s="13" t="n">
        <v>-0.005317</v>
      </c>
      <c r="CR197" s="13" t="n">
        <v>0.015919</v>
      </c>
      <c r="CS197" s="13" t="n">
        <v>0.011914</v>
      </c>
      <c r="CT197" s="13" t="n">
        <v>0.001535</v>
      </c>
      <c r="CU197" s="13" t="n">
        <v>0.037843</v>
      </c>
      <c r="CV197" s="13" t="n">
        <v>0.032391</v>
      </c>
      <c r="CW197" s="13" t="n">
        <v>0.048332</v>
      </c>
      <c r="CX197" s="13" t="n">
        <v>0.007703</v>
      </c>
      <c r="CY197" s="13" t="n">
        <v>0.056247</v>
      </c>
      <c r="CZ197" s="13" t="n">
        <v>-0.049482</v>
      </c>
      <c r="DA197" s="13" t="n">
        <v>0.001997</v>
      </c>
      <c r="DB197" s="13" t="n">
        <v>-0.00721</v>
      </c>
      <c r="DC197" s="13" t="n">
        <v>0.045945</v>
      </c>
      <c r="DD197" s="13" t="n">
        <v>0.013577</v>
      </c>
      <c r="DE197" s="13" t="n">
        <v>0.031178</v>
      </c>
      <c r="DF197" s="13" t="n">
        <v>0.031503</v>
      </c>
      <c r="DG197" s="13" t="n">
        <v>0.003622</v>
      </c>
      <c r="DH197" s="13" t="n">
        <v>-0.100105</v>
      </c>
      <c r="DI197" s="13" t="n">
        <v>0.01902</v>
      </c>
      <c r="DJ197" s="13" t="n">
        <v>-0.114177</v>
      </c>
      <c r="DK197" s="13" t="n">
        <v>0.10528</v>
      </c>
      <c r="DL197" s="13" t="n">
        <v>0.049014</v>
      </c>
      <c r="DM197" s="13" t="n">
        <v>0.009375</v>
      </c>
      <c r="DN197" s="13" t="n">
        <v>0.040175</v>
      </c>
      <c r="DO197" s="13" t="n">
        <v>-0.077156</v>
      </c>
      <c r="DP197" s="13" t="n">
        <v>0.095604</v>
      </c>
      <c r="DQ197" s="13" t="n">
        <v>0.012269</v>
      </c>
      <c r="DR197" s="13" t="n">
        <v>-0.046106</v>
      </c>
      <c r="DS197" s="13" t="n">
        <v>0.03074</v>
      </c>
      <c r="DT197" s="13" t="n">
        <v>0.015052</v>
      </c>
      <c r="DV197" s="13" t="n">
        <v>0.015596</v>
      </c>
      <c r="DW197" s="13" t="n">
        <v>-0.003541</v>
      </c>
      <c r="DX197" s="13" t="n">
        <v>-0.0277</v>
      </c>
      <c r="DY197" s="13" t="n">
        <v>0.078803</v>
      </c>
      <c r="DZ197" s="13" t="n">
        <v>0.002441</v>
      </c>
      <c r="EA197" s="13" t="n">
        <v>0.009084</v>
      </c>
      <c r="EB197" s="13" t="n">
        <v>0.009642</v>
      </c>
      <c r="EC197" s="13" t="n">
        <v>-0.007525</v>
      </c>
      <c r="ED197" s="13" t="n">
        <v>0.002242</v>
      </c>
      <c r="EE197" s="13" t="n">
        <v>-0.049799</v>
      </c>
      <c r="EF197" s="13" t="n">
        <v>-0.04262</v>
      </c>
      <c r="EG197" s="13" t="n">
        <v>0.074388</v>
      </c>
      <c r="EH197" s="13" t="n">
        <v>0.009392</v>
      </c>
      <c r="EI197" s="13" t="n">
        <v>-0.033722</v>
      </c>
      <c r="EJ197" s="13" t="n">
        <v>-0.072981</v>
      </c>
      <c r="EK197" s="13" t="n">
        <v>0.020687</v>
      </c>
      <c r="EL197" s="13" t="n">
        <v>0.083711</v>
      </c>
      <c r="EM197" s="13" t="n">
        <v>0.007668</v>
      </c>
      <c r="EN197" s="13" t="n">
        <v>0.011229</v>
      </c>
      <c r="EO197" s="13" t="n">
        <v>-0.014761</v>
      </c>
      <c r="EP197" s="13" t="n">
        <v>0.042527</v>
      </c>
      <c r="EQ197" s="13" t="n">
        <v>0.001709</v>
      </c>
      <c r="ER197" s="13" t="n">
        <v>0.001375</v>
      </c>
      <c r="ES197" s="13" t="n">
        <v>-0.024456</v>
      </c>
      <c r="ET197" s="13" t="n">
        <v>0.071815</v>
      </c>
      <c r="EU197" s="13" t="n">
        <v>0.00341</v>
      </c>
      <c r="EV197" s="13" t="n">
        <v>0.041283</v>
      </c>
      <c r="EW197" s="13" t="n">
        <v>0.02771</v>
      </c>
      <c r="EX197" s="13" t="n">
        <v>0.000951</v>
      </c>
      <c r="EY197" s="13" t="n">
        <v>0.018779</v>
      </c>
      <c r="EZ197" s="13" t="n">
        <v>-0.004455</v>
      </c>
      <c r="FA197" s="13" t="n">
        <v>0.018669</v>
      </c>
      <c r="FB197" s="13" t="n">
        <v>0.0107</v>
      </c>
      <c r="FC197" s="13" t="n">
        <v>0.000746</v>
      </c>
      <c r="FD197" s="13" t="n">
        <v>0.036305</v>
      </c>
      <c r="FE197" s="13" t="n">
        <v>0.031812</v>
      </c>
      <c r="FF197" s="13" t="n">
        <v>0.046824</v>
      </c>
      <c r="FG197" s="13" t="n">
        <v>0.008793</v>
      </c>
      <c r="FH197" s="13" t="n">
        <v>0.055211</v>
      </c>
      <c r="FI197" s="13" t="n">
        <v>-0.04486</v>
      </c>
      <c r="FJ197" s="13" t="n">
        <v>-0.001829</v>
      </c>
      <c r="FK197" s="13" t="n">
        <v>-0.009547</v>
      </c>
      <c r="FL197" s="13" t="n">
        <v>0.045144</v>
      </c>
      <c r="FM197" s="13" t="n">
        <v>0.013947</v>
      </c>
      <c r="FN197" s="13" t="n">
        <v>0.032185</v>
      </c>
      <c r="FO197" s="13" t="n">
        <v>0.030858</v>
      </c>
      <c r="FP197" s="13" t="n">
        <v>-0.000878</v>
      </c>
      <c r="FQ197" s="13" t="n">
        <v>-0.102856</v>
      </c>
      <c r="FR197" s="13" t="n">
        <v>0.0193</v>
      </c>
      <c r="FS197" s="13" t="n">
        <v>-0.118256</v>
      </c>
      <c r="FT197" s="13" t="n">
        <v>0.112082</v>
      </c>
      <c r="FU197" s="13" t="n">
        <v>0.05047</v>
      </c>
      <c r="FV197" s="13" t="n">
        <v>0.004414</v>
      </c>
      <c r="FW197" s="13" t="n">
        <v>0.045636</v>
      </c>
      <c r="FX197" s="13" t="n">
        <v>-0.085719</v>
      </c>
      <c r="FY197" s="13" t="n">
        <v>0.094344</v>
      </c>
      <c r="FZ197" s="13" t="n">
        <v>0.009871</v>
      </c>
      <c r="GA197" s="13" t="n">
        <v>-0.050563</v>
      </c>
      <c r="GB197" s="13" t="n">
        <v>0.032459</v>
      </c>
      <c r="GC197" s="13" t="n">
        <v>0.011985</v>
      </c>
    </row>
    <row r="198" customFormat="false" ht="15" hidden="false" customHeight="false" outlineLevel="0" collapsed="false">
      <c r="B198" s="8" t="str">
        <f aca="false">Deals!B198</f>
        <v>Alico, Inc.</v>
      </c>
      <c r="C198" s="12" t="n">
        <v>1</v>
      </c>
      <c r="D198" s="13" t="n">
        <v>0.399441</v>
      </c>
      <c r="E198" s="13" t="n">
        <v>-0.04977</v>
      </c>
      <c r="F198" s="13" t="n">
        <v>-0.039335</v>
      </c>
      <c r="G198" s="13" t="n">
        <v>0.1224</v>
      </c>
      <c r="H198" s="13" t="n">
        <v>-0.087593</v>
      </c>
      <c r="I198" s="13" t="n">
        <v>0.05495</v>
      </c>
      <c r="J198" s="13" t="n">
        <v>-0.080665</v>
      </c>
      <c r="K198" s="13" t="n">
        <v>-0.011905</v>
      </c>
      <c r="L198" s="13" t="n">
        <v>-0.061357</v>
      </c>
      <c r="M198" s="13" t="n">
        <v>-0.035179</v>
      </c>
      <c r="N198" s="13" t="n">
        <v>0.051737</v>
      </c>
      <c r="O198" s="13" t="n">
        <v>-0.000234</v>
      </c>
      <c r="P198" s="13" t="n">
        <v>-0.093486</v>
      </c>
      <c r="Q198" s="13" t="n">
        <v>-0.215043</v>
      </c>
      <c r="R198" s="13" t="n">
        <v>-0.211722</v>
      </c>
      <c r="S198" s="13" t="n">
        <v>0.1533</v>
      </c>
      <c r="T198" s="13" t="n">
        <v>0.047084</v>
      </c>
      <c r="U198" s="13" t="n">
        <v>0.053269</v>
      </c>
      <c r="V198" s="13" t="n">
        <v>-0.006568</v>
      </c>
      <c r="W198" s="13" t="n">
        <v>-0.022149</v>
      </c>
      <c r="X198" s="13" t="n">
        <v>-0.05071</v>
      </c>
      <c r="Y198" s="13" t="n">
        <v>-0.043447</v>
      </c>
      <c r="Z198" s="13" t="n">
        <v>-0.026433</v>
      </c>
      <c r="AA198" s="13" t="n">
        <v>0.043977</v>
      </c>
      <c r="AB198" s="13" t="n">
        <v>-0.005495</v>
      </c>
      <c r="AC198" s="13" t="n">
        <v>-0.007366</v>
      </c>
      <c r="AD198" s="13" t="n">
        <v>-0.050093</v>
      </c>
      <c r="AE198" s="13" t="n">
        <v>0.03125</v>
      </c>
      <c r="AF198" s="13" t="n">
        <v>0.13447</v>
      </c>
      <c r="AG198" s="13" t="n">
        <v>0</v>
      </c>
      <c r="AH198" s="13" t="n">
        <v>0.045075</v>
      </c>
      <c r="AI198" s="13" t="n">
        <v>-0.035144</v>
      </c>
      <c r="AJ198" s="13" t="n">
        <v>0.059603</v>
      </c>
      <c r="AK198" s="13" t="n">
        <v>0.067187</v>
      </c>
      <c r="AL198" s="13" t="n">
        <v>-0.036603</v>
      </c>
      <c r="AM198" s="13" t="n">
        <v>-0.025836</v>
      </c>
      <c r="AN198" s="13" t="n">
        <v>-0.079563</v>
      </c>
      <c r="AO198" s="13" t="n">
        <v>-0.088136</v>
      </c>
      <c r="AP198" s="13" t="n">
        <v>-0.011152</v>
      </c>
      <c r="AQ198" s="13" t="n">
        <v>0.022556</v>
      </c>
      <c r="AR198" s="13" t="n">
        <v>0.1875</v>
      </c>
      <c r="AS198" s="13" t="n">
        <v>-0.027864</v>
      </c>
      <c r="AT198" s="13" t="n">
        <v>0.009554</v>
      </c>
      <c r="AU198" s="13" t="n">
        <v>0.009464</v>
      </c>
      <c r="AV198" s="13" t="n">
        <v>0.009375</v>
      </c>
      <c r="AW198" s="13" t="n">
        <v>0.04644</v>
      </c>
      <c r="AX198" s="13" t="n">
        <v>-0.02071</v>
      </c>
      <c r="AY198" s="13" t="n">
        <v>-0.001511</v>
      </c>
      <c r="AZ198" s="13" t="n">
        <v>-0.107413</v>
      </c>
      <c r="BA198" s="13" t="n">
        <v>0.00339</v>
      </c>
      <c r="BB198" s="13" t="n">
        <v>0.022297</v>
      </c>
      <c r="BC198" s="13" t="n">
        <v>-0.100793</v>
      </c>
      <c r="BD198" s="13" t="n">
        <v>0.020948</v>
      </c>
      <c r="BE198" s="13" t="n">
        <v>-0.072354</v>
      </c>
      <c r="BF198" s="13" t="n">
        <v>0.177338</v>
      </c>
      <c r="BG198" s="13" t="n">
        <v>0.051417</v>
      </c>
      <c r="BH198" s="13" t="n">
        <v>-0.064263</v>
      </c>
      <c r="BI198" s="13" t="n">
        <v>0.139698</v>
      </c>
      <c r="BJ198" s="13" t="n">
        <v>-0.034392</v>
      </c>
      <c r="BK198" s="13" t="n">
        <v>0.030746</v>
      </c>
      <c r="BM198" s="13" t="n">
        <v>0.043534</v>
      </c>
      <c r="BN198" s="13" t="n">
        <v>-0.05091</v>
      </c>
      <c r="BO198" s="13" t="n">
        <v>0.051146</v>
      </c>
      <c r="BP198" s="13" t="n">
        <v>0.018305</v>
      </c>
      <c r="BQ198" s="13" t="n">
        <v>-0.020565</v>
      </c>
      <c r="BR198" s="13" t="n">
        <v>-0.001646</v>
      </c>
      <c r="BS198" s="13" t="n">
        <v>0.022</v>
      </c>
      <c r="BT198" s="13" t="n">
        <v>-0.055373</v>
      </c>
      <c r="BU198" s="13" t="n">
        <v>-0.035985</v>
      </c>
      <c r="BV198" s="13" t="n">
        <v>-0.039847</v>
      </c>
      <c r="BW198" s="13" t="n">
        <v>0.05297</v>
      </c>
      <c r="BX198" s="13" t="n">
        <v>0.030741</v>
      </c>
      <c r="BY198" s="13" t="n">
        <v>-0.052302</v>
      </c>
      <c r="BZ198" s="13" t="n">
        <v>-0.063009</v>
      </c>
      <c r="CA198" s="13" t="n">
        <v>-0.01309</v>
      </c>
      <c r="CB198" s="13" t="n">
        <v>0.068055</v>
      </c>
      <c r="CC198" s="13" t="n">
        <v>0.016072</v>
      </c>
      <c r="CD198" s="13" t="n">
        <v>-0.008157</v>
      </c>
      <c r="CE198" s="13" t="n">
        <v>0.007352</v>
      </c>
      <c r="CF198" s="13" t="n">
        <v>0.048882</v>
      </c>
      <c r="CG198" s="13" t="n">
        <v>0.041045</v>
      </c>
      <c r="CH198" s="13" t="n">
        <v>0.030226</v>
      </c>
      <c r="CI198" s="13" t="n">
        <v>-0.035925</v>
      </c>
      <c r="CJ198" s="13" t="n">
        <v>0.13831</v>
      </c>
      <c r="CK198" s="13" t="n">
        <v>0.080139</v>
      </c>
      <c r="CL198" s="13" t="n">
        <v>-0.018857</v>
      </c>
      <c r="CM198" s="13" t="n">
        <v>0.005195</v>
      </c>
      <c r="CN198" s="13" t="n">
        <v>0.008164</v>
      </c>
      <c r="CO198" s="13" t="n">
        <v>0.022889</v>
      </c>
      <c r="CP198" s="13" t="n">
        <v>-0.026455</v>
      </c>
      <c r="CQ198" s="13" t="n">
        <v>0.03834</v>
      </c>
      <c r="CR198" s="13" t="n">
        <v>-0.008186</v>
      </c>
      <c r="CS198" s="13" t="n">
        <v>-0.020183</v>
      </c>
      <c r="CT198" s="13" t="n">
        <v>0.097789</v>
      </c>
      <c r="CU198" s="13" t="n">
        <v>-0.000141</v>
      </c>
      <c r="CV198" s="13" t="n">
        <v>0.021339</v>
      </c>
      <c r="CW198" s="13" t="n">
        <v>-0.014216</v>
      </c>
      <c r="CX198" s="13" t="n">
        <v>0.02739</v>
      </c>
      <c r="CY198" s="13" t="n">
        <v>-0.032222</v>
      </c>
      <c r="CZ198" s="13" t="n">
        <v>0.028314</v>
      </c>
      <c r="DA198" s="13" t="n">
        <v>0.011574</v>
      </c>
      <c r="DB198" s="13" t="n">
        <v>0.065476</v>
      </c>
      <c r="DC198" s="13" t="n">
        <v>0.010986</v>
      </c>
      <c r="DD198" s="13" t="n">
        <v>-0.003438</v>
      </c>
      <c r="DE198" s="13" t="n">
        <v>0.017138</v>
      </c>
      <c r="DF198" s="13" t="n">
        <v>-0.033947</v>
      </c>
      <c r="DG198" s="13" t="n">
        <v>-0.092511</v>
      </c>
      <c r="DH198" s="13" t="n">
        <v>0.002495</v>
      </c>
      <c r="DI198" s="13" t="n">
        <v>-0.115682</v>
      </c>
      <c r="DJ198" s="13" t="n">
        <v>0.084279</v>
      </c>
      <c r="DK198" s="13" t="n">
        <v>0.049183</v>
      </c>
      <c r="DL198" s="13" t="n">
        <v>-0.04816</v>
      </c>
      <c r="DM198" s="13" t="n">
        <v>0.038882</v>
      </c>
      <c r="DN198" s="13" t="n">
        <v>-0.089176</v>
      </c>
      <c r="DO198" s="13" t="n">
        <v>0.066195</v>
      </c>
      <c r="DP198" s="13" t="n">
        <v>-0.018585</v>
      </c>
      <c r="DQ198" s="13" t="n">
        <v>-0.066139</v>
      </c>
      <c r="DR198" s="13" t="n">
        <v>0.054784</v>
      </c>
      <c r="DS198" s="13" t="n">
        <v>0.01138</v>
      </c>
      <c r="DT198" s="13" t="n">
        <v>0.034336</v>
      </c>
      <c r="DV198" s="13" t="n">
        <v>0.041462</v>
      </c>
      <c r="DW198" s="13" t="n">
        <v>-0.039313</v>
      </c>
      <c r="DX198" s="13" t="n">
        <v>0.048343</v>
      </c>
      <c r="DY198" s="13" t="n">
        <v>0.008998</v>
      </c>
      <c r="DZ198" s="13" t="n">
        <v>-0.01209</v>
      </c>
      <c r="EA198" s="13" t="n">
        <v>0.003564</v>
      </c>
      <c r="EB198" s="13" t="n">
        <v>0.001854</v>
      </c>
      <c r="EC198" s="13" t="n">
        <v>-0.050328</v>
      </c>
      <c r="ED198" s="13" t="n">
        <v>-0.034308</v>
      </c>
      <c r="EE198" s="13" t="n">
        <v>-0.049615</v>
      </c>
      <c r="EF198" s="13" t="n">
        <v>0.049806</v>
      </c>
      <c r="EG198" s="13" t="n">
        <v>0.011878</v>
      </c>
      <c r="EH198" s="13" t="n">
        <v>-0.049649</v>
      </c>
      <c r="EI198" s="13" t="n">
        <v>-0.086043</v>
      </c>
      <c r="EJ198" s="13" t="n">
        <v>-0.014482</v>
      </c>
      <c r="EK198" s="13" t="n">
        <v>0.077828</v>
      </c>
      <c r="EL198" s="13" t="n">
        <v>0.037266</v>
      </c>
      <c r="EM198" s="13" t="n">
        <v>-0.017486</v>
      </c>
      <c r="EN198" s="13" t="n">
        <v>0.008906</v>
      </c>
      <c r="EO198" s="13" t="n">
        <v>0.041202</v>
      </c>
      <c r="EP198" s="13" t="n">
        <v>0.034504</v>
      </c>
      <c r="EQ198" s="13" t="n">
        <v>0.027047</v>
      </c>
      <c r="ER198" s="13" t="n">
        <v>-0.045937</v>
      </c>
      <c r="ES198" s="13" t="n">
        <v>0.097765</v>
      </c>
      <c r="ET198" s="13" t="n">
        <v>0.059961</v>
      </c>
      <c r="EU198" s="13" t="n">
        <v>0.000689</v>
      </c>
      <c r="EV198" s="13" t="n">
        <v>0.014868</v>
      </c>
      <c r="EW198" s="13" t="n">
        <v>0.013282</v>
      </c>
      <c r="EX198" s="13" t="n">
        <v>0.010844</v>
      </c>
      <c r="EY198" s="13" t="n">
        <v>-0.022017</v>
      </c>
      <c r="EZ198" s="13" t="n">
        <v>0.060492</v>
      </c>
      <c r="FA198" s="13" t="n">
        <v>-0.004598</v>
      </c>
      <c r="FB198" s="13" t="n">
        <v>-0.018252</v>
      </c>
      <c r="FC198" s="13" t="n">
        <v>0.094668</v>
      </c>
      <c r="FD198" s="13" t="n">
        <v>-0.004544</v>
      </c>
      <c r="FE198" s="13" t="n">
        <v>0.029052</v>
      </c>
      <c r="FF198" s="13" t="n">
        <v>-0.001146</v>
      </c>
      <c r="FG198" s="13" t="n">
        <v>0.031691</v>
      </c>
      <c r="FH198" s="13" t="n">
        <v>-0.043143</v>
      </c>
      <c r="FI198" s="13" t="n">
        <v>0.036203</v>
      </c>
      <c r="FJ198" s="13" t="n">
        <v>0.01141</v>
      </c>
      <c r="FK198" s="13" t="n">
        <v>0.048549</v>
      </c>
      <c r="FL198" s="13" t="n">
        <v>-0.005962</v>
      </c>
      <c r="FM198" s="13" t="n">
        <v>-0.012931</v>
      </c>
      <c r="FN198" s="13" t="n">
        <v>0.014095</v>
      </c>
      <c r="FO198" s="13" t="n">
        <v>-0.022105</v>
      </c>
      <c r="FP198" s="13" t="n">
        <v>-0.087041</v>
      </c>
      <c r="FQ198" s="13" t="n">
        <v>-0.004115</v>
      </c>
      <c r="FR198" s="13" t="n">
        <v>-0.124186</v>
      </c>
      <c r="FS198" s="13" t="n">
        <v>0.115649</v>
      </c>
      <c r="FT198" s="13" t="n">
        <v>0.053177</v>
      </c>
      <c r="FU198" s="13" t="n">
        <v>-0.020198</v>
      </c>
      <c r="FV198" s="13" t="n">
        <v>0.032461</v>
      </c>
      <c r="FW198" s="13" t="n">
        <v>-0.08957</v>
      </c>
      <c r="FX198" s="13" t="n">
        <v>0.04619</v>
      </c>
      <c r="FY198" s="13" t="n">
        <v>-0.027637</v>
      </c>
      <c r="FZ198" s="13" t="n">
        <v>-0.053796</v>
      </c>
      <c r="GA198" s="13" t="n">
        <v>0.031277</v>
      </c>
      <c r="GB198" s="13" t="n">
        <v>-0.007</v>
      </c>
      <c r="GC198" s="13" t="n">
        <v>0.02396</v>
      </c>
    </row>
    <row r="199" customFormat="false" ht="15" hidden="false" customHeight="false" outlineLevel="0" collapsed="false">
      <c r="B199" s="8" t="str">
        <f aca="false">Deals!B199</f>
        <v>Light &amp; Wonder, Inc.</v>
      </c>
      <c r="C199" s="12" t="n">
        <v>1</v>
      </c>
      <c r="D199" s="13" t="n">
        <v>-0.159181</v>
      </c>
      <c r="E199" s="13" t="n">
        <v>-0.07227</v>
      </c>
      <c r="F199" s="13" t="n">
        <v>0.143946</v>
      </c>
      <c r="G199" s="13" t="n">
        <v>-0.225019</v>
      </c>
      <c r="H199" s="13" t="n">
        <v>0.210124</v>
      </c>
      <c r="I199" s="13" t="n">
        <v>0.201263</v>
      </c>
      <c r="J199" s="13" t="n">
        <v>0.021025</v>
      </c>
      <c r="K199" s="13" t="n">
        <v>-0.028314</v>
      </c>
      <c r="L199" s="13" t="n">
        <v>-0.270199</v>
      </c>
      <c r="M199" s="13" t="n">
        <v>-0.051724</v>
      </c>
      <c r="N199" s="13" t="n">
        <v>0.061244</v>
      </c>
      <c r="O199" s="13" t="n">
        <v>-0.16862</v>
      </c>
      <c r="P199" s="13" t="n">
        <v>-0.027115</v>
      </c>
      <c r="Q199" s="13" t="n">
        <v>-0.340022</v>
      </c>
      <c r="R199" s="13" t="n">
        <v>0.4375</v>
      </c>
      <c r="S199" s="13" t="n">
        <v>0.108108</v>
      </c>
      <c r="T199" s="13" t="n">
        <v>0.051962</v>
      </c>
      <c r="U199" s="13" t="n">
        <v>-0.013105</v>
      </c>
      <c r="V199" s="13" t="n">
        <v>-0.061287</v>
      </c>
      <c r="W199" s="13" t="n">
        <v>0.159412</v>
      </c>
      <c r="X199" s="13" t="n">
        <v>-0.225716</v>
      </c>
      <c r="Y199" s="13" t="n">
        <v>0.366061</v>
      </c>
      <c r="Z199" s="13" t="n">
        <v>0.100266</v>
      </c>
      <c r="AA199" s="13" t="n">
        <v>0.189516</v>
      </c>
      <c r="AB199" s="13" t="n">
        <v>-0.050847</v>
      </c>
      <c r="AC199" s="13" t="n">
        <v>0.214286</v>
      </c>
      <c r="AD199" s="13" t="n">
        <v>0.214706</v>
      </c>
      <c r="AE199" s="13" t="n">
        <v>0.145278</v>
      </c>
      <c r="AF199" s="13" t="n">
        <v>0.004228</v>
      </c>
      <c r="AG199" s="13" t="n">
        <v>-0.023158</v>
      </c>
      <c r="AH199" s="13" t="n">
        <v>0.125</v>
      </c>
      <c r="AI199" s="13" t="n">
        <v>0.41954</v>
      </c>
      <c r="AJ199" s="13" t="n">
        <v>-0.049933</v>
      </c>
      <c r="AK199" s="13" t="n">
        <v>0.302557</v>
      </c>
      <c r="AL199" s="13" t="n">
        <v>0.038168</v>
      </c>
      <c r="AM199" s="13" t="n">
        <v>0.106092</v>
      </c>
      <c r="AN199" s="13" t="n">
        <v>-0.025641</v>
      </c>
      <c r="AO199" s="13" t="n">
        <v>-0.090643</v>
      </c>
      <c r="AP199" s="13" t="n">
        <v>-0.04716</v>
      </c>
      <c r="AQ199" s="13" t="n">
        <v>-0.064117</v>
      </c>
      <c r="AR199" s="13" t="n">
        <v>0.28125</v>
      </c>
      <c r="AS199" s="13" t="n">
        <v>0.11257</v>
      </c>
      <c r="AT199" s="13" t="n">
        <v>-0.171164</v>
      </c>
      <c r="AU199" s="13" t="n">
        <v>-0.02238</v>
      </c>
      <c r="AV199" s="13" t="n">
        <v>-0.369407</v>
      </c>
      <c r="AW199" s="13" t="n">
        <v>-0.161716</v>
      </c>
      <c r="AX199" s="13" t="n">
        <v>-0.123622</v>
      </c>
      <c r="AY199" s="13" t="n">
        <v>-0.124888</v>
      </c>
      <c r="AZ199" s="13" t="n">
        <v>-0.082136</v>
      </c>
      <c r="BA199" s="13" t="n">
        <v>0.401566</v>
      </c>
      <c r="BB199" s="13" t="n">
        <v>0.159617</v>
      </c>
      <c r="BC199" s="13" t="n">
        <v>-0.297316</v>
      </c>
      <c r="BD199" s="13" t="n">
        <v>0.132713</v>
      </c>
      <c r="BE199" s="13" t="n">
        <v>-0.174233</v>
      </c>
      <c r="BF199" s="13" t="n">
        <v>0.037696</v>
      </c>
      <c r="BG199" s="13" t="n">
        <v>0.031786</v>
      </c>
      <c r="BH199" s="13" t="n">
        <v>-0.096333</v>
      </c>
      <c r="BI199" s="13" t="n">
        <v>0.10119</v>
      </c>
      <c r="BJ199" s="13" t="n">
        <v>0.17887</v>
      </c>
      <c r="BK199" s="13" t="n">
        <v>0.140475</v>
      </c>
      <c r="BM199" s="13" t="n">
        <v>0.028335</v>
      </c>
      <c r="BN199" s="13" t="n">
        <v>-0.043235</v>
      </c>
      <c r="BO199" s="13" t="n">
        <v>0.065447</v>
      </c>
      <c r="BP199" s="13" t="n">
        <v>0.008073</v>
      </c>
      <c r="BQ199" s="13" t="n">
        <v>-0.027893</v>
      </c>
      <c r="BR199" s="13" t="n">
        <v>0.028258</v>
      </c>
      <c r="BS199" s="13" t="n">
        <v>-0.002503</v>
      </c>
      <c r="BT199" s="13" t="n">
        <v>-0.006629</v>
      </c>
      <c r="BU199" s="13" t="n">
        <v>-0.034871</v>
      </c>
      <c r="BV199" s="13" t="n">
        <v>-0.050823</v>
      </c>
      <c r="BW199" s="13" t="n">
        <v>0.063448</v>
      </c>
      <c r="BX199" s="13" t="n">
        <v>0.030003</v>
      </c>
      <c r="BY199" s="13" t="n">
        <v>-0.050286</v>
      </c>
      <c r="BZ199" s="13" t="n">
        <v>-0.083393</v>
      </c>
      <c r="CA199" s="13" t="n">
        <v>0.018763</v>
      </c>
      <c r="CB199" s="13" t="n">
        <v>0.08417</v>
      </c>
      <c r="CC199" s="13" t="n">
        <v>-2.2E-005</v>
      </c>
      <c r="CD199" s="13" t="n">
        <v>0.00702</v>
      </c>
      <c r="CE199" s="13" t="n">
        <v>-0.008668</v>
      </c>
      <c r="CF199" s="13" t="n">
        <v>0.05865</v>
      </c>
      <c r="CG199" s="13" t="n">
        <v>0.021658</v>
      </c>
      <c r="CH199" s="13" t="n">
        <v>0.009925</v>
      </c>
      <c r="CI199" s="13" t="n">
        <v>-0.056638</v>
      </c>
      <c r="CJ199" s="13" t="n">
        <v>0.130835</v>
      </c>
      <c r="CK199" s="13" t="n">
        <v>0.024077</v>
      </c>
      <c r="CL199" s="13" t="n">
        <v>-0.005274</v>
      </c>
      <c r="CM199" s="13" t="n">
        <v>0.006226</v>
      </c>
      <c r="CN199" s="13" t="n">
        <v>-0.007483</v>
      </c>
      <c r="CO199" s="13" t="n">
        <v>0.010098</v>
      </c>
      <c r="CP199" s="13" t="n">
        <v>-0.023938</v>
      </c>
      <c r="CQ199" s="13" t="n">
        <v>0.032326</v>
      </c>
      <c r="CR199" s="13" t="n">
        <v>0.010639</v>
      </c>
      <c r="CS199" s="13" t="n">
        <v>-0.018939</v>
      </c>
      <c r="CT199" s="13" t="n">
        <v>0.08756</v>
      </c>
      <c r="CU199" s="13" t="n">
        <v>0.002272</v>
      </c>
      <c r="CV199" s="13" t="n">
        <v>0.023744</v>
      </c>
      <c r="CW199" s="13" t="n">
        <v>-0.019439</v>
      </c>
      <c r="CX199" s="13" t="n">
        <v>0.029965</v>
      </c>
      <c r="CY199" s="13" t="n">
        <v>-0.039999</v>
      </c>
      <c r="CZ199" s="13" t="n">
        <v>0.011741</v>
      </c>
      <c r="DA199" s="13" t="n">
        <v>0.00887</v>
      </c>
      <c r="DB199" s="13" t="n">
        <v>0.06982</v>
      </c>
      <c r="DC199" s="13" t="n">
        <v>-0.002058</v>
      </c>
      <c r="DD199" s="13" t="n">
        <v>0.03853</v>
      </c>
      <c r="DE199" s="13" t="n">
        <v>0.040514</v>
      </c>
      <c r="DF199" s="13" t="n">
        <v>-0.034794</v>
      </c>
      <c r="DG199" s="13" t="n">
        <v>-0.122604</v>
      </c>
      <c r="DH199" s="13" t="n">
        <v>0.029005</v>
      </c>
      <c r="DI199" s="13" t="n">
        <v>-0.115803</v>
      </c>
      <c r="DJ199" s="13" t="n">
        <v>0.097285</v>
      </c>
      <c r="DK199" s="13" t="n">
        <v>0.058438</v>
      </c>
      <c r="DL199" s="13" t="n">
        <v>-0.031017</v>
      </c>
      <c r="DM199" s="13" t="n">
        <v>0.038819</v>
      </c>
      <c r="DN199" s="13" t="n">
        <v>-0.077642</v>
      </c>
      <c r="DO199" s="13" t="n">
        <v>0.089304</v>
      </c>
      <c r="DP199" s="13" t="n">
        <v>0.00738</v>
      </c>
      <c r="DQ199" s="13" t="n">
        <v>-0.047928</v>
      </c>
      <c r="DR199" s="13" t="n">
        <v>0.03855</v>
      </c>
      <c r="DS199" s="13" t="n">
        <v>0.017423</v>
      </c>
      <c r="DT199" s="13" t="n">
        <v>0.029992</v>
      </c>
      <c r="DV199" s="13" t="n">
        <v>0.029404</v>
      </c>
      <c r="DW199" s="13" t="n">
        <v>-0.051372</v>
      </c>
      <c r="DX199" s="13" t="n">
        <v>0.073055</v>
      </c>
      <c r="DY199" s="13" t="n">
        <v>0.001979</v>
      </c>
      <c r="DZ199" s="13" t="n">
        <v>-0.012164</v>
      </c>
      <c r="EA199" s="13" t="n">
        <v>0.020936</v>
      </c>
      <c r="EB199" s="13" t="n">
        <v>0.002798</v>
      </c>
      <c r="EC199" s="13" t="n">
        <v>-0.009748</v>
      </c>
      <c r="ED199" s="13" t="n">
        <v>-0.03247</v>
      </c>
      <c r="EE199" s="13" t="n">
        <v>-0.05037</v>
      </c>
      <c r="EF199" s="13" t="n">
        <v>0.071433</v>
      </c>
      <c r="EG199" s="13" t="n">
        <v>0.034408</v>
      </c>
      <c r="EH199" s="13" t="n">
        <v>-0.05314</v>
      </c>
      <c r="EI199" s="13" t="n">
        <v>-0.082202</v>
      </c>
      <c r="EJ199" s="13" t="n">
        <v>0.022044</v>
      </c>
      <c r="EK199" s="13" t="n">
        <v>0.079691</v>
      </c>
      <c r="EL199" s="13" t="n">
        <v>0.017991</v>
      </c>
      <c r="EM199" s="13" t="n">
        <v>0.011739</v>
      </c>
      <c r="EN199" s="13" t="n">
        <v>-0.014708</v>
      </c>
      <c r="EO199" s="13" t="n">
        <v>0.056092</v>
      </c>
      <c r="EP199" s="13" t="n">
        <v>0.019127</v>
      </c>
      <c r="EQ199" s="13" t="n">
        <v>0.013815</v>
      </c>
      <c r="ER199" s="13" t="n">
        <v>-0.055074</v>
      </c>
      <c r="ES199" s="13" t="n">
        <v>0.135632</v>
      </c>
      <c r="ET199" s="13" t="n">
        <v>0.026419</v>
      </c>
      <c r="EU199" s="13" t="n">
        <v>-0.00429</v>
      </c>
      <c r="EV199" s="13" t="n">
        <v>0.009305</v>
      </c>
      <c r="EW199" s="13" t="n">
        <v>-0.00634</v>
      </c>
      <c r="EX199" s="13" t="n">
        <v>0.009706</v>
      </c>
      <c r="EY199" s="13" t="n">
        <v>-0.029333</v>
      </c>
      <c r="EZ199" s="13" t="n">
        <v>0.040897</v>
      </c>
      <c r="FA199" s="13" t="n">
        <v>0.009406</v>
      </c>
      <c r="FB199" s="13" t="n">
        <v>-0.017898</v>
      </c>
      <c r="FC199" s="13" t="n">
        <v>0.091002</v>
      </c>
      <c r="FD199" s="13" t="n">
        <v>0.001117</v>
      </c>
      <c r="FE199" s="13" t="n">
        <v>0.022477</v>
      </c>
      <c r="FF199" s="13" t="n">
        <v>-0.013906</v>
      </c>
      <c r="FG199" s="13" t="n">
        <v>0.027451</v>
      </c>
      <c r="FH199" s="13" t="n">
        <v>-0.038053</v>
      </c>
      <c r="FI199" s="13" t="n">
        <v>0.011183</v>
      </c>
      <c r="FJ199" s="13" t="n">
        <v>0.009837</v>
      </c>
      <c r="FK199" s="13" t="n">
        <v>0.069362</v>
      </c>
      <c r="FL199" s="13" t="n">
        <v>0.00185</v>
      </c>
      <c r="FM199" s="13" t="n">
        <v>0.037225</v>
      </c>
      <c r="FN199" s="13" t="n">
        <v>0.040893</v>
      </c>
      <c r="FO199" s="13" t="n">
        <v>-0.039627</v>
      </c>
      <c r="FP199" s="13" t="n">
        <v>-0.122604</v>
      </c>
      <c r="FQ199" s="13" t="n">
        <v>0.026862</v>
      </c>
      <c r="FR199" s="13" t="n">
        <v>-0.11858</v>
      </c>
      <c r="FS199" s="13" t="n">
        <v>0.107668</v>
      </c>
      <c r="FT199" s="13" t="n">
        <v>0.069291</v>
      </c>
      <c r="FU199" s="13" t="n">
        <v>-0.031799</v>
      </c>
      <c r="FV199" s="13" t="n">
        <v>0.039109</v>
      </c>
      <c r="FW199" s="13" t="n">
        <v>-0.086469</v>
      </c>
      <c r="FX199" s="13" t="n">
        <v>0.092211</v>
      </c>
      <c r="FY199" s="13" t="n">
        <v>0.00861</v>
      </c>
      <c r="FZ199" s="13" t="n">
        <v>-0.049638</v>
      </c>
      <c r="GA199" s="13" t="n">
        <v>0.039134</v>
      </c>
      <c r="GB199" s="13" t="n">
        <v>0.011202</v>
      </c>
      <c r="GC199" s="13" t="n">
        <v>0.027912</v>
      </c>
    </row>
    <row r="200" customFormat="false" ht="15" hidden="false" customHeight="false" outlineLevel="0" collapsed="false">
      <c r="B200" s="8" t="str">
        <f aca="false">Deals!B200</f>
        <v>Level 3 Parent, Llc</v>
      </c>
      <c r="C200" s="12" t="n">
        <v>1</v>
      </c>
      <c r="D200" s="13" t="n">
        <v>-0.029188</v>
      </c>
      <c r="E200" s="13" t="n">
        <v>-0.060889</v>
      </c>
      <c r="F200" s="13" t="n">
        <v>0.018563</v>
      </c>
      <c r="G200" s="13" t="n">
        <v>-0.087427</v>
      </c>
      <c r="H200" s="13" t="n">
        <v>0.04081</v>
      </c>
      <c r="I200" s="13" t="n">
        <v>-0.07564</v>
      </c>
      <c r="J200" s="13" t="n">
        <v>-0.116125</v>
      </c>
      <c r="K200" s="13" t="n">
        <v>-0.026549</v>
      </c>
      <c r="L200" s="13" t="n">
        <v>-0.054545</v>
      </c>
      <c r="M200" s="13" t="n">
        <v>-0.071006</v>
      </c>
      <c r="N200" s="13" t="n">
        <v>0.12301</v>
      </c>
      <c r="O200" s="13" t="n">
        <v>-0.045374</v>
      </c>
      <c r="P200" s="13" t="n">
        <v>-0.065726</v>
      </c>
      <c r="Q200" s="13" t="n">
        <v>0.010334</v>
      </c>
      <c r="R200" s="13" t="n">
        <v>0.203383</v>
      </c>
      <c r="S200" s="13" t="n">
        <v>0.044786</v>
      </c>
      <c r="T200" s="13" t="n">
        <v>-0.031602</v>
      </c>
      <c r="U200" s="13" t="n">
        <v>-0.123748</v>
      </c>
      <c r="V200" s="13" t="n">
        <v>0.06969</v>
      </c>
      <c r="W200" s="13" t="n">
        <v>0.083764</v>
      </c>
      <c r="X200" s="13" t="n">
        <v>-0.115776</v>
      </c>
      <c r="Y200" s="13" t="n">
        <v>-0.013309</v>
      </c>
      <c r="Z200" s="13" t="n">
        <v>-0.030988</v>
      </c>
      <c r="AA200" s="13" t="n">
        <v>-0.115124</v>
      </c>
      <c r="AB200" s="13" t="n">
        <v>0.011054</v>
      </c>
      <c r="AC200" s="13" t="n">
        <v>0.034037</v>
      </c>
      <c r="AD200" s="13" t="n">
        <v>0.047372</v>
      </c>
      <c r="AE200" s="13" t="n">
        <v>0.014383</v>
      </c>
      <c r="AF200" s="13" t="n">
        <v>0.019205</v>
      </c>
      <c r="AG200" s="13" t="n">
        <v>0.028893</v>
      </c>
      <c r="AH200" s="13" t="n">
        <v>-0.00451</v>
      </c>
      <c r="AI200" s="13" t="n">
        <v>0.025623</v>
      </c>
      <c r="AJ200" s="13" t="n">
        <v>0.02111</v>
      </c>
      <c r="AK200" s="13" t="n">
        <v>0.010474</v>
      </c>
      <c r="AL200" s="13" t="n">
        <v>0.042284</v>
      </c>
      <c r="AM200" s="13" t="n">
        <v>0.032246</v>
      </c>
      <c r="AN200" s="13" t="n">
        <v>0.010423</v>
      </c>
      <c r="AO200" s="13" t="n">
        <v>0.080568</v>
      </c>
      <c r="AP200" s="13" t="n">
        <v>-0.013619</v>
      </c>
      <c r="AQ200" s="13" t="n">
        <v>-0.028051</v>
      </c>
      <c r="AR200" s="13" t="n">
        <v>0.002292</v>
      </c>
      <c r="AS200" s="13" t="n">
        <v>0.044338</v>
      </c>
      <c r="AT200" s="13" t="n">
        <v>0.008912</v>
      </c>
      <c r="AU200" s="13" t="n">
        <v>0.029916</v>
      </c>
      <c r="AV200" s="13" t="n">
        <v>0.062181</v>
      </c>
      <c r="AW200" s="13" t="n">
        <v>0.009488</v>
      </c>
      <c r="AX200" s="13" t="n">
        <v>-0.088495</v>
      </c>
      <c r="AY200" s="13" t="n">
        <v>0.008286</v>
      </c>
      <c r="AZ200" s="13" t="n">
        <v>-0.084595</v>
      </c>
      <c r="BA200" s="13" t="n">
        <v>0.081277</v>
      </c>
      <c r="BB200" s="13" t="n">
        <v>0.038978</v>
      </c>
      <c r="BC200" s="13" t="n">
        <v>0.032718</v>
      </c>
      <c r="BD200" s="13" t="n">
        <v>0.043915</v>
      </c>
      <c r="BE200" s="13" t="n">
        <v>-0.069033</v>
      </c>
      <c r="BF200" s="13" t="n">
        <v>0.076465</v>
      </c>
      <c r="BG200" s="13" t="n">
        <v>0.015604</v>
      </c>
      <c r="BH200" s="13" t="n">
        <v>-0.002311</v>
      </c>
      <c r="BI200" s="13" t="n">
        <v>0.004095</v>
      </c>
      <c r="BJ200" s="13" t="n">
        <v>0.03018</v>
      </c>
      <c r="BK200" s="13" t="n">
        <v>0.038716</v>
      </c>
      <c r="BM200" s="13" t="n">
        <v>-0.012368</v>
      </c>
      <c r="BN200" s="13" t="n">
        <v>-0.008353</v>
      </c>
      <c r="BO200" s="13" t="n">
        <v>0.059661</v>
      </c>
      <c r="BP200" s="13" t="n">
        <v>-0.010453</v>
      </c>
      <c r="BQ200" s="13" t="n">
        <v>0.002214</v>
      </c>
      <c r="BR200" s="13" t="n">
        <v>0.015755</v>
      </c>
      <c r="BS200" s="13" t="n">
        <v>-0.004802</v>
      </c>
      <c r="BT200" s="13" t="n">
        <v>0.031311</v>
      </c>
      <c r="BU200" s="13" t="n">
        <v>-0.059184</v>
      </c>
      <c r="BV200" s="13" t="n">
        <v>-0.017</v>
      </c>
      <c r="BW200" s="13" t="n">
        <v>0.085501</v>
      </c>
      <c r="BX200" s="13" t="n">
        <v>0.000862</v>
      </c>
      <c r="BY200" s="13" t="n">
        <v>-0.013923</v>
      </c>
      <c r="BZ200" s="13" t="n">
        <v>-0.060194</v>
      </c>
      <c r="CA200" s="13" t="n">
        <v>0.002648</v>
      </c>
      <c r="CB200" s="13" t="n">
        <v>0.065164</v>
      </c>
      <c r="CC200" s="13" t="n">
        <v>-0.007147</v>
      </c>
      <c r="CD200" s="13" t="n">
        <v>0.016604</v>
      </c>
      <c r="CE200" s="13" t="n">
        <v>0.000702</v>
      </c>
      <c r="CF200" s="13" t="n">
        <v>0.051821</v>
      </c>
      <c r="CG200" s="13" t="n">
        <v>-0.007159</v>
      </c>
      <c r="CH200" s="13" t="n">
        <v>0.005453</v>
      </c>
      <c r="CI200" s="13" t="n">
        <v>-0.023749</v>
      </c>
      <c r="CJ200" s="13" t="n">
        <v>0.010556</v>
      </c>
      <c r="CK200" s="13" t="n">
        <v>0.012329</v>
      </c>
      <c r="CL200" s="13" t="n">
        <v>0.034037</v>
      </c>
      <c r="CM200" s="13" t="n">
        <v>0.047372</v>
      </c>
      <c r="CN200" s="13" t="n">
        <v>0.014383</v>
      </c>
      <c r="CO200" s="13" t="n">
        <v>0.019205</v>
      </c>
      <c r="CP200" s="13" t="n">
        <v>0.028893</v>
      </c>
      <c r="CQ200" s="13" t="n">
        <v>-0.00451</v>
      </c>
      <c r="CR200" s="13" t="n">
        <v>0.025623</v>
      </c>
      <c r="CS200" s="13" t="n">
        <v>0.02111</v>
      </c>
      <c r="CT200" s="13" t="n">
        <v>0.010474</v>
      </c>
      <c r="CU200" s="13" t="n">
        <v>0.042284</v>
      </c>
      <c r="CV200" s="13" t="n">
        <v>0.032246</v>
      </c>
      <c r="CW200" s="13" t="n">
        <v>0.010423</v>
      </c>
      <c r="CX200" s="13" t="n">
        <v>0.080568</v>
      </c>
      <c r="CY200" s="13" t="n">
        <v>-0.013619</v>
      </c>
      <c r="CZ200" s="13" t="n">
        <v>-0.028051</v>
      </c>
      <c r="DA200" s="13" t="n">
        <v>0.002292</v>
      </c>
      <c r="DB200" s="13" t="n">
        <v>0.044338</v>
      </c>
      <c r="DC200" s="13" t="n">
        <v>0.008912</v>
      </c>
      <c r="DD200" s="13" t="n">
        <v>0.029916</v>
      </c>
      <c r="DE200" s="13" t="n">
        <v>0.062181</v>
      </c>
      <c r="DF200" s="13" t="n">
        <v>0.009488</v>
      </c>
      <c r="DG200" s="13" t="n">
        <v>-0.088495</v>
      </c>
      <c r="DH200" s="13" t="n">
        <v>0.008286</v>
      </c>
      <c r="DI200" s="13" t="n">
        <v>-0.084595</v>
      </c>
      <c r="DJ200" s="13" t="n">
        <v>0.081277</v>
      </c>
      <c r="DK200" s="13" t="n">
        <v>0.038978</v>
      </c>
      <c r="DL200" s="13" t="n">
        <v>0.032718</v>
      </c>
      <c r="DM200" s="13" t="n">
        <v>0.043915</v>
      </c>
      <c r="DN200" s="13" t="n">
        <v>-0.069033</v>
      </c>
      <c r="DO200" s="13" t="n">
        <v>0.076465</v>
      </c>
      <c r="DP200" s="13" t="n">
        <v>0.015604</v>
      </c>
      <c r="DQ200" s="13" t="n">
        <v>-0.002311</v>
      </c>
      <c r="DR200" s="13" t="n">
        <v>0.004095</v>
      </c>
      <c r="DS200" s="13" t="n">
        <v>0.03018</v>
      </c>
      <c r="DT200" s="13" t="n">
        <v>0.038716</v>
      </c>
      <c r="DV200" s="13" t="n">
        <v>-0.009339</v>
      </c>
      <c r="DW200" s="13" t="n">
        <v>-0.020233</v>
      </c>
      <c r="DX200" s="13" t="n">
        <v>0.068639</v>
      </c>
      <c r="DY200" s="13" t="n">
        <v>-0.006734</v>
      </c>
      <c r="DZ200" s="13" t="n">
        <v>0.006928</v>
      </c>
      <c r="EA200" s="13" t="n">
        <v>0.003641</v>
      </c>
      <c r="EB200" s="13" t="n">
        <v>-0.010359</v>
      </c>
      <c r="EC200" s="13" t="n">
        <v>0.028827</v>
      </c>
      <c r="ED200" s="13" t="n">
        <v>-0.064724</v>
      </c>
      <c r="EE200" s="13" t="n">
        <v>-0.022601</v>
      </c>
      <c r="EF200" s="13" t="n">
        <v>0.075987</v>
      </c>
      <c r="EG200" s="13" t="n">
        <v>0.001824</v>
      </c>
      <c r="EH200" s="13" t="n">
        <v>-0.00837</v>
      </c>
      <c r="EI200" s="13" t="n">
        <v>-0.063947</v>
      </c>
      <c r="EJ200" s="13" t="n">
        <v>0.012902</v>
      </c>
      <c r="EK200" s="13" t="n">
        <v>0.060117</v>
      </c>
      <c r="EL200" s="13" t="n">
        <v>-0.004977</v>
      </c>
      <c r="EM200" s="13" t="n">
        <v>0.008057</v>
      </c>
      <c r="EN200" s="13" t="n">
        <v>0.006806</v>
      </c>
      <c r="EO200" s="13" t="n">
        <v>0.049935</v>
      </c>
      <c r="EP200" s="13" t="n">
        <v>-0.009553</v>
      </c>
      <c r="EQ200" s="13" t="n">
        <v>-0.002709</v>
      </c>
      <c r="ER200" s="13" t="n">
        <v>-0.034978</v>
      </c>
      <c r="ES200" s="13" t="n">
        <v>0.024645</v>
      </c>
      <c r="ET200" s="13" t="n">
        <v>-0.000502</v>
      </c>
      <c r="EU200" s="13" t="n">
        <v>0.034016</v>
      </c>
      <c r="EV200" s="13" t="n">
        <v>0.036635</v>
      </c>
      <c r="EW200" s="13" t="n">
        <v>0.00446</v>
      </c>
      <c r="EX200" s="13" t="n">
        <v>0.016297</v>
      </c>
      <c r="EY200" s="13" t="n">
        <v>0.023226</v>
      </c>
      <c r="EZ200" s="13" t="n">
        <v>0.002142</v>
      </c>
      <c r="FA200" s="13" t="n">
        <v>0.017406</v>
      </c>
      <c r="FB200" s="13" t="n">
        <v>0.007309</v>
      </c>
      <c r="FC200" s="13" t="n">
        <v>0.018518</v>
      </c>
      <c r="FD200" s="13" t="n">
        <v>0.020679</v>
      </c>
      <c r="FE200" s="13" t="n">
        <v>0.034014</v>
      </c>
      <c r="FF200" s="13" t="n">
        <v>0.017968</v>
      </c>
      <c r="FG200" s="13" t="n">
        <v>0.063409</v>
      </c>
      <c r="FH200" s="13" t="n">
        <v>-0.028518</v>
      </c>
      <c r="FI200" s="13" t="n">
        <v>-0.015555</v>
      </c>
      <c r="FJ200" s="13" t="n">
        <v>-0.011655</v>
      </c>
      <c r="FK200" s="13" t="n">
        <v>0.028206</v>
      </c>
      <c r="FL200" s="13" t="n">
        <v>0.011672</v>
      </c>
      <c r="FM200" s="13" t="n">
        <v>0.031151</v>
      </c>
      <c r="FN200" s="13" t="n">
        <v>0.048656</v>
      </c>
      <c r="FO200" s="13" t="n">
        <v>0.011911</v>
      </c>
      <c r="FP200" s="13" t="n">
        <v>-0.090512</v>
      </c>
      <c r="FQ200" s="13" t="n">
        <v>0.031844</v>
      </c>
      <c r="FR200" s="13" t="n">
        <v>-0.083033</v>
      </c>
      <c r="FS200" s="13" t="n">
        <v>0.094941</v>
      </c>
      <c r="FT200" s="13" t="n">
        <v>0.050622</v>
      </c>
      <c r="FU200" s="13" t="n">
        <v>0.016135</v>
      </c>
      <c r="FV200" s="13" t="n">
        <v>0.032897</v>
      </c>
      <c r="FW200" s="13" t="n">
        <v>-0.06874</v>
      </c>
      <c r="FX200" s="13" t="n">
        <v>0.076675</v>
      </c>
      <c r="FY200" s="13" t="n">
        <v>0.017491</v>
      </c>
      <c r="FZ200" s="13" t="n">
        <v>-0.007688</v>
      </c>
      <c r="GA200" s="13" t="n">
        <v>-0.000523</v>
      </c>
      <c r="GB200" s="13" t="n">
        <v>0.022992</v>
      </c>
      <c r="GC200" s="13" t="n">
        <v>0.041412</v>
      </c>
    </row>
    <row r="201" customFormat="false" ht="15" hidden="false" customHeight="false" outlineLevel="0" collapsed="false">
      <c r="B201" s="8" t="str">
        <f aca="false">Deals!B201</f>
        <v>Corpay, Inc.</v>
      </c>
      <c r="C201" s="12" t="n">
        <v>1</v>
      </c>
      <c r="D201" s="13" t="n">
        <v>-0.020936</v>
      </c>
      <c r="E201" s="13" t="n">
        <v>-0.055208</v>
      </c>
      <c r="F201" s="13" t="n">
        <v>0.092028</v>
      </c>
      <c r="G201" s="13" t="n">
        <v>-0.016359</v>
      </c>
      <c r="H201" s="13" t="n">
        <v>0.066061</v>
      </c>
      <c r="I201" s="13" t="n">
        <v>-0.054385</v>
      </c>
      <c r="J201" s="13" t="n">
        <v>0.025766</v>
      </c>
      <c r="K201" s="13" t="n">
        <v>-0.007946</v>
      </c>
      <c r="L201" s="13" t="n">
        <v>-0.036559</v>
      </c>
      <c r="M201" s="13" t="n">
        <v>-0.077367</v>
      </c>
      <c r="N201" s="13" t="n">
        <v>0.052609</v>
      </c>
      <c r="O201" s="13" t="n">
        <v>0.061093</v>
      </c>
      <c r="P201" s="13" t="n">
        <v>-0.070132</v>
      </c>
      <c r="Q201" s="13" t="n">
        <v>-0.140558</v>
      </c>
      <c r="R201" s="13" t="n">
        <v>0.039482</v>
      </c>
      <c r="S201" s="13" t="n">
        <v>0.164931</v>
      </c>
      <c r="T201" s="13" t="n">
        <v>0.039866</v>
      </c>
      <c r="U201" s="13" t="n">
        <v>-0.037432</v>
      </c>
      <c r="V201" s="13" t="n">
        <v>-0.038686</v>
      </c>
      <c r="W201" s="13" t="n">
        <v>0.059736</v>
      </c>
      <c r="X201" s="13" t="n">
        <v>0.082542</v>
      </c>
      <c r="Y201" s="13" t="n">
        <v>0.058039</v>
      </c>
      <c r="Z201" s="13" t="n">
        <v>0.009037</v>
      </c>
      <c r="AA201" s="13" t="n">
        <v>-0.148089</v>
      </c>
      <c r="AB201" s="13" t="n">
        <v>-0.052364</v>
      </c>
      <c r="AC201" s="13" t="n">
        <v>0.042185</v>
      </c>
      <c r="AD201" s="13" t="n">
        <v>0.152621</v>
      </c>
      <c r="AE201" s="13" t="n">
        <v>-0.109235</v>
      </c>
      <c r="AF201" s="13" t="n">
        <v>-0.067952</v>
      </c>
      <c r="AG201" s="13" t="n">
        <v>0.022318</v>
      </c>
      <c r="AH201" s="13" t="n">
        <v>-0.000554</v>
      </c>
      <c r="AI201" s="13" t="n">
        <v>0.054435</v>
      </c>
      <c r="AJ201" s="13" t="n">
        <v>-0.054518</v>
      </c>
      <c r="AK201" s="13" t="n">
        <v>0.076511</v>
      </c>
      <c r="AL201" s="13" t="n">
        <v>0.067843</v>
      </c>
      <c r="AM201" s="13" t="n">
        <v>0.100442</v>
      </c>
      <c r="AN201" s="13" t="n">
        <v>0.058063</v>
      </c>
      <c r="AO201" s="13" t="n">
        <v>0.104298</v>
      </c>
      <c r="AP201" s="13" t="n">
        <v>-0.059153</v>
      </c>
      <c r="AQ201" s="13" t="n">
        <v>0.012854</v>
      </c>
      <c r="AR201" s="13" t="n">
        <v>0.023605</v>
      </c>
      <c r="AS201" s="13" t="n">
        <v>-0.038257</v>
      </c>
      <c r="AT201" s="13" t="n">
        <v>0.056684</v>
      </c>
      <c r="AU201" s="13" t="n">
        <v>0.030145</v>
      </c>
      <c r="AV201" s="13" t="n">
        <v>-0.015023</v>
      </c>
      <c r="AW201" s="13" t="n">
        <v>0.065968</v>
      </c>
      <c r="AX201" s="13" t="n">
        <v>-0.122059</v>
      </c>
      <c r="AY201" s="13" t="n">
        <v>-0.033145</v>
      </c>
      <c r="AZ201" s="13" t="n">
        <v>-0.03971</v>
      </c>
      <c r="BA201" s="13" t="n">
        <v>0.086636</v>
      </c>
      <c r="BB201" s="13" t="n">
        <v>0.155939</v>
      </c>
      <c r="BC201" s="13" t="n">
        <v>0.057056</v>
      </c>
      <c r="BD201" s="13" t="n">
        <v>0.058234</v>
      </c>
      <c r="BE201" s="13" t="n">
        <v>-0.0105</v>
      </c>
      <c r="BF201" s="13" t="n">
        <v>0.087681</v>
      </c>
      <c r="BG201" s="13" t="n">
        <v>0.011821</v>
      </c>
      <c r="BH201" s="13" t="n">
        <v>0.050076</v>
      </c>
      <c r="BI201" s="13" t="n">
        <v>-0.038941</v>
      </c>
      <c r="BJ201" s="13" t="n">
        <v>0.025943</v>
      </c>
      <c r="BK201" s="13" t="n">
        <v>0.043165</v>
      </c>
      <c r="BM201" s="13" t="n">
        <v>-0.012368</v>
      </c>
      <c r="BN201" s="13" t="n">
        <v>-0.008353</v>
      </c>
      <c r="BO201" s="13" t="n">
        <v>0.059661</v>
      </c>
      <c r="BP201" s="13" t="n">
        <v>-0.010453</v>
      </c>
      <c r="BQ201" s="13" t="n">
        <v>0.002214</v>
      </c>
      <c r="BR201" s="13" t="n">
        <v>0.015755</v>
      </c>
      <c r="BS201" s="13" t="n">
        <v>-0.004802</v>
      </c>
      <c r="BT201" s="13" t="n">
        <v>0.031311</v>
      </c>
      <c r="BU201" s="13" t="n">
        <v>-0.059184</v>
      </c>
      <c r="BV201" s="13" t="n">
        <v>-0.017</v>
      </c>
      <c r="BW201" s="13" t="n">
        <v>0.085501</v>
      </c>
      <c r="BX201" s="13" t="n">
        <v>0.000862</v>
      </c>
      <c r="BY201" s="13" t="n">
        <v>-0.013923</v>
      </c>
      <c r="BZ201" s="13" t="n">
        <v>-0.060194</v>
      </c>
      <c r="CA201" s="13" t="n">
        <v>0.002648</v>
      </c>
      <c r="CB201" s="13" t="n">
        <v>0.065164</v>
      </c>
      <c r="CC201" s="13" t="n">
        <v>-0.007147</v>
      </c>
      <c r="CD201" s="13" t="n">
        <v>0.016604</v>
      </c>
      <c r="CE201" s="13" t="n">
        <v>0.000702</v>
      </c>
      <c r="CF201" s="13" t="n">
        <v>0.051821</v>
      </c>
      <c r="CG201" s="13" t="n">
        <v>-0.007159</v>
      </c>
      <c r="CH201" s="13" t="n">
        <v>0.005453</v>
      </c>
      <c r="CI201" s="13" t="n">
        <v>-0.023749</v>
      </c>
      <c r="CJ201" s="13" t="n">
        <v>0.010556</v>
      </c>
      <c r="CK201" s="13" t="n">
        <v>0.012329</v>
      </c>
      <c r="CL201" s="13" t="n">
        <v>0.034037</v>
      </c>
      <c r="CM201" s="13" t="n">
        <v>0.047372</v>
      </c>
      <c r="CN201" s="13" t="n">
        <v>0.014383</v>
      </c>
      <c r="CO201" s="13" t="n">
        <v>0.019205</v>
      </c>
      <c r="CP201" s="13" t="n">
        <v>0.028893</v>
      </c>
      <c r="CQ201" s="13" t="n">
        <v>-0.00451</v>
      </c>
      <c r="CR201" s="13" t="n">
        <v>0.025623</v>
      </c>
      <c r="CS201" s="13" t="n">
        <v>0.02111</v>
      </c>
      <c r="CT201" s="13" t="n">
        <v>0.010474</v>
      </c>
      <c r="CU201" s="13" t="n">
        <v>0.042284</v>
      </c>
      <c r="CV201" s="13" t="n">
        <v>0.032246</v>
      </c>
      <c r="CW201" s="13" t="n">
        <v>0.010423</v>
      </c>
      <c r="CX201" s="13" t="n">
        <v>0.080568</v>
      </c>
      <c r="CY201" s="13" t="n">
        <v>-0.013619</v>
      </c>
      <c r="CZ201" s="13" t="n">
        <v>-0.028051</v>
      </c>
      <c r="DA201" s="13" t="n">
        <v>0.002292</v>
      </c>
      <c r="DB201" s="13" t="n">
        <v>0.044338</v>
      </c>
      <c r="DC201" s="13" t="n">
        <v>0.008912</v>
      </c>
      <c r="DD201" s="13" t="n">
        <v>0.029916</v>
      </c>
      <c r="DE201" s="13" t="n">
        <v>0.062181</v>
      </c>
      <c r="DF201" s="13" t="n">
        <v>0.009488</v>
      </c>
      <c r="DG201" s="13" t="n">
        <v>-0.088495</v>
      </c>
      <c r="DH201" s="13" t="n">
        <v>0.008286</v>
      </c>
      <c r="DI201" s="13" t="n">
        <v>-0.084595</v>
      </c>
      <c r="DJ201" s="13" t="n">
        <v>0.081277</v>
      </c>
      <c r="DK201" s="13" t="n">
        <v>0.038978</v>
      </c>
      <c r="DL201" s="13" t="n">
        <v>0.032718</v>
      </c>
      <c r="DM201" s="13" t="n">
        <v>0.043915</v>
      </c>
      <c r="DN201" s="13" t="n">
        <v>-0.069033</v>
      </c>
      <c r="DO201" s="13" t="n">
        <v>0.076465</v>
      </c>
      <c r="DP201" s="13" t="n">
        <v>0.015604</v>
      </c>
      <c r="DQ201" s="13" t="n">
        <v>-0.002311</v>
      </c>
      <c r="DR201" s="13" t="n">
        <v>0.004095</v>
      </c>
      <c r="DS201" s="13" t="n">
        <v>0.03018</v>
      </c>
      <c r="DT201" s="13" t="n">
        <v>0.038716</v>
      </c>
      <c r="DV201" s="13" t="n">
        <v>-0.009339</v>
      </c>
      <c r="DW201" s="13" t="n">
        <v>-0.020233</v>
      </c>
      <c r="DX201" s="13" t="n">
        <v>0.068639</v>
      </c>
      <c r="DY201" s="13" t="n">
        <v>-0.006734</v>
      </c>
      <c r="DZ201" s="13" t="n">
        <v>0.006928</v>
      </c>
      <c r="EA201" s="13" t="n">
        <v>0.003641</v>
      </c>
      <c r="EB201" s="13" t="n">
        <v>-0.010359</v>
      </c>
      <c r="EC201" s="13" t="n">
        <v>0.028827</v>
      </c>
      <c r="ED201" s="13" t="n">
        <v>-0.064724</v>
      </c>
      <c r="EE201" s="13" t="n">
        <v>-0.022601</v>
      </c>
      <c r="EF201" s="13" t="n">
        <v>0.075987</v>
      </c>
      <c r="EG201" s="13" t="n">
        <v>0.001824</v>
      </c>
      <c r="EH201" s="13" t="n">
        <v>-0.00837</v>
      </c>
      <c r="EI201" s="13" t="n">
        <v>-0.063947</v>
      </c>
      <c r="EJ201" s="13" t="n">
        <v>0.012902</v>
      </c>
      <c r="EK201" s="13" t="n">
        <v>0.060117</v>
      </c>
      <c r="EL201" s="13" t="n">
        <v>-0.004977</v>
      </c>
      <c r="EM201" s="13" t="n">
        <v>0.008057</v>
      </c>
      <c r="EN201" s="13" t="n">
        <v>0.006806</v>
      </c>
      <c r="EO201" s="13" t="n">
        <v>0.049935</v>
      </c>
      <c r="EP201" s="13" t="n">
        <v>-0.009553</v>
      </c>
      <c r="EQ201" s="13" t="n">
        <v>-0.002709</v>
      </c>
      <c r="ER201" s="13" t="n">
        <v>-0.034978</v>
      </c>
      <c r="ES201" s="13" t="n">
        <v>0.024645</v>
      </c>
      <c r="ET201" s="13" t="n">
        <v>-0.000502</v>
      </c>
      <c r="EU201" s="13" t="n">
        <v>0.034016</v>
      </c>
      <c r="EV201" s="13" t="n">
        <v>0.036635</v>
      </c>
      <c r="EW201" s="13" t="n">
        <v>0.00446</v>
      </c>
      <c r="EX201" s="13" t="n">
        <v>0.016297</v>
      </c>
      <c r="EY201" s="13" t="n">
        <v>0.023226</v>
      </c>
      <c r="EZ201" s="13" t="n">
        <v>0.002142</v>
      </c>
      <c r="FA201" s="13" t="n">
        <v>0.017406</v>
      </c>
      <c r="FB201" s="13" t="n">
        <v>0.007309</v>
      </c>
      <c r="FC201" s="13" t="n">
        <v>0.018518</v>
      </c>
      <c r="FD201" s="13" t="n">
        <v>0.020679</v>
      </c>
      <c r="FE201" s="13" t="n">
        <v>0.034014</v>
      </c>
      <c r="FF201" s="13" t="n">
        <v>0.017968</v>
      </c>
      <c r="FG201" s="13" t="n">
        <v>0.063409</v>
      </c>
      <c r="FH201" s="13" t="n">
        <v>-0.028518</v>
      </c>
      <c r="FI201" s="13" t="n">
        <v>-0.015555</v>
      </c>
      <c r="FJ201" s="13" t="n">
        <v>-0.011655</v>
      </c>
      <c r="FK201" s="13" t="n">
        <v>0.028206</v>
      </c>
      <c r="FL201" s="13" t="n">
        <v>0.011672</v>
      </c>
      <c r="FM201" s="13" t="n">
        <v>0.031151</v>
      </c>
      <c r="FN201" s="13" t="n">
        <v>0.048656</v>
      </c>
      <c r="FO201" s="13" t="n">
        <v>0.011911</v>
      </c>
      <c r="FP201" s="13" t="n">
        <v>-0.090512</v>
      </c>
      <c r="FQ201" s="13" t="n">
        <v>0.031844</v>
      </c>
      <c r="FR201" s="13" t="n">
        <v>-0.083033</v>
      </c>
      <c r="FS201" s="13" t="n">
        <v>0.094941</v>
      </c>
      <c r="FT201" s="13" t="n">
        <v>0.050622</v>
      </c>
      <c r="FU201" s="13" t="n">
        <v>0.016135</v>
      </c>
      <c r="FV201" s="13" t="n">
        <v>0.032897</v>
      </c>
      <c r="FW201" s="13" t="n">
        <v>-0.06874</v>
      </c>
      <c r="FX201" s="13" t="n">
        <v>0.076675</v>
      </c>
      <c r="FY201" s="13" t="n">
        <v>0.017491</v>
      </c>
      <c r="FZ201" s="13" t="n">
        <v>-0.007688</v>
      </c>
      <c r="GA201" s="13" t="n">
        <v>-0.000523</v>
      </c>
      <c r="GB201" s="13" t="n">
        <v>0.022992</v>
      </c>
      <c r="GC201" s="13" t="n">
        <v>0.041412</v>
      </c>
    </row>
    <row r="202" customFormat="false" ht="15" hidden="false" customHeight="false" outlineLevel="0" collapsed="false">
      <c r="B202" s="8" t="str">
        <f aca="false">Deals!B202</f>
        <v>Norwegian Cruise Line Holdings Ltd.</v>
      </c>
      <c r="C202" s="12" t="n">
        <v>1</v>
      </c>
      <c r="D202" s="13" t="n">
        <v>0.065391</v>
      </c>
      <c r="E202" s="13" t="n">
        <v>-0.064157</v>
      </c>
      <c r="F202" s="13" t="n">
        <v>0.127057</v>
      </c>
      <c r="G202" s="13" t="n">
        <v>0.095093</v>
      </c>
      <c r="H202" s="13" t="n">
        <v>-0.101833</v>
      </c>
      <c r="I202" s="13" t="n">
        <v>0.124717</v>
      </c>
      <c r="J202" s="13" t="n">
        <v>0.027126</v>
      </c>
      <c r="K202" s="13" t="n">
        <v>0.113847</v>
      </c>
      <c r="L202" s="13" t="n">
        <v>-0.077219</v>
      </c>
      <c r="M202" s="13" t="n">
        <v>-0.005208</v>
      </c>
      <c r="N202" s="13" t="n">
        <v>0.110297</v>
      </c>
      <c r="O202" s="13" t="n">
        <v>-0.097139</v>
      </c>
      <c r="P202" s="13" t="n">
        <v>0.020195</v>
      </c>
      <c r="Q202" s="13" t="n">
        <v>-0.225768</v>
      </c>
      <c r="R202" s="13" t="n">
        <v>0.082874</v>
      </c>
      <c r="S202" s="13" t="n">
        <v>0.125382</v>
      </c>
      <c r="T202" s="13" t="n">
        <v>-0.115753</v>
      </c>
      <c r="U202" s="13" t="n">
        <v>-0.050726</v>
      </c>
      <c r="V202" s="13" t="n">
        <v>-0.141564</v>
      </c>
      <c r="W202" s="13" t="n">
        <v>0.069277</v>
      </c>
      <c r="X202" s="13" t="n">
        <v>-0.157512</v>
      </c>
      <c r="Y202" s="13" t="n">
        <v>0.050432</v>
      </c>
      <c r="Z202" s="13" t="n">
        <v>0.031034</v>
      </c>
      <c r="AA202" s="13" t="n">
        <v>0.024183</v>
      </c>
      <c r="AB202" s="13" t="n">
        <v>0.068325</v>
      </c>
      <c r="AC202" s="13" t="n">
        <v>0.105102</v>
      </c>
      <c r="AD202" s="13" t="n">
        <v>0.078723</v>
      </c>
      <c r="AE202" s="13" t="n">
        <v>0.000592</v>
      </c>
      <c r="AF202" s="13" t="n">
        <v>0.063079</v>
      </c>
      <c r="AG202" s="13" t="n">
        <v>-0.073429</v>
      </c>
      <c r="AH202" s="13" t="n">
        <v>0.086452</v>
      </c>
      <c r="AI202" s="13" t="n">
        <v>0.014367</v>
      </c>
      <c r="AJ202" s="13" t="n">
        <v>0.079717</v>
      </c>
      <c r="AK202" s="13" t="n">
        <v>-0.090986</v>
      </c>
      <c r="AL202" s="13" t="n">
        <v>0.031452</v>
      </c>
      <c r="AM202" s="13" t="n">
        <v>-0.02852</v>
      </c>
      <c r="AN202" s="13" t="n">
        <v>-0.016802</v>
      </c>
      <c r="AO202" s="13" t="n">
        <v>0.140657</v>
      </c>
      <c r="AP202" s="13" t="n">
        <v>-0.06322</v>
      </c>
      <c r="AQ202" s="13" t="n">
        <v>-0.069069</v>
      </c>
      <c r="AR202" s="13" t="n">
        <v>0.009439</v>
      </c>
      <c r="AS202" s="13" t="n">
        <v>-0.021133</v>
      </c>
      <c r="AT202" s="13" t="n">
        <v>-0.097249</v>
      </c>
      <c r="AU202" s="13" t="n">
        <v>0.058836</v>
      </c>
      <c r="AV202" s="13" t="n">
        <v>0.071557</v>
      </c>
      <c r="AW202" s="13" t="n">
        <v>0.071255</v>
      </c>
      <c r="AX202" s="13" t="n">
        <v>-0.232631</v>
      </c>
      <c r="AY202" s="13" t="n">
        <v>0.164511</v>
      </c>
      <c r="AZ202" s="13" t="n">
        <v>-0.174006</v>
      </c>
      <c r="BA202" s="13" t="n">
        <v>0.213258</v>
      </c>
      <c r="BB202" s="13" t="n">
        <v>0.07972</v>
      </c>
      <c r="BC202" s="13" t="n">
        <v>-0.010265</v>
      </c>
      <c r="BD202" s="13" t="n">
        <v>0.026019</v>
      </c>
      <c r="BE202" s="13" t="n">
        <v>-0.029793</v>
      </c>
      <c r="BF202" s="13" t="n">
        <v>-0.01974</v>
      </c>
      <c r="BG202" s="13" t="n">
        <v>-0.078128</v>
      </c>
      <c r="BH202" s="13" t="n">
        <v>0.026497</v>
      </c>
      <c r="BI202" s="13" t="n">
        <v>0.020099</v>
      </c>
      <c r="BJ202" s="13" t="n">
        <v>-0.019509</v>
      </c>
      <c r="BK202" s="13" t="n">
        <v>0.056738</v>
      </c>
      <c r="BM202" s="13" t="n">
        <v>-0.002291</v>
      </c>
      <c r="BN202" s="13" t="n">
        <v>-0.023421</v>
      </c>
      <c r="BO202" s="13" t="n">
        <v>0.06929</v>
      </c>
      <c r="BP202" s="13" t="n">
        <v>0.005538</v>
      </c>
      <c r="BQ202" s="13" t="n">
        <v>-0.001486</v>
      </c>
      <c r="BR202" s="13" t="n">
        <v>0.014021</v>
      </c>
      <c r="BS202" s="13" t="n">
        <v>-0.002786</v>
      </c>
      <c r="BT202" s="13" t="n">
        <v>0.002539</v>
      </c>
      <c r="BU202" s="13" t="n">
        <v>-0.051396</v>
      </c>
      <c r="BV202" s="13" t="n">
        <v>-0.039812</v>
      </c>
      <c r="BW202" s="13" t="n">
        <v>0.071169</v>
      </c>
      <c r="BX202" s="13" t="n">
        <v>0.008101</v>
      </c>
      <c r="BY202" s="13" t="n">
        <v>-0.030148</v>
      </c>
      <c r="BZ202" s="13" t="n">
        <v>-0.068149</v>
      </c>
      <c r="CA202" s="13" t="n">
        <v>0.018704</v>
      </c>
      <c r="CB202" s="13" t="n">
        <v>0.075609</v>
      </c>
      <c r="CC202" s="13" t="n">
        <v>0.004424</v>
      </c>
      <c r="CD202" s="13" t="n">
        <v>0.018023</v>
      </c>
      <c r="CE202" s="13" t="n">
        <v>-0.011803</v>
      </c>
      <c r="CF202" s="13" t="n">
        <v>0.041392</v>
      </c>
      <c r="CG202" s="13" t="n">
        <v>0.006476</v>
      </c>
      <c r="CH202" s="13" t="n">
        <v>-0.003134</v>
      </c>
      <c r="CI202" s="13" t="n">
        <v>-0.018846</v>
      </c>
      <c r="CJ202" s="13" t="n">
        <v>0.070102</v>
      </c>
      <c r="CK202" s="13" t="n">
        <v>0.001879</v>
      </c>
      <c r="CL202" s="13" t="n">
        <v>0.036717</v>
      </c>
      <c r="CM202" s="13" t="n">
        <v>0.025925</v>
      </c>
      <c r="CN202" s="13" t="n">
        <v>-2.3E-005</v>
      </c>
      <c r="CO202" s="13" t="n">
        <v>0.016783</v>
      </c>
      <c r="CP202" s="13" t="n">
        <v>-0.005317</v>
      </c>
      <c r="CQ202" s="13" t="n">
        <v>0.015919</v>
      </c>
      <c r="CR202" s="13" t="n">
        <v>0.011914</v>
      </c>
      <c r="CS202" s="13" t="n">
        <v>0.001535</v>
      </c>
      <c r="CT202" s="13" t="n">
        <v>0.037843</v>
      </c>
      <c r="CU202" s="13" t="n">
        <v>0.032391</v>
      </c>
      <c r="CV202" s="13" t="n">
        <v>0.048332</v>
      </c>
      <c r="CW202" s="13" t="n">
        <v>0.007703</v>
      </c>
      <c r="CX202" s="13" t="n">
        <v>0.056247</v>
      </c>
      <c r="CY202" s="13" t="n">
        <v>-0.049482</v>
      </c>
      <c r="CZ202" s="13" t="n">
        <v>0.001997</v>
      </c>
      <c r="DA202" s="13" t="n">
        <v>-0.00721</v>
      </c>
      <c r="DB202" s="13" t="n">
        <v>0.045945</v>
      </c>
      <c r="DC202" s="13" t="n">
        <v>0.013577</v>
      </c>
      <c r="DD202" s="13" t="n">
        <v>0.031178</v>
      </c>
      <c r="DE202" s="13" t="n">
        <v>0.031503</v>
      </c>
      <c r="DF202" s="13" t="n">
        <v>0.003622</v>
      </c>
      <c r="DG202" s="13" t="n">
        <v>-0.100105</v>
      </c>
      <c r="DH202" s="13" t="n">
        <v>0.01902</v>
      </c>
      <c r="DI202" s="13" t="n">
        <v>-0.114177</v>
      </c>
      <c r="DJ202" s="13" t="n">
        <v>0.10528</v>
      </c>
      <c r="DK202" s="13" t="n">
        <v>0.049014</v>
      </c>
      <c r="DL202" s="13" t="n">
        <v>0.009375</v>
      </c>
      <c r="DM202" s="13" t="n">
        <v>0.040175</v>
      </c>
      <c r="DN202" s="13" t="n">
        <v>-0.077156</v>
      </c>
      <c r="DO202" s="13" t="n">
        <v>0.095604</v>
      </c>
      <c r="DP202" s="13" t="n">
        <v>0.012269</v>
      </c>
      <c r="DQ202" s="13" t="n">
        <v>-0.046106</v>
      </c>
      <c r="DR202" s="13" t="n">
        <v>0.03074</v>
      </c>
      <c r="DS202" s="13" t="n">
        <v>0.015052</v>
      </c>
      <c r="DT202" s="13" t="n">
        <v>0.040888</v>
      </c>
      <c r="DV202" s="13" t="n">
        <v>-0.003541</v>
      </c>
      <c r="DW202" s="13" t="n">
        <v>-0.0277</v>
      </c>
      <c r="DX202" s="13" t="n">
        <v>0.078803</v>
      </c>
      <c r="DY202" s="13" t="n">
        <v>0.002441</v>
      </c>
      <c r="DZ202" s="13" t="n">
        <v>0.009084</v>
      </c>
      <c r="EA202" s="13" t="n">
        <v>0.009642</v>
      </c>
      <c r="EB202" s="13" t="n">
        <v>-0.007525</v>
      </c>
      <c r="EC202" s="13" t="n">
        <v>0.002242</v>
      </c>
      <c r="ED202" s="13" t="n">
        <v>-0.049799</v>
      </c>
      <c r="EE202" s="13" t="n">
        <v>-0.04262</v>
      </c>
      <c r="EF202" s="13" t="n">
        <v>0.074388</v>
      </c>
      <c r="EG202" s="13" t="n">
        <v>0.009392</v>
      </c>
      <c r="EH202" s="13" t="n">
        <v>-0.033722</v>
      </c>
      <c r="EI202" s="13" t="n">
        <v>-0.072981</v>
      </c>
      <c r="EJ202" s="13" t="n">
        <v>0.020687</v>
      </c>
      <c r="EK202" s="13" t="n">
        <v>0.083711</v>
      </c>
      <c r="EL202" s="13" t="n">
        <v>0.007668</v>
      </c>
      <c r="EM202" s="13" t="n">
        <v>0.011229</v>
      </c>
      <c r="EN202" s="13" t="n">
        <v>-0.014761</v>
      </c>
      <c r="EO202" s="13" t="n">
        <v>0.042527</v>
      </c>
      <c r="EP202" s="13" t="n">
        <v>0.001709</v>
      </c>
      <c r="EQ202" s="13" t="n">
        <v>0.001375</v>
      </c>
      <c r="ER202" s="13" t="n">
        <v>-0.024456</v>
      </c>
      <c r="ES202" s="13" t="n">
        <v>0.071815</v>
      </c>
      <c r="ET202" s="13" t="n">
        <v>0.00341</v>
      </c>
      <c r="EU202" s="13" t="n">
        <v>0.041283</v>
      </c>
      <c r="EV202" s="13" t="n">
        <v>0.02771</v>
      </c>
      <c r="EW202" s="13" t="n">
        <v>0.000951</v>
      </c>
      <c r="EX202" s="13" t="n">
        <v>0.018779</v>
      </c>
      <c r="EY202" s="13" t="n">
        <v>-0.004455</v>
      </c>
      <c r="EZ202" s="13" t="n">
        <v>0.018669</v>
      </c>
      <c r="FA202" s="13" t="n">
        <v>0.0107</v>
      </c>
      <c r="FB202" s="13" t="n">
        <v>0.000746</v>
      </c>
      <c r="FC202" s="13" t="n">
        <v>0.036305</v>
      </c>
      <c r="FD202" s="13" t="n">
        <v>0.031812</v>
      </c>
      <c r="FE202" s="13" t="n">
        <v>0.046824</v>
      </c>
      <c r="FF202" s="13" t="n">
        <v>0.008793</v>
      </c>
      <c r="FG202" s="13" t="n">
        <v>0.055211</v>
      </c>
      <c r="FH202" s="13" t="n">
        <v>-0.04486</v>
      </c>
      <c r="FI202" s="13" t="n">
        <v>-0.001829</v>
      </c>
      <c r="FJ202" s="13" t="n">
        <v>-0.009547</v>
      </c>
      <c r="FK202" s="13" t="n">
        <v>0.045144</v>
      </c>
      <c r="FL202" s="13" t="n">
        <v>0.013947</v>
      </c>
      <c r="FM202" s="13" t="n">
        <v>0.032185</v>
      </c>
      <c r="FN202" s="13" t="n">
        <v>0.030858</v>
      </c>
      <c r="FO202" s="13" t="n">
        <v>-0.000878</v>
      </c>
      <c r="FP202" s="13" t="n">
        <v>-0.102856</v>
      </c>
      <c r="FQ202" s="13" t="n">
        <v>0.0193</v>
      </c>
      <c r="FR202" s="13" t="n">
        <v>-0.118256</v>
      </c>
      <c r="FS202" s="13" t="n">
        <v>0.112082</v>
      </c>
      <c r="FT202" s="13" t="n">
        <v>0.05047</v>
      </c>
      <c r="FU202" s="13" t="n">
        <v>0.004414</v>
      </c>
      <c r="FV202" s="13" t="n">
        <v>0.045636</v>
      </c>
      <c r="FW202" s="13" t="n">
        <v>-0.085719</v>
      </c>
      <c r="FX202" s="13" t="n">
        <v>0.094344</v>
      </c>
      <c r="FY202" s="13" t="n">
        <v>0.009871</v>
      </c>
      <c r="FZ202" s="13" t="n">
        <v>-0.050563</v>
      </c>
      <c r="GA202" s="13" t="n">
        <v>0.032459</v>
      </c>
      <c r="GB202" s="13" t="n">
        <v>0.011985</v>
      </c>
      <c r="GC202" s="13" t="n">
        <v>0.039272</v>
      </c>
    </row>
    <row r="203" customFormat="false" ht="15" hidden="false" customHeight="false" outlineLevel="0" collapsed="false">
      <c r="B203" s="8" t="str">
        <f aca="false">Deals!B203</f>
        <v>Century Communities, Inc.</v>
      </c>
      <c r="C203" s="12" t="n">
        <v>1</v>
      </c>
      <c r="D203" s="13" t="n">
        <v>-0.001733</v>
      </c>
      <c r="E203" s="13" t="n">
        <v>-0.068287</v>
      </c>
      <c r="F203" s="13" t="n">
        <v>0.152174</v>
      </c>
      <c r="G203" s="13" t="n">
        <v>0.042049</v>
      </c>
      <c r="H203" s="13" t="n">
        <v>-0.010864</v>
      </c>
      <c r="I203" s="13" t="n">
        <v>0.080021</v>
      </c>
      <c r="J203" s="13" t="n">
        <v>-0.025182</v>
      </c>
      <c r="K203" s="13" t="n">
        <v>0.003477</v>
      </c>
      <c r="L203" s="13" t="n">
        <v>0.089109</v>
      </c>
      <c r="M203" s="13" t="n">
        <v>-0.097727</v>
      </c>
      <c r="N203" s="13" t="n">
        <v>-0.038791</v>
      </c>
      <c r="O203" s="13" t="n">
        <v>0</v>
      </c>
      <c r="P203" s="13" t="n">
        <v>-0.071803</v>
      </c>
      <c r="Q203" s="13" t="n">
        <v>-0.164879</v>
      </c>
      <c r="R203" s="13" t="n">
        <v>0.064233</v>
      </c>
      <c r="S203" s="13" t="n">
        <v>0.084498</v>
      </c>
      <c r="T203" s="13" t="n">
        <v>0.009959</v>
      </c>
      <c r="U203" s="13" t="n">
        <v>0.050464</v>
      </c>
      <c r="V203" s="13" t="n">
        <v>-0.042518</v>
      </c>
      <c r="W203" s="13" t="n">
        <v>0.020761</v>
      </c>
      <c r="X203" s="13" t="n">
        <v>0.112429</v>
      </c>
      <c r="Y203" s="13" t="n">
        <v>0.092433</v>
      </c>
      <c r="Z203" s="13" t="n">
        <v>-0.084147</v>
      </c>
      <c r="AA203" s="13" t="n">
        <v>0.053299</v>
      </c>
      <c r="AB203" s="13" t="n">
        <v>0.012048</v>
      </c>
      <c r="AC203" s="13" t="n">
        <v>0.083333</v>
      </c>
      <c r="AD203" s="13" t="n">
        <v>0.004396</v>
      </c>
      <c r="AE203" s="13" t="n">
        <v>0.111597</v>
      </c>
      <c r="AF203" s="13" t="n">
        <v>0.074803</v>
      </c>
      <c r="AG203" s="13" t="n">
        <v>-0.087912</v>
      </c>
      <c r="AH203" s="13" t="n">
        <v>-0.004016</v>
      </c>
      <c r="AI203" s="13" t="n">
        <v>0.044355</v>
      </c>
      <c r="AJ203" s="13" t="n">
        <v>-0.129344</v>
      </c>
      <c r="AK203" s="13" t="n">
        <v>0.095344</v>
      </c>
      <c r="AL203" s="13" t="n">
        <v>0.15587</v>
      </c>
      <c r="AM203" s="13" t="n">
        <v>0.098074</v>
      </c>
      <c r="AN203" s="13" t="n">
        <v>-0.007974</v>
      </c>
      <c r="AO203" s="13" t="n">
        <v>0.016077</v>
      </c>
      <c r="AP203" s="13" t="n">
        <v>-0.058544</v>
      </c>
      <c r="AQ203" s="13" t="n">
        <v>0.006723</v>
      </c>
      <c r="AR203" s="13" t="n">
        <v>0.026711</v>
      </c>
      <c r="AS203" s="13" t="n">
        <v>-0.021138</v>
      </c>
      <c r="AT203" s="13" t="n">
        <v>0.048173</v>
      </c>
      <c r="AU203" s="13" t="n">
        <v>-0.033281</v>
      </c>
      <c r="AV203" s="13" t="n">
        <v>-0.040984</v>
      </c>
      <c r="AW203" s="13" t="n">
        <v>-0.102564</v>
      </c>
      <c r="AX203" s="13" t="n">
        <v>-0.191619</v>
      </c>
      <c r="AY203" s="13" t="n">
        <v>-0.030631</v>
      </c>
      <c r="AZ203" s="13" t="n">
        <v>-0.160914</v>
      </c>
      <c r="BA203" s="13" t="n">
        <v>0.359212</v>
      </c>
      <c r="BB203" s="13" t="n">
        <v>-0.026854</v>
      </c>
      <c r="BC203" s="13" t="n">
        <v>0.049934</v>
      </c>
      <c r="BD203" s="13" t="n">
        <v>0.060909</v>
      </c>
      <c r="BE203" s="13" t="n">
        <v>0.049941</v>
      </c>
      <c r="BF203" s="13" t="n">
        <v>-0.004494</v>
      </c>
      <c r="BG203" s="13" t="n">
        <v>0.037246</v>
      </c>
      <c r="BH203" s="13" t="n">
        <v>0.022125</v>
      </c>
      <c r="BI203" s="13" t="n">
        <v>0.086941</v>
      </c>
      <c r="BJ203" s="13" t="n">
        <v>-0.015018</v>
      </c>
      <c r="BK203" s="13" t="n">
        <v>-0.055353</v>
      </c>
      <c r="BM203" s="13" t="n">
        <v>0.043534</v>
      </c>
      <c r="BN203" s="13" t="n">
        <v>-0.05091</v>
      </c>
      <c r="BO203" s="13" t="n">
        <v>0.051146</v>
      </c>
      <c r="BP203" s="13" t="n">
        <v>0.018305</v>
      </c>
      <c r="BQ203" s="13" t="n">
        <v>-0.020565</v>
      </c>
      <c r="BR203" s="13" t="n">
        <v>-0.001646</v>
      </c>
      <c r="BS203" s="13" t="n">
        <v>0.022</v>
      </c>
      <c r="BT203" s="13" t="n">
        <v>-0.055373</v>
      </c>
      <c r="BU203" s="13" t="n">
        <v>-0.035985</v>
      </c>
      <c r="BV203" s="13" t="n">
        <v>-0.039847</v>
      </c>
      <c r="BW203" s="13" t="n">
        <v>0.05297</v>
      </c>
      <c r="BX203" s="13" t="n">
        <v>0.030741</v>
      </c>
      <c r="BY203" s="13" t="n">
        <v>-0.052302</v>
      </c>
      <c r="BZ203" s="13" t="n">
        <v>-0.063009</v>
      </c>
      <c r="CA203" s="13" t="n">
        <v>-0.01309</v>
      </c>
      <c r="CB203" s="13" t="n">
        <v>0.068055</v>
      </c>
      <c r="CC203" s="13" t="n">
        <v>0.016072</v>
      </c>
      <c r="CD203" s="13" t="n">
        <v>-0.008157</v>
      </c>
      <c r="CE203" s="13" t="n">
        <v>0.007352</v>
      </c>
      <c r="CF203" s="13" t="n">
        <v>0.048882</v>
      </c>
      <c r="CG203" s="13" t="n">
        <v>0.041045</v>
      </c>
      <c r="CH203" s="13" t="n">
        <v>0.030226</v>
      </c>
      <c r="CI203" s="13" t="n">
        <v>-0.035925</v>
      </c>
      <c r="CJ203" s="13" t="n">
        <v>0.13831</v>
      </c>
      <c r="CK203" s="13" t="n">
        <v>0.080139</v>
      </c>
      <c r="CL203" s="13" t="n">
        <v>-0.018857</v>
      </c>
      <c r="CM203" s="13" t="n">
        <v>0.005195</v>
      </c>
      <c r="CN203" s="13" t="n">
        <v>0.008164</v>
      </c>
      <c r="CO203" s="13" t="n">
        <v>0.022889</v>
      </c>
      <c r="CP203" s="13" t="n">
        <v>-0.026455</v>
      </c>
      <c r="CQ203" s="13" t="n">
        <v>0.03834</v>
      </c>
      <c r="CR203" s="13" t="n">
        <v>-0.008186</v>
      </c>
      <c r="CS203" s="13" t="n">
        <v>-0.020183</v>
      </c>
      <c r="CT203" s="13" t="n">
        <v>0.097789</v>
      </c>
      <c r="CU203" s="13" t="n">
        <v>-0.000141</v>
      </c>
      <c r="CV203" s="13" t="n">
        <v>0.021339</v>
      </c>
      <c r="CW203" s="13" t="n">
        <v>-0.014216</v>
      </c>
      <c r="CX203" s="13" t="n">
        <v>0.02739</v>
      </c>
      <c r="CY203" s="13" t="n">
        <v>-0.032222</v>
      </c>
      <c r="CZ203" s="13" t="n">
        <v>0.028314</v>
      </c>
      <c r="DA203" s="13" t="n">
        <v>0.011574</v>
      </c>
      <c r="DB203" s="13" t="n">
        <v>0.065476</v>
      </c>
      <c r="DC203" s="13" t="n">
        <v>0.010986</v>
      </c>
      <c r="DD203" s="13" t="n">
        <v>-0.003438</v>
      </c>
      <c r="DE203" s="13" t="n">
        <v>0.017138</v>
      </c>
      <c r="DF203" s="13" t="n">
        <v>-0.033947</v>
      </c>
      <c r="DG203" s="13" t="n">
        <v>-0.092511</v>
      </c>
      <c r="DH203" s="13" t="n">
        <v>0.002495</v>
      </c>
      <c r="DI203" s="13" t="n">
        <v>-0.115682</v>
      </c>
      <c r="DJ203" s="13" t="n">
        <v>0.084279</v>
      </c>
      <c r="DK203" s="13" t="n">
        <v>0.049183</v>
      </c>
      <c r="DL203" s="13" t="n">
        <v>-0.04816</v>
      </c>
      <c r="DM203" s="13" t="n">
        <v>0.038882</v>
      </c>
      <c r="DN203" s="13" t="n">
        <v>-0.089176</v>
      </c>
      <c r="DO203" s="13" t="n">
        <v>0.066195</v>
      </c>
      <c r="DP203" s="13" t="n">
        <v>-0.018585</v>
      </c>
      <c r="DQ203" s="13" t="n">
        <v>-0.066139</v>
      </c>
      <c r="DR203" s="13" t="n">
        <v>0.054784</v>
      </c>
      <c r="DS203" s="13" t="n">
        <v>0.01138</v>
      </c>
      <c r="DT203" s="13" t="n">
        <v>0.034336</v>
      </c>
      <c r="DV203" s="13" t="n">
        <v>0.041462</v>
      </c>
      <c r="DW203" s="13" t="n">
        <v>-0.039313</v>
      </c>
      <c r="DX203" s="13" t="n">
        <v>0.048343</v>
      </c>
      <c r="DY203" s="13" t="n">
        <v>0.008998</v>
      </c>
      <c r="DZ203" s="13" t="n">
        <v>-0.01209</v>
      </c>
      <c r="EA203" s="13" t="n">
        <v>0.003564</v>
      </c>
      <c r="EB203" s="13" t="n">
        <v>0.001854</v>
      </c>
      <c r="EC203" s="13" t="n">
        <v>-0.050328</v>
      </c>
      <c r="ED203" s="13" t="n">
        <v>-0.034308</v>
      </c>
      <c r="EE203" s="13" t="n">
        <v>-0.049615</v>
      </c>
      <c r="EF203" s="13" t="n">
        <v>0.049806</v>
      </c>
      <c r="EG203" s="13" t="n">
        <v>0.011878</v>
      </c>
      <c r="EH203" s="13" t="n">
        <v>-0.049649</v>
      </c>
      <c r="EI203" s="13" t="n">
        <v>-0.086043</v>
      </c>
      <c r="EJ203" s="13" t="n">
        <v>-0.014482</v>
      </c>
      <c r="EK203" s="13" t="n">
        <v>0.077828</v>
      </c>
      <c r="EL203" s="13" t="n">
        <v>0.037266</v>
      </c>
      <c r="EM203" s="13" t="n">
        <v>-0.017486</v>
      </c>
      <c r="EN203" s="13" t="n">
        <v>0.008906</v>
      </c>
      <c r="EO203" s="13" t="n">
        <v>0.041202</v>
      </c>
      <c r="EP203" s="13" t="n">
        <v>0.034504</v>
      </c>
      <c r="EQ203" s="13" t="n">
        <v>0.027047</v>
      </c>
      <c r="ER203" s="13" t="n">
        <v>-0.045937</v>
      </c>
      <c r="ES203" s="13" t="n">
        <v>0.097765</v>
      </c>
      <c r="ET203" s="13" t="n">
        <v>0.059961</v>
      </c>
      <c r="EU203" s="13" t="n">
        <v>0.000689</v>
      </c>
      <c r="EV203" s="13" t="n">
        <v>0.014868</v>
      </c>
      <c r="EW203" s="13" t="n">
        <v>0.013282</v>
      </c>
      <c r="EX203" s="13" t="n">
        <v>0.010844</v>
      </c>
      <c r="EY203" s="13" t="n">
        <v>-0.022017</v>
      </c>
      <c r="EZ203" s="13" t="n">
        <v>0.060492</v>
      </c>
      <c r="FA203" s="13" t="n">
        <v>-0.004598</v>
      </c>
      <c r="FB203" s="13" t="n">
        <v>-0.018252</v>
      </c>
      <c r="FC203" s="13" t="n">
        <v>0.094668</v>
      </c>
      <c r="FD203" s="13" t="n">
        <v>-0.004544</v>
      </c>
      <c r="FE203" s="13" t="n">
        <v>0.029052</v>
      </c>
      <c r="FF203" s="13" t="n">
        <v>-0.001146</v>
      </c>
      <c r="FG203" s="13" t="n">
        <v>0.031691</v>
      </c>
      <c r="FH203" s="13" t="n">
        <v>-0.043143</v>
      </c>
      <c r="FI203" s="13" t="n">
        <v>0.036203</v>
      </c>
      <c r="FJ203" s="13" t="n">
        <v>0.01141</v>
      </c>
      <c r="FK203" s="13" t="n">
        <v>0.048549</v>
      </c>
      <c r="FL203" s="13" t="n">
        <v>-0.005962</v>
      </c>
      <c r="FM203" s="13" t="n">
        <v>-0.012931</v>
      </c>
      <c r="FN203" s="13" t="n">
        <v>0.014095</v>
      </c>
      <c r="FO203" s="13" t="n">
        <v>-0.022105</v>
      </c>
      <c r="FP203" s="13" t="n">
        <v>-0.087041</v>
      </c>
      <c r="FQ203" s="13" t="n">
        <v>-0.004115</v>
      </c>
      <c r="FR203" s="13" t="n">
        <v>-0.124186</v>
      </c>
      <c r="FS203" s="13" t="n">
        <v>0.115649</v>
      </c>
      <c r="FT203" s="13" t="n">
        <v>0.053177</v>
      </c>
      <c r="FU203" s="13" t="n">
        <v>-0.020198</v>
      </c>
      <c r="FV203" s="13" t="n">
        <v>0.032461</v>
      </c>
      <c r="FW203" s="13" t="n">
        <v>-0.08957</v>
      </c>
      <c r="FX203" s="13" t="n">
        <v>0.04619</v>
      </c>
      <c r="FY203" s="13" t="n">
        <v>-0.027637</v>
      </c>
      <c r="FZ203" s="13" t="n">
        <v>-0.053796</v>
      </c>
      <c r="GA203" s="13" t="n">
        <v>0.031277</v>
      </c>
      <c r="GB203" s="13" t="n">
        <v>-0.007</v>
      </c>
      <c r="GC203" s="13" t="n">
        <v>0.02396</v>
      </c>
    </row>
    <row r="204" customFormat="false" ht="15" hidden="false" customHeight="false" outlineLevel="0" collapsed="false">
      <c r="B204" s="8" t="str">
        <f aca="false">Deals!B204</f>
        <v>Churchill Downs Incorporated</v>
      </c>
      <c r="C204" s="12" t="n">
        <v>1</v>
      </c>
      <c r="D204" s="13" t="n">
        <v>-0.003253</v>
      </c>
      <c r="E204" s="13" t="n">
        <v>0.156332</v>
      </c>
      <c r="F204" s="13" t="n">
        <v>0.046704</v>
      </c>
      <c r="G204" s="13" t="n">
        <v>0.036531</v>
      </c>
      <c r="H204" s="13" t="n">
        <v>0.046236</v>
      </c>
      <c r="I204" s="13" t="n">
        <v>0.002968</v>
      </c>
      <c r="J204" s="13" t="n">
        <v>0.080048</v>
      </c>
      <c r="K204" s="13" t="n">
        <v>-0.016215</v>
      </c>
      <c r="L204" s="13" t="n">
        <v>0.007075</v>
      </c>
      <c r="M204" s="13" t="n">
        <v>0.097302</v>
      </c>
      <c r="N204" s="13" t="n">
        <v>0.000817</v>
      </c>
      <c r="O204" s="13" t="n">
        <v>-0.02933</v>
      </c>
      <c r="P204" s="13" t="n">
        <v>-0.023677</v>
      </c>
      <c r="Q204" s="13" t="n">
        <v>-0.018242</v>
      </c>
      <c r="R204" s="13" t="n">
        <v>0.0904</v>
      </c>
      <c r="S204" s="13" t="n">
        <v>-0.092643</v>
      </c>
      <c r="T204" s="13" t="n">
        <v>-0.064615</v>
      </c>
      <c r="U204" s="13" t="n">
        <v>0.006772</v>
      </c>
      <c r="V204" s="13" t="n">
        <v>0.037749</v>
      </c>
      <c r="W204" s="13" t="n">
        <v>0.139175</v>
      </c>
      <c r="X204" s="13" t="n">
        <v>-0.020284</v>
      </c>
      <c r="Y204" s="13" t="n">
        <v>-0.070721</v>
      </c>
      <c r="Z204" s="13" t="n">
        <v>0.135441</v>
      </c>
      <c r="AA204" s="13" t="n">
        <v>-0.017309</v>
      </c>
      <c r="AB204" s="13" t="n">
        <v>-0.047192</v>
      </c>
      <c r="AC204" s="13" t="n">
        <v>0.048483</v>
      </c>
      <c r="AD204" s="13" t="n">
        <v>0.056886</v>
      </c>
      <c r="AE204" s="13" t="n">
        <v>0.050047</v>
      </c>
      <c r="AF204" s="13" t="n">
        <v>0.005096</v>
      </c>
      <c r="AG204" s="13" t="n">
        <v>0.093349</v>
      </c>
      <c r="AH204" s="13" t="n">
        <v>0.020458</v>
      </c>
      <c r="AI204" s="13" t="n">
        <v>0.04464</v>
      </c>
      <c r="AJ204" s="13" t="n">
        <v>0.055271</v>
      </c>
      <c r="AK204" s="13" t="n">
        <v>0.011397</v>
      </c>
      <c r="AL204" s="13" t="n">
        <v>0.134117</v>
      </c>
      <c r="AM204" s="13" t="n">
        <v>-0.009787</v>
      </c>
      <c r="AN204" s="13" t="n">
        <v>0.113021</v>
      </c>
      <c r="AO204" s="13" t="n">
        <v>-0.003089</v>
      </c>
      <c r="AP204" s="13" t="n">
        <v>-0.054802</v>
      </c>
      <c r="AQ204" s="13" t="n">
        <v>0.125179</v>
      </c>
      <c r="AR204" s="13" t="n">
        <v>0.090313</v>
      </c>
      <c r="AS204" s="13" t="n">
        <v>-0.009686</v>
      </c>
      <c r="AT204" s="13" t="n">
        <v>-0.035582</v>
      </c>
      <c r="AU204" s="13" t="n">
        <v>-0.011715</v>
      </c>
      <c r="AV204" s="13" t="n">
        <v>-0.017339</v>
      </c>
      <c r="AW204" s="13" t="n">
        <v>-0.101152</v>
      </c>
      <c r="AX204" s="13" t="n">
        <v>0.112776</v>
      </c>
      <c r="AY204" s="13" t="n">
        <v>-0.115891</v>
      </c>
      <c r="AZ204" s="13" t="n">
        <v>0.13118</v>
      </c>
      <c r="BA204" s="13" t="n">
        <v>0.019787</v>
      </c>
      <c r="BB204" s="13" t="n">
        <v>-0.03774</v>
      </c>
      <c r="BC204" s="13" t="n">
        <v>0.117328</v>
      </c>
      <c r="BD204" s="13" t="n">
        <v>-0.022509</v>
      </c>
      <c r="BE204" s="13" t="n">
        <v>0.167275</v>
      </c>
      <c r="BF204" s="13" t="n">
        <v>0.039802</v>
      </c>
      <c r="BG204" s="13" t="n">
        <v>0.030171</v>
      </c>
      <c r="BH204" s="13" t="n">
        <v>0.001623</v>
      </c>
      <c r="BI204" s="13" t="n">
        <v>0.052892</v>
      </c>
      <c r="BJ204" s="13" t="n">
        <v>0.000154</v>
      </c>
      <c r="BK204" s="13" t="n">
        <v>0.059772</v>
      </c>
      <c r="BM204" s="13" t="n">
        <v>-0.043235</v>
      </c>
      <c r="BN204" s="13" t="n">
        <v>0.065447</v>
      </c>
      <c r="BO204" s="13" t="n">
        <v>0.008073</v>
      </c>
      <c r="BP204" s="13" t="n">
        <v>-0.027893</v>
      </c>
      <c r="BQ204" s="13" t="n">
        <v>0.028258</v>
      </c>
      <c r="BR204" s="13" t="n">
        <v>-0.002503</v>
      </c>
      <c r="BS204" s="13" t="n">
        <v>-0.006629</v>
      </c>
      <c r="BT204" s="13" t="n">
        <v>-0.034871</v>
      </c>
      <c r="BU204" s="13" t="n">
        <v>-0.050823</v>
      </c>
      <c r="BV204" s="13" t="n">
        <v>0.063448</v>
      </c>
      <c r="BW204" s="13" t="n">
        <v>0.030003</v>
      </c>
      <c r="BX204" s="13" t="n">
        <v>-0.050286</v>
      </c>
      <c r="BY204" s="13" t="n">
        <v>-0.083393</v>
      </c>
      <c r="BZ204" s="13" t="n">
        <v>0.018763</v>
      </c>
      <c r="CA204" s="13" t="n">
        <v>0.08417</v>
      </c>
      <c r="CB204" s="13" t="n">
        <v>-2.2E-005</v>
      </c>
      <c r="CC204" s="13" t="n">
        <v>0.00702</v>
      </c>
      <c r="CD204" s="13" t="n">
        <v>-0.008668</v>
      </c>
      <c r="CE204" s="13" t="n">
        <v>0.05865</v>
      </c>
      <c r="CF204" s="13" t="n">
        <v>0.021658</v>
      </c>
      <c r="CG204" s="13" t="n">
        <v>0.009925</v>
      </c>
      <c r="CH204" s="13" t="n">
        <v>-0.056638</v>
      </c>
      <c r="CI204" s="13" t="n">
        <v>0.130835</v>
      </c>
      <c r="CJ204" s="13" t="n">
        <v>0.024077</v>
      </c>
      <c r="CK204" s="13" t="n">
        <v>-0.005274</v>
      </c>
      <c r="CL204" s="13" t="n">
        <v>0.006226</v>
      </c>
      <c r="CM204" s="13" t="n">
        <v>-0.007483</v>
      </c>
      <c r="CN204" s="13" t="n">
        <v>0.010098</v>
      </c>
      <c r="CO204" s="13" t="n">
        <v>-0.023938</v>
      </c>
      <c r="CP204" s="13" t="n">
        <v>0.032326</v>
      </c>
      <c r="CQ204" s="13" t="n">
        <v>0.010639</v>
      </c>
      <c r="CR204" s="13" t="n">
        <v>-0.018939</v>
      </c>
      <c r="CS204" s="13" t="n">
        <v>0.08756</v>
      </c>
      <c r="CT204" s="13" t="n">
        <v>0.002272</v>
      </c>
      <c r="CU204" s="13" t="n">
        <v>0.023744</v>
      </c>
      <c r="CV204" s="13" t="n">
        <v>-0.019439</v>
      </c>
      <c r="CW204" s="13" t="n">
        <v>0.029965</v>
      </c>
      <c r="CX204" s="13" t="n">
        <v>-0.039999</v>
      </c>
      <c r="CY204" s="13" t="n">
        <v>0.011741</v>
      </c>
      <c r="CZ204" s="13" t="n">
        <v>0.00887</v>
      </c>
      <c r="DA204" s="13" t="n">
        <v>0.06982</v>
      </c>
      <c r="DB204" s="13" t="n">
        <v>-0.002058</v>
      </c>
      <c r="DC204" s="13" t="n">
        <v>0.03853</v>
      </c>
      <c r="DD204" s="13" t="n">
        <v>0.040514</v>
      </c>
      <c r="DE204" s="13" t="n">
        <v>-0.034794</v>
      </c>
      <c r="DF204" s="13" t="n">
        <v>-0.122604</v>
      </c>
      <c r="DG204" s="13" t="n">
        <v>0.029005</v>
      </c>
      <c r="DH204" s="13" t="n">
        <v>-0.115803</v>
      </c>
      <c r="DI204" s="13" t="n">
        <v>0.097285</v>
      </c>
      <c r="DJ204" s="13" t="n">
        <v>0.058438</v>
      </c>
      <c r="DK204" s="13" t="n">
        <v>-0.031017</v>
      </c>
      <c r="DL204" s="13" t="n">
        <v>0.038819</v>
      </c>
      <c r="DM204" s="13" t="n">
        <v>-0.077642</v>
      </c>
      <c r="DN204" s="13" t="n">
        <v>0.089304</v>
      </c>
      <c r="DO204" s="13" t="n">
        <v>0.00738</v>
      </c>
      <c r="DP204" s="13" t="n">
        <v>-0.047928</v>
      </c>
      <c r="DQ204" s="13" t="n">
        <v>0.03855</v>
      </c>
      <c r="DR204" s="13" t="n">
        <v>0.017423</v>
      </c>
      <c r="DS204" s="13" t="n">
        <v>0.029992</v>
      </c>
      <c r="DT204" s="13" t="n">
        <v>0.062799</v>
      </c>
      <c r="DV204" s="13" t="n">
        <v>-0.051372</v>
      </c>
      <c r="DW204" s="13" t="n">
        <v>0.073055</v>
      </c>
      <c r="DX204" s="13" t="n">
        <v>0.001979</v>
      </c>
      <c r="DY204" s="13" t="n">
        <v>-0.012164</v>
      </c>
      <c r="DZ204" s="13" t="n">
        <v>0.020936</v>
      </c>
      <c r="EA204" s="13" t="n">
        <v>0.002798</v>
      </c>
      <c r="EB204" s="13" t="n">
        <v>-0.009748</v>
      </c>
      <c r="EC204" s="13" t="n">
        <v>-0.03247</v>
      </c>
      <c r="ED204" s="13" t="n">
        <v>-0.05037</v>
      </c>
      <c r="EE204" s="13" t="n">
        <v>0.071433</v>
      </c>
      <c r="EF204" s="13" t="n">
        <v>0.034408</v>
      </c>
      <c r="EG204" s="13" t="n">
        <v>-0.05314</v>
      </c>
      <c r="EH204" s="13" t="n">
        <v>-0.082202</v>
      </c>
      <c r="EI204" s="13" t="n">
        <v>0.022044</v>
      </c>
      <c r="EJ204" s="13" t="n">
        <v>0.079691</v>
      </c>
      <c r="EK204" s="13" t="n">
        <v>0.017991</v>
      </c>
      <c r="EL204" s="13" t="n">
        <v>0.011739</v>
      </c>
      <c r="EM204" s="13" t="n">
        <v>-0.014708</v>
      </c>
      <c r="EN204" s="13" t="n">
        <v>0.056092</v>
      </c>
      <c r="EO204" s="13" t="n">
        <v>0.019127</v>
      </c>
      <c r="EP204" s="13" t="n">
        <v>0.013815</v>
      </c>
      <c r="EQ204" s="13" t="n">
        <v>-0.055074</v>
      </c>
      <c r="ER204" s="13" t="n">
        <v>0.135632</v>
      </c>
      <c r="ES204" s="13" t="n">
        <v>0.026419</v>
      </c>
      <c r="ET204" s="13" t="n">
        <v>-0.00429</v>
      </c>
      <c r="EU204" s="13" t="n">
        <v>0.009305</v>
      </c>
      <c r="EV204" s="13" t="n">
        <v>-0.00634</v>
      </c>
      <c r="EW204" s="13" t="n">
        <v>0.009706</v>
      </c>
      <c r="EX204" s="13" t="n">
        <v>-0.029333</v>
      </c>
      <c r="EY204" s="13" t="n">
        <v>0.040897</v>
      </c>
      <c r="EZ204" s="13" t="n">
        <v>0.009406</v>
      </c>
      <c r="FA204" s="13" t="n">
        <v>-0.017898</v>
      </c>
      <c r="FB204" s="13" t="n">
        <v>0.091002</v>
      </c>
      <c r="FC204" s="13" t="n">
        <v>0.001117</v>
      </c>
      <c r="FD204" s="13" t="n">
        <v>0.022477</v>
      </c>
      <c r="FE204" s="13" t="n">
        <v>-0.013906</v>
      </c>
      <c r="FF204" s="13" t="n">
        <v>0.027451</v>
      </c>
      <c r="FG204" s="13" t="n">
        <v>-0.038053</v>
      </c>
      <c r="FH204" s="13" t="n">
        <v>0.011183</v>
      </c>
      <c r="FI204" s="13" t="n">
        <v>0.009837</v>
      </c>
      <c r="FJ204" s="13" t="n">
        <v>0.069362</v>
      </c>
      <c r="FK204" s="13" t="n">
        <v>0.00185</v>
      </c>
      <c r="FL204" s="13" t="n">
        <v>0.037225</v>
      </c>
      <c r="FM204" s="13" t="n">
        <v>0.040893</v>
      </c>
      <c r="FN204" s="13" t="n">
        <v>-0.039627</v>
      </c>
      <c r="FO204" s="13" t="n">
        <v>-0.122604</v>
      </c>
      <c r="FP204" s="13" t="n">
        <v>0.026862</v>
      </c>
      <c r="FQ204" s="13" t="n">
        <v>-0.11858</v>
      </c>
      <c r="FR204" s="13" t="n">
        <v>0.107668</v>
      </c>
      <c r="FS204" s="13" t="n">
        <v>0.069291</v>
      </c>
      <c r="FT204" s="13" t="n">
        <v>-0.031799</v>
      </c>
      <c r="FU204" s="13" t="n">
        <v>0.039109</v>
      </c>
      <c r="FV204" s="13" t="n">
        <v>-0.086469</v>
      </c>
      <c r="FW204" s="13" t="n">
        <v>0.092211</v>
      </c>
      <c r="FX204" s="13" t="n">
        <v>0.00861</v>
      </c>
      <c r="FY204" s="13" t="n">
        <v>-0.049638</v>
      </c>
      <c r="FZ204" s="13" t="n">
        <v>0.039134</v>
      </c>
      <c r="GA204" s="13" t="n">
        <v>0.011202</v>
      </c>
      <c r="GB204" s="13" t="n">
        <v>0.027912</v>
      </c>
      <c r="GC204" s="13" t="n">
        <v>0.083354</v>
      </c>
    </row>
    <row r="205" customFormat="false" ht="15" hidden="false" customHeight="false" outlineLevel="0" collapsed="false">
      <c r="B205" s="8" t="str">
        <f aca="false">Deals!B205</f>
        <v>Progress Software Corp /Ma</v>
      </c>
      <c r="C205" s="12" t="n">
        <v>1</v>
      </c>
      <c r="D205" s="13" t="n">
        <v>-0.072909</v>
      </c>
      <c r="E205" s="13" t="n">
        <v>0.091417</v>
      </c>
      <c r="F205" s="13" t="n">
        <v>-0.006218</v>
      </c>
      <c r="G205" s="13" t="n">
        <v>-0.02834</v>
      </c>
      <c r="H205" s="13" t="n">
        <v>-0.002652</v>
      </c>
      <c r="I205" s="13" t="n">
        <v>0.044436</v>
      </c>
      <c r="J205" s="13" t="n">
        <v>0.079273</v>
      </c>
      <c r="K205" s="13" t="n">
        <v>-0.087264</v>
      </c>
      <c r="L205" s="13" t="n">
        <v>-0.046512</v>
      </c>
      <c r="M205" s="13" t="n">
        <v>-0.060008</v>
      </c>
      <c r="N205" s="13" t="n">
        <v>-0.011944</v>
      </c>
      <c r="O205" s="13" t="n">
        <v>0.000417</v>
      </c>
      <c r="P205" s="13" t="n">
        <v>0.07875</v>
      </c>
      <c r="Q205" s="13" t="n">
        <v>-0.025879</v>
      </c>
      <c r="R205" s="13" t="n">
        <v>-0.043616</v>
      </c>
      <c r="S205" s="13" t="n">
        <v>0.058043</v>
      </c>
      <c r="T205" s="13" t="n">
        <v>0.03174</v>
      </c>
      <c r="U205" s="13" t="n">
        <v>0.042917</v>
      </c>
      <c r="V205" s="13" t="n">
        <v>0.058267</v>
      </c>
      <c r="W205" s="13" t="n">
        <v>-0.001721</v>
      </c>
      <c r="X205" s="13" t="n">
        <v>-0.062392</v>
      </c>
      <c r="Y205" s="13" t="n">
        <v>-0.010662</v>
      </c>
      <c r="Z205" s="13" t="n">
        <v>0.103493</v>
      </c>
      <c r="AA205" s="13" t="n">
        <v>0.079811</v>
      </c>
      <c r="AB205" s="13" t="n">
        <v>-0.122455</v>
      </c>
      <c r="AC205" s="13" t="n">
        <v>0.028016</v>
      </c>
      <c r="AD205" s="13" t="n">
        <v>0.012901</v>
      </c>
      <c r="AE205" s="13" t="n">
        <v>0.023064</v>
      </c>
      <c r="AF205" s="13" t="n">
        <v>-0.013291</v>
      </c>
      <c r="AG205" s="13" t="n">
        <v>0.057877</v>
      </c>
      <c r="AH205" s="13" t="n">
        <v>0.036258</v>
      </c>
      <c r="AI205" s="13" t="n">
        <v>0.052952</v>
      </c>
      <c r="AJ205" s="13" t="n">
        <v>0.136689</v>
      </c>
      <c r="AK205" s="13" t="n">
        <v>0.108986</v>
      </c>
      <c r="AL205" s="13" t="n">
        <v>-0.02008</v>
      </c>
      <c r="AM205" s="13" t="n">
        <v>0.029753</v>
      </c>
      <c r="AN205" s="13" t="n">
        <v>0.170543</v>
      </c>
      <c r="AO205" s="13" t="n">
        <v>-0.056592</v>
      </c>
      <c r="AP205" s="13" t="n">
        <v>-0.179646</v>
      </c>
      <c r="AQ205" s="13" t="n">
        <v>-0.039532</v>
      </c>
      <c r="AR205" s="13" t="n">
        <v>0.029515</v>
      </c>
      <c r="AS205" s="13" t="n">
        <v>0.024815</v>
      </c>
      <c r="AT205" s="13" t="n">
        <v>-0.052293</v>
      </c>
      <c r="AU205" s="13" t="n">
        <v>0.116336</v>
      </c>
      <c r="AV205" s="13" t="n">
        <v>-0.137796</v>
      </c>
      <c r="AW205" s="13" t="n">
        <v>-0.08926</v>
      </c>
      <c r="AX205" s="13" t="n">
        <v>0.098787</v>
      </c>
      <c r="AY205" s="13" t="n">
        <v>0.009386</v>
      </c>
      <c r="AZ205" s="13" t="n">
        <v>0.020851</v>
      </c>
      <c r="BA205" s="13" t="n">
        <v>0.019459</v>
      </c>
      <c r="BB205" s="13" t="n">
        <v>0.206362</v>
      </c>
      <c r="BC205" s="13" t="n">
        <v>0.027947</v>
      </c>
      <c r="BD205" s="13" t="n">
        <v>-0.101951</v>
      </c>
      <c r="BE205" s="13" t="n">
        <v>0.064941</v>
      </c>
      <c r="BF205" s="13" t="n">
        <v>-0.007565</v>
      </c>
      <c r="BG205" s="13" t="n">
        <v>-0.123701</v>
      </c>
      <c r="BH205" s="13" t="n">
        <v>0.007411</v>
      </c>
      <c r="BI205" s="13" t="n">
        <v>0.047819</v>
      </c>
      <c r="BJ205" s="13" t="n">
        <v>0.057548</v>
      </c>
      <c r="BK205" s="13" t="n">
        <v>-0.01095</v>
      </c>
      <c r="BM205" s="13" t="n">
        <v>-0.043235</v>
      </c>
      <c r="BN205" s="13" t="n">
        <v>0.065447</v>
      </c>
      <c r="BO205" s="13" t="n">
        <v>0.008073</v>
      </c>
      <c r="BP205" s="13" t="n">
        <v>-0.027893</v>
      </c>
      <c r="BQ205" s="13" t="n">
        <v>0.028258</v>
      </c>
      <c r="BR205" s="13" t="n">
        <v>-0.002503</v>
      </c>
      <c r="BS205" s="13" t="n">
        <v>-0.006629</v>
      </c>
      <c r="BT205" s="13" t="n">
        <v>-0.034871</v>
      </c>
      <c r="BU205" s="13" t="n">
        <v>-0.050823</v>
      </c>
      <c r="BV205" s="13" t="n">
        <v>0.063448</v>
      </c>
      <c r="BW205" s="13" t="n">
        <v>0.030003</v>
      </c>
      <c r="BX205" s="13" t="n">
        <v>-0.050286</v>
      </c>
      <c r="BY205" s="13" t="n">
        <v>-0.083393</v>
      </c>
      <c r="BZ205" s="13" t="n">
        <v>0.018763</v>
      </c>
      <c r="CA205" s="13" t="n">
        <v>0.08417</v>
      </c>
      <c r="CB205" s="13" t="n">
        <v>-2.2E-005</v>
      </c>
      <c r="CC205" s="13" t="n">
        <v>0.00702</v>
      </c>
      <c r="CD205" s="13" t="n">
        <v>-0.008668</v>
      </c>
      <c r="CE205" s="13" t="n">
        <v>0.05865</v>
      </c>
      <c r="CF205" s="13" t="n">
        <v>0.021658</v>
      </c>
      <c r="CG205" s="13" t="n">
        <v>0.009925</v>
      </c>
      <c r="CH205" s="13" t="n">
        <v>-0.056638</v>
      </c>
      <c r="CI205" s="13" t="n">
        <v>0.130835</v>
      </c>
      <c r="CJ205" s="13" t="n">
        <v>0.024077</v>
      </c>
      <c r="CK205" s="13" t="n">
        <v>-0.005274</v>
      </c>
      <c r="CL205" s="13" t="n">
        <v>0.006226</v>
      </c>
      <c r="CM205" s="13" t="n">
        <v>-0.007483</v>
      </c>
      <c r="CN205" s="13" t="n">
        <v>0.010098</v>
      </c>
      <c r="CO205" s="13" t="n">
        <v>-0.023938</v>
      </c>
      <c r="CP205" s="13" t="n">
        <v>0.032326</v>
      </c>
      <c r="CQ205" s="13" t="n">
        <v>0.010639</v>
      </c>
      <c r="CR205" s="13" t="n">
        <v>-0.018939</v>
      </c>
      <c r="CS205" s="13" t="n">
        <v>0.08756</v>
      </c>
      <c r="CT205" s="13" t="n">
        <v>0.002272</v>
      </c>
      <c r="CU205" s="13" t="n">
        <v>0.023744</v>
      </c>
      <c r="CV205" s="13" t="n">
        <v>-0.019439</v>
      </c>
      <c r="CW205" s="13" t="n">
        <v>0.029965</v>
      </c>
      <c r="CX205" s="13" t="n">
        <v>-0.039999</v>
      </c>
      <c r="CY205" s="13" t="n">
        <v>0.011741</v>
      </c>
      <c r="CZ205" s="13" t="n">
        <v>0.00887</v>
      </c>
      <c r="DA205" s="13" t="n">
        <v>0.06982</v>
      </c>
      <c r="DB205" s="13" t="n">
        <v>-0.002058</v>
      </c>
      <c r="DC205" s="13" t="n">
        <v>0.03853</v>
      </c>
      <c r="DD205" s="13" t="n">
        <v>0.040514</v>
      </c>
      <c r="DE205" s="13" t="n">
        <v>-0.034794</v>
      </c>
      <c r="DF205" s="13" t="n">
        <v>-0.122604</v>
      </c>
      <c r="DG205" s="13" t="n">
        <v>0.029005</v>
      </c>
      <c r="DH205" s="13" t="n">
        <v>-0.115803</v>
      </c>
      <c r="DI205" s="13" t="n">
        <v>0.097285</v>
      </c>
      <c r="DJ205" s="13" t="n">
        <v>0.058438</v>
      </c>
      <c r="DK205" s="13" t="n">
        <v>-0.031017</v>
      </c>
      <c r="DL205" s="13" t="n">
        <v>0.038819</v>
      </c>
      <c r="DM205" s="13" t="n">
        <v>-0.077642</v>
      </c>
      <c r="DN205" s="13" t="n">
        <v>0.089304</v>
      </c>
      <c r="DO205" s="13" t="n">
        <v>0.00738</v>
      </c>
      <c r="DP205" s="13" t="n">
        <v>-0.047928</v>
      </c>
      <c r="DQ205" s="13" t="n">
        <v>0.03855</v>
      </c>
      <c r="DR205" s="13" t="n">
        <v>0.017423</v>
      </c>
      <c r="DS205" s="13" t="n">
        <v>0.029992</v>
      </c>
      <c r="DT205" s="13" t="n">
        <v>0.062799</v>
      </c>
      <c r="DV205" s="13" t="n">
        <v>-0.051372</v>
      </c>
      <c r="DW205" s="13" t="n">
        <v>0.073055</v>
      </c>
      <c r="DX205" s="13" t="n">
        <v>0.001979</v>
      </c>
      <c r="DY205" s="13" t="n">
        <v>-0.012164</v>
      </c>
      <c r="DZ205" s="13" t="n">
        <v>0.020936</v>
      </c>
      <c r="EA205" s="13" t="n">
        <v>0.002798</v>
      </c>
      <c r="EB205" s="13" t="n">
        <v>-0.009748</v>
      </c>
      <c r="EC205" s="13" t="n">
        <v>-0.03247</v>
      </c>
      <c r="ED205" s="13" t="n">
        <v>-0.05037</v>
      </c>
      <c r="EE205" s="13" t="n">
        <v>0.071433</v>
      </c>
      <c r="EF205" s="13" t="n">
        <v>0.034408</v>
      </c>
      <c r="EG205" s="13" t="n">
        <v>-0.05314</v>
      </c>
      <c r="EH205" s="13" t="n">
        <v>-0.082202</v>
      </c>
      <c r="EI205" s="13" t="n">
        <v>0.022044</v>
      </c>
      <c r="EJ205" s="13" t="n">
        <v>0.079691</v>
      </c>
      <c r="EK205" s="13" t="n">
        <v>0.017991</v>
      </c>
      <c r="EL205" s="13" t="n">
        <v>0.011739</v>
      </c>
      <c r="EM205" s="13" t="n">
        <v>-0.014708</v>
      </c>
      <c r="EN205" s="13" t="n">
        <v>0.056092</v>
      </c>
      <c r="EO205" s="13" t="n">
        <v>0.019127</v>
      </c>
      <c r="EP205" s="13" t="n">
        <v>0.013815</v>
      </c>
      <c r="EQ205" s="13" t="n">
        <v>-0.055074</v>
      </c>
      <c r="ER205" s="13" t="n">
        <v>0.135632</v>
      </c>
      <c r="ES205" s="13" t="n">
        <v>0.026419</v>
      </c>
      <c r="ET205" s="13" t="n">
        <v>-0.00429</v>
      </c>
      <c r="EU205" s="13" t="n">
        <v>0.009305</v>
      </c>
      <c r="EV205" s="13" t="n">
        <v>-0.00634</v>
      </c>
      <c r="EW205" s="13" t="n">
        <v>0.009706</v>
      </c>
      <c r="EX205" s="13" t="n">
        <v>-0.029333</v>
      </c>
      <c r="EY205" s="13" t="n">
        <v>0.040897</v>
      </c>
      <c r="EZ205" s="13" t="n">
        <v>0.009406</v>
      </c>
      <c r="FA205" s="13" t="n">
        <v>-0.017898</v>
      </c>
      <c r="FB205" s="13" t="n">
        <v>0.091002</v>
      </c>
      <c r="FC205" s="13" t="n">
        <v>0.001117</v>
      </c>
      <c r="FD205" s="13" t="n">
        <v>0.022477</v>
      </c>
      <c r="FE205" s="13" t="n">
        <v>-0.013906</v>
      </c>
      <c r="FF205" s="13" t="n">
        <v>0.027451</v>
      </c>
      <c r="FG205" s="13" t="n">
        <v>-0.038053</v>
      </c>
      <c r="FH205" s="13" t="n">
        <v>0.011183</v>
      </c>
      <c r="FI205" s="13" t="n">
        <v>0.009837</v>
      </c>
      <c r="FJ205" s="13" t="n">
        <v>0.069362</v>
      </c>
      <c r="FK205" s="13" t="n">
        <v>0.00185</v>
      </c>
      <c r="FL205" s="13" t="n">
        <v>0.037225</v>
      </c>
      <c r="FM205" s="13" t="n">
        <v>0.040893</v>
      </c>
      <c r="FN205" s="13" t="n">
        <v>-0.039627</v>
      </c>
      <c r="FO205" s="13" t="n">
        <v>-0.122604</v>
      </c>
      <c r="FP205" s="13" t="n">
        <v>0.026862</v>
      </c>
      <c r="FQ205" s="13" t="n">
        <v>-0.11858</v>
      </c>
      <c r="FR205" s="13" t="n">
        <v>0.107668</v>
      </c>
      <c r="FS205" s="13" t="n">
        <v>0.069291</v>
      </c>
      <c r="FT205" s="13" t="n">
        <v>-0.031799</v>
      </c>
      <c r="FU205" s="13" t="n">
        <v>0.039109</v>
      </c>
      <c r="FV205" s="13" t="n">
        <v>-0.086469</v>
      </c>
      <c r="FW205" s="13" t="n">
        <v>0.092211</v>
      </c>
      <c r="FX205" s="13" t="n">
        <v>0.00861</v>
      </c>
      <c r="FY205" s="13" t="n">
        <v>-0.049638</v>
      </c>
      <c r="FZ205" s="13" t="n">
        <v>0.039134</v>
      </c>
      <c r="GA205" s="13" t="n">
        <v>0.011202</v>
      </c>
      <c r="GB205" s="13" t="n">
        <v>0.027912</v>
      </c>
      <c r="GC205" s="13" t="n">
        <v>0.083354</v>
      </c>
    </row>
    <row r="206" customFormat="false" ht="15" hidden="false" customHeight="false" outlineLevel="0" collapsed="false">
      <c r="B206" s="8" t="str">
        <f aca="false">Deals!B206</f>
        <v>Smith &amp; Wesson Brands, Inc.</v>
      </c>
      <c r="C206" s="12" t="n">
        <v>1</v>
      </c>
      <c r="D206" s="13" t="n">
        <v>0.298838</v>
      </c>
      <c r="E206" s="13" t="n">
        <v>0.1</v>
      </c>
      <c r="F206" s="13" t="n">
        <v>-0.059128</v>
      </c>
      <c r="G206" s="13" t="n">
        <v>0.167714</v>
      </c>
      <c r="H206" s="13" t="n">
        <v>-0.010427</v>
      </c>
      <c r="I206" s="13" t="n">
        <v>0.127804</v>
      </c>
      <c r="J206" s="13" t="n">
        <v>-0.022303</v>
      </c>
      <c r="K206" s="13" t="n">
        <v>0.114673</v>
      </c>
      <c r="L206" s="13" t="n">
        <v>-0.066925</v>
      </c>
      <c r="M206" s="13" t="n">
        <v>0.058684</v>
      </c>
      <c r="N206" s="13" t="n">
        <v>0.026876</v>
      </c>
      <c r="O206" s="13" t="n">
        <v>0.198473</v>
      </c>
      <c r="P206" s="13" t="n">
        <v>-0.019108</v>
      </c>
      <c r="Q206" s="13" t="n">
        <v>0.176252</v>
      </c>
      <c r="R206" s="13" t="n">
        <v>0.049685</v>
      </c>
      <c r="S206" s="13" t="n">
        <v>-0.17994</v>
      </c>
      <c r="T206" s="13" t="n">
        <v>0.116354</v>
      </c>
      <c r="U206" s="13" t="n">
        <v>0.115306</v>
      </c>
      <c r="V206" s="13" t="n">
        <v>0.083517</v>
      </c>
      <c r="W206" s="13" t="n">
        <v>-0.044143</v>
      </c>
      <c r="X206" s="13" t="n">
        <v>-0.055417</v>
      </c>
      <c r="Y206" s="13" t="n">
        <v>-0.006017</v>
      </c>
      <c r="Z206" s="13" t="n">
        <v>-0.117291</v>
      </c>
      <c r="AA206" s="13" t="n">
        <v>-0.096442</v>
      </c>
      <c r="AB206" s="13" t="n">
        <v>0.010436</v>
      </c>
      <c r="AC206" s="13" t="n">
        <v>-0.087324</v>
      </c>
      <c r="AD206" s="13" t="n">
        <v>0.019033</v>
      </c>
      <c r="AE206" s="13" t="n">
        <v>0.118122</v>
      </c>
      <c r="AF206" s="13" t="n">
        <v>0.022573</v>
      </c>
      <c r="AG206" s="13" t="n">
        <v>-0.021634</v>
      </c>
      <c r="AH206" s="13" t="n">
        <v>-0.067238</v>
      </c>
      <c r="AI206" s="13" t="n">
        <v>-0.21045</v>
      </c>
      <c r="AJ206" s="13" t="n">
        <v>-0.065564</v>
      </c>
      <c r="AK206" s="13" t="n">
        <v>-0.060328</v>
      </c>
      <c r="AL206" s="13" t="n">
        <v>-0.020935</v>
      </c>
      <c r="AM206" s="13" t="n">
        <v>-0.084818</v>
      </c>
      <c r="AN206" s="13" t="n">
        <v>0.029971</v>
      </c>
      <c r="AO206" s="13" t="n">
        <v>-0.019706</v>
      </c>
      <c r="AP206" s="13" t="n">
        <v>-0.009147</v>
      </c>
      <c r="AQ206" s="13" t="n">
        <v>0.046808</v>
      </c>
      <c r="AR206" s="13" t="n">
        <v>0.104853</v>
      </c>
      <c r="AS206" s="13" t="n">
        <v>0.029695</v>
      </c>
      <c r="AT206" s="13" t="n">
        <v>-0.00856</v>
      </c>
      <c r="AU206" s="13" t="n">
        <v>0.081557</v>
      </c>
      <c r="AV206" s="13" t="n">
        <v>-0.012881</v>
      </c>
      <c r="AW206" s="13" t="n">
        <v>-0.144756</v>
      </c>
      <c r="AX206" s="13" t="n">
        <v>0.001067</v>
      </c>
      <c r="AY206" s="13" t="n">
        <v>-0.130748</v>
      </c>
      <c r="AZ206" s="13" t="n">
        <v>0.105902</v>
      </c>
      <c r="BA206" s="13" t="n">
        <v>0.055703</v>
      </c>
      <c r="BB206" s="13" t="n">
        <v>-0.007136</v>
      </c>
      <c r="BC206" s="13" t="n">
        <v>0.015353</v>
      </c>
      <c r="BD206" s="13" t="n">
        <v>-0.050152</v>
      </c>
      <c r="BE206" s="13" t="n">
        <v>0.064347</v>
      </c>
      <c r="BF206" s="13" t="n">
        <v>-0.013329</v>
      </c>
      <c r="BG206" s="13" t="n">
        <v>-0.056718</v>
      </c>
      <c r="BH206" s="13" t="n">
        <v>0.000156</v>
      </c>
      <c r="BI206" s="13" t="n">
        <v>0.001541</v>
      </c>
      <c r="BJ206" s="13" t="n">
        <v>0.054503</v>
      </c>
      <c r="BK206" s="13" t="n">
        <v>0.127773</v>
      </c>
      <c r="BM206" s="13" t="n">
        <v>-0.065388</v>
      </c>
      <c r="BN206" s="13" t="n">
        <v>0.067002</v>
      </c>
      <c r="BO206" s="13" t="n">
        <v>0.02989</v>
      </c>
      <c r="BP206" s="13" t="n">
        <v>-0.027356</v>
      </c>
      <c r="BQ206" s="13" t="n">
        <v>0.047494</v>
      </c>
      <c r="BR206" s="13" t="n">
        <v>0.021082</v>
      </c>
      <c r="BS206" s="13" t="n">
        <v>-0.012835</v>
      </c>
      <c r="BT206" s="13" t="n">
        <v>-0.06812</v>
      </c>
      <c r="BU206" s="13" t="n">
        <v>-0.092214</v>
      </c>
      <c r="BV206" s="13" t="n">
        <v>0.065469</v>
      </c>
      <c r="BW206" s="13" t="n">
        <v>0.046671</v>
      </c>
      <c r="BX206" s="13" t="n">
        <v>-0.053195</v>
      </c>
      <c r="BY206" s="13" t="n">
        <v>-0.141333</v>
      </c>
      <c r="BZ206" s="13" t="n">
        <v>0.004082</v>
      </c>
      <c r="CA206" s="13" t="n">
        <v>0.083681</v>
      </c>
      <c r="CB206" s="13" t="n">
        <v>0.02588</v>
      </c>
      <c r="CC206" s="13" t="n">
        <v>0.023475</v>
      </c>
      <c r="CD206" s="13" t="n">
        <v>-0.014498</v>
      </c>
      <c r="CE206" s="13" t="n">
        <v>0.059701</v>
      </c>
      <c r="CF206" s="13" t="n">
        <v>0.023253</v>
      </c>
      <c r="CG206" s="13" t="n">
        <v>0.026079</v>
      </c>
      <c r="CH206" s="13" t="n">
        <v>-0.091332</v>
      </c>
      <c r="CI206" s="13" t="n">
        <v>0.092289</v>
      </c>
      <c r="CJ206" s="13" t="n">
        <v>0.038276</v>
      </c>
      <c r="CK206" s="13" t="n">
        <v>-0.039286</v>
      </c>
      <c r="CL206" s="13" t="n">
        <v>0.016726</v>
      </c>
      <c r="CM206" s="13" t="n">
        <v>0.031921</v>
      </c>
      <c r="CN206" s="13" t="n">
        <v>0.003974</v>
      </c>
      <c r="CO206" s="13" t="n">
        <v>-0.037875</v>
      </c>
      <c r="CP206" s="13" t="n">
        <v>0.090566</v>
      </c>
      <c r="CQ206" s="13" t="n">
        <v>-0.028201</v>
      </c>
      <c r="CR206" s="13" t="n">
        <v>-0.000852</v>
      </c>
      <c r="CS206" s="13" t="n">
        <v>0.05849</v>
      </c>
      <c r="CT206" s="13" t="n">
        <v>-0.025199</v>
      </c>
      <c r="CU206" s="13" t="n">
        <v>0.045252</v>
      </c>
      <c r="CV206" s="13" t="n">
        <v>0.000926</v>
      </c>
      <c r="CW206" s="13" t="n">
        <v>0.029971</v>
      </c>
      <c r="CX206" s="13" t="n">
        <v>-0.019706</v>
      </c>
      <c r="CY206" s="13" t="n">
        <v>-0.009147</v>
      </c>
      <c r="CZ206" s="13" t="n">
        <v>0.046808</v>
      </c>
      <c r="DA206" s="13" t="n">
        <v>0.104853</v>
      </c>
      <c r="DB206" s="13" t="n">
        <v>0.029695</v>
      </c>
      <c r="DC206" s="13" t="n">
        <v>-0.00856</v>
      </c>
      <c r="DD206" s="13" t="n">
        <v>0.081557</v>
      </c>
      <c r="DE206" s="13" t="n">
        <v>-0.012881</v>
      </c>
      <c r="DF206" s="13" t="n">
        <v>-0.144756</v>
      </c>
      <c r="DG206" s="13" t="n">
        <v>0.001067</v>
      </c>
      <c r="DH206" s="13" t="n">
        <v>-0.130748</v>
      </c>
      <c r="DI206" s="13" t="n">
        <v>0.105902</v>
      </c>
      <c r="DJ206" s="13" t="n">
        <v>0.055703</v>
      </c>
      <c r="DK206" s="13" t="n">
        <v>-0.007136</v>
      </c>
      <c r="DL206" s="13" t="n">
        <v>0.015353</v>
      </c>
      <c r="DM206" s="13" t="n">
        <v>-0.050152</v>
      </c>
      <c r="DN206" s="13" t="n">
        <v>0.064347</v>
      </c>
      <c r="DO206" s="13" t="n">
        <v>-0.013329</v>
      </c>
      <c r="DP206" s="13" t="n">
        <v>-0.056718</v>
      </c>
      <c r="DQ206" s="13" t="n">
        <v>0.000156</v>
      </c>
      <c r="DR206" s="13" t="n">
        <v>0.001541</v>
      </c>
      <c r="DS206" s="13" t="n">
        <v>0.054503</v>
      </c>
      <c r="DT206" s="13" t="n">
        <v>0.127773</v>
      </c>
      <c r="DV206" s="13" t="n">
        <v>-0.033935</v>
      </c>
      <c r="DW206" s="13" t="n">
        <v>0.088854</v>
      </c>
      <c r="DX206" s="13" t="n">
        <v>-0.00173</v>
      </c>
      <c r="DY206" s="13" t="n">
        <v>-0.007663</v>
      </c>
      <c r="DZ206" s="13" t="n">
        <v>0.010319</v>
      </c>
      <c r="EA206" s="13" t="n">
        <v>0.006534</v>
      </c>
      <c r="EB206" s="13" t="n">
        <v>-0.021312</v>
      </c>
      <c r="EC206" s="13" t="n">
        <v>-0.069549</v>
      </c>
      <c r="ED206" s="13" t="n">
        <v>-0.081792</v>
      </c>
      <c r="EE206" s="13" t="n">
        <v>0.038796</v>
      </c>
      <c r="EF206" s="13" t="n">
        <v>0.037854</v>
      </c>
      <c r="EG206" s="13" t="n">
        <v>-0.065716</v>
      </c>
      <c r="EH206" s="13" t="n">
        <v>-0.139719</v>
      </c>
      <c r="EI206" s="13" t="n">
        <v>0.002424</v>
      </c>
      <c r="EJ206" s="13" t="n">
        <v>0.10561</v>
      </c>
      <c r="EK206" s="13" t="n">
        <v>0.043778</v>
      </c>
      <c r="EL206" s="13" t="n">
        <v>0.010881</v>
      </c>
      <c r="EM206" s="13" t="n">
        <v>-0.023645</v>
      </c>
      <c r="EN206" s="13" t="n">
        <v>0.055189</v>
      </c>
      <c r="EO206" s="13" t="n">
        <v>0.004235</v>
      </c>
      <c r="EP206" s="13" t="n">
        <v>0.021227</v>
      </c>
      <c r="EQ206" s="13" t="n">
        <v>-0.116923</v>
      </c>
      <c r="ER206" s="13" t="n">
        <v>0.045407</v>
      </c>
      <c r="ES206" s="13" t="n">
        <v>0.007104</v>
      </c>
      <c r="ET206" s="13" t="n">
        <v>0.015899</v>
      </c>
      <c r="EU206" s="13" t="n">
        <v>0.01839</v>
      </c>
      <c r="EV206" s="13" t="n">
        <v>0.02214</v>
      </c>
      <c r="EW206" s="13" t="n">
        <v>-0.011661</v>
      </c>
      <c r="EX206" s="13" t="n">
        <v>-0.040966</v>
      </c>
      <c r="EY206" s="13" t="n">
        <v>0.064094</v>
      </c>
      <c r="EZ206" s="13" t="n">
        <v>-0.032291</v>
      </c>
      <c r="FA206" s="13" t="n">
        <v>-0.028837</v>
      </c>
      <c r="FB206" s="13" t="n">
        <v>0.067866</v>
      </c>
      <c r="FC206" s="13" t="n">
        <v>-0.023371</v>
      </c>
      <c r="FD206" s="13" t="n">
        <v>0.02056</v>
      </c>
      <c r="FE206" s="13" t="n">
        <v>-0.008684</v>
      </c>
      <c r="FF206" s="13" t="n">
        <v>0.033566</v>
      </c>
      <c r="FG206" s="13" t="n">
        <v>-0.026163</v>
      </c>
      <c r="FH206" s="13" t="n">
        <v>0.014317</v>
      </c>
      <c r="FI206" s="13" t="n">
        <v>0.010158</v>
      </c>
      <c r="FJ206" s="13" t="n">
        <v>0.066016</v>
      </c>
      <c r="FK206" s="13" t="n">
        <v>-0.007249</v>
      </c>
      <c r="FL206" s="13" t="n">
        <v>-0.014598</v>
      </c>
      <c r="FM206" s="13" t="n">
        <v>0.081223</v>
      </c>
      <c r="FN206" s="13" t="n">
        <v>0.004139</v>
      </c>
      <c r="FO206" s="13" t="n">
        <v>-0.143659</v>
      </c>
      <c r="FP206" s="13" t="n">
        <v>-0.007339</v>
      </c>
      <c r="FQ206" s="13" t="n">
        <v>-0.169982</v>
      </c>
      <c r="FR206" s="13" t="n">
        <v>0.200146</v>
      </c>
      <c r="FS206" s="13" t="n">
        <v>0.037106</v>
      </c>
      <c r="FT206" s="13" t="n">
        <v>-0.014703</v>
      </c>
      <c r="FU206" s="13" t="n">
        <v>-0.013995</v>
      </c>
      <c r="FV206" s="13" t="n">
        <v>-0.065877</v>
      </c>
      <c r="FW206" s="13" t="n">
        <v>0.059797</v>
      </c>
      <c r="FX206" s="13" t="n">
        <v>-0.019193</v>
      </c>
      <c r="FY206" s="13" t="n">
        <v>-0.068961</v>
      </c>
      <c r="FZ206" s="13" t="n">
        <v>0.000753</v>
      </c>
      <c r="GA206" s="13" t="n">
        <v>-0.02748</v>
      </c>
      <c r="GB206" s="13" t="n">
        <v>0.021728</v>
      </c>
      <c r="GC206" s="13" t="n">
        <v>0.092301</v>
      </c>
    </row>
    <row r="207" customFormat="false" ht="15" hidden="false" customHeight="false" outlineLevel="0" collapsed="false">
      <c r="B207" s="8" t="str">
        <f aca="false">Deals!B207</f>
        <v>Everi Holdings Inc.</v>
      </c>
      <c r="C207" s="12" t="n">
        <v>1</v>
      </c>
      <c r="D207" s="13" t="n">
        <v>-0.075524</v>
      </c>
      <c r="E207" s="13" t="n">
        <v>0.075643</v>
      </c>
      <c r="F207" s="13" t="n">
        <v>0.07173</v>
      </c>
      <c r="G207" s="13" t="n">
        <v>-0.028871</v>
      </c>
      <c r="H207" s="13" t="n">
        <v>0.044595</v>
      </c>
      <c r="I207" s="13" t="n">
        <v>0.001294</v>
      </c>
      <c r="J207" s="13" t="n">
        <v>-0.347545</v>
      </c>
      <c r="K207" s="13" t="n">
        <v>0.023762</v>
      </c>
      <c r="L207" s="13" t="n">
        <v>-0.007737</v>
      </c>
      <c r="M207" s="13" t="n">
        <v>-0.087719</v>
      </c>
      <c r="N207" s="13" t="n">
        <v>-0.183761</v>
      </c>
      <c r="O207" s="13" t="n">
        <v>0.149215</v>
      </c>
      <c r="P207" s="13" t="n">
        <v>-0.359909</v>
      </c>
      <c r="Q207" s="13" t="n">
        <v>0.046263</v>
      </c>
      <c r="R207" s="13" t="n">
        <v>-0.221088</v>
      </c>
      <c r="S207" s="13" t="n">
        <v>-0.266376</v>
      </c>
      <c r="T207" s="13" t="n">
        <v>-0.14881</v>
      </c>
      <c r="U207" s="13" t="n">
        <v>-0.195804</v>
      </c>
      <c r="V207" s="13" t="n">
        <v>0.652174</v>
      </c>
      <c r="W207" s="13" t="n">
        <v>0.110526</v>
      </c>
      <c r="X207" s="13" t="n">
        <v>0.170616</v>
      </c>
      <c r="Y207" s="13" t="n">
        <v>-0.186235</v>
      </c>
      <c r="Z207" s="13" t="n">
        <v>0.074627</v>
      </c>
      <c r="AA207" s="13" t="n">
        <v>0.00463</v>
      </c>
      <c r="AB207" s="13" t="n">
        <v>0.359447</v>
      </c>
      <c r="AC207" s="13" t="n">
        <v>0.101695</v>
      </c>
      <c r="AD207" s="13" t="n">
        <v>0.473846</v>
      </c>
      <c r="AE207" s="13" t="n">
        <v>0.325678</v>
      </c>
      <c r="AF207" s="13" t="n">
        <v>0.053543</v>
      </c>
      <c r="AG207" s="13" t="n">
        <v>0.088191</v>
      </c>
      <c r="AH207" s="13" t="n">
        <v>0.024725</v>
      </c>
      <c r="AI207" s="13" t="n">
        <v>0.033512</v>
      </c>
      <c r="AJ207" s="13" t="n">
        <v>-0.015564</v>
      </c>
      <c r="AK207" s="13" t="n">
        <v>0.092227</v>
      </c>
      <c r="AL207" s="13" t="n">
        <v>-0.016888</v>
      </c>
      <c r="AM207" s="13" t="n">
        <v>-0.074847</v>
      </c>
      <c r="AN207" s="13" t="n">
        <v>0.026525</v>
      </c>
      <c r="AO207" s="13" t="n">
        <v>-0.037468</v>
      </c>
      <c r="AP207" s="13" t="n">
        <v>-0.118121</v>
      </c>
      <c r="AQ207" s="13" t="n">
        <v>-0.024353</v>
      </c>
      <c r="AR207" s="13" t="n">
        <v>0.168487</v>
      </c>
      <c r="AS207" s="13" t="n">
        <v>-0.038718</v>
      </c>
      <c r="AT207" s="13" t="n">
        <v>0.020833</v>
      </c>
      <c r="AU207" s="13" t="n">
        <v>0.179592</v>
      </c>
      <c r="AV207" s="13" t="n">
        <v>0.05767</v>
      </c>
      <c r="AW207" s="13" t="n">
        <v>-0.214831</v>
      </c>
      <c r="AX207" s="13" t="n">
        <v>-0.066667</v>
      </c>
      <c r="AY207" s="13" t="n">
        <v>-0.233631</v>
      </c>
      <c r="AZ207" s="13" t="n">
        <v>0.291262</v>
      </c>
      <c r="BA207" s="13" t="n">
        <v>0.156391</v>
      </c>
      <c r="BB207" s="13" t="n">
        <v>0.36801</v>
      </c>
      <c r="BC207" s="13" t="n">
        <v>-0.021863</v>
      </c>
      <c r="BD207" s="13" t="n">
        <v>0.082604</v>
      </c>
      <c r="BE207" s="13" t="n">
        <v>0.070916</v>
      </c>
      <c r="BF207" s="13" t="n">
        <v>0.006706</v>
      </c>
      <c r="BG207" s="13" t="n">
        <v>-0.25562</v>
      </c>
      <c r="BH207" s="13" t="n">
        <v>-0.053691</v>
      </c>
      <c r="BI207" s="13" t="n">
        <v>0.189125</v>
      </c>
      <c r="BJ207" s="13" t="n">
        <v>0.338966</v>
      </c>
      <c r="BK207" s="13" t="n">
        <v>-0.00297</v>
      </c>
      <c r="BM207" s="13" t="n">
        <v>-0.049784</v>
      </c>
      <c r="BN207" s="13" t="n">
        <v>0.064212</v>
      </c>
      <c r="BO207" s="13" t="n">
        <v>0.017009</v>
      </c>
      <c r="BP207" s="13" t="n">
        <v>-0.027999</v>
      </c>
      <c r="BQ207" s="13" t="n">
        <v>0.004012</v>
      </c>
      <c r="BR207" s="13" t="n">
        <v>0.023638</v>
      </c>
      <c r="BS207" s="13" t="n">
        <v>-0.050053</v>
      </c>
      <c r="BT207" s="13" t="n">
        <v>-0.048378</v>
      </c>
      <c r="BU207" s="13" t="n">
        <v>-0.06116</v>
      </c>
      <c r="BV207" s="13" t="n">
        <v>0.0586</v>
      </c>
      <c r="BW207" s="13" t="n">
        <v>0.030673</v>
      </c>
      <c r="BX207" s="13" t="n">
        <v>-0.047346</v>
      </c>
      <c r="BY207" s="13" t="n">
        <v>-0.091005</v>
      </c>
      <c r="BZ207" s="13" t="n">
        <v>-0.000483</v>
      </c>
      <c r="CA207" s="13" t="n">
        <v>0.069403</v>
      </c>
      <c r="CB207" s="13" t="n">
        <v>0.027511</v>
      </c>
      <c r="CC207" s="13" t="n">
        <v>0.013709</v>
      </c>
      <c r="CD207" s="13" t="n">
        <v>-0.008558</v>
      </c>
      <c r="CE207" s="13" t="n">
        <v>0.068474</v>
      </c>
      <c r="CF207" s="13" t="n">
        <v>0.045573</v>
      </c>
      <c r="CG207" s="13" t="n">
        <v>0.043608</v>
      </c>
      <c r="CH207" s="13" t="n">
        <v>-0.069084</v>
      </c>
      <c r="CI207" s="13" t="n">
        <v>0.136333</v>
      </c>
      <c r="CJ207" s="13" t="n">
        <v>0.024963</v>
      </c>
      <c r="CK207" s="13" t="n">
        <v>-0.001916</v>
      </c>
      <c r="CL207" s="13" t="n">
        <v>0.022794</v>
      </c>
      <c r="CM207" s="13" t="n">
        <v>0.023729</v>
      </c>
      <c r="CN207" s="13" t="n">
        <v>0.008077</v>
      </c>
      <c r="CO207" s="13" t="n">
        <v>-0.015728</v>
      </c>
      <c r="CP207" s="13" t="n">
        <v>0.047934</v>
      </c>
      <c r="CQ207" s="13" t="n">
        <v>-0.007806</v>
      </c>
      <c r="CR207" s="13" t="n">
        <v>-0.018301</v>
      </c>
      <c r="CS207" s="13" t="n">
        <v>0.100129</v>
      </c>
      <c r="CT207" s="13" t="n">
        <v>0.029831</v>
      </c>
      <c r="CU207" s="13" t="n">
        <v>0.025151</v>
      </c>
      <c r="CV207" s="13" t="n">
        <v>-0.004219</v>
      </c>
      <c r="CW207" s="13" t="n">
        <v>0.024217</v>
      </c>
      <c r="CX207" s="13" t="n">
        <v>-0.041791</v>
      </c>
      <c r="CY207" s="13" t="n">
        <v>0.005445</v>
      </c>
      <c r="CZ207" s="13" t="n">
        <v>0.007228</v>
      </c>
      <c r="DA207" s="13" t="n">
        <v>0.075031</v>
      </c>
      <c r="DB207" s="13" t="n">
        <v>0.00368</v>
      </c>
      <c r="DC207" s="13" t="n">
        <v>0.012109</v>
      </c>
      <c r="DD207" s="13" t="n">
        <v>0.026087</v>
      </c>
      <c r="DE207" s="13" t="n">
        <v>-0.04146</v>
      </c>
      <c r="DF207" s="13" t="n">
        <v>-0.10639</v>
      </c>
      <c r="DG207" s="13" t="n">
        <v>-0.001374</v>
      </c>
      <c r="DH207" s="13" t="n">
        <v>-0.111146</v>
      </c>
      <c r="DI207" s="13" t="n">
        <v>0.097951</v>
      </c>
      <c r="DJ207" s="13" t="n">
        <v>0.062737</v>
      </c>
      <c r="DK207" s="13" t="n">
        <v>-0.029465</v>
      </c>
      <c r="DL207" s="13" t="n">
        <v>0.020413</v>
      </c>
      <c r="DM207" s="13" t="n">
        <v>-0.079089</v>
      </c>
      <c r="DN207" s="13" t="n">
        <v>0.045992</v>
      </c>
      <c r="DO207" s="13" t="n">
        <v>-0.01234</v>
      </c>
      <c r="DP207" s="13" t="n">
        <v>-0.072345</v>
      </c>
      <c r="DQ207" s="13" t="n">
        <v>0.028222</v>
      </c>
      <c r="DR207" s="13" t="n">
        <v>0.010274</v>
      </c>
      <c r="DS207" s="13" t="n">
        <v>0.03501</v>
      </c>
      <c r="DT207" s="13" t="n">
        <v>0.02781</v>
      </c>
      <c r="DV207" s="13" t="n">
        <v>-0.034907</v>
      </c>
      <c r="DW207" s="13" t="n">
        <v>0.07833</v>
      </c>
      <c r="DX207" s="13" t="n">
        <v>-0.007189</v>
      </c>
      <c r="DY207" s="13" t="n">
        <v>-0.013153</v>
      </c>
      <c r="DZ207" s="13" t="n">
        <v>-0.006213</v>
      </c>
      <c r="EA207" s="13" t="n">
        <v>-0.006329</v>
      </c>
      <c r="EB207" s="13" t="n">
        <v>-0.062039</v>
      </c>
      <c r="EC207" s="13" t="n">
        <v>-0.013995</v>
      </c>
      <c r="ED207" s="13" t="n">
        <v>-0.054036</v>
      </c>
      <c r="EE207" s="13" t="n">
        <v>0.052703</v>
      </c>
      <c r="EF207" s="13" t="n">
        <v>0.078904</v>
      </c>
      <c r="EG207" s="13" t="n">
        <v>-0.046923</v>
      </c>
      <c r="EH207" s="13" t="n">
        <v>-0.093173</v>
      </c>
      <c r="EI207" s="13" t="n">
        <v>0.009407</v>
      </c>
      <c r="EJ207" s="13" t="n">
        <v>0.060623</v>
      </c>
      <c r="EK207" s="13" t="n">
        <v>0.038751</v>
      </c>
      <c r="EL207" s="13" t="n">
        <v>0.002691</v>
      </c>
      <c r="EM207" s="13" t="n">
        <v>-0.015593</v>
      </c>
      <c r="EN207" s="13" t="n">
        <v>0.071161</v>
      </c>
      <c r="EO207" s="13" t="n">
        <v>0.035148</v>
      </c>
      <c r="EP207" s="13" t="n">
        <v>0.042281</v>
      </c>
      <c r="EQ207" s="13" t="n">
        <v>-0.081697</v>
      </c>
      <c r="ER207" s="13" t="n">
        <v>0.107254</v>
      </c>
      <c r="ES207" s="13" t="n">
        <v>0.015077</v>
      </c>
      <c r="ET207" s="13" t="n">
        <v>0.028139</v>
      </c>
      <c r="EU207" s="13" t="n">
        <v>0.023436</v>
      </c>
      <c r="EV207" s="13" t="n">
        <v>0.033595</v>
      </c>
      <c r="EW207" s="13" t="n">
        <v>-0.006399</v>
      </c>
      <c r="EX207" s="13" t="n">
        <v>-0.036321</v>
      </c>
      <c r="EY207" s="13" t="n">
        <v>0.040234</v>
      </c>
      <c r="EZ207" s="13" t="n">
        <v>-0.015028</v>
      </c>
      <c r="FA207" s="13" t="n">
        <v>-0.017338</v>
      </c>
      <c r="FB207" s="13" t="n">
        <v>0.130267</v>
      </c>
      <c r="FC207" s="13" t="n">
        <v>0.006499</v>
      </c>
      <c r="FD207" s="13" t="n">
        <v>0.039321</v>
      </c>
      <c r="FE207" s="13" t="n">
        <v>0.005639</v>
      </c>
      <c r="FF207" s="13" t="n">
        <v>0.001553</v>
      </c>
      <c r="FG207" s="13" t="n">
        <v>-0.054729</v>
      </c>
      <c r="FH207" s="13" t="n">
        <v>0.003436</v>
      </c>
      <c r="FI207" s="13" t="n">
        <v>0.008356</v>
      </c>
      <c r="FJ207" s="13" t="n">
        <v>0.05588</v>
      </c>
      <c r="FK207" s="13" t="n">
        <v>-0.003318</v>
      </c>
      <c r="FL207" s="13" t="n">
        <v>-0.011477</v>
      </c>
      <c r="FM207" s="13" t="n">
        <v>0.021333</v>
      </c>
      <c r="FN207" s="13" t="n">
        <v>-0.03153</v>
      </c>
      <c r="FO207" s="13" t="n">
        <v>-0.10005</v>
      </c>
      <c r="FP207" s="13" t="n">
        <v>-0.019527</v>
      </c>
      <c r="FQ207" s="13" t="n">
        <v>-0.139953</v>
      </c>
      <c r="FR207" s="13" t="n">
        <v>0.139684</v>
      </c>
      <c r="FS207" s="13" t="n">
        <v>0.063457</v>
      </c>
      <c r="FT207" s="13" t="n">
        <v>0.007924</v>
      </c>
      <c r="FU207" s="13" t="n">
        <v>0.01261</v>
      </c>
      <c r="FV207" s="13" t="n">
        <v>-0.092647</v>
      </c>
      <c r="FW207" s="13" t="n">
        <v>0.028727</v>
      </c>
      <c r="FX207" s="13" t="n">
        <v>-0.023811</v>
      </c>
      <c r="FY207" s="13" t="n">
        <v>-0.067317</v>
      </c>
      <c r="FZ207" s="13" t="n">
        <v>0.003148</v>
      </c>
      <c r="GA207" s="13" t="n">
        <v>-0.007231</v>
      </c>
      <c r="GB207" s="13" t="n">
        <v>0.025875</v>
      </c>
      <c r="GC207" s="13" t="n">
        <v>0.037857</v>
      </c>
    </row>
    <row r="208" customFormat="false" ht="15" hidden="false" customHeight="false" outlineLevel="0" collapsed="false">
      <c r="B208" s="8" t="str">
        <f aca="false">Deals!B208</f>
        <v>Rogers Corp</v>
      </c>
      <c r="C208" s="12" t="n">
        <v>1</v>
      </c>
      <c r="D208" s="13" t="n">
        <v>0.059843</v>
      </c>
      <c r="E208" s="13" t="n">
        <v>0.050204</v>
      </c>
      <c r="F208" s="13" t="n">
        <v>-0.115558</v>
      </c>
      <c r="G208" s="13" t="n">
        <v>-0.006327</v>
      </c>
      <c r="H208" s="13" t="n">
        <v>-0.002503</v>
      </c>
      <c r="I208" s="13" t="n">
        <v>-0.006629</v>
      </c>
      <c r="J208" s="13" t="n">
        <v>-0.005539</v>
      </c>
      <c r="K208" s="13" t="n">
        <v>-0.044556</v>
      </c>
      <c r="L208" s="13" t="n">
        <v>-0.125235</v>
      </c>
      <c r="M208" s="13" t="n">
        <v>0.191531</v>
      </c>
      <c r="N208" s="13" t="n">
        <v>-0.069637</v>
      </c>
      <c r="O208" s="13" t="n">
        <v>-0.079504</v>
      </c>
      <c r="P208" s="13" t="n">
        <v>0.125342</v>
      </c>
      <c r="Q208" s="13" t="n">
        <v>0.120741</v>
      </c>
      <c r="R208" s="13" t="n">
        <v>-0.041924</v>
      </c>
      <c r="S208" s="13" t="n">
        <v>0.158821</v>
      </c>
      <c r="T208" s="13" t="n">
        <v>-0.080788</v>
      </c>
      <c r="U208" s="13" t="n">
        <v>0.120131</v>
      </c>
      <c r="V208" s="13" t="n">
        <v>-0.18308</v>
      </c>
      <c r="W208" s="13" t="n">
        <v>0.09247</v>
      </c>
      <c r="X208" s="13" t="n">
        <v>-0.108874</v>
      </c>
      <c r="Y208" s="13" t="n">
        <v>0.365423</v>
      </c>
      <c r="Z208" s="13" t="n">
        <v>0.033504</v>
      </c>
      <c r="AA208" s="13" t="n">
        <v>0.04088</v>
      </c>
      <c r="AB208" s="13" t="n">
        <v>0.03202</v>
      </c>
      <c r="AC208" s="13" t="n">
        <v>0.040722</v>
      </c>
      <c r="AD208" s="13" t="n">
        <v>0.198789</v>
      </c>
      <c r="AE208" s="13" t="n">
        <v>0.031766</v>
      </c>
      <c r="AF208" s="13" t="n">
        <v>0.022691</v>
      </c>
      <c r="AG208" s="13" t="n">
        <v>0.08608</v>
      </c>
      <c r="AH208" s="13" t="n">
        <v>0.004917</v>
      </c>
      <c r="AI208" s="13" t="n">
        <v>0.124251</v>
      </c>
      <c r="AJ208" s="13" t="n">
        <v>0.141056</v>
      </c>
      <c r="AK208" s="13" t="n">
        <v>0.059311</v>
      </c>
      <c r="AL208" s="13" t="n">
        <v>0.00509</v>
      </c>
      <c r="AM208" s="13" t="n">
        <v>0.017663</v>
      </c>
      <c r="AN208" s="13" t="n">
        <v>-0.166646</v>
      </c>
      <c r="AO208" s="13" t="n">
        <v>-0.129479</v>
      </c>
      <c r="AP208" s="13" t="n">
        <v>-0.107412</v>
      </c>
      <c r="AQ208" s="13" t="n">
        <v>0.068041</v>
      </c>
      <c r="AR208" s="13" t="n">
        <v>-0.021938</v>
      </c>
      <c r="AS208" s="13" t="n">
        <v>0.045846</v>
      </c>
      <c r="AT208" s="13" t="n">
        <v>0.184439</v>
      </c>
      <c r="AU208" s="13" t="n">
        <v>0.066995</v>
      </c>
      <c r="AV208" s="13" t="n">
        <v>-0.164676</v>
      </c>
      <c r="AW208" s="13" t="n">
        <v>0.045506</v>
      </c>
      <c r="AX208" s="13" t="n">
        <v>-0.230064</v>
      </c>
      <c r="AY208" s="13" t="n">
        <v>0.281143</v>
      </c>
      <c r="AZ208" s="13" t="n">
        <v>0.223308</v>
      </c>
      <c r="BA208" s="13" t="n">
        <v>0.023382</v>
      </c>
      <c r="BB208" s="13" t="n">
        <v>0.054381</v>
      </c>
      <c r="BC208" s="13" t="n">
        <v>-0.176277</v>
      </c>
      <c r="BD208" s="13" t="n">
        <v>0.25067</v>
      </c>
      <c r="BE208" s="13" t="n">
        <v>-0.080658</v>
      </c>
      <c r="BF208" s="13" t="n">
        <v>-0.165385</v>
      </c>
      <c r="BG208" s="13" t="n">
        <v>0.032397</v>
      </c>
      <c r="BH208" s="13" t="n">
        <v>-0.008997</v>
      </c>
      <c r="BI208" s="13" t="n">
        <v>-0.040301</v>
      </c>
      <c r="BJ208" s="13" t="n">
        <v>-0.040686</v>
      </c>
      <c r="BK208" s="13" t="n">
        <v>-0.055961</v>
      </c>
      <c r="BM208" s="13" t="n">
        <v>0.065447</v>
      </c>
      <c r="BN208" s="13" t="n">
        <v>0.008073</v>
      </c>
      <c r="BO208" s="13" t="n">
        <v>-0.027893</v>
      </c>
      <c r="BP208" s="13" t="n">
        <v>0.028258</v>
      </c>
      <c r="BQ208" s="13" t="n">
        <v>-0.002503</v>
      </c>
      <c r="BR208" s="13" t="n">
        <v>-0.006629</v>
      </c>
      <c r="BS208" s="13" t="n">
        <v>-0.034871</v>
      </c>
      <c r="BT208" s="13" t="n">
        <v>-0.050823</v>
      </c>
      <c r="BU208" s="13" t="n">
        <v>0.063448</v>
      </c>
      <c r="BV208" s="13" t="n">
        <v>0.030003</v>
      </c>
      <c r="BW208" s="13" t="n">
        <v>-0.050286</v>
      </c>
      <c r="BX208" s="13" t="n">
        <v>-0.083393</v>
      </c>
      <c r="BY208" s="13" t="n">
        <v>0.018763</v>
      </c>
      <c r="BZ208" s="13" t="n">
        <v>0.08417</v>
      </c>
      <c r="CA208" s="13" t="n">
        <v>-2.2E-005</v>
      </c>
      <c r="CB208" s="13" t="n">
        <v>0.00702</v>
      </c>
      <c r="CC208" s="13" t="n">
        <v>-0.008668</v>
      </c>
      <c r="CD208" s="13" t="n">
        <v>0.05865</v>
      </c>
      <c r="CE208" s="13" t="n">
        <v>0.021658</v>
      </c>
      <c r="CF208" s="13" t="n">
        <v>0.009925</v>
      </c>
      <c r="CG208" s="13" t="n">
        <v>-0.056638</v>
      </c>
      <c r="CH208" s="13" t="n">
        <v>0.130835</v>
      </c>
      <c r="CI208" s="13" t="n">
        <v>0.024077</v>
      </c>
      <c r="CJ208" s="13" t="n">
        <v>-0.005274</v>
      </c>
      <c r="CK208" s="13" t="n">
        <v>0.006226</v>
      </c>
      <c r="CL208" s="13" t="n">
        <v>-0.007483</v>
      </c>
      <c r="CM208" s="13" t="n">
        <v>0.010098</v>
      </c>
      <c r="CN208" s="13" t="n">
        <v>-0.023938</v>
      </c>
      <c r="CO208" s="13" t="n">
        <v>0.032326</v>
      </c>
      <c r="CP208" s="13" t="n">
        <v>0.010639</v>
      </c>
      <c r="CQ208" s="13" t="n">
        <v>-0.018939</v>
      </c>
      <c r="CR208" s="13" t="n">
        <v>0.08756</v>
      </c>
      <c r="CS208" s="13" t="n">
        <v>0.002272</v>
      </c>
      <c r="CT208" s="13" t="n">
        <v>0.023744</v>
      </c>
      <c r="CU208" s="13" t="n">
        <v>-0.019439</v>
      </c>
      <c r="CV208" s="13" t="n">
        <v>0.029965</v>
      </c>
      <c r="CW208" s="13" t="n">
        <v>-0.039999</v>
      </c>
      <c r="CX208" s="13" t="n">
        <v>0.011741</v>
      </c>
      <c r="CY208" s="13" t="n">
        <v>0.00887</v>
      </c>
      <c r="CZ208" s="13" t="n">
        <v>0.06982</v>
      </c>
      <c r="DA208" s="13" t="n">
        <v>-0.002058</v>
      </c>
      <c r="DB208" s="13" t="n">
        <v>0.03853</v>
      </c>
      <c r="DC208" s="13" t="n">
        <v>0.040514</v>
      </c>
      <c r="DD208" s="13" t="n">
        <v>-0.034794</v>
      </c>
      <c r="DE208" s="13" t="n">
        <v>-0.122604</v>
      </c>
      <c r="DF208" s="13" t="n">
        <v>0.029005</v>
      </c>
      <c r="DG208" s="13" t="n">
        <v>-0.115803</v>
      </c>
      <c r="DH208" s="13" t="n">
        <v>0.097285</v>
      </c>
      <c r="DI208" s="13" t="n">
        <v>0.058438</v>
      </c>
      <c r="DJ208" s="13" t="n">
        <v>-0.031017</v>
      </c>
      <c r="DK208" s="13" t="n">
        <v>0.038819</v>
      </c>
      <c r="DL208" s="13" t="n">
        <v>-0.077642</v>
      </c>
      <c r="DM208" s="13" t="n">
        <v>0.089304</v>
      </c>
      <c r="DN208" s="13" t="n">
        <v>0.00738</v>
      </c>
      <c r="DO208" s="13" t="n">
        <v>-0.047928</v>
      </c>
      <c r="DP208" s="13" t="n">
        <v>0.03855</v>
      </c>
      <c r="DQ208" s="13" t="n">
        <v>0.017423</v>
      </c>
      <c r="DR208" s="13" t="n">
        <v>0.029992</v>
      </c>
      <c r="DS208" s="13" t="n">
        <v>0.062799</v>
      </c>
      <c r="DT208" s="13" t="n">
        <v>-0.054286</v>
      </c>
      <c r="DV208" s="13" t="n">
        <v>0.073055</v>
      </c>
      <c r="DW208" s="13" t="n">
        <v>0.001979</v>
      </c>
      <c r="DX208" s="13" t="n">
        <v>-0.012164</v>
      </c>
      <c r="DY208" s="13" t="n">
        <v>0.020936</v>
      </c>
      <c r="DZ208" s="13" t="n">
        <v>0.002798</v>
      </c>
      <c r="EA208" s="13" t="n">
        <v>-0.009748</v>
      </c>
      <c r="EB208" s="13" t="n">
        <v>-0.03247</v>
      </c>
      <c r="EC208" s="13" t="n">
        <v>-0.05037</v>
      </c>
      <c r="ED208" s="13" t="n">
        <v>0.071433</v>
      </c>
      <c r="EE208" s="13" t="n">
        <v>0.034408</v>
      </c>
      <c r="EF208" s="13" t="n">
        <v>-0.05314</v>
      </c>
      <c r="EG208" s="13" t="n">
        <v>-0.082202</v>
      </c>
      <c r="EH208" s="13" t="n">
        <v>0.022044</v>
      </c>
      <c r="EI208" s="13" t="n">
        <v>0.079691</v>
      </c>
      <c r="EJ208" s="13" t="n">
        <v>0.017991</v>
      </c>
      <c r="EK208" s="13" t="n">
        <v>0.011739</v>
      </c>
      <c r="EL208" s="13" t="n">
        <v>-0.014708</v>
      </c>
      <c r="EM208" s="13" t="n">
        <v>0.056092</v>
      </c>
      <c r="EN208" s="13" t="n">
        <v>0.019127</v>
      </c>
      <c r="EO208" s="13" t="n">
        <v>0.013815</v>
      </c>
      <c r="EP208" s="13" t="n">
        <v>-0.055074</v>
      </c>
      <c r="EQ208" s="13" t="n">
        <v>0.135632</v>
      </c>
      <c r="ER208" s="13" t="n">
        <v>0.026419</v>
      </c>
      <c r="ES208" s="13" t="n">
        <v>-0.00429</v>
      </c>
      <c r="ET208" s="13" t="n">
        <v>0.009305</v>
      </c>
      <c r="EU208" s="13" t="n">
        <v>-0.00634</v>
      </c>
      <c r="EV208" s="13" t="n">
        <v>0.009706</v>
      </c>
      <c r="EW208" s="13" t="n">
        <v>-0.029333</v>
      </c>
      <c r="EX208" s="13" t="n">
        <v>0.040897</v>
      </c>
      <c r="EY208" s="13" t="n">
        <v>0.009406</v>
      </c>
      <c r="EZ208" s="13" t="n">
        <v>-0.017898</v>
      </c>
      <c r="FA208" s="13" t="n">
        <v>0.091002</v>
      </c>
      <c r="FB208" s="13" t="n">
        <v>0.001117</v>
      </c>
      <c r="FC208" s="13" t="n">
        <v>0.022477</v>
      </c>
      <c r="FD208" s="13" t="n">
        <v>-0.013906</v>
      </c>
      <c r="FE208" s="13" t="n">
        <v>0.027451</v>
      </c>
      <c r="FF208" s="13" t="n">
        <v>-0.038053</v>
      </c>
      <c r="FG208" s="13" t="n">
        <v>0.011183</v>
      </c>
      <c r="FH208" s="13" t="n">
        <v>0.009837</v>
      </c>
      <c r="FI208" s="13" t="n">
        <v>0.069362</v>
      </c>
      <c r="FJ208" s="13" t="n">
        <v>0.00185</v>
      </c>
      <c r="FK208" s="13" t="n">
        <v>0.037225</v>
      </c>
      <c r="FL208" s="13" t="n">
        <v>0.040893</v>
      </c>
      <c r="FM208" s="13" t="n">
        <v>-0.039627</v>
      </c>
      <c r="FN208" s="13" t="n">
        <v>-0.122604</v>
      </c>
      <c r="FO208" s="13" t="n">
        <v>0.026862</v>
      </c>
      <c r="FP208" s="13" t="n">
        <v>-0.11858</v>
      </c>
      <c r="FQ208" s="13" t="n">
        <v>0.107668</v>
      </c>
      <c r="FR208" s="13" t="n">
        <v>0.069291</v>
      </c>
      <c r="FS208" s="13" t="n">
        <v>-0.031799</v>
      </c>
      <c r="FT208" s="13" t="n">
        <v>0.039109</v>
      </c>
      <c r="FU208" s="13" t="n">
        <v>-0.086469</v>
      </c>
      <c r="FV208" s="13" t="n">
        <v>0.092211</v>
      </c>
      <c r="FW208" s="13" t="n">
        <v>0.00861</v>
      </c>
      <c r="FX208" s="13" t="n">
        <v>-0.049638</v>
      </c>
      <c r="FY208" s="13" t="n">
        <v>0.039134</v>
      </c>
      <c r="FZ208" s="13" t="n">
        <v>0.011202</v>
      </c>
      <c r="GA208" s="13" t="n">
        <v>0.027912</v>
      </c>
      <c r="GB208" s="13" t="n">
        <v>0.083354</v>
      </c>
      <c r="GC208" s="13" t="n">
        <v>-0.059186</v>
      </c>
    </row>
    <row r="209" customFormat="false" ht="15" hidden="false" customHeight="false" outlineLevel="0" collapsed="false">
      <c r="B209" s="8" t="str">
        <f aca="false">Deals!B209</f>
        <v>Vse Corp</v>
      </c>
      <c r="C209" s="12" t="n">
        <v>1</v>
      </c>
      <c r="D209" s="13" t="n">
        <v>0.095896</v>
      </c>
      <c r="E209" s="13" t="n">
        <v>0.033708</v>
      </c>
      <c r="F209" s="13" t="n">
        <v>-0.131168</v>
      </c>
      <c r="G209" s="13" t="n">
        <v>-0.121029</v>
      </c>
      <c r="H209" s="13" t="n">
        <v>-0.14288</v>
      </c>
      <c r="I209" s="13" t="n">
        <v>-0.112129</v>
      </c>
      <c r="J209" s="13" t="n">
        <v>-0.127004</v>
      </c>
      <c r="K209" s="13" t="n">
        <v>-0.031658</v>
      </c>
      <c r="L209" s="13" t="n">
        <v>0.433991</v>
      </c>
      <c r="M209" s="13" t="n">
        <v>0.076314</v>
      </c>
      <c r="N209" s="13" t="n">
        <v>0.006312</v>
      </c>
      <c r="O209" s="13" t="n">
        <v>-0.03506</v>
      </c>
      <c r="P209" s="13" t="n">
        <v>0.047</v>
      </c>
      <c r="Q209" s="13" t="n">
        <v>0.082602</v>
      </c>
      <c r="R209" s="13" t="n">
        <v>-0.086169</v>
      </c>
      <c r="S209" s="13" t="n">
        <v>0.085106</v>
      </c>
      <c r="T209" s="13" t="n">
        <v>-0.0061</v>
      </c>
      <c r="U209" s="13" t="n">
        <v>-0.046707</v>
      </c>
      <c r="V209" s="13" t="n">
        <v>0.035557</v>
      </c>
      <c r="W209" s="13" t="n">
        <v>0.032817</v>
      </c>
      <c r="X209" s="13" t="n">
        <v>-0.151515</v>
      </c>
      <c r="Y209" s="13" t="n">
        <v>0.344313</v>
      </c>
      <c r="Z209" s="13" t="n">
        <v>0.003358</v>
      </c>
      <c r="AA209" s="13" t="n">
        <v>-0.03862</v>
      </c>
      <c r="AB209" s="13" t="n">
        <v>0.091202</v>
      </c>
      <c r="AC209" s="13" t="n">
        <v>0.00295</v>
      </c>
      <c r="AD209" s="13" t="n">
        <v>0.045343</v>
      </c>
      <c r="AE209" s="13" t="n">
        <v>-0.017585</v>
      </c>
      <c r="AF209" s="13" t="n">
        <v>0.075048</v>
      </c>
      <c r="AG209" s="13" t="n">
        <v>0.154291</v>
      </c>
      <c r="AH209" s="13" t="n">
        <v>0.005786</v>
      </c>
      <c r="AI209" s="13" t="n">
        <v>0.090316</v>
      </c>
      <c r="AJ209" s="13" t="n">
        <v>-0.136476</v>
      </c>
      <c r="AK209" s="13" t="n">
        <v>-0.025662</v>
      </c>
      <c r="AL209" s="13" t="n">
        <v>0.013816</v>
      </c>
      <c r="AM209" s="13" t="n">
        <v>0.024572</v>
      </c>
      <c r="AN209" s="13" t="n">
        <v>-0.021191</v>
      </c>
      <c r="AO209" s="13" t="n">
        <v>0.066392</v>
      </c>
      <c r="AP209" s="13" t="n">
        <v>-0.008314</v>
      </c>
      <c r="AQ209" s="13" t="n">
        <v>-0.03529</v>
      </c>
      <c r="AR209" s="13" t="n">
        <v>-0.032989</v>
      </c>
      <c r="AS209" s="13" t="n">
        <v>-0.096275</v>
      </c>
      <c r="AT209" s="13" t="n">
        <v>-0.104872</v>
      </c>
      <c r="AU209" s="13" t="n">
        <v>-0.141265</v>
      </c>
      <c r="AV209" s="13" t="n">
        <v>-0.053426</v>
      </c>
      <c r="AW209" s="13" t="n">
        <v>-0.068559</v>
      </c>
      <c r="AX209" s="13" t="n">
        <v>0.026777</v>
      </c>
      <c r="AY209" s="13" t="n">
        <v>0.093614</v>
      </c>
      <c r="AZ209" s="13" t="n">
        <v>0.083359</v>
      </c>
      <c r="BA209" s="13" t="n">
        <v>-0.106648</v>
      </c>
      <c r="BB209" s="13" t="n">
        <v>-0.029449</v>
      </c>
      <c r="BC209" s="13" t="n">
        <v>-0.211318</v>
      </c>
      <c r="BD209" s="13" t="n">
        <v>0.189963</v>
      </c>
      <c r="BE209" s="13" t="n">
        <v>0.047403</v>
      </c>
      <c r="BF209" s="13" t="n">
        <v>0.06275</v>
      </c>
      <c r="BG209" s="13" t="n">
        <v>0.070666</v>
      </c>
      <c r="BH209" s="13" t="n">
        <v>0.127017</v>
      </c>
      <c r="BI209" s="13" t="n">
        <v>0.064029</v>
      </c>
      <c r="BJ209" s="13" t="n">
        <v>-0.067418</v>
      </c>
      <c r="BK209" s="13" t="n">
        <v>-0.179811</v>
      </c>
      <c r="BM209" s="13" t="n">
        <v>0.051146</v>
      </c>
      <c r="BN209" s="13" t="n">
        <v>0.018305</v>
      </c>
      <c r="BO209" s="13" t="n">
        <v>-0.020565</v>
      </c>
      <c r="BP209" s="13" t="n">
        <v>-0.001646</v>
      </c>
      <c r="BQ209" s="13" t="n">
        <v>0.022</v>
      </c>
      <c r="BR209" s="13" t="n">
        <v>-0.055373</v>
      </c>
      <c r="BS209" s="13" t="n">
        <v>-0.035985</v>
      </c>
      <c r="BT209" s="13" t="n">
        <v>-0.039847</v>
      </c>
      <c r="BU209" s="13" t="n">
        <v>0.05297</v>
      </c>
      <c r="BV209" s="13" t="n">
        <v>0.030741</v>
      </c>
      <c r="BW209" s="13" t="n">
        <v>-0.052302</v>
      </c>
      <c r="BX209" s="13" t="n">
        <v>-0.063009</v>
      </c>
      <c r="BY209" s="13" t="n">
        <v>-0.01309</v>
      </c>
      <c r="BZ209" s="13" t="n">
        <v>0.068055</v>
      </c>
      <c r="CA209" s="13" t="n">
        <v>0.016072</v>
      </c>
      <c r="CB209" s="13" t="n">
        <v>-0.008157</v>
      </c>
      <c r="CC209" s="13" t="n">
        <v>0.007352</v>
      </c>
      <c r="CD209" s="13" t="n">
        <v>0.048882</v>
      </c>
      <c r="CE209" s="13" t="n">
        <v>0.041045</v>
      </c>
      <c r="CF209" s="13" t="n">
        <v>0.030226</v>
      </c>
      <c r="CG209" s="13" t="n">
        <v>-0.035925</v>
      </c>
      <c r="CH209" s="13" t="n">
        <v>0.13831</v>
      </c>
      <c r="CI209" s="13" t="n">
        <v>0.080139</v>
      </c>
      <c r="CJ209" s="13" t="n">
        <v>-0.018857</v>
      </c>
      <c r="CK209" s="13" t="n">
        <v>0.005195</v>
      </c>
      <c r="CL209" s="13" t="n">
        <v>0.008164</v>
      </c>
      <c r="CM209" s="13" t="n">
        <v>0.022889</v>
      </c>
      <c r="CN209" s="13" t="n">
        <v>-0.026455</v>
      </c>
      <c r="CO209" s="13" t="n">
        <v>0.03834</v>
      </c>
      <c r="CP209" s="13" t="n">
        <v>-0.008186</v>
      </c>
      <c r="CQ209" s="13" t="n">
        <v>-0.020183</v>
      </c>
      <c r="CR209" s="13" t="n">
        <v>0.097789</v>
      </c>
      <c r="CS209" s="13" t="n">
        <v>-0.000141</v>
      </c>
      <c r="CT209" s="13" t="n">
        <v>0.021339</v>
      </c>
      <c r="CU209" s="13" t="n">
        <v>-0.014216</v>
      </c>
      <c r="CV209" s="13" t="n">
        <v>0.02739</v>
      </c>
      <c r="CW209" s="13" t="n">
        <v>-0.032222</v>
      </c>
      <c r="CX209" s="13" t="n">
        <v>0.028314</v>
      </c>
      <c r="CY209" s="13" t="n">
        <v>0.011574</v>
      </c>
      <c r="CZ209" s="13" t="n">
        <v>0.065476</v>
      </c>
      <c r="DA209" s="13" t="n">
        <v>0.010986</v>
      </c>
      <c r="DB209" s="13" t="n">
        <v>-0.003438</v>
      </c>
      <c r="DC209" s="13" t="n">
        <v>0.017138</v>
      </c>
      <c r="DD209" s="13" t="n">
        <v>-0.033947</v>
      </c>
      <c r="DE209" s="13" t="n">
        <v>-0.092511</v>
      </c>
      <c r="DF209" s="13" t="n">
        <v>0.002495</v>
      </c>
      <c r="DG209" s="13" t="n">
        <v>-0.115682</v>
      </c>
      <c r="DH209" s="13" t="n">
        <v>0.084279</v>
      </c>
      <c r="DI209" s="13" t="n">
        <v>0.049183</v>
      </c>
      <c r="DJ209" s="13" t="n">
        <v>-0.04816</v>
      </c>
      <c r="DK209" s="13" t="n">
        <v>0.038882</v>
      </c>
      <c r="DL209" s="13" t="n">
        <v>-0.089176</v>
      </c>
      <c r="DM209" s="13" t="n">
        <v>0.066195</v>
      </c>
      <c r="DN209" s="13" t="n">
        <v>-0.018585</v>
      </c>
      <c r="DO209" s="13" t="n">
        <v>-0.066139</v>
      </c>
      <c r="DP209" s="13" t="n">
        <v>0.054784</v>
      </c>
      <c r="DQ209" s="13" t="n">
        <v>0.01138</v>
      </c>
      <c r="DR209" s="13" t="n">
        <v>0.034336</v>
      </c>
      <c r="DS209" s="13" t="n">
        <v>0.046332</v>
      </c>
      <c r="DT209" s="13" t="n">
        <v>-0.059176</v>
      </c>
      <c r="DV209" s="13" t="n">
        <v>0.048343</v>
      </c>
      <c r="DW209" s="13" t="n">
        <v>0.008998</v>
      </c>
      <c r="DX209" s="13" t="n">
        <v>-0.01209</v>
      </c>
      <c r="DY209" s="13" t="n">
        <v>0.003564</v>
      </c>
      <c r="DZ209" s="13" t="n">
        <v>0.001854</v>
      </c>
      <c r="EA209" s="13" t="n">
        <v>-0.050328</v>
      </c>
      <c r="EB209" s="13" t="n">
        <v>-0.034308</v>
      </c>
      <c r="EC209" s="13" t="n">
        <v>-0.049615</v>
      </c>
      <c r="ED209" s="13" t="n">
        <v>0.049806</v>
      </c>
      <c r="EE209" s="13" t="n">
        <v>0.011878</v>
      </c>
      <c r="EF209" s="13" t="n">
        <v>-0.049649</v>
      </c>
      <c r="EG209" s="13" t="n">
        <v>-0.086043</v>
      </c>
      <c r="EH209" s="13" t="n">
        <v>-0.014482</v>
      </c>
      <c r="EI209" s="13" t="n">
        <v>0.077828</v>
      </c>
      <c r="EJ209" s="13" t="n">
        <v>0.037266</v>
      </c>
      <c r="EK209" s="13" t="n">
        <v>-0.017486</v>
      </c>
      <c r="EL209" s="13" t="n">
        <v>0.008906</v>
      </c>
      <c r="EM209" s="13" t="n">
        <v>0.041202</v>
      </c>
      <c r="EN209" s="13" t="n">
        <v>0.034504</v>
      </c>
      <c r="EO209" s="13" t="n">
        <v>0.027047</v>
      </c>
      <c r="EP209" s="13" t="n">
        <v>-0.045937</v>
      </c>
      <c r="EQ209" s="13" t="n">
        <v>0.097765</v>
      </c>
      <c r="ER209" s="13" t="n">
        <v>0.059961</v>
      </c>
      <c r="ES209" s="13" t="n">
        <v>0.000689</v>
      </c>
      <c r="ET209" s="13" t="n">
        <v>0.014868</v>
      </c>
      <c r="EU209" s="13" t="n">
        <v>0.013282</v>
      </c>
      <c r="EV209" s="13" t="n">
        <v>0.010844</v>
      </c>
      <c r="EW209" s="13" t="n">
        <v>-0.022017</v>
      </c>
      <c r="EX209" s="13" t="n">
        <v>0.060492</v>
      </c>
      <c r="EY209" s="13" t="n">
        <v>-0.004598</v>
      </c>
      <c r="EZ209" s="13" t="n">
        <v>-0.018252</v>
      </c>
      <c r="FA209" s="13" t="n">
        <v>0.094668</v>
      </c>
      <c r="FB209" s="13" t="n">
        <v>-0.004544</v>
      </c>
      <c r="FC209" s="13" t="n">
        <v>0.029052</v>
      </c>
      <c r="FD209" s="13" t="n">
        <v>-0.001146</v>
      </c>
      <c r="FE209" s="13" t="n">
        <v>0.031691</v>
      </c>
      <c r="FF209" s="13" t="n">
        <v>-0.043143</v>
      </c>
      <c r="FG209" s="13" t="n">
        <v>0.036203</v>
      </c>
      <c r="FH209" s="13" t="n">
        <v>0.01141</v>
      </c>
      <c r="FI209" s="13" t="n">
        <v>0.048549</v>
      </c>
      <c r="FJ209" s="13" t="n">
        <v>-0.005962</v>
      </c>
      <c r="FK209" s="13" t="n">
        <v>-0.012931</v>
      </c>
      <c r="FL209" s="13" t="n">
        <v>0.014095</v>
      </c>
      <c r="FM209" s="13" t="n">
        <v>-0.022105</v>
      </c>
      <c r="FN209" s="13" t="n">
        <v>-0.087041</v>
      </c>
      <c r="FO209" s="13" t="n">
        <v>-0.004115</v>
      </c>
      <c r="FP209" s="13" t="n">
        <v>-0.124186</v>
      </c>
      <c r="FQ209" s="13" t="n">
        <v>0.115649</v>
      </c>
      <c r="FR209" s="13" t="n">
        <v>0.053177</v>
      </c>
      <c r="FS209" s="13" t="n">
        <v>-0.020198</v>
      </c>
      <c r="FT209" s="13" t="n">
        <v>0.032461</v>
      </c>
      <c r="FU209" s="13" t="n">
        <v>-0.08957</v>
      </c>
      <c r="FV209" s="13" t="n">
        <v>0.04619</v>
      </c>
      <c r="FW209" s="13" t="n">
        <v>-0.027637</v>
      </c>
      <c r="FX209" s="13" t="n">
        <v>-0.053796</v>
      </c>
      <c r="FY209" s="13" t="n">
        <v>0.031277</v>
      </c>
      <c r="FZ209" s="13" t="n">
        <v>-0.007</v>
      </c>
      <c r="GA209" s="13" t="n">
        <v>0.02396</v>
      </c>
      <c r="GB209" s="13" t="n">
        <v>0.057087</v>
      </c>
      <c r="GC209" s="13" t="n">
        <v>-0.022038</v>
      </c>
    </row>
    <row r="210" customFormat="false" ht="15" hidden="false" customHeight="false" outlineLevel="0" collapsed="false">
      <c r="B210" s="8" t="str">
        <f aca="false">Deals!B210</f>
        <v>Encompass Health Corporation</v>
      </c>
      <c r="C210" s="12" t="n">
        <v>1</v>
      </c>
      <c r="D210" s="13" t="n">
        <v>-0.014512</v>
      </c>
      <c r="E210" s="13" t="n">
        <v>0.020709</v>
      </c>
      <c r="F210" s="13" t="n">
        <v>0.019387</v>
      </c>
      <c r="G210" s="13" t="n">
        <v>-0.045555</v>
      </c>
      <c r="H210" s="13" t="n">
        <v>0.067192</v>
      </c>
      <c r="I210" s="13" t="n">
        <v>-0.007816</v>
      </c>
      <c r="J210" s="13" t="n">
        <v>-0.065646</v>
      </c>
      <c r="K210" s="13" t="n">
        <v>-0.101405</v>
      </c>
      <c r="L210" s="13" t="n">
        <v>-0.09226</v>
      </c>
      <c r="M210" s="13" t="n">
        <v>0.010336</v>
      </c>
      <c r="N210" s="13" t="n">
        <v>-0.010799</v>
      </c>
      <c r="O210" s="13" t="n">
        <v>0.028153</v>
      </c>
      <c r="P210" s="13" t="n">
        <v>-0.015647</v>
      </c>
      <c r="Q210" s="13" t="n">
        <v>0.068124</v>
      </c>
      <c r="R210" s="13" t="n">
        <v>0.10178</v>
      </c>
      <c r="S210" s="13" t="n">
        <v>-0.027496</v>
      </c>
      <c r="T210" s="13" t="n">
        <v>-0.037202</v>
      </c>
      <c r="U210" s="13" t="n">
        <v>0.108964</v>
      </c>
      <c r="V210" s="13" t="n">
        <v>-0.054355</v>
      </c>
      <c r="W210" s="13" t="n">
        <v>-0.003439</v>
      </c>
      <c r="X210" s="13" t="n">
        <v>-0.010352</v>
      </c>
      <c r="Y210" s="13" t="n">
        <v>0.037858</v>
      </c>
      <c r="Z210" s="13" t="n">
        <v>-0.010319</v>
      </c>
      <c r="AA210" s="13" t="n">
        <v>-0.058681</v>
      </c>
      <c r="AB210" s="13" t="n">
        <v>0.09016</v>
      </c>
      <c r="AC210" s="13" t="n">
        <v>0.011578</v>
      </c>
      <c r="AD210" s="13" t="n">
        <v>0.095538</v>
      </c>
      <c r="AE210" s="13" t="n">
        <v>-0.033475</v>
      </c>
      <c r="AF210" s="13" t="n">
        <v>0.067726</v>
      </c>
      <c r="AG210" s="13" t="n">
        <v>-0.120661</v>
      </c>
      <c r="AH210" s="13" t="n">
        <v>0.074953</v>
      </c>
      <c r="AI210" s="13" t="n">
        <v>0.013115</v>
      </c>
      <c r="AJ210" s="13" t="n">
        <v>-0.004531</v>
      </c>
      <c r="AK210" s="13" t="n">
        <v>0.082575</v>
      </c>
      <c r="AL210" s="13" t="n">
        <v>-0.005806</v>
      </c>
      <c r="AM210" s="13" t="n">
        <v>0.071038</v>
      </c>
      <c r="AN210" s="13" t="n">
        <v>0.006425</v>
      </c>
      <c r="AO210" s="13" t="n">
        <v>0.078107</v>
      </c>
      <c r="AP210" s="13" t="n">
        <v>0.063845</v>
      </c>
      <c r="AQ210" s="13" t="n">
        <v>0.064617</v>
      </c>
      <c r="AR210" s="13" t="n">
        <v>0.04973</v>
      </c>
      <c r="AS210" s="13" t="n">
        <v>0.116804</v>
      </c>
      <c r="AT210" s="13" t="n">
        <v>0.078805</v>
      </c>
      <c r="AU210" s="13" t="n">
        <v>-0.041304</v>
      </c>
      <c r="AV210" s="13" t="n">
        <v>-0.136626</v>
      </c>
      <c r="AW210" s="13" t="n">
        <v>0.117533</v>
      </c>
      <c r="AX210" s="13" t="n">
        <v>-0.17604</v>
      </c>
      <c r="AY210" s="13" t="n">
        <v>0.083306</v>
      </c>
      <c r="AZ210" s="13" t="n">
        <v>-0.055356</v>
      </c>
      <c r="BA210" s="13" t="n">
        <v>-0.070795</v>
      </c>
      <c r="BB210" s="13" t="n">
        <v>0.103596</v>
      </c>
      <c r="BC210" s="13" t="n">
        <v>-0.085803</v>
      </c>
      <c r="BD210" s="13" t="n">
        <v>0.079939</v>
      </c>
      <c r="BE210" s="13" t="n">
        <v>0.007576</v>
      </c>
      <c r="BF210" s="13" t="n">
        <v>-0.047776</v>
      </c>
      <c r="BG210" s="13" t="n">
        <v>0.045567</v>
      </c>
      <c r="BH210" s="13" t="n">
        <v>0.011694</v>
      </c>
      <c r="BI210" s="13" t="n">
        <v>0.104499</v>
      </c>
      <c r="BJ210" s="13" t="n">
        <v>-0.016405</v>
      </c>
      <c r="BK210" s="13" t="n">
        <v>0.112025</v>
      </c>
      <c r="BM210" s="13" t="n">
        <v>0.073006</v>
      </c>
      <c r="BN210" s="13" t="n">
        <v>0.005411</v>
      </c>
      <c r="BO210" s="13" t="n">
        <v>-0.031006</v>
      </c>
      <c r="BP210" s="13" t="n">
        <v>0.044006</v>
      </c>
      <c r="BQ210" s="13" t="n">
        <v>0.012921</v>
      </c>
      <c r="BR210" s="13" t="n">
        <v>0.019176</v>
      </c>
      <c r="BS210" s="13" t="n">
        <v>-0.080326</v>
      </c>
      <c r="BT210" s="13" t="n">
        <v>-0.060705</v>
      </c>
      <c r="BU210" s="13" t="n">
        <v>0.038969</v>
      </c>
      <c r="BV210" s="13" t="n">
        <v>0.019986</v>
      </c>
      <c r="BW210" s="13" t="n">
        <v>-0.026704</v>
      </c>
      <c r="BX210" s="13" t="n">
        <v>-0.116705</v>
      </c>
      <c r="BY210" s="13" t="n">
        <v>-0.002874</v>
      </c>
      <c r="BZ210" s="13" t="n">
        <v>0.056488</v>
      </c>
      <c r="CA210" s="13" t="n">
        <v>0.011506</v>
      </c>
      <c r="CB210" s="13" t="n">
        <v>0.033278</v>
      </c>
      <c r="CC210" s="13" t="n">
        <v>0.008302</v>
      </c>
      <c r="CD210" s="13" t="n">
        <v>0.070227</v>
      </c>
      <c r="CE210" s="13" t="n">
        <v>-0.01104</v>
      </c>
      <c r="CF210" s="13" t="n">
        <v>0</v>
      </c>
      <c r="CG210" s="13" t="n">
        <v>-0.048917</v>
      </c>
      <c r="CH210" s="13" t="n">
        <v>0.059159</v>
      </c>
      <c r="CI210" s="13" t="n">
        <v>0.003178</v>
      </c>
      <c r="CJ210" s="13" t="n">
        <v>0.025215</v>
      </c>
      <c r="CK210" s="13" t="n">
        <v>0.039548</v>
      </c>
      <c r="CL210" s="13" t="n">
        <v>0.015682</v>
      </c>
      <c r="CM210" s="13" t="n">
        <v>0.017618</v>
      </c>
      <c r="CN210" s="13" t="n">
        <v>0.016762</v>
      </c>
      <c r="CO210" s="13" t="n">
        <v>0.025148</v>
      </c>
      <c r="CP210" s="13" t="n">
        <v>0.007932</v>
      </c>
      <c r="CQ210" s="13" t="n">
        <v>0.007953</v>
      </c>
      <c r="CR210" s="13" t="n">
        <v>0.024036</v>
      </c>
      <c r="CS210" s="13" t="n">
        <v>0.023892</v>
      </c>
      <c r="CT210" s="13" t="n">
        <v>0.038463</v>
      </c>
      <c r="CU210" s="13" t="n">
        <v>0.01021</v>
      </c>
      <c r="CV210" s="13" t="n">
        <v>0.050764</v>
      </c>
      <c r="CW210" s="13" t="n">
        <v>-0.029375</v>
      </c>
      <c r="CX210" s="13" t="n">
        <v>0.021376</v>
      </c>
      <c r="CY210" s="13" t="n">
        <v>-0.001966</v>
      </c>
      <c r="CZ210" s="13" t="n">
        <v>0.060957</v>
      </c>
      <c r="DA210" s="13" t="n">
        <v>-0.00261</v>
      </c>
      <c r="DB210" s="13" t="n">
        <v>0.012289</v>
      </c>
      <c r="DC210" s="13" t="n">
        <v>0.06538</v>
      </c>
      <c r="DD210" s="13" t="n">
        <v>-0.019284</v>
      </c>
      <c r="DE210" s="13" t="n">
        <v>-0.134942</v>
      </c>
      <c r="DF210" s="13" t="n">
        <v>0.003477</v>
      </c>
      <c r="DG210" s="13" t="n">
        <v>-0.11214</v>
      </c>
      <c r="DH210" s="13" t="n">
        <v>0.142621</v>
      </c>
      <c r="DI210" s="13" t="n">
        <v>0.067853</v>
      </c>
      <c r="DJ210" s="13" t="n">
        <v>-0.013378</v>
      </c>
      <c r="DK210" s="13" t="n">
        <v>0.031745</v>
      </c>
      <c r="DL210" s="13" t="n">
        <v>-0.054149</v>
      </c>
      <c r="DM210" s="13" t="n">
        <v>0.095155</v>
      </c>
      <c r="DN210" s="13" t="n">
        <v>0.030932</v>
      </c>
      <c r="DO210" s="13" t="n">
        <v>-0.053799</v>
      </c>
      <c r="DP210" s="13" t="n">
        <v>-0.033039</v>
      </c>
      <c r="DQ210" s="13" t="n">
        <v>0.038854</v>
      </c>
      <c r="DR210" s="13" t="n">
        <v>0.07419</v>
      </c>
      <c r="DS210" s="13" t="n">
        <v>0.002582</v>
      </c>
      <c r="DT210" s="13" t="n">
        <v>-0.010175</v>
      </c>
      <c r="DV210" s="13" t="n">
        <v>0.082671</v>
      </c>
      <c r="DW210" s="13" t="n">
        <v>0.00508</v>
      </c>
      <c r="DX210" s="13" t="n">
        <v>-0.029513</v>
      </c>
      <c r="DY210" s="13" t="n">
        <v>0.036794</v>
      </c>
      <c r="DZ210" s="13" t="n">
        <v>0.016471</v>
      </c>
      <c r="EA210" s="13" t="n">
        <v>0.01547</v>
      </c>
      <c r="EB210" s="13" t="n">
        <v>-0.081561</v>
      </c>
      <c r="EC210" s="13" t="n">
        <v>-0.066173</v>
      </c>
      <c r="ED210" s="13" t="n">
        <v>0.04778</v>
      </c>
      <c r="EE210" s="13" t="n">
        <v>0.032253</v>
      </c>
      <c r="EF210" s="13" t="n">
        <v>-0.028193</v>
      </c>
      <c r="EG210" s="13" t="n">
        <v>-0.130111</v>
      </c>
      <c r="EH210" s="13" t="n">
        <v>0.001735</v>
      </c>
      <c r="EI210" s="13" t="n">
        <v>0.058941</v>
      </c>
      <c r="EJ210" s="13" t="n">
        <v>0.017347</v>
      </c>
      <c r="EK210" s="13" t="n">
        <v>0.032947</v>
      </c>
      <c r="EL210" s="13" t="n">
        <v>0.007118</v>
      </c>
      <c r="EM210" s="13" t="n">
        <v>0.071002</v>
      </c>
      <c r="EN210" s="13" t="n">
        <v>-0.012112</v>
      </c>
      <c r="EO210" s="13" t="n">
        <v>-0.000608</v>
      </c>
      <c r="EP210" s="13" t="n">
        <v>-0.052504</v>
      </c>
      <c r="EQ210" s="13" t="n">
        <v>0.057973</v>
      </c>
      <c r="ER210" s="13" t="n">
        <v>-0.000793</v>
      </c>
      <c r="ES210" s="13" t="n">
        <v>0.027035</v>
      </c>
      <c r="ET210" s="13" t="n">
        <v>0.042605</v>
      </c>
      <c r="EU210" s="13" t="n">
        <v>0.025166</v>
      </c>
      <c r="EV210" s="13" t="n">
        <v>0.00737</v>
      </c>
      <c r="EW210" s="13" t="n">
        <v>0.010392</v>
      </c>
      <c r="EX210" s="13" t="n">
        <v>0.035766</v>
      </c>
      <c r="EY210" s="13" t="n">
        <v>0.008416</v>
      </c>
      <c r="EZ210" s="13" t="n">
        <v>0.0091</v>
      </c>
      <c r="FA210" s="13" t="n">
        <v>0.024501</v>
      </c>
      <c r="FB210" s="13" t="n">
        <v>0.020936</v>
      </c>
      <c r="FC210" s="13" t="n">
        <v>0.042491</v>
      </c>
      <c r="FD210" s="13" t="n">
        <v>0.00498</v>
      </c>
      <c r="FE210" s="13" t="n">
        <v>0.038418</v>
      </c>
      <c r="FF210" s="13" t="n">
        <v>-0.032533</v>
      </c>
      <c r="FG210" s="13" t="n">
        <v>0.012494</v>
      </c>
      <c r="FH210" s="13" t="n">
        <v>0.008404</v>
      </c>
      <c r="FI210" s="13" t="n">
        <v>0.061318</v>
      </c>
      <c r="FJ210" s="13" t="n">
        <v>0.013706</v>
      </c>
      <c r="FK210" s="13" t="n">
        <v>0.011294</v>
      </c>
      <c r="FL210" s="13" t="n">
        <v>0.06077</v>
      </c>
      <c r="FM210" s="13" t="n">
        <v>-0.023636</v>
      </c>
      <c r="FN210" s="13" t="n">
        <v>-0.143435</v>
      </c>
      <c r="FO210" s="13" t="n">
        <v>0.012373</v>
      </c>
      <c r="FP210" s="13" t="n">
        <v>-0.111642</v>
      </c>
      <c r="FQ210" s="13" t="n">
        <v>0.160467</v>
      </c>
      <c r="FR210" s="13" t="n">
        <v>0.062815</v>
      </c>
      <c r="FS210" s="13" t="n">
        <v>-0.010624</v>
      </c>
      <c r="FT210" s="13" t="n">
        <v>0.022678</v>
      </c>
      <c r="FU210" s="13" t="n">
        <v>-0.07708</v>
      </c>
      <c r="FV210" s="13" t="n">
        <v>0.091022</v>
      </c>
      <c r="FW210" s="13" t="n">
        <v>0.026044</v>
      </c>
      <c r="FX210" s="13" t="n">
        <v>-0.051077</v>
      </c>
      <c r="FY210" s="13" t="n">
        <v>-0.027706</v>
      </c>
      <c r="FZ210" s="13" t="n">
        <v>0.049115</v>
      </c>
      <c r="GA210" s="13" t="n">
        <v>0.074613</v>
      </c>
      <c r="GB210" s="13" t="n">
        <v>0.002853</v>
      </c>
      <c r="GC210" s="13" t="n">
        <v>-0.004408</v>
      </c>
    </row>
    <row r="211" customFormat="false" ht="15" hidden="false" customHeight="false" outlineLevel="0" collapsed="false">
      <c r="B211" s="8" t="str">
        <f aca="false">Deals!B211</f>
        <v>Albemarle Corporation</v>
      </c>
      <c r="C211" s="12" t="n">
        <v>1</v>
      </c>
      <c r="D211" s="13" t="n">
        <v>0.172192</v>
      </c>
      <c r="E211" s="13" t="n">
        <v>-0.06081</v>
      </c>
      <c r="F211" s="13" t="n">
        <v>0.129826</v>
      </c>
      <c r="G211" s="13" t="n">
        <v>0.007538</v>
      </c>
      <c r="H211" s="13" t="n">
        <v>-0.076309</v>
      </c>
      <c r="I211" s="13" t="n">
        <v>-0.01936</v>
      </c>
      <c r="J211" s="13" t="n">
        <v>-0.165867</v>
      </c>
      <c r="K211" s="13" t="n">
        <v>-0.018138</v>
      </c>
      <c r="L211" s="13" t="n">
        <v>0.213605</v>
      </c>
      <c r="M211" s="13" t="n">
        <v>0.000747</v>
      </c>
      <c r="N211" s="13" t="n">
        <v>0.051158</v>
      </c>
      <c r="O211" s="13" t="n">
        <v>-0.060168</v>
      </c>
      <c r="P211" s="13" t="n">
        <v>0.068009</v>
      </c>
      <c r="Q211" s="13" t="n">
        <v>0.142565</v>
      </c>
      <c r="R211" s="13" t="n">
        <v>0.034882</v>
      </c>
      <c r="S211" s="13" t="n">
        <v>0.186518</v>
      </c>
      <c r="T211" s="13" t="n">
        <v>0.014204</v>
      </c>
      <c r="U211" s="13" t="n">
        <v>0.061279</v>
      </c>
      <c r="V211" s="13" t="n">
        <v>-0.049899</v>
      </c>
      <c r="W211" s="13" t="n">
        <v>0.07284</v>
      </c>
      <c r="X211" s="13" t="n">
        <v>-0.022693</v>
      </c>
      <c r="Y211" s="13" t="n">
        <v>0.050628</v>
      </c>
      <c r="Z211" s="13" t="n">
        <v>-0.015892</v>
      </c>
      <c r="AA211" s="13" t="n">
        <v>0.076208</v>
      </c>
      <c r="AB211" s="13" t="n">
        <v>0.095747</v>
      </c>
      <c r="AC211" s="13" t="n">
        <v>0.043838</v>
      </c>
      <c r="AD211" s="13" t="n">
        <v>0.030954</v>
      </c>
      <c r="AE211" s="13" t="n">
        <v>0.043063</v>
      </c>
      <c r="AF211" s="13" t="n">
        <v>-0.068134</v>
      </c>
      <c r="AG211" s="13" t="n">
        <v>0.097214</v>
      </c>
      <c r="AH211" s="13" t="n">
        <v>0.003972</v>
      </c>
      <c r="AI211" s="13" t="n">
        <v>0.175211</v>
      </c>
      <c r="AJ211" s="13" t="n">
        <v>0.0336</v>
      </c>
      <c r="AK211" s="13" t="n">
        <v>-0.046632</v>
      </c>
      <c r="AL211" s="13" t="n">
        <v>-0.045488</v>
      </c>
      <c r="AM211" s="13" t="n">
        <v>-0.127453</v>
      </c>
      <c r="AN211" s="13" t="n">
        <v>-0.100009</v>
      </c>
      <c r="AO211" s="13" t="n">
        <v>-0.073235</v>
      </c>
      <c r="AP211" s="13" t="n">
        <v>0.045504</v>
      </c>
      <c r="AQ211" s="13" t="n">
        <v>-0.035994</v>
      </c>
      <c r="AR211" s="13" t="n">
        <v>0.012785</v>
      </c>
      <c r="AS211" s="13" t="n">
        <v>-0.001378</v>
      </c>
      <c r="AT211" s="13" t="n">
        <v>0.014013</v>
      </c>
      <c r="AU211" s="13" t="n">
        <v>0.048105</v>
      </c>
      <c r="AV211" s="13" t="n">
        <v>-0.005612</v>
      </c>
      <c r="AW211" s="13" t="n">
        <v>-0.029228</v>
      </c>
      <c r="AX211" s="13" t="n">
        <v>-0.196377</v>
      </c>
      <c r="AY211" s="13" t="n">
        <v>0.047489</v>
      </c>
      <c r="AZ211" s="13" t="n">
        <v>0.130806</v>
      </c>
      <c r="BA211" s="13" t="n">
        <v>-0.097952</v>
      </c>
      <c r="BB211" s="13" t="n">
        <v>-0.084411</v>
      </c>
      <c r="BC211" s="13" t="n">
        <v>-0.156675</v>
      </c>
      <c r="BD211" s="13" t="n">
        <v>0.118136</v>
      </c>
      <c r="BE211" s="13" t="n">
        <v>0.036216</v>
      </c>
      <c r="BF211" s="13" t="n">
        <v>-0.15392</v>
      </c>
      <c r="BG211" s="13" t="n">
        <v>0.132156</v>
      </c>
      <c r="BH211" s="13" t="n">
        <v>-0.126295</v>
      </c>
      <c r="BI211" s="13" t="n">
        <v>0.076391</v>
      </c>
      <c r="BJ211" s="13" t="n">
        <v>0.12279</v>
      </c>
      <c r="BK211" s="13" t="n">
        <v>0.099124</v>
      </c>
      <c r="BM211" s="13" t="n">
        <v>0.06929</v>
      </c>
      <c r="BN211" s="13" t="n">
        <v>0.005538</v>
      </c>
      <c r="BO211" s="13" t="n">
        <v>-0.001486</v>
      </c>
      <c r="BP211" s="13" t="n">
        <v>0.014021</v>
      </c>
      <c r="BQ211" s="13" t="n">
        <v>-0.002786</v>
      </c>
      <c r="BR211" s="13" t="n">
        <v>0.002539</v>
      </c>
      <c r="BS211" s="13" t="n">
        <v>-0.051396</v>
      </c>
      <c r="BT211" s="13" t="n">
        <v>-0.039812</v>
      </c>
      <c r="BU211" s="13" t="n">
        <v>0.071169</v>
      </c>
      <c r="BV211" s="13" t="n">
        <v>0.008101</v>
      </c>
      <c r="BW211" s="13" t="n">
        <v>-0.030148</v>
      </c>
      <c r="BX211" s="13" t="n">
        <v>-0.068149</v>
      </c>
      <c r="BY211" s="13" t="n">
        <v>0.018704</v>
      </c>
      <c r="BZ211" s="13" t="n">
        <v>0.075609</v>
      </c>
      <c r="CA211" s="13" t="n">
        <v>0.004424</v>
      </c>
      <c r="CB211" s="13" t="n">
        <v>0.018023</v>
      </c>
      <c r="CC211" s="13" t="n">
        <v>-0.011803</v>
      </c>
      <c r="CD211" s="13" t="n">
        <v>0.041392</v>
      </c>
      <c r="CE211" s="13" t="n">
        <v>0.006476</v>
      </c>
      <c r="CF211" s="13" t="n">
        <v>-0.003134</v>
      </c>
      <c r="CG211" s="13" t="n">
        <v>-0.018846</v>
      </c>
      <c r="CH211" s="13" t="n">
        <v>0.070102</v>
      </c>
      <c r="CI211" s="13" t="n">
        <v>0.001879</v>
      </c>
      <c r="CJ211" s="13" t="n">
        <v>0.036717</v>
      </c>
      <c r="CK211" s="13" t="n">
        <v>0.025925</v>
      </c>
      <c r="CL211" s="13" t="n">
        <v>-2.3E-005</v>
      </c>
      <c r="CM211" s="13" t="n">
        <v>0.016783</v>
      </c>
      <c r="CN211" s="13" t="n">
        <v>-0.005317</v>
      </c>
      <c r="CO211" s="13" t="n">
        <v>0.015919</v>
      </c>
      <c r="CP211" s="13" t="n">
        <v>0.011914</v>
      </c>
      <c r="CQ211" s="13" t="n">
        <v>0.001535</v>
      </c>
      <c r="CR211" s="13" t="n">
        <v>0.037843</v>
      </c>
      <c r="CS211" s="13" t="n">
        <v>0.032391</v>
      </c>
      <c r="CT211" s="13" t="n">
        <v>0.048332</v>
      </c>
      <c r="CU211" s="13" t="n">
        <v>0.007703</v>
      </c>
      <c r="CV211" s="13" t="n">
        <v>0.056247</v>
      </c>
      <c r="CW211" s="13" t="n">
        <v>-0.049482</v>
      </c>
      <c r="CX211" s="13" t="n">
        <v>0.001997</v>
      </c>
      <c r="CY211" s="13" t="n">
        <v>-0.00721</v>
      </c>
      <c r="CZ211" s="13" t="n">
        <v>0.045945</v>
      </c>
      <c r="DA211" s="13" t="n">
        <v>0.013577</v>
      </c>
      <c r="DB211" s="13" t="n">
        <v>0.031178</v>
      </c>
      <c r="DC211" s="13" t="n">
        <v>0.031503</v>
      </c>
      <c r="DD211" s="13" t="n">
        <v>0.003622</v>
      </c>
      <c r="DE211" s="13" t="n">
        <v>-0.100105</v>
      </c>
      <c r="DF211" s="13" t="n">
        <v>0.01902</v>
      </c>
      <c r="DG211" s="13" t="n">
        <v>-0.114177</v>
      </c>
      <c r="DH211" s="13" t="n">
        <v>0.10528</v>
      </c>
      <c r="DI211" s="13" t="n">
        <v>0.049014</v>
      </c>
      <c r="DJ211" s="13" t="n">
        <v>0.009375</v>
      </c>
      <c r="DK211" s="13" t="n">
        <v>0.040175</v>
      </c>
      <c r="DL211" s="13" t="n">
        <v>-0.077156</v>
      </c>
      <c r="DM211" s="13" t="n">
        <v>0.095604</v>
      </c>
      <c r="DN211" s="13" t="n">
        <v>0.012269</v>
      </c>
      <c r="DO211" s="13" t="n">
        <v>-0.046106</v>
      </c>
      <c r="DP211" s="13" t="n">
        <v>0.03074</v>
      </c>
      <c r="DQ211" s="13" t="n">
        <v>0.015052</v>
      </c>
      <c r="DR211" s="13" t="n">
        <v>0.040888</v>
      </c>
      <c r="DS211" s="13" t="n">
        <v>0.02847</v>
      </c>
      <c r="DT211" s="13" t="n">
        <v>-0.018014</v>
      </c>
      <c r="DV211" s="13" t="n">
        <v>0.078803</v>
      </c>
      <c r="DW211" s="13" t="n">
        <v>0.002441</v>
      </c>
      <c r="DX211" s="13" t="n">
        <v>0.009084</v>
      </c>
      <c r="DY211" s="13" t="n">
        <v>0.009642</v>
      </c>
      <c r="DZ211" s="13" t="n">
        <v>-0.007525</v>
      </c>
      <c r="EA211" s="13" t="n">
        <v>0.002242</v>
      </c>
      <c r="EB211" s="13" t="n">
        <v>-0.049799</v>
      </c>
      <c r="EC211" s="13" t="n">
        <v>-0.04262</v>
      </c>
      <c r="ED211" s="13" t="n">
        <v>0.074388</v>
      </c>
      <c r="EE211" s="13" t="n">
        <v>0.009392</v>
      </c>
      <c r="EF211" s="13" t="n">
        <v>-0.033722</v>
      </c>
      <c r="EG211" s="13" t="n">
        <v>-0.072981</v>
      </c>
      <c r="EH211" s="13" t="n">
        <v>0.020687</v>
      </c>
      <c r="EI211" s="13" t="n">
        <v>0.083711</v>
      </c>
      <c r="EJ211" s="13" t="n">
        <v>0.007668</v>
      </c>
      <c r="EK211" s="13" t="n">
        <v>0.011229</v>
      </c>
      <c r="EL211" s="13" t="n">
        <v>-0.014761</v>
      </c>
      <c r="EM211" s="13" t="n">
        <v>0.042527</v>
      </c>
      <c r="EN211" s="13" t="n">
        <v>0.001709</v>
      </c>
      <c r="EO211" s="13" t="n">
        <v>0.001375</v>
      </c>
      <c r="EP211" s="13" t="n">
        <v>-0.024456</v>
      </c>
      <c r="EQ211" s="13" t="n">
        <v>0.071815</v>
      </c>
      <c r="ER211" s="13" t="n">
        <v>0.00341</v>
      </c>
      <c r="ES211" s="13" t="n">
        <v>0.041283</v>
      </c>
      <c r="ET211" s="13" t="n">
        <v>0.02771</v>
      </c>
      <c r="EU211" s="13" t="n">
        <v>0.000951</v>
      </c>
      <c r="EV211" s="13" t="n">
        <v>0.018779</v>
      </c>
      <c r="EW211" s="13" t="n">
        <v>-0.004455</v>
      </c>
      <c r="EX211" s="13" t="n">
        <v>0.018669</v>
      </c>
      <c r="EY211" s="13" t="n">
        <v>0.0107</v>
      </c>
      <c r="EZ211" s="13" t="n">
        <v>0.000746</v>
      </c>
      <c r="FA211" s="13" t="n">
        <v>0.036305</v>
      </c>
      <c r="FB211" s="13" t="n">
        <v>0.031812</v>
      </c>
      <c r="FC211" s="13" t="n">
        <v>0.046824</v>
      </c>
      <c r="FD211" s="13" t="n">
        <v>0.008793</v>
      </c>
      <c r="FE211" s="13" t="n">
        <v>0.055211</v>
      </c>
      <c r="FF211" s="13" t="n">
        <v>-0.04486</v>
      </c>
      <c r="FG211" s="13" t="n">
        <v>-0.001829</v>
      </c>
      <c r="FH211" s="13" t="n">
        <v>-0.009547</v>
      </c>
      <c r="FI211" s="13" t="n">
        <v>0.045144</v>
      </c>
      <c r="FJ211" s="13" t="n">
        <v>0.013947</v>
      </c>
      <c r="FK211" s="13" t="n">
        <v>0.032185</v>
      </c>
      <c r="FL211" s="13" t="n">
        <v>0.030858</v>
      </c>
      <c r="FM211" s="13" t="n">
        <v>-0.000878</v>
      </c>
      <c r="FN211" s="13" t="n">
        <v>-0.102856</v>
      </c>
      <c r="FO211" s="13" t="n">
        <v>0.0193</v>
      </c>
      <c r="FP211" s="13" t="n">
        <v>-0.118256</v>
      </c>
      <c r="FQ211" s="13" t="n">
        <v>0.112082</v>
      </c>
      <c r="FR211" s="13" t="n">
        <v>0.05047</v>
      </c>
      <c r="FS211" s="13" t="n">
        <v>0.004414</v>
      </c>
      <c r="FT211" s="13" t="n">
        <v>0.045636</v>
      </c>
      <c r="FU211" s="13" t="n">
        <v>-0.085719</v>
      </c>
      <c r="FV211" s="13" t="n">
        <v>0.094344</v>
      </c>
      <c r="FW211" s="13" t="n">
        <v>0.009871</v>
      </c>
      <c r="FX211" s="13" t="n">
        <v>-0.050563</v>
      </c>
      <c r="FY211" s="13" t="n">
        <v>0.032459</v>
      </c>
      <c r="FZ211" s="13" t="n">
        <v>0.011985</v>
      </c>
      <c r="GA211" s="13" t="n">
        <v>0.039272</v>
      </c>
      <c r="GB211" s="13" t="n">
        <v>0.029408</v>
      </c>
      <c r="GC211" s="13" t="n">
        <v>-0.02365</v>
      </c>
    </row>
    <row r="212" customFormat="false" ht="15" hidden="false" customHeight="false" outlineLevel="0" collapsed="false">
      <c r="B212" s="8" t="str">
        <f aca="false">Deals!B212</f>
        <v>Nexstar Media Group, Inc.</v>
      </c>
      <c r="C212" s="12" t="n">
        <v>1</v>
      </c>
      <c r="D212" s="13" t="n">
        <v>0.096703</v>
      </c>
      <c r="E212" s="13" t="n">
        <v>0.049331</v>
      </c>
      <c r="F212" s="13" t="n">
        <v>0.021671</v>
      </c>
      <c r="G212" s="13" t="n">
        <v>-0.023606</v>
      </c>
      <c r="H212" s="13" t="n">
        <v>-0.015644</v>
      </c>
      <c r="I212" s="13" t="n">
        <v>0.024286</v>
      </c>
      <c r="J212" s="13" t="n">
        <v>-0.186367</v>
      </c>
      <c r="K212" s="13" t="n">
        <v>0.018718</v>
      </c>
      <c r="L212" s="13" t="n">
        <v>0.124182</v>
      </c>
      <c r="M212" s="13" t="n">
        <v>0.104265</v>
      </c>
      <c r="N212" s="13" t="n">
        <v>0.001877</v>
      </c>
      <c r="O212" s="13" t="n">
        <v>-0.229813</v>
      </c>
      <c r="P212" s="13" t="n">
        <v>-0.006415</v>
      </c>
      <c r="Q212" s="13" t="n">
        <v>-0.009176</v>
      </c>
      <c r="R212" s="13" t="n">
        <v>0.159476</v>
      </c>
      <c r="S212" s="13" t="n">
        <v>0.041496</v>
      </c>
      <c r="T212" s="13" t="n">
        <v>-0.105975</v>
      </c>
      <c r="U212" s="13" t="n">
        <v>0.062421</v>
      </c>
      <c r="V212" s="13" t="n">
        <v>0.047676</v>
      </c>
      <c r="W212" s="13" t="n">
        <v>0.094651</v>
      </c>
      <c r="X212" s="13" t="n">
        <v>-0.154393</v>
      </c>
      <c r="Y212" s="13" t="n">
        <v>0.227254</v>
      </c>
      <c r="Z212" s="13" t="n">
        <v>0.06119</v>
      </c>
      <c r="AA212" s="13" t="n">
        <v>0.033175</v>
      </c>
      <c r="AB212" s="13" t="n">
        <v>0.058869</v>
      </c>
      <c r="AC212" s="13" t="n">
        <v>0.017404</v>
      </c>
      <c r="AD212" s="13" t="n">
        <v>-0.016393</v>
      </c>
      <c r="AE212" s="13" t="n">
        <v>-0.166667</v>
      </c>
      <c r="AF212" s="13" t="n">
        <v>0.045455</v>
      </c>
      <c r="AG212" s="13" t="n">
        <v>0.093645</v>
      </c>
      <c r="AH212" s="13" t="n">
        <v>-0.074924</v>
      </c>
      <c r="AI212" s="13" t="n">
        <v>0.034884</v>
      </c>
      <c r="AJ212" s="13" t="n">
        <v>0.024077</v>
      </c>
      <c r="AK212" s="13" t="n">
        <v>0.068966</v>
      </c>
      <c r="AL212" s="13" t="n">
        <v>0.151694</v>
      </c>
      <c r="AM212" s="13" t="n">
        <v>-0.039642</v>
      </c>
      <c r="AN212" s="13" t="n">
        <v>-0.043609</v>
      </c>
      <c r="AO212" s="13" t="n">
        <v>-0.069279</v>
      </c>
      <c r="AP212" s="13" t="n">
        <v>-0.06391</v>
      </c>
      <c r="AQ212" s="13" t="n">
        <v>0.071084</v>
      </c>
      <c r="AR212" s="13" t="n">
        <v>0.107089</v>
      </c>
      <c r="AS212" s="13" t="n">
        <v>0.014305</v>
      </c>
      <c r="AT212" s="13" t="n">
        <v>0.106447</v>
      </c>
      <c r="AU212" s="13" t="n">
        <v>-0.007317</v>
      </c>
      <c r="AV212" s="13" t="n">
        <v>-0.079975</v>
      </c>
      <c r="AW212" s="13" t="n">
        <v>0.108492</v>
      </c>
      <c r="AX212" s="13" t="n">
        <v>-0.048403</v>
      </c>
      <c r="AY212" s="13" t="n">
        <v>0.061419</v>
      </c>
      <c r="AZ212" s="13" t="n">
        <v>0.176231</v>
      </c>
      <c r="BA212" s="13" t="n">
        <v>0.108871</v>
      </c>
      <c r="BB212" s="13" t="n">
        <v>0.080096</v>
      </c>
      <c r="BC212" s="13" t="n">
        <v>-0.140538</v>
      </c>
      <c r="BD212" s="13" t="n">
        <v>0.008487</v>
      </c>
      <c r="BE212" s="13" t="n">
        <v>0.007624</v>
      </c>
      <c r="BF212" s="13" t="n">
        <v>-0.023877</v>
      </c>
      <c r="BG212" s="13" t="n">
        <v>0.034584</v>
      </c>
      <c r="BH212" s="13" t="n">
        <v>-0.049067</v>
      </c>
      <c r="BI212" s="13" t="n">
        <v>0.111728</v>
      </c>
      <c r="BJ212" s="13" t="n">
        <v>0.088571</v>
      </c>
      <c r="BK212" s="13" t="n">
        <v>0.033262</v>
      </c>
      <c r="BM212" s="13" t="n">
        <v>0.074649</v>
      </c>
      <c r="BN212" s="13" t="n">
        <v>0.03186</v>
      </c>
      <c r="BO212" s="13" t="n">
        <v>-0.039124</v>
      </c>
      <c r="BP212" s="13" t="n">
        <v>0.028908</v>
      </c>
      <c r="BQ212" s="13" t="n">
        <v>0.012554</v>
      </c>
      <c r="BR212" s="13" t="n">
        <v>-0.001721</v>
      </c>
      <c r="BS212" s="13" t="n">
        <v>-0.100334</v>
      </c>
      <c r="BT212" s="13" t="n">
        <v>-0.095752</v>
      </c>
      <c r="BU212" s="13" t="n">
        <v>0.03069</v>
      </c>
      <c r="BV212" s="13" t="n">
        <v>0.080711</v>
      </c>
      <c r="BW212" s="13" t="n">
        <v>-0.03045</v>
      </c>
      <c r="BX212" s="13" t="n">
        <v>-0.17716</v>
      </c>
      <c r="BY212" s="13" t="n">
        <v>-0.014349</v>
      </c>
      <c r="BZ212" s="13" t="n">
        <v>0.08568</v>
      </c>
      <c r="CA212" s="13" t="n">
        <v>0.045734</v>
      </c>
      <c r="CB212" s="13" t="n">
        <v>0.033855</v>
      </c>
      <c r="CC212" s="13" t="n">
        <v>-0.003661</v>
      </c>
      <c r="CD212" s="13" t="n">
        <v>0.0807</v>
      </c>
      <c r="CE212" s="13" t="n">
        <v>0.003679</v>
      </c>
      <c r="CF212" s="13" t="n">
        <v>0.049663</v>
      </c>
      <c r="CG212" s="13" t="n">
        <v>-0.099241</v>
      </c>
      <c r="CH212" s="13" t="n">
        <v>0.093107</v>
      </c>
      <c r="CI212" s="13" t="n">
        <v>-0.022398</v>
      </c>
      <c r="CJ212" s="13" t="n">
        <v>0.025391</v>
      </c>
      <c r="CK212" s="13" t="n">
        <v>0.058384</v>
      </c>
      <c r="CL212" s="13" t="n">
        <v>0.035308</v>
      </c>
      <c r="CM212" s="13" t="n">
        <v>0.039279</v>
      </c>
      <c r="CN212" s="13" t="n">
        <v>0.004125</v>
      </c>
      <c r="CO212" s="13" t="n">
        <v>0.060634</v>
      </c>
      <c r="CP212" s="13" t="n">
        <v>-0.000707</v>
      </c>
      <c r="CQ212" s="13" t="n">
        <v>-0.008322</v>
      </c>
      <c r="CR212" s="13" t="n">
        <v>0.056939</v>
      </c>
      <c r="CS212" s="13" t="n">
        <v>0.002457</v>
      </c>
      <c r="CT212" s="13" t="n">
        <v>0.021676</v>
      </c>
      <c r="CU212" s="13" t="n">
        <v>0.000668</v>
      </c>
      <c r="CV212" s="13" t="n">
        <v>0.028132</v>
      </c>
      <c r="CW212" s="13" t="n">
        <v>-0.040882</v>
      </c>
      <c r="CX212" s="13" t="n">
        <v>0.020508</v>
      </c>
      <c r="CY212" s="13" t="n">
        <v>0.001011</v>
      </c>
      <c r="CZ212" s="13" t="n">
        <v>0.086613</v>
      </c>
      <c r="DA212" s="13" t="n">
        <v>0.011741</v>
      </c>
      <c r="DB212" s="13" t="n">
        <v>0.014514</v>
      </c>
      <c r="DC212" s="13" t="n">
        <v>0.076902</v>
      </c>
      <c r="DD212" s="13" t="n">
        <v>-0.014745</v>
      </c>
      <c r="DE212" s="13" t="n">
        <v>-0.126874</v>
      </c>
      <c r="DF212" s="13" t="n">
        <v>0.032953</v>
      </c>
      <c r="DG212" s="13" t="n">
        <v>-0.121824</v>
      </c>
      <c r="DH212" s="13" t="n">
        <v>0.105013</v>
      </c>
      <c r="DI212" s="13" t="n">
        <v>0.062329</v>
      </c>
      <c r="DJ212" s="13" t="n">
        <v>-0.003609</v>
      </c>
      <c r="DK212" s="13" t="n">
        <v>0.031597</v>
      </c>
      <c r="DL212" s="13" t="n">
        <v>-0.087487</v>
      </c>
      <c r="DM212" s="13" t="n">
        <v>0.087277</v>
      </c>
      <c r="DN212" s="13" t="n">
        <v>-0.028809</v>
      </c>
      <c r="DO212" s="13" t="n">
        <v>-0.01142</v>
      </c>
      <c r="DP212" s="13" t="n">
        <v>-0.016157</v>
      </c>
      <c r="DQ212" s="13" t="n">
        <v>0.036256</v>
      </c>
      <c r="DR212" s="13" t="n">
        <v>0.080028</v>
      </c>
      <c r="DS212" s="13" t="n">
        <v>0.039635</v>
      </c>
      <c r="DT212" s="13" t="n">
        <v>-0.02818</v>
      </c>
      <c r="DV212" s="13" t="n">
        <v>0.093297</v>
      </c>
      <c r="DW212" s="13" t="n">
        <v>0.030284</v>
      </c>
      <c r="DX212" s="13" t="n">
        <v>-0.02015</v>
      </c>
      <c r="DY212" s="13" t="n">
        <v>0.00991</v>
      </c>
      <c r="DZ212" s="13" t="n">
        <v>0.017252</v>
      </c>
      <c r="EA212" s="13" t="n">
        <v>-0.003168</v>
      </c>
      <c r="EB212" s="13" t="n">
        <v>-0.092336</v>
      </c>
      <c r="EC212" s="13" t="n">
        <v>-0.102882</v>
      </c>
      <c r="ED212" s="13" t="n">
        <v>0.04163</v>
      </c>
      <c r="EE212" s="13" t="n">
        <v>0.086308</v>
      </c>
      <c r="EF212" s="13" t="n">
        <v>-0.033729</v>
      </c>
      <c r="EG212" s="13" t="n">
        <v>-0.1895</v>
      </c>
      <c r="EH212" s="13" t="n">
        <v>-0.00396</v>
      </c>
      <c r="EI212" s="13" t="n">
        <v>0.102724</v>
      </c>
      <c r="EJ212" s="13" t="n">
        <v>0.056026</v>
      </c>
      <c r="EK212" s="13" t="n">
        <v>0.03106</v>
      </c>
      <c r="EL212" s="13" t="n">
        <v>-0.008278</v>
      </c>
      <c r="EM212" s="13" t="n">
        <v>0.083394</v>
      </c>
      <c r="EN212" s="13" t="n">
        <v>-0.000451</v>
      </c>
      <c r="EO212" s="13" t="n">
        <v>0.049994</v>
      </c>
      <c r="EP212" s="13" t="n">
        <v>-0.091743</v>
      </c>
      <c r="EQ212" s="13" t="n">
        <v>0.084524</v>
      </c>
      <c r="ER212" s="13" t="n">
        <v>-0.015069</v>
      </c>
      <c r="ES212" s="13" t="n">
        <v>0.021881</v>
      </c>
      <c r="ET212" s="13" t="n">
        <v>0.051798</v>
      </c>
      <c r="EU212" s="13" t="n">
        <v>0.026138</v>
      </c>
      <c r="EV212" s="13" t="n">
        <v>0.025624</v>
      </c>
      <c r="EW212" s="13" t="n">
        <v>0.00125</v>
      </c>
      <c r="EX212" s="13" t="n">
        <v>0.064913</v>
      </c>
      <c r="EY212" s="13" t="n">
        <v>-0.000761</v>
      </c>
      <c r="EZ212" s="13" t="n">
        <v>-0.00633</v>
      </c>
      <c r="FA212" s="13" t="n">
        <v>0.065065</v>
      </c>
      <c r="FB212" s="13" t="n">
        <v>0.003386</v>
      </c>
      <c r="FC212" s="13" t="n">
        <v>0.017911</v>
      </c>
      <c r="FD212" s="13" t="n">
        <v>0.013895</v>
      </c>
      <c r="FE212" s="13" t="n">
        <v>0.034612</v>
      </c>
      <c r="FF212" s="13" t="n">
        <v>-0.042567</v>
      </c>
      <c r="FG212" s="13" t="n">
        <v>0.0217</v>
      </c>
      <c r="FH212" s="13" t="n">
        <v>0.00687</v>
      </c>
      <c r="FI212" s="13" t="n">
        <v>0.088975</v>
      </c>
      <c r="FJ212" s="13" t="n">
        <v>0.018863</v>
      </c>
      <c r="FK212" s="13" t="n">
        <v>0.018278</v>
      </c>
      <c r="FL212" s="13" t="n">
        <v>0.080577</v>
      </c>
      <c r="FM212" s="13" t="n">
        <v>-0.022076</v>
      </c>
      <c r="FN212" s="13" t="n">
        <v>-0.128605</v>
      </c>
      <c r="FO212" s="13" t="n">
        <v>0.03849</v>
      </c>
      <c r="FP212" s="13" t="n">
        <v>-0.118677</v>
      </c>
      <c r="FQ212" s="13" t="n">
        <v>0.111825</v>
      </c>
      <c r="FR212" s="13" t="n">
        <v>0.058983</v>
      </c>
      <c r="FS212" s="13" t="n">
        <v>-0.002331</v>
      </c>
      <c r="FT212" s="13" t="n">
        <v>0.039686</v>
      </c>
      <c r="FU212" s="13" t="n">
        <v>-0.087181</v>
      </c>
      <c r="FV212" s="13" t="n">
        <v>0.089517</v>
      </c>
      <c r="FW212" s="13" t="n">
        <v>-0.030387</v>
      </c>
      <c r="FX212" s="13" t="n">
        <v>-0.027645</v>
      </c>
      <c r="FY212" s="13" t="n">
        <v>-0.007693</v>
      </c>
      <c r="FZ212" s="13" t="n">
        <v>0.029804</v>
      </c>
      <c r="GA212" s="13" t="n">
        <v>0.120162</v>
      </c>
      <c r="GB212" s="13" t="n">
        <v>0.049735</v>
      </c>
      <c r="GC212" s="13" t="n">
        <v>-0.026751</v>
      </c>
    </row>
    <row r="213" customFormat="false" ht="15" hidden="false" customHeight="false" outlineLevel="0" collapsed="false">
      <c r="B213" s="8" t="str">
        <f aca="false">Deals!B213</f>
        <v>ORBCOMM Inc.</v>
      </c>
      <c r="C213" s="12" t="n">
        <v>1</v>
      </c>
      <c r="D213" s="13" t="n">
        <v>0.02518</v>
      </c>
      <c r="E213" s="13" t="n">
        <v>0.047368</v>
      </c>
      <c r="F213" s="13" t="n">
        <v>0.008375</v>
      </c>
      <c r="G213" s="13" t="n">
        <v>0.136213</v>
      </c>
      <c r="H213" s="13" t="n">
        <v>-0.013158</v>
      </c>
      <c r="I213" s="13" t="n">
        <v>-0.087407</v>
      </c>
      <c r="J213" s="13" t="n">
        <v>-0.011364</v>
      </c>
      <c r="K213" s="13" t="n">
        <v>-0.083744</v>
      </c>
      <c r="L213" s="13" t="n">
        <v>0.064516</v>
      </c>
      <c r="M213" s="13" t="n">
        <v>0.079125</v>
      </c>
      <c r="N213" s="13" t="n">
        <v>0.129485</v>
      </c>
      <c r="O213" s="13" t="n">
        <v>0.008287</v>
      </c>
      <c r="P213" s="13" t="n">
        <v>0.194521</v>
      </c>
      <c r="Q213" s="13" t="n">
        <v>0.161697</v>
      </c>
      <c r="R213" s="13" t="n">
        <v>-0.021718</v>
      </c>
      <c r="S213" s="13" t="n">
        <v>-0.051463</v>
      </c>
      <c r="T213" s="13" t="n">
        <v>0.058511</v>
      </c>
      <c r="U213" s="13" t="n">
        <v>0.064322</v>
      </c>
      <c r="V213" s="13" t="n">
        <v>-0.060434</v>
      </c>
      <c r="W213" s="13" t="n">
        <v>0.030151</v>
      </c>
      <c r="X213" s="13" t="n">
        <v>-0.12878</v>
      </c>
      <c r="Y213" s="13" t="n">
        <v>-0.058231</v>
      </c>
      <c r="Z213" s="13" t="n">
        <v>-0.016647</v>
      </c>
      <c r="AA213" s="13" t="n">
        <v>-0.012092</v>
      </c>
      <c r="AB213" s="13" t="n">
        <v>0.04896</v>
      </c>
      <c r="AC213" s="13" t="n">
        <v>0.114352</v>
      </c>
      <c r="AD213" s="13" t="n">
        <v>0.009424</v>
      </c>
      <c r="AE213" s="13" t="n">
        <v>0.016598</v>
      </c>
      <c r="AF213" s="13" t="n">
        <v>0.153061</v>
      </c>
      <c r="AG213" s="13" t="n">
        <v>0.027434</v>
      </c>
      <c r="AH213" s="13" t="n">
        <v>-0.047373</v>
      </c>
      <c r="AI213" s="13" t="n">
        <v>-0.053345</v>
      </c>
      <c r="AJ213" s="13" t="n">
        <v>0.080229</v>
      </c>
      <c r="AK213" s="13" t="n">
        <v>-0.04863</v>
      </c>
      <c r="AL213" s="13" t="n">
        <v>-0.053903</v>
      </c>
      <c r="AM213" s="13" t="n">
        <v>0.128684</v>
      </c>
      <c r="AN213" s="13" t="n">
        <v>-0.094865</v>
      </c>
      <c r="AO213" s="13" t="n">
        <v>-0.099038</v>
      </c>
      <c r="AP213" s="13" t="n">
        <v>-0.037353</v>
      </c>
      <c r="AQ213" s="13" t="n">
        <v>0.070953</v>
      </c>
      <c r="AR213" s="13" t="n">
        <v>0.045549</v>
      </c>
      <c r="AS213" s="13" t="n">
        <v>-0.053465</v>
      </c>
      <c r="AT213" s="13" t="n">
        <v>0.128661</v>
      </c>
      <c r="AU213" s="13" t="n">
        <v>0.006487</v>
      </c>
      <c r="AV213" s="13" t="n">
        <v>-0.122468</v>
      </c>
      <c r="AW213" s="13" t="n">
        <v>-0.005247</v>
      </c>
      <c r="AX213" s="13" t="n">
        <v>-0.128692</v>
      </c>
      <c r="AY213" s="13" t="n">
        <v>-0.014528</v>
      </c>
      <c r="AZ213" s="13" t="n">
        <v>-0.133907</v>
      </c>
      <c r="BA213" s="13" t="n">
        <v>-0.038298</v>
      </c>
      <c r="BB213" s="13" t="n">
        <v>0.067847</v>
      </c>
      <c r="BC213" s="13" t="n">
        <v>-0.077348</v>
      </c>
      <c r="BD213" s="13" t="n">
        <v>0.085329</v>
      </c>
      <c r="BE213" s="13" t="n">
        <v>-0.191724</v>
      </c>
      <c r="BF213" s="13" t="n">
        <v>-0.213311</v>
      </c>
      <c r="BG213" s="13" t="n">
        <v>0.032538</v>
      </c>
      <c r="BH213" s="13" t="n">
        <v>-0.157563</v>
      </c>
      <c r="BI213" s="13" t="n">
        <v>0</v>
      </c>
      <c r="BJ213" s="13" t="n">
        <v>0.049875</v>
      </c>
      <c r="BK213" s="13" t="n">
        <v>-0.147268</v>
      </c>
      <c r="BM213" s="13" t="n">
        <v>0.051146</v>
      </c>
      <c r="BN213" s="13" t="n">
        <v>0.018305</v>
      </c>
      <c r="BO213" s="13" t="n">
        <v>-0.020565</v>
      </c>
      <c r="BP213" s="13" t="n">
        <v>-0.001646</v>
      </c>
      <c r="BQ213" s="13" t="n">
        <v>0.022</v>
      </c>
      <c r="BR213" s="13" t="n">
        <v>-0.055373</v>
      </c>
      <c r="BS213" s="13" t="n">
        <v>-0.035985</v>
      </c>
      <c r="BT213" s="13" t="n">
        <v>-0.039847</v>
      </c>
      <c r="BU213" s="13" t="n">
        <v>0.05297</v>
      </c>
      <c r="BV213" s="13" t="n">
        <v>0.030741</v>
      </c>
      <c r="BW213" s="13" t="n">
        <v>-0.052302</v>
      </c>
      <c r="BX213" s="13" t="n">
        <v>-0.063009</v>
      </c>
      <c r="BY213" s="13" t="n">
        <v>-0.01309</v>
      </c>
      <c r="BZ213" s="13" t="n">
        <v>0.068055</v>
      </c>
      <c r="CA213" s="13" t="n">
        <v>0.016072</v>
      </c>
      <c r="CB213" s="13" t="n">
        <v>-0.008157</v>
      </c>
      <c r="CC213" s="13" t="n">
        <v>0.007352</v>
      </c>
      <c r="CD213" s="13" t="n">
        <v>0.048882</v>
      </c>
      <c r="CE213" s="13" t="n">
        <v>0.041045</v>
      </c>
      <c r="CF213" s="13" t="n">
        <v>0.030226</v>
      </c>
      <c r="CG213" s="13" t="n">
        <v>-0.035925</v>
      </c>
      <c r="CH213" s="13" t="n">
        <v>0.13831</v>
      </c>
      <c r="CI213" s="13" t="n">
        <v>0.080139</v>
      </c>
      <c r="CJ213" s="13" t="n">
        <v>-0.018857</v>
      </c>
      <c r="CK213" s="13" t="n">
        <v>0.005195</v>
      </c>
      <c r="CL213" s="13" t="n">
        <v>0.008164</v>
      </c>
      <c r="CM213" s="13" t="n">
        <v>0.022889</v>
      </c>
      <c r="CN213" s="13" t="n">
        <v>-0.026455</v>
      </c>
      <c r="CO213" s="13" t="n">
        <v>0.03834</v>
      </c>
      <c r="CP213" s="13" t="n">
        <v>-0.008186</v>
      </c>
      <c r="CQ213" s="13" t="n">
        <v>-0.020183</v>
      </c>
      <c r="CR213" s="13" t="n">
        <v>0.097789</v>
      </c>
      <c r="CS213" s="13" t="n">
        <v>-0.000141</v>
      </c>
      <c r="CT213" s="13" t="n">
        <v>0.021339</v>
      </c>
      <c r="CU213" s="13" t="n">
        <v>-0.014216</v>
      </c>
      <c r="CV213" s="13" t="n">
        <v>0.02739</v>
      </c>
      <c r="CW213" s="13" t="n">
        <v>-0.032222</v>
      </c>
      <c r="CX213" s="13" t="n">
        <v>0.028314</v>
      </c>
      <c r="CY213" s="13" t="n">
        <v>0.011574</v>
      </c>
      <c r="CZ213" s="13" t="n">
        <v>0.065476</v>
      </c>
      <c r="DA213" s="13" t="n">
        <v>0.010986</v>
      </c>
      <c r="DB213" s="13" t="n">
        <v>-0.003438</v>
      </c>
      <c r="DC213" s="13" t="n">
        <v>0.017138</v>
      </c>
      <c r="DD213" s="13" t="n">
        <v>-0.033947</v>
      </c>
      <c r="DE213" s="13" t="n">
        <v>-0.092511</v>
      </c>
      <c r="DF213" s="13" t="n">
        <v>0.002495</v>
      </c>
      <c r="DG213" s="13" t="n">
        <v>-0.115682</v>
      </c>
      <c r="DH213" s="13" t="n">
        <v>0.084279</v>
      </c>
      <c r="DI213" s="13" t="n">
        <v>0.049183</v>
      </c>
      <c r="DJ213" s="13" t="n">
        <v>-0.04816</v>
      </c>
      <c r="DK213" s="13" t="n">
        <v>0.038882</v>
      </c>
      <c r="DL213" s="13" t="n">
        <v>-0.089176</v>
      </c>
      <c r="DM213" s="13" t="n">
        <v>0.066195</v>
      </c>
      <c r="DN213" s="13" t="n">
        <v>-0.018585</v>
      </c>
      <c r="DO213" s="13" t="n">
        <v>-0.066139</v>
      </c>
      <c r="DP213" s="13" t="n">
        <v>0.054784</v>
      </c>
      <c r="DQ213" s="13" t="n">
        <v>0.01138</v>
      </c>
      <c r="DR213" s="13" t="n">
        <v>0.034336</v>
      </c>
      <c r="DS213" s="13" t="n">
        <v>0.046332</v>
      </c>
      <c r="DT213" s="13" t="n">
        <v>-0.059176</v>
      </c>
      <c r="DV213" s="13" t="n">
        <v>0.048343</v>
      </c>
      <c r="DW213" s="13" t="n">
        <v>0.008998</v>
      </c>
      <c r="DX213" s="13" t="n">
        <v>-0.01209</v>
      </c>
      <c r="DY213" s="13" t="n">
        <v>0.003564</v>
      </c>
      <c r="DZ213" s="13" t="n">
        <v>0.001854</v>
      </c>
      <c r="EA213" s="13" t="n">
        <v>-0.050328</v>
      </c>
      <c r="EB213" s="13" t="n">
        <v>-0.034308</v>
      </c>
      <c r="EC213" s="13" t="n">
        <v>-0.049615</v>
      </c>
      <c r="ED213" s="13" t="n">
        <v>0.049806</v>
      </c>
      <c r="EE213" s="13" t="n">
        <v>0.011878</v>
      </c>
      <c r="EF213" s="13" t="n">
        <v>-0.049649</v>
      </c>
      <c r="EG213" s="13" t="n">
        <v>-0.086043</v>
      </c>
      <c r="EH213" s="13" t="n">
        <v>-0.014482</v>
      </c>
      <c r="EI213" s="13" t="n">
        <v>0.077828</v>
      </c>
      <c r="EJ213" s="13" t="n">
        <v>0.037266</v>
      </c>
      <c r="EK213" s="13" t="n">
        <v>-0.017486</v>
      </c>
      <c r="EL213" s="13" t="n">
        <v>0.008906</v>
      </c>
      <c r="EM213" s="13" t="n">
        <v>0.041202</v>
      </c>
      <c r="EN213" s="13" t="n">
        <v>0.034504</v>
      </c>
      <c r="EO213" s="13" t="n">
        <v>0.027047</v>
      </c>
      <c r="EP213" s="13" t="n">
        <v>-0.045937</v>
      </c>
      <c r="EQ213" s="13" t="n">
        <v>0.097765</v>
      </c>
      <c r="ER213" s="13" t="n">
        <v>0.059961</v>
      </c>
      <c r="ES213" s="13" t="n">
        <v>0.000689</v>
      </c>
      <c r="ET213" s="13" t="n">
        <v>0.014868</v>
      </c>
      <c r="EU213" s="13" t="n">
        <v>0.013282</v>
      </c>
      <c r="EV213" s="13" t="n">
        <v>0.010844</v>
      </c>
      <c r="EW213" s="13" t="n">
        <v>-0.022017</v>
      </c>
      <c r="EX213" s="13" t="n">
        <v>0.060492</v>
      </c>
      <c r="EY213" s="13" t="n">
        <v>-0.004598</v>
      </c>
      <c r="EZ213" s="13" t="n">
        <v>-0.018252</v>
      </c>
      <c r="FA213" s="13" t="n">
        <v>0.094668</v>
      </c>
      <c r="FB213" s="13" t="n">
        <v>-0.004544</v>
      </c>
      <c r="FC213" s="13" t="n">
        <v>0.029052</v>
      </c>
      <c r="FD213" s="13" t="n">
        <v>-0.001146</v>
      </c>
      <c r="FE213" s="13" t="n">
        <v>0.031691</v>
      </c>
      <c r="FF213" s="13" t="n">
        <v>-0.043143</v>
      </c>
      <c r="FG213" s="13" t="n">
        <v>0.036203</v>
      </c>
      <c r="FH213" s="13" t="n">
        <v>0.01141</v>
      </c>
      <c r="FI213" s="13" t="n">
        <v>0.048549</v>
      </c>
      <c r="FJ213" s="13" t="n">
        <v>-0.005962</v>
      </c>
      <c r="FK213" s="13" t="n">
        <v>-0.012931</v>
      </c>
      <c r="FL213" s="13" t="n">
        <v>0.014095</v>
      </c>
      <c r="FM213" s="13" t="n">
        <v>-0.022105</v>
      </c>
      <c r="FN213" s="13" t="n">
        <v>-0.087041</v>
      </c>
      <c r="FO213" s="13" t="n">
        <v>-0.004115</v>
      </c>
      <c r="FP213" s="13" t="n">
        <v>-0.124186</v>
      </c>
      <c r="FQ213" s="13" t="n">
        <v>0.115649</v>
      </c>
      <c r="FR213" s="13" t="n">
        <v>0.053177</v>
      </c>
      <c r="FS213" s="13" t="n">
        <v>-0.020198</v>
      </c>
      <c r="FT213" s="13" t="n">
        <v>0.032461</v>
      </c>
      <c r="FU213" s="13" t="n">
        <v>-0.08957</v>
      </c>
      <c r="FV213" s="13" t="n">
        <v>0.04619</v>
      </c>
      <c r="FW213" s="13" t="n">
        <v>-0.027637</v>
      </c>
      <c r="FX213" s="13" t="n">
        <v>-0.053796</v>
      </c>
      <c r="FY213" s="13" t="n">
        <v>0.031277</v>
      </c>
      <c r="FZ213" s="13" t="n">
        <v>-0.007</v>
      </c>
      <c r="GA213" s="13" t="n">
        <v>0.02396</v>
      </c>
      <c r="GB213" s="13" t="n">
        <v>0.057087</v>
      </c>
      <c r="GC213" s="13" t="n">
        <v>-0.022038</v>
      </c>
    </row>
    <row r="214" customFormat="false" ht="15" hidden="false" customHeight="false" outlineLevel="0" collapsed="false">
      <c r="B214" s="8" t="str">
        <f aca="false">Deals!B214</f>
        <v>Steel Partners Holdings L.P.</v>
      </c>
      <c r="C214" s="12" t="n">
        <v>1</v>
      </c>
      <c r="D214" s="13" t="n">
        <v>0.105539</v>
      </c>
      <c r="E214" s="13" t="n">
        <v>0.001582</v>
      </c>
      <c r="F214" s="13" t="n">
        <v>-0.047393</v>
      </c>
      <c r="G214" s="13" t="n">
        <v>0.001935</v>
      </c>
      <c r="H214" s="13" t="n">
        <v>0.023638</v>
      </c>
      <c r="I214" s="13" t="n">
        <v>-0.050053</v>
      </c>
      <c r="J214" s="13" t="n">
        <v>0.024096</v>
      </c>
      <c r="K214" s="13" t="n">
        <v>-0.027647</v>
      </c>
      <c r="L214" s="13" t="n">
        <v>0.004235</v>
      </c>
      <c r="M214" s="13" t="n">
        <v>0.024699</v>
      </c>
      <c r="N214" s="13" t="n">
        <v>-0.037037</v>
      </c>
      <c r="O214" s="13" t="n">
        <v>-0.189866</v>
      </c>
      <c r="P214" s="13" t="n">
        <v>0.047476</v>
      </c>
      <c r="Q214" s="13" t="n">
        <v>0.097122</v>
      </c>
      <c r="R214" s="13" t="n">
        <v>-0.006557</v>
      </c>
      <c r="S214" s="13" t="n">
        <v>-0.060066</v>
      </c>
      <c r="T214" s="13" t="n">
        <v>0.029529</v>
      </c>
      <c r="U214" s="13" t="n">
        <v>0.012926</v>
      </c>
      <c r="V214" s="13" t="n">
        <v>-0.026936</v>
      </c>
      <c r="W214" s="13" t="n">
        <v>-0.00692</v>
      </c>
      <c r="X214" s="13" t="n">
        <v>0</v>
      </c>
      <c r="Y214" s="13" t="n">
        <v>-0.003484</v>
      </c>
      <c r="Z214" s="13" t="n">
        <v>0.083916</v>
      </c>
      <c r="AA214" s="13" t="n">
        <v>0.129032</v>
      </c>
      <c r="AB214" s="13" t="n">
        <v>-0.002857</v>
      </c>
      <c r="AC214" s="13" t="n">
        <v>0.100287</v>
      </c>
      <c r="AD214" s="13" t="n">
        <v>-0.041667</v>
      </c>
      <c r="AE214" s="13" t="n">
        <v>0.016304</v>
      </c>
      <c r="AF214" s="13" t="n">
        <v>-0.005348</v>
      </c>
      <c r="AG214" s="13" t="n">
        <v>-0.005376</v>
      </c>
      <c r="AH214" s="13" t="n">
        <v>-0.018919</v>
      </c>
      <c r="AI214" s="13" t="n">
        <v>0.100129</v>
      </c>
      <c r="AJ214" s="13" t="n">
        <v>0.029831</v>
      </c>
      <c r="AK214" s="13" t="n">
        <v>0.015748</v>
      </c>
      <c r="AL214" s="13" t="n">
        <v>0.010336</v>
      </c>
      <c r="AM214" s="13" t="n">
        <v>0.035806</v>
      </c>
      <c r="AN214" s="13" t="n">
        <v>-0.054321</v>
      </c>
      <c r="AO214" s="13" t="n">
        <v>-0.065274</v>
      </c>
      <c r="AP214" s="13" t="n">
        <v>-0.061453</v>
      </c>
      <c r="AQ214" s="13" t="n">
        <v>0.017857</v>
      </c>
      <c r="AR214" s="13" t="n">
        <v>-0.01462</v>
      </c>
      <c r="AS214" s="13" t="n">
        <v>-0.020772</v>
      </c>
      <c r="AT214" s="13" t="n">
        <v>0.033333</v>
      </c>
      <c r="AU214" s="13" t="n">
        <v>-0.002933</v>
      </c>
      <c r="AV214" s="13" t="n">
        <v>-0.061765</v>
      </c>
      <c r="AW214" s="13" t="n">
        <v>-0.100313</v>
      </c>
      <c r="AX214" s="13" t="n">
        <v>-0.066202</v>
      </c>
      <c r="AY214" s="13" t="n">
        <v>0.047015</v>
      </c>
      <c r="AZ214" s="13" t="n">
        <v>-0.017819</v>
      </c>
      <c r="BA214" s="13" t="n">
        <v>0.014514</v>
      </c>
      <c r="BB214" s="13" t="n">
        <v>-0.007868</v>
      </c>
      <c r="BC214" s="13" t="n">
        <v>0.009373</v>
      </c>
      <c r="BD214" s="13" t="n">
        <v>0</v>
      </c>
      <c r="BE214" s="13" t="n">
        <v>-0.003571</v>
      </c>
      <c r="BF214" s="13" t="n">
        <v>-0.063082</v>
      </c>
      <c r="BG214" s="13" t="n">
        <v>-0.020658</v>
      </c>
      <c r="BH214" s="13" t="n">
        <v>-0.040625</v>
      </c>
      <c r="BI214" s="13" t="n">
        <v>-0.022801</v>
      </c>
      <c r="BJ214" s="13" t="n">
        <v>0.008333</v>
      </c>
      <c r="BK214" s="13" t="n">
        <v>-0.033058</v>
      </c>
      <c r="BM214" s="13" t="n">
        <v>0.064212</v>
      </c>
      <c r="BN214" s="13" t="n">
        <v>0.017009</v>
      </c>
      <c r="BO214" s="13" t="n">
        <v>-0.027999</v>
      </c>
      <c r="BP214" s="13" t="n">
        <v>0.004012</v>
      </c>
      <c r="BQ214" s="13" t="n">
        <v>0.023638</v>
      </c>
      <c r="BR214" s="13" t="n">
        <v>-0.050053</v>
      </c>
      <c r="BS214" s="13" t="n">
        <v>-0.048378</v>
      </c>
      <c r="BT214" s="13" t="n">
        <v>-0.06116</v>
      </c>
      <c r="BU214" s="13" t="n">
        <v>0.0586</v>
      </c>
      <c r="BV214" s="13" t="n">
        <v>0.030673</v>
      </c>
      <c r="BW214" s="13" t="n">
        <v>-0.047346</v>
      </c>
      <c r="BX214" s="13" t="n">
        <v>-0.091005</v>
      </c>
      <c r="BY214" s="13" t="n">
        <v>-0.000483</v>
      </c>
      <c r="BZ214" s="13" t="n">
        <v>0.069403</v>
      </c>
      <c r="CA214" s="13" t="n">
        <v>0.027511</v>
      </c>
      <c r="CB214" s="13" t="n">
        <v>0.013709</v>
      </c>
      <c r="CC214" s="13" t="n">
        <v>-0.008558</v>
      </c>
      <c r="CD214" s="13" t="n">
        <v>0.068474</v>
      </c>
      <c r="CE214" s="13" t="n">
        <v>0.045573</v>
      </c>
      <c r="CF214" s="13" t="n">
        <v>0.043608</v>
      </c>
      <c r="CG214" s="13" t="n">
        <v>-0.069084</v>
      </c>
      <c r="CH214" s="13" t="n">
        <v>0.136333</v>
      </c>
      <c r="CI214" s="13" t="n">
        <v>0.024963</v>
      </c>
      <c r="CJ214" s="13" t="n">
        <v>-0.001916</v>
      </c>
      <c r="CK214" s="13" t="n">
        <v>0.022794</v>
      </c>
      <c r="CL214" s="13" t="n">
        <v>0.023729</v>
      </c>
      <c r="CM214" s="13" t="n">
        <v>0.008077</v>
      </c>
      <c r="CN214" s="13" t="n">
        <v>-0.015728</v>
      </c>
      <c r="CO214" s="13" t="n">
        <v>0.047934</v>
      </c>
      <c r="CP214" s="13" t="n">
        <v>-0.007806</v>
      </c>
      <c r="CQ214" s="13" t="n">
        <v>-0.018301</v>
      </c>
      <c r="CR214" s="13" t="n">
        <v>0.100129</v>
      </c>
      <c r="CS214" s="13" t="n">
        <v>0.029831</v>
      </c>
      <c r="CT214" s="13" t="n">
        <v>0.025151</v>
      </c>
      <c r="CU214" s="13" t="n">
        <v>-0.004219</v>
      </c>
      <c r="CV214" s="13" t="n">
        <v>0.024217</v>
      </c>
      <c r="CW214" s="13" t="n">
        <v>-0.041791</v>
      </c>
      <c r="CX214" s="13" t="n">
        <v>0.005445</v>
      </c>
      <c r="CY214" s="13" t="n">
        <v>0.007228</v>
      </c>
      <c r="CZ214" s="13" t="n">
        <v>0.075031</v>
      </c>
      <c r="DA214" s="13" t="n">
        <v>0.00368</v>
      </c>
      <c r="DB214" s="13" t="n">
        <v>0.012109</v>
      </c>
      <c r="DC214" s="13" t="n">
        <v>0.026087</v>
      </c>
      <c r="DD214" s="13" t="n">
        <v>-0.04146</v>
      </c>
      <c r="DE214" s="13" t="n">
        <v>-0.10639</v>
      </c>
      <c r="DF214" s="13" t="n">
        <v>-0.001374</v>
      </c>
      <c r="DG214" s="13" t="n">
        <v>-0.111146</v>
      </c>
      <c r="DH214" s="13" t="n">
        <v>0.097951</v>
      </c>
      <c r="DI214" s="13" t="n">
        <v>0.062737</v>
      </c>
      <c r="DJ214" s="13" t="n">
        <v>-0.029465</v>
      </c>
      <c r="DK214" s="13" t="n">
        <v>0.020413</v>
      </c>
      <c r="DL214" s="13" t="n">
        <v>-0.079089</v>
      </c>
      <c r="DM214" s="13" t="n">
        <v>0.045992</v>
      </c>
      <c r="DN214" s="13" t="n">
        <v>-0.01234</v>
      </c>
      <c r="DO214" s="13" t="n">
        <v>-0.072345</v>
      </c>
      <c r="DP214" s="13" t="n">
        <v>0.028222</v>
      </c>
      <c r="DQ214" s="13" t="n">
        <v>0.010274</v>
      </c>
      <c r="DR214" s="13" t="n">
        <v>0.03501</v>
      </c>
      <c r="DS214" s="13" t="n">
        <v>0.02781</v>
      </c>
      <c r="DT214" s="13" t="n">
        <v>-0.045625</v>
      </c>
      <c r="DV214" s="13" t="n">
        <v>0.07833</v>
      </c>
      <c r="DW214" s="13" t="n">
        <v>-0.007189</v>
      </c>
      <c r="DX214" s="13" t="n">
        <v>-0.013153</v>
      </c>
      <c r="DY214" s="13" t="n">
        <v>-0.006213</v>
      </c>
      <c r="DZ214" s="13" t="n">
        <v>-0.006329</v>
      </c>
      <c r="EA214" s="13" t="n">
        <v>-0.062039</v>
      </c>
      <c r="EB214" s="13" t="n">
        <v>-0.013995</v>
      </c>
      <c r="EC214" s="13" t="n">
        <v>-0.054036</v>
      </c>
      <c r="ED214" s="13" t="n">
        <v>0.052703</v>
      </c>
      <c r="EE214" s="13" t="n">
        <v>0.078904</v>
      </c>
      <c r="EF214" s="13" t="n">
        <v>-0.046923</v>
      </c>
      <c r="EG214" s="13" t="n">
        <v>-0.093173</v>
      </c>
      <c r="EH214" s="13" t="n">
        <v>0.009407</v>
      </c>
      <c r="EI214" s="13" t="n">
        <v>0.060623</v>
      </c>
      <c r="EJ214" s="13" t="n">
        <v>0.038751</v>
      </c>
      <c r="EK214" s="13" t="n">
        <v>0.002691</v>
      </c>
      <c r="EL214" s="13" t="n">
        <v>-0.015593</v>
      </c>
      <c r="EM214" s="13" t="n">
        <v>0.071161</v>
      </c>
      <c r="EN214" s="13" t="n">
        <v>0.035148</v>
      </c>
      <c r="EO214" s="13" t="n">
        <v>0.042281</v>
      </c>
      <c r="EP214" s="13" t="n">
        <v>-0.081697</v>
      </c>
      <c r="EQ214" s="13" t="n">
        <v>0.107254</v>
      </c>
      <c r="ER214" s="13" t="n">
        <v>0.015077</v>
      </c>
      <c r="ES214" s="13" t="n">
        <v>0.028139</v>
      </c>
      <c r="ET214" s="13" t="n">
        <v>0.023436</v>
      </c>
      <c r="EU214" s="13" t="n">
        <v>0.033595</v>
      </c>
      <c r="EV214" s="13" t="n">
        <v>-0.006399</v>
      </c>
      <c r="EW214" s="13" t="n">
        <v>-0.036321</v>
      </c>
      <c r="EX214" s="13" t="n">
        <v>0.040234</v>
      </c>
      <c r="EY214" s="13" t="n">
        <v>-0.015028</v>
      </c>
      <c r="EZ214" s="13" t="n">
        <v>-0.017338</v>
      </c>
      <c r="FA214" s="13" t="n">
        <v>0.130267</v>
      </c>
      <c r="FB214" s="13" t="n">
        <v>0.006499</v>
      </c>
      <c r="FC214" s="13" t="n">
        <v>0.039321</v>
      </c>
      <c r="FD214" s="13" t="n">
        <v>0.005639</v>
      </c>
      <c r="FE214" s="13" t="n">
        <v>0.001553</v>
      </c>
      <c r="FF214" s="13" t="n">
        <v>-0.054729</v>
      </c>
      <c r="FG214" s="13" t="n">
        <v>0.003436</v>
      </c>
      <c r="FH214" s="13" t="n">
        <v>0.008356</v>
      </c>
      <c r="FI214" s="13" t="n">
        <v>0.05588</v>
      </c>
      <c r="FJ214" s="13" t="n">
        <v>-0.003318</v>
      </c>
      <c r="FK214" s="13" t="n">
        <v>-0.011477</v>
      </c>
      <c r="FL214" s="13" t="n">
        <v>0.021333</v>
      </c>
      <c r="FM214" s="13" t="n">
        <v>-0.03153</v>
      </c>
      <c r="FN214" s="13" t="n">
        <v>-0.10005</v>
      </c>
      <c r="FO214" s="13" t="n">
        <v>-0.019527</v>
      </c>
      <c r="FP214" s="13" t="n">
        <v>-0.139953</v>
      </c>
      <c r="FQ214" s="13" t="n">
        <v>0.139684</v>
      </c>
      <c r="FR214" s="13" t="n">
        <v>0.063457</v>
      </c>
      <c r="FS214" s="13" t="n">
        <v>0.007924</v>
      </c>
      <c r="FT214" s="13" t="n">
        <v>0.01261</v>
      </c>
      <c r="FU214" s="13" t="n">
        <v>-0.092647</v>
      </c>
      <c r="FV214" s="13" t="n">
        <v>0.028727</v>
      </c>
      <c r="FW214" s="13" t="n">
        <v>-0.023811</v>
      </c>
      <c r="FX214" s="13" t="n">
        <v>-0.067317</v>
      </c>
      <c r="FY214" s="13" t="n">
        <v>0.003148</v>
      </c>
      <c r="FZ214" s="13" t="n">
        <v>-0.007231</v>
      </c>
      <c r="GA214" s="13" t="n">
        <v>0.025875</v>
      </c>
      <c r="GB214" s="13" t="n">
        <v>0.037857</v>
      </c>
      <c r="GC214" s="13" t="n">
        <v>0.024118</v>
      </c>
    </row>
    <row r="215" customFormat="false" ht="15" hidden="false" customHeight="false" outlineLevel="0" collapsed="false">
      <c r="B215" s="8" t="str">
        <f aca="false">Deals!B215</f>
        <v>Suncoke Energy, Inc.</v>
      </c>
      <c r="C215" s="12" t="n">
        <v>1</v>
      </c>
      <c r="D215" s="13" t="n">
        <v>0.208609</v>
      </c>
      <c r="E215" s="13" t="n">
        <v>-0.178137</v>
      </c>
      <c r="F215" s="13" t="n">
        <v>0.17336</v>
      </c>
      <c r="G215" s="13" t="n">
        <v>-0.068169</v>
      </c>
      <c r="H215" s="13" t="n">
        <v>-0.200492</v>
      </c>
      <c r="I215" s="13" t="n">
        <v>-0.054615</v>
      </c>
      <c r="J215" s="13" t="n">
        <v>-0.053702</v>
      </c>
      <c r="K215" s="13" t="n">
        <v>-0.3223</v>
      </c>
      <c r="L215" s="13" t="n">
        <v>-0.362468</v>
      </c>
      <c r="M215" s="13" t="n">
        <v>-0.207661</v>
      </c>
      <c r="N215" s="13" t="n">
        <v>-0.082011</v>
      </c>
      <c r="O215" s="13" t="n">
        <v>0.089337</v>
      </c>
      <c r="P215" s="13" t="n">
        <v>0.251323</v>
      </c>
      <c r="Q215" s="13" t="n">
        <v>0.374207</v>
      </c>
      <c r="R215" s="13" t="n">
        <v>0.143077</v>
      </c>
      <c r="S215" s="13" t="n">
        <v>-0.185734</v>
      </c>
      <c r="T215" s="13" t="n">
        <v>-0.038017</v>
      </c>
      <c r="U215" s="13" t="n">
        <v>0.310997</v>
      </c>
      <c r="V215" s="13" t="n">
        <v>-0.145478</v>
      </c>
      <c r="W215" s="13" t="n">
        <v>0.230061</v>
      </c>
      <c r="X215" s="13" t="n">
        <v>0.273067</v>
      </c>
      <c r="Y215" s="13" t="n">
        <v>0.118511</v>
      </c>
      <c r="Z215" s="13" t="n">
        <v>-0.007005</v>
      </c>
      <c r="AA215" s="13" t="n">
        <v>-0.222222</v>
      </c>
      <c r="AB215" s="13" t="n">
        <v>0.105442</v>
      </c>
      <c r="AC215" s="13" t="n">
        <v>-0.081026</v>
      </c>
      <c r="AD215" s="13" t="n">
        <v>0.023438</v>
      </c>
      <c r="AE215" s="13" t="n">
        <v>-0.046892</v>
      </c>
      <c r="AF215" s="13" t="n">
        <v>0.24714</v>
      </c>
      <c r="AG215" s="13" t="n">
        <v>-0.178899</v>
      </c>
      <c r="AH215" s="13" t="n">
        <v>0.041341</v>
      </c>
      <c r="AI215" s="13" t="n">
        <v>-0.019313</v>
      </c>
      <c r="AJ215" s="13" t="n">
        <v>0.213348</v>
      </c>
      <c r="AK215" s="13" t="n">
        <v>0.027051</v>
      </c>
      <c r="AL215" s="13" t="n">
        <v>0.052678</v>
      </c>
      <c r="AM215" s="13" t="n">
        <v>-0.074229</v>
      </c>
      <c r="AN215" s="13" t="n">
        <v>-0.037838</v>
      </c>
      <c r="AO215" s="13" t="n">
        <v>0.007491</v>
      </c>
      <c r="AP215" s="13" t="n">
        <v>0.067844</v>
      </c>
      <c r="AQ215" s="13" t="n">
        <v>0.178416</v>
      </c>
      <c r="AR215" s="13" t="n">
        <v>-0.01034</v>
      </c>
      <c r="AS215" s="13" t="n">
        <v>-0.148507</v>
      </c>
      <c r="AT215" s="13" t="n">
        <v>-0.021911</v>
      </c>
      <c r="AU215" s="13" t="n">
        <v>0.041219</v>
      </c>
      <c r="AV215" s="13" t="n">
        <v>-0.036145</v>
      </c>
      <c r="AW215" s="13" t="n">
        <v>-0.128571</v>
      </c>
      <c r="AX215" s="13" t="n">
        <v>-0.123975</v>
      </c>
      <c r="AY215" s="13" t="n">
        <v>0.31462</v>
      </c>
      <c r="AZ215" s="13" t="n">
        <v>-0.117438</v>
      </c>
      <c r="BA215" s="13" t="n">
        <v>-0.144153</v>
      </c>
      <c r="BB215" s="13" t="n">
        <v>0.014134</v>
      </c>
      <c r="BC215" s="13" t="n">
        <v>-0.147503</v>
      </c>
      <c r="BD215" s="13" t="n">
        <v>0.209809</v>
      </c>
      <c r="BE215" s="13" t="n">
        <v>-0.14527</v>
      </c>
      <c r="BF215" s="13" t="n">
        <v>-0.177866</v>
      </c>
      <c r="BG215" s="13" t="n">
        <v>-0.096154</v>
      </c>
      <c r="BH215" s="13" t="n">
        <v>-0.062057</v>
      </c>
      <c r="BI215" s="13" t="n">
        <v>-0.020794</v>
      </c>
      <c r="BJ215" s="13" t="n">
        <v>0.216797</v>
      </c>
      <c r="BK215" s="13" t="n">
        <v>-0.05618</v>
      </c>
      <c r="BM215" s="13" t="n">
        <v>0.065447</v>
      </c>
      <c r="BN215" s="13" t="n">
        <v>0.008073</v>
      </c>
      <c r="BO215" s="13" t="n">
        <v>-0.027893</v>
      </c>
      <c r="BP215" s="13" t="n">
        <v>0.028258</v>
      </c>
      <c r="BQ215" s="13" t="n">
        <v>-0.002503</v>
      </c>
      <c r="BR215" s="13" t="n">
        <v>-0.006629</v>
      </c>
      <c r="BS215" s="13" t="n">
        <v>-0.034871</v>
      </c>
      <c r="BT215" s="13" t="n">
        <v>-0.050823</v>
      </c>
      <c r="BU215" s="13" t="n">
        <v>0.063448</v>
      </c>
      <c r="BV215" s="13" t="n">
        <v>0.030003</v>
      </c>
      <c r="BW215" s="13" t="n">
        <v>-0.050286</v>
      </c>
      <c r="BX215" s="13" t="n">
        <v>-0.083393</v>
      </c>
      <c r="BY215" s="13" t="n">
        <v>0.018763</v>
      </c>
      <c r="BZ215" s="13" t="n">
        <v>0.08417</v>
      </c>
      <c r="CA215" s="13" t="n">
        <v>-2.2E-005</v>
      </c>
      <c r="CB215" s="13" t="n">
        <v>0.00702</v>
      </c>
      <c r="CC215" s="13" t="n">
        <v>-0.008668</v>
      </c>
      <c r="CD215" s="13" t="n">
        <v>0.05865</v>
      </c>
      <c r="CE215" s="13" t="n">
        <v>0.021658</v>
      </c>
      <c r="CF215" s="13" t="n">
        <v>0.009925</v>
      </c>
      <c r="CG215" s="13" t="n">
        <v>-0.056638</v>
      </c>
      <c r="CH215" s="13" t="n">
        <v>0.130835</v>
      </c>
      <c r="CI215" s="13" t="n">
        <v>0.024077</v>
      </c>
      <c r="CJ215" s="13" t="n">
        <v>-0.005274</v>
      </c>
      <c r="CK215" s="13" t="n">
        <v>0.006226</v>
      </c>
      <c r="CL215" s="13" t="n">
        <v>-0.007483</v>
      </c>
      <c r="CM215" s="13" t="n">
        <v>0.010098</v>
      </c>
      <c r="CN215" s="13" t="n">
        <v>-0.023938</v>
      </c>
      <c r="CO215" s="13" t="n">
        <v>0.032326</v>
      </c>
      <c r="CP215" s="13" t="n">
        <v>0.010639</v>
      </c>
      <c r="CQ215" s="13" t="n">
        <v>-0.018939</v>
      </c>
      <c r="CR215" s="13" t="n">
        <v>0.08756</v>
      </c>
      <c r="CS215" s="13" t="n">
        <v>0.002272</v>
      </c>
      <c r="CT215" s="13" t="n">
        <v>0.023744</v>
      </c>
      <c r="CU215" s="13" t="n">
        <v>-0.019439</v>
      </c>
      <c r="CV215" s="13" t="n">
        <v>0.029965</v>
      </c>
      <c r="CW215" s="13" t="n">
        <v>-0.039999</v>
      </c>
      <c r="CX215" s="13" t="n">
        <v>0.011741</v>
      </c>
      <c r="CY215" s="13" t="n">
        <v>0.00887</v>
      </c>
      <c r="CZ215" s="13" t="n">
        <v>0.06982</v>
      </c>
      <c r="DA215" s="13" t="n">
        <v>-0.002058</v>
      </c>
      <c r="DB215" s="13" t="n">
        <v>0.03853</v>
      </c>
      <c r="DC215" s="13" t="n">
        <v>0.040514</v>
      </c>
      <c r="DD215" s="13" t="n">
        <v>-0.034794</v>
      </c>
      <c r="DE215" s="13" t="n">
        <v>-0.122604</v>
      </c>
      <c r="DF215" s="13" t="n">
        <v>0.029005</v>
      </c>
      <c r="DG215" s="13" t="n">
        <v>-0.115803</v>
      </c>
      <c r="DH215" s="13" t="n">
        <v>0.097285</v>
      </c>
      <c r="DI215" s="13" t="n">
        <v>0.058438</v>
      </c>
      <c r="DJ215" s="13" t="n">
        <v>-0.031017</v>
      </c>
      <c r="DK215" s="13" t="n">
        <v>0.038819</v>
      </c>
      <c r="DL215" s="13" t="n">
        <v>-0.077642</v>
      </c>
      <c r="DM215" s="13" t="n">
        <v>0.089304</v>
      </c>
      <c r="DN215" s="13" t="n">
        <v>0.00738</v>
      </c>
      <c r="DO215" s="13" t="n">
        <v>-0.047928</v>
      </c>
      <c r="DP215" s="13" t="n">
        <v>0.03855</v>
      </c>
      <c r="DQ215" s="13" t="n">
        <v>0.017423</v>
      </c>
      <c r="DR215" s="13" t="n">
        <v>0.029992</v>
      </c>
      <c r="DS215" s="13" t="n">
        <v>0.062799</v>
      </c>
      <c r="DT215" s="13" t="n">
        <v>-0.054286</v>
      </c>
      <c r="DV215" s="13" t="n">
        <v>0.073055</v>
      </c>
      <c r="DW215" s="13" t="n">
        <v>0.001979</v>
      </c>
      <c r="DX215" s="13" t="n">
        <v>-0.012164</v>
      </c>
      <c r="DY215" s="13" t="n">
        <v>0.020936</v>
      </c>
      <c r="DZ215" s="13" t="n">
        <v>0.002798</v>
      </c>
      <c r="EA215" s="13" t="n">
        <v>-0.009748</v>
      </c>
      <c r="EB215" s="13" t="n">
        <v>-0.03247</v>
      </c>
      <c r="EC215" s="13" t="n">
        <v>-0.05037</v>
      </c>
      <c r="ED215" s="13" t="n">
        <v>0.071433</v>
      </c>
      <c r="EE215" s="13" t="n">
        <v>0.034408</v>
      </c>
      <c r="EF215" s="13" t="n">
        <v>-0.05314</v>
      </c>
      <c r="EG215" s="13" t="n">
        <v>-0.082202</v>
      </c>
      <c r="EH215" s="13" t="n">
        <v>0.022044</v>
      </c>
      <c r="EI215" s="13" t="n">
        <v>0.079691</v>
      </c>
      <c r="EJ215" s="13" t="n">
        <v>0.017991</v>
      </c>
      <c r="EK215" s="13" t="n">
        <v>0.011739</v>
      </c>
      <c r="EL215" s="13" t="n">
        <v>-0.014708</v>
      </c>
      <c r="EM215" s="13" t="n">
        <v>0.056092</v>
      </c>
      <c r="EN215" s="13" t="n">
        <v>0.019127</v>
      </c>
      <c r="EO215" s="13" t="n">
        <v>0.013815</v>
      </c>
      <c r="EP215" s="13" t="n">
        <v>-0.055074</v>
      </c>
      <c r="EQ215" s="13" t="n">
        <v>0.135632</v>
      </c>
      <c r="ER215" s="13" t="n">
        <v>0.026419</v>
      </c>
      <c r="ES215" s="13" t="n">
        <v>-0.00429</v>
      </c>
      <c r="ET215" s="13" t="n">
        <v>0.009305</v>
      </c>
      <c r="EU215" s="13" t="n">
        <v>-0.00634</v>
      </c>
      <c r="EV215" s="13" t="n">
        <v>0.009706</v>
      </c>
      <c r="EW215" s="13" t="n">
        <v>-0.029333</v>
      </c>
      <c r="EX215" s="13" t="n">
        <v>0.040897</v>
      </c>
      <c r="EY215" s="13" t="n">
        <v>0.009406</v>
      </c>
      <c r="EZ215" s="13" t="n">
        <v>-0.017898</v>
      </c>
      <c r="FA215" s="13" t="n">
        <v>0.091002</v>
      </c>
      <c r="FB215" s="13" t="n">
        <v>0.001117</v>
      </c>
      <c r="FC215" s="13" t="n">
        <v>0.022477</v>
      </c>
      <c r="FD215" s="13" t="n">
        <v>-0.013906</v>
      </c>
      <c r="FE215" s="13" t="n">
        <v>0.027451</v>
      </c>
      <c r="FF215" s="13" t="n">
        <v>-0.038053</v>
      </c>
      <c r="FG215" s="13" t="n">
        <v>0.011183</v>
      </c>
      <c r="FH215" s="13" t="n">
        <v>0.009837</v>
      </c>
      <c r="FI215" s="13" t="n">
        <v>0.069362</v>
      </c>
      <c r="FJ215" s="13" t="n">
        <v>0.00185</v>
      </c>
      <c r="FK215" s="13" t="n">
        <v>0.037225</v>
      </c>
      <c r="FL215" s="13" t="n">
        <v>0.040893</v>
      </c>
      <c r="FM215" s="13" t="n">
        <v>-0.039627</v>
      </c>
      <c r="FN215" s="13" t="n">
        <v>-0.122604</v>
      </c>
      <c r="FO215" s="13" t="n">
        <v>0.026862</v>
      </c>
      <c r="FP215" s="13" t="n">
        <v>-0.11858</v>
      </c>
      <c r="FQ215" s="13" t="n">
        <v>0.107668</v>
      </c>
      <c r="FR215" s="13" t="n">
        <v>0.069291</v>
      </c>
      <c r="FS215" s="13" t="n">
        <v>-0.031799</v>
      </c>
      <c r="FT215" s="13" t="n">
        <v>0.039109</v>
      </c>
      <c r="FU215" s="13" t="n">
        <v>-0.086469</v>
      </c>
      <c r="FV215" s="13" t="n">
        <v>0.092211</v>
      </c>
      <c r="FW215" s="13" t="n">
        <v>0.00861</v>
      </c>
      <c r="FX215" s="13" t="n">
        <v>-0.049638</v>
      </c>
      <c r="FY215" s="13" t="n">
        <v>0.039134</v>
      </c>
      <c r="FZ215" s="13" t="n">
        <v>0.011202</v>
      </c>
      <c r="GA215" s="13" t="n">
        <v>0.027912</v>
      </c>
      <c r="GB215" s="13" t="n">
        <v>0.083354</v>
      </c>
      <c r="GC215" s="13" t="n">
        <v>-0.059186</v>
      </c>
    </row>
    <row r="216" customFormat="false" ht="15" hidden="false" customHeight="false" outlineLevel="0" collapsed="false">
      <c r="B216" s="8" t="str">
        <f aca="false">Deals!B216</f>
        <v>Gannett Co., Inc.</v>
      </c>
      <c r="C216" s="12" t="n">
        <v>1</v>
      </c>
      <c r="D216" s="13" t="n">
        <v>0.056007</v>
      </c>
      <c r="E216" s="13" t="n">
        <v>-0.023077</v>
      </c>
      <c r="F216" s="13" t="n">
        <v>-0.033431</v>
      </c>
      <c r="G216" s="13" t="n">
        <v>-0.04799</v>
      </c>
      <c r="H216" s="13" t="n">
        <v>-0.176658</v>
      </c>
      <c r="I216" s="13" t="n">
        <v>-0.051311</v>
      </c>
      <c r="J216" s="13" t="n">
        <v>-0.122869</v>
      </c>
      <c r="K216" s="13" t="n">
        <v>0.046917</v>
      </c>
      <c r="L216" s="13" t="n">
        <v>0.041397</v>
      </c>
      <c r="M216" s="13" t="n">
        <v>0.131056</v>
      </c>
      <c r="N216" s="13" t="n">
        <v>0.07743</v>
      </c>
      <c r="O216" s="13" t="n">
        <v>-0.109969</v>
      </c>
      <c r="P216" s="13" t="n">
        <v>-0.097575</v>
      </c>
      <c r="Q216" s="13" t="n">
        <v>0.074856</v>
      </c>
      <c r="R216" s="13" t="n">
        <v>-0.035457</v>
      </c>
      <c r="S216" s="13" t="n">
        <v>0.085981</v>
      </c>
      <c r="T216" s="13" t="n">
        <v>0.045898</v>
      </c>
      <c r="U216" s="13" t="n">
        <v>-0.02269</v>
      </c>
      <c r="V216" s="13" t="n">
        <v>-0.09513</v>
      </c>
      <c r="W216" s="13" t="n">
        <v>-0.020025</v>
      </c>
      <c r="X216" s="13" t="n">
        <v>-0.070968</v>
      </c>
      <c r="Y216" s="13" t="n">
        <v>0.066667</v>
      </c>
      <c r="Z216" s="13" t="n">
        <v>0.051432</v>
      </c>
      <c r="AA216" s="13" t="n">
        <v>-0.046904</v>
      </c>
      <c r="AB216" s="13" t="n">
        <v>0.012467</v>
      </c>
      <c r="AC216" s="13" t="n">
        <v>-0.068697</v>
      </c>
      <c r="AD216" s="13" t="n">
        <v>-0.073892</v>
      </c>
      <c r="AE216" s="13" t="n">
        <v>-0.017477</v>
      </c>
      <c r="AF216" s="13" t="n">
        <v>0.054911</v>
      </c>
      <c r="AG216" s="13" t="n">
        <v>0.034125</v>
      </c>
      <c r="AH216" s="13" t="n">
        <v>0.000717</v>
      </c>
      <c r="AI216" s="13" t="n">
        <v>0.072516</v>
      </c>
      <c r="AJ216" s="13" t="n">
        <v>0.079784</v>
      </c>
      <c r="AK216" s="13" t="n">
        <v>0.087038</v>
      </c>
      <c r="AL216" s="13" t="n">
        <v>-0.024194</v>
      </c>
      <c r="AM216" s="13" t="n">
        <v>0.029965</v>
      </c>
      <c r="AN216" s="13" t="n">
        <v>-0.039999</v>
      </c>
      <c r="AO216" s="13" t="n">
        <v>0.015072</v>
      </c>
      <c r="AP216" s="13" t="n">
        <v>-0.032672</v>
      </c>
      <c r="AQ216" s="13" t="n">
        <v>0.029554</v>
      </c>
      <c r="AR216" s="13" t="n">
        <v>0.106587</v>
      </c>
      <c r="AS216" s="13" t="n">
        <v>-0.026515</v>
      </c>
      <c r="AT216" s="13" t="n">
        <v>-0.095609</v>
      </c>
      <c r="AU216" s="13" t="n">
        <v>-0.013208</v>
      </c>
      <c r="AV216" s="13" t="n">
        <v>-0.104525</v>
      </c>
      <c r="AW216" s="13" t="n">
        <v>-0.033452</v>
      </c>
      <c r="AX216" s="13" t="n">
        <v>-0.123485</v>
      </c>
      <c r="AY216" s="13" t="n">
        <v>0.181504</v>
      </c>
      <c r="AZ216" s="13" t="n">
        <v>-0.025604</v>
      </c>
      <c r="BA216" s="13" t="n">
        <v>-0.183183</v>
      </c>
      <c r="BB216" s="13" t="n">
        <v>0.018095</v>
      </c>
      <c r="BC216" s="13" t="n">
        <v>-0.101029</v>
      </c>
      <c r="BD216" s="13" t="n">
        <v>0.022752</v>
      </c>
      <c r="BE216" s="13" t="n">
        <v>0.14089</v>
      </c>
      <c r="BF216" s="13" t="n">
        <v>-0.149489</v>
      </c>
      <c r="BG216" s="13" t="n">
        <v>0.003417</v>
      </c>
      <c r="BH216" s="13" t="n">
        <v>0.043133</v>
      </c>
      <c r="BI216" s="13" t="n">
        <v>-0.413825</v>
      </c>
      <c r="BJ216" s="13" t="n">
        <v>0.003145</v>
      </c>
      <c r="BK216" s="13" t="n">
        <v>-0.04232</v>
      </c>
      <c r="BM216" s="13" t="n">
        <v>0.065447</v>
      </c>
      <c r="BN216" s="13" t="n">
        <v>0.008073</v>
      </c>
      <c r="BO216" s="13" t="n">
        <v>-0.027893</v>
      </c>
      <c r="BP216" s="13" t="n">
        <v>0.028258</v>
      </c>
      <c r="BQ216" s="13" t="n">
        <v>-0.002503</v>
      </c>
      <c r="BR216" s="13" t="n">
        <v>-0.006629</v>
      </c>
      <c r="BS216" s="13" t="n">
        <v>-0.034871</v>
      </c>
      <c r="BT216" s="13" t="n">
        <v>-0.050823</v>
      </c>
      <c r="BU216" s="13" t="n">
        <v>0.063448</v>
      </c>
      <c r="BV216" s="13" t="n">
        <v>0.030003</v>
      </c>
      <c r="BW216" s="13" t="n">
        <v>-0.050286</v>
      </c>
      <c r="BX216" s="13" t="n">
        <v>-0.083393</v>
      </c>
      <c r="BY216" s="13" t="n">
        <v>0.018763</v>
      </c>
      <c r="BZ216" s="13" t="n">
        <v>0.08417</v>
      </c>
      <c r="CA216" s="13" t="n">
        <v>-2.2E-005</v>
      </c>
      <c r="CB216" s="13" t="n">
        <v>0.00702</v>
      </c>
      <c r="CC216" s="13" t="n">
        <v>-0.008668</v>
      </c>
      <c r="CD216" s="13" t="n">
        <v>0.05865</v>
      </c>
      <c r="CE216" s="13" t="n">
        <v>0.021658</v>
      </c>
      <c r="CF216" s="13" t="n">
        <v>0.009925</v>
      </c>
      <c r="CG216" s="13" t="n">
        <v>-0.056638</v>
      </c>
      <c r="CH216" s="13" t="n">
        <v>0.130835</v>
      </c>
      <c r="CI216" s="13" t="n">
        <v>0.024077</v>
      </c>
      <c r="CJ216" s="13" t="n">
        <v>-0.005274</v>
      </c>
      <c r="CK216" s="13" t="n">
        <v>0.006226</v>
      </c>
      <c r="CL216" s="13" t="n">
        <v>-0.007483</v>
      </c>
      <c r="CM216" s="13" t="n">
        <v>0.010098</v>
      </c>
      <c r="CN216" s="13" t="n">
        <v>-0.023938</v>
      </c>
      <c r="CO216" s="13" t="n">
        <v>0.032326</v>
      </c>
      <c r="CP216" s="13" t="n">
        <v>0.010639</v>
      </c>
      <c r="CQ216" s="13" t="n">
        <v>-0.018939</v>
      </c>
      <c r="CR216" s="13" t="n">
        <v>0.08756</v>
      </c>
      <c r="CS216" s="13" t="n">
        <v>0.002272</v>
      </c>
      <c r="CT216" s="13" t="n">
        <v>0.023744</v>
      </c>
      <c r="CU216" s="13" t="n">
        <v>-0.019439</v>
      </c>
      <c r="CV216" s="13" t="n">
        <v>0.029965</v>
      </c>
      <c r="CW216" s="13" t="n">
        <v>-0.039999</v>
      </c>
      <c r="CX216" s="13" t="n">
        <v>0.011741</v>
      </c>
      <c r="CY216" s="13" t="n">
        <v>0.00887</v>
      </c>
      <c r="CZ216" s="13" t="n">
        <v>0.06982</v>
      </c>
      <c r="DA216" s="13" t="n">
        <v>-0.002058</v>
      </c>
      <c r="DB216" s="13" t="n">
        <v>0.03853</v>
      </c>
      <c r="DC216" s="13" t="n">
        <v>0.040514</v>
      </c>
      <c r="DD216" s="13" t="n">
        <v>-0.034794</v>
      </c>
      <c r="DE216" s="13" t="n">
        <v>-0.122604</v>
      </c>
      <c r="DF216" s="13" t="n">
        <v>0.029005</v>
      </c>
      <c r="DG216" s="13" t="n">
        <v>-0.115803</v>
      </c>
      <c r="DH216" s="13" t="n">
        <v>0.097285</v>
      </c>
      <c r="DI216" s="13" t="n">
        <v>0.058438</v>
      </c>
      <c r="DJ216" s="13" t="n">
        <v>-0.031017</v>
      </c>
      <c r="DK216" s="13" t="n">
        <v>0.038819</v>
      </c>
      <c r="DL216" s="13" t="n">
        <v>-0.077642</v>
      </c>
      <c r="DM216" s="13" t="n">
        <v>0.089304</v>
      </c>
      <c r="DN216" s="13" t="n">
        <v>0.00738</v>
      </c>
      <c r="DO216" s="13" t="n">
        <v>-0.047928</v>
      </c>
      <c r="DP216" s="13" t="n">
        <v>0.03855</v>
      </c>
      <c r="DQ216" s="13" t="n">
        <v>0.017423</v>
      </c>
      <c r="DR216" s="13" t="n">
        <v>0.029992</v>
      </c>
      <c r="DS216" s="13" t="n">
        <v>0.062799</v>
      </c>
      <c r="DT216" s="13" t="n">
        <v>-0.054286</v>
      </c>
      <c r="DV216" s="13" t="n">
        <v>0.073055</v>
      </c>
      <c r="DW216" s="13" t="n">
        <v>0.001979</v>
      </c>
      <c r="DX216" s="13" t="n">
        <v>-0.012164</v>
      </c>
      <c r="DY216" s="13" t="n">
        <v>0.020936</v>
      </c>
      <c r="DZ216" s="13" t="n">
        <v>0.002798</v>
      </c>
      <c r="EA216" s="13" t="n">
        <v>-0.009748</v>
      </c>
      <c r="EB216" s="13" t="n">
        <v>-0.03247</v>
      </c>
      <c r="EC216" s="13" t="n">
        <v>-0.05037</v>
      </c>
      <c r="ED216" s="13" t="n">
        <v>0.071433</v>
      </c>
      <c r="EE216" s="13" t="n">
        <v>0.034408</v>
      </c>
      <c r="EF216" s="13" t="n">
        <v>-0.05314</v>
      </c>
      <c r="EG216" s="13" t="n">
        <v>-0.082202</v>
      </c>
      <c r="EH216" s="13" t="n">
        <v>0.022044</v>
      </c>
      <c r="EI216" s="13" t="n">
        <v>0.079691</v>
      </c>
      <c r="EJ216" s="13" t="n">
        <v>0.017991</v>
      </c>
      <c r="EK216" s="13" t="n">
        <v>0.011739</v>
      </c>
      <c r="EL216" s="13" t="n">
        <v>-0.014708</v>
      </c>
      <c r="EM216" s="13" t="n">
        <v>0.056092</v>
      </c>
      <c r="EN216" s="13" t="n">
        <v>0.019127</v>
      </c>
      <c r="EO216" s="13" t="n">
        <v>0.013815</v>
      </c>
      <c r="EP216" s="13" t="n">
        <v>-0.055074</v>
      </c>
      <c r="EQ216" s="13" t="n">
        <v>0.135632</v>
      </c>
      <c r="ER216" s="13" t="n">
        <v>0.026419</v>
      </c>
      <c r="ES216" s="13" t="n">
        <v>-0.00429</v>
      </c>
      <c r="ET216" s="13" t="n">
        <v>0.009305</v>
      </c>
      <c r="EU216" s="13" t="n">
        <v>-0.00634</v>
      </c>
      <c r="EV216" s="13" t="n">
        <v>0.009706</v>
      </c>
      <c r="EW216" s="13" t="n">
        <v>-0.029333</v>
      </c>
      <c r="EX216" s="13" t="n">
        <v>0.040897</v>
      </c>
      <c r="EY216" s="13" t="n">
        <v>0.009406</v>
      </c>
      <c r="EZ216" s="13" t="n">
        <v>-0.017898</v>
      </c>
      <c r="FA216" s="13" t="n">
        <v>0.091002</v>
      </c>
      <c r="FB216" s="13" t="n">
        <v>0.001117</v>
      </c>
      <c r="FC216" s="13" t="n">
        <v>0.022477</v>
      </c>
      <c r="FD216" s="13" t="n">
        <v>-0.013906</v>
      </c>
      <c r="FE216" s="13" t="n">
        <v>0.027451</v>
      </c>
      <c r="FF216" s="13" t="n">
        <v>-0.038053</v>
      </c>
      <c r="FG216" s="13" t="n">
        <v>0.011183</v>
      </c>
      <c r="FH216" s="13" t="n">
        <v>0.009837</v>
      </c>
      <c r="FI216" s="13" t="n">
        <v>0.069362</v>
      </c>
      <c r="FJ216" s="13" t="n">
        <v>0.00185</v>
      </c>
      <c r="FK216" s="13" t="n">
        <v>0.037225</v>
      </c>
      <c r="FL216" s="13" t="n">
        <v>0.040893</v>
      </c>
      <c r="FM216" s="13" t="n">
        <v>-0.039627</v>
      </c>
      <c r="FN216" s="13" t="n">
        <v>-0.122604</v>
      </c>
      <c r="FO216" s="13" t="n">
        <v>0.026862</v>
      </c>
      <c r="FP216" s="13" t="n">
        <v>-0.11858</v>
      </c>
      <c r="FQ216" s="13" t="n">
        <v>0.107668</v>
      </c>
      <c r="FR216" s="13" t="n">
        <v>0.069291</v>
      </c>
      <c r="FS216" s="13" t="n">
        <v>-0.031799</v>
      </c>
      <c r="FT216" s="13" t="n">
        <v>0.039109</v>
      </c>
      <c r="FU216" s="13" t="n">
        <v>-0.086469</v>
      </c>
      <c r="FV216" s="13" t="n">
        <v>0.092211</v>
      </c>
      <c r="FW216" s="13" t="n">
        <v>0.00861</v>
      </c>
      <c r="FX216" s="13" t="n">
        <v>-0.049638</v>
      </c>
      <c r="FY216" s="13" t="n">
        <v>0.039134</v>
      </c>
      <c r="FZ216" s="13" t="n">
        <v>0.011202</v>
      </c>
      <c r="GA216" s="13" t="n">
        <v>0.027912</v>
      </c>
      <c r="GB216" s="13" t="n">
        <v>0.083354</v>
      </c>
      <c r="GC216" s="13" t="n">
        <v>-0.059186</v>
      </c>
    </row>
    <row r="217" customFormat="false" ht="15" hidden="false" customHeight="false" outlineLevel="0" collapsed="false">
      <c r="B217" s="8" t="str">
        <f aca="false">Deals!B217</f>
        <v>Endo International plc</v>
      </c>
      <c r="C217" s="12" t="n">
        <v>1</v>
      </c>
      <c r="D217" s="13" t="n">
        <v>0.075242</v>
      </c>
      <c r="E217" s="13" t="n">
        <v>0.047897</v>
      </c>
      <c r="F217" s="13" t="n">
        <v>-0.062821</v>
      </c>
      <c r="G217" s="13" t="n">
        <v>-0.003628</v>
      </c>
      <c r="H217" s="13" t="n">
        <v>-0.049069</v>
      </c>
      <c r="I217" s="13" t="n">
        <v>0.099058</v>
      </c>
      <c r="J217" s="13" t="n">
        <v>-0.120402</v>
      </c>
      <c r="K217" s="13" t="n">
        <v>-0.10026</v>
      </c>
      <c r="L217" s="13" t="n">
        <v>-0.134094</v>
      </c>
      <c r="M217" s="13" t="n">
        <v>0.024837</v>
      </c>
      <c r="N217" s="13" t="n">
        <v>-0.004229</v>
      </c>
      <c r="O217" s="13" t="n">
        <v>-0.093924</v>
      </c>
      <c r="P217" s="13" t="n">
        <v>-0.246259</v>
      </c>
      <c r="Q217" s="13" t="n">
        <v>-0.326716</v>
      </c>
      <c r="R217" s="13" t="n">
        <v>-0.040853</v>
      </c>
      <c r="S217" s="13" t="n">
        <v>-0.414444</v>
      </c>
      <c r="T217" s="13" t="n">
        <v>-0.013915</v>
      </c>
      <c r="U217" s="13" t="n">
        <v>0.113534</v>
      </c>
      <c r="V217" s="13" t="n">
        <v>0.192396</v>
      </c>
      <c r="W217" s="13" t="n">
        <v>-0.02657</v>
      </c>
      <c r="X217" s="13" t="n">
        <v>-0.069479</v>
      </c>
      <c r="Y217" s="13" t="n">
        <v>-0.146133</v>
      </c>
      <c r="Z217" s="13" t="n">
        <v>0.028732</v>
      </c>
      <c r="AA217" s="13" t="n">
        <v>-0.256831</v>
      </c>
      <c r="AB217" s="13" t="n">
        <v>0.115196</v>
      </c>
      <c r="AC217" s="13" t="n">
        <v>-0.182418</v>
      </c>
      <c r="AD217" s="13" t="n">
        <v>0.018817</v>
      </c>
      <c r="AE217" s="13" t="n">
        <v>0.159191</v>
      </c>
      <c r="AF217" s="13" t="n">
        <v>-0.152504</v>
      </c>
      <c r="AG217" s="13" t="n">
        <v>-0.013429</v>
      </c>
      <c r="AH217" s="13" t="n">
        <v>-0.202359</v>
      </c>
      <c r="AI217" s="13" t="n">
        <v>-0.025597</v>
      </c>
      <c r="AJ217" s="13" t="n">
        <v>-0.255108</v>
      </c>
      <c r="AK217" s="13" t="n">
        <v>0.15047</v>
      </c>
      <c r="AL217" s="13" t="n">
        <v>0.055858</v>
      </c>
      <c r="AM217" s="13" t="n">
        <v>-0.108387</v>
      </c>
      <c r="AN217" s="13" t="n">
        <v>-0.086831</v>
      </c>
      <c r="AO217" s="13" t="n">
        <v>-0.058637</v>
      </c>
      <c r="AP217" s="13" t="n">
        <v>-0.035354</v>
      </c>
      <c r="AQ217" s="13" t="n">
        <v>0.097731</v>
      </c>
      <c r="AR217" s="13" t="n">
        <v>0.499205</v>
      </c>
      <c r="AS217" s="13" t="n">
        <v>0.319194</v>
      </c>
      <c r="AT217" s="13" t="n">
        <v>0.378617</v>
      </c>
      <c r="AU217" s="13" t="n">
        <v>-0.018659</v>
      </c>
      <c r="AV217" s="13" t="n">
        <v>0.006536</v>
      </c>
      <c r="AW217" s="13" t="n">
        <v>-0.289847</v>
      </c>
      <c r="AX217" s="13" t="n">
        <v>-0.393184</v>
      </c>
      <c r="AY217" s="13" t="n">
        <v>0.335616</v>
      </c>
      <c r="AZ217" s="13" t="n">
        <v>0.127179</v>
      </c>
      <c r="BA217" s="13" t="n">
        <v>-0.269336</v>
      </c>
      <c r="BB217" s="13" t="n">
        <v>-0.066002</v>
      </c>
      <c r="BC217" s="13" t="n">
        <v>-0.34</v>
      </c>
      <c r="BD217" s="13" t="n">
        <v>-0.167677</v>
      </c>
      <c r="BE217" s="13" t="n">
        <v>-0.230583</v>
      </c>
      <c r="BF217" s="13" t="n">
        <v>-0.252366</v>
      </c>
      <c r="BG217" s="13" t="n">
        <v>0.35443</v>
      </c>
      <c r="BH217" s="13" t="n">
        <v>0.429907</v>
      </c>
      <c r="BI217" s="13" t="n">
        <v>0.106754</v>
      </c>
      <c r="BJ217" s="13" t="n">
        <v>-0.076772</v>
      </c>
      <c r="BK217" s="13" t="n">
        <v>0.208955</v>
      </c>
      <c r="BM217" s="13" t="n">
        <v>0.059661</v>
      </c>
      <c r="BN217" s="13" t="n">
        <v>-0.010453</v>
      </c>
      <c r="BO217" s="13" t="n">
        <v>0.002214</v>
      </c>
      <c r="BP217" s="13" t="n">
        <v>0.015755</v>
      </c>
      <c r="BQ217" s="13" t="n">
        <v>-0.004802</v>
      </c>
      <c r="BR217" s="13" t="n">
        <v>0.031311</v>
      </c>
      <c r="BS217" s="13" t="n">
        <v>-0.059184</v>
      </c>
      <c r="BT217" s="13" t="n">
        <v>-0.017</v>
      </c>
      <c r="BU217" s="13" t="n">
        <v>0.085501</v>
      </c>
      <c r="BV217" s="13" t="n">
        <v>0.000862</v>
      </c>
      <c r="BW217" s="13" t="n">
        <v>-0.013923</v>
      </c>
      <c r="BX217" s="13" t="n">
        <v>-0.060194</v>
      </c>
      <c r="BY217" s="13" t="n">
        <v>0.002648</v>
      </c>
      <c r="BZ217" s="13" t="n">
        <v>0.065164</v>
      </c>
      <c r="CA217" s="13" t="n">
        <v>-0.007147</v>
      </c>
      <c r="CB217" s="13" t="n">
        <v>0.016604</v>
      </c>
      <c r="CC217" s="13" t="n">
        <v>0.000702</v>
      </c>
      <c r="CD217" s="13" t="n">
        <v>0.051821</v>
      </c>
      <c r="CE217" s="13" t="n">
        <v>-0.007159</v>
      </c>
      <c r="CF217" s="13" t="n">
        <v>0.005453</v>
      </c>
      <c r="CG217" s="13" t="n">
        <v>-0.023749</v>
      </c>
      <c r="CH217" s="13" t="n">
        <v>0.010556</v>
      </c>
      <c r="CI217" s="13" t="n">
        <v>0.012329</v>
      </c>
      <c r="CJ217" s="13" t="n">
        <v>0.034037</v>
      </c>
      <c r="CK217" s="13" t="n">
        <v>0.047372</v>
      </c>
      <c r="CL217" s="13" t="n">
        <v>0.014383</v>
      </c>
      <c r="CM217" s="13" t="n">
        <v>0.019205</v>
      </c>
      <c r="CN217" s="13" t="n">
        <v>0.028893</v>
      </c>
      <c r="CO217" s="13" t="n">
        <v>-0.00451</v>
      </c>
      <c r="CP217" s="13" t="n">
        <v>0.025623</v>
      </c>
      <c r="CQ217" s="13" t="n">
        <v>0.02111</v>
      </c>
      <c r="CR217" s="13" t="n">
        <v>0.010474</v>
      </c>
      <c r="CS217" s="13" t="n">
        <v>0.042284</v>
      </c>
      <c r="CT217" s="13" t="n">
        <v>0.032246</v>
      </c>
      <c r="CU217" s="13" t="n">
        <v>0.010423</v>
      </c>
      <c r="CV217" s="13" t="n">
        <v>0.080568</v>
      </c>
      <c r="CW217" s="13" t="n">
        <v>-0.013619</v>
      </c>
      <c r="CX217" s="13" t="n">
        <v>-0.028051</v>
      </c>
      <c r="CY217" s="13" t="n">
        <v>0.002292</v>
      </c>
      <c r="CZ217" s="13" t="n">
        <v>0.044338</v>
      </c>
      <c r="DA217" s="13" t="n">
        <v>0.008912</v>
      </c>
      <c r="DB217" s="13" t="n">
        <v>0.029916</v>
      </c>
      <c r="DC217" s="13" t="n">
        <v>0.062181</v>
      </c>
      <c r="DD217" s="13" t="n">
        <v>0.009488</v>
      </c>
      <c r="DE217" s="13" t="n">
        <v>-0.088495</v>
      </c>
      <c r="DF217" s="13" t="n">
        <v>0.008286</v>
      </c>
      <c r="DG217" s="13" t="n">
        <v>-0.084595</v>
      </c>
      <c r="DH217" s="13" t="n">
        <v>0.081277</v>
      </c>
      <c r="DI217" s="13" t="n">
        <v>0.038978</v>
      </c>
      <c r="DJ217" s="13" t="n">
        <v>0.032718</v>
      </c>
      <c r="DK217" s="13" t="n">
        <v>0.043915</v>
      </c>
      <c r="DL217" s="13" t="n">
        <v>-0.069033</v>
      </c>
      <c r="DM217" s="13" t="n">
        <v>0.076465</v>
      </c>
      <c r="DN217" s="13" t="n">
        <v>0.015604</v>
      </c>
      <c r="DO217" s="13" t="n">
        <v>-0.002311</v>
      </c>
      <c r="DP217" s="13" t="n">
        <v>0.004095</v>
      </c>
      <c r="DQ217" s="13" t="n">
        <v>0.03018</v>
      </c>
      <c r="DR217" s="13" t="n">
        <v>0.038716</v>
      </c>
      <c r="DS217" s="13" t="n">
        <v>0.036704</v>
      </c>
      <c r="DT217" s="13" t="n">
        <v>0.024594</v>
      </c>
      <c r="DV217" s="13" t="n">
        <v>0.068639</v>
      </c>
      <c r="DW217" s="13" t="n">
        <v>-0.006734</v>
      </c>
      <c r="DX217" s="13" t="n">
        <v>0.006928</v>
      </c>
      <c r="DY217" s="13" t="n">
        <v>0.003641</v>
      </c>
      <c r="DZ217" s="13" t="n">
        <v>-0.010359</v>
      </c>
      <c r="EA217" s="13" t="n">
        <v>0.028827</v>
      </c>
      <c r="EB217" s="13" t="n">
        <v>-0.064724</v>
      </c>
      <c r="EC217" s="13" t="n">
        <v>-0.022601</v>
      </c>
      <c r="ED217" s="13" t="n">
        <v>0.075987</v>
      </c>
      <c r="EE217" s="13" t="n">
        <v>0.001824</v>
      </c>
      <c r="EF217" s="13" t="n">
        <v>-0.00837</v>
      </c>
      <c r="EG217" s="13" t="n">
        <v>-0.063947</v>
      </c>
      <c r="EH217" s="13" t="n">
        <v>0.012902</v>
      </c>
      <c r="EI217" s="13" t="n">
        <v>0.060117</v>
      </c>
      <c r="EJ217" s="13" t="n">
        <v>-0.004977</v>
      </c>
      <c r="EK217" s="13" t="n">
        <v>0.008057</v>
      </c>
      <c r="EL217" s="13" t="n">
        <v>0.006806</v>
      </c>
      <c r="EM217" s="13" t="n">
        <v>0.049935</v>
      </c>
      <c r="EN217" s="13" t="n">
        <v>-0.009553</v>
      </c>
      <c r="EO217" s="13" t="n">
        <v>-0.002709</v>
      </c>
      <c r="EP217" s="13" t="n">
        <v>-0.034978</v>
      </c>
      <c r="EQ217" s="13" t="n">
        <v>0.024645</v>
      </c>
      <c r="ER217" s="13" t="n">
        <v>-0.000502</v>
      </c>
      <c r="ES217" s="13" t="n">
        <v>0.034016</v>
      </c>
      <c r="ET217" s="13" t="n">
        <v>0.036635</v>
      </c>
      <c r="EU217" s="13" t="n">
        <v>0.00446</v>
      </c>
      <c r="EV217" s="13" t="n">
        <v>0.016297</v>
      </c>
      <c r="EW217" s="13" t="n">
        <v>0.023226</v>
      </c>
      <c r="EX217" s="13" t="n">
        <v>0.002142</v>
      </c>
      <c r="EY217" s="13" t="n">
        <v>0.017406</v>
      </c>
      <c r="EZ217" s="13" t="n">
        <v>0.007309</v>
      </c>
      <c r="FA217" s="13" t="n">
        <v>0.018518</v>
      </c>
      <c r="FB217" s="13" t="n">
        <v>0.020679</v>
      </c>
      <c r="FC217" s="13" t="n">
        <v>0.034014</v>
      </c>
      <c r="FD217" s="13" t="n">
        <v>0.017968</v>
      </c>
      <c r="FE217" s="13" t="n">
        <v>0.063409</v>
      </c>
      <c r="FF217" s="13" t="n">
        <v>-0.028518</v>
      </c>
      <c r="FG217" s="13" t="n">
        <v>-0.015555</v>
      </c>
      <c r="FH217" s="13" t="n">
        <v>-0.011655</v>
      </c>
      <c r="FI217" s="13" t="n">
        <v>0.028206</v>
      </c>
      <c r="FJ217" s="13" t="n">
        <v>0.011672</v>
      </c>
      <c r="FK217" s="13" t="n">
        <v>0.031151</v>
      </c>
      <c r="FL217" s="13" t="n">
        <v>0.048656</v>
      </c>
      <c r="FM217" s="13" t="n">
        <v>0.011911</v>
      </c>
      <c r="FN217" s="13" t="n">
        <v>-0.090512</v>
      </c>
      <c r="FO217" s="13" t="n">
        <v>0.031844</v>
      </c>
      <c r="FP217" s="13" t="n">
        <v>-0.083033</v>
      </c>
      <c r="FQ217" s="13" t="n">
        <v>0.094941</v>
      </c>
      <c r="FR217" s="13" t="n">
        <v>0.050622</v>
      </c>
      <c r="FS217" s="13" t="n">
        <v>0.016135</v>
      </c>
      <c r="FT217" s="13" t="n">
        <v>0.032897</v>
      </c>
      <c r="FU217" s="13" t="n">
        <v>-0.06874</v>
      </c>
      <c r="FV217" s="13" t="n">
        <v>0.076675</v>
      </c>
      <c r="FW217" s="13" t="n">
        <v>0.017491</v>
      </c>
      <c r="FX217" s="13" t="n">
        <v>-0.007688</v>
      </c>
      <c r="FY217" s="13" t="n">
        <v>-0.000523</v>
      </c>
      <c r="FZ217" s="13" t="n">
        <v>0.022992</v>
      </c>
      <c r="GA217" s="13" t="n">
        <v>0.041412</v>
      </c>
      <c r="GB217" s="13" t="n">
        <v>0.025775</v>
      </c>
      <c r="GC217" s="13" t="n">
        <v>0.005438</v>
      </c>
    </row>
    <row r="218" customFormat="false" ht="15" hidden="false" customHeight="false" outlineLevel="0" collapsed="false">
      <c r="B218" s="8" t="str">
        <f aca="false">Deals!B218</f>
        <v>Medtronic plc</v>
      </c>
      <c r="C218" s="12" t="n">
        <v>1</v>
      </c>
      <c r="D218" s="13" t="n">
        <v>0.086695</v>
      </c>
      <c r="E218" s="13" t="n">
        <v>0.005155</v>
      </c>
      <c r="F218" s="13" t="n">
        <v>-0.04539</v>
      </c>
      <c r="G218" s="13" t="n">
        <v>0.025118</v>
      </c>
      <c r="H218" s="13" t="n">
        <v>-0.029088</v>
      </c>
      <c r="I218" s="13" t="n">
        <v>0.057895</v>
      </c>
      <c r="J218" s="13" t="n">
        <v>-0.077816</v>
      </c>
      <c r="K218" s="13" t="n">
        <v>-0.074007</v>
      </c>
      <c r="L218" s="13" t="n">
        <v>0.104272</v>
      </c>
      <c r="M218" s="13" t="n">
        <v>0.01921</v>
      </c>
      <c r="N218" s="13" t="n">
        <v>0.020972</v>
      </c>
      <c r="O218" s="13" t="n">
        <v>-0.013001</v>
      </c>
      <c r="P218" s="13" t="n">
        <v>0.019362</v>
      </c>
      <c r="Q218" s="13" t="n">
        <v>-0.030883</v>
      </c>
      <c r="R218" s="13" t="n">
        <v>0.055333</v>
      </c>
      <c r="S218" s="13" t="n">
        <v>0.016804</v>
      </c>
      <c r="T218" s="13" t="n">
        <v>0.078156</v>
      </c>
      <c r="U218" s="13" t="n">
        <v>0.009911</v>
      </c>
      <c r="V218" s="13" t="n">
        <v>-0.006847</v>
      </c>
      <c r="W218" s="13" t="n">
        <v>-0.007239</v>
      </c>
      <c r="X218" s="13" t="n">
        <v>-0.050694</v>
      </c>
      <c r="Y218" s="13" t="n">
        <v>-0.109851</v>
      </c>
      <c r="Z218" s="13" t="n">
        <v>-0.02438</v>
      </c>
      <c r="AA218" s="13" t="n">
        <v>0.067247</v>
      </c>
      <c r="AB218" s="13" t="n">
        <v>0.064325</v>
      </c>
      <c r="AC218" s="13" t="n">
        <v>-0.004326</v>
      </c>
      <c r="AD218" s="13" t="n">
        <v>0.031405</v>
      </c>
      <c r="AE218" s="13" t="n">
        <v>0.014322</v>
      </c>
      <c r="AF218" s="13" t="n">
        <v>0.053037</v>
      </c>
      <c r="AG218" s="13" t="n">
        <v>-0.053859</v>
      </c>
      <c r="AH218" s="13" t="n">
        <v>-0.039895</v>
      </c>
      <c r="AI218" s="13" t="n">
        <v>-0.035351</v>
      </c>
      <c r="AJ218" s="13" t="n">
        <v>0.035361</v>
      </c>
      <c r="AK218" s="13" t="n">
        <v>0.019995</v>
      </c>
      <c r="AL218" s="13" t="n">
        <v>-0.016803</v>
      </c>
      <c r="AM218" s="13" t="n">
        <v>0.063653</v>
      </c>
      <c r="AN218" s="13" t="n">
        <v>-0.069857</v>
      </c>
      <c r="AO218" s="13" t="n">
        <v>0.004131</v>
      </c>
      <c r="AP218" s="13" t="n">
        <v>-0.001122</v>
      </c>
      <c r="AQ218" s="13" t="n">
        <v>0.077249</v>
      </c>
      <c r="AR218" s="13" t="n">
        <v>-0.008225</v>
      </c>
      <c r="AS218" s="13" t="n">
        <v>0.053966</v>
      </c>
      <c r="AT218" s="13" t="n">
        <v>0.068492</v>
      </c>
      <c r="AU218" s="13" t="n">
        <v>0.02033</v>
      </c>
      <c r="AV218" s="13" t="n">
        <v>-0.086917</v>
      </c>
      <c r="AW218" s="13" t="n">
        <v>0.085838</v>
      </c>
      <c r="AX218" s="13" t="n">
        <v>-0.067364</v>
      </c>
      <c r="AY218" s="13" t="n">
        <v>-0.028254</v>
      </c>
      <c r="AZ218" s="13" t="n">
        <v>0.023871</v>
      </c>
      <c r="BA218" s="13" t="n">
        <v>0.006409</v>
      </c>
      <c r="BB218" s="13" t="n">
        <v>-0.024923</v>
      </c>
      <c r="BC218" s="13" t="n">
        <v>0.04245</v>
      </c>
      <c r="BD218" s="13" t="n">
        <v>0.051955</v>
      </c>
      <c r="BE218" s="13" t="n">
        <v>0.046719</v>
      </c>
      <c r="BF218" s="13" t="n">
        <v>0.058368</v>
      </c>
      <c r="BG218" s="13" t="n">
        <v>0.006766</v>
      </c>
      <c r="BH218" s="13" t="n">
        <v>0.002578</v>
      </c>
      <c r="BI218" s="13" t="n">
        <v>0.022865</v>
      </c>
      <c r="BJ218" s="13" t="n">
        <v>0.018494</v>
      </c>
      <c r="BK218" s="13" t="n">
        <v>0.017541</v>
      </c>
      <c r="BM218" s="13" t="n">
        <v>0.067385</v>
      </c>
      <c r="BN218" s="13" t="n">
        <v>-0.02256</v>
      </c>
      <c r="BO218" s="13" t="n">
        <v>0.013814</v>
      </c>
      <c r="BP218" s="13" t="n">
        <v>0.011985</v>
      </c>
      <c r="BQ218" s="13" t="n">
        <v>-0.016933</v>
      </c>
      <c r="BR218" s="13" t="n">
        <v>0.001147</v>
      </c>
      <c r="BS218" s="13" t="n">
        <v>-0.056437</v>
      </c>
      <c r="BT218" s="13" t="n">
        <v>-0.018387</v>
      </c>
      <c r="BU218" s="13" t="n">
        <v>0.085874</v>
      </c>
      <c r="BV218" s="13" t="n">
        <v>-0.005096</v>
      </c>
      <c r="BW218" s="13" t="n">
        <v>-0.022773</v>
      </c>
      <c r="BX218" s="13" t="n">
        <v>-0.041199</v>
      </c>
      <c r="BY218" s="13" t="n">
        <v>0.013535</v>
      </c>
      <c r="BZ218" s="13" t="n">
        <v>0.065163</v>
      </c>
      <c r="CA218" s="13" t="n">
        <v>0.025925</v>
      </c>
      <c r="CB218" s="13" t="n">
        <v>0.021844</v>
      </c>
      <c r="CC218" s="13" t="n">
        <v>0.024846</v>
      </c>
      <c r="CD218" s="13" t="n">
        <v>0.01713</v>
      </c>
      <c r="CE218" s="13" t="n">
        <v>-0.001476</v>
      </c>
      <c r="CF218" s="13" t="n">
        <v>0.008286</v>
      </c>
      <c r="CG218" s="13" t="n">
        <v>-0.021076</v>
      </c>
      <c r="CH218" s="13" t="n">
        <v>0.046286</v>
      </c>
      <c r="CI218" s="13" t="n">
        <v>0.022528</v>
      </c>
      <c r="CJ218" s="13" t="n">
        <v>-0.005353</v>
      </c>
      <c r="CK218" s="13" t="n">
        <v>0.023452</v>
      </c>
      <c r="CL218" s="13" t="n">
        <v>-0.006084</v>
      </c>
      <c r="CM218" s="13" t="n">
        <v>0.004339</v>
      </c>
      <c r="CN218" s="13" t="n">
        <v>0.004706</v>
      </c>
      <c r="CO218" s="13" t="n">
        <v>-0.005873</v>
      </c>
      <c r="CP218" s="13" t="n">
        <v>0.014927</v>
      </c>
      <c r="CQ218" s="13" t="n">
        <v>-0.00622</v>
      </c>
      <c r="CR218" s="13" t="n">
        <v>0.036556</v>
      </c>
      <c r="CS218" s="13" t="n">
        <v>0.021606</v>
      </c>
      <c r="CT218" s="13" t="n">
        <v>0.046506</v>
      </c>
      <c r="CU218" s="13" t="n">
        <v>0.015447</v>
      </c>
      <c r="CV218" s="13" t="n">
        <v>0.050716</v>
      </c>
      <c r="CW218" s="13" t="n">
        <v>-0.052129</v>
      </c>
      <c r="CX218" s="13" t="n">
        <v>-0.012294</v>
      </c>
      <c r="CY218" s="13" t="n">
        <v>0.014465</v>
      </c>
      <c r="CZ218" s="13" t="n">
        <v>0.008348</v>
      </c>
      <c r="DA218" s="13" t="n">
        <v>-0.000493</v>
      </c>
      <c r="DB218" s="13" t="n">
        <v>0.034844</v>
      </c>
      <c r="DC218" s="13" t="n">
        <v>0.019118</v>
      </c>
      <c r="DD218" s="13" t="n">
        <v>-0.003777</v>
      </c>
      <c r="DE218" s="13" t="n">
        <v>-0.048416</v>
      </c>
      <c r="DF218" s="13" t="n">
        <v>0.0225</v>
      </c>
      <c r="DG218" s="13" t="n">
        <v>-0.100308</v>
      </c>
      <c r="DH218" s="13" t="n">
        <v>0.101691</v>
      </c>
      <c r="DI218" s="13" t="n">
        <v>0.039263</v>
      </c>
      <c r="DJ218" s="13" t="n">
        <v>0.002255</v>
      </c>
      <c r="DK218" s="13" t="n">
        <v>0.036722</v>
      </c>
      <c r="DL218" s="13" t="n">
        <v>-0.049879</v>
      </c>
      <c r="DM218" s="13" t="n">
        <v>0.061362</v>
      </c>
      <c r="DN218" s="13" t="n">
        <v>0.017001</v>
      </c>
      <c r="DO218" s="13" t="n">
        <v>-0.030073</v>
      </c>
      <c r="DP218" s="13" t="n">
        <v>0.029608</v>
      </c>
      <c r="DQ218" s="13" t="n">
        <v>0.027643</v>
      </c>
      <c r="DR218" s="13" t="n">
        <v>0.021856</v>
      </c>
      <c r="DS218" s="13" t="n">
        <v>0.023625</v>
      </c>
      <c r="DT218" s="13" t="n">
        <v>-0.006205</v>
      </c>
      <c r="DV218" s="13" t="n">
        <v>0.071223</v>
      </c>
      <c r="DW218" s="13" t="n">
        <v>-0.015691</v>
      </c>
      <c r="DX218" s="13" t="n">
        <v>0.009233</v>
      </c>
      <c r="DY218" s="13" t="n">
        <v>0.003747</v>
      </c>
      <c r="DZ218" s="13" t="n">
        <v>-0.021108</v>
      </c>
      <c r="EA218" s="13" t="n">
        <v>0.002598</v>
      </c>
      <c r="EB218" s="13" t="n">
        <v>-0.05208</v>
      </c>
      <c r="EC218" s="13" t="n">
        <v>-0.026202</v>
      </c>
      <c r="ED218" s="13" t="n">
        <v>0.076828</v>
      </c>
      <c r="EE218" s="13" t="n">
        <v>-0.00011</v>
      </c>
      <c r="EF218" s="13" t="n">
        <v>-0.034144</v>
      </c>
      <c r="EG218" s="13" t="n">
        <v>-0.039422</v>
      </c>
      <c r="EH218" s="13" t="n">
        <v>-0.002125</v>
      </c>
      <c r="EI218" s="13" t="n">
        <v>0.084992</v>
      </c>
      <c r="EJ218" s="13" t="n">
        <v>0.028284</v>
      </c>
      <c r="EK218" s="13" t="n">
        <v>0.02136</v>
      </c>
      <c r="EL218" s="13" t="n">
        <v>0.007837</v>
      </c>
      <c r="EM218" s="13" t="n">
        <v>0.032734</v>
      </c>
      <c r="EN218" s="13" t="n">
        <v>0.004087</v>
      </c>
      <c r="EO218" s="13" t="n">
        <v>0.011858</v>
      </c>
      <c r="EP218" s="13" t="n">
        <v>-0.01357</v>
      </c>
      <c r="EQ218" s="13" t="n">
        <v>0.066072</v>
      </c>
      <c r="ER218" s="13" t="n">
        <v>0.010798</v>
      </c>
      <c r="ES218" s="13" t="n">
        <v>0.018176</v>
      </c>
      <c r="ET218" s="13" t="n">
        <v>0.02874</v>
      </c>
      <c r="EU218" s="13" t="n">
        <v>-0.006082</v>
      </c>
      <c r="EV218" s="13" t="n">
        <v>0.006748</v>
      </c>
      <c r="EW218" s="13" t="n">
        <v>0.003888</v>
      </c>
      <c r="EX218" s="13" t="n">
        <v>-1.3E-005</v>
      </c>
      <c r="EY218" s="13" t="n">
        <v>0.008592</v>
      </c>
      <c r="EZ218" s="13" t="n">
        <v>-0.003004</v>
      </c>
      <c r="FA218" s="13" t="n">
        <v>0.026725</v>
      </c>
      <c r="FB218" s="13" t="n">
        <v>0.01743</v>
      </c>
      <c r="FC218" s="13" t="n">
        <v>0.041328</v>
      </c>
      <c r="FD218" s="13" t="n">
        <v>0.012273</v>
      </c>
      <c r="FE218" s="13" t="n">
        <v>0.044422</v>
      </c>
      <c r="FF218" s="13" t="n">
        <v>-0.042192</v>
      </c>
      <c r="FG218" s="13" t="n">
        <v>-0.014146</v>
      </c>
      <c r="FH218" s="13" t="n">
        <v>0.018185</v>
      </c>
      <c r="FI218" s="13" t="n">
        <v>0.005335</v>
      </c>
      <c r="FJ218" s="13" t="n">
        <v>0.007155</v>
      </c>
      <c r="FK218" s="13" t="n">
        <v>0.035282</v>
      </c>
      <c r="FL218" s="13" t="n">
        <v>0.01252</v>
      </c>
      <c r="FM218" s="13" t="n">
        <v>-0.006676</v>
      </c>
      <c r="FN218" s="13" t="n">
        <v>-0.067173</v>
      </c>
      <c r="FO218" s="13" t="n">
        <v>0.023969</v>
      </c>
      <c r="FP218" s="13" t="n">
        <v>-0.10782</v>
      </c>
      <c r="FQ218" s="13" t="n">
        <v>0.110945</v>
      </c>
      <c r="FR218" s="13" t="n">
        <v>0.032613</v>
      </c>
      <c r="FS218" s="13" t="n">
        <v>-0.00107</v>
      </c>
      <c r="FT218" s="13" t="n">
        <v>0.0428</v>
      </c>
      <c r="FU218" s="13" t="n">
        <v>-0.062321</v>
      </c>
      <c r="FV218" s="13" t="n">
        <v>0.075221</v>
      </c>
      <c r="FW218" s="13" t="n">
        <v>0.018565</v>
      </c>
      <c r="FX218" s="13" t="n">
        <v>-0.029902</v>
      </c>
      <c r="FY218" s="13" t="n">
        <v>0.031837</v>
      </c>
      <c r="FZ218" s="13" t="n">
        <v>0.023308</v>
      </c>
      <c r="GA218" s="13" t="n">
        <v>0.019285</v>
      </c>
      <c r="GB218" s="13" t="n">
        <v>0.028349</v>
      </c>
      <c r="GC218" s="13" t="n">
        <v>-0.013945</v>
      </c>
    </row>
    <row r="219" customFormat="false" ht="15" hidden="false" customHeight="false" outlineLevel="0" collapsed="false">
      <c r="B219" s="8" t="str">
        <f aca="false">Deals!B219</f>
        <v>Regal Rexnord Corp</v>
      </c>
      <c r="C219" s="12" t="n">
        <v>1</v>
      </c>
      <c r="D219" s="13" t="n">
        <v>0.028227</v>
      </c>
      <c r="E219" s="13" t="n">
        <v>-0.021522</v>
      </c>
      <c r="F219" s="13" t="n">
        <v>-0.000128</v>
      </c>
      <c r="G219" s="13" t="n">
        <v>-0.068679</v>
      </c>
      <c r="H219" s="13" t="n">
        <v>-0.043532</v>
      </c>
      <c r="I219" s="13" t="n">
        <v>-0.039752</v>
      </c>
      <c r="J219" s="13" t="n">
        <v>-0.149843</v>
      </c>
      <c r="K219" s="13" t="n">
        <v>0.130027</v>
      </c>
      <c r="L219" s="13" t="n">
        <v>0.010503</v>
      </c>
      <c r="M219" s="13" t="n">
        <v>-0.088582</v>
      </c>
      <c r="N219" s="13" t="n">
        <v>-0.039474</v>
      </c>
      <c r="O219" s="13" t="n">
        <v>-0.028998</v>
      </c>
      <c r="P219" s="13" t="n">
        <v>0.160132</v>
      </c>
      <c r="Q219" s="13" t="n">
        <v>0.021081</v>
      </c>
      <c r="R219" s="13" t="n">
        <v>-0.113164</v>
      </c>
      <c r="S219" s="13" t="n">
        <v>-0.032207</v>
      </c>
      <c r="T219" s="13" t="n">
        <v>0.108265</v>
      </c>
      <c r="U219" s="13" t="n">
        <v>0.005245</v>
      </c>
      <c r="V219" s="13" t="n">
        <v>-0.026088</v>
      </c>
      <c r="W219" s="13" t="n">
        <v>-0.006556</v>
      </c>
      <c r="X219" s="13" t="n">
        <v>0.233503</v>
      </c>
      <c r="Y219" s="13" t="n">
        <v>-0.046776</v>
      </c>
      <c r="Z219" s="13" t="n">
        <v>0.048375</v>
      </c>
      <c r="AA219" s="13" t="n">
        <v>0.025482</v>
      </c>
      <c r="AB219" s="13" t="n">
        <v>0.019342</v>
      </c>
      <c r="AC219" s="13" t="n">
        <v>0.0423</v>
      </c>
      <c r="AD219" s="13" t="n">
        <v>0.004439</v>
      </c>
      <c r="AE219" s="13" t="n">
        <v>0.032955</v>
      </c>
      <c r="AF219" s="13" t="n">
        <v>0.022072</v>
      </c>
      <c r="AG219" s="13" t="n">
        <v>-0.095381</v>
      </c>
      <c r="AH219" s="13" t="n">
        <v>0.051194</v>
      </c>
      <c r="AI219" s="13" t="n">
        <v>0.027215</v>
      </c>
      <c r="AJ219" s="13" t="n">
        <v>-0.051756</v>
      </c>
      <c r="AK219" s="13" t="n">
        <v>-0.00117</v>
      </c>
      <c r="AL219" s="13" t="n">
        <v>0.016971</v>
      </c>
      <c r="AM219" s="13" t="n">
        <v>-0.071887</v>
      </c>
      <c r="AN219" s="13" t="n">
        <v>0.018119</v>
      </c>
      <c r="AO219" s="13" t="n">
        <v>-0.029312</v>
      </c>
      <c r="AP219" s="13" t="n">
        <v>0.115871</v>
      </c>
      <c r="AQ219" s="13" t="n">
        <v>0.033103</v>
      </c>
      <c r="AR219" s="13" t="n">
        <v>0.050733</v>
      </c>
      <c r="AS219" s="13" t="n">
        <v>-0.026178</v>
      </c>
      <c r="AT219" s="13" t="n">
        <v>-0.011589</v>
      </c>
      <c r="AU219" s="13" t="n">
        <v>-0.130382</v>
      </c>
      <c r="AV219" s="13" t="n">
        <v>0.090377</v>
      </c>
      <c r="AW219" s="13" t="n">
        <v>-0.100409</v>
      </c>
      <c r="AX219" s="13" t="n">
        <v>0.095789</v>
      </c>
      <c r="AY219" s="13" t="n">
        <v>0.091193</v>
      </c>
      <c r="AZ219" s="13" t="n">
        <v>-0.019222</v>
      </c>
      <c r="BA219" s="13" t="n">
        <v>0.039209</v>
      </c>
      <c r="BB219" s="13" t="n">
        <v>-0.14551</v>
      </c>
      <c r="BC219" s="13" t="n">
        <v>0.128061</v>
      </c>
      <c r="BD219" s="13" t="n">
        <v>-0.025578</v>
      </c>
      <c r="BE219" s="13" t="n">
        <v>-0.10952</v>
      </c>
      <c r="BF219" s="13" t="n">
        <v>0.031735</v>
      </c>
      <c r="BG219" s="13" t="n">
        <v>0.016472</v>
      </c>
      <c r="BH219" s="13" t="n">
        <v>0.103714</v>
      </c>
      <c r="BI219" s="13" t="n">
        <v>0.051144</v>
      </c>
      <c r="BJ219" s="13" t="n">
        <v>-0.083518</v>
      </c>
      <c r="BK219" s="13" t="n">
        <v>-0.010451</v>
      </c>
      <c r="BM219" s="13" t="n">
        <v>0.011549</v>
      </c>
      <c r="BN219" s="13" t="n">
        <v>-0.01011</v>
      </c>
      <c r="BO219" s="13" t="n">
        <v>0.020129</v>
      </c>
      <c r="BP219" s="13" t="n">
        <v>-0.019694</v>
      </c>
      <c r="BQ219" s="13" t="n">
        <v>-0.035205</v>
      </c>
      <c r="BR219" s="13" t="n">
        <v>-0.050275</v>
      </c>
      <c r="BS219" s="13" t="n">
        <v>-0.05851</v>
      </c>
      <c r="BT219" s="13" t="n">
        <v>0.049146</v>
      </c>
      <c r="BU219" s="13" t="n">
        <v>0.029941</v>
      </c>
      <c r="BV219" s="13" t="n">
        <v>-0.057563</v>
      </c>
      <c r="BW219" s="13" t="n">
        <v>-0.064508</v>
      </c>
      <c r="BX219" s="13" t="n">
        <v>0.009635</v>
      </c>
      <c r="BY219" s="13" t="n">
        <v>0.103282</v>
      </c>
      <c r="BZ219" s="13" t="n">
        <v>0.033338</v>
      </c>
      <c r="CA219" s="13" t="n">
        <v>0.009363</v>
      </c>
      <c r="CB219" s="13" t="n">
        <v>-0.008015</v>
      </c>
      <c r="CC219" s="13" t="n">
        <v>0.041571</v>
      </c>
      <c r="CD219" s="13" t="n">
        <v>0.021929</v>
      </c>
      <c r="CE219" s="13" t="n">
        <v>0.013879</v>
      </c>
      <c r="CF219" s="13" t="n">
        <v>-0.028352</v>
      </c>
      <c r="CG219" s="13" t="n">
        <v>0.132419</v>
      </c>
      <c r="CH219" s="13" t="n">
        <v>0.021499</v>
      </c>
      <c r="CI219" s="13" t="n">
        <v>-0.001631</v>
      </c>
      <c r="CJ219" s="13" t="n">
        <v>0.012207</v>
      </c>
      <c r="CK219" s="13" t="n">
        <v>-0.007634</v>
      </c>
      <c r="CL219" s="13" t="n">
        <v>-0.001231</v>
      </c>
      <c r="CM219" s="13" t="n">
        <v>-0.019205</v>
      </c>
      <c r="CN219" s="13" t="n">
        <v>0.023121</v>
      </c>
      <c r="CO219" s="13" t="n">
        <v>0.000499</v>
      </c>
      <c r="CP219" s="13" t="n">
        <v>-0.009424</v>
      </c>
      <c r="CQ219" s="13" t="n">
        <v>0.067982</v>
      </c>
      <c r="CR219" s="13" t="n">
        <v>0.00535</v>
      </c>
      <c r="CS219" s="13" t="n">
        <v>0.033907</v>
      </c>
      <c r="CT219" s="13" t="n">
        <v>-0.013191</v>
      </c>
      <c r="CU219" s="13" t="n">
        <v>0.036353</v>
      </c>
      <c r="CV219" s="13" t="n">
        <v>-0.040985</v>
      </c>
      <c r="CW219" s="13" t="n">
        <v>0.016383</v>
      </c>
      <c r="CX219" s="13" t="n">
        <v>0.013182</v>
      </c>
      <c r="CY219" s="13" t="n">
        <v>0.055146</v>
      </c>
      <c r="CZ219" s="13" t="n">
        <v>-0.001167</v>
      </c>
      <c r="DA219" s="13" t="n">
        <v>0.024528</v>
      </c>
      <c r="DB219" s="13" t="n">
        <v>0.026253</v>
      </c>
      <c r="DC219" s="13" t="n">
        <v>-0.039848</v>
      </c>
      <c r="DD219" s="13" t="n">
        <v>-0.074916</v>
      </c>
      <c r="DE219" s="13" t="n">
        <v>0.02478</v>
      </c>
      <c r="DF219" s="13" t="n">
        <v>-0.119674</v>
      </c>
      <c r="DG219" s="13" t="n">
        <v>0.107288</v>
      </c>
      <c r="DH219" s="13" t="n">
        <v>0.038796</v>
      </c>
      <c r="DI219" s="13" t="n">
        <v>-0.023051</v>
      </c>
      <c r="DJ219" s="13" t="n">
        <v>0.057962</v>
      </c>
      <c r="DK219" s="13" t="n">
        <v>-0.085032</v>
      </c>
      <c r="DL219" s="13" t="n">
        <v>0.065737</v>
      </c>
      <c r="DM219" s="13" t="n">
        <v>-0.0009</v>
      </c>
      <c r="DN219" s="13" t="n">
        <v>-0.078032</v>
      </c>
      <c r="DO219" s="13" t="n">
        <v>0.063405</v>
      </c>
      <c r="DP219" s="13" t="n">
        <v>0.02682</v>
      </c>
      <c r="DQ219" s="13" t="n">
        <v>0.0512</v>
      </c>
      <c r="DR219" s="13" t="n">
        <v>0.021085</v>
      </c>
      <c r="DS219" s="13" t="n">
        <v>-0.050291</v>
      </c>
      <c r="DT219" s="13" t="n">
        <v>-0.090456</v>
      </c>
      <c r="DV219" s="13" t="n">
        <v>0.005373</v>
      </c>
      <c r="DW219" s="13" t="n">
        <v>0.001698</v>
      </c>
      <c r="DX219" s="13" t="n">
        <v>0.010095</v>
      </c>
      <c r="DY219" s="13" t="n">
        <v>-0.022698</v>
      </c>
      <c r="DZ219" s="13" t="n">
        <v>-0.036976</v>
      </c>
      <c r="EA219" s="13" t="n">
        <v>-0.052086</v>
      </c>
      <c r="EB219" s="13" t="n">
        <v>-0.066209</v>
      </c>
      <c r="EC219" s="13" t="n">
        <v>0.061982</v>
      </c>
      <c r="ED219" s="13" t="n">
        <v>0.031808</v>
      </c>
      <c r="EE219" s="13" t="n">
        <v>-0.056919</v>
      </c>
      <c r="EF219" s="13" t="n">
        <v>-0.071494</v>
      </c>
      <c r="EG219" s="13" t="n">
        <v>0.01819</v>
      </c>
      <c r="EH219" s="13" t="n">
        <v>0.120043</v>
      </c>
      <c r="EI219" s="13" t="n">
        <v>0.046792</v>
      </c>
      <c r="EJ219" s="13" t="n">
        <v>0.007433</v>
      </c>
      <c r="EK219" s="13" t="n">
        <v>-0.009751</v>
      </c>
      <c r="EL219" s="13" t="n">
        <v>0.045997</v>
      </c>
      <c r="EM219" s="13" t="n">
        <v>0.027097</v>
      </c>
      <c r="EN219" s="13" t="n">
        <v>0.016254</v>
      </c>
      <c r="EO219" s="13" t="n">
        <v>-0.028065</v>
      </c>
      <c r="EP219" s="13" t="n">
        <v>0.135358</v>
      </c>
      <c r="EQ219" s="13" t="n">
        <v>0.023606</v>
      </c>
      <c r="ER219" s="13" t="n">
        <v>-0.001285</v>
      </c>
      <c r="ES219" s="13" t="n">
        <v>0.009152</v>
      </c>
      <c r="ET219" s="13" t="n">
        <v>-0.005001</v>
      </c>
      <c r="EU219" s="13" t="n">
        <v>-0.000392</v>
      </c>
      <c r="EV219" s="13" t="n">
        <v>-0.016334</v>
      </c>
      <c r="EW219" s="13" t="n">
        <v>0.022952</v>
      </c>
      <c r="EX219" s="13" t="n">
        <v>0.002484</v>
      </c>
      <c r="EY219" s="13" t="n">
        <v>-0.012488</v>
      </c>
      <c r="EZ219" s="13" t="n">
        <v>0.076427</v>
      </c>
      <c r="FA219" s="13" t="n">
        <v>0.00355</v>
      </c>
      <c r="FB219" s="13" t="n">
        <v>0.029911</v>
      </c>
      <c r="FC219" s="13" t="n">
        <v>-0.011401</v>
      </c>
      <c r="FD219" s="13" t="n">
        <v>0.02942</v>
      </c>
      <c r="FE219" s="13" t="n">
        <v>-0.040208</v>
      </c>
      <c r="FF219" s="13" t="n">
        <v>0.015816</v>
      </c>
      <c r="FG219" s="13" t="n">
        <v>0.009584</v>
      </c>
      <c r="FH219" s="13" t="n">
        <v>0.051542</v>
      </c>
      <c r="FI219" s="13" t="n">
        <v>0.000605</v>
      </c>
      <c r="FJ219" s="13" t="n">
        <v>0.022955</v>
      </c>
      <c r="FK219" s="13" t="n">
        <v>0.02443</v>
      </c>
      <c r="FL219" s="13" t="n">
        <v>-0.040345</v>
      </c>
      <c r="FM219" s="13" t="n">
        <v>-0.0755</v>
      </c>
      <c r="FN219" s="13" t="n">
        <v>0.023242</v>
      </c>
      <c r="FO219" s="13" t="n">
        <v>-0.12462</v>
      </c>
      <c r="FP219" s="13" t="n">
        <v>0.109262</v>
      </c>
      <c r="FQ219" s="13" t="n">
        <v>0.03816</v>
      </c>
      <c r="FR219" s="13" t="n">
        <v>-0.023201</v>
      </c>
      <c r="FS219" s="13" t="n">
        <v>0.060626</v>
      </c>
      <c r="FT219" s="13" t="n">
        <v>-0.098854</v>
      </c>
      <c r="FU219" s="13" t="n">
        <v>0.076118</v>
      </c>
      <c r="FV219" s="13" t="n">
        <v>-0.002632</v>
      </c>
      <c r="FW219" s="13" t="n">
        <v>-0.07722</v>
      </c>
      <c r="FX219" s="13" t="n">
        <v>0.064098</v>
      </c>
      <c r="FY219" s="13" t="n">
        <v>0.019316</v>
      </c>
      <c r="FZ219" s="13" t="n">
        <v>0.049638</v>
      </c>
      <c r="GA219" s="13" t="n">
        <v>0.02739</v>
      </c>
      <c r="GB219" s="13" t="n">
        <v>-0.05216</v>
      </c>
      <c r="GC219" s="13" t="n">
        <v>-0.097001</v>
      </c>
    </row>
    <row r="220" customFormat="false" ht="15" hidden="false" customHeight="false" outlineLevel="0" collapsed="false">
      <c r="B220" s="8" t="str">
        <f aca="false">Deals!B220</f>
        <v>Labcorp Holdings Inc.</v>
      </c>
      <c r="C220" s="12" t="n">
        <v>1</v>
      </c>
      <c r="D220" s="13" t="n">
        <v>0.024872</v>
      </c>
      <c r="E220" s="13" t="n">
        <v>-0.051788</v>
      </c>
      <c r="F220" s="13" t="n">
        <v>-0.013466</v>
      </c>
      <c r="G220" s="13" t="n">
        <v>0.027724</v>
      </c>
      <c r="H220" s="13" t="n">
        <v>0.050074</v>
      </c>
      <c r="I220" s="13" t="n">
        <v>-0.074476</v>
      </c>
      <c r="J220" s="13" t="n">
        <v>-0.07928</v>
      </c>
      <c r="K220" s="13" t="n">
        <v>0.131557</v>
      </c>
      <c r="L220" s="13" t="n">
        <v>-0.009777</v>
      </c>
      <c r="M220" s="13" t="n">
        <v>0.017278</v>
      </c>
      <c r="N220" s="13" t="n">
        <v>-0.091313</v>
      </c>
      <c r="O220" s="13" t="n">
        <v>-0.022341</v>
      </c>
      <c r="P220" s="13" t="n">
        <v>0.066369</v>
      </c>
      <c r="Q220" s="13" t="n">
        <v>0.069922</v>
      </c>
      <c r="R220" s="13" t="n">
        <v>0.020986</v>
      </c>
      <c r="S220" s="13" t="n">
        <v>0.018132</v>
      </c>
      <c r="T220" s="13" t="n">
        <v>0.071313</v>
      </c>
      <c r="U220" s="13" t="n">
        <v>-0.018845</v>
      </c>
      <c r="V220" s="13" t="n">
        <v>0.004017</v>
      </c>
      <c r="W220" s="13" t="n">
        <v>-0.088304</v>
      </c>
      <c r="X220" s="13" t="n">
        <v>0.004069</v>
      </c>
      <c r="Y220" s="13" t="n">
        <v>0.020103</v>
      </c>
      <c r="Z220" s="13" t="n">
        <v>0.045412</v>
      </c>
      <c r="AA220" s="13" t="n">
        <v>0.059981</v>
      </c>
      <c r="AB220" s="13" t="n">
        <v>0.008506</v>
      </c>
      <c r="AC220" s="13" t="n">
        <v>-0.023141</v>
      </c>
      <c r="AD220" s="13" t="n">
        <v>-0.008205</v>
      </c>
      <c r="AE220" s="13" t="n">
        <v>0.108921</v>
      </c>
      <c r="AF220" s="13" t="n">
        <v>0.030946</v>
      </c>
      <c r="AG220" s="13" t="n">
        <v>-0.012837</v>
      </c>
      <c r="AH220" s="13" t="n">
        <v>-0.037611</v>
      </c>
      <c r="AI220" s="13" t="n">
        <v>0.018149</v>
      </c>
      <c r="AJ220" s="13" t="n">
        <v>0.029666</v>
      </c>
      <c r="AK220" s="13" t="n">
        <v>0.007835</v>
      </c>
      <c r="AL220" s="13" t="n">
        <v>0.093975</v>
      </c>
      <c r="AM220" s="13" t="n">
        <v>-0.010315</v>
      </c>
      <c r="AN220" s="13" t="n">
        <v>-0.063405</v>
      </c>
      <c r="AO220" s="13" t="n">
        <v>0.055641</v>
      </c>
      <c r="AP220" s="13" t="n">
        <v>0.057628</v>
      </c>
      <c r="AQ220" s="13" t="n">
        <v>-0.00587</v>
      </c>
      <c r="AR220" s="13" t="n">
        <v>-0.023339</v>
      </c>
      <c r="AS220" s="13" t="n">
        <v>-0.014087</v>
      </c>
      <c r="AT220" s="13" t="n">
        <v>0.004686</v>
      </c>
      <c r="AU220" s="13" t="n">
        <v>-0.075599</v>
      </c>
      <c r="AV220" s="13" t="n">
        <v>-0.092868</v>
      </c>
      <c r="AW220" s="13" t="n">
        <v>-0.132381</v>
      </c>
      <c r="AX220" s="13" t="n">
        <v>0.102802</v>
      </c>
      <c r="AY220" s="13" t="n">
        <v>0.063796</v>
      </c>
      <c r="AZ220" s="13" t="n">
        <v>0.031975</v>
      </c>
      <c r="BA220" s="13" t="n">
        <v>0.045365</v>
      </c>
      <c r="BB220" s="13" t="n">
        <v>0.016821</v>
      </c>
      <c r="BC220" s="13" t="n">
        <v>0.06328</v>
      </c>
      <c r="BD220" s="13" t="n">
        <v>-0.031116</v>
      </c>
      <c r="BE220" s="13" t="n">
        <v>0.000239</v>
      </c>
      <c r="BF220" s="13" t="n">
        <v>0.002626</v>
      </c>
      <c r="BG220" s="13" t="n">
        <v>-0.019226</v>
      </c>
      <c r="BH220" s="13" t="n">
        <v>0.045639</v>
      </c>
      <c r="BI220" s="13" t="n">
        <v>-0.018109</v>
      </c>
      <c r="BJ220" s="13" t="n">
        <v>0.036827</v>
      </c>
      <c r="BK220" s="13" t="n">
        <v>0.001653</v>
      </c>
      <c r="BM220" s="13" t="n">
        <v>0.005538</v>
      </c>
      <c r="BN220" s="13" t="n">
        <v>-0.001486</v>
      </c>
      <c r="BO220" s="13" t="n">
        <v>0.014021</v>
      </c>
      <c r="BP220" s="13" t="n">
        <v>-0.002786</v>
      </c>
      <c r="BQ220" s="13" t="n">
        <v>0.002539</v>
      </c>
      <c r="BR220" s="13" t="n">
        <v>-0.051396</v>
      </c>
      <c r="BS220" s="13" t="n">
        <v>-0.039812</v>
      </c>
      <c r="BT220" s="13" t="n">
        <v>0.071169</v>
      </c>
      <c r="BU220" s="13" t="n">
        <v>0.008101</v>
      </c>
      <c r="BV220" s="13" t="n">
        <v>-0.030148</v>
      </c>
      <c r="BW220" s="13" t="n">
        <v>-0.068149</v>
      </c>
      <c r="BX220" s="13" t="n">
        <v>0.018704</v>
      </c>
      <c r="BY220" s="13" t="n">
        <v>0.075609</v>
      </c>
      <c r="BZ220" s="13" t="n">
        <v>0.004424</v>
      </c>
      <c r="CA220" s="13" t="n">
        <v>0.018023</v>
      </c>
      <c r="CB220" s="13" t="n">
        <v>-0.011803</v>
      </c>
      <c r="CC220" s="13" t="n">
        <v>0.041392</v>
      </c>
      <c r="CD220" s="13" t="n">
        <v>0.006476</v>
      </c>
      <c r="CE220" s="13" t="n">
        <v>-0.003134</v>
      </c>
      <c r="CF220" s="13" t="n">
        <v>-0.018846</v>
      </c>
      <c r="CG220" s="13" t="n">
        <v>0.070102</v>
      </c>
      <c r="CH220" s="13" t="n">
        <v>0.001879</v>
      </c>
      <c r="CI220" s="13" t="n">
        <v>0.036717</v>
      </c>
      <c r="CJ220" s="13" t="n">
        <v>0.025925</v>
      </c>
      <c r="CK220" s="13" t="n">
        <v>-2.3E-005</v>
      </c>
      <c r="CL220" s="13" t="n">
        <v>0.016783</v>
      </c>
      <c r="CM220" s="13" t="n">
        <v>-0.005317</v>
      </c>
      <c r="CN220" s="13" t="n">
        <v>0.015919</v>
      </c>
      <c r="CO220" s="13" t="n">
        <v>0.011914</v>
      </c>
      <c r="CP220" s="13" t="n">
        <v>0.001535</v>
      </c>
      <c r="CQ220" s="13" t="n">
        <v>0.037843</v>
      </c>
      <c r="CR220" s="13" t="n">
        <v>0.032391</v>
      </c>
      <c r="CS220" s="13" t="n">
        <v>0.048332</v>
      </c>
      <c r="CT220" s="13" t="n">
        <v>0.007703</v>
      </c>
      <c r="CU220" s="13" t="n">
        <v>0.056247</v>
      </c>
      <c r="CV220" s="13" t="n">
        <v>-0.049482</v>
      </c>
      <c r="CW220" s="13" t="n">
        <v>0.001997</v>
      </c>
      <c r="CX220" s="13" t="n">
        <v>-0.00721</v>
      </c>
      <c r="CY220" s="13" t="n">
        <v>0.045945</v>
      </c>
      <c r="CZ220" s="13" t="n">
        <v>0.013577</v>
      </c>
      <c r="DA220" s="13" t="n">
        <v>0.031178</v>
      </c>
      <c r="DB220" s="13" t="n">
        <v>0.031503</v>
      </c>
      <c r="DC220" s="13" t="n">
        <v>0.003622</v>
      </c>
      <c r="DD220" s="13" t="n">
        <v>-0.100105</v>
      </c>
      <c r="DE220" s="13" t="n">
        <v>0.01902</v>
      </c>
      <c r="DF220" s="13" t="n">
        <v>-0.114177</v>
      </c>
      <c r="DG220" s="13" t="n">
        <v>0.10528</v>
      </c>
      <c r="DH220" s="13" t="n">
        <v>0.049014</v>
      </c>
      <c r="DI220" s="13" t="n">
        <v>0.009375</v>
      </c>
      <c r="DJ220" s="13" t="n">
        <v>0.040175</v>
      </c>
      <c r="DK220" s="13" t="n">
        <v>-0.077156</v>
      </c>
      <c r="DL220" s="13" t="n">
        <v>0.095604</v>
      </c>
      <c r="DM220" s="13" t="n">
        <v>0.012269</v>
      </c>
      <c r="DN220" s="13" t="n">
        <v>-0.046106</v>
      </c>
      <c r="DO220" s="13" t="n">
        <v>0.03074</v>
      </c>
      <c r="DP220" s="13" t="n">
        <v>0.015052</v>
      </c>
      <c r="DQ220" s="13" t="n">
        <v>0.040888</v>
      </c>
      <c r="DR220" s="13" t="n">
        <v>0.02847</v>
      </c>
      <c r="DS220" s="13" t="n">
        <v>-0.018014</v>
      </c>
      <c r="DT220" s="13" t="n">
        <v>-0.071353</v>
      </c>
      <c r="DV220" s="13" t="n">
        <v>0.002441</v>
      </c>
      <c r="DW220" s="13" t="n">
        <v>0.009084</v>
      </c>
      <c r="DX220" s="13" t="n">
        <v>0.009642</v>
      </c>
      <c r="DY220" s="13" t="n">
        <v>-0.007525</v>
      </c>
      <c r="DZ220" s="13" t="n">
        <v>0.002242</v>
      </c>
      <c r="EA220" s="13" t="n">
        <v>-0.049799</v>
      </c>
      <c r="EB220" s="13" t="n">
        <v>-0.04262</v>
      </c>
      <c r="EC220" s="13" t="n">
        <v>0.074388</v>
      </c>
      <c r="ED220" s="13" t="n">
        <v>0.009392</v>
      </c>
      <c r="EE220" s="13" t="n">
        <v>-0.033722</v>
      </c>
      <c r="EF220" s="13" t="n">
        <v>-0.072981</v>
      </c>
      <c r="EG220" s="13" t="n">
        <v>0.020687</v>
      </c>
      <c r="EH220" s="13" t="n">
        <v>0.083711</v>
      </c>
      <c r="EI220" s="13" t="n">
        <v>0.007668</v>
      </c>
      <c r="EJ220" s="13" t="n">
        <v>0.011229</v>
      </c>
      <c r="EK220" s="13" t="n">
        <v>-0.014761</v>
      </c>
      <c r="EL220" s="13" t="n">
        <v>0.042527</v>
      </c>
      <c r="EM220" s="13" t="n">
        <v>0.001709</v>
      </c>
      <c r="EN220" s="13" t="n">
        <v>0.001375</v>
      </c>
      <c r="EO220" s="13" t="n">
        <v>-0.024456</v>
      </c>
      <c r="EP220" s="13" t="n">
        <v>0.071815</v>
      </c>
      <c r="EQ220" s="13" t="n">
        <v>0.00341</v>
      </c>
      <c r="ER220" s="13" t="n">
        <v>0.041283</v>
      </c>
      <c r="ES220" s="13" t="n">
        <v>0.02771</v>
      </c>
      <c r="ET220" s="13" t="n">
        <v>0.000951</v>
      </c>
      <c r="EU220" s="13" t="n">
        <v>0.018779</v>
      </c>
      <c r="EV220" s="13" t="n">
        <v>-0.004455</v>
      </c>
      <c r="EW220" s="13" t="n">
        <v>0.018669</v>
      </c>
      <c r="EX220" s="13" t="n">
        <v>0.0107</v>
      </c>
      <c r="EY220" s="13" t="n">
        <v>0.000746</v>
      </c>
      <c r="EZ220" s="13" t="n">
        <v>0.036305</v>
      </c>
      <c r="FA220" s="13" t="n">
        <v>0.031812</v>
      </c>
      <c r="FB220" s="13" t="n">
        <v>0.046824</v>
      </c>
      <c r="FC220" s="13" t="n">
        <v>0.008793</v>
      </c>
      <c r="FD220" s="13" t="n">
        <v>0.055211</v>
      </c>
      <c r="FE220" s="13" t="n">
        <v>-0.04486</v>
      </c>
      <c r="FF220" s="13" t="n">
        <v>-0.001829</v>
      </c>
      <c r="FG220" s="13" t="n">
        <v>-0.009547</v>
      </c>
      <c r="FH220" s="13" t="n">
        <v>0.045144</v>
      </c>
      <c r="FI220" s="13" t="n">
        <v>0.013947</v>
      </c>
      <c r="FJ220" s="13" t="n">
        <v>0.032185</v>
      </c>
      <c r="FK220" s="13" t="n">
        <v>0.030858</v>
      </c>
      <c r="FL220" s="13" t="n">
        <v>-0.000878</v>
      </c>
      <c r="FM220" s="13" t="n">
        <v>-0.102856</v>
      </c>
      <c r="FN220" s="13" t="n">
        <v>0.0193</v>
      </c>
      <c r="FO220" s="13" t="n">
        <v>-0.118256</v>
      </c>
      <c r="FP220" s="13" t="n">
        <v>0.112082</v>
      </c>
      <c r="FQ220" s="13" t="n">
        <v>0.05047</v>
      </c>
      <c r="FR220" s="13" t="n">
        <v>0.004414</v>
      </c>
      <c r="FS220" s="13" t="n">
        <v>0.045636</v>
      </c>
      <c r="FT220" s="13" t="n">
        <v>-0.085719</v>
      </c>
      <c r="FU220" s="13" t="n">
        <v>0.094344</v>
      </c>
      <c r="FV220" s="13" t="n">
        <v>0.009871</v>
      </c>
      <c r="FW220" s="13" t="n">
        <v>-0.050563</v>
      </c>
      <c r="FX220" s="13" t="n">
        <v>0.032459</v>
      </c>
      <c r="FY220" s="13" t="n">
        <v>0.011985</v>
      </c>
      <c r="FZ220" s="13" t="n">
        <v>0.039272</v>
      </c>
      <c r="GA220" s="13" t="n">
        <v>0.029408</v>
      </c>
      <c r="GB220" s="13" t="n">
        <v>-0.02365</v>
      </c>
      <c r="GC220" s="13" t="n">
        <v>-0.076039</v>
      </c>
    </row>
    <row r="221" customFormat="false" ht="15" hidden="false" customHeight="false" outlineLevel="0" collapsed="false">
      <c r="B221" s="8" t="str">
        <f aca="false">Deals!B221</f>
        <v>Cencora, Inc.</v>
      </c>
      <c r="C221" s="12" t="n">
        <v>1</v>
      </c>
      <c r="D221" s="13" t="n">
        <v>0.10617</v>
      </c>
      <c r="E221" s="13" t="n">
        <v>0.005542</v>
      </c>
      <c r="F221" s="13" t="n">
        <v>-0.015223</v>
      </c>
      <c r="G221" s="13" t="n">
        <v>-0.055259</v>
      </c>
      <c r="H221" s="13" t="n">
        <v>-0.005548</v>
      </c>
      <c r="I221" s="13" t="n">
        <v>-0.053995</v>
      </c>
      <c r="J221" s="13" t="n">
        <v>-0.05048</v>
      </c>
      <c r="K221" s="13" t="n">
        <v>0.016002</v>
      </c>
      <c r="L221" s="13" t="n">
        <v>0.02207</v>
      </c>
      <c r="M221" s="13" t="n">
        <v>0.051399</v>
      </c>
      <c r="N221" s="13" t="n">
        <v>0.130818</v>
      </c>
      <c r="O221" s="13" t="n">
        <v>0.004989</v>
      </c>
      <c r="P221" s="13" t="n">
        <v>0.0861</v>
      </c>
      <c r="Q221" s="13" t="n">
        <v>0.070276</v>
      </c>
      <c r="R221" s="13" t="n">
        <v>0.012278</v>
      </c>
      <c r="S221" s="13" t="n">
        <v>0.169281</v>
      </c>
      <c r="T221" s="13" t="n">
        <v>-0.069455</v>
      </c>
      <c r="U221" s="13" t="n">
        <v>-0.054647</v>
      </c>
      <c r="V221" s="13" t="n">
        <v>-0.051013</v>
      </c>
      <c r="W221" s="13" t="n">
        <v>-0.004052</v>
      </c>
      <c r="X221" s="13" t="n">
        <v>-0.043531</v>
      </c>
      <c r="Y221" s="13" t="n">
        <v>0.125337</v>
      </c>
      <c r="Z221" s="13" t="n">
        <v>0.116255</v>
      </c>
      <c r="AA221" s="13" t="n">
        <v>0.048465</v>
      </c>
      <c r="AB221" s="13" t="n">
        <v>-0.032893</v>
      </c>
      <c r="AC221" s="13" t="n">
        <v>-0.072881</v>
      </c>
      <c r="AD221" s="13" t="n">
        <v>0.118464</v>
      </c>
      <c r="AE221" s="13" t="n">
        <v>0.030075</v>
      </c>
      <c r="AF221" s="13" t="n">
        <v>-0.007511</v>
      </c>
      <c r="AG221" s="13" t="n">
        <v>-0.144639</v>
      </c>
      <c r="AH221" s="13" t="n">
        <v>0.031153</v>
      </c>
      <c r="AI221" s="13" t="n">
        <v>-0.070091</v>
      </c>
      <c r="AJ221" s="13" t="n">
        <v>0.102274</v>
      </c>
      <c r="AK221" s="13" t="n">
        <v>0.082528</v>
      </c>
      <c r="AL221" s="13" t="n">
        <v>0.085493</v>
      </c>
      <c r="AM221" s="13" t="n">
        <v>-0.045249</v>
      </c>
      <c r="AN221" s="13" t="n">
        <v>-0.094052</v>
      </c>
      <c r="AO221" s="13" t="n">
        <v>0.05069</v>
      </c>
      <c r="AP221" s="13" t="n">
        <v>-0.093177</v>
      </c>
      <c r="AQ221" s="13" t="n">
        <v>0.038106</v>
      </c>
      <c r="AR221" s="13" t="n">
        <v>-0.040342</v>
      </c>
      <c r="AS221" s="13" t="n">
        <v>0.099475</v>
      </c>
      <c r="AT221" s="13" t="n">
        <v>0.025008</v>
      </c>
      <c r="AU221" s="13" t="n">
        <v>-0.04576</v>
      </c>
      <c r="AV221" s="13" t="n">
        <v>0.010227</v>
      </c>
      <c r="AW221" s="13" t="n">
        <v>-0.163105</v>
      </c>
      <c r="AX221" s="13" t="n">
        <v>0.120565</v>
      </c>
      <c r="AY221" s="13" t="n">
        <v>-0.00084</v>
      </c>
      <c r="AZ221" s="13" t="n">
        <v>-0.045378</v>
      </c>
      <c r="BA221" s="13" t="n">
        <v>-0.059859</v>
      </c>
      <c r="BB221" s="13" t="n">
        <v>0.041466</v>
      </c>
      <c r="BC221" s="13" t="n">
        <v>0.095042</v>
      </c>
      <c r="BD221" s="13" t="n">
        <v>0.022167</v>
      </c>
      <c r="BE221" s="13" t="n">
        <v>-0.055995</v>
      </c>
      <c r="BF221" s="13" t="n">
        <v>0.000729</v>
      </c>
      <c r="BG221" s="13" t="n">
        <v>0.037046</v>
      </c>
      <c r="BH221" s="13" t="n">
        <v>0.029632</v>
      </c>
      <c r="BI221" s="13" t="n">
        <v>-0.032875</v>
      </c>
      <c r="BJ221" s="13" t="n">
        <v>0.006351</v>
      </c>
      <c r="BK221" s="13" t="n">
        <v>-0.014493</v>
      </c>
      <c r="BM221" s="13" t="n">
        <v>-0.010453</v>
      </c>
      <c r="BN221" s="13" t="n">
        <v>0.002214</v>
      </c>
      <c r="BO221" s="13" t="n">
        <v>0.015755</v>
      </c>
      <c r="BP221" s="13" t="n">
        <v>-0.004802</v>
      </c>
      <c r="BQ221" s="13" t="n">
        <v>0.031311</v>
      </c>
      <c r="BR221" s="13" t="n">
        <v>-0.059184</v>
      </c>
      <c r="BS221" s="13" t="n">
        <v>-0.017</v>
      </c>
      <c r="BT221" s="13" t="n">
        <v>0.085501</v>
      </c>
      <c r="BU221" s="13" t="n">
        <v>0.000862</v>
      </c>
      <c r="BV221" s="13" t="n">
        <v>-0.013923</v>
      </c>
      <c r="BW221" s="13" t="n">
        <v>-0.060194</v>
      </c>
      <c r="BX221" s="13" t="n">
        <v>0.002648</v>
      </c>
      <c r="BY221" s="13" t="n">
        <v>0.065164</v>
      </c>
      <c r="BZ221" s="13" t="n">
        <v>-0.007147</v>
      </c>
      <c r="CA221" s="13" t="n">
        <v>0.016604</v>
      </c>
      <c r="CB221" s="13" t="n">
        <v>0.000702</v>
      </c>
      <c r="CC221" s="13" t="n">
        <v>0.051821</v>
      </c>
      <c r="CD221" s="13" t="n">
        <v>-0.007159</v>
      </c>
      <c r="CE221" s="13" t="n">
        <v>0.005453</v>
      </c>
      <c r="CF221" s="13" t="n">
        <v>-0.023749</v>
      </c>
      <c r="CG221" s="13" t="n">
        <v>0.010556</v>
      </c>
      <c r="CH221" s="13" t="n">
        <v>0.012329</v>
      </c>
      <c r="CI221" s="13" t="n">
        <v>0.034037</v>
      </c>
      <c r="CJ221" s="13" t="n">
        <v>0.047372</v>
      </c>
      <c r="CK221" s="13" t="n">
        <v>0.014383</v>
      </c>
      <c r="CL221" s="13" t="n">
        <v>0.019205</v>
      </c>
      <c r="CM221" s="13" t="n">
        <v>0.028893</v>
      </c>
      <c r="CN221" s="13" t="n">
        <v>-0.00451</v>
      </c>
      <c r="CO221" s="13" t="n">
        <v>0.025623</v>
      </c>
      <c r="CP221" s="13" t="n">
        <v>0.02111</v>
      </c>
      <c r="CQ221" s="13" t="n">
        <v>0.010474</v>
      </c>
      <c r="CR221" s="13" t="n">
        <v>0.042284</v>
      </c>
      <c r="CS221" s="13" t="n">
        <v>0.032246</v>
      </c>
      <c r="CT221" s="13" t="n">
        <v>0.010423</v>
      </c>
      <c r="CU221" s="13" t="n">
        <v>0.080568</v>
      </c>
      <c r="CV221" s="13" t="n">
        <v>-0.013619</v>
      </c>
      <c r="CW221" s="13" t="n">
        <v>-0.028051</v>
      </c>
      <c r="CX221" s="13" t="n">
        <v>0.002292</v>
      </c>
      <c r="CY221" s="13" t="n">
        <v>0.044338</v>
      </c>
      <c r="CZ221" s="13" t="n">
        <v>0.008912</v>
      </c>
      <c r="DA221" s="13" t="n">
        <v>0.029916</v>
      </c>
      <c r="DB221" s="13" t="n">
        <v>0.062181</v>
      </c>
      <c r="DC221" s="13" t="n">
        <v>0.009488</v>
      </c>
      <c r="DD221" s="13" t="n">
        <v>-0.088495</v>
      </c>
      <c r="DE221" s="13" t="n">
        <v>0.008286</v>
      </c>
      <c r="DF221" s="13" t="n">
        <v>-0.084595</v>
      </c>
      <c r="DG221" s="13" t="n">
        <v>0.081277</v>
      </c>
      <c r="DH221" s="13" t="n">
        <v>0.038978</v>
      </c>
      <c r="DI221" s="13" t="n">
        <v>0.032718</v>
      </c>
      <c r="DJ221" s="13" t="n">
        <v>0.043915</v>
      </c>
      <c r="DK221" s="13" t="n">
        <v>-0.069033</v>
      </c>
      <c r="DL221" s="13" t="n">
        <v>0.076465</v>
      </c>
      <c r="DM221" s="13" t="n">
        <v>0.015604</v>
      </c>
      <c r="DN221" s="13" t="n">
        <v>-0.002311</v>
      </c>
      <c r="DO221" s="13" t="n">
        <v>0.004095</v>
      </c>
      <c r="DP221" s="13" t="n">
        <v>0.03018</v>
      </c>
      <c r="DQ221" s="13" t="n">
        <v>0.038716</v>
      </c>
      <c r="DR221" s="13" t="n">
        <v>0.036704</v>
      </c>
      <c r="DS221" s="13" t="n">
        <v>0.024594</v>
      </c>
      <c r="DT221" s="13" t="n">
        <v>-0.07027</v>
      </c>
      <c r="DV221" s="13" t="n">
        <v>-0.006734</v>
      </c>
      <c r="DW221" s="13" t="n">
        <v>0.006928</v>
      </c>
      <c r="DX221" s="13" t="n">
        <v>0.003641</v>
      </c>
      <c r="DY221" s="13" t="n">
        <v>-0.010359</v>
      </c>
      <c r="DZ221" s="13" t="n">
        <v>0.028827</v>
      </c>
      <c r="EA221" s="13" t="n">
        <v>-0.064724</v>
      </c>
      <c r="EB221" s="13" t="n">
        <v>-0.022601</v>
      </c>
      <c r="EC221" s="13" t="n">
        <v>0.075987</v>
      </c>
      <c r="ED221" s="13" t="n">
        <v>0.001824</v>
      </c>
      <c r="EE221" s="13" t="n">
        <v>-0.00837</v>
      </c>
      <c r="EF221" s="13" t="n">
        <v>-0.063947</v>
      </c>
      <c r="EG221" s="13" t="n">
        <v>0.012902</v>
      </c>
      <c r="EH221" s="13" t="n">
        <v>0.060117</v>
      </c>
      <c r="EI221" s="13" t="n">
        <v>-0.004977</v>
      </c>
      <c r="EJ221" s="13" t="n">
        <v>0.008057</v>
      </c>
      <c r="EK221" s="13" t="n">
        <v>0.006806</v>
      </c>
      <c r="EL221" s="13" t="n">
        <v>0.049935</v>
      </c>
      <c r="EM221" s="13" t="n">
        <v>-0.009553</v>
      </c>
      <c r="EN221" s="13" t="n">
        <v>-0.002709</v>
      </c>
      <c r="EO221" s="13" t="n">
        <v>-0.034978</v>
      </c>
      <c r="EP221" s="13" t="n">
        <v>0.024645</v>
      </c>
      <c r="EQ221" s="13" t="n">
        <v>-0.000502</v>
      </c>
      <c r="ER221" s="13" t="n">
        <v>0.034016</v>
      </c>
      <c r="ES221" s="13" t="n">
        <v>0.036635</v>
      </c>
      <c r="ET221" s="13" t="n">
        <v>0.00446</v>
      </c>
      <c r="EU221" s="13" t="n">
        <v>0.016297</v>
      </c>
      <c r="EV221" s="13" t="n">
        <v>0.023226</v>
      </c>
      <c r="EW221" s="13" t="n">
        <v>0.002142</v>
      </c>
      <c r="EX221" s="13" t="n">
        <v>0.017406</v>
      </c>
      <c r="EY221" s="13" t="n">
        <v>0.007309</v>
      </c>
      <c r="EZ221" s="13" t="n">
        <v>0.018518</v>
      </c>
      <c r="FA221" s="13" t="n">
        <v>0.020679</v>
      </c>
      <c r="FB221" s="13" t="n">
        <v>0.034014</v>
      </c>
      <c r="FC221" s="13" t="n">
        <v>0.017968</v>
      </c>
      <c r="FD221" s="13" t="n">
        <v>0.063409</v>
      </c>
      <c r="FE221" s="13" t="n">
        <v>-0.028518</v>
      </c>
      <c r="FF221" s="13" t="n">
        <v>-0.015555</v>
      </c>
      <c r="FG221" s="13" t="n">
        <v>-0.011655</v>
      </c>
      <c r="FH221" s="13" t="n">
        <v>0.028206</v>
      </c>
      <c r="FI221" s="13" t="n">
        <v>0.011672</v>
      </c>
      <c r="FJ221" s="13" t="n">
        <v>0.031151</v>
      </c>
      <c r="FK221" s="13" t="n">
        <v>0.048656</v>
      </c>
      <c r="FL221" s="13" t="n">
        <v>0.011911</v>
      </c>
      <c r="FM221" s="13" t="n">
        <v>-0.090512</v>
      </c>
      <c r="FN221" s="13" t="n">
        <v>0.031844</v>
      </c>
      <c r="FO221" s="13" t="n">
        <v>-0.083033</v>
      </c>
      <c r="FP221" s="13" t="n">
        <v>0.094941</v>
      </c>
      <c r="FQ221" s="13" t="n">
        <v>0.050622</v>
      </c>
      <c r="FR221" s="13" t="n">
        <v>0.016135</v>
      </c>
      <c r="FS221" s="13" t="n">
        <v>0.032897</v>
      </c>
      <c r="FT221" s="13" t="n">
        <v>-0.06874</v>
      </c>
      <c r="FU221" s="13" t="n">
        <v>0.076675</v>
      </c>
      <c r="FV221" s="13" t="n">
        <v>0.017491</v>
      </c>
      <c r="FW221" s="13" t="n">
        <v>-0.007688</v>
      </c>
      <c r="FX221" s="13" t="n">
        <v>-0.000523</v>
      </c>
      <c r="FY221" s="13" t="n">
        <v>0.022992</v>
      </c>
      <c r="FZ221" s="13" t="n">
        <v>0.041412</v>
      </c>
      <c r="GA221" s="13" t="n">
        <v>0.025775</v>
      </c>
      <c r="GB221" s="13" t="n">
        <v>0.005438</v>
      </c>
      <c r="GC221" s="13" t="n">
        <v>-0.070463</v>
      </c>
    </row>
    <row r="222" customFormat="false" ht="15" hidden="false" customHeight="false" outlineLevel="0" collapsed="false">
      <c r="B222" s="8" t="str">
        <f aca="false">Deals!B222</f>
        <v>Crown Holdings, Inc.</v>
      </c>
      <c r="C222" s="12" t="n">
        <v>1</v>
      </c>
      <c r="D222" s="13" t="n">
        <v>0.019245</v>
      </c>
      <c r="E222" s="13" t="n">
        <v>0.004443</v>
      </c>
      <c r="F222" s="13" t="n">
        <v>0.018983</v>
      </c>
      <c r="G222" s="13" t="n">
        <v>-0.043046</v>
      </c>
      <c r="H222" s="13" t="n">
        <v>-0.02646</v>
      </c>
      <c r="I222" s="13" t="n">
        <v>-0.037663</v>
      </c>
      <c r="J222" s="13" t="n">
        <v>-0.077063</v>
      </c>
      <c r="K222" s="13" t="n">
        <v>0.159344</v>
      </c>
      <c r="L222" s="13" t="n">
        <v>-0.021305</v>
      </c>
      <c r="M222" s="13" t="n">
        <v>-0.02331</v>
      </c>
      <c r="N222" s="13" t="n">
        <v>-0.095069</v>
      </c>
      <c r="O222" s="13" t="n">
        <v>0.021142</v>
      </c>
      <c r="P222" s="13" t="n">
        <v>0.058485</v>
      </c>
      <c r="Q222" s="13" t="n">
        <v>0.067957</v>
      </c>
      <c r="R222" s="13" t="n">
        <v>-0.014917</v>
      </c>
      <c r="S222" s="13" t="n">
        <v>-0.028752</v>
      </c>
      <c r="T222" s="13" t="n">
        <v>0.045392</v>
      </c>
      <c r="U222" s="13" t="n">
        <v>0.023787</v>
      </c>
      <c r="V222" s="13" t="n">
        <v>0.052738</v>
      </c>
      <c r="W222" s="13" t="n">
        <v>-0.049746</v>
      </c>
      <c r="X222" s="13" t="n">
        <v>0.002581</v>
      </c>
      <c r="Y222" s="13" t="n">
        <v>-0.033462</v>
      </c>
      <c r="Z222" s="13" t="n">
        <v>0.030436</v>
      </c>
      <c r="AA222" s="13" t="n">
        <v>-0.010707</v>
      </c>
      <c r="AB222" s="13" t="n">
        <v>-0.011943</v>
      </c>
      <c r="AC222" s="13" t="n">
        <v>0.059301</v>
      </c>
      <c r="AD222" s="13" t="n">
        <v>0.029417</v>
      </c>
      <c r="AE222" s="13" t="n">
        <v>0.033253</v>
      </c>
      <c r="AF222" s="13" t="n">
        <v>-0.003185</v>
      </c>
      <c r="AG222" s="13" t="n">
        <v>-0.007399</v>
      </c>
      <c r="AH222" s="13" t="n">
        <v>0.011689</v>
      </c>
      <c r="AI222" s="13" t="n">
        <v>0.007535</v>
      </c>
      <c r="AJ222" s="13" t="n">
        <v>-0.007313</v>
      </c>
      <c r="AK222" s="13" t="n">
        <v>-0.058262</v>
      </c>
      <c r="AL222" s="13" t="n">
        <v>0.032</v>
      </c>
      <c r="AM222" s="13" t="n">
        <v>-0.14143</v>
      </c>
      <c r="AN222" s="13" t="n">
        <v>0.018258</v>
      </c>
      <c r="AO222" s="13" t="n">
        <v>-0.017931</v>
      </c>
      <c r="AP222" s="13" t="n">
        <v>-0.130417</v>
      </c>
      <c r="AQ222" s="13" t="n">
        <v>0.032764</v>
      </c>
      <c r="AR222" s="13" t="n">
        <v>0.011394</v>
      </c>
      <c r="AS222" s="13" t="n">
        <v>-0.054341</v>
      </c>
      <c r="AT222" s="13" t="n">
        <v>0.121233</v>
      </c>
      <c r="AU222" s="13" t="n">
        <v>-0.118958</v>
      </c>
      <c r="AV222" s="13" t="n">
        <v>0.21258</v>
      </c>
      <c r="AW222" s="13" t="n">
        <v>-0.189353</v>
      </c>
      <c r="AX222" s="13" t="n">
        <v>0.226846</v>
      </c>
      <c r="AY222" s="13" t="n">
        <v>0.06451</v>
      </c>
      <c r="AZ222" s="13" t="n">
        <v>0.005157</v>
      </c>
      <c r="BA222" s="13" t="n">
        <v>0.065237</v>
      </c>
      <c r="BB222" s="13" t="n">
        <v>-0.046448</v>
      </c>
      <c r="BC222" s="13" t="n">
        <v>0.102291</v>
      </c>
      <c r="BD222" s="13" t="n">
        <v>0.047627</v>
      </c>
      <c r="BE222" s="13" t="n">
        <v>0.028589</v>
      </c>
      <c r="BF222" s="13" t="n">
        <v>0.003341</v>
      </c>
      <c r="BG222" s="13" t="n">
        <v>0.102634</v>
      </c>
      <c r="BH222" s="13" t="n">
        <v>0.04201</v>
      </c>
      <c r="BI222" s="13" t="n">
        <v>-0.044269</v>
      </c>
      <c r="BJ222" s="13" t="n">
        <v>0.02054</v>
      </c>
      <c r="BK222" s="13" t="n">
        <v>-0.047683</v>
      </c>
      <c r="BM222" s="13" t="n">
        <v>0.010077</v>
      </c>
      <c r="BN222" s="13" t="n">
        <v>-0.015829</v>
      </c>
      <c r="BO222" s="13" t="n">
        <v>0.021767</v>
      </c>
      <c r="BP222" s="13" t="n">
        <v>-0.01456</v>
      </c>
      <c r="BQ222" s="13" t="n">
        <v>0.02453</v>
      </c>
      <c r="BR222" s="13" t="n">
        <v>-0.08003</v>
      </c>
      <c r="BS222" s="13" t="n">
        <v>-0.057953</v>
      </c>
      <c r="BT222" s="13" t="n">
        <v>0.059667</v>
      </c>
      <c r="BU222" s="13" t="n">
        <v>0.010888</v>
      </c>
      <c r="BV222" s="13" t="n">
        <v>-0.033017</v>
      </c>
      <c r="BW222" s="13" t="n">
        <v>-0.098745</v>
      </c>
      <c r="BX222" s="13" t="n">
        <v>0.010871</v>
      </c>
      <c r="BY222" s="13" t="n">
        <v>0.080725</v>
      </c>
      <c r="BZ222" s="13" t="n">
        <v>0.019985</v>
      </c>
      <c r="CA222" s="13" t="n">
        <v>0.033649</v>
      </c>
      <c r="CB222" s="13" t="n">
        <v>-0.007899</v>
      </c>
      <c r="CC222" s="13" t="n">
        <v>0.051346</v>
      </c>
      <c r="CD222" s="13" t="n">
        <v>0.01079</v>
      </c>
      <c r="CE222" s="13" t="n">
        <v>-0.004156</v>
      </c>
      <c r="CF222" s="13" t="n">
        <v>-0.037128</v>
      </c>
      <c r="CG222" s="13" t="n">
        <v>0.037117</v>
      </c>
      <c r="CH222" s="13" t="n">
        <v>0.00102</v>
      </c>
      <c r="CI222" s="13" t="n">
        <v>0.030596</v>
      </c>
      <c r="CJ222" s="13" t="n">
        <v>0.039699</v>
      </c>
      <c r="CK222" s="13" t="n">
        <v>0.007024</v>
      </c>
      <c r="CL222" s="13" t="n">
        <v>0.018097</v>
      </c>
      <c r="CM222" s="13" t="n">
        <v>0.015499</v>
      </c>
      <c r="CN222" s="13" t="n">
        <v>0.015566</v>
      </c>
      <c r="CO222" s="13" t="n">
        <v>0.016712</v>
      </c>
      <c r="CP222" s="13" t="n">
        <v>0.00901</v>
      </c>
      <c r="CQ222" s="13" t="n">
        <v>0.030275</v>
      </c>
      <c r="CR222" s="13" t="n">
        <v>0.026216</v>
      </c>
      <c r="CS222" s="13" t="n">
        <v>0.047855</v>
      </c>
      <c r="CT222" s="13" t="n">
        <v>0.004199</v>
      </c>
      <c r="CU222" s="13" t="n">
        <v>0.05055</v>
      </c>
      <c r="CV222" s="13" t="n">
        <v>-0.032593</v>
      </c>
      <c r="CW222" s="13" t="n">
        <v>-0.004648</v>
      </c>
      <c r="CX222" s="13" t="n">
        <v>-0.000105</v>
      </c>
      <c r="CY222" s="13" t="n">
        <v>0.041052</v>
      </c>
      <c r="CZ222" s="13" t="n">
        <v>0.01575</v>
      </c>
      <c r="DA222" s="13" t="n">
        <v>0.0235</v>
      </c>
      <c r="DB222" s="13" t="n">
        <v>0.07386</v>
      </c>
      <c r="DC222" s="13" t="n">
        <v>-0.00907</v>
      </c>
      <c r="DD222" s="13" t="n">
        <v>-0.096152</v>
      </c>
      <c r="DE222" s="13" t="n">
        <v>0.026368</v>
      </c>
      <c r="DF222" s="13" t="n">
        <v>-0.101022</v>
      </c>
      <c r="DG222" s="13" t="n">
        <v>0.11301</v>
      </c>
      <c r="DH222" s="13" t="n">
        <v>0.06969</v>
      </c>
      <c r="DI222" s="13" t="n">
        <v>0.017969</v>
      </c>
      <c r="DJ222" s="13" t="n">
        <v>0.032145</v>
      </c>
      <c r="DK222" s="13" t="n">
        <v>-0.055126</v>
      </c>
      <c r="DL222" s="13" t="n">
        <v>0.071522</v>
      </c>
      <c r="DM222" s="13" t="n">
        <v>0.021182</v>
      </c>
      <c r="DN222" s="13" t="n">
        <v>-0.01992</v>
      </c>
      <c r="DO222" s="13" t="n">
        <v>-0.032211</v>
      </c>
      <c r="DP222" s="13" t="n">
        <v>0.027653</v>
      </c>
      <c r="DQ222" s="13" t="n">
        <v>0.076121</v>
      </c>
      <c r="DR222" s="13" t="n">
        <v>-0.004684</v>
      </c>
      <c r="DS222" s="13" t="n">
        <v>0.010148</v>
      </c>
      <c r="DT222" s="13" t="n">
        <v>-0.066348</v>
      </c>
      <c r="DV222" s="13" t="n">
        <v>0.005931</v>
      </c>
      <c r="DW222" s="13" t="n">
        <v>-0.011451</v>
      </c>
      <c r="DX222" s="13" t="n">
        <v>0.015666</v>
      </c>
      <c r="DY222" s="13" t="n">
        <v>-0.023196</v>
      </c>
      <c r="DZ222" s="13" t="n">
        <v>0.02393</v>
      </c>
      <c r="EA222" s="13" t="n">
        <v>-0.08373</v>
      </c>
      <c r="EB222" s="13" t="n">
        <v>-0.061746</v>
      </c>
      <c r="EC222" s="13" t="n">
        <v>0.054993</v>
      </c>
      <c r="ED222" s="13" t="n">
        <v>0.011195</v>
      </c>
      <c r="EE222" s="13" t="n">
        <v>-0.029279</v>
      </c>
      <c r="EF222" s="13" t="n">
        <v>-0.110574</v>
      </c>
      <c r="EG222" s="13" t="n">
        <v>0.00886</v>
      </c>
      <c r="EH222" s="13" t="n">
        <v>0.078538</v>
      </c>
      <c r="EI222" s="13" t="n">
        <v>0.021158</v>
      </c>
      <c r="EJ222" s="13" t="n">
        <v>0.029954</v>
      </c>
      <c r="EK222" s="13" t="n">
        <v>-0.012151</v>
      </c>
      <c r="EL222" s="13" t="n">
        <v>0.0548</v>
      </c>
      <c r="EM222" s="13" t="n">
        <v>0.00836</v>
      </c>
      <c r="EN222" s="13" t="n">
        <v>-0.004989</v>
      </c>
      <c r="EO222" s="13" t="n">
        <v>-0.039536</v>
      </c>
      <c r="EP222" s="13" t="n">
        <v>0.040772</v>
      </c>
      <c r="EQ222" s="13" t="n">
        <v>0.003534</v>
      </c>
      <c r="ER222" s="13" t="n">
        <v>0.032737</v>
      </c>
      <c r="ES222" s="13" t="n">
        <v>0.042111</v>
      </c>
      <c r="ET222" s="13" t="n">
        <v>0.005916</v>
      </c>
      <c r="EU222" s="13" t="n">
        <v>0.02178</v>
      </c>
      <c r="EV222" s="13" t="n">
        <v>0.012158</v>
      </c>
      <c r="EW222" s="13" t="n">
        <v>0.020402</v>
      </c>
      <c r="EX222" s="13" t="n">
        <v>0.017059</v>
      </c>
      <c r="EY222" s="13" t="n">
        <v>0.008143</v>
      </c>
      <c r="EZ222" s="13" t="n">
        <v>0.031596</v>
      </c>
      <c r="FA222" s="13" t="n">
        <v>0.021031</v>
      </c>
      <c r="FB222" s="13" t="n">
        <v>0.044201</v>
      </c>
      <c r="FC222" s="13" t="n">
        <v>0.006314</v>
      </c>
      <c r="FD222" s="13" t="n">
        <v>0.044551</v>
      </c>
      <c r="FE222" s="13" t="n">
        <v>-0.028756</v>
      </c>
      <c r="FF222" s="13" t="n">
        <v>-0.003195</v>
      </c>
      <c r="FG222" s="13" t="n">
        <v>-0.001684</v>
      </c>
      <c r="FH222" s="13" t="n">
        <v>0.039166</v>
      </c>
      <c r="FI222" s="13" t="n">
        <v>0.015338</v>
      </c>
      <c r="FJ222" s="13" t="n">
        <v>0.022407</v>
      </c>
      <c r="FK222" s="13" t="n">
        <v>0.077218</v>
      </c>
      <c r="FL222" s="13" t="n">
        <v>-0.009277</v>
      </c>
      <c r="FM222" s="13" t="n">
        <v>-0.099937</v>
      </c>
      <c r="FN222" s="13" t="n">
        <v>0.030762</v>
      </c>
      <c r="FO222" s="13" t="n">
        <v>-0.101603</v>
      </c>
      <c r="FP222" s="13" t="n">
        <v>0.125157</v>
      </c>
      <c r="FQ222" s="13" t="n">
        <v>0.073879</v>
      </c>
      <c r="FR222" s="13" t="n">
        <v>0.010235</v>
      </c>
      <c r="FS222" s="13" t="n">
        <v>0.03007</v>
      </c>
      <c r="FT222" s="13" t="n">
        <v>-0.066985</v>
      </c>
      <c r="FU222" s="13" t="n">
        <v>0.074802</v>
      </c>
      <c r="FV222" s="13" t="n">
        <v>0.019393</v>
      </c>
      <c r="FW222" s="13" t="n">
        <v>-0.021938</v>
      </c>
      <c r="FX222" s="13" t="n">
        <v>-0.024319</v>
      </c>
      <c r="FY222" s="13" t="n">
        <v>0.026044</v>
      </c>
      <c r="FZ222" s="13" t="n">
        <v>0.069986</v>
      </c>
      <c r="GA222" s="13" t="n">
        <v>0.000459</v>
      </c>
      <c r="GB222" s="13" t="n">
        <v>0.009026</v>
      </c>
      <c r="GC222" s="13" t="n">
        <v>-0.072733</v>
      </c>
    </row>
    <row r="223" customFormat="false" ht="15" hidden="false" customHeight="false" outlineLevel="0" collapsed="false">
      <c r="B223" s="8" t="str">
        <f aca="false">Deals!B223</f>
        <v>Huron Consulting Group Inc.</v>
      </c>
      <c r="C223" s="12" t="n">
        <v>1</v>
      </c>
      <c r="D223" s="13" t="n">
        <v>-0.007502</v>
      </c>
      <c r="E223" s="13" t="n">
        <v>-0.083598</v>
      </c>
      <c r="F223" s="13" t="n">
        <v>0.060706</v>
      </c>
      <c r="G223" s="13" t="n">
        <v>0.090047</v>
      </c>
      <c r="H223" s="13" t="n">
        <v>0.091026</v>
      </c>
      <c r="I223" s="13" t="n">
        <v>-0.053354</v>
      </c>
      <c r="J223" s="13" t="n">
        <v>-0.136207</v>
      </c>
      <c r="K223" s="13" t="n">
        <v>-0.227571</v>
      </c>
      <c r="L223" s="13" t="n">
        <v>0.201035</v>
      </c>
      <c r="M223" s="13" t="n">
        <v>0.023961</v>
      </c>
      <c r="N223" s="13" t="n">
        <v>-0.055387</v>
      </c>
      <c r="O223" s="13" t="n">
        <v>-0.010515</v>
      </c>
      <c r="P223" s="13" t="n">
        <v>0.048091</v>
      </c>
      <c r="Q223" s="13" t="n">
        <v>-0.044338</v>
      </c>
      <c r="R223" s="13" t="n">
        <v>0.052688</v>
      </c>
      <c r="S223" s="13" t="n">
        <v>0.032115</v>
      </c>
      <c r="T223" s="13" t="n">
        <v>0.017378</v>
      </c>
      <c r="U223" s="13" t="n">
        <v>0.022613</v>
      </c>
      <c r="V223" s="13" t="n">
        <v>-0.049316</v>
      </c>
      <c r="W223" s="13" t="n">
        <v>-0.062082</v>
      </c>
      <c r="X223" s="13" t="n">
        <v>-0.058876</v>
      </c>
      <c r="Y223" s="13" t="n">
        <v>-0.03981</v>
      </c>
      <c r="Z223" s="13" t="n">
        <v>-0.105627</v>
      </c>
      <c r="AA223" s="13" t="n">
        <v>-0.040839</v>
      </c>
      <c r="AB223" s="13" t="n">
        <v>-0.03107</v>
      </c>
      <c r="AC223" s="13" t="n">
        <v>0.057007</v>
      </c>
      <c r="AD223" s="13" t="n">
        <v>-0.066292</v>
      </c>
      <c r="AE223" s="13" t="n">
        <v>0.039711</v>
      </c>
      <c r="AF223" s="13" t="n">
        <v>-0.178241</v>
      </c>
      <c r="AG223" s="13" t="n">
        <v>-0.147887</v>
      </c>
      <c r="AH223" s="13" t="n">
        <v>0.133884</v>
      </c>
      <c r="AI223" s="13" t="n">
        <v>0.067055</v>
      </c>
      <c r="AJ223" s="13" t="n">
        <v>0.117486</v>
      </c>
      <c r="AK223" s="13" t="n">
        <v>-0.011002</v>
      </c>
      <c r="AL223" s="13" t="n">
        <v>-0.007417</v>
      </c>
      <c r="AM223" s="13" t="n">
        <v>-0.128269</v>
      </c>
      <c r="AN223" s="13" t="n">
        <v>0.088571</v>
      </c>
      <c r="AO223" s="13" t="n">
        <v>-0.01706</v>
      </c>
      <c r="AP223" s="13" t="n">
        <v>0.081442</v>
      </c>
      <c r="AQ223" s="13" t="n">
        <v>0.009877</v>
      </c>
      <c r="AR223" s="13" t="n">
        <v>0.067237</v>
      </c>
      <c r="AS223" s="13" t="n">
        <v>0.134021</v>
      </c>
      <c r="AT223" s="13" t="n">
        <v>-0.00202</v>
      </c>
      <c r="AU223" s="13" t="n">
        <v>0.103036</v>
      </c>
      <c r="AV223" s="13" t="n">
        <v>0.021655</v>
      </c>
      <c r="AW223" s="13" t="n">
        <v>-0.078319</v>
      </c>
      <c r="AX223" s="13" t="n">
        <v>-0.057689</v>
      </c>
      <c r="AY223" s="13" t="n">
        <v>-0.052327</v>
      </c>
      <c r="AZ223" s="13" t="n">
        <v>0.030554</v>
      </c>
      <c r="BA223" s="13" t="n">
        <v>0.023507</v>
      </c>
      <c r="BB223" s="13" t="n">
        <v>0.018622</v>
      </c>
      <c r="BC223" s="13" t="n">
        <v>0.02336</v>
      </c>
      <c r="BD223" s="13" t="n">
        <v>0.210202</v>
      </c>
      <c r="BE223" s="13" t="n">
        <v>0.003936</v>
      </c>
      <c r="BF223" s="13" t="n">
        <v>0.002124</v>
      </c>
      <c r="BG223" s="13" t="n">
        <v>0.078252</v>
      </c>
      <c r="BH223" s="13" t="n">
        <v>0.013759</v>
      </c>
      <c r="BI223" s="13" t="n">
        <v>0.024907</v>
      </c>
      <c r="BJ223" s="13" t="n">
        <v>-0.056898</v>
      </c>
      <c r="BK223" s="13" t="n">
        <v>-0.084401</v>
      </c>
      <c r="BM223" s="13" t="n">
        <v>0.011372</v>
      </c>
      <c r="BN223" s="13" t="n">
        <v>-0.013492</v>
      </c>
      <c r="BO223" s="13" t="n">
        <v>0.022313</v>
      </c>
      <c r="BP223" s="13" t="n">
        <v>0.002174</v>
      </c>
      <c r="BQ223" s="13" t="n">
        <v>0.00263</v>
      </c>
      <c r="BR223" s="13" t="n">
        <v>-0.05552</v>
      </c>
      <c r="BS223" s="13" t="n">
        <v>-0.042563</v>
      </c>
      <c r="BT223" s="13" t="n">
        <v>0.062808</v>
      </c>
      <c r="BU223" s="13" t="n">
        <v>0.019056</v>
      </c>
      <c r="BV223" s="13" t="n">
        <v>-0.04771</v>
      </c>
      <c r="BW223" s="13" t="n">
        <v>-0.070432</v>
      </c>
      <c r="BX223" s="13" t="n">
        <v>0.014407</v>
      </c>
      <c r="BY223" s="13" t="n">
        <v>0.07542</v>
      </c>
      <c r="BZ223" s="13" t="n">
        <v>-0.003604</v>
      </c>
      <c r="CA223" s="13" t="n">
        <v>0.016372</v>
      </c>
      <c r="CB223" s="13" t="n">
        <v>-0.025656</v>
      </c>
      <c r="CC223" s="13" t="n">
        <v>0.052055</v>
      </c>
      <c r="CD223" s="13" t="n">
        <v>0.022986</v>
      </c>
      <c r="CE223" s="13" t="n">
        <v>0.003539</v>
      </c>
      <c r="CF223" s="13" t="n">
        <v>-0.046889</v>
      </c>
      <c r="CG223" s="13" t="n">
        <v>0.085084</v>
      </c>
      <c r="CH223" s="13" t="n">
        <v>0.016834</v>
      </c>
      <c r="CI223" s="13" t="n">
        <v>0.018865</v>
      </c>
      <c r="CJ223" s="13" t="n">
        <v>0.014755</v>
      </c>
      <c r="CK223" s="13" t="n">
        <v>-0.00231</v>
      </c>
      <c r="CL223" s="13" t="n">
        <v>0.011011</v>
      </c>
      <c r="CM223" s="13" t="n">
        <v>-0.009065</v>
      </c>
      <c r="CN223" s="13" t="n">
        <v>0.020227</v>
      </c>
      <c r="CO223" s="13" t="n">
        <v>0.005463</v>
      </c>
      <c r="CP223" s="13" t="n">
        <v>-0.018586</v>
      </c>
      <c r="CQ223" s="13" t="n">
        <v>0.046011</v>
      </c>
      <c r="CR223" s="13" t="n">
        <v>0.01906</v>
      </c>
      <c r="CS223" s="13" t="n">
        <v>0.034775</v>
      </c>
      <c r="CT223" s="13" t="n">
        <v>-0.001446</v>
      </c>
      <c r="CU223" s="13" t="n">
        <v>0.037257</v>
      </c>
      <c r="CV223" s="13" t="n">
        <v>-0.035351</v>
      </c>
      <c r="CW223" s="13" t="n">
        <v>0.01168</v>
      </c>
      <c r="CX223" s="13" t="n">
        <v>0.002978</v>
      </c>
      <c r="CY223" s="13" t="n">
        <v>0.052862</v>
      </c>
      <c r="CZ223" s="13" t="n">
        <v>0.007789</v>
      </c>
      <c r="DA223" s="13" t="n">
        <v>0.026064</v>
      </c>
      <c r="DB223" s="13" t="n">
        <v>0.051329</v>
      </c>
      <c r="DC223" s="13" t="n">
        <v>-0.010991</v>
      </c>
      <c r="DD223" s="13" t="n">
        <v>-0.106</v>
      </c>
      <c r="DE223" s="13" t="n">
        <v>0.024752</v>
      </c>
      <c r="DF223" s="13" t="n">
        <v>-0.108788</v>
      </c>
      <c r="DG223" s="13" t="n">
        <v>0.100445</v>
      </c>
      <c r="DH223" s="13" t="n">
        <v>0.060194</v>
      </c>
      <c r="DI223" s="13" t="n">
        <v>-0.018345</v>
      </c>
      <c r="DJ223" s="13" t="n">
        <v>0.044649</v>
      </c>
      <c r="DK223" s="13" t="n">
        <v>-0.082817</v>
      </c>
      <c r="DL223" s="13" t="n">
        <v>0.081164</v>
      </c>
      <c r="DM223" s="13" t="n">
        <v>0.017156</v>
      </c>
      <c r="DN223" s="13" t="n">
        <v>-0.042057</v>
      </c>
      <c r="DO223" s="13" t="n">
        <v>0.012578</v>
      </c>
      <c r="DP223" s="13" t="n">
        <v>0.025955</v>
      </c>
      <c r="DQ223" s="13" t="n">
        <v>0.030184</v>
      </c>
      <c r="DR223" s="13" t="n">
        <v>0.031672</v>
      </c>
      <c r="DS223" s="13" t="n">
        <v>-0.011484</v>
      </c>
      <c r="DT223" s="13" t="n">
        <v>-0.068037</v>
      </c>
      <c r="DV223" s="13" t="n">
        <v>0.011025</v>
      </c>
      <c r="DW223" s="13" t="n">
        <v>-0.006401</v>
      </c>
      <c r="DX223" s="13" t="n">
        <v>0.015436</v>
      </c>
      <c r="DY223" s="13" t="n">
        <v>0.006342</v>
      </c>
      <c r="DZ223" s="13" t="n">
        <v>0.006696</v>
      </c>
      <c r="EA223" s="13" t="n">
        <v>-0.056513</v>
      </c>
      <c r="EB223" s="13" t="n">
        <v>-0.043687</v>
      </c>
      <c r="EC223" s="13" t="n">
        <v>0.066808</v>
      </c>
      <c r="ED223" s="13" t="n">
        <v>0.017999</v>
      </c>
      <c r="EE223" s="13" t="n">
        <v>-0.051072</v>
      </c>
      <c r="EF223" s="13" t="n">
        <v>-0.072967</v>
      </c>
      <c r="EG223" s="13" t="n">
        <v>0.021296</v>
      </c>
      <c r="EH223" s="13" t="n">
        <v>0.084161</v>
      </c>
      <c r="EI223" s="13" t="n">
        <v>-0.002913</v>
      </c>
      <c r="EJ223" s="13" t="n">
        <v>0.015778</v>
      </c>
      <c r="EK223" s="13" t="n">
        <v>-0.027406</v>
      </c>
      <c r="EL223" s="13" t="n">
        <v>0.05463</v>
      </c>
      <c r="EM223" s="13" t="n">
        <v>0.018005</v>
      </c>
      <c r="EN223" s="13" t="n">
        <v>0.003286</v>
      </c>
      <c r="EO223" s="13" t="n">
        <v>-0.044896</v>
      </c>
      <c r="EP223" s="13" t="n">
        <v>0.079731</v>
      </c>
      <c r="EQ223" s="13" t="n">
        <v>0.01806</v>
      </c>
      <c r="ER223" s="13" t="n">
        <v>0.020789</v>
      </c>
      <c r="ES223" s="13" t="n">
        <v>0.012259</v>
      </c>
      <c r="ET223" s="13" t="n">
        <v>-0.004443</v>
      </c>
      <c r="EU223" s="13" t="n">
        <v>0.015352</v>
      </c>
      <c r="EV223" s="13" t="n">
        <v>-0.014783</v>
      </c>
      <c r="EW223" s="13" t="n">
        <v>0.021966</v>
      </c>
      <c r="EX223" s="13" t="n">
        <v>0.006962</v>
      </c>
      <c r="EY223" s="13" t="n">
        <v>-0.020048</v>
      </c>
      <c r="EZ223" s="13" t="n">
        <v>0.047769</v>
      </c>
      <c r="FA223" s="13" t="n">
        <v>0.010408</v>
      </c>
      <c r="FB223" s="13" t="n">
        <v>0.038008</v>
      </c>
      <c r="FC223" s="13" t="n">
        <v>0.002647</v>
      </c>
      <c r="FD223" s="13" t="n">
        <v>0.03873</v>
      </c>
      <c r="FE223" s="13" t="n">
        <v>-0.0413</v>
      </c>
      <c r="FF223" s="13" t="n">
        <v>0.011095</v>
      </c>
      <c r="FG223" s="13" t="n">
        <v>0.004647</v>
      </c>
      <c r="FH223" s="13" t="n">
        <v>0.048704</v>
      </c>
      <c r="FI223" s="13" t="n">
        <v>0.013776</v>
      </c>
      <c r="FJ223" s="13" t="n">
        <v>0.024714</v>
      </c>
      <c r="FK223" s="13" t="n">
        <v>0.048461</v>
      </c>
      <c r="FL223" s="13" t="n">
        <v>-0.014265</v>
      </c>
      <c r="FM223" s="13" t="n">
        <v>-0.107156</v>
      </c>
      <c r="FN223" s="13" t="n">
        <v>0.019152</v>
      </c>
      <c r="FO223" s="13" t="n">
        <v>-0.113974</v>
      </c>
      <c r="FP223" s="13" t="n">
        <v>0.108189</v>
      </c>
      <c r="FQ223" s="13" t="n">
        <v>0.066692</v>
      </c>
      <c r="FR223" s="13" t="n">
        <v>-0.025629</v>
      </c>
      <c r="FS223" s="13" t="n">
        <v>0.044085</v>
      </c>
      <c r="FT223" s="13" t="n">
        <v>-0.095558</v>
      </c>
      <c r="FU223" s="13" t="n">
        <v>0.084122</v>
      </c>
      <c r="FV223" s="13" t="n">
        <v>0.016233</v>
      </c>
      <c r="FW223" s="13" t="n">
        <v>-0.042869</v>
      </c>
      <c r="FX223" s="13" t="n">
        <v>0.012393</v>
      </c>
      <c r="FY223" s="13" t="n">
        <v>0.025273</v>
      </c>
      <c r="FZ223" s="13" t="n">
        <v>0.039554</v>
      </c>
      <c r="GA223" s="13" t="n">
        <v>0.031341</v>
      </c>
      <c r="GB223" s="13" t="n">
        <v>-0.009539</v>
      </c>
      <c r="GC223" s="13" t="n">
        <v>-0.071545</v>
      </c>
    </row>
    <row r="224" customFormat="false" ht="15" hidden="false" customHeight="false" outlineLevel="0" collapsed="false">
      <c r="B224" s="8" t="str">
        <f aca="false">Deals!B224</f>
        <v>Becton, Dickinson And Company</v>
      </c>
      <c r="C224" s="12" t="n">
        <v>1</v>
      </c>
      <c r="D224" s="13" t="n">
        <v>-0.018943</v>
      </c>
      <c r="E224" s="13" t="n">
        <v>-0.002556</v>
      </c>
      <c r="F224" s="13" t="n">
        <v>0.012383</v>
      </c>
      <c r="G224" s="13" t="n">
        <v>0.074126</v>
      </c>
      <c r="H224" s="13" t="n">
        <v>-0.073151</v>
      </c>
      <c r="I224" s="13" t="n">
        <v>-0.055028</v>
      </c>
      <c r="J224" s="13" t="n">
        <v>0.074325</v>
      </c>
      <c r="K224" s="13" t="n">
        <v>0.054238</v>
      </c>
      <c r="L224" s="13" t="n">
        <v>0.02995</v>
      </c>
      <c r="M224" s="13" t="n">
        <v>-0.05659</v>
      </c>
      <c r="N224" s="13" t="n">
        <v>0.014308</v>
      </c>
      <c r="O224" s="13" t="n">
        <v>0.034113</v>
      </c>
      <c r="P224" s="13" t="n">
        <v>0.062179</v>
      </c>
      <c r="Q224" s="13" t="n">
        <v>0.032184</v>
      </c>
      <c r="R224" s="13" t="n">
        <v>0.02283</v>
      </c>
      <c r="S224" s="13" t="n">
        <v>0.037797</v>
      </c>
      <c r="T224" s="13" t="n">
        <v>0.006875</v>
      </c>
      <c r="U224" s="13" t="n">
        <v>0.017945</v>
      </c>
      <c r="V224" s="13" t="n">
        <v>-0.065765</v>
      </c>
      <c r="W224" s="13" t="n">
        <v>0.007087</v>
      </c>
      <c r="X224" s="13" t="n">
        <v>-0.016677</v>
      </c>
      <c r="Y224" s="13" t="n">
        <v>0.070915</v>
      </c>
      <c r="Z224" s="13" t="n">
        <v>0.032489</v>
      </c>
      <c r="AA224" s="13" t="n">
        <v>0.006119</v>
      </c>
      <c r="AB224" s="13" t="n">
        <v>0.019243</v>
      </c>
      <c r="AC224" s="13" t="n">
        <v>0.012088</v>
      </c>
      <c r="AD224" s="13" t="n">
        <v>0.034931</v>
      </c>
      <c r="AE224" s="13" t="n">
        <v>0.032238</v>
      </c>
      <c r="AF224" s="13" t="n">
        <v>-0.009732</v>
      </c>
      <c r="AG224" s="13" t="n">
        <v>-0.013839</v>
      </c>
      <c r="AH224" s="13" t="n">
        <v>0.064915</v>
      </c>
      <c r="AI224" s="13" t="n">
        <v>0.093641</v>
      </c>
      <c r="AJ224" s="13" t="n">
        <v>-0.058718</v>
      </c>
      <c r="AK224" s="13" t="n">
        <v>0.134915</v>
      </c>
      <c r="AL224" s="13" t="n">
        <v>-0.086112</v>
      </c>
      <c r="AM224" s="13" t="n">
        <v>-0.020584</v>
      </c>
      <c r="AN224" s="13" t="n">
        <v>0.070005</v>
      </c>
      <c r="AO224" s="13" t="n">
        <v>-0.044335</v>
      </c>
      <c r="AP224" s="13" t="n">
        <v>0.08448</v>
      </c>
      <c r="AQ224" s="13" t="n">
        <v>0.045124</v>
      </c>
      <c r="AR224" s="13" t="n">
        <v>0.045932</v>
      </c>
      <c r="AS224" s="13" t="n">
        <v>-0.000458</v>
      </c>
      <c r="AT224" s="13" t="n">
        <v>-0.116858</v>
      </c>
      <c r="AU224" s="13" t="n">
        <v>0.096529</v>
      </c>
      <c r="AV224" s="13" t="n">
        <v>-0.10548</v>
      </c>
      <c r="AW224" s="13" t="n">
        <v>0.107137</v>
      </c>
      <c r="AX224" s="13" t="n">
        <v>-0.002686</v>
      </c>
      <c r="AY224" s="13" t="n">
        <v>0.006873</v>
      </c>
      <c r="AZ224" s="13" t="n">
        <v>-0.035999</v>
      </c>
      <c r="BA224" s="13" t="n">
        <v>-0.030323</v>
      </c>
      <c r="BB224" s="13" t="n">
        <v>0.082848</v>
      </c>
      <c r="BC224" s="13" t="n">
        <v>0.003135</v>
      </c>
      <c r="BD224" s="13" t="n">
        <v>0.00443</v>
      </c>
      <c r="BE224" s="13" t="n">
        <v>-0.000748</v>
      </c>
      <c r="BF224" s="13" t="n">
        <v>0.012018</v>
      </c>
      <c r="BG224" s="13" t="n">
        <v>0.009766</v>
      </c>
      <c r="BH224" s="13" t="n">
        <v>0.055164</v>
      </c>
      <c r="BI224" s="13" t="n">
        <v>0.011803</v>
      </c>
      <c r="BJ224" s="13" t="n">
        <v>-0.135766</v>
      </c>
      <c r="BK224" s="13" t="n">
        <v>-0.030527</v>
      </c>
      <c r="BM224" s="13" t="n">
        <v>0.002214</v>
      </c>
      <c r="BN224" s="13" t="n">
        <v>0.015755</v>
      </c>
      <c r="BO224" s="13" t="n">
        <v>-0.004802</v>
      </c>
      <c r="BP224" s="13" t="n">
        <v>0.031311</v>
      </c>
      <c r="BQ224" s="13" t="n">
        <v>-0.059184</v>
      </c>
      <c r="BR224" s="13" t="n">
        <v>-0.017</v>
      </c>
      <c r="BS224" s="13" t="n">
        <v>0.085501</v>
      </c>
      <c r="BT224" s="13" t="n">
        <v>0.000862</v>
      </c>
      <c r="BU224" s="13" t="n">
        <v>-0.013923</v>
      </c>
      <c r="BV224" s="13" t="n">
        <v>-0.060194</v>
      </c>
      <c r="BW224" s="13" t="n">
        <v>0.002648</v>
      </c>
      <c r="BX224" s="13" t="n">
        <v>0.065164</v>
      </c>
      <c r="BY224" s="13" t="n">
        <v>-0.007147</v>
      </c>
      <c r="BZ224" s="13" t="n">
        <v>0.016604</v>
      </c>
      <c r="CA224" s="13" t="n">
        <v>0.000702</v>
      </c>
      <c r="CB224" s="13" t="n">
        <v>0.051821</v>
      </c>
      <c r="CC224" s="13" t="n">
        <v>-0.007159</v>
      </c>
      <c r="CD224" s="13" t="n">
        <v>0.005453</v>
      </c>
      <c r="CE224" s="13" t="n">
        <v>-0.023749</v>
      </c>
      <c r="CF224" s="13" t="n">
        <v>0.010556</v>
      </c>
      <c r="CG224" s="13" t="n">
        <v>0.012329</v>
      </c>
      <c r="CH224" s="13" t="n">
        <v>0.034037</v>
      </c>
      <c r="CI224" s="13" t="n">
        <v>0.047372</v>
      </c>
      <c r="CJ224" s="13" t="n">
        <v>0.014383</v>
      </c>
      <c r="CK224" s="13" t="n">
        <v>0.019205</v>
      </c>
      <c r="CL224" s="13" t="n">
        <v>0.028893</v>
      </c>
      <c r="CM224" s="13" t="n">
        <v>-0.00451</v>
      </c>
      <c r="CN224" s="13" t="n">
        <v>0.025623</v>
      </c>
      <c r="CO224" s="13" t="n">
        <v>0.02111</v>
      </c>
      <c r="CP224" s="13" t="n">
        <v>0.010474</v>
      </c>
      <c r="CQ224" s="13" t="n">
        <v>0.042284</v>
      </c>
      <c r="CR224" s="13" t="n">
        <v>0.032246</v>
      </c>
      <c r="CS224" s="13" t="n">
        <v>0.010423</v>
      </c>
      <c r="CT224" s="13" t="n">
        <v>0.080568</v>
      </c>
      <c r="CU224" s="13" t="n">
        <v>-0.013619</v>
      </c>
      <c r="CV224" s="13" t="n">
        <v>-0.028051</v>
      </c>
      <c r="CW224" s="13" t="n">
        <v>0.002292</v>
      </c>
      <c r="CX224" s="13" t="n">
        <v>0.044338</v>
      </c>
      <c r="CY224" s="13" t="n">
        <v>0.008912</v>
      </c>
      <c r="CZ224" s="13" t="n">
        <v>0.029916</v>
      </c>
      <c r="DA224" s="13" t="n">
        <v>0.062181</v>
      </c>
      <c r="DB224" s="13" t="n">
        <v>0.009488</v>
      </c>
      <c r="DC224" s="13" t="n">
        <v>-0.088495</v>
      </c>
      <c r="DD224" s="13" t="n">
        <v>0.008286</v>
      </c>
      <c r="DE224" s="13" t="n">
        <v>-0.084595</v>
      </c>
      <c r="DF224" s="13" t="n">
        <v>0.081277</v>
      </c>
      <c r="DG224" s="13" t="n">
        <v>0.038978</v>
      </c>
      <c r="DH224" s="13" t="n">
        <v>0.032718</v>
      </c>
      <c r="DI224" s="13" t="n">
        <v>0.043915</v>
      </c>
      <c r="DJ224" s="13" t="n">
        <v>-0.069033</v>
      </c>
      <c r="DK224" s="13" t="n">
        <v>0.076465</v>
      </c>
      <c r="DL224" s="13" t="n">
        <v>0.015604</v>
      </c>
      <c r="DM224" s="13" t="n">
        <v>-0.002311</v>
      </c>
      <c r="DN224" s="13" t="n">
        <v>0.004095</v>
      </c>
      <c r="DO224" s="13" t="n">
        <v>0.03018</v>
      </c>
      <c r="DP224" s="13" t="n">
        <v>0.038716</v>
      </c>
      <c r="DQ224" s="13" t="n">
        <v>0.036704</v>
      </c>
      <c r="DR224" s="13" t="n">
        <v>0.024594</v>
      </c>
      <c r="DS224" s="13" t="n">
        <v>-0.07027</v>
      </c>
      <c r="DT224" s="13" t="n">
        <v>-0.077815</v>
      </c>
      <c r="DV224" s="13" t="n">
        <v>0.006928</v>
      </c>
      <c r="DW224" s="13" t="n">
        <v>0.003641</v>
      </c>
      <c r="DX224" s="13" t="n">
        <v>-0.010359</v>
      </c>
      <c r="DY224" s="13" t="n">
        <v>0.028827</v>
      </c>
      <c r="DZ224" s="13" t="n">
        <v>-0.064724</v>
      </c>
      <c r="EA224" s="13" t="n">
        <v>-0.022601</v>
      </c>
      <c r="EB224" s="13" t="n">
        <v>0.075987</v>
      </c>
      <c r="EC224" s="13" t="n">
        <v>0.001824</v>
      </c>
      <c r="ED224" s="13" t="n">
        <v>-0.00837</v>
      </c>
      <c r="EE224" s="13" t="n">
        <v>-0.063947</v>
      </c>
      <c r="EF224" s="13" t="n">
        <v>0.012902</v>
      </c>
      <c r="EG224" s="13" t="n">
        <v>0.060117</v>
      </c>
      <c r="EH224" s="13" t="n">
        <v>-0.004977</v>
      </c>
      <c r="EI224" s="13" t="n">
        <v>0.008057</v>
      </c>
      <c r="EJ224" s="13" t="n">
        <v>0.006806</v>
      </c>
      <c r="EK224" s="13" t="n">
        <v>0.049935</v>
      </c>
      <c r="EL224" s="13" t="n">
        <v>-0.009553</v>
      </c>
      <c r="EM224" s="13" t="n">
        <v>-0.002709</v>
      </c>
      <c r="EN224" s="13" t="n">
        <v>-0.034978</v>
      </c>
      <c r="EO224" s="13" t="n">
        <v>0.024645</v>
      </c>
      <c r="EP224" s="13" t="n">
        <v>-0.000502</v>
      </c>
      <c r="EQ224" s="13" t="n">
        <v>0.034016</v>
      </c>
      <c r="ER224" s="13" t="n">
        <v>0.036635</v>
      </c>
      <c r="ES224" s="13" t="n">
        <v>0.00446</v>
      </c>
      <c r="ET224" s="13" t="n">
        <v>0.016297</v>
      </c>
      <c r="EU224" s="13" t="n">
        <v>0.023226</v>
      </c>
      <c r="EV224" s="13" t="n">
        <v>0.002142</v>
      </c>
      <c r="EW224" s="13" t="n">
        <v>0.017406</v>
      </c>
      <c r="EX224" s="13" t="n">
        <v>0.007309</v>
      </c>
      <c r="EY224" s="13" t="n">
        <v>0.018518</v>
      </c>
      <c r="EZ224" s="13" t="n">
        <v>0.020679</v>
      </c>
      <c r="FA224" s="13" t="n">
        <v>0.034014</v>
      </c>
      <c r="FB224" s="13" t="n">
        <v>0.017968</v>
      </c>
      <c r="FC224" s="13" t="n">
        <v>0.063409</v>
      </c>
      <c r="FD224" s="13" t="n">
        <v>-0.028518</v>
      </c>
      <c r="FE224" s="13" t="n">
        <v>-0.015555</v>
      </c>
      <c r="FF224" s="13" t="n">
        <v>-0.011655</v>
      </c>
      <c r="FG224" s="13" t="n">
        <v>0.028206</v>
      </c>
      <c r="FH224" s="13" t="n">
        <v>0.011672</v>
      </c>
      <c r="FI224" s="13" t="n">
        <v>0.031151</v>
      </c>
      <c r="FJ224" s="13" t="n">
        <v>0.048656</v>
      </c>
      <c r="FK224" s="13" t="n">
        <v>0.011911</v>
      </c>
      <c r="FL224" s="13" t="n">
        <v>-0.090512</v>
      </c>
      <c r="FM224" s="13" t="n">
        <v>0.031844</v>
      </c>
      <c r="FN224" s="13" t="n">
        <v>-0.083033</v>
      </c>
      <c r="FO224" s="13" t="n">
        <v>0.094941</v>
      </c>
      <c r="FP224" s="13" t="n">
        <v>0.050622</v>
      </c>
      <c r="FQ224" s="13" t="n">
        <v>0.016135</v>
      </c>
      <c r="FR224" s="13" t="n">
        <v>0.032897</v>
      </c>
      <c r="FS224" s="13" t="n">
        <v>-0.06874</v>
      </c>
      <c r="FT224" s="13" t="n">
        <v>0.076675</v>
      </c>
      <c r="FU224" s="13" t="n">
        <v>0.017491</v>
      </c>
      <c r="FV224" s="13" t="n">
        <v>-0.007688</v>
      </c>
      <c r="FW224" s="13" t="n">
        <v>-0.000523</v>
      </c>
      <c r="FX224" s="13" t="n">
        <v>0.022992</v>
      </c>
      <c r="FY224" s="13" t="n">
        <v>0.041412</v>
      </c>
      <c r="FZ224" s="13" t="n">
        <v>0.025775</v>
      </c>
      <c r="GA224" s="13" t="n">
        <v>0.005438</v>
      </c>
      <c r="GB224" s="13" t="n">
        <v>-0.070463</v>
      </c>
      <c r="GC224" s="13" t="n">
        <v>-0.11985</v>
      </c>
    </row>
    <row r="225" customFormat="false" ht="15" hidden="false" customHeight="false" outlineLevel="0" collapsed="false">
      <c r="B225" s="8" t="str">
        <f aca="false">Deals!B225</f>
        <v>J M SMUCKER Co</v>
      </c>
      <c r="C225" s="12" t="n">
        <v>1</v>
      </c>
      <c r="D225" s="13" t="n">
        <v>0.001642</v>
      </c>
      <c r="E225" s="13" t="n">
        <v>0.022688</v>
      </c>
      <c r="F225" s="13" t="n">
        <v>-0.085534</v>
      </c>
      <c r="G225" s="13" t="n">
        <v>0.030256</v>
      </c>
      <c r="H225" s="13" t="n">
        <v>0.053989</v>
      </c>
      <c r="I225" s="13" t="n">
        <v>-0.030836</v>
      </c>
      <c r="J225" s="13" t="n">
        <v>0.028925</v>
      </c>
      <c r="K225" s="13" t="n">
        <v>0.032371</v>
      </c>
      <c r="L225" s="13" t="n">
        <v>0.017741</v>
      </c>
      <c r="M225" s="13" t="n">
        <v>0.040376</v>
      </c>
      <c r="N225" s="13" t="n">
        <v>-0.005845</v>
      </c>
      <c r="O225" s="13" t="n">
        <v>0.017794</v>
      </c>
      <c r="P225" s="13" t="n">
        <v>-0.022027</v>
      </c>
      <c r="Q225" s="13" t="n">
        <v>0.017089</v>
      </c>
      <c r="R225" s="13" t="n">
        <v>0.180101</v>
      </c>
      <c r="S225" s="13" t="n">
        <v>0.011482</v>
      </c>
      <c r="T225" s="13" t="n">
        <v>-0.080241</v>
      </c>
      <c r="U225" s="13" t="n">
        <v>-0.044079</v>
      </c>
      <c r="V225" s="13" t="n">
        <v>-0.031208</v>
      </c>
      <c r="W225" s="13" t="n">
        <v>-0.040819</v>
      </c>
      <c r="X225" s="13" t="n">
        <v>0.016753</v>
      </c>
      <c r="Y225" s="13" t="n">
        <v>0.060831</v>
      </c>
      <c r="Z225" s="13" t="n">
        <v>0.043283</v>
      </c>
      <c r="AA225" s="13" t="n">
        <v>-0.075143</v>
      </c>
      <c r="AB225" s="13" t="n">
        <v>-0.033262</v>
      </c>
      <c r="AC225" s="13" t="n">
        <v>0.008917</v>
      </c>
      <c r="AD225" s="13" t="n">
        <v>-0.074462</v>
      </c>
      <c r="AE225" s="13" t="n">
        <v>0.03017</v>
      </c>
      <c r="AF225" s="13" t="n">
        <v>-0.140607</v>
      </c>
      <c r="AG225" s="13" t="n">
        <v>0.001623</v>
      </c>
      <c r="AH225" s="13" t="n">
        <v>0.010674</v>
      </c>
      <c r="AI225" s="13" t="n">
        <v>0.100141</v>
      </c>
      <c r="AJ225" s="13" t="n">
        <v>0.064884</v>
      </c>
      <c r="AK225" s="13" t="n">
        <v>0.02133</v>
      </c>
      <c r="AL225" s="13" t="n">
        <v>-0.00465</v>
      </c>
      <c r="AM225" s="13" t="n">
        <v>-0.018131</v>
      </c>
      <c r="AN225" s="13" t="n">
        <v>-0.080074</v>
      </c>
      <c r="AO225" s="13" t="n">
        <v>-0.057679</v>
      </c>
      <c r="AP225" s="13" t="n">
        <v>-0.000186</v>
      </c>
      <c r="AQ225" s="13" t="n">
        <v>0.033867</v>
      </c>
      <c r="AR225" s="13" t="n">
        <v>-0.069654</v>
      </c>
      <c r="AS225" s="13" t="n">
        <v>-0.007448</v>
      </c>
      <c r="AT225" s="13" t="n">
        <v>0.055648</v>
      </c>
      <c r="AU225" s="13" t="n">
        <v>-0.035174</v>
      </c>
      <c r="AV225" s="13" t="n">
        <v>-0.105444</v>
      </c>
      <c r="AW225" s="13" t="n">
        <v>0.121831</v>
      </c>
      <c r="AX225" s="13" t="n">
        <v>0.009821</v>
      </c>
      <c r="AY225" s="13" t="n">
        <v>0.099991</v>
      </c>
      <c r="AZ225" s="13" t="n">
        <v>0.052618</v>
      </c>
      <c r="BA225" s="13" t="n">
        <v>-0.008725</v>
      </c>
      <c r="BB225" s="13" t="n">
        <v>-0.052402</v>
      </c>
      <c r="BC225" s="13" t="n">
        <v>-0.034725</v>
      </c>
      <c r="BD225" s="13" t="n">
        <v>-0.054231</v>
      </c>
      <c r="BE225" s="13" t="n">
        <v>0.046215</v>
      </c>
      <c r="BF225" s="13" t="n">
        <v>-0.039447</v>
      </c>
      <c r="BG225" s="13" t="n">
        <v>-0.005583</v>
      </c>
      <c r="BH225" s="13" t="n">
        <v>-0.009135</v>
      </c>
      <c r="BI225" s="13" t="n">
        <v>-0.004994</v>
      </c>
      <c r="BJ225" s="13" t="n">
        <v>-0.005984</v>
      </c>
      <c r="BK225" s="13" t="n">
        <v>0.077775</v>
      </c>
      <c r="BM225" s="13" t="n">
        <v>0.013814</v>
      </c>
      <c r="BN225" s="13" t="n">
        <v>0.011985</v>
      </c>
      <c r="BO225" s="13" t="n">
        <v>-0.016933</v>
      </c>
      <c r="BP225" s="13" t="n">
        <v>0.001147</v>
      </c>
      <c r="BQ225" s="13" t="n">
        <v>-0.056437</v>
      </c>
      <c r="BR225" s="13" t="n">
        <v>-0.018387</v>
      </c>
      <c r="BS225" s="13" t="n">
        <v>0.085874</v>
      </c>
      <c r="BT225" s="13" t="n">
        <v>-0.005096</v>
      </c>
      <c r="BU225" s="13" t="n">
        <v>-0.022773</v>
      </c>
      <c r="BV225" s="13" t="n">
        <v>-0.041199</v>
      </c>
      <c r="BW225" s="13" t="n">
        <v>0.013535</v>
      </c>
      <c r="BX225" s="13" t="n">
        <v>0.065163</v>
      </c>
      <c r="BY225" s="13" t="n">
        <v>0.025925</v>
      </c>
      <c r="BZ225" s="13" t="n">
        <v>0.021844</v>
      </c>
      <c r="CA225" s="13" t="n">
        <v>0.024846</v>
      </c>
      <c r="CB225" s="13" t="n">
        <v>0.01713</v>
      </c>
      <c r="CC225" s="13" t="n">
        <v>-0.001476</v>
      </c>
      <c r="CD225" s="13" t="n">
        <v>0.008286</v>
      </c>
      <c r="CE225" s="13" t="n">
        <v>-0.021076</v>
      </c>
      <c r="CF225" s="13" t="n">
        <v>0.046286</v>
      </c>
      <c r="CG225" s="13" t="n">
        <v>0.022528</v>
      </c>
      <c r="CH225" s="13" t="n">
        <v>-0.005353</v>
      </c>
      <c r="CI225" s="13" t="n">
        <v>0.023452</v>
      </c>
      <c r="CJ225" s="13" t="n">
        <v>-0.006084</v>
      </c>
      <c r="CK225" s="13" t="n">
        <v>0.004339</v>
      </c>
      <c r="CL225" s="13" t="n">
        <v>0.004706</v>
      </c>
      <c r="CM225" s="13" t="n">
        <v>-0.005873</v>
      </c>
      <c r="CN225" s="13" t="n">
        <v>0.014927</v>
      </c>
      <c r="CO225" s="13" t="n">
        <v>-0.00622</v>
      </c>
      <c r="CP225" s="13" t="n">
        <v>0.036556</v>
      </c>
      <c r="CQ225" s="13" t="n">
        <v>0.021606</v>
      </c>
      <c r="CR225" s="13" t="n">
        <v>0.046506</v>
      </c>
      <c r="CS225" s="13" t="n">
        <v>0.015447</v>
      </c>
      <c r="CT225" s="13" t="n">
        <v>0.050716</v>
      </c>
      <c r="CU225" s="13" t="n">
        <v>-0.052129</v>
      </c>
      <c r="CV225" s="13" t="n">
        <v>-0.012294</v>
      </c>
      <c r="CW225" s="13" t="n">
        <v>0.014465</v>
      </c>
      <c r="CX225" s="13" t="n">
        <v>0.008348</v>
      </c>
      <c r="CY225" s="13" t="n">
        <v>-0.000493</v>
      </c>
      <c r="CZ225" s="13" t="n">
        <v>0.034844</v>
      </c>
      <c r="DA225" s="13" t="n">
        <v>0.019118</v>
      </c>
      <c r="DB225" s="13" t="n">
        <v>-0.003777</v>
      </c>
      <c r="DC225" s="13" t="n">
        <v>-0.048416</v>
      </c>
      <c r="DD225" s="13" t="n">
        <v>0.0225</v>
      </c>
      <c r="DE225" s="13" t="n">
        <v>-0.100308</v>
      </c>
      <c r="DF225" s="13" t="n">
        <v>0.101691</v>
      </c>
      <c r="DG225" s="13" t="n">
        <v>0.039263</v>
      </c>
      <c r="DH225" s="13" t="n">
        <v>0.002255</v>
      </c>
      <c r="DI225" s="13" t="n">
        <v>0.036722</v>
      </c>
      <c r="DJ225" s="13" t="n">
        <v>-0.049879</v>
      </c>
      <c r="DK225" s="13" t="n">
        <v>0.061362</v>
      </c>
      <c r="DL225" s="13" t="n">
        <v>0.017001</v>
      </c>
      <c r="DM225" s="13" t="n">
        <v>-0.030073</v>
      </c>
      <c r="DN225" s="13" t="n">
        <v>0.029608</v>
      </c>
      <c r="DO225" s="13" t="n">
        <v>0.027643</v>
      </c>
      <c r="DP225" s="13" t="n">
        <v>0.021856</v>
      </c>
      <c r="DQ225" s="13" t="n">
        <v>0.023625</v>
      </c>
      <c r="DR225" s="13" t="n">
        <v>-0.006205</v>
      </c>
      <c r="DS225" s="13" t="n">
        <v>-0.090851</v>
      </c>
      <c r="DT225" s="13" t="n">
        <v>-0.158724</v>
      </c>
      <c r="DV225" s="13" t="n">
        <v>0.009233</v>
      </c>
      <c r="DW225" s="13" t="n">
        <v>0.003747</v>
      </c>
      <c r="DX225" s="13" t="n">
        <v>-0.021108</v>
      </c>
      <c r="DY225" s="13" t="n">
        <v>0.002598</v>
      </c>
      <c r="DZ225" s="13" t="n">
        <v>-0.05208</v>
      </c>
      <c r="EA225" s="13" t="n">
        <v>-0.026202</v>
      </c>
      <c r="EB225" s="13" t="n">
        <v>0.076828</v>
      </c>
      <c r="EC225" s="13" t="n">
        <v>-0.00011</v>
      </c>
      <c r="ED225" s="13" t="n">
        <v>-0.034144</v>
      </c>
      <c r="EE225" s="13" t="n">
        <v>-0.039422</v>
      </c>
      <c r="EF225" s="13" t="n">
        <v>-0.002125</v>
      </c>
      <c r="EG225" s="13" t="n">
        <v>0.084992</v>
      </c>
      <c r="EH225" s="13" t="n">
        <v>0.028284</v>
      </c>
      <c r="EI225" s="13" t="n">
        <v>0.02136</v>
      </c>
      <c r="EJ225" s="13" t="n">
        <v>0.007837</v>
      </c>
      <c r="EK225" s="13" t="n">
        <v>0.032734</v>
      </c>
      <c r="EL225" s="13" t="n">
        <v>0.004087</v>
      </c>
      <c r="EM225" s="13" t="n">
        <v>0.011858</v>
      </c>
      <c r="EN225" s="13" t="n">
        <v>-0.01357</v>
      </c>
      <c r="EO225" s="13" t="n">
        <v>0.066072</v>
      </c>
      <c r="EP225" s="13" t="n">
        <v>0.010798</v>
      </c>
      <c r="EQ225" s="13" t="n">
        <v>0.018176</v>
      </c>
      <c r="ER225" s="13" t="n">
        <v>0.02874</v>
      </c>
      <c r="ES225" s="13" t="n">
        <v>-0.006082</v>
      </c>
      <c r="ET225" s="13" t="n">
        <v>0.006748</v>
      </c>
      <c r="EU225" s="13" t="n">
        <v>0.003888</v>
      </c>
      <c r="EV225" s="13" t="n">
        <v>-1.3E-005</v>
      </c>
      <c r="EW225" s="13" t="n">
        <v>0.008592</v>
      </c>
      <c r="EX225" s="13" t="n">
        <v>-0.003004</v>
      </c>
      <c r="EY225" s="13" t="n">
        <v>0.026725</v>
      </c>
      <c r="EZ225" s="13" t="n">
        <v>0.01743</v>
      </c>
      <c r="FA225" s="13" t="n">
        <v>0.041328</v>
      </c>
      <c r="FB225" s="13" t="n">
        <v>0.012273</v>
      </c>
      <c r="FC225" s="13" t="n">
        <v>0.044422</v>
      </c>
      <c r="FD225" s="13" t="n">
        <v>-0.042192</v>
      </c>
      <c r="FE225" s="13" t="n">
        <v>-0.014146</v>
      </c>
      <c r="FF225" s="13" t="n">
        <v>0.018185</v>
      </c>
      <c r="FG225" s="13" t="n">
        <v>0.005335</v>
      </c>
      <c r="FH225" s="13" t="n">
        <v>0.007155</v>
      </c>
      <c r="FI225" s="13" t="n">
        <v>0.035282</v>
      </c>
      <c r="FJ225" s="13" t="n">
        <v>0.01252</v>
      </c>
      <c r="FK225" s="13" t="n">
        <v>-0.006676</v>
      </c>
      <c r="FL225" s="13" t="n">
        <v>-0.067173</v>
      </c>
      <c r="FM225" s="13" t="n">
        <v>0.023969</v>
      </c>
      <c r="FN225" s="13" t="n">
        <v>-0.10782</v>
      </c>
      <c r="FO225" s="13" t="n">
        <v>0.110945</v>
      </c>
      <c r="FP225" s="13" t="n">
        <v>0.032613</v>
      </c>
      <c r="FQ225" s="13" t="n">
        <v>-0.00107</v>
      </c>
      <c r="FR225" s="13" t="n">
        <v>0.0428</v>
      </c>
      <c r="FS225" s="13" t="n">
        <v>-0.062321</v>
      </c>
      <c r="FT225" s="13" t="n">
        <v>0.075221</v>
      </c>
      <c r="FU225" s="13" t="n">
        <v>0.018565</v>
      </c>
      <c r="FV225" s="13" t="n">
        <v>-0.029902</v>
      </c>
      <c r="FW225" s="13" t="n">
        <v>0.031837</v>
      </c>
      <c r="FX225" s="13" t="n">
        <v>0.023308</v>
      </c>
      <c r="FY225" s="13" t="n">
        <v>0.019285</v>
      </c>
      <c r="FZ225" s="13" t="n">
        <v>0.028349</v>
      </c>
      <c r="GA225" s="13" t="n">
        <v>-0.013945</v>
      </c>
      <c r="GB225" s="13" t="n">
        <v>-0.098747</v>
      </c>
      <c r="GC225" s="13" t="n">
        <v>-0.181326</v>
      </c>
    </row>
    <row r="226" customFormat="false" ht="15" hidden="false" customHeight="false" outlineLevel="0" collapsed="false">
      <c r="B226" s="8" t="str">
        <f aca="false">Deals!B226</f>
        <v>L.B. Foster Company</v>
      </c>
      <c r="C226" s="12" t="n">
        <v>1</v>
      </c>
      <c r="D226" s="13" t="n">
        <v>-0.100042</v>
      </c>
      <c r="E226" s="13" t="n">
        <v>-0.107185</v>
      </c>
      <c r="F226" s="13" t="n">
        <v>-0.091743</v>
      </c>
      <c r="G226" s="13" t="n">
        <v>-0.151979</v>
      </c>
      <c r="H226" s="13" t="n">
        <v>-0.389097</v>
      </c>
      <c r="I226" s="13" t="n">
        <v>-0.312883</v>
      </c>
      <c r="J226" s="13" t="n">
        <v>0.199511</v>
      </c>
      <c r="K226" s="13" t="n">
        <v>-0.158181</v>
      </c>
      <c r="L226" s="13" t="n">
        <v>0.104839</v>
      </c>
      <c r="M226" s="13" t="n">
        <v>-0.15593</v>
      </c>
      <c r="N226" s="13" t="n">
        <v>0.191674</v>
      </c>
      <c r="O226" s="13" t="n">
        <v>0.3246</v>
      </c>
      <c r="P226" s="13" t="n">
        <v>0.0837</v>
      </c>
      <c r="Q226" s="13" t="n">
        <v>-0.414126</v>
      </c>
      <c r="R226" s="13" t="n">
        <v>-0.052038</v>
      </c>
      <c r="S226" s="13" t="n">
        <v>-0.037649</v>
      </c>
      <c r="T226" s="13" t="n">
        <v>0.145992</v>
      </c>
      <c r="U226" s="13" t="n">
        <v>0.003331</v>
      </c>
      <c r="V226" s="13" t="n">
        <v>0.032473</v>
      </c>
      <c r="W226" s="13" t="n">
        <v>-0.012097</v>
      </c>
      <c r="X226" s="13" t="n">
        <v>0.110204</v>
      </c>
      <c r="Y226" s="13" t="n">
        <v>0.102941</v>
      </c>
      <c r="Z226" s="13" t="n">
        <v>-0.07</v>
      </c>
      <c r="AA226" s="13" t="n">
        <v>-0.103943</v>
      </c>
      <c r="AB226" s="13" t="n">
        <v>0.136</v>
      </c>
      <c r="AC226" s="13" t="n">
        <v>0.264085</v>
      </c>
      <c r="AD226" s="13" t="n">
        <v>0.194986</v>
      </c>
      <c r="AE226" s="13" t="n">
        <v>-0.179487</v>
      </c>
      <c r="AF226" s="13" t="n">
        <v>0.085227</v>
      </c>
      <c r="AG226" s="13" t="n">
        <v>0.191099</v>
      </c>
      <c r="AH226" s="13" t="n">
        <v>0.094505</v>
      </c>
      <c r="AI226" s="13" t="n">
        <v>-0.072289</v>
      </c>
      <c r="AJ226" s="13" t="n">
        <v>0.175325</v>
      </c>
      <c r="AK226" s="13" t="n">
        <v>0</v>
      </c>
      <c r="AL226" s="13" t="n">
        <v>-0.036832</v>
      </c>
      <c r="AM226" s="13" t="n">
        <v>-0.099426</v>
      </c>
      <c r="AN226" s="13" t="n">
        <v>0</v>
      </c>
      <c r="AO226" s="13" t="n">
        <v>-0.014862</v>
      </c>
      <c r="AP226" s="13" t="n">
        <v>-0.010776</v>
      </c>
      <c r="AQ226" s="13" t="n">
        <v>0.069717</v>
      </c>
      <c r="AR226" s="13" t="n">
        <v>-0.07332</v>
      </c>
      <c r="AS226" s="13" t="n">
        <v>-0.096703</v>
      </c>
      <c r="AT226" s="13" t="n">
        <v>-0.115328</v>
      </c>
      <c r="AU226" s="13" t="n">
        <v>0.064356</v>
      </c>
      <c r="AV226" s="13" t="n">
        <v>-0.178295</v>
      </c>
      <c r="AW226" s="13" t="n">
        <v>0.123899</v>
      </c>
      <c r="AX226" s="13" t="n">
        <v>-0.031337</v>
      </c>
      <c r="AY226" s="13" t="n">
        <v>0.087233</v>
      </c>
      <c r="AZ226" s="13" t="n">
        <v>0.14187</v>
      </c>
      <c r="BA226" s="13" t="n">
        <v>0.124709</v>
      </c>
      <c r="BB226" s="13" t="n">
        <v>0.131154</v>
      </c>
      <c r="BC226" s="13" t="n">
        <v>-0.115947</v>
      </c>
      <c r="BD226" s="13" t="n">
        <v>-0.176252</v>
      </c>
      <c r="BE226" s="13" t="n">
        <v>0.088398</v>
      </c>
      <c r="BF226" s="13" t="n">
        <v>-0.160129</v>
      </c>
      <c r="BG226" s="13" t="n">
        <v>0.040659</v>
      </c>
      <c r="BH226" s="13" t="n">
        <v>0.023231</v>
      </c>
      <c r="BI226" s="13" t="n">
        <v>-0.124871</v>
      </c>
      <c r="BJ226" s="13" t="n">
        <v>-0.070755</v>
      </c>
      <c r="BK226" s="13" t="n">
        <v>-0.215736</v>
      </c>
      <c r="BM226" s="13" t="n">
        <v>-0.020565</v>
      </c>
      <c r="BN226" s="13" t="n">
        <v>-0.001646</v>
      </c>
      <c r="BO226" s="13" t="n">
        <v>0.022</v>
      </c>
      <c r="BP226" s="13" t="n">
        <v>-0.055373</v>
      </c>
      <c r="BQ226" s="13" t="n">
        <v>-0.035985</v>
      </c>
      <c r="BR226" s="13" t="n">
        <v>-0.039847</v>
      </c>
      <c r="BS226" s="13" t="n">
        <v>0.05297</v>
      </c>
      <c r="BT226" s="13" t="n">
        <v>0.030741</v>
      </c>
      <c r="BU226" s="13" t="n">
        <v>-0.052302</v>
      </c>
      <c r="BV226" s="13" t="n">
        <v>-0.063009</v>
      </c>
      <c r="BW226" s="13" t="n">
        <v>-0.01309</v>
      </c>
      <c r="BX226" s="13" t="n">
        <v>0.068055</v>
      </c>
      <c r="BY226" s="13" t="n">
        <v>0.016072</v>
      </c>
      <c r="BZ226" s="13" t="n">
        <v>-0.008157</v>
      </c>
      <c r="CA226" s="13" t="n">
        <v>0.007352</v>
      </c>
      <c r="CB226" s="13" t="n">
        <v>0.048882</v>
      </c>
      <c r="CC226" s="13" t="n">
        <v>0.041045</v>
      </c>
      <c r="CD226" s="13" t="n">
        <v>0.030226</v>
      </c>
      <c r="CE226" s="13" t="n">
        <v>-0.035925</v>
      </c>
      <c r="CF226" s="13" t="n">
        <v>0.13831</v>
      </c>
      <c r="CG226" s="13" t="n">
        <v>0.080139</v>
      </c>
      <c r="CH226" s="13" t="n">
        <v>-0.018857</v>
      </c>
      <c r="CI226" s="13" t="n">
        <v>0.005195</v>
      </c>
      <c r="CJ226" s="13" t="n">
        <v>0.008164</v>
      </c>
      <c r="CK226" s="13" t="n">
        <v>0.022889</v>
      </c>
      <c r="CL226" s="13" t="n">
        <v>-0.026455</v>
      </c>
      <c r="CM226" s="13" t="n">
        <v>0.03834</v>
      </c>
      <c r="CN226" s="13" t="n">
        <v>-0.008186</v>
      </c>
      <c r="CO226" s="13" t="n">
        <v>-0.020183</v>
      </c>
      <c r="CP226" s="13" t="n">
        <v>0.097789</v>
      </c>
      <c r="CQ226" s="13" t="n">
        <v>-0.000141</v>
      </c>
      <c r="CR226" s="13" t="n">
        <v>0.021339</v>
      </c>
      <c r="CS226" s="13" t="n">
        <v>-0.014216</v>
      </c>
      <c r="CT226" s="13" t="n">
        <v>0.02739</v>
      </c>
      <c r="CU226" s="13" t="n">
        <v>-0.032222</v>
      </c>
      <c r="CV226" s="13" t="n">
        <v>0.028314</v>
      </c>
      <c r="CW226" s="13" t="n">
        <v>0.011574</v>
      </c>
      <c r="CX226" s="13" t="n">
        <v>0.065476</v>
      </c>
      <c r="CY226" s="13" t="n">
        <v>0.010986</v>
      </c>
      <c r="CZ226" s="13" t="n">
        <v>-0.003438</v>
      </c>
      <c r="DA226" s="13" t="n">
        <v>0.017138</v>
      </c>
      <c r="DB226" s="13" t="n">
        <v>-0.033947</v>
      </c>
      <c r="DC226" s="13" t="n">
        <v>-0.092511</v>
      </c>
      <c r="DD226" s="13" t="n">
        <v>0.002495</v>
      </c>
      <c r="DE226" s="13" t="n">
        <v>-0.115682</v>
      </c>
      <c r="DF226" s="13" t="n">
        <v>0.084279</v>
      </c>
      <c r="DG226" s="13" t="n">
        <v>0.049183</v>
      </c>
      <c r="DH226" s="13" t="n">
        <v>-0.04816</v>
      </c>
      <c r="DI226" s="13" t="n">
        <v>0.038882</v>
      </c>
      <c r="DJ226" s="13" t="n">
        <v>-0.089176</v>
      </c>
      <c r="DK226" s="13" t="n">
        <v>0.066195</v>
      </c>
      <c r="DL226" s="13" t="n">
        <v>-0.018585</v>
      </c>
      <c r="DM226" s="13" t="n">
        <v>-0.066139</v>
      </c>
      <c r="DN226" s="13" t="n">
        <v>0.054784</v>
      </c>
      <c r="DO226" s="13" t="n">
        <v>0.01138</v>
      </c>
      <c r="DP226" s="13" t="n">
        <v>0.034336</v>
      </c>
      <c r="DQ226" s="13" t="n">
        <v>0.046332</v>
      </c>
      <c r="DR226" s="13" t="n">
        <v>-0.059176</v>
      </c>
      <c r="DS226" s="13" t="n">
        <v>-0.083709</v>
      </c>
      <c r="DT226" s="13" t="n">
        <v>-0.264965</v>
      </c>
      <c r="DV226" s="13" t="n">
        <v>-0.01209</v>
      </c>
      <c r="DW226" s="13" t="n">
        <v>0.003564</v>
      </c>
      <c r="DX226" s="13" t="n">
        <v>0.001854</v>
      </c>
      <c r="DY226" s="13" t="n">
        <v>-0.050328</v>
      </c>
      <c r="DZ226" s="13" t="n">
        <v>-0.034308</v>
      </c>
      <c r="EA226" s="13" t="n">
        <v>-0.049615</v>
      </c>
      <c r="EB226" s="13" t="n">
        <v>0.049806</v>
      </c>
      <c r="EC226" s="13" t="n">
        <v>0.011878</v>
      </c>
      <c r="ED226" s="13" t="n">
        <v>-0.049649</v>
      </c>
      <c r="EE226" s="13" t="n">
        <v>-0.086043</v>
      </c>
      <c r="EF226" s="13" t="n">
        <v>-0.014482</v>
      </c>
      <c r="EG226" s="13" t="n">
        <v>0.077828</v>
      </c>
      <c r="EH226" s="13" t="n">
        <v>0.037266</v>
      </c>
      <c r="EI226" s="13" t="n">
        <v>-0.017486</v>
      </c>
      <c r="EJ226" s="13" t="n">
        <v>0.008906</v>
      </c>
      <c r="EK226" s="13" t="n">
        <v>0.041202</v>
      </c>
      <c r="EL226" s="13" t="n">
        <v>0.034504</v>
      </c>
      <c r="EM226" s="13" t="n">
        <v>0.027047</v>
      </c>
      <c r="EN226" s="13" t="n">
        <v>-0.045937</v>
      </c>
      <c r="EO226" s="13" t="n">
        <v>0.097765</v>
      </c>
      <c r="EP226" s="13" t="n">
        <v>0.059961</v>
      </c>
      <c r="EQ226" s="13" t="n">
        <v>0.000689</v>
      </c>
      <c r="ER226" s="13" t="n">
        <v>0.014868</v>
      </c>
      <c r="ES226" s="13" t="n">
        <v>0.013282</v>
      </c>
      <c r="ET226" s="13" t="n">
        <v>0.010844</v>
      </c>
      <c r="EU226" s="13" t="n">
        <v>-0.022017</v>
      </c>
      <c r="EV226" s="13" t="n">
        <v>0.060492</v>
      </c>
      <c r="EW226" s="13" t="n">
        <v>-0.004598</v>
      </c>
      <c r="EX226" s="13" t="n">
        <v>-0.018252</v>
      </c>
      <c r="EY226" s="13" t="n">
        <v>0.094668</v>
      </c>
      <c r="EZ226" s="13" t="n">
        <v>-0.004544</v>
      </c>
      <c r="FA226" s="13" t="n">
        <v>0.029052</v>
      </c>
      <c r="FB226" s="13" t="n">
        <v>-0.001146</v>
      </c>
      <c r="FC226" s="13" t="n">
        <v>0.031691</v>
      </c>
      <c r="FD226" s="13" t="n">
        <v>-0.043143</v>
      </c>
      <c r="FE226" s="13" t="n">
        <v>0.036203</v>
      </c>
      <c r="FF226" s="13" t="n">
        <v>0.01141</v>
      </c>
      <c r="FG226" s="13" t="n">
        <v>0.048549</v>
      </c>
      <c r="FH226" s="13" t="n">
        <v>-0.005962</v>
      </c>
      <c r="FI226" s="13" t="n">
        <v>-0.012931</v>
      </c>
      <c r="FJ226" s="13" t="n">
        <v>0.014095</v>
      </c>
      <c r="FK226" s="13" t="n">
        <v>-0.022105</v>
      </c>
      <c r="FL226" s="13" t="n">
        <v>-0.087041</v>
      </c>
      <c r="FM226" s="13" t="n">
        <v>-0.004115</v>
      </c>
      <c r="FN226" s="13" t="n">
        <v>-0.124186</v>
      </c>
      <c r="FO226" s="13" t="n">
        <v>0.115649</v>
      </c>
      <c r="FP226" s="13" t="n">
        <v>0.053177</v>
      </c>
      <c r="FQ226" s="13" t="n">
        <v>-0.020198</v>
      </c>
      <c r="FR226" s="13" t="n">
        <v>0.032461</v>
      </c>
      <c r="FS226" s="13" t="n">
        <v>-0.08957</v>
      </c>
      <c r="FT226" s="13" t="n">
        <v>0.04619</v>
      </c>
      <c r="FU226" s="13" t="n">
        <v>-0.027637</v>
      </c>
      <c r="FV226" s="13" t="n">
        <v>-0.053796</v>
      </c>
      <c r="FW226" s="13" t="n">
        <v>0.031277</v>
      </c>
      <c r="FX226" s="13" t="n">
        <v>-0.007</v>
      </c>
      <c r="FY226" s="13" t="n">
        <v>0.02396</v>
      </c>
      <c r="FZ226" s="13" t="n">
        <v>0.057087</v>
      </c>
      <c r="GA226" s="13" t="n">
        <v>-0.022038</v>
      </c>
      <c r="GB226" s="13" t="n">
        <v>-0.06945</v>
      </c>
      <c r="GC226" s="13" t="n">
        <v>-0.248027</v>
      </c>
    </row>
    <row r="227" customFormat="false" ht="15" hidden="false" customHeight="false" outlineLevel="0" collapsed="false">
      <c r="B227" s="8" t="str">
        <f aca="false">Deals!B227</f>
        <v>Lattice Semiconductor Corp</v>
      </c>
      <c r="C227" s="12" t="n">
        <v>1</v>
      </c>
      <c r="D227" s="13" t="n">
        <v>-0.064669</v>
      </c>
      <c r="E227" s="13" t="n">
        <v>0.055649</v>
      </c>
      <c r="F227" s="13" t="n">
        <v>-0.059105</v>
      </c>
      <c r="G227" s="13" t="n">
        <v>-0.164686</v>
      </c>
      <c r="H227" s="13" t="n">
        <v>-0.150407</v>
      </c>
      <c r="I227" s="13" t="n">
        <v>-0.078947</v>
      </c>
      <c r="J227" s="13" t="n">
        <v>0.18961</v>
      </c>
      <c r="K227" s="13" t="n">
        <v>0.373362</v>
      </c>
      <c r="L227" s="13" t="n">
        <v>0.028617</v>
      </c>
      <c r="M227" s="13" t="n">
        <v>-0.248841</v>
      </c>
      <c r="N227" s="13" t="n">
        <v>0.302469</v>
      </c>
      <c r="O227" s="13" t="n">
        <v>-0.102686</v>
      </c>
      <c r="P227" s="13" t="n">
        <v>-0.019366</v>
      </c>
      <c r="Q227" s="13" t="n">
        <v>0.044883</v>
      </c>
      <c r="R227" s="13" t="n">
        <v>-0.080756</v>
      </c>
      <c r="S227" s="13" t="n">
        <v>0.123364</v>
      </c>
      <c r="T227" s="13" t="n">
        <v>0.023295</v>
      </c>
      <c r="U227" s="13" t="n">
        <v>0.055285</v>
      </c>
      <c r="V227" s="13" t="n">
        <v>-0.064715</v>
      </c>
      <c r="W227" s="13" t="n">
        <v>0.15486</v>
      </c>
      <c r="X227" s="13" t="n">
        <v>0.049929</v>
      </c>
      <c r="Y227" s="13" t="n">
        <v>-0.023098</v>
      </c>
      <c r="Z227" s="13" t="n">
        <v>-0.01669</v>
      </c>
      <c r="AA227" s="13" t="n">
        <v>-0.021216</v>
      </c>
      <c r="AB227" s="13" t="n">
        <v>-0.008671</v>
      </c>
      <c r="AC227" s="13" t="n">
        <v>0.01312</v>
      </c>
      <c r="AD227" s="13" t="n">
        <v>-0.041727</v>
      </c>
      <c r="AE227" s="13" t="n">
        <v>0.045045</v>
      </c>
      <c r="AF227" s="13" t="n">
        <v>-0.188218</v>
      </c>
      <c r="AG227" s="13" t="n">
        <v>-0.077876</v>
      </c>
      <c r="AH227" s="13" t="n">
        <v>0.122841</v>
      </c>
      <c r="AI227" s="13" t="n">
        <v>0.003419</v>
      </c>
      <c r="AJ227" s="13" t="n">
        <v>-0.015332</v>
      </c>
      <c r="AK227" s="13" t="n">
        <v>0.126298</v>
      </c>
      <c r="AL227" s="13" t="n">
        <v>-0.076805</v>
      </c>
      <c r="AM227" s="13" t="n">
        <v>-0.073211</v>
      </c>
      <c r="AN227" s="13" t="n">
        <v>-0.02693</v>
      </c>
      <c r="AO227" s="13" t="n">
        <v>0.060886</v>
      </c>
      <c r="AP227" s="13" t="n">
        <v>0.14087</v>
      </c>
      <c r="AQ227" s="13" t="n">
        <v>0.172256</v>
      </c>
      <c r="AR227" s="13" t="n">
        <v>0.06502</v>
      </c>
      <c r="AS227" s="13" t="n">
        <v>-0.023199</v>
      </c>
      <c r="AT227" s="13" t="n">
        <v>-0.24875</v>
      </c>
      <c r="AU227" s="13" t="n">
        <v>-0.024958</v>
      </c>
      <c r="AV227" s="13" t="n">
        <v>0.180887</v>
      </c>
      <c r="AW227" s="13" t="n">
        <v>0.127168</v>
      </c>
      <c r="AX227" s="13" t="n">
        <v>0.512821</v>
      </c>
      <c r="AY227" s="13" t="n">
        <v>0.011017</v>
      </c>
      <c r="AZ227" s="13" t="n">
        <v>0.085499</v>
      </c>
      <c r="BA227" s="13" t="n">
        <v>-0.011583</v>
      </c>
      <c r="BB227" s="13" t="n">
        <v>0.139844</v>
      </c>
      <c r="BC227" s="13" t="n">
        <v>0.325565</v>
      </c>
      <c r="BD227" s="13" t="n">
        <v>0.018097</v>
      </c>
      <c r="BE227" s="13" t="n">
        <v>-0.071102</v>
      </c>
      <c r="BF227" s="13" t="n">
        <v>0.071077</v>
      </c>
      <c r="BG227" s="13" t="n">
        <v>-0.035733</v>
      </c>
      <c r="BH227" s="13" t="n">
        <v>0.013235</v>
      </c>
      <c r="BI227" s="13" t="n">
        <v>-0.028213</v>
      </c>
      <c r="BJ227" s="13" t="n">
        <v>-0.034946</v>
      </c>
      <c r="BK227" s="13" t="n">
        <v>-0.007242</v>
      </c>
      <c r="BM227" s="13" t="n">
        <v>-0.027893</v>
      </c>
      <c r="BN227" s="13" t="n">
        <v>0.028258</v>
      </c>
      <c r="BO227" s="13" t="n">
        <v>-0.002503</v>
      </c>
      <c r="BP227" s="13" t="n">
        <v>-0.006629</v>
      </c>
      <c r="BQ227" s="13" t="n">
        <v>-0.034871</v>
      </c>
      <c r="BR227" s="13" t="n">
        <v>-0.050823</v>
      </c>
      <c r="BS227" s="13" t="n">
        <v>0.063448</v>
      </c>
      <c r="BT227" s="13" t="n">
        <v>0.030003</v>
      </c>
      <c r="BU227" s="13" t="n">
        <v>-0.050286</v>
      </c>
      <c r="BV227" s="13" t="n">
        <v>-0.083393</v>
      </c>
      <c r="BW227" s="13" t="n">
        <v>0.018763</v>
      </c>
      <c r="BX227" s="13" t="n">
        <v>0.08417</v>
      </c>
      <c r="BY227" s="13" t="n">
        <v>-2.2E-005</v>
      </c>
      <c r="BZ227" s="13" t="n">
        <v>0.00702</v>
      </c>
      <c r="CA227" s="13" t="n">
        <v>-0.008668</v>
      </c>
      <c r="CB227" s="13" t="n">
        <v>0.05865</v>
      </c>
      <c r="CC227" s="13" t="n">
        <v>0.021658</v>
      </c>
      <c r="CD227" s="13" t="n">
        <v>0.009925</v>
      </c>
      <c r="CE227" s="13" t="n">
        <v>-0.056638</v>
      </c>
      <c r="CF227" s="13" t="n">
        <v>0.130835</v>
      </c>
      <c r="CG227" s="13" t="n">
        <v>0.024077</v>
      </c>
      <c r="CH227" s="13" t="n">
        <v>-0.005274</v>
      </c>
      <c r="CI227" s="13" t="n">
        <v>0.006226</v>
      </c>
      <c r="CJ227" s="13" t="n">
        <v>-0.007483</v>
      </c>
      <c r="CK227" s="13" t="n">
        <v>0.010098</v>
      </c>
      <c r="CL227" s="13" t="n">
        <v>-0.023938</v>
      </c>
      <c r="CM227" s="13" t="n">
        <v>0.032326</v>
      </c>
      <c r="CN227" s="13" t="n">
        <v>0.010639</v>
      </c>
      <c r="CO227" s="13" t="n">
        <v>-0.018939</v>
      </c>
      <c r="CP227" s="13" t="n">
        <v>0.08756</v>
      </c>
      <c r="CQ227" s="13" t="n">
        <v>0.002272</v>
      </c>
      <c r="CR227" s="13" t="n">
        <v>0.023744</v>
      </c>
      <c r="CS227" s="13" t="n">
        <v>-0.019439</v>
      </c>
      <c r="CT227" s="13" t="n">
        <v>0.029965</v>
      </c>
      <c r="CU227" s="13" t="n">
        <v>-0.039999</v>
      </c>
      <c r="CV227" s="13" t="n">
        <v>0.011741</v>
      </c>
      <c r="CW227" s="13" t="n">
        <v>0.00887</v>
      </c>
      <c r="CX227" s="13" t="n">
        <v>0.06982</v>
      </c>
      <c r="CY227" s="13" t="n">
        <v>-0.002058</v>
      </c>
      <c r="CZ227" s="13" t="n">
        <v>0.03853</v>
      </c>
      <c r="DA227" s="13" t="n">
        <v>0.040514</v>
      </c>
      <c r="DB227" s="13" t="n">
        <v>-0.034794</v>
      </c>
      <c r="DC227" s="13" t="n">
        <v>-0.122604</v>
      </c>
      <c r="DD227" s="13" t="n">
        <v>0.029005</v>
      </c>
      <c r="DE227" s="13" t="n">
        <v>-0.115803</v>
      </c>
      <c r="DF227" s="13" t="n">
        <v>0.097285</v>
      </c>
      <c r="DG227" s="13" t="n">
        <v>0.058438</v>
      </c>
      <c r="DH227" s="13" t="n">
        <v>-0.031017</v>
      </c>
      <c r="DI227" s="13" t="n">
        <v>0.038819</v>
      </c>
      <c r="DJ227" s="13" t="n">
        <v>-0.077642</v>
      </c>
      <c r="DK227" s="13" t="n">
        <v>0.089304</v>
      </c>
      <c r="DL227" s="13" t="n">
        <v>0.00738</v>
      </c>
      <c r="DM227" s="13" t="n">
        <v>-0.047928</v>
      </c>
      <c r="DN227" s="13" t="n">
        <v>0.03855</v>
      </c>
      <c r="DO227" s="13" t="n">
        <v>0.017423</v>
      </c>
      <c r="DP227" s="13" t="n">
        <v>0.029992</v>
      </c>
      <c r="DQ227" s="13" t="n">
        <v>0.062799</v>
      </c>
      <c r="DR227" s="13" t="n">
        <v>-0.054286</v>
      </c>
      <c r="DS227" s="13" t="n">
        <v>-0.108629</v>
      </c>
      <c r="DT227" s="13" t="n">
        <v>-0.21823</v>
      </c>
      <c r="DV227" s="13" t="n">
        <v>-0.012164</v>
      </c>
      <c r="DW227" s="13" t="n">
        <v>0.020936</v>
      </c>
      <c r="DX227" s="13" t="n">
        <v>0.002798</v>
      </c>
      <c r="DY227" s="13" t="n">
        <v>-0.009748</v>
      </c>
      <c r="DZ227" s="13" t="n">
        <v>-0.03247</v>
      </c>
      <c r="EA227" s="13" t="n">
        <v>-0.05037</v>
      </c>
      <c r="EB227" s="13" t="n">
        <v>0.071433</v>
      </c>
      <c r="EC227" s="13" t="n">
        <v>0.034408</v>
      </c>
      <c r="ED227" s="13" t="n">
        <v>-0.05314</v>
      </c>
      <c r="EE227" s="13" t="n">
        <v>-0.082202</v>
      </c>
      <c r="EF227" s="13" t="n">
        <v>0.022044</v>
      </c>
      <c r="EG227" s="13" t="n">
        <v>0.079691</v>
      </c>
      <c r="EH227" s="13" t="n">
        <v>0.017991</v>
      </c>
      <c r="EI227" s="13" t="n">
        <v>0.011739</v>
      </c>
      <c r="EJ227" s="13" t="n">
        <v>-0.014708</v>
      </c>
      <c r="EK227" s="13" t="n">
        <v>0.056092</v>
      </c>
      <c r="EL227" s="13" t="n">
        <v>0.019127</v>
      </c>
      <c r="EM227" s="13" t="n">
        <v>0.013815</v>
      </c>
      <c r="EN227" s="13" t="n">
        <v>-0.055074</v>
      </c>
      <c r="EO227" s="13" t="n">
        <v>0.135632</v>
      </c>
      <c r="EP227" s="13" t="n">
        <v>0.026419</v>
      </c>
      <c r="EQ227" s="13" t="n">
        <v>-0.00429</v>
      </c>
      <c r="ER227" s="13" t="n">
        <v>0.009305</v>
      </c>
      <c r="ES227" s="13" t="n">
        <v>-0.00634</v>
      </c>
      <c r="ET227" s="13" t="n">
        <v>0.009706</v>
      </c>
      <c r="EU227" s="13" t="n">
        <v>-0.029333</v>
      </c>
      <c r="EV227" s="13" t="n">
        <v>0.040897</v>
      </c>
      <c r="EW227" s="13" t="n">
        <v>0.009406</v>
      </c>
      <c r="EX227" s="13" t="n">
        <v>-0.017898</v>
      </c>
      <c r="EY227" s="13" t="n">
        <v>0.091002</v>
      </c>
      <c r="EZ227" s="13" t="n">
        <v>0.001117</v>
      </c>
      <c r="FA227" s="13" t="n">
        <v>0.022477</v>
      </c>
      <c r="FB227" s="13" t="n">
        <v>-0.013906</v>
      </c>
      <c r="FC227" s="13" t="n">
        <v>0.027451</v>
      </c>
      <c r="FD227" s="13" t="n">
        <v>-0.038053</v>
      </c>
      <c r="FE227" s="13" t="n">
        <v>0.011183</v>
      </c>
      <c r="FF227" s="13" t="n">
        <v>0.009837</v>
      </c>
      <c r="FG227" s="13" t="n">
        <v>0.069362</v>
      </c>
      <c r="FH227" s="13" t="n">
        <v>0.00185</v>
      </c>
      <c r="FI227" s="13" t="n">
        <v>0.037225</v>
      </c>
      <c r="FJ227" s="13" t="n">
        <v>0.040893</v>
      </c>
      <c r="FK227" s="13" t="n">
        <v>-0.039627</v>
      </c>
      <c r="FL227" s="13" t="n">
        <v>-0.122604</v>
      </c>
      <c r="FM227" s="13" t="n">
        <v>0.026862</v>
      </c>
      <c r="FN227" s="13" t="n">
        <v>-0.11858</v>
      </c>
      <c r="FO227" s="13" t="n">
        <v>0.107668</v>
      </c>
      <c r="FP227" s="13" t="n">
        <v>0.069291</v>
      </c>
      <c r="FQ227" s="13" t="n">
        <v>-0.031799</v>
      </c>
      <c r="FR227" s="13" t="n">
        <v>0.039109</v>
      </c>
      <c r="FS227" s="13" t="n">
        <v>-0.086469</v>
      </c>
      <c r="FT227" s="13" t="n">
        <v>0.092211</v>
      </c>
      <c r="FU227" s="13" t="n">
        <v>0.00861</v>
      </c>
      <c r="FV227" s="13" t="n">
        <v>-0.049638</v>
      </c>
      <c r="FW227" s="13" t="n">
        <v>0.039134</v>
      </c>
      <c r="FX227" s="13" t="n">
        <v>0.011202</v>
      </c>
      <c r="FY227" s="13" t="n">
        <v>0.027912</v>
      </c>
      <c r="FZ227" s="13" t="n">
        <v>0.083354</v>
      </c>
      <c r="GA227" s="13" t="n">
        <v>-0.059186</v>
      </c>
      <c r="GB227" s="13" t="n">
        <v>-0.109853</v>
      </c>
      <c r="GC227" s="13" t="n">
        <v>-0.227682</v>
      </c>
    </row>
    <row r="228" customFormat="false" ht="15" hidden="false" customHeight="false" outlineLevel="0" collapsed="false">
      <c r="B228" s="8" t="str">
        <f aca="false">Deals!B228</f>
        <v>TransDigm Group Incorporated</v>
      </c>
      <c r="C228" s="12" t="n">
        <v>1</v>
      </c>
      <c r="D228" s="13" t="n">
        <v>-0.03013</v>
      </c>
      <c r="E228" s="13" t="n">
        <v>0.065573</v>
      </c>
      <c r="F228" s="13" t="n">
        <v>-0.006061</v>
      </c>
      <c r="G228" s="13" t="n">
        <v>0.007255</v>
      </c>
      <c r="H228" s="13" t="n">
        <v>0.015599</v>
      </c>
      <c r="I228" s="13" t="n">
        <v>-0.075795</v>
      </c>
      <c r="J228" s="13" t="n">
        <v>0.035027</v>
      </c>
      <c r="K228" s="13" t="n">
        <v>0.067228</v>
      </c>
      <c r="L228" s="13" t="n">
        <v>-0.026339</v>
      </c>
      <c r="M228" s="13" t="n">
        <v>-0.016284</v>
      </c>
      <c r="N228" s="13" t="n">
        <v>-0.049615</v>
      </c>
      <c r="O228" s="13" t="n">
        <v>0.031651</v>
      </c>
      <c r="P228" s="13" t="n">
        <v>0.034174</v>
      </c>
      <c r="Q228" s="13" t="n">
        <v>0.156537</v>
      </c>
      <c r="R228" s="13" t="n">
        <v>0.000569</v>
      </c>
      <c r="S228" s="13" t="n">
        <v>0.060033</v>
      </c>
      <c r="T228" s="13" t="n">
        <v>0.020285</v>
      </c>
      <c r="U228" s="13" t="n">
        <v>0.01378</v>
      </c>
      <c r="V228" s="13" t="n">
        <v>-0.057623</v>
      </c>
      <c r="W228" s="13" t="n">
        <v>-0.077186</v>
      </c>
      <c r="X228" s="13" t="n">
        <v>-0.009824</v>
      </c>
      <c r="Y228" s="13" t="n">
        <v>-0.130784</v>
      </c>
      <c r="Z228" s="13" t="n">
        <v>0.174677</v>
      </c>
      <c r="AA228" s="13" t="n">
        <v>-0.13391</v>
      </c>
      <c r="AB228" s="13" t="n">
        <v>0.120685</v>
      </c>
      <c r="AC228" s="13" t="n">
        <v>0.086532</v>
      </c>
      <c r="AD228" s="13" t="n">
        <v>0.002947</v>
      </c>
      <c r="AE228" s="13" t="n">
        <v>0.049355</v>
      </c>
      <c r="AF228" s="13" t="n">
        <v>-0.076132</v>
      </c>
      <c r="AG228" s="13" t="n">
        <v>-0.01922</v>
      </c>
      <c r="AH228" s="13" t="n">
        <v>0.085468</v>
      </c>
      <c r="AI228" s="13" t="n">
        <v>0.022667</v>
      </c>
      <c r="AJ228" s="13" t="n">
        <v>-0.032313</v>
      </c>
      <c r="AK228" s="13" t="n">
        <v>0.153995</v>
      </c>
      <c r="AL228" s="13" t="n">
        <v>-0.090246</v>
      </c>
      <c r="AM228" s="13" t="n">
        <v>0.064618</v>
      </c>
      <c r="AN228" s="13" t="n">
        <v>0.044406</v>
      </c>
      <c r="AO228" s="13" t="n">
        <v>0.042237</v>
      </c>
      <c r="AP228" s="13" t="n">
        <v>0.033013</v>
      </c>
      <c r="AQ228" s="13" t="n">
        <v>0.08808</v>
      </c>
      <c r="AR228" s="13" t="n">
        <v>-0.068009</v>
      </c>
      <c r="AS228" s="13" t="n">
        <v>0.063714</v>
      </c>
      <c r="AT228" s="13" t="n">
        <v>-0.112947</v>
      </c>
      <c r="AU228" s="13" t="n">
        <v>0.09514</v>
      </c>
      <c r="AV228" s="13" t="n">
        <v>-0.059751</v>
      </c>
      <c r="AW228" s="13" t="n">
        <v>0.149797</v>
      </c>
      <c r="AX228" s="13" t="n">
        <v>0.110205</v>
      </c>
      <c r="AY228" s="13" t="n">
        <v>0.045843</v>
      </c>
      <c r="AZ228" s="13" t="n">
        <v>0.062843</v>
      </c>
      <c r="BA228" s="13" t="n">
        <v>-0.086152</v>
      </c>
      <c r="BB228" s="13" t="n">
        <v>0.097177</v>
      </c>
      <c r="BC228" s="13" t="n">
        <v>0.00339</v>
      </c>
      <c r="BD228" s="13" t="n">
        <v>0.108932</v>
      </c>
      <c r="BE228" s="13" t="n">
        <v>-0.032787</v>
      </c>
      <c r="BF228" s="13" t="n">
        <v>0.010775</v>
      </c>
      <c r="BG228" s="13" t="n">
        <v>0.077563</v>
      </c>
      <c r="BH228" s="13" t="n">
        <v>-0.01252</v>
      </c>
      <c r="BI228" s="13" t="n">
        <v>0.148714</v>
      </c>
      <c r="BJ228" s="13" t="n">
        <v>-0.132866</v>
      </c>
      <c r="BK228" s="13" t="n">
        <v>-0.425987</v>
      </c>
      <c r="BM228" s="13" t="n">
        <v>0.002214</v>
      </c>
      <c r="BN228" s="13" t="n">
        <v>0.015755</v>
      </c>
      <c r="BO228" s="13" t="n">
        <v>-0.004802</v>
      </c>
      <c r="BP228" s="13" t="n">
        <v>0.031311</v>
      </c>
      <c r="BQ228" s="13" t="n">
        <v>-0.059184</v>
      </c>
      <c r="BR228" s="13" t="n">
        <v>-0.017</v>
      </c>
      <c r="BS228" s="13" t="n">
        <v>0.085501</v>
      </c>
      <c r="BT228" s="13" t="n">
        <v>0.000862</v>
      </c>
      <c r="BU228" s="13" t="n">
        <v>-0.013923</v>
      </c>
      <c r="BV228" s="13" t="n">
        <v>-0.060194</v>
      </c>
      <c r="BW228" s="13" t="n">
        <v>0.002648</v>
      </c>
      <c r="BX228" s="13" t="n">
        <v>0.065164</v>
      </c>
      <c r="BY228" s="13" t="n">
        <v>-0.007147</v>
      </c>
      <c r="BZ228" s="13" t="n">
        <v>0.016604</v>
      </c>
      <c r="CA228" s="13" t="n">
        <v>0.000702</v>
      </c>
      <c r="CB228" s="13" t="n">
        <v>0.051821</v>
      </c>
      <c r="CC228" s="13" t="n">
        <v>-0.007159</v>
      </c>
      <c r="CD228" s="13" t="n">
        <v>0.005453</v>
      </c>
      <c r="CE228" s="13" t="n">
        <v>-0.023749</v>
      </c>
      <c r="CF228" s="13" t="n">
        <v>0.010556</v>
      </c>
      <c r="CG228" s="13" t="n">
        <v>0.012329</v>
      </c>
      <c r="CH228" s="13" t="n">
        <v>0.034037</v>
      </c>
      <c r="CI228" s="13" t="n">
        <v>0.047372</v>
      </c>
      <c r="CJ228" s="13" t="n">
        <v>0.014383</v>
      </c>
      <c r="CK228" s="13" t="n">
        <v>0.019205</v>
      </c>
      <c r="CL228" s="13" t="n">
        <v>0.028893</v>
      </c>
      <c r="CM228" s="13" t="n">
        <v>-0.00451</v>
      </c>
      <c r="CN228" s="13" t="n">
        <v>0.025623</v>
      </c>
      <c r="CO228" s="13" t="n">
        <v>0.02111</v>
      </c>
      <c r="CP228" s="13" t="n">
        <v>0.010474</v>
      </c>
      <c r="CQ228" s="13" t="n">
        <v>0.042284</v>
      </c>
      <c r="CR228" s="13" t="n">
        <v>0.032246</v>
      </c>
      <c r="CS228" s="13" t="n">
        <v>0.010423</v>
      </c>
      <c r="CT228" s="13" t="n">
        <v>0.080568</v>
      </c>
      <c r="CU228" s="13" t="n">
        <v>-0.013619</v>
      </c>
      <c r="CV228" s="13" t="n">
        <v>-0.028051</v>
      </c>
      <c r="CW228" s="13" t="n">
        <v>0.002292</v>
      </c>
      <c r="CX228" s="13" t="n">
        <v>0.044338</v>
      </c>
      <c r="CY228" s="13" t="n">
        <v>0.008912</v>
      </c>
      <c r="CZ228" s="13" t="n">
        <v>0.029916</v>
      </c>
      <c r="DA228" s="13" t="n">
        <v>0.062181</v>
      </c>
      <c r="DB228" s="13" t="n">
        <v>0.009488</v>
      </c>
      <c r="DC228" s="13" t="n">
        <v>-0.088495</v>
      </c>
      <c r="DD228" s="13" t="n">
        <v>0.008286</v>
      </c>
      <c r="DE228" s="13" t="n">
        <v>-0.084595</v>
      </c>
      <c r="DF228" s="13" t="n">
        <v>0.081277</v>
      </c>
      <c r="DG228" s="13" t="n">
        <v>0.038978</v>
      </c>
      <c r="DH228" s="13" t="n">
        <v>0.032718</v>
      </c>
      <c r="DI228" s="13" t="n">
        <v>0.043915</v>
      </c>
      <c r="DJ228" s="13" t="n">
        <v>-0.069033</v>
      </c>
      <c r="DK228" s="13" t="n">
        <v>0.076465</v>
      </c>
      <c r="DL228" s="13" t="n">
        <v>0.015604</v>
      </c>
      <c r="DM228" s="13" t="n">
        <v>-0.002311</v>
      </c>
      <c r="DN228" s="13" t="n">
        <v>0.004095</v>
      </c>
      <c r="DO228" s="13" t="n">
        <v>0.03018</v>
      </c>
      <c r="DP228" s="13" t="n">
        <v>0.038716</v>
      </c>
      <c r="DQ228" s="13" t="n">
        <v>0.036704</v>
      </c>
      <c r="DR228" s="13" t="n">
        <v>0.024594</v>
      </c>
      <c r="DS228" s="13" t="n">
        <v>-0.07027</v>
      </c>
      <c r="DT228" s="13" t="n">
        <v>-0.077815</v>
      </c>
      <c r="DV228" s="13" t="n">
        <v>0.006928</v>
      </c>
      <c r="DW228" s="13" t="n">
        <v>0.003641</v>
      </c>
      <c r="DX228" s="13" t="n">
        <v>-0.010359</v>
      </c>
      <c r="DY228" s="13" t="n">
        <v>0.028827</v>
      </c>
      <c r="DZ228" s="13" t="n">
        <v>-0.064724</v>
      </c>
      <c r="EA228" s="13" t="n">
        <v>-0.022601</v>
      </c>
      <c r="EB228" s="13" t="n">
        <v>0.075987</v>
      </c>
      <c r="EC228" s="13" t="n">
        <v>0.001824</v>
      </c>
      <c r="ED228" s="13" t="n">
        <v>-0.00837</v>
      </c>
      <c r="EE228" s="13" t="n">
        <v>-0.063947</v>
      </c>
      <c r="EF228" s="13" t="n">
        <v>0.012902</v>
      </c>
      <c r="EG228" s="13" t="n">
        <v>0.060117</v>
      </c>
      <c r="EH228" s="13" t="n">
        <v>-0.004977</v>
      </c>
      <c r="EI228" s="13" t="n">
        <v>0.008057</v>
      </c>
      <c r="EJ228" s="13" t="n">
        <v>0.006806</v>
      </c>
      <c r="EK228" s="13" t="n">
        <v>0.049935</v>
      </c>
      <c r="EL228" s="13" t="n">
        <v>-0.009553</v>
      </c>
      <c r="EM228" s="13" t="n">
        <v>-0.002709</v>
      </c>
      <c r="EN228" s="13" t="n">
        <v>-0.034978</v>
      </c>
      <c r="EO228" s="13" t="n">
        <v>0.024645</v>
      </c>
      <c r="EP228" s="13" t="n">
        <v>-0.000502</v>
      </c>
      <c r="EQ228" s="13" t="n">
        <v>0.034016</v>
      </c>
      <c r="ER228" s="13" t="n">
        <v>0.036635</v>
      </c>
      <c r="ES228" s="13" t="n">
        <v>0.00446</v>
      </c>
      <c r="ET228" s="13" t="n">
        <v>0.016297</v>
      </c>
      <c r="EU228" s="13" t="n">
        <v>0.023226</v>
      </c>
      <c r="EV228" s="13" t="n">
        <v>0.002142</v>
      </c>
      <c r="EW228" s="13" t="n">
        <v>0.017406</v>
      </c>
      <c r="EX228" s="13" t="n">
        <v>0.007309</v>
      </c>
      <c r="EY228" s="13" t="n">
        <v>0.018518</v>
      </c>
      <c r="EZ228" s="13" t="n">
        <v>0.020679</v>
      </c>
      <c r="FA228" s="13" t="n">
        <v>0.034014</v>
      </c>
      <c r="FB228" s="13" t="n">
        <v>0.017968</v>
      </c>
      <c r="FC228" s="13" t="n">
        <v>0.063409</v>
      </c>
      <c r="FD228" s="13" t="n">
        <v>-0.028518</v>
      </c>
      <c r="FE228" s="13" t="n">
        <v>-0.015555</v>
      </c>
      <c r="FF228" s="13" t="n">
        <v>-0.011655</v>
      </c>
      <c r="FG228" s="13" t="n">
        <v>0.028206</v>
      </c>
      <c r="FH228" s="13" t="n">
        <v>0.011672</v>
      </c>
      <c r="FI228" s="13" t="n">
        <v>0.031151</v>
      </c>
      <c r="FJ228" s="13" t="n">
        <v>0.048656</v>
      </c>
      <c r="FK228" s="13" t="n">
        <v>0.011911</v>
      </c>
      <c r="FL228" s="13" t="n">
        <v>-0.090512</v>
      </c>
      <c r="FM228" s="13" t="n">
        <v>0.031844</v>
      </c>
      <c r="FN228" s="13" t="n">
        <v>-0.083033</v>
      </c>
      <c r="FO228" s="13" t="n">
        <v>0.094941</v>
      </c>
      <c r="FP228" s="13" t="n">
        <v>0.050622</v>
      </c>
      <c r="FQ228" s="13" t="n">
        <v>0.016135</v>
      </c>
      <c r="FR228" s="13" t="n">
        <v>0.032897</v>
      </c>
      <c r="FS228" s="13" t="n">
        <v>-0.06874</v>
      </c>
      <c r="FT228" s="13" t="n">
        <v>0.076675</v>
      </c>
      <c r="FU228" s="13" t="n">
        <v>0.017491</v>
      </c>
      <c r="FV228" s="13" t="n">
        <v>-0.007688</v>
      </c>
      <c r="FW228" s="13" t="n">
        <v>-0.000523</v>
      </c>
      <c r="FX228" s="13" t="n">
        <v>0.022992</v>
      </c>
      <c r="FY228" s="13" t="n">
        <v>0.041412</v>
      </c>
      <c r="FZ228" s="13" t="n">
        <v>0.025775</v>
      </c>
      <c r="GA228" s="13" t="n">
        <v>0.005438</v>
      </c>
      <c r="GB228" s="13" t="n">
        <v>-0.070463</v>
      </c>
      <c r="GC228" s="13" t="n">
        <v>-0.11985</v>
      </c>
    </row>
    <row r="229" customFormat="false" ht="15" hidden="false" customHeight="false" outlineLevel="0" collapsed="false">
      <c r="B229" s="8" t="str">
        <f aca="false">Deals!B229</f>
        <v>Arbutus Biopharma Corporation</v>
      </c>
      <c r="C229" s="12" t="n">
        <v>1</v>
      </c>
      <c r="D229" s="13" t="n">
        <v>-0.113975</v>
      </c>
      <c r="E229" s="13" t="n">
        <v>-0.096962</v>
      </c>
      <c r="F229" s="13" t="n">
        <v>-0.151038</v>
      </c>
      <c r="G229" s="13" t="n">
        <v>-0.086847</v>
      </c>
      <c r="H229" s="13" t="n">
        <v>-0.34349</v>
      </c>
      <c r="I229" s="13" t="n">
        <v>-0.14346</v>
      </c>
      <c r="J229" s="13" t="n">
        <v>-0.09688</v>
      </c>
      <c r="K229" s="13" t="n">
        <v>0.014545</v>
      </c>
      <c r="L229" s="13" t="n">
        <v>-0.202509</v>
      </c>
      <c r="M229" s="13" t="n">
        <v>-0.294382</v>
      </c>
      <c r="N229" s="13" t="n">
        <v>0.006369</v>
      </c>
      <c r="O229" s="13" t="n">
        <v>0.306962</v>
      </c>
      <c r="P229" s="13" t="n">
        <v>0.198547</v>
      </c>
      <c r="Q229" s="13" t="n">
        <v>-0.163636</v>
      </c>
      <c r="R229" s="13" t="n">
        <v>-0.15942</v>
      </c>
      <c r="S229" s="13" t="n">
        <v>0.175287</v>
      </c>
      <c r="T229" s="13" t="n">
        <v>-0.06846</v>
      </c>
      <c r="U229" s="13" t="n">
        <v>-0.097113</v>
      </c>
      <c r="V229" s="13" t="n">
        <v>-0.084302</v>
      </c>
      <c r="W229" s="13" t="n">
        <v>-0.15873</v>
      </c>
      <c r="X229" s="13" t="n">
        <v>-0.075472</v>
      </c>
      <c r="Y229" s="13" t="n">
        <v>0.081633</v>
      </c>
      <c r="Z229" s="13" t="n">
        <v>0.009434</v>
      </c>
      <c r="AA229" s="13" t="n">
        <v>0.214953</v>
      </c>
      <c r="AB229" s="13" t="n">
        <v>0.046154</v>
      </c>
      <c r="AC229" s="13" t="n">
        <v>0</v>
      </c>
      <c r="AD229" s="13" t="n">
        <v>0.058824</v>
      </c>
      <c r="AE229" s="13" t="n">
        <v>-0.041667</v>
      </c>
      <c r="AF229" s="13" t="n">
        <v>0.217391</v>
      </c>
      <c r="AG229" s="13" t="n">
        <v>0.47619</v>
      </c>
      <c r="AH229" s="13" t="n">
        <v>-0.08871</v>
      </c>
      <c r="AI229" s="13" t="n">
        <v>0</v>
      </c>
      <c r="AJ229" s="13" t="n">
        <v>-0.106195</v>
      </c>
      <c r="AK229" s="13" t="n">
        <v>0.009901</v>
      </c>
      <c r="AL229" s="13" t="n">
        <v>0.068627</v>
      </c>
      <c r="AM229" s="13" t="n">
        <v>-0.082569</v>
      </c>
      <c r="AN229" s="13" t="n">
        <v>0.14</v>
      </c>
      <c r="AO229" s="13" t="n">
        <v>0.026316</v>
      </c>
      <c r="AP229" s="13" t="n">
        <v>0.247863</v>
      </c>
      <c r="AQ229" s="13" t="n">
        <v>0.520548</v>
      </c>
      <c r="AR229" s="13" t="n">
        <v>-0.18018</v>
      </c>
      <c r="AS229" s="13" t="n">
        <v>0.038462</v>
      </c>
      <c r="AT229" s="13" t="n">
        <v>-0.551323</v>
      </c>
      <c r="AU229" s="13" t="n">
        <v>0.028302</v>
      </c>
      <c r="AV229" s="13" t="n">
        <v>-0.12156</v>
      </c>
      <c r="AW229" s="13" t="n">
        <v>-0.036554</v>
      </c>
      <c r="AX229" s="13" t="n">
        <v>0.189702</v>
      </c>
      <c r="AY229" s="13" t="n">
        <v>-0.18451</v>
      </c>
      <c r="AZ229" s="13" t="n">
        <v>-0.248603</v>
      </c>
      <c r="BA229" s="13" t="n">
        <v>-0.32342</v>
      </c>
      <c r="BB229" s="13" t="n">
        <v>0.142857</v>
      </c>
      <c r="BC229" s="13" t="n">
        <v>-0.144231</v>
      </c>
      <c r="BD229" s="13" t="n">
        <v>-0.230337</v>
      </c>
      <c r="BE229" s="13" t="n">
        <v>0.116788</v>
      </c>
      <c r="BF229" s="13" t="n">
        <v>-0.071895</v>
      </c>
      <c r="BG229" s="13" t="n">
        <v>0.176056</v>
      </c>
      <c r="BH229" s="13" t="n">
        <v>0.664671</v>
      </c>
      <c r="BI229" s="13" t="n">
        <v>-0.061151</v>
      </c>
      <c r="BJ229" s="13" t="n">
        <v>0.118774</v>
      </c>
      <c r="BK229" s="13" t="n">
        <v>-0.65411</v>
      </c>
      <c r="BM229" s="13" t="n">
        <v>-0.039124</v>
      </c>
      <c r="BN229" s="13" t="n">
        <v>0.028908</v>
      </c>
      <c r="BO229" s="13" t="n">
        <v>0.012554</v>
      </c>
      <c r="BP229" s="13" t="n">
        <v>-0.001721</v>
      </c>
      <c r="BQ229" s="13" t="n">
        <v>-0.100334</v>
      </c>
      <c r="BR229" s="13" t="n">
        <v>-0.095752</v>
      </c>
      <c r="BS229" s="13" t="n">
        <v>0.03069</v>
      </c>
      <c r="BT229" s="13" t="n">
        <v>0.080711</v>
      </c>
      <c r="BU229" s="13" t="n">
        <v>-0.03045</v>
      </c>
      <c r="BV229" s="13" t="n">
        <v>-0.17716</v>
      </c>
      <c r="BW229" s="13" t="n">
        <v>-0.014349</v>
      </c>
      <c r="BX229" s="13" t="n">
        <v>0.08568</v>
      </c>
      <c r="BY229" s="13" t="n">
        <v>0.045734</v>
      </c>
      <c r="BZ229" s="13" t="n">
        <v>0.033855</v>
      </c>
      <c r="CA229" s="13" t="n">
        <v>-0.003661</v>
      </c>
      <c r="CB229" s="13" t="n">
        <v>0.0807</v>
      </c>
      <c r="CC229" s="13" t="n">
        <v>0.003679</v>
      </c>
      <c r="CD229" s="13" t="n">
        <v>0.049663</v>
      </c>
      <c r="CE229" s="13" t="n">
        <v>-0.099241</v>
      </c>
      <c r="CF229" s="13" t="n">
        <v>0.093107</v>
      </c>
      <c r="CG229" s="13" t="n">
        <v>-0.022398</v>
      </c>
      <c r="CH229" s="13" t="n">
        <v>0.025391</v>
      </c>
      <c r="CI229" s="13" t="n">
        <v>0.058384</v>
      </c>
      <c r="CJ229" s="13" t="n">
        <v>0.035308</v>
      </c>
      <c r="CK229" s="13" t="n">
        <v>0.039279</v>
      </c>
      <c r="CL229" s="13" t="n">
        <v>0.004125</v>
      </c>
      <c r="CM229" s="13" t="n">
        <v>0.060634</v>
      </c>
      <c r="CN229" s="13" t="n">
        <v>-0.000707</v>
      </c>
      <c r="CO229" s="13" t="n">
        <v>-0.008322</v>
      </c>
      <c r="CP229" s="13" t="n">
        <v>0.056939</v>
      </c>
      <c r="CQ229" s="13" t="n">
        <v>0.002457</v>
      </c>
      <c r="CR229" s="13" t="n">
        <v>0.021676</v>
      </c>
      <c r="CS229" s="13" t="n">
        <v>0.000668</v>
      </c>
      <c r="CT229" s="13" t="n">
        <v>0.028132</v>
      </c>
      <c r="CU229" s="13" t="n">
        <v>-0.040882</v>
      </c>
      <c r="CV229" s="13" t="n">
        <v>0.020508</v>
      </c>
      <c r="CW229" s="13" t="n">
        <v>0.001011</v>
      </c>
      <c r="CX229" s="13" t="n">
        <v>0.086613</v>
      </c>
      <c r="CY229" s="13" t="n">
        <v>0.011741</v>
      </c>
      <c r="CZ229" s="13" t="n">
        <v>0.014514</v>
      </c>
      <c r="DA229" s="13" t="n">
        <v>0.076902</v>
      </c>
      <c r="DB229" s="13" t="n">
        <v>-0.014745</v>
      </c>
      <c r="DC229" s="13" t="n">
        <v>-0.126874</v>
      </c>
      <c r="DD229" s="13" t="n">
        <v>0.032953</v>
      </c>
      <c r="DE229" s="13" t="n">
        <v>-0.121824</v>
      </c>
      <c r="DF229" s="13" t="n">
        <v>0.105013</v>
      </c>
      <c r="DG229" s="13" t="n">
        <v>0.062329</v>
      </c>
      <c r="DH229" s="13" t="n">
        <v>-0.003609</v>
      </c>
      <c r="DI229" s="13" t="n">
        <v>0.031597</v>
      </c>
      <c r="DJ229" s="13" t="n">
        <v>-0.087487</v>
      </c>
      <c r="DK229" s="13" t="n">
        <v>0.087277</v>
      </c>
      <c r="DL229" s="13" t="n">
        <v>-0.028809</v>
      </c>
      <c r="DM229" s="13" t="n">
        <v>-0.01142</v>
      </c>
      <c r="DN229" s="13" t="n">
        <v>-0.016157</v>
      </c>
      <c r="DO229" s="13" t="n">
        <v>0.036256</v>
      </c>
      <c r="DP229" s="13" t="n">
        <v>0.080028</v>
      </c>
      <c r="DQ229" s="13" t="n">
        <v>0.039635</v>
      </c>
      <c r="DR229" s="13" t="n">
        <v>-0.02818</v>
      </c>
      <c r="DS229" s="13" t="n">
        <v>-0.076341</v>
      </c>
      <c r="DT229" s="13" t="n">
        <v>-0.193604</v>
      </c>
      <c r="DV229" s="13" t="n">
        <v>-0.02015</v>
      </c>
      <c r="DW229" s="13" t="n">
        <v>0.00991</v>
      </c>
      <c r="DX229" s="13" t="n">
        <v>0.017252</v>
      </c>
      <c r="DY229" s="13" t="n">
        <v>-0.003168</v>
      </c>
      <c r="DZ229" s="13" t="n">
        <v>-0.092336</v>
      </c>
      <c r="EA229" s="13" t="n">
        <v>-0.102882</v>
      </c>
      <c r="EB229" s="13" t="n">
        <v>0.04163</v>
      </c>
      <c r="EC229" s="13" t="n">
        <v>0.086308</v>
      </c>
      <c r="ED229" s="13" t="n">
        <v>-0.033729</v>
      </c>
      <c r="EE229" s="13" t="n">
        <v>-0.1895</v>
      </c>
      <c r="EF229" s="13" t="n">
        <v>-0.00396</v>
      </c>
      <c r="EG229" s="13" t="n">
        <v>0.102724</v>
      </c>
      <c r="EH229" s="13" t="n">
        <v>0.056026</v>
      </c>
      <c r="EI229" s="13" t="n">
        <v>0.03106</v>
      </c>
      <c r="EJ229" s="13" t="n">
        <v>-0.008278</v>
      </c>
      <c r="EK229" s="13" t="n">
        <v>0.083394</v>
      </c>
      <c r="EL229" s="13" t="n">
        <v>-0.000451</v>
      </c>
      <c r="EM229" s="13" t="n">
        <v>0.049994</v>
      </c>
      <c r="EN229" s="13" t="n">
        <v>-0.091743</v>
      </c>
      <c r="EO229" s="13" t="n">
        <v>0.084524</v>
      </c>
      <c r="EP229" s="13" t="n">
        <v>-0.015069</v>
      </c>
      <c r="EQ229" s="13" t="n">
        <v>0.021881</v>
      </c>
      <c r="ER229" s="13" t="n">
        <v>0.051798</v>
      </c>
      <c r="ES229" s="13" t="n">
        <v>0.026138</v>
      </c>
      <c r="ET229" s="13" t="n">
        <v>0.025624</v>
      </c>
      <c r="EU229" s="13" t="n">
        <v>0.00125</v>
      </c>
      <c r="EV229" s="13" t="n">
        <v>0.064913</v>
      </c>
      <c r="EW229" s="13" t="n">
        <v>-0.000761</v>
      </c>
      <c r="EX229" s="13" t="n">
        <v>-0.00633</v>
      </c>
      <c r="EY229" s="13" t="n">
        <v>0.065065</v>
      </c>
      <c r="EZ229" s="13" t="n">
        <v>0.003386</v>
      </c>
      <c r="FA229" s="13" t="n">
        <v>0.017911</v>
      </c>
      <c r="FB229" s="13" t="n">
        <v>0.013895</v>
      </c>
      <c r="FC229" s="13" t="n">
        <v>0.034612</v>
      </c>
      <c r="FD229" s="13" t="n">
        <v>-0.042567</v>
      </c>
      <c r="FE229" s="13" t="n">
        <v>0.0217</v>
      </c>
      <c r="FF229" s="13" t="n">
        <v>0.00687</v>
      </c>
      <c r="FG229" s="13" t="n">
        <v>0.088975</v>
      </c>
      <c r="FH229" s="13" t="n">
        <v>0.018863</v>
      </c>
      <c r="FI229" s="13" t="n">
        <v>0.018278</v>
      </c>
      <c r="FJ229" s="13" t="n">
        <v>0.080577</v>
      </c>
      <c r="FK229" s="13" t="n">
        <v>-0.022076</v>
      </c>
      <c r="FL229" s="13" t="n">
        <v>-0.128605</v>
      </c>
      <c r="FM229" s="13" t="n">
        <v>0.03849</v>
      </c>
      <c r="FN229" s="13" t="n">
        <v>-0.118677</v>
      </c>
      <c r="FO229" s="13" t="n">
        <v>0.111825</v>
      </c>
      <c r="FP229" s="13" t="n">
        <v>0.058983</v>
      </c>
      <c r="FQ229" s="13" t="n">
        <v>-0.002331</v>
      </c>
      <c r="FR229" s="13" t="n">
        <v>0.039686</v>
      </c>
      <c r="FS229" s="13" t="n">
        <v>-0.087181</v>
      </c>
      <c r="FT229" s="13" t="n">
        <v>0.089517</v>
      </c>
      <c r="FU229" s="13" t="n">
        <v>-0.030387</v>
      </c>
      <c r="FV229" s="13" t="n">
        <v>-0.027645</v>
      </c>
      <c r="FW229" s="13" t="n">
        <v>-0.007693</v>
      </c>
      <c r="FX229" s="13" t="n">
        <v>0.029804</v>
      </c>
      <c r="FY229" s="13" t="n">
        <v>0.120162</v>
      </c>
      <c r="FZ229" s="13" t="n">
        <v>0.049735</v>
      </c>
      <c r="GA229" s="13" t="n">
        <v>-0.026751</v>
      </c>
      <c r="GB229" s="13" t="n">
        <v>-0.068025</v>
      </c>
      <c r="GC229" s="13" t="n">
        <v>-0.203745</v>
      </c>
    </row>
    <row r="230" customFormat="false" ht="15" hidden="false" customHeight="false" outlineLevel="0" collapsed="false">
      <c r="B230" s="8" t="str">
        <f aca="false">Deals!B230</f>
        <v>Fmc Corporation</v>
      </c>
      <c r="C230" s="12" t="n">
        <v>1</v>
      </c>
      <c r="D230" s="13" t="n">
        <v>-0.036082</v>
      </c>
      <c r="E230" s="13" t="n">
        <v>-0.077925</v>
      </c>
      <c r="F230" s="13" t="n">
        <v>-0.076308</v>
      </c>
      <c r="G230" s="13" t="n">
        <v>-0.128348</v>
      </c>
      <c r="H230" s="13" t="n">
        <v>-0.194635</v>
      </c>
      <c r="I230" s="13" t="n">
        <v>0.200531</v>
      </c>
      <c r="J230" s="13" t="n">
        <v>0.055515</v>
      </c>
      <c r="K230" s="13" t="n">
        <v>-0.085525</v>
      </c>
      <c r="L230" s="13" t="n">
        <v>-0.087145</v>
      </c>
      <c r="M230" s="13" t="n">
        <v>0.053751</v>
      </c>
      <c r="N230" s="13" t="n">
        <v>0.076913</v>
      </c>
      <c r="O230" s="13" t="n">
        <v>0.071588</v>
      </c>
      <c r="P230" s="13" t="n">
        <v>0.097781</v>
      </c>
      <c r="Q230" s="13" t="n">
        <v>-0.021373</v>
      </c>
      <c r="R230" s="13" t="n">
        <v>0.02656</v>
      </c>
      <c r="S230" s="13" t="n">
        <v>-0.012621</v>
      </c>
      <c r="T230" s="13" t="n">
        <v>0.03334</v>
      </c>
      <c r="U230" s="13" t="n">
        <v>-0.029996</v>
      </c>
      <c r="V230" s="13" t="n">
        <v>0.196844</v>
      </c>
      <c r="W230" s="13" t="n">
        <v>0.01078</v>
      </c>
      <c r="X230" s="13" t="n">
        <v>0.063649</v>
      </c>
      <c r="Y230" s="13" t="n">
        <v>-0.042221</v>
      </c>
      <c r="Z230" s="13" t="n">
        <v>0.210604</v>
      </c>
      <c r="AA230" s="13" t="n">
        <v>0.052306</v>
      </c>
      <c r="AB230" s="13" t="n">
        <v>0.029223</v>
      </c>
      <c r="AC230" s="13" t="n">
        <v>-0.028592</v>
      </c>
      <c r="AD230" s="13" t="n">
        <v>0.045585</v>
      </c>
      <c r="AE230" s="13" t="n">
        <v>0.12883</v>
      </c>
      <c r="AF230" s="13" t="n">
        <v>0.037752</v>
      </c>
      <c r="AG230" s="13" t="n">
        <v>0.039749</v>
      </c>
      <c r="AH230" s="13" t="n">
        <v>0.016584</v>
      </c>
      <c r="AI230" s="13" t="n">
        <v>0.004502</v>
      </c>
      <c r="AJ230" s="13" t="n">
        <v>-0.035179</v>
      </c>
      <c r="AK230" s="13" t="n">
        <v>-0.140699</v>
      </c>
      <c r="AL230" s="13" t="n">
        <v>-0.022235</v>
      </c>
      <c r="AM230" s="13" t="n">
        <v>0.041269</v>
      </c>
      <c r="AN230" s="13" t="n">
        <v>0.092312</v>
      </c>
      <c r="AO230" s="13" t="n">
        <v>0.026237</v>
      </c>
      <c r="AP230" s="13" t="n">
        <v>0.00751</v>
      </c>
      <c r="AQ230" s="13" t="n">
        <v>-0.049288</v>
      </c>
      <c r="AR230" s="13" t="n">
        <v>0.022177</v>
      </c>
      <c r="AS230" s="13" t="n">
        <v>-0.104382</v>
      </c>
      <c r="AT230" s="13" t="n">
        <v>0.059682</v>
      </c>
      <c r="AU230" s="13" t="n">
        <v>-0.101281</v>
      </c>
      <c r="AV230" s="13" t="n">
        <v>0.078962</v>
      </c>
      <c r="AW230" s="13" t="n">
        <v>0.121554</v>
      </c>
      <c r="AX230" s="13" t="n">
        <v>-0.137207</v>
      </c>
      <c r="AY230" s="13" t="n">
        <v>0.029159</v>
      </c>
      <c r="AZ230" s="13" t="n">
        <v>-0.070959</v>
      </c>
      <c r="BA230" s="13" t="n">
        <v>0.134786</v>
      </c>
      <c r="BB230" s="13" t="n">
        <v>0.041832</v>
      </c>
      <c r="BC230" s="13" t="n">
        <v>-0.001041</v>
      </c>
      <c r="BD230" s="13" t="n">
        <v>0.020271</v>
      </c>
      <c r="BE230" s="13" t="n">
        <v>0.043568</v>
      </c>
      <c r="BF230" s="13" t="n">
        <v>0.070601</v>
      </c>
      <c r="BG230" s="13" t="n">
        <v>0.023479</v>
      </c>
      <c r="BH230" s="13" t="n">
        <v>-0.042376</v>
      </c>
      <c r="BI230" s="13" t="n">
        <v>-0.026049</v>
      </c>
      <c r="BJ230" s="13" t="n">
        <v>-0.11783</v>
      </c>
      <c r="BK230" s="13" t="n">
        <v>0.124985</v>
      </c>
      <c r="BM230" s="13" t="n">
        <v>0.021767</v>
      </c>
      <c r="BN230" s="13" t="n">
        <v>-0.01456</v>
      </c>
      <c r="BO230" s="13" t="n">
        <v>0.02453</v>
      </c>
      <c r="BP230" s="13" t="n">
        <v>-0.08003</v>
      </c>
      <c r="BQ230" s="13" t="n">
        <v>-0.057953</v>
      </c>
      <c r="BR230" s="13" t="n">
        <v>0.059667</v>
      </c>
      <c r="BS230" s="13" t="n">
        <v>0.010888</v>
      </c>
      <c r="BT230" s="13" t="n">
        <v>-0.033017</v>
      </c>
      <c r="BU230" s="13" t="n">
        <v>-0.098745</v>
      </c>
      <c r="BV230" s="13" t="n">
        <v>0.010871</v>
      </c>
      <c r="BW230" s="13" t="n">
        <v>0.080725</v>
      </c>
      <c r="BX230" s="13" t="n">
        <v>0.019985</v>
      </c>
      <c r="BY230" s="13" t="n">
        <v>0.033649</v>
      </c>
      <c r="BZ230" s="13" t="n">
        <v>-0.007899</v>
      </c>
      <c r="CA230" s="13" t="n">
        <v>0.051346</v>
      </c>
      <c r="CB230" s="13" t="n">
        <v>0.01079</v>
      </c>
      <c r="CC230" s="13" t="n">
        <v>-0.004156</v>
      </c>
      <c r="CD230" s="13" t="n">
        <v>-0.037128</v>
      </c>
      <c r="CE230" s="13" t="n">
        <v>0.037117</v>
      </c>
      <c r="CF230" s="13" t="n">
        <v>0.00102</v>
      </c>
      <c r="CG230" s="13" t="n">
        <v>0.030596</v>
      </c>
      <c r="CH230" s="13" t="n">
        <v>0.039699</v>
      </c>
      <c r="CI230" s="13" t="n">
        <v>0.007024</v>
      </c>
      <c r="CJ230" s="13" t="n">
        <v>0.018097</v>
      </c>
      <c r="CK230" s="13" t="n">
        <v>0.015499</v>
      </c>
      <c r="CL230" s="13" t="n">
        <v>0.015566</v>
      </c>
      <c r="CM230" s="13" t="n">
        <v>0.016712</v>
      </c>
      <c r="CN230" s="13" t="n">
        <v>0.00901</v>
      </c>
      <c r="CO230" s="13" t="n">
        <v>0.030275</v>
      </c>
      <c r="CP230" s="13" t="n">
        <v>0.026216</v>
      </c>
      <c r="CQ230" s="13" t="n">
        <v>0.047855</v>
      </c>
      <c r="CR230" s="13" t="n">
        <v>0.004199</v>
      </c>
      <c r="CS230" s="13" t="n">
        <v>0.05055</v>
      </c>
      <c r="CT230" s="13" t="n">
        <v>-0.032593</v>
      </c>
      <c r="CU230" s="13" t="n">
        <v>-0.004648</v>
      </c>
      <c r="CV230" s="13" t="n">
        <v>-0.000105</v>
      </c>
      <c r="CW230" s="13" t="n">
        <v>0.041052</v>
      </c>
      <c r="CX230" s="13" t="n">
        <v>0.01575</v>
      </c>
      <c r="CY230" s="13" t="n">
        <v>0.0235</v>
      </c>
      <c r="CZ230" s="13" t="n">
        <v>0.07386</v>
      </c>
      <c r="DA230" s="13" t="n">
        <v>-0.00907</v>
      </c>
      <c r="DB230" s="13" t="n">
        <v>-0.096152</v>
      </c>
      <c r="DC230" s="13" t="n">
        <v>0.026368</v>
      </c>
      <c r="DD230" s="13" t="n">
        <v>-0.101022</v>
      </c>
      <c r="DE230" s="13" t="n">
        <v>0.11301</v>
      </c>
      <c r="DF230" s="13" t="n">
        <v>0.06969</v>
      </c>
      <c r="DG230" s="13" t="n">
        <v>0.017969</v>
      </c>
      <c r="DH230" s="13" t="n">
        <v>0.032145</v>
      </c>
      <c r="DI230" s="13" t="n">
        <v>-0.055126</v>
      </c>
      <c r="DJ230" s="13" t="n">
        <v>0.071522</v>
      </c>
      <c r="DK230" s="13" t="n">
        <v>0.021182</v>
      </c>
      <c r="DL230" s="13" t="n">
        <v>-0.01992</v>
      </c>
      <c r="DM230" s="13" t="n">
        <v>-0.032211</v>
      </c>
      <c r="DN230" s="13" t="n">
        <v>0.027653</v>
      </c>
      <c r="DO230" s="13" t="n">
        <v>0.076121</v>
      </c>
      <c r="DP230" s="13" t="n">
        <v>-0.004684</v>
      </c>
      <c r="DQ230" s="13" t="n">
        <v>0.010148</v>
      </c>
      <c r="DR230" s="13" t="n">
        <v>-0.066348</v>
      </c>
      <c r="DS230" s="13" t="n">
        <v>-0.121418</v>
      </c>
      <c r="DT230" s="13" t="n">
        <v>0.165635</v>
      </c>
      <c r="DV230" s="13" t="n">
        <v>0.015666</v>
      </c>
      <c r="DW230" s="13" t="n">
        <v>-0.023196</v>
      </c>
      <c r="DX230" s="13" t="n">
        <v>0.02393</v>
      </c>
      <c r="DY230" s="13" t="n">
        <v>-0.08373</v>
      </c>
      <c r="DZ230" s="13" t="n">
        <v>-0.061746</v>
      </c>
      <c r="EA230" s="13" t="n">
        <v>0.054993</v>
      </c>
      <c r="EB230" s="13" t="n">
        <v>0.011195</v>
      </c>
      <c r="EC230" s="13" t="n">
        <v>-0.029279</v>
      </c>
      <c r="ED230" s="13" t="n">
        <v>-0.110574</v>
      </c>
      <c r="EE230" s="13" t="n">
        <v>0.00886</v>
      </c>
      <c r="EF230" s="13" t="n">
        <v>0.078538</v>
      </c>
      <c r="EG230" s="13" t="n">
        <v>0.021158</v>
      </c>
      <c r="EH230" s="13" t="n">
        <v>0.029954</v>
      </c>
      <c r="EI230" s="13" t="n">
        <v>-0.012151</v>
      </c>
      <c r="EJ230" s="13" t="n">
        <v>0.0548</v>
      </c>
      <c r="EK230" s="13" t="n">
        <v>0.00836</v>
      </c>
      <c r="EL230" s="13" t="n">
        <v>-0.004989</v>
      </c>
      <c r="EM230" s="13" t="n">
        <v>-0.039536</v>
      </c>
      <c r="EN230" s="13" t="n">
        <v>0.040772</v>
      </c>
      <c r="EO230" s="13" t="n">
        <v>0.003534</v>
      </c>
      <c r="EP230" s="13" t="n">
        <v>0.032737</v>
      </c>
      <c r="EQ230" s="13" t="n">
        <v>0.042111</v>
      </c>
      <c r="ER230" s="13" t="n">
        <v>0.005916</v>
      </c>
      <c r="ES230" s="13" t="n">
        <v>0.02178</v>
      </c>
      <c r="ET230" s="13" t="n">
        <v>0.012158</v>
      </c>
      <c r="EU230" s="13" t="n">
        <v>0.020402</v>
      </c>
      <c r="EV230" s="13" t="n">
        <v>0.017059</v>
      </c>
      <c r="EW230" s="13" t="n">
        <v>0.008143</v>
      </c>
      <c r="EX230" s="13" t="n">
        <v>0.031596</v>
      </c>
      <c r="EY230" s="13" t="n">
        <v>0.021031</v>
      </c>
      <c r="EZ230" s="13" t="n">
        <v>0.044201</v>
      </c>
      <c r="FA230" s="13" t="n">
        <v>0.006314</v>
      </c>
      <c r="FB230" s="13" t="n">
        <v>0.044551</v>
      </c>
      <c r="FC230" s="13" t="n">
        <v>-0.028756</v>
      </c>
      <c r="FD230" s="13" t="n">
        <v>-0.003195</v>
      </c>
      <c r="FE230" s="13" t="n">
        <v>-0.001684</v>
      </c>
      <c r="FF230" s="13" t="n">
        <v>0.039166</v>
      </c>
      <c r="FG230" s="13" t="n">
        <v>0.015338</v>
      </c>
      <c r="FH230" s="13" t="n">
        <v>0.022407</v>
      </c>
      <c r="FI230" s="13" t="n">
        <v>0.077218</v>
      </c>
      <c r="FJ230" s="13" t="n">
        <v>-0.009277</v>
      </c>
      <c r="FK230" s="13" t="n">
        <v>-0.099937</v>
      </c>
      <c r="FL230" s="13" t="n">
        <v>0.030762</v>
      </c>
      <c r="FM230" s="13" t="n">
        <v>-0.101603</v>
      </c>
      <c r="FN230" s="13" t="n">
        <v>0.125157</v>
      </c>
      <c r="FO230" s="13" t="n">
        <v>0.073879</v>
      </c>
      <c r="FP230" s="13" t="n">
        <v>0.010235</v>
      </c>
      <c r="FQ230" s="13" t="n">
        <v>0.03007</v>
      </c>
      <c r="FR230" s="13" t="n">
        <v>-0.066985</v>
      </c>
      <c r="FS230" s="13" t="n">
        <v>0.074802</v>
      </c>
      <c r="FT230" s="13" t="n">
        <v>0.019393</v>
      </c>
      <c r="FU230" s="13" t="n">
        <v>-0.021938</v>
      </c>
      <c r="FV230" s="13" t="n">
        <v>-0.024319</v>
      </c>
      <c r="FW230" s="13" t="n">
        <v>0.026044</v>
      </c>
      <c r="FX230" s="13" t="n">
        <v>0.069986</v>
      </c>
      <c r="FY230" s="13" t="n">
        <v>0.000459</v>
      </c>
      <c r="FZ230" s="13" t="n">
        <v>0.009026</v>
      </c>
      <c r="GA230" s="13" t="n">
        <v>-0.072733</v>
      </c>
      <c r="GB230" s="13" t="n">
        <v>-0.13964</v>
      </c>
      <c r="GC230" s="13" t="n">
        <v>0.181242</v>
      </c>
    </row>
    <row r="231" customFormat="false" ht="15" hidden="false" customHeight="false" outlineLevel="0" collapsed="false">
      <c r="B231" s="8" t="str">
        <f aca="false">Deals!B231</f>
        <v>Coeur Mining, Inc.</v>
      </c>
      <c r="C231" s="12" t="n">
        <v>1</v>
      </c>
      <c r="D231" s="13" t="n">
        <v>0.044061</v>
      </c>
      <c r="E231" s="13" t="n">
        <v>0.047706</v>
      </c>
      <c r="F231" s="13" t="n">
        <v>-0.381786</v>
      </c>
      <c r="G231" s="13" t="n">
        <v>-0.048159</v>
      </c>
      <c r="H231" s="13" t="n">
        <v>-0.160714</v>
      </c>
      <c r="I231" s="13" t="n">
        <v>-0.042553</v>
      </c>
      <c r="J231" s="13" t="n">
        <v>-0.051852</v>
      </c>
      <c r="K231" s="13" t="n">
        <v>-0.03125</v>
      </c>
      <c r="L231" s="13" t="n">
        <v>-0.108871</v>
      </c>
      <c r="M231" s="13" t="n">
        <v>0.746606</v>
      </c>
      <c r="N231" s="13" t="n">
        <v>0.455959</v>
      </c>
      <c r="O231" s="13" t="n">
        <v>0.441281</v>
      </c>
      <c r="P231" s="13" t="n">
        <v>-0.07037</v>
      </c>
      <c r="Q231" s="13" t="n">
        <v>0.415671</v>
      </c>
      <c r="R231" s="13" t="n">
        <v>0.437148</v>
      </c>
      <c r="S231" s="13" t="n">
        <v>-0.168407</v>
      </c>
      <c r="T231" s="13" t="n">
        <v>-0.071429</v>
      </c>
      <c r="U231" s="13" t="n">
        <v>-0.054945</v>
      </c>
      <c r="V231" s="13" t="n">
        <v>-0.136852</v>
      </c>
      <c r="W231" s="13" t="n">
        <v>-0.058031</v>
      </c>
      <c r="X231" s="13" t="n">
        <v>0.281628</v>
      </c>
      <c r="Y231" s="13" t="n">
        <v>-0.262661</v>
      </c>
      <c r="Z231" s="13" t="n">
        <v>-0.059371</v>
      </c>
      <c r="AA231" s="13" t="n">
        <v>0.121287</v>
      </c>
      <c r="AB231" s="13" t="n">
        <v>0.024283</v>
      </c>
      <c r="AC231" s="13" t="n">
        <v>-0.075431</v>
      </c>
      <c r="AD231" s="13" t="n">
        <v>-0.034965</v>
      </c>
      <c r="AE231" s="13" t="n">
        <v>0.056763</v>
      </c>
      <c r="AF231" s="13" t="n">
        <v>0.050286</v>
      </c>
      <c r="AG231" s="13" t="n">
        <v>-0.174102</v>
      </c>
      <c r="AH231" s="13" t="n">
        <v>0.003953</v>
      </c>
      <c r="AI231" s="13" t="n">
        <v>-0.015748</v>
      </c>
      <c r="AJ231" s="13" t="n">
        <v>0.072</v>
      </c>
      <c r="AK231" s="13" t="n">
        <v>-0.048507</v>
      </c>
      <c r="AL231" s="13" t="n">
        <v>0.045752</v>
      </c>
      <c r="AM231" s="13" t="n">
        <v>-0.05375</v>
      </c>
      <c r="AN231" s="13" t="n">
        <v>0.064729</v>
      </c>
      <c r="AO231" s="13" t="n">
        <v>-0.057072</v>
      </c>
      <c r="AP231" s="13" t="n">
        <v>-0.078947</v>
      </c>
      <c r="AQ231" s="13" t="n">
        <v>-0.188571</v>
      </c>
      <c r="AR231" s="13" t="n">
        <v>-0.06162</v>
      </c>
      <c r="AS231" s="13" t="n">
        <v>-0.103189</v>
      </c>
      <c r="AT231" s="13" t="n">
        <v>-0.17364</v>
      </c>
      <c r="AU231" s="13" t="n">
        <v>0.131646</v>
      </c>
      <c r="AV231" s="13" t="n">
        <v>0.152125</v>
      </c>
      <c r="AW231" s="13" t="n">
        <v>-0.071845</v>
      </c>
      <c r="AX231" s="13" t="n">
        <v>-0.146444</v>
      </c>
      <c r="AY231" s="13" t="n">
        <v>-0.115196</v>
      </c>
      <c r="AZ231" s="13" t="n">
        <v>-0.213296</v>
      </c>
      <c r="BA231" s="13" t="n">
        <v>0.528169</v>
      </c>
      <c r="BB231" s="13" t="n">
        <v>0.059908</v>
      </c>
      <c r="BC231" s="13" t="n">
        <v>0.18913</v>
      </c>
      <c r="BD231" s="13" t="n">
        <v>-0.120658</v>
      </c>
      <c r="BE231" s="13" t="n">
        <v>0.147609</v>
      </c>
      <c r="BF231" s="13" t="n">
        <v>0.188406</v>
      </c>
      <c r="BG231" s="13" t="n">
        <v>0.231707</v>
      </c>
      <c r="BH231" s="13" t="n">
        <v>-0.253713</v>
      </c>
      <c r="BI231" s="13" t="n">
        <v>-0.310116</v>
      </c>
      <c r="BJ231" s="13" t="n">
        <v>-0.228365</v>
      </c>
      <c r="BK231" s="13" t="n">
        <v>0.311526</v>
      </c>
      <c r="BM231" s="13" t="n">
        <v>-0.000165</v>
      </c>
      <c r="BN231" s="13" t="n">
        <v>0.014226</v>
      </c>
      <c r="BO231" s="13" t="n">
        <v>-0.047266</v>
      </c>
      <c r="BP231" s="13" t="n">
        <v>-0.043364</v>
      </c>
      <c r="BQ231" s="13" t="n">
        <v>-0.053317</v>
      </c>
      <c r="BR231" s="13" t="n">
        <v>0.053023</v>
      </c>
      <c r="BS231" s="13" t="n">
        <v>0.050634</v>
      </c>
      <c r="BT231" s="13" t="n">
        <v>-0.06541</v>
      </c>
      <c r="BU231" s="13" t="n">
        <v>-0.083287</v>
      </c>
      <c r="BV231" s="13" t="n">
        <v>0.001773</v>
      </c>
      <c r="BW231" s="13" t="n">
        <v>0.086996</v>
      </c>
      <c r="BX231" s="13" t="n">
        <v>0.036322</v>
      </c>
      <c r="BY231" s="13" t="n">
        <v>0.011062</v>
      </c>
      <c r="BZ231" s="13" t="n">
        <v>-0.001489</v>
      </c>
      <c r="CA231" s="13" t="n">
        <v>0.064171</v>
      </c>
      <c r="CB231" s="13" t="n">
        <v>0.031186</v>
      </c>
      <c r="CC231" s="13" t="n">
        <v>0.009391</v>
      </c>
      <c r="CD231" s="13" t="n">
        <v>-0.047626</v>
      </c>
      <c r="CE231" s="13" t="n">
        <v>0.145371</v>
      </c>
      <c r="CF231" s="13" t="n">
        <v>0.040105</v>
      </c>
      <c r="CG231" s="13" t="n">
        <v>-0.00095</v>
      </c>
      <c r="CH231" s="13" t="n">
        <v>0.011152</v>
      </c>
      <c r="CI231" s="13" t="n">
        <v>-0.020227</v>
      </c>
      <c r="CJ231" s="13" t="n">
        <v>0.004387</v>
      </c>
      <c r="CK231" s="13" t="n">
        <v>-0.043145</v>
      </c>
      <c r="CL231" s="13" t="n">
        <v>0.041438</v>
      </c>
      <c r="CM231" s="13" t="n">
        <v>0.023299</v>
      </c>
      <c r="CN231" s="13" t="n">
        <v>-0.038965</v>
      </c>
      <c r="CO231" s="13" t="n">
        <v>0.069507</v>
      </c>
      <c r="CP231" s="13" t="n">
        <v>0.008648</v>
      </c>
      <c r="CQ231" s="13" t="n">
        <v>0.014171</v>
      </c>
      <c r="CR231" s="13" t="n">
        <v>0.001966</v>
      </c>
      <c r="CS231" s="13" t="n">
        <v>0.021157</v>
      </c>
      <c r="CT231" s="13" t="n">
        <v>-0.039764</v>
      </c>
      <c r="CU231" s="13" t="n">
        <v>0.009736</v>
      </c>
      <c r="CV231" s="13" t="n">
        <v>0.045123</v>
      </c>
      <c r="CW231" s="13" t="n">
        <v>0.037877</v>
      </c>
      <c r="CX231" s="13" t="n">
        <v>0.011497</v>
      </c>
      <c r="CY231" s="13" t="n">
        <v>0.024535</v>
      </c>
      <c r="CZ231" s="13" t="n">
        <v>0.024763</v>
      </c>
      <c r="DA231" s="13" t="n">
        <v>-0.016478</v>
      </c>
      <c r="DB231" s="13" t="n">
        <v>-0.086489</v>
      </c>
      <c r="DC231" s="13" t="n">
        <v>0.008929</v>
      </c>
      <c r="DD231" s="13" t="n">
        <v>-0.120666</v>
      </c>
      <c r="DE231" s="13" t="n">
        <v>0.107042</v>
      </c>
      <c r="DF231" s="13" t="n">
        <v>0.010244</v>
      </c>
      <c r="DG231" s="13" t="n">
        <v>-0.025975</v>
      </c>
      <c r="DH231" s="13" t="n">
        <v>0.030981</v>
      </c>
      <c r="DI231" s="13" t="n">
        <v>-0.107217</v>
      </c>
      <c r="DJ231" s="13" t="n">
        <v>0.066188</v>
      </c>
      <c r="DK231" s="13" t="n">
        <v>-0.000628</v>
      </c>
      <c r="DL231" s="13" t="n">
        <v>-0.097937</v>
      </c>
      <c r="DM231" s="13" t="n">
        <v>0.042482</v>
      </c>
      <c r="DN231" s="13" t="n">
        <v>0.017889</v>
      </c>
      <c r="DO231" s="13" t="n">
        <v>0.01786</v>
      </c>
      <c r="DP231" s="13" t="n">
        <v>0.06965</v>
      </c>
      <c r="DQ231" s="13" t="n">
        <v>-0.091534</v>
      </c>
      <c r="DR231" s="13" t="n">
        <v>-0.105944</v>
      </c>
      <c r="DS231" s="13" t="n">
        <v>-0.319728</v>
      </c>
      <c r="DT231" s="13" t="n">
        <v>0.259626</v>
      </c>
      <c r="DV231" s="13" t="n">
        <v>-0.019142</v>
      </c>
      <c r="DW231" s="13" t="n">
        <v>3.5E-005</v>
      </c>
      <c r="DX231" s="13" t="n">
        <v>-0.046501</v>
      </c>
      <c r="DY231" s="13" t="n">
        <v>-0.04297</v>
      </c>
      <c r="DZ231" s="13" t="n">
        <v>-0.064081</v>
      </c>
      <c r="EA231" s="13" t="n">
        <v>0.053469</v>
      </c>
      <c r="EB231" s="13" t="n">
        <v>0.051408</v>
      </c>
      <c r="EC231" s="13" t="n">
        <v>-0.082942</v>
      </c>
      <c r="ED231" s="13" t="n">
        <v>-0.099444</v>
      </c>
      <c r="EE231" s="13" t="n">
        <v>-0.005748</v>
      </c>
      <c r="EF231" s="13" t="n">
        <v>0.100115</v>
      </c>
      <c r="EG231" s="13" t="n">
        <v>0.065739</v>
      </c>
      <c r="EH231" s="13" t="n">
        <v>-0.0075</v>
      </c>
      <c r="EI231" s="13" t="n">
        <v>0.020699</v>
      </c>
      <c r="EJ231" s="13" t="n">
        <v>0.076499</v>
      </c>
      <c r="EK231" s="13" t="n">
        <v>0.030095</v>
      </c>
      <c r="EL231" s="13" t="n">
        <v>0.016131</v>
      </c>
      <c r="EM231" s="13" t="n">
        <v>-0.040731</v>
      </c>
      <c r="EN231" s="13" t="n">
        <v>0.143686</v>
      </c>
      <c r="EO231" s="13" t="n">
        <v>0.0482</v>
      </c>
      <c r="EP231" s="13" t="n">
        <v>0.001537</v>
      </c>
      <c r="EQ231" s="13" t="n">
        <v>0.013285</v>
      </c>
      <c r="ER231" s="13" t="n">
        <v>-0.021438</v>
      </c>
      <c r="ES231" s="13" t="n">
        <v>-7.2E-005</v>
      </c>
      <c r="ET231" s="13" t="n">
        <v>-0.05102</v>
      </c>
      <c r="EU231" s="13" t="n">
        <v>0.04353</v>
      </c>
      <c r="EV231" s="13" t="n">
        <v>0.053078</v>
      </c>
      <c r="EW231" s="13" t="n">
        <v>-0.039855</v>
      </c>
      <c r="EX231" s="13" t="n">
        <v>0.070085</v>
      </c>
      <c r="EY231" s="13" t="n">
        <v>0.001568</v>
      </c>
      <c r="EZ231" s="13" t="n">
        <v>0.020467</v>
      </c>
      <c r="FA231" s="13" t="n">
        <v>0.002096</v>
      </c>
      <c r="FB231" s="13" t="n">
        <v>0.023978</v>
      </c>
      <c r="FC231" s="13" t="n">
        <v>-0.02306</v>
      </c>
      <c r="FD231" s="13" t="n">
        <v>0.005523</v>
      </c>
      <c r="FE231" s="13" t="n">
        <v>0.044326</v>
      </c>
      <c r="FF231" s="13" t="n">
        <v>0.050541</v>
      </c>
      <c r="FG231" s="13" t="n">
        <v>0.002107</v>
      </c>
      <c r="FH231" s="13" t="n">
        <v>0.023667</v>
      </c>
      <c r="FI231" s="13" t="n">
        <v>0.028519</v>
      </c>
      <c r="FJ231" s="13" t="n">
        <v>-0.018531</v>
      </c>
      <c r="FK231" s="13" t="n">
        <v>-0.090754</v>
      </c>
      <c r="FL231" s="13" t="n">
        <v>0.003332</v>
      </c>
      <c r="FM231" s="13" t="n">
        <v>-0.123315</v>
      </c>
      <c r="FN231" s="13" t="n">
        <v>0.116389</v>
      </c>
      <c r="FO231" s="13" t="n">
        <v>0.014066</v>
      </c>
      <c r="FP231" s="13" t="n">
        <v>-0.037679</v>
      </c>
      <c r="FQ231" s="13" t="n">
        <v>0.033327</v>
      </c>
      <c r="FR231" s="13" t="n">
        <v>-0.11674</v>
      </c>
      <c r="FS231" s="13" t="n">
        <v>0.059213</v>
      </c>
      <c r="FT231" s="13" t="n">
        <v>0.002977</v>
      </c>
      <c r="FU231" s="13" t="n">
        <v>-0.104777</v>
      </c>
      <c r="FV231" s="13" t="n">
        <v>0.052888</v>
      </c>
      <c r="FW231" s="13" t="n">
        <v>0.012588</v>
      </c>
      <c r="FX231" s="13" t="n">
        <v>0.029324</v>
      </c>
      <c r="FY231" s="13" t="n">
        <v>0.092391</v>
      </c>
      <c r="FZ231" s="13" t="n">
        <v>-0.112669</v>
      </c>
      <c r="GA231" s="13" t="n">
        <v>-0.11454</v>
      </c>
      <c r="GB231" s="13" t="n">
        <v>-0.355793</v>
      </c>
      <c r="GC231" s="13" t="n">
        <v>0.412707</v>
      </c>
    </row>
    <row r="232" customFormat="false" ht="15" hidden="false" customHeight="false" outlineLevel="0" collapsed="false">
      <c r="B232" s="8" t="str">
        <f aca="false">Deals!B232</f>
        <v>U.S. Concrete, Inc.</v>
      </c>
      <c r="C232" s="12" t="n">
        <v>1</v>
      </c>
      <c r="D232" s="13" t="n">
        <v>0.041047</v>
      </c>
      <c r="E232" s="13" t="n">
        <v>0.002646</v>
      </c>
      <c r="F232" s="13" t="n">
        <v>0.117181</v>
      </c>
      <c r="G232" s="13" t="n">
        <v>0.223246</v>
      </c>
      <c r="H232" s="13" t="n">
        <v>-0.077057</v>
      </c>
      <c r="I232" s="13" t="n">
        <v>0.160494</v>
      </c>
      <c r="J232" s="13" t="n">
        <v>0.058961</v>
      </c>
      <c r="K232" s="13" t="n">
        <v>-0.103354</v>
      </c>
      <c r="L232" s="13" t="n">
        <v>-0.136346</v>
      </c>
      <c r="M232" s="13" t="n">
        <v>0.181838</v>
      </c>
      <c r="N232" s="13" t="n">
        <v>0.108465</v>
      </c>
      <c r="O232" s="13" t="n">
        <v>0.036589</v>
      </c>
      <c r="P232" s="13" t="n">
        <v>0.038536</v>
      </c>
      <c r="Q232" s="13" t="n">
        <v>-0.050359</v>
      </c>
      <c r="R232" s="13" t="n">
        <v>0.058939</v>
      </c>
      <c r="S232" s="13" t="n">
        <v>-0.177984</v>
      </c>
      <c r="T232" s="13" t="n">
        <v>-0.131177</v>
      </c>
      <c r="U232" s="13" t="n">
        <v>0.083252</v>
      </c>
      <c r="V232" s="13" t="n">
        <v>0.139279</v>
      </c>
      <c r="W232" s="13" t="n">
        <v>0.152155</v>
      </c>
      <c r="X232" s="13" t="n">
        <v>0</v>
      </c>
      <c r="Y232" s="13" t="n">
        <v>-0.038168</v>
      </c>
      <c r="Z232" s="13" t="n">
        <v>0.024603</v>
      </c>
      <c r="AA232" s="13" t="n">
        <v>-0.039504</v>
      </c>
      <c r="AB232" s="13" t="n">
        <v>0.066129</v>
      </c>
      <c r="AC232" s="13" t="n">
        <v>0.188351</v>
      </c>
      <c r="AD232" s="13" t="n">
        <v>-0.002546</v>
      </c>
      <c r="AE232" s="13" t="n">
        <v>0.021698</v>
      </c>
      <c r="AF232" s="13" t="n">
        <v>-0.046846</v>
      </c>
      <c r="AG232" s="13" t="n">
        <v>0.024902</v>
      </c>
      <c r="AH232" s="13" t="n">
        <v>0.033887</v>
      </c>
      <c r="AI232" s="13" t="n">
        <v>0.034632</v>
      </c>
      <c r="AJ232" s="13" t="n">
        <v>-0.069337</v>
      </c>
      <c r="AK232" s="13" t="n">
        <v>-0.065511</v>
      </c>
      <c r="AL232" s="13" t="n">
        <v>-0.169759</v>
      </c>
      <c r="AM232" s="13" t="n">
        <v>-0.032285</v>
      </c>
      <c r="AN232" s="13" t="n">
        <v>0.042772</v>
      </c>
      <c r="AO232" s="13" t="n">
        <v>-0.138638</v>
      </c>
      <c r="AP232" s="13" t="n">
        <v>-0.038095</v>
      </c>
      <c r="AQ232" s="13" t="n">
        <v>-0.045545</v>
      </c>
      <c r="AR232" s="13" t="n">
        <v>-0.048755</v>
      </c>
      <c r="AS232" s="13" t="n">
        <v>-0.288113</v>
      </c>
      <c r="AT232" s="13" t="n">
        <v>0.204963</v>
      </c>
      <c r="AU232" s="13" t="n">
        <v>-0.102975</v>
      </c>
      <c r="AV232" s="13" t="n">
        <v>0.00907</v>
      </c>
      <c r="AW232" s="13" t="n">
        <v>0.126685</v>
      </c>
      <c r="AX232" s="13" t="n">
        <v>0.03266</v>
      </c>
      <c r="AY232" s="13" t="n">
        <v>0.137856</v>
      </c>
      <c r="AZ232" s="13" t="n">
        <v>-0.011882</v>
      </c>
      <c r="BA232" s="13" t="n">
        <v>0.066996</v>
      </c>
      <c r="BB232" s="13" t="n">
        <v>-0.052324</v>
      </c>
      <c r="BC232" s="13" t="n">
        <v>-0.13952</v>
      </c>
      <c r="BD232" s="13" t="n">
        <v>0.364265</v>
      </c>
      <c r="BE232" s="13" t="n">
        <v>-0.054631</v>
      </c>
      <c r="BF232" s="13" t="n">
        <v>-0.216801</v>
      </c>
      <c r="BG232" s="13" t="n">
        <v>0.017835</v>
      </c>
      <c r="BH232" s="13" t="n">
        <v>-0.145703</v>
      </c>
      <c r="BI232" s="13" t="n">
        <v>-0.245856</v>
      </c>
      <c r="BJ232" s="13" t="n">
        <v>-0.324143</v>
      </c>
      <c r="BK232" s="13" t="n">
        <v>0.057332</v>
      </c>
      <c r="BM232" s="13" t="n">
        <v>0.036122</v>
      </c>
      <c r="BN232" s="13" t="n">
        <v>0.047587</v>
      </c>
      <c r="BO232" s="13" t="n">
        <v>-0.053488</v>
      </c>
      <c r="BP232" s="13" t="n">
        <v>-0.086497</v>
      </c>
      <c r="BQ232" s="13" t="n">
        <v>-0.085194</v>
      </c>
      <c r="BR232" s="13" t="n">
        <v>0.062238</v>
      </c>
      <c r="BS232" s="13" t="n">
        <v>0.053444</v>
      </c>
      <c r="BT232" s="13" t="n">
        <v>-0.036931</v>
      </c>
      <c r="BU232" s="13" t="n">
        <v>-0.134013</v>
      </c>
      <c r="BV232" s="13" t="n">
        <v>-0.030916</v>
      </c>
      <c r="BW232" s="13" t="n">
        <v>0.038806</v>
      </c>
      <c r="BX232" s="13" t="n">
        <v>0.031489</v>
      </c>
      <c r="BY232" s="13" t="n">
        <v>0.009355</v>
      </c>
      <c r="BZ232" s="13" t="n">
        <v>-0.042042</v>
      </c>
      <c r="CA232" s="13" t="n">
        <v>0.047433</v>
      </c>
      <c r="CB232" s="13" t="n">
        <v>0.030033</v>
      </c>
      <c r="CC232" s="13" t="n">
        <v>0.117876</v>
      </c>
      <c r="CD232" s="13" t="n">
        <v>-0.111158</v>
      </c>
      <c r="CE232" s="13" t="n">
        <v>0.072604</v>
      </c>
      <c r="CF232" s="13" t="n">
        <v>0.014295</v>
      </c>
      <c r="CG232" s="13" t="n">
        <v>0.019359</v>
      </c>
      <c r="CH232" s="13" t="n">
        <v>0.027966</v>
      </c>
      <c r="CI232" s="13" t="n">
        <v>0.020055</v>
      </c>
      <c r="CJ232" s="13" t="n">
        <v>0.038317</v>
      </c>
      <c r="CK232" s="13" t="n">
        <v>-0.019933</v>
      </c>
      <c r="CL232" s="13" t="n">
        <v>0.092614</v>
      </c>
      <c r="CM232" s="13" t="n">
        <v>-0.008108</v>
      </c>
      <c r="CN232" s="13" t="n">
        <v>-0.009</v>
      </c>
      <c r="CO232" s="13" t="n">
        <v>0.071923</v>
      </c>
      <c r="CP232" s="13" t="n">
        <v>-0.029851</v>
      </c>
      <c r="CQ232" s="13" t="n">
        <v>0.014022</v>
      </c>
      <c r="CR232" s="13" t="n">
        <v>0.014033</v>
      </c>
      <c r="CS232" s="13" t="n">
        <v>0.035172</v>
      </c>
      <c r="CT232" s="13" t="n">
        <v>-0.022115</v>
      </c>
      <c r="CU232" s="13" t="n">
        <v>0.02973</v>
      </c>
      <c r="CV232" s="13" t="n">
        <v>0.000982</v>
      </c>
      <c r="CW232" s="13" t="n">
        <v>0.142749</v>
      </c>
      <c r="CX232" s="13" t="n">
        <v>0.037192</v>
      </c>
      <c r="CY232" s="13" t="n">
        <v>-0.014032</v>
      </c>
      <c r="CZ232" s="13" t="n">
        <v>0.049426</v>
      </c>
      <c r="DA232" s="13" t="n">
        <v>-0.034265</v>
      </c>
      <c r="DB232" s="13" t="n">
        <v>-0.144463</v>
      </c>
      <c r="DC232" s="13" t="n">
        <v>-0.020807</v>
      </c>
      <c r="DD232" s="13" t="n">
        <v>-0.14448</v>
      </c>
      <c r="DE232" s="13" t="n">
        <v>0.127349</v>
      </c>
      <c r="DF232" s="13" t="n">
        <v>0.076712</v>
      </c>
      <c r="DG232" s="13" t="n">
        <v>0.007498</v>
      </c>
      <c r="DH232" s="13" t="n">
        <v>0.007617</v>
      </c>
      <c r="DI232" s="13" t="n">
        <v>-0.058013</v>
      </c>
      <c r="DJ232" s="13" t="n">
        <v>0.074806</v>
      </c>
      <c r="DK232" s="13" t="n">
        <v>-0.031092</v>
      </c>
      <c r="DL232" s="13" t="n">
        <v>-0.04019</v>
      </c>
      <c r="DM232" s="13" t="n">
        <v>-0.035549</v>
      </c>
      <c r="DN232" s="13" t="n">
        <v>0.005759</v>
      </c>
      <c r="DO232" s="13" t="n">
        <v>0.079407</v>
      </c>
      <c r="DP232" s="13" t="n">
        <v>0.038663</v>
      </c>
      <c r="DQ232" s="13" t="n">
        <v>-0.013578</v>
      </c>
      <c r="DR232" s="13" t="n">
        <v>-0.061052</v>
      </c>
      <c r="DS232" s="13" t="n">
        <v>-0.211592</v>
      </c>
      <c r="DT232" s="13" t="n">
        <v>0.243389</v>
      </c>
      <c r="DV232" s="13" t="n">
        <v>0.018873</v>
      </c>
      <c r="DW232" s="13" t="n">
        <v>0.023034</v>
      </c>
      <c r="DX232" s="13" t="n">
        <v>-0.052736</v>
      </c>
      <c r="DY232" s="13" t="n">
        <v>-0.065364</v>
      </c>
      <c r="DZ232" s="13" t="n">
        <v>-0.089742</v>
      </c>
      <c r="EA232" s="13" t="n">
        <v>0.053152</v>
      </c>
      <c r="EB232" s="13" t="n">
        <v>0.028786</v>
      </c>
      <c r="EC232" s="13" t="n">
        <v>-0.051739</v>
      </c>
      <c r="ED232" s="13" t="n">
        <v>-0.10249</v>
      </c>
      <c r="EE232" s="13" t="n">
        <v>-0.018578</v>
      </c>
      <c r="EF232" s="13" t="n">
        <v>0.034075</v>
      </c>
      <c r="EG232" s="13" t="n">
        <v>0.045178</v>
      </c>
      <c r="EH232" s="13" t="n">
        <v>-0.011984</v>
      </c>
      <c r="EI232" s="13" t="n">
        <v>-0.045627</v>
      </c>
      <c r="EJ232" s="13" t="n">
        <v>0.049232</v>
      </c>
      <c r="EK232" s="13" t="n">
        <v>0.027746</v>
      </c>
      <c r="EL232" s="13" t="n">
        <v>0.098478</v>
      </c>
      <c r="EM232" s="13" t="n">
        <v>-0.108699</v>
      </c>
      <c r="EN232" s="13" t="n">
        <v>0.044804</v>
      </c>
      <c r="EO232" s="13" t="n">
        <v>-0.011773</v>
      </c>
      <c r="EP232" s="13" t="n">
        <v>0.016171</v>
      </c>
      <c r="EQ232" s="13" t="n">
        <v>0.039368</v>
      </c>
      <c r="ER232" s="13" t="n">
        <v>-0.003141</v>
      </c>
      <c r="ES232" s="13" t="n">
        <v>0.006861</v>
      </c>
      <c r="ET232" s="13" t="n">
        <v>-0.038109</v>
      </c>
      <c r="EU232" s="13" t="n">
        <v>0.066693</v>
      </c>
      <c r="EV232" s="13" t="n">
        <v>-0.025255</v>
      </c>
      <c r="EW232" s="13" t="n">
        <v>-0.0441</v>
      </c>
      <c r="EX232" s="13" t="n">
        <v>0.098369</v>
      </c>
      <c r="EY232" s="13" t="n">
        <v>-0.021822</v>
      </c>
      <c r="EZ232" s="13" t="n">
        <v>0.014181</v>
      </c>
      <c r="FA232" s="13" t="n">
        <v>0.029236</v>
      </c>
      <c r="FB232" s="13" t="n">
        <v>0.014677</v>
      </c>
      <c r="FC232" s="13" t="n">
        <v>-0.048816</v>
      </c>
      <c r="FD232" s="13" t="n">
        <v>0.031538</v>
      </c>
      <c r="FE232" s="13" t="n">
        <v>-0.014774</v>
      </c>
      <c r="FF232" s="13" t="n">
        <v>0.100543</v>
      </c>
      <c r="FG232" s="13" t="n">
        <v>0.017719</v>
      </c>
      <c r="FH232" s="13" t="n">
        <v>-0.026403</v>
      </c>
      <c r="FI232" s="13" t="n">
        <v>0.046928</v>
      </c>
      <c r="FJ232" s="13" t="n">
        <v>-0.003015</v>
      </c>
      <c r="FK232" s="13" t="n">
        <v>-0.140297</v>
      </c>
      <c r="FL232" s="13" t="n">
        <v>-0.042411</v>
      </c>
      <c r="FM232" s="13" t="n">
        <v>-0.17752</v>
      </c>
      <c r="FN232" s="13" t="n">
        <v>0.240985</v>
      </c>
      <c r="FO232" s="13" t="n">
        <v>0.074662</v>
      </c>
      <c r="FP232" s="13" t="n">
        <v>0.006269</v>
      </c>
      <c r="FQ232" s="13" t="n">
        <v>0.008109</v>
      </c>
      <c r="FR232" s="13" t="n">
        <v>-0.078718</v>
      </c>
      <c r="FS232" s="13" t="n">
        <v>0.051518</v>
      </c>
      <c r="FT232" s="13" t="n">
        <v>-0.035827</v>
      </c>
      <c r="FU232" s="13" t="n">
        <v>-0.03769</v>
      </c>
      <c r="FV232" s="13" t="n">
        <v>-0.033765</v>
      </c>
      <c r="FW232" s="13" t="n">
        <v>0.01837</v>
      </c>
      <c r="FX232" s="13" t="n">
        <v>0.064563</v>
      </c>
      <c r="FY232" s="13" t="n">
        <v>0.045247</v>
      </c>
      <c r="FZ232" s="13" t="n">
        <v>0.0003</v>
      </c>
      <c r="GA232" s="13" t="n">
        <v>-0.077165</v>
      </c>
      <c r="GB232" s="13" t="n">
        <v>-0.212237</v>
      </c>
      <c r="GC232" s="13" t="n">
        <v>0.263043</v>
      </c>
    </row>
    <row r="233" customFormat="false" ht="15" hidden="false" customHeight="false" outlineLevel="0" collapsed="false">
      <c r="B233" s="8" t="str">
        <f aca="false">Deals!B233</f>
        <v>Comscore, Inc.</v>
      </c>
      <c r="C233" s="12" t="n">
        <v>1</v>
      </c>
      <c r="D233" s="13" t="n">
        <v>0.080596</v>
      </c>
      <c r="E233" s="13" t="n">
        <v>-0.058678</v>
      </c>
      <c r="F233" s="13" t="n">
        <v>0.098385</v>
      </c>
      <c r="G233" s="13" t="n">
        <v>-0.107521</v>
      </c>
      <c r="H233" s="13" t="n">
        <v>-0.11607</v>
      </c>
      <c r="I233" s="13" t="n">
        <v>-0.073023</v>
      </c>
      <c r="J233" s="13" t="n">
        <v>-0.015895</v>
      </c>
      <c r="K233" s="13" t="n">
        <v>-0.022565</v>
      </c>
      <c r="L233" s="13" t="n">
        <v>-0.06367</v>
      </c>
      <c r="M233" s="13" t="n">
        <v>0.067999</v>
      </c>
      <c r="N233" s="13" t="n">
        <v>-0.269988</v>
      </c>
      <c r="O233" s="13" t="n">
        <v>0.019308</v>
      </c>
      <c r="P233" s="13" t="n">
        <v>0.057479</v>
      </c>
      <c r="Q233" s="13" t="n">
        <v>-0.262508</v>
      </c>
      <c r="R233" s="13" t="n">
        <v>0.086683</v>
      </c>
      <c r="S233" s="13" t="n">
        <v>0.188825</v>
      </c>
      <c r="T233" s="13" t="n">
        <v>-0.006159</v>
      </c>
      <c r="U233" s="13" t="n">
        <v>-0.060992</v>
      </c>
      <c r="V233" s="13" t="n">
        <v>0.008684</v>
      </c>
      <c r="W233" s="13" t="n">
        <v>0.087466</v>
      </c>
      <c r="X233" s="13" t="n">
        <v>0.062381</v>
      </c>
      <c r="Y233" s="13" t="n">
        <v>0.039548</v>
      </c>
      <c r="Z233" s="13" t="n">
        <v>0.015682</v>
      </c>
      <c r="AA233" s="13" t="n">
        <v>0.017618</v>
      </c>
      <c r="AB233" s="13" t="n">
        <v>0.016762</v>
      </c>
      <c r="AC233" s="13" t="n">
        <v>0.025148</v>
      </c>
      <c r="AD233" s="13" t="n">
        <v>0.007932</v>
      </c>
      <c r="AE233" s="13" t="n">
        <v>0.007953</v>
      </c>
      <c r="AF233" s="13" t="n">
        <v>0.024036</v>
      </c>
      <c r="AG233" s="13" t="n">
        <v>0.023892</v>
      </c>
      <c r="AH233" s="13" t="n">
        <v>0.038463</v>
      </c>
      <c r="AI233" s="13" t="n">
        <v>0.01021</v>
      </c>
      <c r="AJ233" s="13" t="n">
        <v>0.050764</v>
      </c>
      <c r="AK233" s="13" t="n">
        <v>-0.028698</v>
      </c>
      <c r="AL233" s="13" t="n">
        <v>0.094091</v>
      </c>
      <c r="AM233" s="13" t="n">
        <v>-0.119236</v>
      </c>
      <c r="AN233" s="13" t="n">
        <v>0.179245</v>
      </c>
      <c r="AO233" s="13" t="n">
        <v>-0.128</v>
      </c>
      <c r="AP233" s="13" t="n">
        <v>-0.082569</v>
      </c>
      <c r="AQ233" s="13" t="n">
        <v>-0.0555</v>
      </c>
      <c r="AR233" s="13" t="n">
        <v>-0.034939</v>
      </c>
      <c r="AS233" s="13" t="n">
        <v>-0.125069</v>
      </c>
      <c r="AT233" s="13" t="n">
        <v>-0.010658</v>
      </c>
      <c r="AU233" s="13" t="n">
        <v>-0.085551</v>
      </c>
      <c r="AV233" s="13" t="n">
        <v>0.364518</v>
      </c>
      <c r="AW233" s="13" t="n">
        <v>0.107669</v>
      </c>
      <c r="AX233" s="13" t="n">
        <v>-0.071527</v>
      </c>
      <c r="AY233" s="13" t="n">
        <v>-0.380247</v>
      </c>
      <c r="AZ233" s="13" t="n">
        <v>-0.273307</v>
      </c>
      <c r="BA233" s="13" t="n">
        <v>-0.434211</v>
      </c>
      <c r="BB233" s="13" t="n">
        <v>-0.360465</v>
      </c>
      <c r="BC233" s="13" t="n">
        <v>-0.436364</v>
      </c>
      <c r="BD233" s="13" t="n">
        <v>0.026882</v>
      </c>
      <c r="BE233" s="13" t="n">
        <v>0.209424</v>
      </c>
      <c r="BF233" s="13" t="n">
        <v>0.770563</v>
      </c>
      <c r="BG233" s="13" t="n">
        <v>0.207824</v>
      </c>
      <c r="BH233" s="13" t="n">
        <v>-0.200405</v>
      </c>
      <c r="BI233" s="13" t="n">
        <v>-0.113924</v>
      </c>
      <c r="BJ233" s="13" t="n">
        <v>-0.194286</v>
      </c>
      <c r="BK233" s="13" t="n">
        <v>0.024823</v>
      </c>
      <c r="BM233" s="13" t="n">
        <v>0.044006</v>
      </c>
      <c r="BN233" s="13" t="n">
        <v>0.012921</v>
      </c>
      <c r="BO233" s="13" t="n">
        <v>0.019176</v>
      </c>
      <c r="BP233" s="13" t="n">
        <v>-0.080326</v>
      </c>
      <c r="BQ233" s="13" t="n">
        <v>-0.060705</v>
      </c>
      <c r="BR233" s="13" t="n">
        <v>0.038969</v>
      </c>
      <c r="BS233" s="13" t="n">
        <v>0.019986</v>
      </c>
      <c r="BT233" s="13" t="n">
        <v>-0.026704</v>
      </c>
      <c r="BU233" s="13" t="n">
        <v>-0.116705</v>
      </c>
      <c r="BV233" s="13" t="n">
        <v>-0.002874</v>
      </c>
      <c r="BW233" s="13" t="n">
        <v>0.056488</v>
      </c>
      <c r="BX233" s="13" t="n">
        <v>0.011506</v>
      </c>
      <c r="BY233" s="13" t="n">
        <v>0.033278</v>
      </c>
      <c r="BZ233" s="13" t="n">
        <v>0.008302</v>
      </c>
      <c r="CA233" s="13" t="n">
        <v>0.070227</v>
      </c>
      <c r="CB233" s="13" t="n">
        <v>-0.01104</v>
      </c>
      <c r="CC233" s="13" t="n">
        <v>0</v>
      </c>
      <c r="CD233" s="13" t="n">
        <v>-0.048917</v>
      </c>
      <c r="CE233" s="13" t="n">
        <v>0.059159</v>
      </c>
      <c r="CF233" s="13" t="n">
        <v>0.003178</v>
      </c>
      <c r="CG233" s="13" t="n">
        <v>0.025215</v>
      </c>
      <c r="CH233" s="13" t="n">
        <v>0.039548</v>
      </c>
      <c r="CI233" s="13" t="n">
        <v>0.015682</v>
      </c>
      <c r="CJ233" s="13" t="n">
        <v>0.017618</v>
      </c>
      <c r="CK233" s="13" t="n">
        <v>0.016762</v>
      </c>
      <c r="CL233" s="13" t="n">
        <v>0.025148</v>
      </c>
      <c r="CM233" s="13" t="n">
        <v>0.007932</v>
      </c>
      <c r="CN233" s="13" t="n">
        <v>0.007953</v>
      </c>
      <c r="CO233" s="13" t="n">
        <v>0.024036</v>
      </c>
      <c r="CP233" s="13" t="n">
        <v>0.023892</v>
      </c>
      <c r="CQ233" s="13" t="n">
        <v>0.038463</v>
      </c>
      <c r="CR233" s="13" t="n">
        <v>0.01021</v>
      </c>
      <c r="CS233" s="13" t="n">
        <v>0.050764</v>
      </c>
      <c r="CT233" s="13" t="n">
        <v>-0.029375</v>
      </c>
      <c r="CU233" s="13" t="n">
        <v>0.021376</v>
      </c>
      <c r="CV233" s="13" t="n">
        <v>-0.001966</v>
      </c>
      <c r="CW233" s="13" t="n">
        <v>0.060957</v>
      </c>
      <c r="CX233" s="13" t="n">
        <v>-0.00261</v>
      </c>
      <c r="CY233" s="13" t="n">
        <v>0.012289</v>
      </c>
      <c r="CZ233" s="13" t="n">
        <v>0.06538</v>
      </c>
      <c r="DA233" s="13" t="n">
        <v>-0.019284</v>
      </c>
      <c r="DB233" s="13" t="n">
        <v>-0.134942</v>
      </c>
      <c r="DC233" s="13" t="n">
        <v>0.003477</v>
      </c>
      <c r="DD233" s="13" t="n">
        <v>-0.11214</v>
      </c>
      <c r="DE233" s="13" t="n">
        <v>0.142621</v>
      </c>
      <c r="DF233" s="13" t="n">
        <v>0.067853</v>
      </c>
      <c r="DG233" s="13" t="n">
        <v>-0.013378</v>
      </c>
      <c r="DH233" s="13" t="n">
        <v>0.031745</v>
      </c>
      <c r="DI233" s="13" t="n">
        <v>-0.054149</v>
      </c>
      <c r="DJ233" s="13" t="n">
        <v>0.095155</v>
      </c>
      <c r="DK233" s="13" t="n">
        <v>0.030932</v>
      </c>
      <c r="DL233" s="13" t="n">
        <v>-0.053799</v>
      </c>
      <c r="DM233" s="13" t="n">
        <v>-0.033039</v>
      </c>
      <c r="DN233" s="13" t="n">
        <v>0.038854</v>
      </c>
      <c r="DO233" s="13" t="n">
        <v>0.07419</v>
      </c>
      <c r="DP233" s="13" t="n">
        <v>0.002582</v>
      </c>
      <c r="DQ233" s="13" t="n">
        <v>-0.010175</v>
      </c>
      <c r="DR233" s="13" t="n">
        <v>-0.066114</v>
      </c>
      <c r="DS233" s="13" t="n">
        <v>-0.177333</v>
      </c>
      <c r="DT233" s="13" t="n">
        <v>0.175214</v>
      </c>
      <c r="DV233" s="13" t="n">
        <v>0.036794</v>
      </c>
      <c r="DW233" s="13" t="n">
        <v>0.016471</v>
      </c>
      <c r="DX233" s="13" t="n">
        <v>0.01547</v>
      </c>
      <c r="DY233" s="13" t="n">
        <v>-0.081561</v>
      </c>
      <c r="DZ233" s="13" t="n">
        <v>-0.066173</v>
      </c>
      <c r="EA233" s="13" t="n">
        <v>0.04778</v>
      </c>
      <c r="EB233" s="13" t="n">
        <v>0.032253</v>
      </c>
      <c r="EC233" s="13" t="n">
        <v>-0.028193</v>
      </c>
      <c r="ED233" s="13" t="n">
        <v>-0.130111</v>
      </c>
      <c r="EE233" s="13" t="n">
        <v>0.001735</v>
      </c>
      <c r="EF233" s="13" t="n">
        <v>0.058941</v>
      </c>
      <c r="EG233" s="13" t="n">
        <v>0.017347</v>
      </c>
      <c r="EH233" s="13" t="n">
        <v>0.032947</v>
      </c>
      <c r="EI233" s="13" t="n">
        <v>0.007118</v>
      </c>
      <c r="EJ233" s="13" t="n">
        <v>0.071002</v>
      </c>
      <c r="EK233" s="13" t="n">
        <v>-0.012112</v>
      </c>
      <c r="EL233" s="13" t="n">
        <v>-0.000608</v>
      </c>
      <c r="EM233" s="13" t="n">
        <v>-0.052504</v>
      </c>
      <c r="EN233" s="13" t="n">
        <v>0.057973</v>
      </c>
      <c r="EO233" s="13" t="n">
        <v>-0.000793</v>
      </c>
      <c r="EP233" s="13" t="n">
        <v>0.027035</v>
      </c>
      <c r="EQ233" s="13" t="n">
        <v>0.042605</v>
      </c>
      <c r="ER233" s="13" t="n">
        <v>0.025166</v>
      </c>
      <c r="ES233" s="13" t="n">
        <v>0.00737</v>
      </c>
      <c r="ET233" s="13" t="n">
        <v>0.010392</v>
      </c>
      <c r="EU233" s="13" t="n">
        <v>0.035766</v>
      </c>
      <c r="EV233" s="13" t="n">
        <v>0.008416</v>
      </c>
      <c r="EW233" s="13" t="n">
        <v>0.0091</v>
      </c>
      <c r="EX233" s="13" t="n">
        <v>0.024501</v>
      </c>
      <c r="EY233" s="13" t="n">
        <v>0.020936</v>
      </c>
      <c r="EZ233" s="13" t="n">
        <v>0.042491</v>
      </c>
      <c r="FA233" s="13" t="n">
        <v>0.00498</v>
      </c>
      <c r="FB233" s="13" t="n">
        <v>0.038418</v>
      </c>
      <c r="FC233" s="13" t="n">
        <v>-0.032533</v>
      </c>
      <c r="FD233" s="13" t="n">
        <v>0.012494</v>
      </c>
      <c r="FE233" s="13" t="n">
        <v>0.008404</v>
      </c>
      <c r="FF233" s="13" t="n">
        <v>0.061318</v>
      </c>
      <c r="FG233" s="13" t="n">
        <v>0.013706</v>
      </c>
      <c r="FH233" s="13" t="n">
        <v>0.011294</v>
      </c>
      <c r="FI233" s="13" t="n">
        <v>0.06077</v>
      </c>
      <c r="FJ233" s="13" t="n">
        <v>-0.023636</v>
      </c>
      <c r="FK233" s="13" t="n">
        <v>-0.143435</v>
      </c>
      <c r="FL233" s="13" t="n">
        <v>0.012373</v>
      </c>
      <c r="FM233" s="13" t="n">
        <v>-0.111642</v>
      </c>
      <c r="FN233" s="13" t="n">
        <v>0.160467</v>
      </c>
      <c r="FO233" s="13" t="n">
        <v>0.062815</v>
      </c>
      <c r="FP233" s="13" t="n">
        <v>-0.010624</v>
      </c>
      <c r="FQ233" s="13" t="n">
        <v>0.022678</v>
      </c>
      <c r="FR233" s="13" t="n">
        <v>-0.07708</v>
      </c>
      <c r="FS233" s="13" t="n">
        <v>0.091022</v>
      </c>
      <c r="FT233" s="13" t="n">
        <v>0.026044</v>
      </c>
      <c r="FU233" s="13" t="n">
        <v>-0.051077</v>
      </c>
      <c r="FV233" s="13" t="n">
        <v>-0.027706</v>
      </c>
      <c r="FW233" s="13" t="n">
        <v>0.049115</v>
      </c>
      <c r="FX233" s="13" t="n">
        <v>0.074613</v>
      </c>
      <c r="FY233" s="13" t="n">
        <v>0.002853</v>
      </c>
      <c r="FZ233" s="13" t="n">
        <v>-0.004408</v>
      </c>
      <c r="GA233" s="13" t="n">
        <v>-0.062037</v>
      </c>
      <c r="GB233" s="13" t="n">
        <v>-0.189678</v>
      </c>
      <c r="GC233" s="13" t="n">
        <v>0.196761</v>
      </c>
    </row>
    <row r="234" customFormat="false" ht="15" hidden="false" customHeight="false" outlineLevel="0" collapsed="false">
      <c r="B234" s="8" t="str">
        <f aca="false">Deals!B234</f>
        <v>GTT Communications, Inc.</v>
      </c>
      <c r="C234" s="12" t="n">
        <v>1</v>
      </c>
      <c r="D234" s="13" t="n">
        <v>0.206462</v>
      </c>
      <c r="E234" s="13" t="n">
        <v>0.083522</v>
      </c>
      <c r="F234" s="13" t="n">
        <v>-0.026812</v>
      </c>
      <c r="G234" s="13" t="n">
        <v>-0.053379</v>
      </c>
      <c r="H234" s="13" t="n">
        <v>0.057754</v>
      </c>
      <c r="I234" s="13" t="n">
        <v>-0.195185</v>
      </c>
      <c r="J234" s="13" t="n">
        <v>0.131944</v>
      </c>
      <c r="K234" s="13" t="n">
        <v>-0.194903</v>
      </c>
      <c r="L234" s="13" t="n">
        <v>-0.127198</v>
      </c>
      <c r="M234" s="13" t="n">
        <v>-0.007388</v>
      </c>
      <c r="N234" s="13" t="n">
        <v>0.11908</v>
      </c>
      <c r="O234" s="13" t="n">
        <v>-0.033857</v>
      </c>
      <c r="P234" s="13" t="n">
        <v>0.172716</v>
      </c>
      <c r="Q234" s="13" t="n">
        <v>-0.013874</v>
      </c>
      <c r="R234" s="13" t="n">
        <v>0.110931</v>
      </c>
      <c r="S234" s="13" t="n">
        <v>0.034096</v>
      </c>
      <c r="T234" s="13" t="n">
        <v>0.108337</v>
      </c>
      <c r="U234" s="13" t="n">
        <v>-0.043774</v>
      </c>
      <c r="V234" s="13" t="n">
        <v>0.128889</v>
      </c>
      <c r="W234" s="13" t="n">
        <v>0.13189</v>
      </c>
      <c r="X234" s="13" t="n">
        <v>-0.017391</v>
      </c>
      <c r="Y234" s="13" t="n">
        <v>-0.012389</v>
      </c>
      <c r="Z234" s="13" t="n">
        <v>-0.12724</v>
      </c>
      <c r="AA234" s="13" t="n">
        <v>0.129363</v>
      </c>
      <c r="AB234" s="13" t="n">
        <v>0.172727</v>
      </c>
      <c r="AC234" s="13" t="n">
        <v>-0.018605</v>
      </c>
      <c r="AD234" s="13" t="n">
        <v>-0.034755</v>
      </c>
      <c r="AE234" s="13" t="n">
        <v>0.03928</v>
      </c>
      <c r="AF234" s="13" t="n">
        <v>-0.00315</v>
      </c>
      <c r="AG234" s="13" t="n">
        <v>0.151659</v>
      </c>
      <c r="AH234" s="13" t="n">
        <v>0.109739</v>
      </c>
      <c r="AI234" s="13" t="n">
        <v>0.160692</v>
      </c>
      <c r="AJ234" s="13" t="n">
        <v>-0.017039</v>
      </c>
      <c r="AK234" s="13" t="n">
        <v>0.118093</v>
      </c>
      <c r="AL234" s="13" t="n">
        <v>0.098837</v>
      </c>
      <c r="AM234" s="13" t="n">
        <v>-0.152557</v>
      </c>
      <c r="AN234" s="13" t="n">
        <v>-0.021852</v>
      </c>
      <c r="AO234" s="13" t="n">
        <v>-0.042553</v>
      </c>
      <c r="AP234" s="13" t="n">
        <v>-0.012222</v>
      </c>
      <c r="AQ234" s="13" t="n">
        <v>-0.031496</v>
      </c>
      <c r="AR234" s="13" t="n">
        <v>0.00813</v>
      </c>
      <c r="AS234" s="13" t="n">
        <v>-0.172811</v>
      </c>
      <c r="AT234" s="13" t="n">
        <v>-0.062396</v>
      </c>
      <c r="AU234" s="13" t="n">
        <v>-0.297089</v>
      </c>
      <c r="AV234" s="13" t="n">
        <v>0.081995</v>
      </c>
      <c r="AW234" s="13" t="n">
        <v>0.221094</v>
      </c>
      <c r="AX234" s="13" t="n">
        <v>0.110045</v>
      </c>
      <c r="AY234" s="13" t="n">
        <v>0.208934</v>
      </c>
      <c r="AZ234" s="13" t="n">
        <v>-0.433135</v>
      </c>
      <c r="BA234" s="13" t="n">
        <v>-0.259882</v>
      </c>
      <c r="BB234" s="13" t="n">
        <v>-0.3125</v>
      </c>
      <c r="BC234" s="13" t="n">
        <v>-0.21405</v>
      </c>
      <c r="BD234" s="13" t="n">
        <v>-0.009464</v>
      </c>
      <c r="BE234" s="13" t="n">
        <v>-0.200637</v>
      </c>
      <c r="BF234" s="13" t="n">
        <v>0.177955</v>
      </c>
      <c r="BG234" s="13" t="n">
        <v>0.279594</v>
      </c>
      <c r="BH234" s="13" t="n">
        <v>0.044053</v>
      </c>
      <c r="BI234" s="13" t="n">
        <v>0.277637</v>
      </c>
      <c r="BJ234" s="13" t="n">
        <v>-0.474901</v>
      </c>
      <c r="BK234" s="13" t="n">
        <v>0.428931</v>
      </c>
      <c r="BM234" s="13" t="n">
        <v>0.028908</v>
      </c>
      <c r="BN234" s="13" t="n">
        <v>0.012554</v>
      </c>
      <c r="BO234" s="13" t="n">
        <v>-0.001721</v>
      </c>
      <c r="BP234" s="13" t="n">
        <v>-0.100334</v>
      </c>
      <c r="BQ234" s="13" t="n">
        <v>-0.095752</v>
      </c>
      <c r="BR234" s="13" t="n">
        <v>0.03069</v>
      </c>
      <c r="BS234" s="13" t="n">
        <v>0.080711</v>
      </c>
      <c r="BT234" s="13" t="n">
        <v>-0.03045</v>
      </c>
      <c r="BU234" s="13" t="n">
        <v>-0.17716</v>
      </c>
      <c r="BV234" s="13" t="n">
        <v>-0.014349</v>
      </c>
      <c r="BW234" s="13" t="n">
        <v>0.08568</v>
      </c>
      <c r="BX234" s="13" t="n">
        <v>0.045734</v>
      </c>
      <c r="BY234" s="13" t="n">
        <v>0.033855</v>
      </c>
      <c r="BZ234" s="13" t="n">
        <v>-0.003661</v>
      </c>
      <c r="CA234" s="13" t="n">
        <v>0.0807</v>
      </c>
      <c r="CB234" s="13" t="n">
        <v>0.003679</v>
      </c>
      <c r="CC234" s="13" t="n">
        <v>0.049663</v>
      </c>
      <c r="CD234" s="13" t="n">
        <v>-0.099241</v>
      </c>
      <c r="CE234" s="13" t="n">
        <v>0.093107</v>
      </c>
      <c r="CF234" s="13" t="n">
        <v>-0.022398</v>
      </c>
      <c r="CG234" s="13" t="n">
        <v>0.025391</v>
      </c>
      <c r="CH234" s="13" t="n">
        <v>0.058384</v>
      </c>
      <c r="CI234" s="13" t="n">
        <v>0.035308</v>
      </c>
      <c r="CJ234" s="13" t="n">
        <v>0.039279</v>
      </c>
      <c r="CK234" s="13" t="n">
        <v>0.004125</v>
      </c>
      <c r="CL234" s="13" t="n">
        <v>0.060634</v>
      </c>
      <c r="CM234" s="13" t="n">
        <v>-0.000707</v>
      </c>
      <c r="CN234" s="13" t="n">
        <v>-0.008322</v>
      </c>
      <c r="CO234" s="13" t="n">
        <v>0.056939</v>
      </c>
      <c r="CP234" s="13" t="n">
        <v>0.002457</v>
      </c>
      <c r="CQ234" s="13" t="n">
        <v>0.021676</v>
      </c>
      <c r="CR234" s="13" t="n">
        <v>0.000668</v>
      </c>
      <c r="CS234" s="13" t="n">
        <v>0.028132</v>
      </c>
      <c r="CT234" s="13" t="n">
        <v>-0.040882</v>
      </c>
      <c r="CU234" s="13" t="n">
        <v>0.020508</v>
      </c>
      <c r="CV234" s="13" t="n">
        <v>0.001011</v>
      </c>
      <c r="CW234" s="13" t="n">
        <v>0.086613</v>
      </c>
      <c r="CX234" s="13" t="n">
        <v>0.011741</v>
      </c>
      <c r="CY234" s="13" t="n">
        <v>0.014514</v>
      </c>
      <c r="CZ234" s="13" t="n">
        <v>0.076902</v>
      </c>
      <c r="DA234" s="13" t="n">
        <v>-0.014745</v>
      </c>
      <c r="DB234" s="13" t="n">
        <v>-0.126874</v>
      </c>
      <c r="DC234" s="13" t="n">
        <v>0.032953</v>
      </c>
      <c r="DD234" s="13" t="n">
        <v>-0.121824</v>
      </c>
      <c r="DE234" s="13" t="n">
        <v>0.105013</v>
      </c>
      <c r="DF234" s="13" t="n">
        <v>0.062329</v>
      </c>
      <c r="DG234" s="13" t="n">
        <v>-0.003609</v>
      </c>
      <c r="DH234" s="13" t="n">
        <v>0.031597</v>
      </c>
      <c r="DI234" s="13" t="n">
        <v>-0.087487</v>
      </c>
      <c r="DJ234" s="13" t="n">
        <v>0.087277</v>
      </c>
      <c r="DK234" s="13" t="n">
        <v>-0.028809</v>
      </c>
      <c r="DL234" s="13" t="n">
        <v>-0.01142</v>
      </c>
      <c r="DM234" s="13" t="n">
        <v>-0.016157</v>
      </c>
      <c r="DN234" s="13" t="n">
        <v>0.036256</v>
      </c>
      <c r="DO234" s="13" t="n">
        <v>0.080028</v>
      </c>
      <c r="DP234" s="13" t="n">
        <v>0.039635</v>
      </c>
      <c r="DQ234" s="13" t="n">
        <v>-0.02818</v>
      </c>
      <c r="DR234" s="13" t="n">
        <v>-0.076341</v>
      </c>
      <c r="DS234" s="13" t="n">
        <v>-0.193604</v>
      </c>
      <c r="DT234" s="13" t="n">
        <v>0.193768</v>
      </c>
      <c r="DV234" s="13" t="n">
        <v>0.00991</v>
      </c>
      <c r="DW234" s="13" t="n">
        <v>0.017252</v>
      </c>
      <c r="DX234" s="13" t="n">
        <v>-0.003168</v>
      </c>
      <c r="DY234" s="13" t="n">
        <v>-0.092336</v>
      </c>
      <c r="DZ234" s="13" t="n">
        <v>-0.102882</v>
      </c>
      <c r="EA234" s="13" t="n">
        <v>0.04163</v>
      </c>
      <c r="EB234" s="13" t="n">
        <v>0.086308</v>
      </c>
      <c r="EC234" s="13" t="n">
        <v>-0.033729</v>
      </c>
      <c r="ED234" s="13" t="n">
        <v>-0.1895</v>
      </c>
      <c r="EE234" s="13" t="n">
        <v>-0.00396</v>
      </c>
      <c r="EF234" s="13" t="n">
        <v>0.102724</v>
      </c>
      <c r="EG234" s="13" t="n">
        <v>0.056026</v>
      </c>
      <c r="EH234" s="13" t="n">
        <v>0.03106</v>
      </c>
      <c r="EI234" s="13" t="n">
        <v>-0.008278</v>
      </c>
      <c r="EJ234" s="13" t="n">
        <v>0.083394</v>
      </c>
      <c r="EK234" s="13" t="n">
        <v>-0.000451</v>
      </c>
      <c r="EL234" s="13" t="n">
        <v>0.049994</v>
      </c>
      <c r="EM234" s="13" t="n">
        <v>-0.091743</v>
      </c>
      <c r="EN234" s="13" t="n">
        <v>0.084524</v>
      </c>
      <c r="EO234" s="13" t="n">
        <v>-0.015069</v>
      </c>
      <c r="EP234" s="13" t="n">
        <v>0.021881</v>
      </c>
      <c r="EQ234" s="13" t="n">
        <v>0.051798</v>
      </c>
      <c r="ER234" s="13" t="n">
        <v>0.026138</v>
      </c>
      <c r="ES234" s="13" t="n">
        <v>0.025624</v>
      </c>
      <c r="ET234" s="13" t="n">
        <v>0.00125</v>
      </c>
      <c r="EU234" s="13" t="n">
        <v>0.064913</v>
      </c>
      <c r="EV234" s="13" t="n">
        <v>-0.000761</v>
      </c>
      <c r="EW234" s="13" t="n">
        <v>-0.00633</v>
      </c>
      <c r="EX234" s="13" t="n">
        <v>0.065065</v>
      </c>
      <c r="EY234" s="13" t="n">
        <v>0.003386</v>
      </c>
      <c r="EZ234" s="13" t="n">
        <v>0.017911</v>
      </c>
      <c r="FA234" s="13" t="n">
        <v>0.013895</v>
      </c>
      <c r="FB234" s="13" t="n">
        <v>0.034612</v>
      </c>
      <c r="FC234" s="13" t="n">
        <v>-0.042567</v>
      </c>
      <c r="FD234" s="13" t="n">
        <v>0.0217</v>
      </c>
      <c r="FE234" s="13" t="n">
        <v>0.00687</v>
      </c>
      <c r="FF234" s="13" t="n">
        <v>0.088975</v>
      </c>
      <c r="FG234" s="13" t="n">
        <v>0.018863</v>
      </c>
      <c r="FH234" s="13" t="n">
        <v>0.018278</v>
      </c>
      <c r="FI234" s="13" t="n">
        <v>0.080577</v>
      </c>
      <c r="FJ234" s="13" t="n">
        <v>-0.022076</v>
      </c>
      <c r="FK234" s="13" t="n">
        <v>-0.128605</v>
      </c>
      <c r="FL234" s="13" t="n">
        <v>0.03849</v>
      </c>
      <c r="FM234" s="13" t="n">
        <v>-0.118677</v>
      </c>
      <c r="FN234" s="13" t="n">
        <v>0.111825</v>
      </c>
      <c r="FO234" s="13" t="n">
        <v>0.058983</v>
      </c>
      <c r="FP234" s="13" t="n">
        <v>-0.002331</v>
      </c>
      <c r="FQ234" s="13" t="n">
        <v>0.039686</v>
      </c>
      <c r="FR234" s="13" t="n">
        <v>-0.087181</v>
      </c>
      <c r="FS234" s="13" t="n">
        <v>0.089517</v>
      </c>
      <c r="FT234" s="13" t="n">
        <v>-0.030387</v>
      </c>
      <c r="FU234" s="13" t="n">
        <v>-0.027645</v>
      </c>
      <c r="FV234" s="13" t="n">
        <v>-0.007693</v>
      </c>
      <c r="FW234" s="13" t="n">
        <v>0.029804</v>
      </c>
      <c r="FX234" s="13" t="n">
        <v>0.120162</v>
      </c>
      <c r="FY234" s="13" t="n">
        <v>0.049735</v>
      </c>
      <c r="FZ234" s="13" t="n">
        <v>-0.026751</v>
      </c>
      <c r="GA234" s="13" t="n">
        <v>-0.068025</v>
      </c>
      <c r="GB234" s="13" t="n">
        <v>-0.203745</v>
      </c>
      <c r="GC234" s="13" t="n">
        <v>0.199644</v>
      </c>
    </row>
    <row r="235" customFormat="false" ht="15" hidden="false" customHeight="false" outlineLevel="0" collapsed="false">
      <c r="B235" s="8" t="str">
        <f aca="false">Deals!B235</f>
        <v>Rbc Bearings Incorporated</v>
      </c>
      <c r="C235" s="12" t="n">
        <v>1</v>
      </c>
      <c r="D235" s="13" t="n">
        <v>-0.039868</v>
      </c>
      <c r="E235" s="13" t="n">
        <v>-0.068679</v>
      </c>
      <c r="F235" s="13" t="n">
        <v>-0.066676</v>
      </c>
      <c r="G235" s="13" t="n">
        <v>-0.086937</v>
      </c>
      <c r="H235" s="13" t="n">
        <v>-0.034433</v>
      </c>
      <c r="I235" s="13" t="n">
        <v>0.144986</v>
      </c>
      <c r="J235" s="13" t="n">
        <v>0.032607</v>
      </c>
      <c r="K235" s="13" t="n">
        <v>-0.085387</v>
      </c>
      <c r="L235" s="13" t="n">
        <v>-0.081437</v>
      </c>
      <c r="M235" s="13" t="n">
        <v>0.073572</v>
      </c>
      <c r="N235" s="13" t="n">
        <v>0.150169</v>
      </c>
      <c r="O235" s="13" t="n">
        <v>0.000546</v>
      </c>
      <c r="P235" s="13" t="n">
        <v>0.021828</v>
      </c>
      <c r="Q235" s="13" t="n">
        <v>-0.032043</v>
      </c>
      <c r="R235" s="13" t="n">
        <v>0.04869</v>
      </c>
      <c r="S235" s="13" t="n">
        <v>0.040247</v>
      </c>
      <c r="T235" s="13" t="n">
        <v>-0.033</v>
      </c>
      <c r="U235" s="13" t="n">
        <v>-0.067076</v>
      </c>
      <c r="V235" s="13" t="n">
        <v>0.187947</v>
      </c>
      <c r="W235" s="13" t="n">
        <v>0.094974</v>
      </c>
      <c r="X235" s="13" t="n">
        <v>-0.001939</v>
      </c>
      <c r="Y235" s="13" t="n">
        <v>0.007233</v>
      </c>
      <c r="Z235" s="13" t="n">
        <v>0.040622</v>
      </c>
      <c r="AA235" s="13" t="n">
        <v>0.033062</v>
      </c>
      <c r="AB235" s="13" t="n">
        <v>0.010169</v>
      </c>
      <c r="AC235" s="13" t="n">
        <v>0.004343</v>
      </c>
      <c r="AD235" s="13" t="n">
        <v>0.015527</v>
      </c>
      <c r="AE235" s="13" t="n">
        <v>0.06706</v>
      </c>
      <c r="AF235" s="13" t="n">
        <v>0.134942</v>
      </c>
      <c r="AG235" s="13" t="n">
        <v>-0.010627</v>
      </c>
      <c r="AH235" s="13" t="n">
        <v>0.077774</v>
      </c>
      <c r="AI235" s="13" t="n">
        <v>-0.052829</v>
      </c>
      <c r="AJ235" s="13" t="n">
        <v>-0.003165</v>
      </c>
      <c r="AK235" s="13" t="n">
        <v>-0.043651</v>
      </c>
      <c r="AL235" s="13" t="n">
        <v>0.030705</v>
      </c>
      <c r="AM235" s="13" t="n">
        <v>-0.062963</v>
      </c>
      <c r="AN235" s="13" t="n">
        <v>0.080168</v>
      </c>
      <c r="AO235" s="13" t="n">
        <v>0.02466</v>
      </c>
      <c r="AP235" s="13" t="n">
        <v>0.128639</v>
      </c>
      <c r="AQ235" s="13" t="n">
        <v>0.030472</v>
      </c>
      <c r="AR235" s="13" t="n">
        <v>0.003671</v>
      </c>
      <c r="AS235" s="13" t="n">
        <v>-0.017824</v>
      </c>
      <c r="AT235" s="13" t="n">
        <v>0.036159</v>
      </c>
      <c r="AU235" s="13" t="n">
        <v>-0.143249</v>
      </c>
      <c r="AV235" s="13" t="n">
        <v>0.063463</v>
      </c>
      <c r="AW235" s="13" t="n">
        <v>0.005236</v>
      </c>
      <c r="AX235" s="13" t="n">
        <v>-0.092615</v>
      </c>
      <c r="AY235" s="13" t="n">
        <v>0.081623</v>
      </c>
      <c r="AZ235" s="13" t="n">
        <v>0.034533</v>
      </c>
      <c r="BA235" s="13" t="n">
        <v>0.172242</v>
      </c>
      <c r="BB235" s="13" t="n">
        <v>-0.024699</v>
      </c>
      <c r="BC235" s="13" t="n">
        <v>-0.019423</v>
      </c>
      <c r="BD235" s="13" t="n">
        <v>0.039992</v>
      </c>
      <c r="BE235" s="13" t="n">
        <v>-0.03297</v>
      </c>
      <c r="BF235" s="13" t="n">
        <v>0.033907</v>
      </c>
      <c r="BG235" s="13" t="n">
        <v>-0.045455</v>
      </c>
      <c r="BH235" s="13" t="n">
        <v>-0.017873</v>
      </c>
      <c r="BI235" s="13" t="n">
        <v>0.10083</v>
      </c>
      <c r="BJ235" s="13" t="n">
        <v>-0.341141</v>
      </c>
      <c r="BK235" s="13" t="n">
        <v>0.123149</v>
      </c>
      <c r="BM235" s="13" t="n">
        <v>0.047682</v>
      </c>
      <c r="BN235" s="13" t="n">
        <v>0.012444</v>
      </c>
      <c r="BO235" s="13" t="n">
        <v>-0.013585</v>
      </c>
      <c r="BP235" s="13" t="n">
        <v>-0.054307</v>
      </c>
      <c r="BQ235" s="13" t="n">
        <v>-0.051069</v>
      </c>
      <c r="BR235" s="13" t="n">
        <v>0.070943</v>
      </c>
      <c r="BS235" s="13" t="n">
        <v>0.024142</v>
      </c>
      <c r="BT235" s="13" t="n">
        <v>-0.045184</v>
      </c>
      <c r="BU235" s="13" t="n">
        <v>-0.064384</v>
      </c>
      <c r="BV235" s="13" t="n">
        <v>0.005961</v>
      </c>
      <c r="BW235" s="13" t="n">
        <v>0.070926</v>
      </c>
      <c r="BX235" s="13" t="n">
        <v>0.00132</v>
      </c>
      <c r="BY235" s="13" t="n">
        <v>0.019646</v>
      </c>
      <c r="BZ235" s="13" t="n">
        <v>0.013384</v>
      </c>
      <c r="CA235" s="13" t="n">
        <v>0.063183</v>
      </c>
      <c r="CB235" s="13" t="n">
        <v>0.032902</v>
      </c>
      <c r="CC235" s="13" t="n">
        <v>0.017747</v>
      </c>
      <c r="CD235" s="13" t="n">
        <v>-0.068714</v>
      </c>
      <c r="CE235" s="13" t="n">
        <v>0.099918</v>
      </c>
      <c r="CF235" s="13" t="n">
        <v>0.013263</v>
      </c>
      <c r="CG235" s="13" t="n">
        <v>0.019366</v>
      </c>
      <c r="CH235" s="13" t="n">
        <v>-0.001072</v>
      </c>
      <c r="CI235" s="13" t="n">
        <v>0.005132</v>
      </c>
      <c r="CJ235" s="13" t="n">
        <v>0.013007</v>
      </c>
      <c r="CK235" s="13" t="n">
        <v>-0.007458</v>
      </c>
      <c r="CL235" s="13" t="n">
        <v>0.030297</v>
      </c>
      <c r="CM235" s="13" t="n">
        <v>0.006592</v>
      </c>
      <c r="CN235" s="13" t="n">
        <v>-0.011412</v>
      </c>
      <c r="CO235" s="13" t="n">
        <v>0.065072</v>
      </c>
      <c r="CP235" s="13" t="n">
        <v>0.014941</v>
      </c>
      <c r="CQ235" s="13" t="n">
        <v>0.032668</v>
      </c>
      <c r="CR235" s="13" t="n">
        <v>0.024431</v>
      </c>
      <c r="CS235" s="13" t="n">
        <v>0.023933</v>
      </c>
      <c r="CT235" s="13" t="n">
        <v>-0.020116</v>
      </c>
      <c r="CU235" s="13" t="n">
        <v>0.004668</v>
      </c>
      <c r="CV235" s="13" t="n">
        <v>0.013596</v>
      </c>
      <c r="CW235" s="13" t="n">
        <v>0.064566</v>
      </c>
      <c r="CX235" s="13" t="n">
        <v>0.044922</v>
      </c>
      <c r="CY235" s="13" t="n">
        <v>0.041453</v>
      </c>
      <c r="CZ235" s="13" t="n">
        <v>0.046014</v>
      </c>
      <c r="DA235" s="13" t="n">
        <v>-0.013809</v>
      </c>
      <c r="DB235" s="13" t="n">
        <v>-0.119007</v>
      </c>
      <c r="DC235" s="13" t="n">
        <v>0.020122</v>
      </c>
      <c r="DD235" s="13" t="n">
        <v>-0.112532</v>
      </c>
      <c r="DE235" s="13" t="n">
        <v>0.112732</v>
      </c>
      <c r="DF235" s="13" t="n">
        <v>0.066709</v>
      </c>
      <c r="DG235" s="13" t="n">
        <v>-0.014107</v>
      </c>
      <c r="DH235" s="13" t="n">
        <v>0.018687</v>
      </c>
      <c r="DI235" s="13" t="n">
        <v>-0.074215</v>
      </c>
      <c r="DJ235" s="13" t="n">
        <v>0.08799</v>
      </c>
      <c r="DK235" s="13" t="n">
        <v>0.010865</v>
      </c>
      <c r="DL235" s="13" t="n">
        <v>-0.068612</v>
      </c>
      <c r="DM235" s="13" t="n">
        <v>0.020228</v>
      </c>
      <c r="DN235" s="13" t="n">
        <v>0.045545</v>
      </c>
      <c r="DO235" s="13" t="n">
        <v>0.034777</v>
      </c>
      <c r="DP235" s="13" t="n">
        <v>0.020253</v>
      </c>
      <c r="DQ235" s="13" t="n">
        <v>-0.022761</v>
      </c>
      <c r="DR235" s="13" t="n">
        <v>-0.082683</v>
      </c>
      <c r="DS235" s="13" t="n">
        <v>-0.18923</v>
      </c>
      <c r="DT235" s="13" t="n">
        <v>0.123242</v>
      </c>
      <c r="DV235" s="13" t="n">
        <v>0.042054</v>
      </c>
      <c r="DW235" s="13" t="n">
        <v>0.014923</v>
      </c>
      <c r="DX235" s="13" t="n">
        <v>-0.010394</v>
      </c>
      <c r="DY235" s="13" t="n">
        <v>-0.058827</v>
      </c>
      <c r="DZ235" s="13" t="n">
        <v>-0.053254</v>
      </c>
      <c r="EA235" s="13" t="n">
        <v>0.075211</v>
      </c>
      <c r="EB235" s="13" t="n">
        <v>0.025821</v>
      </c>
      <c r="EC235" s="13" t="n">
        <v>-0.045189</v>
      </c>
      <c r="ED235" s="13" t="n">
        <v>-0.071804</v>
      </c>
      <c r="EE235" s="13" t="n">
        <v>0.010344</v>
      </c>
      <c r="EF235" s="13" t="n">
        <v>0.080622</v>
      </c>
      <c r="EG235" s="13" t="n">
        <v>0.011547</v>
      </c>
      <c r="EH235" s="13" t="n">
        <v>0.014218</v>
      </c>
      <c r="EI235" s="13" t="n">
        <v>0.008408</v>
      </c>
      <c r="EJ235" s="13" t="n">
        <v>0.063474</v>
      </c>
      <c r="EK235" s="13" t="n">
        <v>0.026711</v>
      </c>
      <c r="EL235" s="13" t="n">
        <v>0.016267</v>
      </c>
      <c r="EM235" s="13" t="n">
        <v>-0.069045</v>
      </c>
      <c r="EN235" s="13" t="n">
        <v>0.107258</v>
      </c>
      <c r="EO235" s="13" t="n">
        <v>0.010762</v>
      </c>
      <c r="EP235" s="13" t="n">
        <v>0.019441</v>
      </c>
      <c r="EQ235" s="13" t="n">
        <v>0.009952</v>
      </c>
      <c r="ER235" s="13" t="n">
        <v>0.006349</v>
      </c>
      <c r="ES235" s="13" t="n">
        <v>0.013416</v>
      </c>
      <c r="ET235" s="13" t="n">
        <v>-0.01647</v>
      </c>
      <c r="EU235" s="13" t="n">
        <v>0.034776</v>
      </c>
      <c r="EV235" s="13" t="n">
        <v>0.006464</v>
      </c>
      <c r="EW235" s="13" t="n">
        <v>-0.010849</v>
      </c>
      <c r="EX235" s="13" t="n">
        <v>0.061699</v>
      </c>
      <c r="EY235" s="13" t="n">
        <v>0.008673</v>
      </c>
      <c r="EZ235" s="13" t="n">
        <v>0.031201</v>
      </c>
      <c r="FA235" s="13" t="n">
        <v>0.016916</v>
      </c>
      <c r="FB235" s="13" t="n">
        <v>0.022587</v>
      </c>
      <c r="FC235" s="13" t="n">
        <v>-0.020209</v>
      </c>
      <c r="FD235" s="13" t="n">
        <v>0.00949</v>
      </c>
      <c r="FE235" s="13" t="n">
        <v>0.009416</v>
      </c>
      <c r="FF235" s="13" t="n">
        <v>0.054477</v>
      </c>
      <c r="FG235" s="13" t="n">
        <v>0.023809</v>
      </c>
      <c r="FH235" s="13" t="n">
        <v>0.038217</v>
      </c>
      <c r="FI235" s="13" t="n">
        <v>0.04669</v>
      </c>
      <c r="FJ235" s="13" t="n">
        <v>-0.015263</v>
      </c>
      <c r="FK235" s="13" t="n">
        <v>-0.120172</v>
      </c>
      <c r="FL235" s="13" t="n">
        <v>0.01328</v>
      </c>
      <c r="FM235" s="13" t="n">
        <v>-0.113586</v>
      </c>
      <c r="FN235" s="13" t="n">
        <v>0.120625</v>
      </c>
      <c r="FO235" s="13" t="n">
        <v>0.054428</v>
      </c>
      <c r="FP235" s="13" t="n">
        <v>-0.012992</v>
      </c>
      <c r="FQ235" s="13" t="n">
        <v>0.019457</v>
      </c>
      <c r="FR235" s="13" t="n">
        <v>-0.071685</v>
      </c>
      <c r="FS235" s="13" t="n">
        <v>0.088369</v>
      </c>
      <c r="FT235" s="13" t="n">
        <v>0.005833</v>
      </c>
      <c r="FU235" s="13" t="n">
        <v>-0.072302</v>
      </c>
      <c r="FV235" s="13" t="n">
        <v>0.023966</v>
      </c>
      <c r="FW235" s="13" t="n">
        <v>0.044</v>
      </c>
      <c r="FX235" s="13" t="n">
        <v>0.042206</v>
      </c>
      <c r="FY235" s="13" t="n">
        <v>0.028126</v>
      </c>
      <c r="FZ235" s="13" t="n">
        <v>-0.03094</v>
      </c>
      <c r="GA235" s="13" t="n">
        <v>-0.085403</v>
      </c>
      <c r="GB235" s="13" t="n">
        <v>-0.202687</v>
      </c>
      <c r="GC235" s="13" t="n">
        <v>0.213269</v>
      </c>
    </row>
    <row r="236" customFormat="false" ht="15" hidden="false" customHeight="false" outlineLevel="0" collapsed="false">
      <c r="B236" s="8" t="str">
        <f aca="false">Deals!B236</f>
        <v>The Chefs’ Warehouse, Inc.</v>
      </c>
      <c r="C236" s="12" t="n">
        <v>1</v>
      </c>
      <c r="D236" s="13" t="n">
        <v>0.029654</v>
      </c>
      <c r="E236" s="13" t="n">
        <v>0.1328</v>
      </c>
      <c r="F236" s="13" t="n">
        <v>-0.190207</v>
      </c>
      <c r="G236" s="13" t="n">
        <v>-0.119767</v>
      </c>
      <c r="H236" s="13" t="n">
        <v>-0.064729</v>
      </c>
      <c r="I236" s="13" t="n">
        <v>0.069915</v>
      </c>
      <c r="J236" s="13" t="n">
        <v>0.292409</v>
      </c>
      <c r="K236" s="13" t="n">
        <v>-0.14811</v>
      </c>
      <c r="L236" s="13" t="n">
        <v>-0.211631</v>
      </c>
      <c r="M236" s="13" t="n">
        <v>0.434981</v>
      </c>
      <c r="N236" s="13" t="n">
        <v>0.075252</v>
      </c>
      <c r="O236" s="13" t="n">
        <v>-0.050271</v>
      </c>
      <c r="P236" s="13" t="n">
        <v>-0.212247</v>
      </c>
      <c r="Q236" s="13" t="n">
        <v>0.054018</v>
      </c>
      <c r="R236" s="13" t="n">
        <v>0.009375</v>
      </c>
      <c r="S236" s="13" t="n">
        <v>-0.317647</v>
      </c>
      <c r="T236" s="13" t="n">
        <v>0.010889</v>
      </c>
      <c r="U236" s="13" t="n">
        <v>0.023339</v>
      </c>
      <c r="V236" s="13" t="n">
        <v>0.135965</v>
      </c>
      <c r="W236" s="13" t="n">
        <v>0.220077</v>
      </c>
      <c r="X236" s="13" t="n">
        <v>0.056962</v>
      </c>
      <c r="Y236" s="13" t="n">
        <v>-0.161677</v>
      </c>
      <c r="Z236" s="13" t="n">
        <v>-0.007143</v>
      </c>
      <c r="AA236" s="13" t="n">
        <v>-0.017986</v>
      </c>
      <c r="AB236" s="13" t="n">
        <v>0.10989</v>
      </c>
      <c r="AC236" s="13" t="n">
        <v>-0.141914</v>
      </c>
      <c r="AD236" s="13" t="n">
        <v>0.115385</v>
      </c>
      <c r="AE236" s="13" t="n">
        <v>0.189655</v>
      </c>
      <c r="AF236" s="13" t="n">
        <v>0.118841</v>
      </c>
      <c r="AG236" s="13" t="n">
        <v>0.033679</v>
      </c>
      <c r="AH236" s="13" t="n">
        <v>0.015038</v>
      </c>
      <c r="AI236" s="13" t="n">
        <v>0.012346</v>
      </c>
      <c r="AJ236" s="13" t="n">
        <v>-0.007317</v>
      </c>
      <c r="AK236" s="13" t="n">
        <v>0.108108</v>
      </c>
      <c r="AL236" s="13" t="n">
        <v>0.019956</v>
      </c>
      <c r="AM236" s="13" t="n">
        <v>0.054348</v>
      </c>
      <c r="AN236" s="13" t="n">
        <v>0.121649</v>
      </c>
      <c r="AO236" s="13" t="n">
        <v>0.047794</v>
      </c>
      <c r="AP236" s="13" t="n">
        <v>-0.054386</v>
      </c>
      <c r="AQ236" s="13" t="n">
        <v>0.090909</v>
      </c>
      <c r="AR236" s="13" t="n">
        <v>0.236395</v>
      </c>
      <c r="AS236" s="13" t="n">
        <v>-0.074828</v>
      </c>
      <c r="AT236" s="13" t="n">
        <v>0.133214</v>
      </c>
      <c r="AU236" s="13" t="n">
        <v>-0.16085</v>
      </c>
      <c r="AV236" s="13" t="n">
        <v>0.004378</v>
      </c>
      <c r="AW236" s="13" t="n">
        <v>-0.003425</v>
      </c>
      <c r="AX236" s="13" t="n">
        <v>-0.029991</v>
      </c>
      <c r="AY236" s="13" t="n">
        <v>0.052496</v>
      </c>
      <c r="AZ236" s="13" t="n">
        <v>-0.030906</v>
      </c>
      <c r="BA236" s="13" t="n">
        <v>0.107357</v>
      </c>
      <c r="BB236" s="13" t="n">
        <v>0.03992</v>
      </c>
      <c r="BC236" s="13" t="n">
        <v>0.057856</v>
      </c>
      <c r="BD236" s="13" t="n">
        <v>0.045101</v>
      </c>
      <c r="BE236" s="13" t="n">
        <v>-0.178323</v>
      </c>
      <c r="BF236" s="13" t="n">
        <v>0.073347</v>
      </c>
      <c r="BG236" s="13" t="n">
        <v>0.07171</v>
      </c>
      <c r="BH236" s="13" t="n">
        <v>-0.04487</v>
      </c>
      <c r="BI236" s="13" t="n">
        <v>-0.158791</v>
      </c>
      <c r="BJ236" s="13" t="n">
        <v>-0.67113</v>
      </c>
      <c r="BK236" s="13" t="n">
        <v>0.398213</v>
      </c>
      <c r="BM236" s="13" t="n">
        <v>0.047494</v>
      </c>
      <c r="BN236" s="13" t="n">
        <v>0.021082</v>
      </c>
      <c r="BO236" s="13" t="n">
        <v>-0.012835</v>
      </c>
      <c r="BP236" s="13" t="n">
        <v>-0.06812</v>
      </c>
      <c r="BQ236" s="13" t="n">
        <v>-0.092214</v>
      </c>
      <c r="BR236" s="13" t="n">
        <v>0.065469</v>
      </c>
      <c r="BS236" s="13" t="n">
        <v>0.046671</v>
      </c>
      <c r="BT236" s="13" t="n">
        <v>-0.053195</v>
      </c>
      <c r="BU236" s="13" t="n">
        <v>-0.141333</v>
      </c>
      <c r="BV236" s="13" t="n">
        <v>0.004082</v>
      </c>
      <c r="BW236" s="13" t="n">
        <v>0.083681</v>
      </c>
      <c r="BX236" s="13" t="n">
        <v>0.02588</v>
      </c>
      <c r="BY236" s="13" t="n">
        <v>0.023475</v>
      </c>
      <c r="BZ236" s="13" t="n">
        <v>-0.014498</v>
      </c>
      <c r="CA236" s="13" t="n">
        <v>0.059701</v>
      </c>
      <c r="CB236" s="13" t="n">
        <v>0.023253</v>
      </c>
      <c r="CC236" s="13" t="n">
        <v>0.026079</v>
      </c>
      <c r="CD236" s="13" t="n">
        <v>-0.091332</v>
      </c>
      <c r="CE236" s="13" t="n">
        <v>0.092289</v>
      </c>
      <c r="CF236" s="13" t="n">
        <v>0.038276</v>
      </c>
      <c r="CG236" s="13" t="n">
        <v>-0.039286</v>
      </c>
      <c r="CH236" s="13" t="n">
        <v>0.016726</v>
      </c>
      <c r="CI236" s="13" t="n">
        <v>0.031921</v>
      </c>
      <c r="CJ236" s="13" t="n">
        <v>0.003974</v>
      </c>
      <c r="CK236" s="13" t="n">
        <v>-0.037875</v>
      </c>
      <c r="CL236" s="13" t="n">
        <v>0.090566</v>
      </c>
      <c r="CM236" s="13" t="n">
        <v>-0.028201</v>
      </c>
      <c r="CN236" s="13" t="n">
        <v>-0.000852</v>
      </c>
      <c r="CO236" s="13" t="n">
        <v>0.05849</v>
      </c>
      <c r="CP236" s="13" t="n">
        <v>-0.025199</v>
      </c>
      <c r="CQ236" s="13" t="n">
        <v>0.045252</v>
      </c>
      <c r="CR236" s="13" t="n">
        <v>0.000926</v>
      </c>
      <c r="CS236" s="13" t="n">
        <v>0.029971</v>
      </c>
      <c r="CT236" s="13" t="n">
        <v>-0.019706</v>
      </c>
      <c r="CU236" s="13" t="n">
        <v>-0.009147</v>
      </c>
      <c r="CV236" s="13" t="n">
        <v>0.046808</v>
      </c>
      <c r="CW236" s="13" t="n">
        <v>0.104853</v>
      </c>
      <c r="CX236" s="13" t="n">
        <v>0.029695</v>
      </c>
      <c r="CY236" s="13" t="n">
        <v>-0.00856</v>
      </c>
      <c r="CZ236" s="13" t="n">
        <v>0.081557</v>
      </c>
      <c r="DA236" s="13" t="n">
        <v>-0.012881</v>
      </c>
      <c r="DB236" s="13" t="n">
        <v>-0.144756</v>
      </c>
      <c r="DC236" s="13" t="n">
        <v>0.001067</v>
      </c>
      <c r="DD236" s="13" t="n">
        <v>-0.130748</v>
      </c>
      <c r="DE236" s="13" t="n">
        <v>0.105902</v>
      </c>
      <c r="DF236" s="13" t="n">
        <v>0.055703</v>
      </c>
      <c r="DG236" s="13" t="n">
        <v>-0.007136</v>
      </c>
      <c r="DH236" s="13" t="n">
        <v>0.015353</v>
      </c>
      <c r="DI236" s="13" t="n">
        <v>-0.050152</v>
      </c>
      <c r="DJ236" s="13" t="n">
        <v>0.064347</v>
      </c>
      <c r="DK236" s="13" t="n">
        <v>-0.013329</v>
      </c>
      <c r="DL236" s="13" t="n">
        <v>-0.056718</v>
      </c>
      <c r="DM236" s="13" t="n">
        <v>0.000156</v>
      </c>
      <c r="DN236" s="13" t="n">
        <v>0.001541</v>
      </c>
      <c r="DO236" s="13" t="n">
        <v>0.054503</v>
      </c>
      <c r="DP236" s="13" t="n">
        <v>0.127773</v>
      </c>
      <c r="DQ236" s="13" t="n">
        <v>-0.031439</v>
      </c>
      <c r="DR236" s="13" t="n">
        <v>-0.042445</v>
      </c>
      <c r="DS236" s="13" t="n">
        <v>-0.151786</v>
      </c>
      <c r="DT236" s="13" t="n">
        <v>0.181061</v>
      </c>
      <c r="DV236" s="13" t="n">
        <v>0.010319</v>
      </c>
      <c r="DW236" s="13" t="n">
        <v>0.006534</v>
      </c>
      <c r="DX236" s="13" t="n">
        <v>-0.021312</v>
      </c>
      <c r="DY236" s="13" t="n">
        <v>-0.069549</v>
      </c>
      <c r="DZ236" s="13" t="n">
        <v>-0.081792</v>
      </c>
      <c r="EA236" s="13" t="n">
        <v>0.038796</v>
      </c>
      <c r="EB236" s="13" t="n">
        <v>0.037854</v>
      </c>
      <c r="EC236" s="13" t="n">
        <v>-0.065716</v>
      </c>
      <c r="ED236" s="13" t="n">
        <v>-0.139719</v>
      </c>
      <c r="EE236" s="13" t="n">
        <v>0.002424</v>
      </c>
      <c r="EF236" s="13" t="n">
        <v>0.10561</v>
      </c>
      <c r="EG236" s="13" t="n">
        <v>0.043778</v>
      </c>
      <c r="EH236" s="13" t="n">
        <v>0.010881</v>
      </c>
      <c r="EI236" s="13" t="n">
        <v>-0.023645</v>
      </c>
      <c r="EJ236" s="13" t="n">
        <v>0.055189</v>
      </c>
      <c r="EK236" s="13" t="n">
        <v>0.004235</v>
      </c>
      <c r="EL236" s="13" t="n">
        <v>0.021227</v>
      </c>
      <c r="EM236" s="13" t="n">
        <v>-0.116923</v>
      </c>
      <c r="EN236" s="13" t="n">
        <v>0.045407</v>
      </c>
      <c r="EO236" s="13" t="n">
        <v>0.007104</v>
      </c>
      <c r="EP236" s="13" t="n">
        <v>0.015899</v>
      </c>
      <c r="EQ236" s="13" t="n">
        <v>0.01839</v>
      </c>
      <c r="ER236" s="13" t="n">
        <v>0.02214</v>
      </c>
      <c r="ES236" s="13" t="n">
        <v>-0.011661</v>
      </c>
      <c r="ET236" s="13" t="n">
        <v>-0.040966</v>
      </c>
      <c r="EU236" s="13" t="n">
        <v>0.064094</v>
      </c>
      <c r="EV236" s="13" t="n">
        <v>-0.032291</v>
      </c>
      <c r="EW236" s="13" t="n">
        <v>-0.028837</v>
      </c>
      <c r="EX236" s="13" t="n">
        <v>0.067866</v>
      </c>
      <c r="EY236" s="13" t="n">
        <v>-0.023371</v>
      </c>
      <c r="EZ236" s="13" t="n">
        <v>0.02056</v>
      </c>
      <c r="FA236" s="13" t="n">
        <v>-0.008684</v>
      </c>
      <c r="FB236" s="13" t="n">
        <v>0.033566</v>
      </c>
      <c r="FC236" s="13" t="n">
        <v>-0.026163</v>
      </c>
      <c r="FD236" s="13" t="n">
        <v>0.014317</v>
      </c>
      <c r="FE236" s="13" t="n">
        <v>0.010158</v>
      </c>
      <c r="FF236" s="13" t="n">
        <v>0.066016</v>
      </c>
      <c r="FG236" s="13" t="n">
        <v>-0.007249</v>
      </c>
      <c r="FH236" s="13" t="n">
        <v>-0.014598</v>
      </c>
      <c r="FI236" s="13" t="n">
        <v>0.081223</v>
      </c>
      <c r="FJ236" s="13" t="n">
        <v>0.004139</v>
      </c>
      <c r="FK236" s="13" t="n">
        <v>-0.143659</v>
      </c>
      <c r="FL236" s="13" t="n">
        <v>-0.007339</v>
      </c>
      <c r="FM236" s="13" t="n">
        <v>-0.169982</v>
      </c>
      <c r="FN236" s="13" t="n">
        <v>0.200146</v>
      </c>
      <c r="FO236" s="13" t="n">
        <v>0.037106</v>
      </c>
      <c r="FP236" s="13" t="n">
        <v>-0.014703</v>
      </c>
      <c r="FQ236" s="13" t="n">
        <v>-0.013995</v>
      </c>
      <c r="FR236" s="13" t="n">
        <v>-0.065877</v>
      </c>
      <c r="FS236" s="13" t="n">
        <v>0.059797</v>
      </c>
      <c r="FT236" s="13" t="n">
        <v>-0.019193</v>
      </c>
      <c r="FU236" s="13" t="n">
        <v>-0.068961</v>
      </c>
      <c r="FV236" s="13" t="n">
        <v>0.000753</v>
      </c>
      <c r="FW236" s="13" t="n">
        <v>-0.02748</v>
      </c>
      <c r="FX236" s="13" t="n">
        <v>0.021728</v>
      </c>
      <c r="FY236" s="13" t="n">
        <v>0.092301</v>
      </c>
      <c r="FZ236" s="13" t="n">
        <v>-0.004144</v>
      </c>
      <c r="GA236" s="13" t="n">
        <v>-0.045471</v>
      </c>
      <c r="GB236" s="13" t="n">
        <v>-0.172027</v>
      </c>
      <c r="GC236" s="13" t="n">
        <v>0.255191</v>
      </c>
    </row>
    <row r="237" customFormat="false" ht="15" hidden="false" customHeight="false" outlineLevel="0" collapsed="false">
      <c r="B237" s="8" t="str">
        <f aca="false">Deals!B237</f>
        <v>L3Harris Technologies, Inc.</v>
      </c>
      <c r="C237" s="12" t="n">
        <v>1</v>
      </c>
      <c r="D237" s="13" t="n">
        <v>-0.029159</v>
      </c>
      <c r="E237" s="13" t="n">
        <v>0.078403</v>
      </c>
      <c r="F237" s="13" t="n">
        <v>-0.073788</v>
      </c>
      <c r="G237" s="13" t="n">
        <v>-0.047774</v>
      </c>
      <c r="H237" s="13" t="n">
        <v>0.08175</v>
      </c>
      <c r="I237" s="13" t="n">
        <v>0.05055</v>
      </c>
      <c r="J237" s="13" t="n">
        <v>0.045351</v>
      </c>
      <c r="K237" s="13" t="n">
        <v>0.000806</v>
      </c>
      <c r="L237" s="13" t="n">
        <v>-0.102909</v>
      </c>
      <c r="M237" s="13" t="n">
        <v>-0.002051</v>
      </c>
      <c r="N237" s="13" t="n">
        <v>0.027614</v>
      </c>
      <c r="O237" s="13" t="n">
        <v>-0.015498</v>
      </c>
      <c r="P237" s="13" t="n">
        <v>0.059287</v>
      </c>
      <c r="Q237" s="13" t="n">
        <v>0.038111</v>
      </c>
      <c r="R237" s="13" t="n">
        <v>0.073424</v>
      </c>
      <c r="S237" s="13" t="n">
        <v>-0.014734</v>
      </c>
      <c r="T237" s="13" t="n">
        <v>-0.026198</v>
      </c>
      <c r="U237" s="13" t="n">
        <v>0.160856</v>
      </c>
      <c r="V237" s="13" t="n">
        <v>-0.010525</v>
      </c>
      <c r="W237" s="13" t="n">
        <v>0.002342</v>
      </c>
      <c r="X237" s="13" t="n">
        <v>0.070003</v>
      </c>
      <c r="Y237" s="13" t="n">
        <v>0.012466</v>
      </c>
      <c r="Z237" s="13" t="n">
        <v>0.005572</v>
      </c>
      <c r="AA237" s="13" t="n">
        <v>0.002413</v>
      </c>
      <c r="AB237" s="13" t="n">
        <v>-0.027461</v>
      </c>
      <c r="AC237" s="13" t="n">
        <v>0.049413</v>
      </c>
      <c r="AD237" s="13" t="n">
        <v>0.073644</v>
      </c>
      <c r="AE237" s="13" t="n">
        <v>0.07144</v>
      </c>
      <c r="AF237" s="13" t="n">
        <v>0.058019</v>
      </c>
      <c r="AG237" s="13" t="n">
        <v>0.037181</v>
      </c>
      <c r="AH237" s="13" t="n">
        <v>-0.019723</v>
      </c>
      <c r="AI237" s="13" t="n">
        <v>0.125168</v>
      </c>
      <c r="AJ237" s="13" t="n">
        <v>-0.020266</v>
      </c>
      <c r="AK237" s="13" t="n">
        <v>0.032853</v>
      </c>
      <c r="AL237" s="13" t="n">
        <v>-0.030134</v>
      </c>
      <c r="AM237" s="13" t="n">
        <v>-0.038039</v>
      </c>
      <c r="AN237" s="13" t="n">
        <v>-0.03941</v>
      </c>
      <c r="AO237" s="13" t="n">
        <v>0.141207</v>
      </c>
      <c r="AP237" s="13" t="n">
        <v>-0.014792</v>
      </c>
      <c r="AQ237" s="13" t="n">
        <v>0.041228</v>
      </c>
      <c r="AR237" s="13" t="n">
        <v>-0.121151</v>
      </c>
      <c r="AS237" s="13" t="n">
        <v>-0.038733</v>
      </c>
      <c r="AT237" s="13" t="n">
        <v>-0.058062</v>
      </c>
      <c r="AU237" s="13" t="n">
        <v>0.137616</v>
      </c>
      <c r="AV237" s="13" t="n">
        <v>0.076707</v>
      </c>
      <c r="AW237" s="13" t="n">
        <v>-0.03165</v>
      </c>
      <c r="AX237" s="13" t="n">
        <v>0.055037</v>
      </c>
      <c r="AY237" s="13" t="n">
        <v>0.11092</v>
      </c>
      <c r="AZ237" s="13" t="n">
        <v>0.071522</v>
      </c>
      <c r="BA237" s="13" t="n">
        <v>0.021182</v>
      </c>
      <c r="BB237" s="13" t="n">
        <v>0.018353</v>
      </c>
      <c r="BC237" s="13" t="n">
        <v>-0.009555</v>
      </c>
      <c r="BD237" s="13" t="n">
        <v>-0.011168</v>
      </c>
      <c r="BE237" s="13" t="n">
        <v>-0.021666</v>
      </c>
      <c r="BF237" s="13" t="n">
        <v>-0.016013</v>
      </c>
      <c r="BG237" s="13" t="n">
        <v>0.118563</v>
      </c>
      <c r="BH237" s="13" t="n">
        <v>-0.106628</v>
      </c>
      <c r="BI237" s="13" t="n">
        <v>-0.084762</v>
      </c>
      <c r="BJ237" s="13" t="n">
        <v>0.075394</v>
      </c>
      <c r="BK237" s="13" t="n">
        <v>0.029685</v>
      </c>
      <c r="BM237" s="13" t="n">
        <v>-0.01456</v>
      </c>
      <c r="BN237" s="13" t="n">
        <v>0.02453</v>
      </c>
      <c r="BO237" s="13" t="n">
        <v>-0.08003</v>
      </c>
      <c r="BP237" s="13" t="n">
        <v>-0.057953</v>
      </c>
      <c r="BQ237" s="13" t="n">
        <v>0.059667</v>
      </c>
      <c r="BR237" s="13" t="n">
        <v>0.010888</v>
      </c>
      <c r="BS237" s="13" t="n">
        <v>-0.033017</v>
      </c>
      <c r="BT237" s="13" t="n">
        <v>-0.098745</v>
      </c>
      <c r="BU237" s="13" t="n">
        <v>0.010871</v>
      </c>
      <c r="BV237" s="13" t="n">
        <v>0.080725</v>
      </c>
      <c r="BW237" s="13" t="n">
        <v>0.019985</v>
      </c>
      <c r="BX237" s="13" t="n">
        <v>0.033649</v>
      </c>
      <c r="BY237" s="13" t="n">
        <v>-0.007899</v>
      </c>
      <c r="BZ237" s="13" t="n">
        <v>0.051346</v>
      </c>
      <c r="CA237" s="13" t="n">
        <v>0.01079</v>
      </c>
      <c r="CB237" s="13" t="n">
        <v>-0.004156</v>
      </c>
      <c r="CC237" s="13" t="n">
        <v>-0.037128</v>
      </c>
      <c r="CD237" s="13" t="n">
        <v>0.037117</v>
      </c>
      <c r="CE237" s="13" t="n">
        <v>0.00102</v>
      </c>
      <c r="CF237" s="13" t="n">
        <v>0.030596</v>
      </c>
      <c r="CG237" s="13" t="n">
        <v>0.039699</v>
      </c>
      <c r="CH237" s="13" t="n">
        <v>0.007024</v>
      </c>
      <c r="CI237" s="13" t="n">
        <v>0.018097</v>
      </c>
      <c r="CJ237" s="13" t="n">
        <v>0.015499</v>
      </c>
      <c r="CK237" s="13" t="n">
        <v>0.015566</v>
      </c>
      <c r="CL237" s="13" t="n">
        <v>0.016712</v>
      </c>
      <c r="CM237" s="13" t="n">
        <v>0.00901</v>
      </c>
      <c r="CN237" s="13" t="n">
        <v>0.030275</v>
      </c>
      <c r="CO237" s="13" t="n">
        <v>0.026216</v>
      </c>
      <c r="CP237" s="13" t="n">
        <v>0.047855</v>
      </c>
      <c r="CQ237" s="13" t="n">
        <v>0.004199</v>
      </c>
      <c r="CR237" s="13" t="n">
        <v>0.05055</v>
      </c>
      <c r="CS237" s="13" t="n">
        <v>-0.032593</v>
      </c>
      <c r="CT237" s="13" t="n">
        <v>-0.004648</v>
      </c>
      <c r="CU237" s="13" t="n">
        <v>-0.000105</v>
      </c>
      <c r="CV237" s="13" t="n">
        <v>0.041052</v>
      </c>
      <c r="CW237" s="13" t="n">
        <v>0.01575</v>
      </c>
      <c r="CX237" s="13" t="n">
        <v>0.0235</v>
      </c>
      <c r="CY237" s="13" t="n">
        <v>0.07386</v>
      </c>
      <c r="CZ237" s="13" t="n">
        <v>-0.00907</v>
      </c>
      <c r="DA237" s="13" t="n">
        <v>-0.096152</v>
      </c>
      <c r="DB237" s="13" t="n">
        <v>0.026368</v>
      </c>
      <c r="DC237" s="13" t="n">
        <v>-0.101022</v>
      </c>
      <c r="DD237" s="13" t="n">
        <v>0.11301</v>
      </c>
      <c r="DE237" s="13" t="n">
        <v>0.06969</v>
      </c>
      <c r="DF237" s="13" t="n">
        <v>0.017969</v>
      </c>
      <c r="DG237" s="13" t="n">
        <v>0.032145</v>
      </c>
      <c r="DH237" s="13" t="n">
        <v>-0.055126</v>
      </c>
      <c r="DI237" s="13" t="n">
        <v>0.071522</v>
      </c>
      <c r="DJ237" s="13" t="n">
        <v>0.021182</v>
      </c>
      <c r="DK237" s="13" t="n">
        <v>-0.01992</v>
      </c>
      <c r="DL237" s="13" t="n">
        <v>-0.032211</v>
      </c>
      <c r="DM237" s="13" t="n">
        <v>0.027653</v>
      </c>
      <c r="DN237" s="13" t="n">
        <v>0.076121</v>
      </c>
      <c r="DO237" s="13" t="n">
        <v>-0.004684</v>
      </c>
      <c r="DP237" s="13" t="n">
        <v>0.010148</v>
      </c>
      <c r="DQ237" s="13" t="n">
        <v>-0.066348</v>
      </c>
      <c r="DR237" s="13" t="n">
        <v>-0.121418</v>
      </c>
      <c r="DS237" s="13" t="n">
        <v>0.165635</v>
      </c>
      <c r="DT237" s="13" t="n">
        <v>0.108631</v>
      </c>
      <c r="DV237" s="13" t="n">
        <v>-0.023196</v>
      </c>
      <c r="DW237" s="13" t="n">
        <v>0.02393</v>
      </c>
      <c r="DX237" s="13" t="n">
        <v>-0.08373</v>
      </c>
      <c r="DY237" s="13" t="n">
        <v>-0.061746</v>
      </c>
      <c r="DZ237" s="13" t="n">
        <v>0.054993</v>
      </c>
      <c r="EA237" s="13" t="n">
        <v>0.011195</v>
      </c>
      <c r="EB237" s="13" t="n">
        <v>-0.029279</v>
      </c>
      <c r="EC237" s="13" t="n">
        <v>-0.110574</v>
      </c>
      <c r="ED237" s="13" t="n">
        <v>0.00886</v>
      </c>
      <c r="EE237" s="13" t="n">
        <v>0.078538</v>
      </c>
      <c r="EF237" s="13" t="n">
        <v>0.021158</v>
      </c>
      <c r="EG237" s="13" t="n">
        <v>0.029954</v>
      </c>
      <c r="EH237" s="13" t="n">
        <v>-0.012151</v>
      </c>
      <c r="EI237" s="13" t="n">
        <v>0.0548</v>
      </c>
      <c r="EJ237" s="13" t="n">
        <v>0.00836</v>
      </c>
      <c r="EK237" s="13" t="n">
        <v>-0.004989</v>
      </c>
      <c r="EL237" s="13" t="n">
        <v>-0.039536</v>
      </c>
      <c r="EM237" s="13" t="n">
        <v>0.040772</v>
      </c>
      <c r="EN237" s="13" t="n">
        <v>0.003534</v>
      </c>
      <c r="EO237" s="13" t="n">
        <v>0.032737</v>
      </c>
      <c r="EP237" s="13" t="n">
        <v>0.042111</v>
      </c>
      <c r="EQ237" s="13" t="n">
        <v>0.005916</v>
      </c>
      <c r="ER237" s="13" t="n">
        <v>0.02178</v>
      </c>
      <c r="ES237" s="13" t="n">
        <v>0.012158</v>
      </c>
      <c r="ET237" s="13" t="n">
        <v>0.020402</v>
      </c>
      <c r="EU237" s="13" t="n">
        <v>0.017059</v>
      </c>
      <c r="EV237" s="13" t="n">
        <v>0.008143</v>
      </c>
      <c r="EW237" s="13" t="n">
        <v>0.031596</v>
      </c>
      <c r="EX237" s="13" t="n">
        <v>0.021031</v>
      </c>
      <c r="EY237" s="13" t="n">
        <v>0.044201</v>
      </c>
      <c r="EZ237" s="13" t="n">
        <v>0.006314</v>
      </c>
      <c r="FA237" s="13" t="n">
        <v>0.044551</v>
      </c>
      <c r="FB237" s="13" t="n">
        <v>-0.028756</v>
      </c>
      <c r="FC237" s="13" t="n">
        <v>-0.003195</v>
      </c>
      <c r="FD237" s="13" t="n">
        <v>-0.001684</v>
      </c>
      <c r="FE237" s="13" t="n">
        <v>0.039166</v>
      </c>
      <c r="FF237" s="13" t="n">
        <v>0.015338</v>
      </c>
      <c r="FG237" s="13" t="n">
        <v>0.022407</v>
      </c>
      <c r="FH237" s="13" t="n">
        <v>0.077218</v>
      </c>
      <c r="FI237" s="13" t="n">
        <v>-0.009277</v>
      </c>
      <c r="FJ237" s="13" t="n">
        <v>-0.099937</v>
      </c>
      <c r="FK237" s="13" t="n">
        <v>0.030762</v>
      </c>
      <c r="FL237" s="13" t="n">
        <v>-0.101603</v>
      </c>
      <c r="FM237" s="13" t="n">
        <v>0.125157</v>
      </c>
      <c r="FN237" s="13" t="n">
        <v>0.073879</v>
      </c>
      <c r="FO237" s="13" t="n">
        <v>0.010235</v>
      </c>
      <c r="FP237" s="13" t="n">
        <v>0.03007</v>
      </c>
      <c r="FQ237" s="13" t="n">
        <v>-0.066985</v>
      </c>
      <c r="FR237" s="13" t="n">
        <v>0.074802</v>
      </c>
      <c r="FS237" s="13" t="n">
        <v>0.019393</v>
      </c>
      <c r="FT237" s="13" t="n">
        <v>-0.021938</v>
      </c>
      <c r="FU237" s="13" t="n">
        <v>-0.024319</v>
      </c>
      <c r="FV237" s="13" t="n">
        <v>0.026044</v>
      </c>
      <c r="FW237" s="13" t="n">
        <v>0.069986</v>
      </c>
      <c r="FX237" s="13" t="n">
        <v>0.000459</v>
      </c>
      <c r="FY237" s="13" t="n">
        <v>0.009026</v>
      </c>
      <c r="FZ237" s="13" t="n">
        <v>-0.072733</v>
      </c>
      <c r="GA237" s="13" t="n">
        <v>-0.13964</v>
      </c>
      <c r="GB237" s="13" t="n">
        <v>0.181242</v>
      </c>
      <c r="GC237" s="13" t="n">
        <v>0.100358</v>
      </c>
    </row>
    <row r="238" customFormat="false" ht="15" hidden="false" customHeight="false" outlineLevel="0" collapsed="false">
      <c r="B238" s="8" t="str">
        <f aca="false">Deals!B238</f>
        <v>Verisk Analytics, Inc.</v>
      </c>
      <c r="C238" s="12" t="n">
        <v>1</v>
      </c>
      <c r="D238" s="13" t="n">
        <v>0.00248</v>
      </c>
      <c r="E238" s="13" t="n">
        <v>0.073529</v>
      </c>
      <c r="F238" s="13" t="n">
        <v>-0.064396</v>
      </c>
      <c r="G238" s="13" t="n">
        <v>0.011357</v>
      </c>
      <c r="H238" s="13" t="n">
        <v>-0.031119</v>
      </c>
      <c r="I238" s="13" t="n">
        <v>0.046642</v>
      </c>
      <c r="J238" s="13" t="n">
        <v>0.025751</v>
      </c>
      <c r="K238" s="13" t="n">
        <v>-0.050468</v>
      </c>
      <c r="L238" s="13" t="n">
        <v>-0.002192</v>
      </c>
      <c r="M238" s="13" t="n">
        <v>0.097199</v>
      </c>
      <c r="N238" s="13" t="n">
        <v>-0.029279</v>
      </c>
      <c r="O238" s="13" t="n">
        <v>0.023331</v>
      </c>
      <c r="P238" s="13" t="n">
        <v>0.021287</v>
      </c>
      <c r="Q238" s="13" t="n">
        <v>0.051801</v>
      </c>
      <c r="R238" s="13" t="n">
        <v>-0.026149</v>
      </c>
      <c r="S238" s="13" t="n">
        <v>-0.021312</v>
      </c>
      <c r="T238" s="13" t="n">
        <v>0.003322</v>
      </c>
      <c r="U238" s="13" t="n">
        <v>0.018761</v>
      </c>
      <c r="V238" s="13" t="n">
        <v>-0.02299</v>
      </c>
      <c r="W238" s="13" t="n">
        <v>0.01811</v>
      </c>
      <c r="X238" s="13" t="n">
        <v>0.003388</v>
      </c>
      <c r="Y238" s="13" t="n">
        <v>-0.021466</v>
      </c>
      <c r="Z238" s="13" t="n">
        <v>0.020582</v>
      </c>
      <c r="AA238" s="13" t="n">
        <v>-0.023186</v>
      </c>
      <c r="AB238" s="13" t="n">
        <v>0.043021</v>
      </c>
      <c r="AC238" s="13" t="n">
        <v>0.034254</v>
      </c>
      <c r="AD238" s="13" t="n">
        <v>-0.071167</v>
      </c>
      <c r="AE238" s="13" t="n">
        <v>0.026403</v>
      </c>
      <c r="AF238" s="13" t="n">
        <v>0.022358</v>
      </c>
      <c r="AG238" s="13" t="n">
        <v>0.133686</v>
      </c>
      <c r="AH238" s="13" t="n">
        <v>-0.004356</v>
      </c>
      <c r="AI238" s="13" t="n">
        <v>0.042188</v>
      </c>
      <c r="AJ238" s="13" t="n">
        <v>0.021389</v>
      </c>
      <c r="AK238" s="13" t="n">
        <v>0.017712</v>
      </c>
      <c r="AL238" s="13" t="n">
        <v>0.023558</v>
      </c>
      <c r="AM238" s="13" t="n">
        <v>-0.001973</v>
      </c>
      <c r="AN238" s="13" t="n">
        <v>0.013178</v>
      </c>
      <c r="AO238" s="13" t="n">
        <v>0.027685</v>
      </c>
      <c r="AP238" s="13" t="n">
        <v>0.076568</v>
      </c>
      <c r="AQ238" s="13" t="n">
        <v>0.01226</v>
      </c>
      <c r="AR238" s="13" t="n">
        <v>-0.00589</v>
      </c>
      <c r="AS238" s="13" t="n">
        <v>0.029039</v>
      </c>
      <c r="AT238" s="13" t="n">
        <v>-0.115796</v>
      </c>
      <c r="AU238" s="13" t="n">
        <v>0.076761</v>
      </c>
      <c r="AV238" s="13" t="n">
        <v>0.076825</v>
      </c>
      <c r="AW238" s="13" t="n">
        <v>0.053943</v>
      </c>
      <c r="AX238" s="13" t="n">
        <v>0.061203</v>
      </c>
      <c r="AY238" s="13" t="n">
        <v>-0.008077</v>
      </c>
      <c r="AZ238" s="13" t="n">
        <v>0.047929</v>
      </c>
      <c r="BA238" s="13" t="n">
        <v>0.035914</v>
      </c>
      <c r="BB238" s="13" t="n">
        <v>0.064724</v>
      </c>
      <c r="BC238" s="13" t="n">
        <v>-0.0195</v>
      </c>
      <c r="BD238" s="13" t="n">
        <v>-0.084988</v>
      </c>
      <c r="BE238" s="13" t="n">
        <v>0.019212</v>
      </c>
      <c r="BF238" s="13" t="n">
        <v>0.014307</v>
      </c>
      <c r="BG238" s="13" t="n">
        <v>0.08792</v>
      </c>
      <c r="BH238" s="13" t="n">
        <v>-0.045301</v>
      </c>
      <c r="BI238" s="13" t="n">
        <v>-0.099671</v>
      </c>
      <c r="BJ238" s="13" t="n">
        <v>0.096499</v>
      </c>
      <c r="BK238" s="13" t="n">
        <v>0.129883</v>
      </c>
      <c r="BM238" s="13" t="n">
        <v>-0.004802</v>
      </c>
      <c r="BN238" s="13" t="n">
        <v>0.031311</v>
      </c>
      <c r="BO238" s="13" t="n">
        <v>-0.059184</v>
      </c>
      <c r="BP238" s="13" t="n">
        <v>-0.017</v>
      </c>
      <c r="BQ238" s="13" t="n">
        <v>0.085501</v>
      </c>
      <c r="BR238" s="13" t="n">
        <v>0.000862</v>
      </c>
      <c r="BS238" s="13" t="n">
        <v>-0.013923</v>
      </c>
      <c r="BT238" s="13" t="n">
        <v>-0.060194</v>
      </c>
      <c r="BU238" s="13" t="n">
        <v>0.002648</v>
      </c>
      <c r="BV238" s="13" t="n">
        <v>0.065164</v>
      </c>
      <c r="BW238" s="13" t="n">
        <v>-0.007147</v>
      </c>
      <c r="BX238" s="13" t="n">
        <v>0.016604</v>
      </c>
      <c r="BY238" s="13" t="n">
        <v>0.000702</v>
      </c>
      <c r="BZ238" s="13" t="n">
        <v>0.051821</v>
      </c>
      <c r="CA238" s="13" t="n">
        <v>-0.007159</v>
      </c>
      <c r="CB238" s="13" t="n">
        <v>0.005453</v>
      </c>
      <c r="CC238" s="13" t="n">
        <v>-0.023749</v>
      </c>
      <c r="CD238" s="13" t="n">
        <v>0.010556</v>
      </c>
      <c r="CE238" s="13" t="n">
        <v>0.012329</v>
      </c>
      <c r="CF238" s="13" t="n">
        <v>0.034037</v>
      </c>
      <c r="CG238" s="13" t="n">
        <v>0.047372</v>
      </c>
      <c r="CH238" s="13" t="n">
        <v>0.014383</v>
      </c>
      <c r="CI238" s="13" t="n">
        <v>0.019205</v>
      </c>
      <c r="CJ238" s="13" t="n">
        <v>0.028893</v>
      </c>
      <c r="CK238" s="13" t="n">
        <v>-0.00451</v>
      </c>
      <c r="CL238" s="13" t="n">
        <v>0.025623</v>
      </c>
      <c r="CM238" s="13" t="n">
        <v>0.02111</v>
      </c>
      <c r="CN238" s="13" t="n">
        <v>0.010474</v>
      </c>
      <c r="CO238" s="13" t="n">
        <v>0.042284</v>
      </c>
      <c r="CP238" s="13" t="n">
        <v>0.032246</v>
      </c>
      <c r="CQ238" s="13" t="n">
        <v>0.010423</v>
      </c>
      <c r="CR238" s="13" t="n">
        <v>0.080568</v>
      </c>
      <c r="CS238" s="13" t="n">
        <v>-0.013619</v>
      </c>
      <c r="CT238" s="13" t="n">
        <v>-0.028051</v>
      </c>
      <c r="CU238" s="13" t="n">
        <v>0.002292</v>
      </c>
      <c r="CV238" s="13" t="n">
        <v>0.044338</v>
      </c>
      <c r="CW238" s="13" t="n">
        <v>0.008912</v>
      </c>
      <c r="CX238" s="13" t="n">
        <v>0.029916</v>
      </c>
      <c r="CY238" s="13" t="n">
        <v>0.062181</v>
      </c>
      <c r="CZ238" s="13" t="n">
        <v>0.009488</v>
      </c>
      <c r="DA238" s="13" t="n">
        <v>-0.088495</v>
      </c>
      <c r="DB238" s="13" t="n">
        <v>0.008286</v>
      </c>
      <c r="DC238" s="13" t="n">
        <v>-0.084595</v>
      </c>
      <c r="DD238" s="13" t="n">
        <v>0.081277</v>
      </c>
      <c r="DE238" s="13" t="n">
        <v>0.038978</v>
      </c>
      <c r="DF238" s="13" t="n">
        <v>0.032718</v>
      </c>
      <c r="DG238" s="13" t="n">
        <v>0.043915</v>
      </c>
      <c r="DH238" s="13" t="n">
        <v>-0.069033</v>
      </c>
      <c r="DI238" s="13" t="n">
        <v>0.076465</v>
      </c>
      <c r="DJ238" s="13" t="n">
        <v>0.015604</v>
      </c>
      <c r="DK238" s="13" t="n">
        <v>-0.002311</v>
      </c>
      <c r="DL238" s="13" t="n">
        <v>0.004095</v>
      </c>
      <c r="DM238" s="13" t="n">
        <v>0.03018</v>
      </c>
      <c r="DN238" s="13" t="n">
        <v>0.038716</v>
      </c>
      <c r="DO238" s="13" t="n">
        <v>0.036704</v>
      </c>
      <c r="DP238" s="13" t="n">
        <v>0.024594</v>
      </c>
      <c r="DQ238" s="13" t="n">
        <v>-0.07027</v>
      </c>
      <c r="DR238" s="13" t="n">
        <v>-0.077815</v>
      </c>
      <c r="DS238" s="13" t="n">
        <v>0.140905</v>
      </c>
      <c r="DT238" s="13" t="n">
        <v>0.056438</v>
      </c>
      <c r="DV238" s="13" t="n">
        <v>-0.010359</v>
      </c>
      <c r="DW238" s="13" t="n">
        <v>0.028827</v>
      </c>
      <c r="DX238" s="13" t="n">
        <v>-0.064724</v>
      </c>
      <c r="DY238" s="13" t="n">
        <v>-0.022601</v>
      </c>
      <c r="DZ238" s="13" t="n">
        <v>0.075987</v>
      </c>
      <c r="EA238" s="13" t="n">
        <v>0.001824</v>
      </c>
      <c r="EB238" s="13" t="n">
        <v>-0.00837</v>
      </c>
      <c r="EC238" s="13" t="n">
        <v>-0.063947</v>
      </c>
      <c r="ED238" s="13" t="n">
        <v>0.012902</v>
      </c>
      <c r="EE238" s="13" t="n">
        <v>0.060117</v>
      </c>
      <c r="EF238" s="13" t="n">
        <v>-0.004977</v>
      </c>
      <c r="EG238" s="13" t="n">
        <v>0.008057</v>
      </c>
      <c r="EH238" s="13" t="n">
        <v>0.006806</v>
      </c>
      <c r="EI238" s="13" t="n">
        <v>0.049935</v>
      </c>
      <c r="EJ238" s="13" t="n">
        <v>-0.009553</v>
      </c>
      <c r="EK238" s="13" t="n">
        <v>-0.002709</v>
      </c>
      <c r="EL238" s="13" t="n">
        <v>-0.034978</v>
      </c>
      <c r="EM238" s="13" t="n">
        <v>0.024645</v>
      </c>
      <c r="EN238" s="13" t="n">
        <v>-0.000502</v>
      </c>
      <c r="EO238" s="13" t="n">
        <v>0.034016</v>
      </c>
      <c r="EP238" s="13" t="n">
        <v>0.036635</v>
      </c>
      <c r="EQ238" s="13" t="n">
        <v>0.00446</v>
      </c>
      <c r="ER238" s="13" t="n">
        <v>0.016297</v>
      </c>
      <c r="ES238" s="13" t="n">
        <v>0.023226</v>
      </c>
      <c r="ET238" s="13" t="n">
        <v>0.002142</v>
      </c>
      <c r="EU238" s="13" t="n">
        <v>0.017406</v>
      </c>
      <c r="EV238" s="13" t="n">
        <v>0.007309</v>
      </c>
      <c r="EW238" s="13" t="n">
        <v>0.018518</v>
      </c>
      <c r="EX238" s="13" t="n">
        <v>0.020679</v>
      </c>
      <c r="EY238" s="13" t="n">
        <v>0.034014</v>
      </c>
      <c r="EZ238" s="13" t="n">
        <v>0.017968</v>
      </c>
      <c r="FA238" s="13" t="n">
        <v>0.063409</v>
      </c>
      <c r="FB238" s="13" t="n">
        <v>-0.028518</v>
      </c>
      <c r="FC238" s="13" t="n">
        <v>-0.015555</v>
      </c>
      <c r="FD238" s="13" t="n">
        <v>-0.011655</v>
      </c>
      <c r="FE238" s="13" t="n">
        <v>0.028206</v>
      </c>
      <c r="FF238" s="13" t="n">
        <v>0.011672</v>
      </c>
      <c r="FG238" s="13" t="n">
        <v>0.031151</v>
      </c>
      <c r="FH238" s="13" t="n">
        <v>0.048656</v>
      </c>
      <c r="FI238" s="13" t="n">
        <v>0.011911</v>
      </c>
      <c r="FJ238" s="13" t="n">
        <v>-0.090512</v>
      </c>
      <c r="FK238" s="13" t="n">
        <v>0.031844</v>
      </c>
      <c r="FL238" s="13" t="n">
        <v>-0.083033</v>
      </c>
      <c r="FM238" s="13" t="n">
        <v>0.094941</v>
      </c>
      <c r="FN238" s="13" t="n">
        <v>0.050622</v>
      </c>
      <c r="FO238" s="13" t="n">
        <v>0.016135</v>
      </c>
      <c r="FP238" s="13" t="n">
        <v>0.032897</v>
      </c>
      <c r="FQ238" s="13" t="n">
        <v>-0.06874</v>
      </c>
      <c r="FR238" s="13" t="n">
        <v>0.076675</v>
      </c>
      <c r="FS238" s="13" t="n">
        <v>0.017491</v>
      </c>
      <c r="FT238" s="13" t="n">
        <v>-0.007688</v>
      </c>
      <c r="FU238" s="13" t="n">
        <v>-0.000523</v>
      </c>
      <c r="FV238" s="13" t="n">
        <v>0.022992</v>
      </c>
      <c r="FW238" s="13" t="n">
        <v>0.041412</v>
      </c>
      <c r="FX238" s="13" t="n">
        <v>0.025775</v>
      </c>
      <c r="FY238" s="13" t="n">
        <v>0.005438</v>
      </c>
      <c r="FZ238" s="13" t="n">
        <v>-0.070463</v>
      </c>
      <c r="GA238" s="13" t="n">
        <v>-0.11985</v>
      </c>
      <c r="GB238" s="13" t="n">
        <v>0.139924</v>
      </c>
      <c r="GC238" s="13" t="n">
        <v>0.089001</v>
      </c>
    </row>
    <row r="239" customFormat="false" ht="15" hidden="false" customHeight="false" outlineLevel="0" collapsed="false">
      <c r="B239" s="8" t="str">
        <f aca="false">Deals!B239</f>
        <v>Abbvie Inc.</v>
      </c>
      <c r="C239" s="12" t="n">
        <v>1</v>
      </c>
      <c r="D239" s="13" t="n">
        <v>0.00901</v>
      </c>
      <c r="E239" s="13" t="n">
        <v>0.049561</v>
      </c>
      <c r="F239" s="13" t="n">
        <v>-0.108556</v>
      </c>
      <c r="G239" s="13" t="n">
        <v>-0.128185</v>
      </c>
      <c r="H239" s="13" t="n">
        <v>0.103841</v>
      </c>
      <c r="I239" s="13" t="n">
        <v>-0.02351</v>
      </c>
      <c r="J239" s="13" t="n">
        <v>0.018745</v>
      </c>
      <c r="K239" s="13" t="n">
        <v>-0.063639</v>
      </c>
      <c r="L239" s="13" t="n">
        <v>-0.005282</v>
      </c>
      <c r="M239" s="13" t="n">
        <v>0.045962</v>
      </c>
      <c r="N239" s="13" t="n">
        <v>0.077906</v>
      </c>
      <c r="O239" s="13" t="n">
        <v>0.031639</v>
      </c>
      <c r="P239" s="13" t="n">
        <v>-0.016208</v>
      </c>
      <c r="Q239" s="13" t="n">
        <v>0.078986</v>
      </c>
      <c r="R239" s="13" t="n">
        <v>-0.032161</v>
      </c>
      <c r="S239" s="13" t="n">
        <v>-0.016069</v>
      </c>
      <c r="T239" s="13" t="n">
        <v>-0.106548</v>
      </c>
      <c r="U239" s="13" t="n">
        <v>0.089996</v>
      </c>
      <c r="V239" s="13" t="n">
        <v>0.029934</v>
      </c>
      <c r="W239" s="13" t="n">
        <v>-0.013893</v>
      </c>
      <c r="X239" s="13" t="n">
        <v>0.011946</v>
      </c>
      <c r="Y239" s="13" t="n">
        <v>0.053687</v>
      </c>
      <c r="Z239" s="13" t="n">
        <v>0.021793</v>
      </c>
      <c r="AA239" s="13" t="n">
        <v>0.001213</v>
      </c>
      <c r="AB239" s="13" t="n">
        <v>0.098304</v>
      </c>
      <c r="AC239" s="13" t="n">
        <v>-0.027031</v>
      </c>
      <c r="AD239" s="13" t="n">
        <v>0.077099</v>
      </c>
      <c r="AE239" s="13" t="n">
        <v>0.18008</v>
      </c>
      <c r="AF239" s="13" t="n">
        <v>0.022845</v>
      </c>
      <c r="AG239" s="13" t="n">
        <v>0.073906</v>
      </c>
      <c r="AH239" s="13" t="n">
        <v>-0.002167</v>
      </c>
      <c r="AI239" s="13" t="n">
        <v>0.167718</v>
      </c>
      <c r="AJ239" s="13" t="n">
        <v>0.032169</v>
      </c>
      <c r="AK239" s="13" t="n">
        <v>-0.182854</v>
      </c>
      <c r="AL239" s="13" t="n">
        <v>0.030217</v>
      </c>
      <c r="AM239" s="13" t="n">
        <v>0.024754</v>
      </c>
      <c r="AN239" s="13" t="n">
        <v>-0.063574</v>
      </c>
      <c r="AO239" s="13" t="n">
        <v>0.005828</v>
      </c>
      <c r="AP239" s="13" t="n">
        <v>0.040659</v>
      </c>
      <c r="AQ239" s="13" t="n">
        <v>-0.014586</v>
      </c>
      <c r="AR239" s="13" t="n">
        <v>-0.166737</v>
      </c>
      <c r="AS239" s="13" t="n">
        <v>0.210918</v>
      </c>
      <c r="AT239" s="13" t="n">
        <v>-0.022064</v>
      </c>
      <c r="AU239" s="13" t="n">
        <v>-0.117475</v>
      </c>
      <c r="AV239" s="13" t="n">
        <v>-0.013078</v>
      </c>
      <c r="AW239" s="13" t="n">
        <v>0.017037</v>
      </c>
      <c r="AX239" s="13" t="n">
        <v>-0.001613</v>
      </c>
      <c r="AY239" s="13" t="n">
        <v>-0.033757</v>
      </c>
      <c r="AZ239" s="13" t="n">
        <v>-0.052014</v>
      </c>
      <c r="BA239" s="13" t="n">
        <v>-0.069169</v>
      </c>
      <c r="BB239" s="13" t="n">
        <v>-0.013209</v>
      </c>
      <c r="BC239" s="13" t="n">
        <v>0.15181</v>
      </c>
      <c r="BD239" s="13" t="n">
        <v>0.078843</v>
      </c>
      <c r="BE239" s="13" t="n">
        <v>0.102828</v>
      </c>
      <c r="BF239" s="13" t="n">
        <v>0.009233</v>
      </c>
      <c r="BG239" s="13" t="n">
        <v>-0.071606</v>
      </c>
      <c r="BH239" s="13" t="n">
        <v>0.057887</v>
      </c>
      <c r="BI239" s="13" t="n">
        <v>-0.111072</v>
      </c>
      <c r="BJ239" s="13" t="n">
        <v>0.094369</v>
      </c>
      <c r="BK239" s="13" t="n">
        <v>0.127372</v>
      </c>
      <c r="BM239" s="13" t="n">
        <v>-0.004802</v>
      </c>
      <c r="BN239" s="13" t="n">
        <v>0.031311</v>
      </c>
      <c r="BO239" s="13" t="n">
        <v>-0.059184</v>
      </c>
      <c r="BP239" s="13" t="n">
        <v>-0.017</v>
      </c>
      <c r="BQ239" s="13" t="n">
        <v>0.085501</v>
      </c>
      <c r="BR239" s="13" t="n">
        <v>0.000862</v>
      </c>
      <c r="BS239" s="13" t="n">
        <v>-0.013923</v>
      </c>
      <c r="BT239" s="13" t="n">
        <v>-0.060194</v>
      </c>
      <c r="BU239" s="13" t="n">
        <v>0.002648</v>
      </c>
      <c r="BV239" s="13" t="n">
        <v>0.065164</v>
      </c>
      <c r="BW239" s="13" t="n">
        <v>-0.007147</v>
      </c>
      <c r="BX239" s="13" t="n">
        <v>0.016604</v>
      </c>
      <c r="BY239" s="13" t="n">
        <v>0.000702</v>
      </c>
      <c r="BZ239" s="13" t="n">
        <v>0.051821</v>
      </c>
      <c r="CA239" s="13" t="n">
        <v>-0.007159</v>
      </c>
      <c r="CB239" s="13" t="n">
        <v>0.005453</v>
      </c>
      <c r="CC239" s="13" t="n">
        <v>-0.023749</v>
      </c>
      <c r="CD239" s="13" t="n">
        <v>0.010556</v>
      </c>
      <c r="CE239" s="13" t="n">
        <v>0.012329</v>
      </c>
      <c r="CF239" s="13" t="n">
        <v>0.034037</v>
      </c>
      <c r="CG239" s="13" t="n">
        <v>0.047372</v>
      </c>
      <c r="CH239" s="13" t="n">
        <v>0.014383</v>
      </c>
      <c r="CI239" s="13" t="n">
        <v>0.019205</v>
      </c>
      <c r="CJ239" s="13" t="n">
        <v>0.028893</v>
      </c>
      <c r="CK239" s="13" t="n">
        <v>-0.00451</v>
      </c>
      <c r="CL239" s="13" t="n">
        <v>0.025623</v>
      </c>
      <c r="CM239" s="13" t="n">
        <v>0.02111</v>
      </c>
      <c r="CN239" s="13" t="n">
        <v>0.010474</v>
      </c>
      <c r="CO239" s="13" t="n">
        <v>0.042284</v>
      </c>
      <c r="CP239" s="13" t="n">
        <v>0.032246</v>
      </c>
      <c r="CQ239" s="13" t="n">
        <v>0.010423</v>
      </c>
      <c r="CR239" s="13" t="n">
        <v>0.080568</v>
      </c>
      <c r="CS239" s="13" t="n">
        <v>-0.013619</v>
      </c>
      <c r="CT239" s="13" t="n">
        <v>-0.028051</v>
      </c>
      <c r="CU239" s="13" t="n">
        <v>0.002292</v>
      </c>
      <c r="CV239" s="13" t="n">
        <v>0.044338</v>
      </c>
      <c r="CW239" s="13" t="n">
        <v>0.008912</v>
      </c>
      <c r="CX239" s="13" t="n">
        <v>0.029916</v>
      </c>
      <c r="CY239" s="13" t="n">
        <v>0.062181</v>
      </c>
      <c r="CZ239" s="13" t="n">
        <v>0.009488</v>
      </c>
      <c r="DA239" s="13" t="n">
        <v>-0.088495</v>
      </c>
      <c r="DB239" s="13" t="n">
        <v>0.008286</v>
      </c>
      <c r="DC239" s="13" t="n">
        <v>-0.084595</v>
      </c>
      <c r="DD239" s="13" t="n">
        <v>0.081277</v>
      </c>
      <c r="DE239" s="13" t="n">
        <v>0.038978</v>
      </c>
      <c r="DF239" s="13" t="n">
        <v>0.032718</v>
      </c>
      <c r="DG239" s="13" t="n">
        <v>0.043915</v>
      </c>
      <c r="DH239" s="13" t="n">
        <v>-0.069033</v>
      </c>
      <c r="DI239" s="13" t="n">
        <v>0.076465</v>
      </c>
      <c r="DJ239" s="13" t="n">
        <v>0.015604</v>
      </c>
      <c r="DK239" s="13" t="n">
        <v>-0.002311</v>
      </c>
      <c r="DL239" s="13" t="n">
        <v>0.004095</v>
      </c>
      <c r="DM239" s="13" t="n">
        <v>0.03018</v>
      </c>
      <c r="DN239" s="13" t="n">
        <v>0.038716</v>
      </c>
      <c r="DO239" s="13" t="n">
        <v>0.036704</v>
      </c>
      <c r="DP239" s="13" t="n">
        <v>0.024594</v>
      </c>
      <c r="DQ239" s="13" t="n">
        <v>-0.07027</v>
      </c>
      <c r="DR239" s="13" t="n">
        <v>-0.077815</v>
      </c>
      <c r="DS239" s="13" t="n">
        <v>0.140905</v>
      </c>
      <c r="DT239" s="13" t="n">
        <v>0.056438</v>
      </c>
      <c r="DV239" s="13" t="n">
        <v>-0.010359</v>
      </c>
      <c r="DW239" s="13" t="n">
        <v>0.028827</v>
      </c>
      <c r="DX239" s="13" t="n">
        <v>-0.064724</v>
      </c>
      <c r="DY239" s="13" t="n">
        <v>-0.022601</v>
      </c>
      <c r="DZ239" s="13" t="n">
        <v>0.075987</v>
      </c>
      <c r="EA239" s="13" t="n">
        <v>0.001824</v>
      </c>
      <c r="EB239" s="13" t="n">
        <v>-0.00837</v>
      </c>
      <c r="EC239" s="13" t="n">
        <v>-0.063947</v>
      </c>
      <c r="ED239" s="13" t="n">
        <v>0.012902</v>
      </c>
      <c r="EE239" s="13" t="n">
        <v>0.060117</v>
      </c>
      <c r="EF239" s="13" t="n">
        <v>-0.004977</v>
      </c>
      <c r="EG239" s="13" t="n">
        <v>0.008057</v>
      </c>
      <c r="EH239" s="13" t="n">
        <v>0.006806</v>
      </c>
      <c r="EI239" s="13" t="n">
        <v>0.049935</v>
      </c>
      <c r="EJ239" s="13" t="n">
        <v>-0.009553</v>
      </c>
      <c r="EK239" s="13" t="n">
        <v>-0.002709</v>
      </c>
      <c r="EL239" s="13" t="n">
        <v>-0.034978</v>
      </c>
      <c r="EM239" s="13" t="n">
        <v>0.024645</v>
      </c>
      <c r="EN239" s="13" t="n">
        <v>-0.000502</v>
      </c>
      <c r="EO239" s="13" t="n">
        <v>0.034016</v>
      </c>
      <c r="EP239" s="13" t="n">
        <v>0.036635</v>
      </c>
      <c r="EQ239" s="13" t="n">
        <v>0.00446</v>
      </c>
      <c r="ER239" s="13" t="n">
        <v>0.016297</v>
      </c>
      <c r="ES239" s="13" t="n">
        <v>0.023226</v>
      </c>
      <c r="ET239" s="13" t="n">
        <v>0.002142</v>
      </c>
      <c r="EU239" s="13" t="n">
        <v>0.017406</v>
      </c>
      <c r="EV239" s="13" t="n">
        <v>0.007309</v>
      </c>
      <c r="EW239" s="13" t="n">
        <v>0.018518</v>
      </c>
      <c r="EX239" s="13" t="n">
        <v>0.020679</v>
      </c>
      <c r="EY239" s="13" t="n">
        <v>0.034014</v>
      </c>
      <c r="EZ239" s="13" t="n">
        <v>0.017968</v>
      </c>
      <c r="FA239" s="13" t="n">
        <v>0.063409</v>
      </c>
      <c r="FB239" s="13" t="n">
        <v>-0.028518</v>
      </c>
      <c r="FC239" s="13" t="n">
        <v>-0.015555</v>
      </c>
      <c r="FD239" s="13" t="n">
        <v>-0.011655</v>
      </c>
      <c r="FE239" s="13" t="n">
        <v>0.028206</v>
      </c>
      <c r="FF239" s="13" t="n">
        <v>0.011672</v>
      </c>
      <c r="FG239" s="13" t="n">
        <v>0.031151</v>
      </c>
      <c r="FH239" s="13" t="n">
        <v>0.048656</v>
      </c>
      <c r="FI239" s="13" t="n">
        <v>0.011911</v>
      </c>
      <c r="FJ239" s="13" t="n">
        <v>-0.090512</v>
      </c>
      <c r="FK239" s="13" t="n">
        <v>0.031844</v>
      </c>
      <c r="FL239" s="13" t="n">
        <v>-0.083033</v>
      </c>
      <c r="FM239" s="13" t="n">
        <v>0.094941</v>
      </c>
      <c r="FN239" s="13" t="n">
        <v>0.050622</v>
      </c>
      <c r="FO239" s="13" t="n">
        <v>0.016135</v>
      </c>
      <c r="FP239" s="13" t="n">
        <v>0.032897</v>
      </c>
      <c r="FQ239" s="13" t="n">
        <v>-0.06874</v>
      </c>
      <c r="FR239" s="13" t="n">
        <v>0.076675</v>
      </c>
      <c r="FS239" s="13" t="n">
        <v>0.017491</v>
      </c>
      <c r="FT239" s="13" t="n">
        <v>-0.007688</v>
      </c>
      <c r="FU239" s="13" t="n">
        <v>-0.000523</v>
      </c>
      <c r="FV239" s="13" t="n">
        <v>0.022992</v>
      </c>
      <c r="FW239" s="13" t="n">
        <v>0.041412</v>
      </c>
      <c r="FX239" s="13" t="n">
        <v>0.025775</v>
      </c>
      <c r="FY239" s="13" t="n">
        <v>0.005438</v>
      </c>
      <c r="FZ239" s="13" t="n">
        <v>-0.070463</v>
      </c>
      <c r="GA239" s="13" t="n">
        <v>-0.11985</v>
      </c>
      <c r="GB239" s="13" t="n">
        <v>0.139924</v>
      </c>
      <c r="GC239" s="13" t="n">
        <v>0.089001</v>
      </c>
    </row>
    <row r="240" customFormat="false" ht="15" hidden="false" customHeight="false" outlineLevel="0" collapsed="false">
      <c r="B240" s="8" t="str">
        <f aca="false">Deals!B240</f>
        <v>Science Applications International Corporation</v>
      </c>
      <c r="C240" s="12" t="n">
        <v>1</v>
      </c>
      <c r="D240" s="13" t="n">
        <v>-0.00283</v>
      </c>
      <c r="E240" s="13" t="n">
        <v>0.02157</v>
      </c>
      <c r="F240" s="13" t="n">
        <v>-0.091468</v>
      </c>
      <c r="G240" s="13" t="n">
        <v>-0.175518</v>
      </c>
      <c r="H240" s="13" t="n">
        <v>0.148222</v>
      </c>
      <c r="I240" s="13" t="n">
        <v>0.095508</v>
      </c>
      <c r="J240" s="13" t="n">
        <v>-0.088774</v>
      </c>
      <c r="K240" s="13" t="n">
        <v>-0.062254</v>
      </c>
      <c r="L240" s="13" t="n">
        <v>0.04763</v>
      </c>
      <c r="M240" s="13" t="n">
        <v>0.194625</v>
      </c>
      <c r="N240" s="13" t="n">
        <v>0.001125</v>
      </c>
      <c r="O240" s="13" t="n">
        <v>0.027877</v>
      </c>
      <c r="P240" s="13" t="n">
        <v>0.069269</v>
      </c>
      <c r="Q240" s="13" t="n">
        <v>0.046615</v>
      </c>
      <c r="R240" s="13" t="n">
        <v>0.050197</v>
      </c>
      <c r="S240" s="13" t="n">
        <v>0.087134</v>
      </c>
      <c r="T240" s="13" t="n">
        <v>-0.002162</v>
      </c>
      <c r="U240" s="13" t="n">
        <v>0.19823</v>
      </c>
      <c r="V240" s="13" t="n">
        <v>0.027007</v>
      </c>
      <c r="W240" s="13" t="n">
        <v>-0.036203</v>
      </c>
      <c r="X240" s="13" t="n">
        <v>0.068165</v>
      </c>
      <c r="Y240" s="13" t="n">
        <v>-0.144533</v>
      </c>
      <c r="Z240" s="13" t="n">
        <v>-0.014785</v>
      </c>
      <c r="AA240" s="13" t="n">
        <v>0.041102</v>
      </c>
      <c r="AB240" s="13" t="n">
        <v>-0.086459</v>
      </c>
      <c r="AC240" s="13" t="n">
        <v>0.018727</v>
      </c>
      <c r="AD240" s="13" t="n">
        <v>0.049283</v>
      </c>
      <c r="AE240" s="13" t="n">
        <v>-0.095154</v>
      </c>
      <c r="AF240" s="13" t="n">
        <v>0.10172</v>
      </c>
      <c r="AG240" s="13" t="n">
        <v>0.011726</v>
      </c>
      <c r="AH240" s="13" t="n">
        <v>0.031941</v>
      </c>
      <c r="AI240" s="13" t="n">
        <v>0.005093</v>
      </c>
      <c r="AJ240" s="13" t="n">
        <v>-0.055577</v>
      </c>
      <c r="AK240" s="13" t="n">
        <v>0.088548</v>
      </c>
      <c r="AL240" s="13" t="n">
        <v>0.09264</v>
      </c>
      <c r="AM240" s="13" t="n">
        <v>0.031006</v>
      </c>
      <c r="AN240" s="13" t="n">
        <v>-0.08502</v>
      </c>
      <c r="AO240" s="13" t="n">
        <v>0.046336</v>
      </c>
      <c r="AP240" s="13" t="n">
        <v>0.069337</v>
      </c>
      <c r="AQ240" s="13" t="n">
        <v>-0.106628</v>
      </c>
      <c r="AR240" s="13" t="n">
        <v>-0.133747</v>
      </c>
      <c r="AS240" s="13" t="n">
        <v>0.000144</v>
      </c>
      <c r="AT240" s="13" t="n">
        <v>-0.083717</v>
      </c>
      <c r="AU240" s="13" t="n">
        <v>0.05887</v>
      </c>
      <c r="AV240" s="13" t="n">
        <v>0.112601</v>
      </c>
      <c r="AW240" s="13" t="n">
        <v>0.03012</v>
      </c>
      <c r="AX240" s="13" t="n">
        <v>-0.021183</v>
      </c>
      <c r="AY240" s="13" t="n">
        <v>0.023883</v>
      </c>
      <c r="AZ240" s="13" t="n">
        <v>0.127965</v>
      </c>
      <c r="BA240" s="13" t="n">
        <v>-0.009473</v>
      </c>
      <c r="BB240" s="13" t="n">
        <v>0.030924</v>
      </c>
      <c r="BC240" s="13" t="n">
        <v>-0.007499</v>
      </c>
      <c r="BD240" s="13" t="n">
        <v>-0.049914</v>
      </c>
      <c r="BE240" s="13" t="n">
        <v>0.033043</v>
      </c>
      <c r="BF240" s="13" t="n">
        <v>0.019566</v>
      </c>
      <c r="BG240" s="13" t="n">
        <v>0.012871</v>
      </c>
      <c r="BH240" s="13" t="n">
        <v>-0.087046</v>
      </c>
      <c r="BI240" s="13" t="n">
        <v>-0.068638</v>
      </c>
      <c r="BJ240" s="13" t="n">
        <v>0.099156</v>
      </c>
      <c r="BK240" s="13" t="n">
        <v>0.078129</v>
      </c>
      <c r="BM240" s="13" t="n">
        <v>0.012921</v>
      </c>
      <c r="BN240" s="13" t="n">
        <v>0.019176</v>
      </c>
      <c r="BO240" s="13" t="n">
        <v>-0.080326</v>
      </c>
      <c r="BP240" s="13" t="n">
        <v>-0.060705</v>
      </c>
      <c r="BQ240" s="13" t="n">
        <v>0.038969</v>
      </c>
      <c r="BR240" s="13" t="n">
        <v>0.019986</v>
      </c>
      <c r="BS240" s="13" t="n">
        <v>-0.026704</v>
      </c>
      <c r="BT240" s="13" t="n">
        <v>-0.116705</v>
      </c>
      <c r="BU240" s="13" t="n">
        <v>-0.002874</v>
      </c>
      <c r="BV240" s="13" t="n">
        <v>0.056488</v>
      </c>
      <c r="BW240" s="13" t="n">
        <v>0.011506</v>
      </c>
      <c r="BX240" s="13" t="n">
        <v>0.033278</v>
      </c>
      <c r="BY240" s="13" t="n">
        <v>0.008302</v>
      </c>
      <c r="BZ240" s="13" t="n">
        <v>0.070227</v>
      </c>
      <c r="CA240" s="13" t="n">
        <v>-0.01104</v>
      </c>
      <c r="CB240" s="13" t="n">
        <v>0</v>
      </c>
      <c r="CC240" s="13" t="n">
        <v>-0.048917</v>
      </c>
      <c r="CD240" s="13" t="n">
        <v>0.059159</v>
      </c>
      <c r="CE240" s="13" t="n">
        <v>0.003178</v>
      </c>
      <c r="CF240" s="13" t="n">
        <v>0.025215</v>
      </c>
      <c r="CG240" s="13" t="n">
        <v>0.039548</v>
      </c>
      <c r="CH240" s="13" t="n">
        <v>0.015682</v>
      </c>
      <c r="CI240" s="13" t="n">
        <v>0.017618</v>
      </c>
      <c r="CJ240" s="13" t="n">
        <v>0.016762</v>
      </c>
      <c r="CK240" s="13" t="n">
        <v>0.025148</v>
      </c>
      <c r="CL240" s="13" t="n">
        <v>0.007932</v>
      </c>
      <c r="CM240" s="13" t="n">
        <v>0.007953</v>
      </c>
      <c r="CN240" s="13" t="n">
        <v>0.024036</v>
      </c>
      <c r="CO240" s="13" t="n">
        <v>0.023892</v>
      </c>
      <c r="CP240" s="13" t="n">
        <v>0.038463</v>
      </c>
      <c r="CQ240" s="13" t="n">
        <v>0.01021</v>
      </c>
      <c r="CR240" s="13" t="n">
        <v>0.050764</v>
      </c>
      <c r="CS240" s="13" t="n">
        <v>-0.029375</v>
      </c>
      <c r="CT240" s="13" t="n">
        <v>0.021376</v>
      </c>
      <c r="CU240" s="13" t="n">
        <v>-0.001966</v>
      </c>
      <c r="CV240" s="13" t="n">
        <v>0.060957</v>
      </c>
      <c r="CW240" s="13" t="n">
        <v>-0.00261</v>
      </c>
      <c r="CX240" s="13" t="n">
        <v>0.012289</v>
      </c>
      <c r="CY240" s="13" t="n">
        <v>0.06538</v>
      </c>
      <c r="CZ240" s="13" t="n">
        <v>-0.019284</v>
      </c>
      <c r="DA240" s="13" t="n">
        <v>-0.134942</v>
      </c>
      <c r="DB240" s="13" t="n">
        <v>0.003477</v>
      </c>
      <c r="DC240" s="13" t="n">
        <v>-0.11214</v>
      </c>
      <c r="DD240" s="13" t="n">
        <v>0.142621</v>
      </c>
      <c r="DE240" s="13" t="n">
        <v>0.067853</v>
      </c>
      <c r="DF240" s="13" t="n">
        <v>-0.013378</v>
      </c>
      <c r="DG240" s="13" t="n">
        <v>0.031745</v>
      </c>
      <c r="DH240" s="13" t="n">
        <v>-0.054149</v>
      </c>
      <c r="DI240" s="13" t="n">
        <v>0.095155</v>
      </c>
      <c r="DJ240" s="13" t="n">
        <v>0.030932</v>
      </c>
      <c r="DK240" s="13" t="n">
        <v>-0.053799</v>
      </c>
      <c r="DL240" s="13" t="n">
        <v>-0.033039</v>
      </c>
      <c r="DM240" s="13" t="n">
        <v>0.038854</v>
      </c>
      <c r="DN240" s="13" t="n">
        <v>0.07419</v>
      </c>
      <c r="DO240" s="13" t="n">
        <v>0.002582</v>
      </c>
      <c r="DP240" s="13" t="n">
        <v>-0.010175</v>
      </c>
      <c r="DQ240" s="13" t="n">
        <v>-0.066114</v>
      </c>
      <c r="DR240" s="13" t="n">
        <v>-0.177333</v>
      </c>
      <c r="DS240" s="13" t="n">
        <v>0.175214</v>
      </c>
      <c r="DT240" s="13" t="n">
        <v>0.124257</v>
      </c>
      <c r="DV240" s="13" t="n">
        <v>0.016471</v>
      </c>
      <c r="DW240" s="13" t="n">
        <v>0.01547</v>
      </c>
      <c r="DX240" s="13" t="n">
        <v>-0.081561</v>
      </c>
      <c r="DY240" s="13" t="n">
        <v>-0.066173</v>
      </c>
      <c r="DZ240" s="13" t="n">
        <v>0.04778</v>
      </c>
      <c r="EA240" s="13" t="n">
        <v>0.032253</v>
      </c>
      <c r="EB240" s="13" t="n">
        <v>-0.028193</v>
      </c>
      <c r="EC240" s="13" t="n">
        <v>-0.130111</v>
      </c>
      <c r="ED240" s="13" t="n">
        <v>0.001735</v>
      </c>
      <c r="EE240" s="13" t="n">
        <v>0.058941</v>
      </c>
      <c r="EF240" s="13" t="n">
        <v>0.017347</v>
      </c>
      <c r="EG240" s="13" t="n">
        <v>0.032947</v>
      </c>
      <c r="EH240" s="13" t="n">
        <v>0.007118</v>
      </c>
      <c r="EI240" s="13" t="n">
        <v>0.071002</v>
      </c>
      <c r="EJ240" s="13" t="n">
        <v>-0.012112</v>
      </c>
      <c r="EK240" s="13" t="n">
        <v>-0.000608</v>
      </c>
      <c r="EL240" s="13" t="n">
        <v>-0.052504</v>
      </c>
      <c r="EM240" s="13" t="n">
        <v>0.057973</v>
      </c>
      <c r="EN240" s="13" t="n">
        <v>-0.000793</v>
      </c>
      <c r="EO240" s="13" t="n">
        <v>0.027035</v>
      </c>
      <c r="EP240" s="13" t="n">
        <v>0.042605</v>
      </c>
      <c r="EQ240" s="13" t="n">
        <v>0.025166</v>
      </c>
      <c r="ER240" s="13" t="n">
        <v>0.00737</v>
      </c>
      <c r="ES240" s="13" t="n">
        <v>0.010392</v>
      </c>
      <c r="ET240" s="13" t="n">
        <v>0.035766</v>
      </c>
      <c r="EU240" s="13" t="n">
        <v>0.008416</v>
      </c>
      <c r="EV240" s="13" t="n">
        <v>0.0091</v>
      </c>
      <c r="EW240" s="13" t="n">
        <v>0.024501</v>
      </c>
      <c r="EX240" s="13" t="n">
        <v>0.020936</v>
      </c>
      <c r="EY240" s="13" t="n">
        <v>0.042491</v>
      </c>
      <c r="EZ240" s="13" t="n">
        <v>0.00498</v>
      </c>
      <c r="FA240" s="13" t="n">
        <v>0.038418</v>
      </c>
      <c r="FB240" s="13" t="n">
        <v>-0.032533</v>
      </c>
      <c r="FC240" s="13" t="n">
        <v>0.012494</v>
      </c>
      <c r="FD240" s="13" t="n">
        <v>0.008404</v>
      </c>
      <c r="FE240" s="13" t="n">
        <v>0.061318</v>
      </c>
      <c r="FF240" s="13" t="n">
        <v>0.013706</v>
      </c>
      <c r="FG240" s="13" t="n">
        <v>0.011294</v>
      </c>
      <c r="FH240" s="13" t="n">
        <v>0.06077</v>
      </c>
      <c r="FI240" s="13" t="n">
        <v>-0.023636</v>
      </c>
      <c r="FJ240" s="13" t="n">
        <v>-0.143435</v>
      </c>
      <c r="FK240" s="13" t="n">
        <v>0.012373</v>
      </c>
      <c r="FL240" s="13" t="n">
        <v>-0.111642</v>
      </c>
      <c r="FM240" s="13" t="n">
        <v>0.160467</v>
      </c>
      <c r="FN240" s="13" t="n">
        <v>0.062815</v>
      </c>
      <c r="FO240" s="13" t="n">
        <v>-0.010624</v>
      </c>
      <c r="FP240" s="13" t="n">
        <v>0.022678</v>
      </c>
      <c r="FQ240" s="13" t="n">
        <v>-0.07708</v>
      </c>
      <c r="FR240" s="13" t="n">
        <v>0.091022</v>
      </c>
      <c r="FS240" s="13" t="n">
        <v>0.026044</v>
      </c>
      <c r="FT240" s="13" t="n">
        <v>-0.051077</v>
      </c>
      <c r="FU240" s="13" t="n">
        <v>-0.027706</v>
      </c>
      <c r="FV240" s="13" t="n">
        <v>0.049115</v>
      </c>
      <c r="FW240" s="13" t="n">
        <v>0.074613</v>
      </c>
      <c r="FX240" s="13" t="n">
        <v>0.002853</v>
      </c>
      <c r="FY240" s="13" t="n">
        <v>-0.004408</v>
      </c>
      <c r="FZ240" s="13" t="n">
        <v>-0.062037</v>
      </c>
      <c r="GA240" s="13" t="n">
        <v>-0.189678</v>
      </c>
      <c r="GB240" s="13" t="n">
        <v>0.196761</v>
      </c>
      <c r="GC240" s="13" t="n">
        <v>0.118762</v>
      </c>
    </row>
    <row r="241" customFormat="false" ht="15" hidden="false" customHeight="false" outlineLevel="0" collapsed="false">
      <c r="B241" s="8" t="str">
        <f aca="false">Deals!B241</f>
        <v>Houghton Mifflin Harcourt Co</v>
      </c>
      <c r="C241" s="12" t="n">
        <v>1</v>
      </c>
      <c r="D241" s="13" t="n">
        <v>-0.044731</v>
      </c>
      <c r="E241" s="13" t="n">
        <v>0.036905</v>
      </c>
      <c r="F241" s="13" t="n">
        <v>-0.135859</v>
      </c>
      <c r="G241" s="13" t="n">
        <v>-0.100531</v>
      </c>
      <c r="H241" s="13" t="n">
        <v>-0.035451</v>
      </c>
      <c r="I241" s="13" t="n">
        <v>0.008678</v>
      </c>
      <c r="J241" s="13" t="n">
        <v>0.102227</v>
      </c>
      <c r="K241" s="13" t="n">
        <v>-0.1809</v>
      </c>
      <c r="L241" s="13" t="n">
        <v>0.054372</v>
      </c>
      <c r="M241" s="13" t="n">
        <v>0.060074</v>
      </c>
      <c r="N241" s="13" t="n">
        <v>0.028586</v>
      </c>
      <c r="O241" s="13" t="n">
        <v>-0.161385</v>
      </c>
      <c r="P241" s="13" t="n">
        <v>-0.091279</v>
      </c>
      <c r="Q241" s="13" t="n">
        <v>0.084453</v>
      </c>
      <c r="R241" s="13" t="n">
        <v>-0.058997</v>
      </c>
      <c r="S241" s="13" t="n">
        <v>-0.159248</v>
      </c>
      <c r="T241" s="13" t="n">
        <v>-0.056674</v>
      </c>
      <c r="U241" s="13" t="n">
        <v>-0.126482</v>
      </c>
      <c r="V241" s="13" t="n">
        <v>-0.0181</v>
      </c>
      <c r="W241" s="13" t="n">
        <v>0.041475</v>
      </c>
      <c r="X241" s="13" t="n">
        <v>-0.022124</v>
      </c>
      <c r="Y241" s="13" t="n">
        <v>-0.081448</v>
      </c>
      <c r="Z241" s="13" t="n">
        <v>0.133005</v>
      </c>
      <c r="AA241" s="13" t="n">
        <v>0.073913</v>
      </c>
      <c r="AB241" s="13" t="n">
        <v>-0.004049</v>
      </c>
      <c r="AC241" s="13" t="n">
        <v>-0.028455</v>
      </c>
      <c r="AD241" s="13" t="n">
        <v>-0.146444</v>
      </c>
      <c r="AE241" s="13" t="n">
        <v>0.181373</v>
      </c>
      <c r="AF241" s="13" t="n">
        <v>-0.178423</v>
      </c>
      <c r="AG241" s="13" t="n">
        <v>-0.015152</v>
      </c>
      <c r="AH241" s="13" t="n">
        <v>-0.046154</v>
      </c>
      <c r="AI241" s="13" t="n">
        <v>-0.096774</v>
      </c>
      <c r="AJ241" s="13" t="n">
        <v>-0.190476</v>
      </c>
      <c r="AK241" s="13" t="n">
        <v>0.022059</v>
      </c>
      <c r="AL241" s="13" t="n">
        <v>-0.021583</v>
      </c>
      <c r="AM241" s="13" t="n">
        <v>0</v>
      </c>
      <c r="AN241" s="13" t="n">
        <v>0.125</v>
      </c>
      <c r="AO241" s="13" t="n">
        <v>-0.169935</v>
      </c>
      <c r="AP241" s="13" t="n">
        <v>0.015748</v>
      </c>
      <c r="AQ241" s="13" t="n">
        <v>0.085271</v>
      </c>
      <c r="AR241" s="13" t="n">
        <v>-0.042857</v>
      </c>
      <c r="AS241" s="13" t="n">
        <v>0.485075</v>
      </c>
      <c r="AT241" s="13" t="n">
        <v>-0.109548</v>
      </c>
      <c r="AU241" s="13" t="n">
        <v>0.181716</v>
      </c>
      <c r="AV241" s="13" t="n">
        <v>-0.244508</v>
      </c>
      <c r="AW241" s="13" t="n">
        <v>-0.08091</v>
      </c>
      <c r="AX241" s="13" t="n">
        <v>-0.019257</v>
      </c>
      <c r="AY241" s="13" t="n">
        <v>-0.208976</v>
      </c>
      <c r="AZ241" s="13" t="n">
        <v>0.021277</v>
      </c>
      <c r="BA241" s="13" t="n">
        <v>0.015625</v>
      </c>
      <c r="BB241" s="13" t="n">
        <v>0.017094</v>
      </c>
      <c r="BC241" s="13" t="n">
        <v>-0.104202</v>
      </c>
      <c r="BD241" s="13" t="n">
        <v>0.212008</v>
      </c>
      <c r="BE241" s="13" t="n">
        <v>-0.091331</v>
      </c>
      <c r="BF241" s="13" t="n">
        <v>0.064736</v>
      </c>
      <c r="BG241" s="13" t="n">
        <v>-0.1168</v>
      </c>
      <c r="BH241" s="13" t="n">
        <v>-0.009058</v>
      </c>
      <c r="BI241" s="13" t="n">
        <v>-0.656307</v>
      </c>
      <c r="BJ241" s="13" t="n">
        <v>-0.148936</v>
      </c>
      <c r="BK241" s="13" t="n">
        <v>-0.04375</v>
      </c>
      <c r="BM241" s="13" t="n">
        <v>-0.019694</v>
      </c>
      <c r="BN241" s="13" t="n">
        <v>-0.035205</v>
      </c>
      <c r="BO241" s="13" t="n">
        <v>-0.050275</v>
      </c>
      <c r="BP241" s="13" t="n">
        <v>-0.05851</v>
      </c>
      <c r="BQ241" s="13" t="n">
        <v>0.049146</v>
      </c>
      <c r="BR241" s="13" t="n">
        <v>0.029941</v>
      </c>
      <c r="BS241" s="13" t="n">
        <v>-0.057563</v>
      </c>
      <c r="BT241" s="13" t="n">
        <v>-0.064508</v>
      </c>
      <c r="BU241" s="13" t="n">
        <v>0.009635</v>
      </c>
      <c r="BV241" s="13" t="n">
        <v>0.103282</v>
      </c>
      <c r="BW241" s="13" t="n">
        <v>0.033338</v>
      </c>
      <c r="BX241" s="13" t="n">
        <v>0.009363</v>
      </c>
      <c r="BY241" s="13" t="n">
        <v>-0.008015</v>
      </c>
      <c r="BZ241" s="13" t="n">
        <v>0.041571</v>
      </c>
      <c r="CA241" s="13" t="n">
        <v>0.021929</v>
      </c>
      <c r="CB241" s="13" t="n">
        <v>0.013879</v>
      </c>
      <c r="CC241" s="13" t="n">
        <v>-0.028352</v>
      </c>
      <c r="CD241" s="13" t="n">
        <v>0.132419</v>
      </c>
      <c r="CE241" s="13" t="n">
        <v>0.021499</v>
      </c>
      <c r="CF241" s="13" t="n">
        <v>-0.001631</v>
      </c>
      <c r="CG241" s="13" t="n">
        <v>0.012207</v>
      </c>
      <c r="CH241" s="13" t="n">
        <v>-0.007634</v>
      </c>
      <c r="CI241" s="13" t="n">
        <v>-0.001231</v>
      </c>
      <c r="CJ241" s="13" t="n">
        <v>-0.019205</v>
      </c>
      <c r="CK241" s="13" t="n">
        <v>0.023121</v>
      </c>
      <c r="CL241" s="13" t="n">
        <v>0.000499</v>
      </c>
      <c r="CM241" s="13" t="n">
        <v>-0.009424</v>
      </c>
      <c r="CN241" s="13" t="n">
        <v>0.067982</v>
      </c>
      <c r="CO241" s="13" t="n">
        <v>0.00535</v>
      </c>
      <c r="CP241" s="13" t="n">
        <v>0.033907</v>
      </c>
      <c r="CQ241" s="13" t="n">
        <v>-0.013191</v>
      </c>
      <c r="CR241" s="13" t="n">
        <v>0.036353</v>
      </c>
      <c r="CS241" s="13" t="n">
        <v>-0.040985</v>
      </c>
      <c r="CT241" s="13" t="n">
        <v>0.016383</v>
      </c>
      <c r="CU241" s="13" t="n">
        <v>0.013182</v>
      </c>
      <c r="CV241" s="13" t="n">
        <v>0.055146</v>
      </c>
      <c r="CW241" s="13" t="n">
        <v>-0.001167</v>
      </c>
      <c r="CX241" s="13" t="n">
        <v>0.024528</v>
      </c>
      <c r="CY241" s="13" t="n">
        <v>0.026253</v>
      </c>
      <c r="CZ241" s="13" t="n">
        <v>-0.039848</v>
      </c>
      <c r="DA241" s="13" t="n">
        <v>-0.074916</v>
      </c>
      <c r="DB241" s="13" t="n">
        <v>0.02478</v>
      </c>
      <c r="DC241" s="13" t="n">
        <v>-0.119674</v>
      </c>
      <c r="DD241" s="13" t="n">
        <v>0.107288</v>
      </c>
      <c r="DE241" s="13" t="n">
        <v>0.038796</v>
      </c>
      <c r="DF241" s="13" t="n">
        <v>-0.023051</v>
      </c>
      <c r="DG241" s="13" t="n">
        <v>0.057962</v>
      </c>
      <c r="DH241" s="13" t="n">
        <v>-0.085032</v>
      </c>
      <c r="DI241" s="13" t="n">
        <v>0.065737</v>
      </c>
      <c r="DJ241" s="13" t="n">
        <v>-0.0009</v>
      </c>
      <c r="DK241" s="13" t="n">
        <v>-0.078032</v>
      </c>
      <c r="DL241" s="13" t="n">
        <v>0.063405</v>
      </c>
      <c r="DM241" s="13" t="n">
        <v>0.02682</v>
      </c>
      <c r="DN241" s="13" t="n">
        <v>0.0512</v>
      </c>
      <c r="DO241" s="13" t="n">
        <v>0.021085</v>
      </c>
      <c r="DP241" s="13" t="n">
        <v>-0.050291</v>
      </c>
      <c r="DQ241" s="13" t="n">
        <v>-0.090456</v>
      </c>
      <c r="DR241" s="13" t="n">
        <v>-0.265274</v>
      </c>
      <c r="DS241" s="13" t="n">
        <v>0.151394</v>
      </c>
      <c r="DT241" s="13" t="n">
        <v>0.041925</v>
      </c>
      <c r="DV241" s="13" t="n">
        <v>-0.022698</v>
      </c>
      <c r="DW241" s="13" t="n">
        <v>-0.036976</v>
      </c>
      <c r="DX241" s="13" t="n">
        <v>-0.052086</v>
      </c>
      <c r="DY241" s="13" t="n">
        <v>-0.066209</v>
      </c>
      <c r="DZ241" s="13" t="n">
        <v>0.061982</v>
      </c>
      <c r="EA241" s="13" t="n">
        <v>0.031808</v>
      </c>
      <c r="EB241" s="13" t="n">
        <v>-0.056919</v>
      </c>
      <c r="EC241" s="13" t="n">
        <v>-0.071494</v>
      </c>
      <c r="ED241" s="13" t="n">
        <v>0.01819</v>
      </c>
      <c r="EE241" s="13" t="n">
        <v>0.120043</v>
      </c>
      <c r="EF241" s="13" t="n">
        <v>0.046792</v>
      </c>
      <c r="EG241" s="13" t="n">
        <v>0.007433</v>
      </c>
      <c r="EH241" s="13" t="n">
        <v>-0.009751</v>
      </c>
      <c r="EI241" s="13" t="n">
        <v>0.045997</v>
      </c>
      <c r="EJ241" s="13" t="n">
        <v>0.027097</v>
      </c>
      <c r="EK241" s="13" t="n">
        <v>0.016254</v>
      </c>
      <c r="EL241" s="13" t="n">
        <v>-0.028065</v>
      </c>
      <c r="EM241" s="13" t="n">
        <v>0.135358</v>
      </c>
      <c r="EN241" s="13" t="n">
        <v>0.023606</v>
      </c>
      <c r="EO241" s="13" t="n">
        <v>-0.001285</v>
      </c>
      <c r="EP241" s="13" t="n">
        <v>0.009152</v>
      </c>
      <c r="EQ241" s="13" t="n">
        <v>-0.005001</v>
      </c>
      <c r="ER241" s="13" t="n">
        <v>-0.000392</v>
      </c>
      <c r="ES241" s="13" t="n">
        <v>-0.016334</v>
      </c>
      <c r="ET241" s="13" t="n">
        <v>0.022952</v>
      </c>
      <c r="EU241" s="13" t="n">
        <v>0.002484</v>
      </c>
      <c r="EV241" s="13" t="n">
        <v>-0.012488</v>
      </c>
      <c r="EW241" s="13" t="n">
        <v>0.076427</v>
      </c>
      <c r="EX241" s="13" t="n">
        <v>0.00355</v>
      </c>
      <c r="EY241" s="13" t="n">
        <v>0.029911</v>
      </c>
      <c r="EZ241" s="13" t="n">
        <v>-0.011401</v>
      </c>
      <c r="FA241" s="13" t="n">
        <v>0.02942</v>
      </c>
      <c r="FB241" s="13" t="n">
        <v>-0.040208</v>
      </c>
      <c r="FC241" s="13" t="n">
        <v>0.015816</v>
      </c>
      <c r="FD241" s="13" t="n">
        <v>0.009584</v>
      </c>
      <c r="FE241" s="13" t="n">
        <v>0.051542</v>
      </c>
      <c r="FF241" s="13" t="n">
        <v>0.000605</v>
      </c>
      <c r="FG241" s="13" t="n">
        <v>0.022955</v>
      </c>
      <c r="FH241" s="13" t="n">
        <v>0.02443</v>
      </c>
      <c r="FI241" s="13" t="n">
        <v>-0.040345</v>
      </c>
      <c r="FJ241" s="13" t="n">
        <v>-0.0755</v>
      </c>
      <c r="FK241" s="13" t="n">
        <v>0.023242</v>
      </c>
      <c r="FL241" s="13" t="n">
        <v>-0.12462</v>
      </c>
      <c r="FM241" s="13" t="n">
        <v>0.109262</v>
      </c>
      <c r="FN241" s="13" t="n">
        <v>0.03816</v>
      </c>
      <c r="FO241" s="13" t="n">
        <v>-0.023201</v>
      </c>
      <c r="FP241" s="13" t="n">
        <v>0.060626</v>
      </c>
      <c r="FQ241" s="13" t="n">
        <v>-0.098854</v>
      </c>
      <c r="FR241" s="13" t="n">
        <v>0.076118</v>
      </c>
      <c r="FS241" s="13" t="n">
        <v>-0.002632</v>
      </c>
      <c r="FT241" s="13" t="n">
        <v>-0.07722</v>
      </c>
      <c r="FU241" s="13" t="n">
        <v>0.064098</v>
      </c>
      <c r="FV241" s="13" t="n">
        <v>0.019316</v>
      </c>
      <c r="FW241" s="13" t="n">
        <v>0.049638</v>
      </c>
      <c r="FX241" s="13" t="n">
        <v>0.02739</v>
      </c>
      <c r="FY241" s="13" t="n">
        <v>-0.05216</v>
      </c>
      <c r="FZ241" s="13" t="n">
        <v>-0.097001</v>
      </c>
      <c r="GA241" s="13" t="n">
        <v>-0.275731</v>
      </c>
      <c r="GB241" s="13" t="n">
        <v>0.187651</v>
      </c>
      <c r="GC241" s="13" t="n">
        <v>0.034982</v>
      </c>
    </row>
    <row r="242" customFormat="false" ht="15" hidden="false" customHeight="false" outlineLevel="0" collapsed="false">
      <c r="B242" s="8" t="str">
        <f aca="false">Deals!B242</f>
        <v>Rite Aid Corporation</v>
      </c>
      <c r="C242" s="12" t="n">
        <v>1</v>
      </c>
      <c r="D242" s="13" t="n">
        <v>0.067066</v>
      </c>
      <c r="E242" s="13" t="n">
        <v>-0.074074</v>
      </c>
      <c r="F242" s="13" t="n">
        <v>-0.264242</v>
      </c>
      <c r="G242" s="13" t="n">
        <v>0.298188</v>
      </c>
      <c r="H242" s="13" t="n">
        <v>0</v>
      </c>
      <c r="I242" s="13" t="n">
        <v>-0.005076</v>
      </c>
      <c r="J242" s="13" t="n">
        <v>-0.006378</v>
      </c>
      <c r="K242" s="13" t="n">
        <v>0.020539</v>
      </c>
      <c r="L242" s="13" t="n">
        <v>0.025157</v>
      </c>
      <c r="M242" s="13" t="n">
        <v>-0.01227</v>
      </c>
      <c r="N242" s="13" t="n">
        <v>-0.043478</v>
      </c>
      <c r="O242" s="13" t="n">
        <v>-0.027273</v>
      </c>
      <c r="P242" s="13" t="n">
        <v>-0.065421</v>
      </c>
      <c r="Q242" s="13" t="n">
        <v>0.075714</v>
      </c>
      <c r="R242" s="13" t="n">
        <v>0.021248</v>
      </c>
      <c r="S242" s="13" t="n">
        <v>-0.127438</v>
      </c>
      <c r="T242" s="13" t="n">
        <v>0.186289</v>
      </c>
      <c r="U242" s="13" t="n">
        <v>0.035176</v>
      </c>
      <c r="V242" s="13" t="n">
        <v>-0.317961</v>
      </c>
      <c r="W242" s="13" t="n">
        <v>0.067616</v>
      </c>
      <c r="X242" s="13" t="n">
        <v>-0.291667</v>
      </c>
      <c r="Y242" s="13" t="n">
        <v>-0.058824</v>
      </c>
      <c r="Z242" s="13" t="n">
        <v>-0.1475</v>
      </c>
      <c r="AA242" s="13" t="n">
        <v>-0.134897</v>
      </c>
      <c r="AB242" s="13" t="n">
        <v>-0.240678</v>
      </c>
      <c r="AC242" s="13" t="n">
        <v>0.080357</v>
      </c>
      <c r="AD242" s="13" t="n">
        <v>-0.190083</v>
      </c>
      <c r="AE242" s="13" t="n">
        <v>-0.158163</v>
      </c>
      <c r="AF242" s="13" t="n">
        <v>0.218182</v>
      </c>
      <c r="AG242" s="13" t="n">
        <v>-0.0199</v>
      </c>
      <c r="AH242" s="13" t="n">
        <v>0.106599</v>
      </c>
      <c r="AI242" s="13" t="n">
        <v>-0.09633</v>
      </c>
      <c r="AJ242" s="13" t="n">
        <v>-0.147208</v>
      </c>
      <c r="AK242" s="13" t="n">
        <v>-0.005952</v>
      </c>
      <c r="AL242" s="13" t="n">
        <v>-0.041916</v>
      </c>
      <c r="AM242" s="13" t="n">
        <v>0.08125</v>
      </c>
      <c r="AN242" s="13" t="n">
        <v>0.16185</v>
      </c>
      <c r="AO242" s="13" t="n">
        <v>-0.318408</v>
      </c>
      <c r="AP242" s="13" t="n">
        <v>-0.065693</v>
      </c>
      <c r="AQ242" s="13" t="n">
        <v>-0.0625</v>
      </c>
      <c r="AR242" s="13" t="n">
        <v>-0.075</v>
      </c>
      <c r="AS242" s="13" t="n">
        <v>-0.361892</v>
      </c>
      <c r="AT242" s="13" t="n">
        <v>0.134124</v>
      </c>
      <c r="AU242" s="13" t="n">
        <v>-0.0788</v>
      </c>
      <c r="AV242" s="13" t="n">
        <v>-0.141892</v>
      </c>
      <c r="AW242" s="13" t="n">
        <v>-0.27874</v>
      </c>
      <c r="AX242" s="13" t="n">
        <v>-0.163755</v>
      </c>
      <c r="AY242" s="13" t="n">
        <v>0.045692</v>
      </c>
      <c r="AZ242" s="13" t="n">
        <v>-0.129838</v>
      </c>
      <c r="BA242" s="13" t="n">
        <v>-0.073171</v>
      </c>
      <c r="BB242" s="13" t="n">
        <v>0.075851</v>
      </c>
      <c r="BC242" s="13" t="n">
        <v>0.323741</v>
      </c>
      <c r="BD242" s="13" t="n">
        <v>-0.015217</v>
      </c>
      <c r="BE242" s="13" t="n">
        <v>0.707506</v>
      </c>
      <c r="BF242" s="13" t="n">
        <v>-0.227537</v>
      </c>
      <c r="BG242" s="13" t="n">
        <v>0.139749</v>
      </c>
      <c r="BH242" s="13" t="n">
        <v>0.101322</v>
      </c>
      <c r="BI242" s="13" t="n">
        <v>-0.044667</v>
      </c>
      <c r="BJ242" s="13" t="n">
        <v>-0.08374</v>
      </c>
      <c r="BK242" s="13" t="n">
        <v>0.299315</v>
      </c>
      <c r="BM242" s="13" t="n">
        <v>0.02453</v>
      </c>
      <c r="BN242" s="13" t="n">
        <v>-0.08003</v>
      </c>
      <c r="BO242" s="13" t="n">
        <v>-0.057953</v>
      </c>
      <c r="BP242" s="13" t="n">
        <v>0.059667</v>
      </c>
      <c r="BQ242" s="13" t="n">
        <v>0.010888</v>
      </c>
      <c r="BR242" s="13" t="n">
        <v>-0.033017</v>
      </c>
      <c r="BS242" s="13" t="n">
        <v>-0.098745</v>
      </c>
      <c r="BT242" s="13" t="n">
        <v>0.010871</v>
      </c>
      <c r="BU242" s="13" t="n">
        <v>0.080725</v>
      </c>
      <c r="BV242" s="13" t="n">
        <v>0.019985</v>
      </c>
      <c r="BW242" s="13" t="n">
        <v>0.033649</v>
      </c>
      <c r="BX242" s="13" t="n">
        <v>-0.007899</v>
      </c>
      <c r="BY242" s="13" t="n">
        <v>0.051346</v>
      </c>
      <c r="BZ242" s="13" t="n">
        <v>0.01079</v>
      </c>
      <c r="CA242" s="13" t="n">
        <v>-0.004156</v>
      </c>
      <c r="CB242" s="13" t="n">
        <v>-0.037128</v>
      </c>
      <c r="CC242" s="13" t="n">
        <v>0.037117</v>
      </c>
      <c r="CD242" s="13" t="n">
        <v>0.00102</v>
      </c>
      <c r="CE242" s="13" t="n">
        <v>0.030596</v>
      </c>
      <c r="CF242" s="13" t="n">
        <v>0.039699</v>
      </c>
      <c r="CG242" s="13" t="n">
        <v>0.007024</v>
      </c>
      <c r="CH242" s="13" t="n">
        <v>0.018097</v>
      </c>
      <c r="CI242" s="13" t="n">
        <v>0.015499</v>
      </c>
      <c r="CJ242" s="13" t="n">
        <v>0.015566</v>
      </c>
      <c r="CK242" s="13" t="n">
        <v>0.016712</v>
      </c>
      <c r="CL242" s="13" t="n">
        <v>0.00901</v>
      </c>
      <c r="CM242" s="13" t="n">
        <v>0.030275</v>
      </c>
      <c r="CN242" s="13" t="n">
        <v>0.026216</v>
      </c>
      <c r="CO242" s="13" t="n">
        <v>0.047855</v>
      </c>
      <c r="CP242" s="13" t="n">
        <v>0.004199</v>
      </c>
      <c r="CQ242" s="13" t="n">
        <v>0.05055</v>
      </c>
      <c r="CR242" s="13" t="n">
        <v>-0.032593</v>
      </c>
      <c r="CS242" s="13" t="n">
        <v>-0.004648</v>
      </c>
      <c r="CT242" s="13" t="n">
        <v>-0.000105</v>
      </c>
      <c r="CU242" s="13" t="n">
        <v>0.041052</v>
      </c>
      <c r="CV242" s="13" t="n">
        <v>0.01575</v>
      </c>
      <c r="CW242" s="13" t="n">
        <v>0.0235</v>
      </c>
      <c r="CX242" s="13" t="n">
        <v>0.07386</v>
      </c>
      <c r="CY242" s="13" t="n">
        <v>-0.00907</v>
      </c>
      <c r="CZ242" s="13" t="n">
        <v>-0.096152</v>
      </c>
      <c r="DA242" s="13" t="n">
        <v>0.026368</v>
      </c>
      <c r="DB242" s="13" t="n">
        <v>-0.101022</v>
      </c>
      <c r="DC242" s="13" t="n">
        <v>0.11301</v>
      </c>
      <c r="DD242" s="13" t="n">
        <v>0.06969</v>
      </c>
      <c r="DE242" s="13" t="n">
        <v>0.017969</v>
      </c>
      <c r="DF242" s="13" t="n">
        <v>0.032145</v>
      </c>
      <c r="DG242" s="13" t="n">
        <v>-0.055126</v>
      </c>
      <c r="DH242" s="13" t="n">
        <v>0.071522</v>
      </c>
      <c r="DI242" s="13" t="n">
        <v>0.021182</v>
      </c>
      <c r="DJ242" s="13" t="n">
        <v>-0.01992</v>
      </c>
      <c r="DK242" s="13" t="n">
        <v>-0.032211</v>
      </c>
      <c r="DL242" s="13" t="n">
        <v>0.027653</v>
      </c>
      <c r="DM242" s="13" t="n">
        <v>0.076121</v>
      </c>
      <c r="DN242" s="13" t="n">
        <v>-0.004684</v>
      </c>
      <c r="DO242" s="13" t="n">
        <v>0.010148</v>
      </c>
      <c r="DP242" s="13" t="n">
        <v>-0.066348</v>
      </c>
      <c r="DQ242" s="13" t="n">
        <v>-0.121418</v>
      </c>
      <c r="DR242" s="13" t="n">
        <v>0.165635</v>
      </c>
      <c r="DS242" s="13" t="n">
        <v>0.108631</v>
      </c>
      <c r="DT242" s="13" t="n">
        <v>0.022515</v>
      </c>
      <c r="DV242" s="13" t="n">
        <v>0.02393</v>
      </c>
      <c r="DW242" s="13" t="n">
        <v>-0.08373</v>
      </c>
      <c r="DX242" s="13" t="n">
        <v>-0.061746</v>
      </c>
      <c r="DY242" s="13" t="n">
        <v>0.054993</v>
      </c>
      <c r="DZ242" s="13" t="n">
        <v>0.011195</v>
      </c>
      <c r="EA242" s="13" t="n">
        <v>-0.029279</v>
      </c>
      <c r="EB242" s="13" t="n">
        <v>-0.110574</v>
      </c>
      <c r="EC242" s="13" t="n">
        <v>0.00886</v>
      </c>
      <c r="ED242" s="13" t="n">
        <v>0.078538</v>
      </c>
      <c r="EE242" s="13" t="n">
        <v>0.021158</v>
      </c>
      <c r="EF242" s="13" t="n">
        <v>0.029954</v>
      </c>
      <c r="EG242" s="13" t="n">
        <v>-0.012151</v>
      </c>
      <c r="EH242" s="13" t="n">
        <v>0.0548</v>
      </c>
      <c r="EI242" s="13" t="n">
        <v>0.00836</v>
      </c>
      <c r="EJ242" s="13" t="n">
        <v>-0.004989</v>
      </c>
      <c r="EK242" s="13" t="n">
        <v>-0.039536</v>
      </c>
      <c r="EL242" s="13" t="n">
        <v>0.040772</v>
      </c>
      <c r="EM242" s="13" t="n">
        <v>0.003534</v>
      </c>
      <c r="EN242" s="13" t="n">
        <v>0.032737</v>
      </c>
      <c r="EO242" s="13" t="n">
        <v>0.042111</v>
      </c>
      <c r="EP242" s="13" t="n">
        <v>0.005916</v>
      </c>
      <c r="EQ242" s="13" t="n">
        <v>0.02178</v>
      </c>
      <c r="ER242" s="13" t="n">
        <v>0.012158</v>
      </c>
      <c r="ES242" s="13" t="n">
        <v>0.020402</v>
      </c>
      <c r="ET242" s="13" t="n">
        <v>0.017059</v>
      </c>
      <c r="EU242" s="13" t="n">
        <v>0.008143</v>
      </c>
      <c r="EV242" s="13" t="n">
        <v>0.031596</v>
      </c>
      <c r="EW242" s="13" t="n">
        <v>0.021031</v>
      </c>
      <c r="EX242" s="13" t="n">
        <v>0.044201</v>
      </c>
      <c r="EY242" s="13" t="n">
        <v>0.006314</v>
      </c>
      <c r="EZ242" s="13" t="n">
        <v>0.044551</v>
      </c>
      <c r="FA242" s="13" t="n">
        <v>-0.028756</v>
      </c>
      <c r="FB242" s="13" t="n">
        <v>-0.003195</v>
      </c>
      <c r="FC242" s="13" t="n">
        <v>-0.001684</v>
      </c>
      <c r="FD242" s="13" t="n">
        <v>0.039166</v>
      </c>
      <c r="FE242" s="13" t="n">
        <v>0.015338</v>
      </c>
      <c r="FF242" s="13" t="n">
        <v>0.022407</v>
      </c>
      <c r="FG242" s="13" t="n">
        <v>0.077218</v>
      </c>
      <c r="FH242" s="13" t="n">
        <v>-0.009277</v>
      </c>
      <c r="FI242" s="13" t="n">
        <v>-0.099937</v>
      </c>
      <c r="FJ242" s="13" t="n">
        <v>0.030762</v>
      </c>
      <c r="FK242" s="13" t="n">
        <v>-0.101603</v>
      </c>
      <c r="FL242" s="13" t="n">
        <v>0.125157</v>
      </c>
      <c r="FM242" s="13" t="n">
        <v>0.073879</v>
      </c>
      <c r="FN242" s="13" t="n">
        <v>0.010235</v>
      </c>
      <c r="FO242" s="13" t="n">
        <v>0.03007</v>
      </c>
      <c r="FP242" s="13" t="n">
        <v>-0.066985</v>
      </c>
      <c r="FQ242" s="13" t="n">
        <v>0.074802</v>
      </c>
      <c r="FR242" s="13" t="n">
        <v>0.019393</v>
      </c>
      <c r="FS242" s="13" t="n">
        <v>-0.021938</v>
      </c>
      <c r="FT242" s="13" t="n">
        <v>-0.024319</v>
      </c>
      <c r="FU242" s="13" t="n">
        <v>0.026044</v>
      </c>
      <c r="FV242" s="13" t="n">
        <v>0.069986</v>
      </c>
      <c r="FW242" s="13" t="n">
        <v>0.000459</v>
      </c>
      <c r="FX242" s="13" t="n">
        <v>0.009026</v>
      </c>
      <c r="FY242" s="13" t="n">
        <v>-0.072733</v>
      </c>
      <c r="FZ242" s="13" t="n">
        <v>-0.13964</v>
      </c>
      <c r="GA242" s="13" t="n">
        <v>0.181242</v>
      </c>
      <c r="GB242" s="13" t="n">
        <v>0.100358</v>
      </c>
      <c r="GC242" s="13" t="n">
        <v>0.023159</v>
      </c>
    </row>
    <row r="243" customFormat="false" ht="15" hidden="false" customHeight="false" outlineLevel="0" collapsed="false">
      <c r="B243" s="8" t="str">
        <f aca="false">Deals!B243</f>
        <v>ASGN Inc</v>
      </c>
      <c r="C243" s="12" t="n">
        <v>1</v>
      </c>
      <c r="D243" s="13" t="n">
        <v>-0.02444</v>
      </c>
      <c r="E243" s="13" t="n">
        <v>-0.061065</v>
      </c>
      <c r="F243" s="13" t="n">
        <v>0.02557</v>
      </c>
      <c r="G243" s="13" t="n">
        <v>0.222493</v>
      </c>
      <c r="H243" s="13" t="n">
        <v>0.034804</v>
      </c>
      <c r="I243" s="13" t="n">
        <v>-0.037061</v>
      </c>
      <c r="J243" s="13" t="n">
        <v>-0.140156</v>
      </c>
      <c r="K243" s="13" t="n">
        <v>-0.145925</v>
      </c>
      <c r="L243" s="13" t="n">
        <v>0.118449</v>
      </c>
      <c r="M243" s="13" t="n">
        <v>-0.023294</v>
      </c>
      <c r="N243" s="13" t="n">
        <v>0.044648</v>
      </c>
      <c r="O243" s="13" t="n">
        <v>-0.019113</v>
      </c>
      <c r="P243" s="13" t="n">
        <v>0</v>
      </c>
      <c r="Q243" s="13" t="n">
        <v>0.020568</v>
      </c>
      <c r="R243" s="13" t="n">
        <v>-0.037656</v>
      </c>
      <c r="S243" s="13" t="n">
        <v>-0.051805</v>
      </c>
      <c r="T243" s="13" t="n">
        <v>0.199942</v>
      </c>
      <c r="U243" s="13" t="n">
        <v>0.069508</v>
      </c>
      <c r="V243" s="13" t="n">
        <v>0.025362</v>
      </c>
      <c r="W243" s="13" t="n">
        <v>0.042182</v>
      </c>
      <c r="X243" s="13" t="n">
        <v>0.028396</v>
      </c>
      <c r="Y243" s="13" t="n">
        <v>0.066763</v>
      </c>
      <c r="Z243" s="13" t="n">
        <v>0.012169</v>
      </c>
      <c r="AA243" s="13" t="n">
        <v>0.033397</v>
      </c>
      <c r="AB243" s="13" t="n">
        <v>-0.090489</v>
      </c>
      <c r="AC243" s="13" t="n">
        <v>-0.031472</v>
      </c>
      <c r="AD243" s="13" t="n">
        <v>0.125367</v>
      </c>
      <c r="AE243" s="13" t="n">
        <v>0.140462</v>
      </c>
      <c r="AF243" s="13" t="n">
        <v>0.044757</v>
      </c>
      <c r="AG243" s="13" t="n">
        <v>0.004847</v>
      </c>
      <c r="AH243" s="13" t="n">
        <v>0.19138</v>
      </c>
      <c r="AI243" s="13" t="n">
        <v>0.001567</v>
      </c>
      <c r="AJ243" s="13" t="n">
        <v>0.067675</v>
      </c>
      <c r="AK243" s="13" t="n">
        <v>-0.015266</v>
      </c>
      <c r="AL243" s="13" t="n">
        <v>-0.04502</v>
      </c>
      <c r="AM243" s="13" t="n">
        <v>0.015455</v>
      </c>
      <c r="AN243" s="13" t="n">
        <v>0.154879</v>
      </c>
      <c r="AO243" s="13" t="n">
        <v>0.02536</v>
      </c>
      <c r="AP243" s="13" t="n">
        <v>-0.147532</v>
      </c>
      <c r="AQ243" s="13" t="n">
        <v>-0.150133</v>
      </c>
      <c r="AR243" s="13" t="n">
        <v>0.032349</v>
      </c>
      <c r="AS243" s="13" t="n">
        <v>-0.212996</v>
      </c>
      <c r="AT243" s="13" t="n">
        <v>0.15578</v>
      </c>
      <c r="AU243" s="13" t="n">
        <v>0.022543</v>
      </c>
      <c r="AV243" s="13" t="n">
        <v>-0.014283</v>
      </c>
      <c r="AW243" s="13" t="n">
        <v>-0.007088</v>
      </c>
      <c r="AX243" s="13" t="n">
        <v>-0.195273</v>
      </c>
      <c r="AY243" s="13" t="n">
        <v>0.194559</v>
      </c>
      <c r="AZ243" s="13" t="n">
        <v>0.040429</v>
      </c>
      <c r="BA243" s="13" t="n">
        <v>-0.009199</v>
      </c>
      <c r="BB243" s="13" t="n">
        <v>0.006243</v>
      </c>
      <c r="BC243" s="13" t="n">
        <v>0.011613</v>
      </c>
      <c r="BD243" s="13" t="n">
        <v>0.053782</v>
      </c>
      <c r="BE243" s="13" t="n">
        <v>0.059096</v>
      </c>
      <c r="BF243" s="13" t="n">
        <v>-0.046217</v>
      </c>
      <c r="BG243" s="13" t="n">
        <v>-0.250849</v>
      </c>
      <c r="BH243" s="13" t="n">
        <v>-0.30349</v>
      </c>
      <c r="BI243" s="13" t="n">
        <v>0.315119</v>
      </c>
      <c r="BJ243" s="13" t="n">
        <v>0.325942</v>
      </c>
      <c r="BK243" s="13" t="n">
        <v>0.082643</v>
      </c>
      <c r="BM243" s="13" t="n">
        <v>0.00263</v>
      </c>
      <c r="BN243" s="13" t="n">
        <v>-0.05552</v>
      </c>
      <c r="BO243" s="13" t="n">
        <v>-0.042563</v>
      </c>
      <c r="BP243" s="13" t="n">
        <v>0.062808</v>
      </c>
      <c r="BQ243" s="13" t="n">
        <v>0.019056</v>
      </c>
      <c r="BR243" s="13" t="n">
        <v>-0.04771</v>
      </c>
      <c r="BS243" s="13" t="n">
        <v>-0.070432</v>
      </c>
      <c r="BT243" s="13" t="n">
        <v>0.014407</v>
      </c>
      <c r="BU243" s="13" t="n">
        <v>0.07542</v>
      </c>
      <c r="BV243" s="13" t="n">
        <v>-0.003604</v>
      </c>
      <c r="BW243" s="13" t="n">
        <v>0.016372</v>
      </c>
      <c r="BX243" s="13" t="n">
        <v>-0.025656</v>
      </c>
      <c r="BY243" s="13" t="n">
        <v>0.052055</v>
      </c>
      <c r="BZ243" s="13" t="n">
        <v>0.022986</v>
      </c>
      <c r="CA243" s="13" t="n">
        <v>0.003539</v>
      </c>
      <c r="CB243" s="13" t="n">
        <v>-0.046889</v>
      </c>
      <c r="CC243" s="13" t="n">
        <v>0.085084</v>
      </c>
      <c r="CD243" s="13" t="n">
        <v>0.016834</v>
      </c>
      <c r="CE243" s="13" t="n">
        <v>0.018865</v>
      </c>
      <c r="CF243" s="13" t="n">
        <v>0.014755</v>
      </c>
      <c r="CG243" s="13" t="n">
        <v>-0.00231</v>
      </c>
      <c r="CH243" s="13" t="n">
        <v>0.011011</v>
      </c>
      <c r="CI243" s="13" t="n">
        <v>-0.009065</v>
      </c>
      <c r="CJ243" s="13" t="n">
        <v>0.020227</v>
      </c>
      <c r="CK243" s="13" t="n">
        <v>0.005463</v>
      </c>
      <c r="CL243" s="13" t="n">
        <v>-0.018586</v>
      </c>
      <c r="CM243" s="13" t="n">
        <v>0.046011</v>
      </c>
      <c r="CN243" s="13" t="n">
        <v>0.01906</v>
      </c>
      <c r="CO243" s="13" t="n">
        <v>0.034775</v>
      </c>
      <c r="CP243" s="13" t="n">
        <v>-0.001446</v>
      </c>
      <c r="CQ243" s="13" t="n">
        <v>0.037257</v>
      </c>
      <c r="CR243" s="13" t="n">
        <v>-0.035351</v>
      </c>
      <c r="CS243" s="13" t="n">
        <v>0.01168</v>
      </c>
      <c r="CT243" s="13" t="n">
        <v>0.002978</v>
      </c>
      <c r="CU243" s="13" t="n">
        <v>0.052862</v>
      </c>
      <c r="CV243" s="13" t="n">
        <v>0.007789</v>
      </c>
      <c r="CW243" s="13" t="n">
        <v>0.026064</v>
      </c>
      <c r="CX243" s="13" t="n">
        <v>0.051329</v>
      </c>
      <c r="CY243" s="13" t="n">
        <v>-0.010991</v>
      </c>
      <c r="CZ243" s="13" t="n">
        <v>-0.106</v>
      </c>
      <c r="DA243" s="13" t="n">
        <v>0.024752</v>
      </c>
      <c r="DB243" s="13" t="n">
        <v>-0.108788</v>
      </c>
      <c r="DC243" s="13" t="n">
        <v>0.100445</v>
      </c>
      <c r="DD243" s="13" t="n">
        <v>0.060194</v>
      </c>
      <c r="DE243" s="13" t="n">
        <v>-0.018345</v>
      </c>
      <c r="DF243" s="13" t="n">
        <v>0.044649</v>
      </c>
      <c r="DG243" s="13" t="n">
        <v>-0.082817</v>
      </c>
      <c r="DH243" s="13" t="n">
        <v>0.081164</v>
      </c>
      <c r="DI243" s="13" t="n">
        <v>0.017156</v>
      </c>
      <c r="DJ243" s="13" t="n">
        <v>-0.042057</v>
      </c>
      <c r="DK243" s="13" t="n">
        <v>0.012578</v>
      </c>
      <c r="DL243" s="13" t="n">
        <v>0.025955</v>
      </c>
      <c r="DM243" s="13" t="n">
        <v>0.030184</v>
      </c>
      <c r="DN243" s="13" t="n">
        <v>0.031672</v>
      </c>
      <c r="DO243" s="13" t="n">
        <v>-0.011484</v>
      </c>
      <c r="DP243" s="13" t="n">
        <v>-0.068037</v>
      </c>
      <c r="DQ243" s="13" t="n">
        <v>-0.187323</v>
      </c>
      <c r="DR243" s="13" t="n">
        <v>0.135259</v>
      </c>
      <c r="DS243" s="13" t="n">
        <v>0.091913</v>
      </c>
      <c r="DT243" s="13" t="n">
        <v>0.012826</v>
      </c>
      <c r="DV243" s="13" t="n">
        <v>0.006696</v>
      </c>
      <c r="DW243" s="13" t="n">
        <v>-0.056513</v>
      </c>
      <c r="DX243" s="13" t="n">
        <v>-0.043687</v>
      </c>
      <c r="DY243" s="13" t="n">
        <v>0.066808</v>
      </c>
      <c r="DZ243" s="13" t="n">
        <v>0.017999</v>
      </c>
      <c r="EA243" s="13" t="n">
        <v>-0.051072</v>
      </c>
      <c r="EB243" s="13" t="n">
        <v>-0.072967</v>
      </c>
      <c r="EC243" s="13" t="n">
        <v>0.021296</v>
      </c>
      <c r="ED243" s="13" t="n">
        <v>0.084161</v>
      </c>
      <c r="EE243" s="13" t="n">
        <v>-0.002913</v>
      </c>
      <c r="EF243" s="13" t="n">
        <v>0.015778</v>
      </c>
      <c r="EG243" s="13" t="n">
        <v>-0.027406</v>
      </c>
      <c r="EH243" s="13" t="n">
        <v>0.05463</v>
      </c>
      <c r="EI243" s="13" t="n">
        <v>0.018005</v>
      </c>
      <c r="EJ243" s="13" t="n">
        <v>0.003286</v>
      </c>
      <c r="EK243" s="13" t="n">
        <v>-0.044896</v>
      </c>
      <c r="EL243" s="13" t="n">
        <v>0.079731</v>
      </c>
      <c r="EM243" s="13" t="n">
        <v>0.01806</v>
      </c>
      <c r="EN243" s="13" t="n">
        <v>0.020789</v>
      </c>
      <c r="EO243" s="13" t="n">
        <v>0.012259</v>
      </c>
      <c r="EP243" s="13" t="n">
        <v>-0.004443</v>
      </c>
      <c r="EQ243" s="13" t="n">
        <v>0.015352</v>
      </c>
      <c r="ER243" s="13" t="n">
        <v>-0.014783</v>
      </c>
      <c r="ES243" s="13" t="n">
        <v>0.021966</v>
      </c>
      <c r="ET243" s="13" t="n">
        <v>0.006962</v>
      </c>
      <c r="EU243" s="13" t="n">
        <v>-0.020048</v>
      </c>
      <c r="EV243" s="13" t="n">
        <v>0.047769</v>
      </c>
      <c r="EW243" s="13" t="n">
        <v>0.010408</v>
      </c>
      <c r="EX243" s="13" t="n">
        <v>0.038008</v>
      </c>
      <c r="EY243" s="13" t="n">
        <v>0.002647</v>
      </c>
      <c r="EZ243" s="13" t="n">
        <v>0.03873</v>
      </c>
      <c r="FA243" s="13" t="n">
        <v>-0.0413</v>
      </c>
      <c r="FB243" s="13" t="n">
        <v>0.011095</v>
      </c>
      <c r="FC243" s="13" t="n">
        <v>0.004647</v>
      </c>
      <c r="FD243" s="13" t="n">
        <v>0.048704</v>
      </c>
      <c r="FE243" s="13" t="n">
        <v>0.013776</v>
      </c>
      <c r="FF243" s="13" t="n">
        <v>0.024714</v>
      </c>
      <c r="FG243" s="13" t="n">
        <v>0.048461</v>
      </c>
      <c r="FH243" s="13" t="n">
        <v>-0.014265</v>
      </c>
      <c r="FI243" s="13" t="n">
        <v>-0.107156</v>
      </c>
      <c r="FJ243" s="13" t="n">
        <v>0.019152</v>
      </c>
      <c r="FK243" s="13" t="n">
        <v>-0.113974</v>
      </c>
      <c r="FL243" s="13" t="n">
        <v>0.108189</v>
      </c>
      <c r="FM243" s="13" t="n">
        <v>0.066692</v>
      </c>
      <c r="FN243" s="13" t="n">
        <v>-0.025629</v>
      </c>
      <c r="FO243" s="13" t="n">
        <v>0.044085</v>
      </c>
      <c r="FP243" s="13" t="n">
        <v>-0.095558</v>
      </c>
      <c r="FQ243" s="13" t="n">
        <v>0.084122</v>
      </c>
      <c r="FR243" s="13" t="n">
        <v>0.016233</v>
      </c>
      <c r="FS243" s="13" t="n">
        <v>-0.042869</v>
      </c>
      <c r="FT243" s="13" t="n">
        <v>0.012393</v>
      </c>
      <c r="FU243" s="13" t="n">
        <v>0.025273</v>
      </c>
      <c r="FV243" s="13" t="n">
        <v>0.039554</v>
      </c>
      <c r="FW243" s="13" t="n">
        <v>0.031341</v>
      </c>
      <c r="FX243" s="13" t="n">
        <v>-0.009539</v>
      </c>
      <c r="FY243" s="13" t="n">
        <v>-0.071545</v>
      </c>
      <c r="FZ243" s="13" t="n">
        <v>-0.192857</v>
      </c>
      <c r="GA243" s="13" t="n">
        <v>0.14683</v>
      </c>
      <c r="GB243" s="13" t="n">
        <v>0.098247</v>
      </c>
      <c r="GC243" s="13" t="n">
        <v>0.014031</v>
      </c>
    </row>
    <row r="244" customFormat="false" ht="15" hidden="false" customHeight="false" outlineLevel="0" collapsed="false">
      <c r="B244" s="8" t="str">
        <f aca="false">Deals!B244</f>
        <v>Patterson Companies, Inc.</v>
      </c>
      <c r="C244" s="12" t="n">
        <v>1</v>
      </c>
      <c r="D244" s="13" t="n">
        <v>0.031038</v>
      </c>
      <c r="E244" s="13" t="n">
        <v>-0.086324</v>
      </c>
      <c r="F244" s="13" t="n">
        <v>-0.056295</v>
      </c>
      <c r="G244" s="13" t="n">
        <v>0.095954</v>
      </c>
      <c r="H244" s="13" t="n">
        <v>-0.038608</v>
      </c>
      <c r="I244" s="13" t="n">
        <v>-0.0079</v>
      </c>
      <c r="J244" s="13" t="n">
        <v>-0.060827</v>
      </c>
      <c r="K244" s="13" t="n">
        <v>0.023081</v>
      </c>
      <c r="L244" s="13" t="n">
        <v>0.071133</v>
      </c>
      <c r="M244" s="13" t="n">
        <v>-0.068343</v>
      </c>
      <c r="N244" s="13" t="n">
        <v>0.125952</v>
      </c>
      <c r="O244" s="13" t="n">
        <v>-0.018849</v>
      </c>
      <c r="P244" s="13" t="n">
        <v>0.030695</v>
      </c>
      <c r="Q244" s="13" t="n">
        <v>-0.068071</v>
      </c>
      <c r="R244" s="13" t="n">
        <v>-0.001304</v>
      </c>
      <c r="S244" s="13" t="n">
        <v>-0.070309</v>
      </c>
      <c r="T244" s="13" t="n">
        <v>-0.092952</v>
      </c>
      <c r="U244" s="13" t="n">
        <v>0.059112</v>
      </c>
      <c r="V244" s="13" t="n">
        <v>0.014136</v>
      </c>
      <c r="W244" s="13" t="n">
        <v>0.092286</v>
      </c>
      <c r="X244" s="13" t="n">
        <v>-0.00484</v>
      </c>
      <c r="Y244" s="13" t="n">
        <v>-0.016361</v>
      </c>
      <c r="Z244" s="13" t="n">
        <v>-0.007417</v>
      </c>
      <c r="AA244" s="13" t="n">
        <v>0.063179</v>
      </c>
      <c r="AB244" s="13" t="n">
        <v>-0.111395</v>
      </c>
      <c r="AC244" s="13" t="n">
        <v>-0.077181</v>
      </c>
      <c r="AD244" s="13" t="n">
        <v>0.003896</v>
      </c>
      <c r="AE244" s="13" t="n">
        <v>-0.042691</v>
      </c>
      <c r="AF244" s="13" t="n">
        <v>-0.012162</v>
      </c>
      <c r="AG244" s="13" t="n">
        <v>-0.011491</v>
      </c>
      <c r="AH244" s="13" t="n">
        <v>-0.006643</v>
      </c>
      <c r="AI244" s="13" t="n">
        <v>-0.120089</v>
      </c>
      <c r="AJ244" s="13" t="n">
        <v>-0.296073</v>
      </c>
      <c r="AK244" s="13" t="n">
        <v>0.047233</v>
      </c>
      <c r="AL244" s="13" t="n">
        <v>-0.101375</v>
      </c>
      <c r="AM244" s="13" t="n">
        <v>0.083652</v>
      </c>
      <c r="AN244" s="13" t="n">
        <v>0.081606</v>
      </c>
      <c r="AO244" s="13" t="n">
        <v>-0.080343</v>
      </c>
      <c r="AP244" s="13" t="n">
        <v>0.084257</v>
      </c>
      <c r="AQ244" s="13" t="n">
        <v>-0.076483</v>
      </c>
      <c r="AR244" s="13" t="n">
        <v>0.123561</v>
      </c>
      <c r="AS244" s="13" t="n">
        <v>-0.225069</v>
      </c>
      <c r="AT244" s="13" t="n">
        <v>0.133774</v>
      </c>
      <c r="AU244" s="13" t="n">
        <v>0.011664</v>
      </c>
      <c r="AV244" s="13" t="n">
        <v>-0.031042</v>
      </c>
      <c r="AW244" s="13" t="n">
        <v>-0.000458</v>
      </c>
      <c r="AX244" s="13" t="n">
        <v>-0.037546</v>
      </c>
      <c r="AY244" s="13" t="n">
        <v>0.089439</v>
      </c>
      <c r="AZ244" s="13" t="n">
        <v>-0.135371</v>
      </c>
      <c r="BA244" s="13" t="n">
        <v>-0.155556</v>
      </c>
      <c r="BB244" s="13" t="n">
        <v>0.065789</v>
      </c>
      <c r="BC244" s="13" t="n">
        <v>-0.038721</v>
      </c>
      <c r="BD244" s="13" t="n">
        <v>0.136019</v>
      </c>
      <c r="BE244" s="13" t="n">
        <v>0.052415</v>
      </c>
      <c r="BF244" s="13" t="n">
        <v>0.074707</v>
      </c>
      <c r="BG244" s="13" t="n">
        <v>0.080872</v>
      </c>
      <c r="BH244" s="13" t="n">
        <v>-0.357293</v>
      </c>
      <c r="BI244" s="13" t="n">
        <v>0.195553</v>
      </c>
      <c r="BJ244" s="13" t="n">
        <v>0.077133</v>
      </c>
      <c r="BK244" s="13" t="n">
        <v>0.117318</v>
      </c>
      <c r="BM244" s="13" t="n">
        <v>0.002539</v>
      </c>
      <c r="BN244" s="13" t="n">
        <v>-0.051396</v>
      </c>
      <c r="BO244" s="13" t="n">
        <v>-0.039812</v>
      </c>
      <c r="BP244" s="13" t="n">
        <v>0.071169</v>
      </c>
      <c r="BQ244" s="13" t="n">
        <v>0.008101</v>
      </c>
      <c r="BR244" s="13" t="n">
        <v>-0.030148</v>
      </c>
      <c r="BS244" s="13" t="n">
        <v>-0.068149</v>
      </c>
      <c r="BT244" s="13" t="n">
        <v>0.018704</v>
      </c>
      <c r="BU244" s="13" t="n">
        <v>0.075609</v>
      </c>
      <c r="BV244" s="13" t="n">
        <v>0.004424</v>
      </c>
      <c r="BW244" s="13" t="n">
        <v>0.018023</v>
      </c>
      <c r="BX244" s="13" t="n">
        <v>-0.011803</v>
      </c>
      <c r="BY244" s="13" t="n">
        <v>0.041392</v>
      </c>
      <c r="BZ244" s="13" t="n">
        <v>0.006476</v>
      </c>
      <c r="CA244" s="13" t="n">
        <v>-0.003134</v>
      </c>
      <c r="CB244" s="13" t="n">
        <v>-0.018846</v>
      </c>
      <c r="CC244" s="13" t="n">
        <v>0.070102</v>
      </c>
      <c r="CD244" s="13" t="n">
        <v>0.001879</v>
      </c>
      <c r="CE244" s="13" t="n">
        <v>0.036717</v>
      </c>
      <c r="CF244" s="13" t="n">
        <v>0.025925</v>
      </c>
      <c r="CG244" s="13" t="n">
        <v>-2.3E-005</v>
      </c>
      <c r="CH244" s="13" t="n">
        <v>0.016783</v>
      </c>
      <c r="CI244" s="13" t="n">
        <v>-0.005317</v>
      </c>
      <c r="CJ244" s="13" t="n">
        <v>0.015919</v>
      </c>
      <c r="CK244" s="13" t="n">
        <v>0.011914</v>
      </c>
      <c r="CL244" s="13" t="n">
        <v>0.001535</v>
      </c>
      <c r="CM244" s="13" t="n">
        <v>0.037843</v>
      </c>
      <c r="CN244" s="13" t="n">
        <v>0.032391</v>
      </c>
      <c r="CO244" s="13" t="n">
        <v>0.048332</v>
      </c>
      <c r="CP244" s="13" t="n">
        <v>0.007703</v>
      </c>
      <c r="CQ244" s="13" t="n">
        <v>0.056247</v>
      </c>
      <c r="CR244" s="13" t="n">
        <v>-0.049482</v>
      </c>
      <c r="CS244" s="13" t="n">
        <v>0.001997</v>
      </c>
      <c r="CT244" s="13" t="n">
        <v>-0.00721</v>
      </c>
      <c r="CU244" s="13" t="n">
        <v>0.045945</v>
      </c>
      <c r="CV244" s="13" t="n">
        <v>0.013577</v>
      </c>
      <c r="CW244" s="13" t="n">
        <v>0.031178</v>
      </c>
      <c r="CX244" s="13" t="n">
        <v>0.031503</v>
      </c>
      <c r="CY244" s="13" t="n">
        <v>0.003622</v>
      </c>
      <c r="CZ244" s="13" t="n">
        <v>-0.100105</v>
      </c>
      <c r="DA244" s="13" t="n">
        <v>0.01902</v>
      </c>
      <c r="DB244" s="13" t="n">
        <v>-0.114177</v>
      </c>
      <c r="DC244" s="13" t="n">
        <v>0.10528</v>
      </c>
      <c r="DD244" s="13" t="n">
        <v>0.049014</v>
      </c>
      <c r="DE244" s="13" t="n">
        <v>0.009375</v>
      </c>
      <c r="DF244" s="13" t="n">
        <v>0.040175</v>
      </c>
      <c r="DG244" s="13" t="n">
        <v>-0.077156</v>
      </c>
      <c r="DH244" s="13" t="n">
        <v>0.095604</v>
      </c>
      <c r="DI244" s="13" t="n">
        <v>0.012269</v>
      </c>
      <c r="DJ244" s="13" t="n">
        <v>-0.046106</v>
      </c>
      <c r="DK244" s="13" t="n">
        <v>0.03074</v>
      </c>
      <c r="DL244" s="13" t="n">
        <v>0.015052</v>
      </c>
      <c r="DM244" s="13" t="n">
        <v>0.040888</v>
      </c>
      <c r="DN244" s="13" t="n">
        <v>0.02847</v>
      </c>
      <c r="DO244" s="13" t="n">
        <v>-0.018014</v>
      </c>
      <c r="DP244" s="13" t="n">
        <v>-0.071353</v>
      </c>
      <c r="DQ244" s="13" t="n">
        <v>-0.185883</v>
      </c>
      <c r="DR244" s="13" t="n">
        <v>0.145135</v>
      </c>
      <c r="DS244" s="13" t="n">
        <v>0.091203</v>
      </c>
      <c r="DT244" s="13" t="n">
        <v>0.008282</v>
      </c>
      <c r="DV244" s="13" t="n">
        <v>0.002242</v>
      </c>
      <c r="DW244" s="13" t="n">
        <v>-0.049799</v>
      </c>
      <c r="DX244" s="13" t="n">
        <v>-0.04262</v>
      </c>
      <c r="DY244" s="13" t="n">
        <v>0.074388</v>
      </c>
      <c r="DZ244" s="13" t="n">
        <v>0.009392</v>
      </c>
      <c r="EA244" s="13" t="n">
        <v>-0.033722</v>
      </c>
      <c r="EB244" s="13" t="n">
        <v>-0.072981</v>
      </c>
      <c r="EC244" s="13" t="n">
        <v>0.020687</v>
      </c>
      <c r="ED244" s="13" t="n">
        <v>0.083711</v>
      </c>
      <c r="EE244" s="13" t="n">
        <v>0.007668</v>
      </c>
      <c r="EF244" s="13" t="n">
        <v>0.011229</v>
      </c>
      <c r="EG244" s="13" t="n">
        <v>-0.014761</v>
      </c>
      <c r="EH244" s="13" t="n">
        <v>0.042527</v>
      </c>
      <c r="EI244" s="13" t="n">
        <v>0.001709</v>
      </c>
      <c r="EJ244" s="13" t="n">
        <v>0.001375</v>
      </c>
      <c r="EK244" s="13" t="n">
        <v>-0.024456</v>
      </c>
      <c r="EL244" s="13" t="n">
        <v>0.071815</v>
      </c>
      <c r="EM244" s="13" t="n">
        <v>0.00341</v>
      </c>
      <c r="EN244" s="13" t="n">
        <v>0.041283</v>
      </c>
      <c r="EO244" s="13" t="n">
        <v>0.02771</v>
      </c>
      <c r="EP244" s="13" t="n">
        <v>0.000951</v>
      </c>
      <c r="EQ244" s="13" t="n">
        <v>0.018779</v>
      </c>
      <c r="ER244" s="13" t="n">
        <v>-0.004455</v>
      </c>
      <c r="ES244" s="13" t="n">
        <v>0.018669</v>
      </c>
      <c r="ET244" s="13" t="n">
        <v>0.0107</v>
      </c>
      <c r="EU244" s="13" t="n">
        <v>0.000746</v>
      </c>
      <c r="EV244" s="13" t="n">
        <v>0.036305</v>
      </c>
      <c r="EW244" s="13" t="n">
        <v>0.031812</v>
      </c>
      <c r="EX244" s="13" t="n">
        <v>0.046824</v>
      </c>
      <c r="EY244" s="13" t="n">
        <v>0.008793</v>
      </c>
      <c r="EZ244" s="13" t="n">
        <v>0.055211</v>
      </c>
      <c r="FA244" s="13" t="n">
        <v>-0.04486</v>
      </c>
      <c r="FB244" s="13" t="n">
        <v>-0.001829</v>
      </c>
      <c r="FC244" s="13" t="n">
        <v>-0.009547</v>
      </c>
      <c r="FD244" s="13" t="n">
        <v>0.045144</v>
      </c>
      <c r="FE244" s="13" t="n">
        <v>0.013947</v>
      </c>
      <c r="FF244" s="13" t="n">
        <v>0.032185</v>
      </c>
      <c r="FG244" s="13" t="n">
        <v>0.030858</v>
      </c>
      <c r="FH244" s="13" t="n">
        <v>-0.000878</v>
      </c>
      <c r="FI244" s="13" t="n">
        <v>-0.102856</v>
      </c>
      <c r="FJ244" s="13" t="n">
        <v>0.0193</v>
      </c>
      <c r="FK244" s="13" t="n">
        <v>-0.118256</v>
      </c>
      <c r="FL244" s="13" t="n">
        <v>0.112082</v>
      </c>
      <c r="FM244" s="13" t="n">
        <v>0.05047</v>
      </c>
      <c r="FN244" s="13" t="n">
        <v>0.004414</v>
      </c>
      <c r="FO244" s="13" t="n">
        <v>0.045636</v>
      </c>
      <c r="FP244" s="13" t="n">
        <v>-0.085719</v>
      </c>
      <c r="FQ244" s="13" t="n">
        <v>0.094344</v>
      </c>
      <c r="FR244" s="13" t="n">
        <v>0.009871</v>
      </c>
      <c r="FS244" s="13" t="n">
        <v>-0.050563</v>
      </c>
      <c r="FT244" s="13" t="n">
        <v>0.032459</v>
      </c>
      <c r="FU244" s="13" t="n">
        <v>0.011985</v>
      </c>
      <c r="FV244" s="13" t="n">
        <v>0.039272</v>
      </c>
      <c r="FW244" s="13" t="n">
        <v>0.029408</v>
      </c>
      <c r="FX244" s="13" t="n">
        <v>-0.02365</v>
      </c>
      <c r="FY244" s="13" t="n">
        <v>-0.076039</v>
      </c>
      <c r="FZ244" s="13" t="n">
        <v>-0.200642</v>
      </c>
      <c r="GA244" s="13" t="n">
        <v>0.153123</v>
      </c>
      <c r="GB244" s="13" t="n">
        <v>0.076251</v>
      </c>
      <c r="GC244" s="13" t="n">
        <v>0.019646</v>
      </c>
    </row>
    <row r="245" customFormat="false" ht="15" hidden="false" customHeight="false" outlineLevel="0" collapsed="false">
      <c r="B245" s="8" t="str">
        <f aca="false">Deals!B245</f>
        <v>Alexion Pharmaceuticals, Inc.</v>
      </c>
      <c r="C245" s="12" t="n">
        <v>1</v>
      </c>
      <c r="D245" s="13" t="n">
        <v>0.092217</v>
      </c>
      <c r="E245" s="13" t="n">
        <v>-0.127887</v>
      </c>
      <c r="F245" s="13" t="n">
        <v>-0.091759</v>
      </c>
      <c r="G245" s="13" t="n">
        <v>0.125392</v>
      </c>
      <c r="H245" s="13" t="n">
        <v>0.013864</v>
      </c>
      <c r="I245" s="13" t="n">
        <v>0.068987</v>
      </c>
      <c r="J245" s="13" t="n">
        <v>-0.234967</v>
      </c>
      <c r="K245" s="13" t="n">
        <v>-0.035154</v>
      </c>
      <c r="L245" s="13" t="n">
        <v>-0.011222</v>
      </c>
      <c r="M245" s="13" t="n">
        <v>0.000431</v>
      </c>
      <c r="N245" s="13" t="n">
        <v>0.083429</v>
      </c>
      <c r="O245" s="13" t="n">
        <v>-0.226243</v>
      </c>
      <c r="P245" s="13" t="n">
        <v>0.101405</v>
      </c>
      <c r="Q245" s="13" t="n">
        <v>-0.021306</v>
      </c>
      <c r="R245" s="13" t="n">
        <v>-0.026379</v>
      </c>
      <c r="S245" s="13" t="n">
        <v>0.064958</v>
      </c>
      <c r="T245" s="13" t="n">
        <v>-0.060613</v>
      </c>
      <c r="U245" s="13" t="n">
        <v>-0.001958</v>
      </c>
      <c r="V245" s="13" t="n">
        <v>0.068083</v>
      </c>
      <c r="W245" s="13" t="n">
        <v>0.004362</v>
      </c>
      <c r="X245" s="13" t="n">
        <v>-0.076267</v>
      </c>
      <c r="Y245" s="13" t="n">
        <v>0.053943</v>
      </c>
      <c r="Z245" s="13" t="n">
        <v>-0.232822</v>
      </c>
      <c r="AA245" s="13" t="n">
        <v>0.241151</v>
      </c>
      <c r="AB245" s="13" t="n">
        <v>0.128791</v>
      </c>
      <c r="AC245" s="13" t="n">
        <v>0.036916</v>
      </c>
      <c r="AD245" s="13" t="n">
        <v>-0.014887</v>
      </c>
      <c r="AE245" s="13" t="n">
        <v>-0.147053</v>
      </c>
      <c r="AF245" s="13" t="n">
        <v>-0.082317</v>
      </c>
      <c r="AG245" s="13" t="n">
        <v>0.089063</v>
      </c>
      <c r="AH245" s="13" t="n">
        <v>-0.002258</v>
      </c>
      <c r="AI245" s="13" t="n">
        <v>-0.015672</v>
      </c>
      <c r="AJ245" s="13" t="n">
        <v>-0.051</v>
      </c>
      <c r="AK245" s="13" t="n">
        <v>0.055356</v>
      </c>
      <c r="AL245" s="13" t="n">
        <v>-0.012752</v>
      </c>
      <c r="AM245" s="13" t="n">
        <v>0.069061</v>
      </c>
      <c r="AN245" s="13" t="n">
        <v>0.070963</v>
      </c>
      <c r="AO245" s="13" t="n">
        <v>-0.080626</v>
      </c>
      <c r="AP245" s="13" t="n">
        <v>0.137189</v>
      </c>
      <c r="AQ245" s="13" t="n">
        <v>-0.193799</v>
      </c>
      <c r="AR245" s="13" t="n">
        <v>0.098867</v>
      </c>
      <c r="AS245" s="13" t="n">
        <v>-0.209419</v>
      </c>
      <c r="AT245" s="13" t="n">
        <v>0.262942</v>
      </c>
      <c r="AU245" s="13" t="n">
        <v>0.100602</v>
      </c>
      <c r="AV245" s="13" t="n">
        <v>-0.001108</v>
      </c>
      <c r="AW245" s="13" t="n">
        <v>0.007028</v>
      </c>
      <c r="AX245" s="13" t="n">
        <v>-0.164916</v>
      </c>
      <c r="AY245" s="13" t="n">
        <v>0.152182</v>
      </c>
      <c r="AZ245" s="13" t="n">
        <v>-0.135059</v>
      </c>
      <c r="BA245" s="13" t="n">
        <v>-0.110601</v>
      </c>
      <c r="BB245" s="13" t="n">
        <v>-0.027987</v>
      </c>
      <c r="BC245" s="13" t="n">
        <v>0.076169</v>
      </c>
      <c r="BD245" s="13" t="n">
        <v>0.081025</v>
      </c>
      <c r="BE245" s="13" t="n">
        <v>-0.050816</v>
      </c>
      <c r="BF245" s="13" t="n">
        <v>-0.080999</v>
      </c>
      <c r="BG245" s="13" t="n">
        <v>-0.053929</v>
      </c>
      <c r="BH245" s="13" t="n">
        <v>-0.045092</v>
      </c>
      <c r="BI245" s="13" t="n">
        <v>0.196904</v>
      </c>
      <c r="BJ245" s="13" t="n">
        <v>0.11566</v>
      </c>
      <c r="BK245" s="13" t="n">
        <v>-0.063887</v>
      </c>
      <c r="BM245" s="13" t="n">
        <v>0.031311</v>
      </c>
      <c r="BN245" s="13" t="n">
        <v>-0.059184</v>
      </c>
      <c r="BO245" s="13" t="n">
        <v>-0.017</v>
      </c>
      <c r="BP245" s="13" t="n">
        <v>0.085501</v>
      </c>
      <c r="BQ245" s="13" t="n">
        <v>0.000862</v>
      </c>
      <c r="BR245" s="13" t="n">
        <v>-0.013923</v>
      </c>
      <c r="BS245" s="13" t="n">
        <v>-0.060194</v>
      </c>
      <c r="BT245" s="13" t="n">
        <v>0.002648</v>
      </c>
      <c r="BU245" s="13" t="n">
        <v>0.065164</v>
      </c>
      <c r="BV245" s="13" t="n">
        <v>-0.007147</v>
      </c>
      <c r="BW245" s="13" t="n">
        <v>0.016604</v>
      </c>
      <c r="BX245" s="13" t="n">
        <v>0.000702</v>
      </c>
      <c r="BY245" s="13" t="n">
        <v>0.051821</v>
      </c>
      <c r="BZ245" s="13" t="n">
        <v>-0.007159</v>
      </c>
      <c r="CA245" s="13" t="n">
        <v>0.005453</v>
      </c>
      <c r="CB245" s="13" t="n">
        <v>-0.023749</v>
      </c>
      <c r="CC245" s="13" t="n">
        <v>0.010556</v>
      </c>
      <c r="CD245" s="13" t="n">
        <v>0.012329</v>
      </c>
      <c r="CE245" s="13" t="n">
        <v>0.034037</v>
      </c>
      <c r="CF245" s="13" t="n">
        <v>0.047372</v>
      </c>
      <c r="CG245" s="13" t="n">
        <v>0.014383</v>
      </c>
      <c r="CH245" s="13" t="n">
        <v>0.019205</v>
      </c>
      <c r="CI245" s="13" t="n">
        <v>0.028893</v>
      </c>
      <c r="CJ245" s="13" t="n">
        <v>-0.00451</v>
      </c>
      <c r="CK245" s="13" t="n">
        <v>0.025623</v>
      </c>
      <c r="CL245" s="13" t="n">
        <v>0.02111</v>
      </c>
      <c r="CM245" s="13" t="n">
        <v>0.010474</v>
      </c>
      <c r="CN245" s="13" t="n">
        <v>0.042284</v>
      </c>
      <c r="CO245" s="13" t="n">
        <v>0.032246</v>
      </c>
      <c r="CP245" s="13" t="n">
        <v>0.010423</v>
      </c>
      <c r="CQ245" s="13" t="n">
        <v>0.080568</v>
      </c>
      <c r="CR245" s="13" t="n">
        <v>-0.013619</v>
      </c>
      <c r="CS245" s="13" t="n">
        <v>-0.028051</v>
      </c>
      <c r="CT245" s="13" t="n">
        <v>0.002292</v>
      </c>
      <c r="CU245" s="13" t="n">
        <v>0.044338</v>
      </c>
      <c r="CV245" s="13" t="n">
        <v>0.008912</v>
      </c>
      <c r="CW245" s="13" t="n">
        <v>0.029916</v>
      </c>
      <c r="CX245" s="13" t="n">
        <v>0.062181</v>
      </c>
      <c r="CY245" s="13" t="n">
        <v>0.009488</v>
      </c>
      <c r="CZ245" s="13" t="n">
        <v>-0.088495</v>
      </c>
      <c r="DA245" s="13" t="n">
        <v>0.008286</v>
      </c>
      <c r="DB245" s="13" t="n">
        <v>-0.084595</v>
      </c>
      <c r="DC245" s="13" t="n">
        <v>0.081277</v>
      </c>
      <c r="DD245" s="13" t="n">
        <v>0.038978</v>
      </c>
      <c r="DE245" s="13" t="n">
        <v>0.032718</v>
      </c>
      <c r="DF245" s="13" t="n">
        <v>0.043915</v>
      </c>
      <c r="DG245" s="13" t="n">
        <v>-0.069033</v>
      </c>
      <c r="DH245" s="13" t="n">
        <v>0.076465</v>
      </c>
      <c r="DI245" s="13" t="n">
        <v>0.015604</v>
      </c>
      <c r="DJ245" s="13" t="n">
        <v>-0.002311</v>
      </c>
      <c r="DK245" s="13" t="n">
        <v>0.004095</v>
      </c>
      <c r="DL245" s="13" t="n">
        <v>0.03018</v>
      </c>
      <c r="DM245" s="13" t="n">
        <v>0.038716</v>
      </c>
      <c r="DN245" s="13" t="n">
        <v>0.036704</v>
      </c>
      <c r="DO245" s="13" t="n">
        <v>0.024594</v>
      </c>
      <c r="DP245" s="13" t="n">
        <v>-0.07027</v>
      </c>
      <c r="DQ245" s="13" t="n">
        <v>-0.077815</v>
      </c>
      <c r="DR245" s="13" t="n">
        <v>0.140905</v>
      </c>
      <c r="DS245" s="13" t="n">
        <v>0.056438</v>
      </c>
      <c r="DT245" s="13" t="n">
        <v>0.050972</v>
      </c>
      <c r="DV245" s="13" t="n">
        <v>0.028827</v>
      </c>
      <c r="DW245" s="13" t="n">
        <v>-0.064724</v>
      </c>
      <c r="DX245" s="13" t="n">
        <v>-0.022601</v>
      </c>
      <c r="DY245" s="13" t="n">
        <v>0.075987</v>
      </c>
      <c r="DZ245" s="13" t="n">
        <v>0.001824</v>
      </c>
      <c r="EA245" s="13" t="n">
        <v>-0.00837</v>
      </c>
      <c r="EB245" s="13" t="n">
        <v>-0.063947</v>
      </c>
      <c r="EC245" s="13" t="n">
        <v>0.012902</v>
      </c>
      <c r="ED245" s="13" t="n">
        <v>0.060117</v>
      </c>
      <c r="EE245" s="13" t="n">
        <v>-0.004977</v>
      </c>
      <c r="EF245" s="13" t="n">
        <v>0.008057</v>
      </c>
      <c r="EG245" s="13" t="n">
        <v>0.006806</v>
      </c>
      <c r="EH245" s="13" t="n">
        <v>0.049935</v>
      </c>
      <c r="EI245" s="13" t="n">
        <v>-0.009553</v>
      </c>
      <c r="EJ245" s="13" t="n">
        <v>-0.002709</v>
      </c>
      <c r="EK245" s="13" t="n">
        <v>-0.034978</v>
      </c>
      <c r="EL245" s="13" t="n">
        <v>0.024645</v>
      </c>
      <c r="EM245" s="13" t="n">
        <v>-0.000502</v>
      </c>
      <c r="EN245" s="13" t="n">
        <v>0.034016</v>
      </c>
      <c r="EO245" s="13" t="n">
        <v>0.036635</v>
      </c>
      <c r="EP245" s="13" t="n">
        <v>0.00446</v>
      </c>
      <c r="EQ245" s="13" t="n">
        <v>0.016297</v>
      </c>
      <c r="ER245" s="13" t="n">
        <v>0.023226</v>
      </c>
      <c r="ES245" s="13" t="n">
        <v>0.002142</v>
      </c>
      <c r="ET245" s="13" t="n">
        <v>0.017406</v>
      </c>
      <c r="EU245" s="13" t="n">
        <v>0.007309</v>
      </c>
      <c r="EV245" s="13" t="n">
        <v>0.018518</v>
      </c>
      <c r="EW245" s="13" t="n">
        <v>0.020679</v>
      </c>
      <c r="EX245" s="13" t="n">
        <v>0.034014</v>
      </c>
      <c r="EY245" s="13" t="n">
        <v>0.017968</v>
      </c>
      <c r="EZ245" s="13" t="n">
        <v>0.063409</v>
      </c>
      <c r="FA245" s="13" t="n">
        <v>-0.028518</v>
      </c>
      <c r="FB245" s="13" t="n">
        <v>-0.015555</v>
      </c>
      <c r="FC245" s="13" t="n">
        <v>-0.011655</v>
      </c>
      <c r="FD245" s="13" t="n">
        <v>0.028206</v>
      </c>
      <c r="FE245" s="13" t="n">
        <v>0.011672</v>
      </c>
      <c r="FF245" s="13" t="n">
        <v>0.031151</v>
      </c>
      <c r="FG245" s="13" t="n">
        <v>0.048656</v>
      </c>
      <c r="FH245" s="13" t="n">
        <v>0.011911</v>
      </c>
      <c r="FI245" s="13" t="n">
        <v>-0.090512</v>
      </c>
      <c r="FJ245" s="13" t="n">
        <v>0.031844</v>
      </c>
      <c r="FK245" s="13" t="n">
        <v>-0.083033</v>
      </c>
      <c r="FL245" s="13" t="n">
        <v>0.094941</v>
      </c>
      <c r="FM245" s="13" t="n">
        <v>0.050622</v>
      </c>
      <c r="FN245" s="13" t="n">
        <v>0.016135</v>
      </c>
      <c r="FO245" s="13" t="n">
        <v>0.032897</v>
      </c>
      <c r="FP245" s="13" t="n">
        <v>-0.06874</v>
      </c>
      <c r="FQ245" s="13" t="n">
        <v>0.076675</v>
      </c>
      <c r="FR245" s="13" t="n">
        <v>0.017491</v>
      </c>
      <c r="FS245" s="13" t="n">
        <v>-0.007688</v>
      </c>
      <c r="FT245" s="13" t="n">
        <v>-0.000523</v>
      </c>
      <c r="FU245" s="13" t="n">
        <v>0.022992</v>
      </c>
      <c r="FV245" s="13" t="n">
        <v>0.041412</v>
      </c>
      <c r="FW245" s="13" t="n">
        <v>0.025775</v>
      </c>
      <c r="FX245" s="13" t="n">
        <v>0.005438</v>
      </c>
      <c r="FY245" s="13" t="n">
        <v>-0.070463</v>
      </c>
      <c r="FZ245" s="13" t="n">
        <v>-0.11985</v>
      </c>
      <c r="GA245" s="13" t="n">
        <v>0.139924</v>
      </c>
      <c r="GB245" s="13" t="n">
        <v>0.089001</v>
      </c>
      <c r="GC245" s="13" t="n">
        <v>0.018928</v>
      </c>
    </row>
    <row r="246" customFormat="false" ht="15" hidden="false" customHeight="false" outlineLevel="0" collapsed="false">
      <c r="B246" s="8" t="str">
        <f aca="false">Deals!B246</f>
        <v>Gibraltar Industries, Inc.</v>
      </c>
      <c r="C246" s="12" t="n">
        <v>0</v>
      </c>
      <c r="D246" s="13" t="n">
        <v>-0.055373</v>
      </c>
      <c r="E246" s="13" t="n">
        <v>-0.143678</v>
      </c>
      <c r="F246" s="13" t="n">
        <v>0.119585</v>
      </c>
      <c r="G246" s="13" t="n">
        <v>0.379837</v>
      </c>
      <c r="H246" s="13" t="n">
        <v>0.054107</v>
      </c>
      <c r="I246" s="13" t="n">
        <v>-0.046834</v>
      </c>
      <c r="J246" s="13" t="n">
        <v>-0.165094</v>
      </c>
      <c r="K246" s="13" t="n">
        <v>0.163606</v>
      </c>
      <c r="L246" s="13" t="n">
        <v>0.157192</v>
      </c>
      <c r="M246" s="13" t="n">
        <v>-0.075175</v>
      </c>
      <c r="N246" s="13" t="n">
        <v>0.129679</v>
      </c>
      <c r="O246" s="13" t="n">
        <v>0.05656</v>
      </c>
      <c r="P246" s="13" t="n">
        <v>0.117517</v>
      </c>
      <c r="Q246" s="13" t="n">
        <v>0.081633</v>
      </c>
      <c r="R246" s="13" t="n">
        <v>-0.026468</v>
      </c>
      <c r="S246" s="13" t="n">
        <v>0.047106</v>
      </c>
      <c r="T246" s="13" t="n">
        <v>0.156812</v>
      </c>
      <c r="U246" s="13" t="n">
        <v>-0.074444</v>
      </c>
      <c r="V246" s="13" t="n">
        <v>0.054022</v>
      </c>
      <c r="W246" s="13" t="n">
        <v>-0.055809</v>
      </c>
      <c r="X246" s="13" t="n">
        <v>-0.006031</v>
      </c>
      <c r="Y246" s="13" t="n">
        <v>-0.04733</v>
      </c>
      <c r="Z246" s="13" t="n">
        <v>-0.207643</v>
      </c>
      <c r="AA246" s="13" t="n">
        <v>0.146302</v>
      </c>
      <c r="AB246" s="13" t="n">
        <v>-0.162693</v>
      </c>
      <c r="AC246" s="13" t="n">
        <v>-0.020101</v>
      </c>
      <c r="AD246" s="13" t="n">
        <v>0.064957</v>
      </c>
      <c r="AE246" s="13" t="n">
        <v>0.067416</v>
      </c>
      <c r="AF246" s="13" t="n">
        <v>-0.010526</v>
      </c>
      <c r="AG246" s="13" t="n">
        <v>0.00304</v>
      </c>
      <c r="AH246" s="13" t="n">
        <v>0.124242</v>
      </c>
      <c r="AI246" s="13" t="n">
        <v>-0.06469</v>
      </c>
      <c r="AJ246" s="13" t="n">
        <v>-0.024496</v>
      </c>
      <c r="AK246" s="13" t="n">
        <v>0.038405</v>
      </c>
      <c r="AL246" s="13" t="n">
        <v>0.128023</v>
      </c>
      <c r="AM246" s="13" t="n">
        <v>-0.054224</v>
      </c>
      <c r="AN246" s="13" t="n">
        <v>0.158667</v>
      </c>
      <c r="AO246" s="13" t="n">
        <v>0.044879</v>
      </c>
      <c r="AP246" s="13" t="n">
        <v>0.004405</v>
      </c>
      <c r="AQ246" s="13" t="n">
        <v>-0.218421</v>
      </c>
      <c r="AR246" s="13" t="n">
        <v>0.01459</v>
      </c>
      <c r="AS246" s="13" t="n">
        <v>-0.015763</v>
      </c>
      <c r="AT246" s="13" t="n">
        <v>0.001686</v>
      </c>
      <c r="AU246" s="13" t="n">
        <v>0.136045</v>
      </c>
      <c r="AV246" s="13" t="n">
        <v>0.002716</v>
      </c>
      <c r="AW246" s="13" t="n">
        <v>-0.023147</v>
      </c>
      <c r="AX246" s="13" t="n">
        <v>-0.100076</v>
      </c>
      <c r="AY246" s="13" t="n">
        <v>0.130532</v>
      </c>
      <c r="AZ246" s="13" t="n">
        <v>0.026759</v>
      </c>
      <c r="BA246" s="13" t="n">
        <v>-0.028234</v>
      </c>
      <c r="BB246" s="13" t="n">
        <v>0.1408</v>
      </c>
      <c r="BC246" s="13" t="n">
        <v>0.158685</v>
      </c>
      <c r="BD246" s="13" t="n">
        <v>-0.018974</v>
      </c>
      <c r="BE246" s="13" t="n">
        <v>-0.034087</v>
      </c>
      <c r="BF246" s="13" t="n">
        <v>0.080888</v>
      </c>
      <c r="BG246" s="13" t="n">
        <v>-0.070616</v>
      </c>
      <c r="BH246" s="13" t="n">
        <v>-0.15295</v>
      </c>
      <c r="BI246" s="13" t="n">
        <v>0.078751</v>
      </c>
      <c r="BJ246" s="13" t="n">
        <v>-0.04946</v>
      </c>
      <c r="BK246" s="13" t="n">
        <v>0.090888</v>
      </c>
      <c r="BM246" s="13" t="n">
        <v>-0.055373</v>
      </c>
      <c r="BN246" s="13" t="n">
        <v>-0.035985</v>
      </c>
      <c r="BO246" s="13" t="n">
        <v>-0.039847</v>
      </c>
      <c r="BP246" s="13" t="n">
        <v>0.05297</v>
      </c>
      <c r="BQ246" s="13" t="n">
        <v>0.030741</v>
      </c>
      <c r="BR246" s="13" t="n">
        <v>-0.052302</v>
      </c>
      <c r="BS246" s="13" t="n">
        <v>-0.063009</v>
      </c>
      <c r="BT246" s="13" t="n">
        <v>-0.01309</v>
      </c>
      <c r="BU246" s="13" t="n">
        <v>0.068055</v>
      </c>
      <c r="BV246" s="13" t="n">
        <v>0.016072</v>
      </c>
      <c r="BW246" s="13" t="n">
        <v>-0.008157</v>
      </c>
      <c r="BX246" s="13" t="n">
        <v>0.007352</v>
      </c>
      <c r="BY246" s="13" t="n">
        <v>0.048882</v>
      </c>
      <c r="BZ246" s="13" t="n">
        <v>0.041045</v>
      </c>
      <c r="CA246" s="13" t="n">
        <v>0.030226</v>
      </c>
      <c r="CB246" s="13" t="n">
        <v>-0.035925</v>
      </c>
      <c r="CC246" s="13" t="n">
        <v>0.13831</v>
      </c>
      <c r="CD246" s="13" t="n">
        <v>0.080139</v>
      </c>
      <c r="CE246" s="13" t="n">
        <v>-0.018857</v>
      </c>
      <c r="CF246" s="13" t="n">
        <v>0.005195</v>
      </c>
      <c r="CG246" s="13" t="n">
        <v>0.008164</v>
      </c>
      <c r="CH246" s="13" t="n">
        <v>0.022889</v>
      </c>
      <c r="CI246" s="13" t="n">
        <v>-0.026455</v>
      </c>
      <c r="CJ246" s="13" t="n">
        <v>0.03834</v>
      </c>
      <c r="CK246" s="13" t="n">
        <v>-0.008186</v>
      </c>
      <c r="CL246" s="13" t="n">
        <v>-0.020183</v>
      </c>
      <c r="CM246" s="13" t="n">
        <v>0.097789</v>
      </c>
      <c r="CN246" s="13" t="n">
        <v>-0.000141</v>
      </c>
      <c r="CO246" s="13" t="n">
        <v>0.021339</v>
      </c>
      <c r="CP246" s="13" t="n">
        <v>-0.014216</v>
      </c>
      <c r="CQ246" s="13" t="n">
        <v>0.02739</v>
      </c>
      <c r="CR246" s="13" t="n">
        <v>-0.032222</v>
      </c>
      <c r="CS246" s="13" t="n">
        <v>0.028314</v>
      </c>
      <c r="CT246" s="13" t="n">
        <v>0.011574</v>
      </c>
      <c r="CU246" s="13" t="n">
        <v>0.065476</v>
      </c>
      <c r="CV246" s="13" t="n">
        <v>0.010986</v>
      </c>
      <c r="CW246" s="13" t="n">
        <v>-0.003438</v>
      </c>
      <c r="CX246" s="13" t="n">
        <v>0.017138</v>
      </c>
      <c r="CY246" s="13" t="n">
        <v>-0.033947</v>
      </c>
      <c r="CZ246" s="13" t="n">
        <v>-0.092511</v>
      </c>
      <c r="DA246" s="13" t="n">
        <v>0.002495</v>
      </c>
      <c r="DB246" s="13" t="n">
        <v>-0.115682</v>
      </c>
      <c r="DC246" s="13" t="n">
        <v>0.084279</v>
      </c>
      <c r="DD246" s="13" t="n">
        <v>0.049183</v>
      </c>
      <c r="DE246" s="13" t="n">
        <v>-0.04816</v>
      </c>
      <c r="DF246" s="13" t="n">
        <v>0.038882</v>
      </c>
      <c r="DG246" s="13" t="n">
        <v>-0.089176</v>
      </c>
      <c r="DH246" s="13" t="n">
        <v>0.066195</v>
      </c>
      <c r="DI246" s="13" t="n">
        <v>-0.018585</v>
      </c>
      <c r="DJ246" s="13" t="n">
        <v>-0.066139</v>
      </c>
      <c r="DK246" s="13" t="n">
        <v>0.054784</v>
      </c>
      <c r="DL246" s="13" t="n">
        <v>0.01138</v>
      </c>
      <c r="DM246" s="13" t="n">
        <v>0.034336</v>
      </c>
      <c r="DN246" s="13" t="n">
        <v>0.046332</v>
      </c>
      <c r="DO246" s="13" t="n">
        <v>-0.059176</v>
      </c>
      <c r="DP246" s="13" t="n">
        <v>-0.083709</v>
      </c>
      <c r="DQ246" s="13" t="n">
        <v>-0.264965</v>
      </c>
      <c r="DR246" s="13" t="n">
        <v>0.108935</v>
      </c>
      <c r="DS246" s="13" t="n">
        <v>0.043916</v>
      </c>
      <c r="DT246" s="13" t="n">
        <v>0.044366</v>
      </c>
      <c r="DV246" s="13" t="n">
        <v>-0.050328</v>
      </c>
      <c r="DW246" s="13" t="n">
        <v>-0.034308</v>
      </c>
      <c r="DX246" s="13" t="n">
        <v>-0.049615</v>
      </c>
      <c r="DY246" s="13" t="n">
        <v>0.049806</v>
      </c>
      <c r="DZ246" s="13" t="n">
        <v>0.011878</v>
      </c>
      <c r="EA246" s="13" t="n">
        <v>-0.049649</v>
      </c>
      <c r="EB246" s="13" t="n">
        <v>-0.086043</v>
      </c>
      <c r="EC246" s="13" t="n">
        <v>-0.014482</v>
      </c>
      <c r="ED246" s="13" t="n">
        <v>0.077828</v>
      </c>
      <c r="EE246" s="13" t="n">
        <v>0.037266</v>
      </c>
      <c r="EF246" s="13" t="n">
        <v>-0.017486</v>
      </c>
      <c r="EG246" s="13" t="n">
        <v>0.008906</v>
      </c>
      <c r="EH246" s="13" t="n">
        <v>0.041202</v>
      </c>
      <c r="EI246" s="13" t="n">
        <v>0.034504</v>
      </c>
      <c r="EJ246" s="13" t="n">
        <v>0.027047</v>
      </c>
      <c r="EK246" s="13" t="n">
        <v>-0.045937</v>
      </c>
      <c r="EL246" s="13" t="n">
        <v>0.097765</v>
      </c>
      <c r="EM246" s="13" t="n">
        <v>0.059961</v>
      </c>
      <c r="EN246" s="13" t="n">
        <v>0.000689</v>
      </c>
      <c r="EO246" s="13" t="n">
        <v>0.014868</v>
      </c>
      <c r="EP246" s="13" t="n">
        <v>0.013282</v>
      </c>
      <c r="EQ246" s="13" t="n">
        <v>0.010844</v>
      </c>
      <c r="ER246" s="13" t="n">
        <v>-0.022017</v>
      </c>
      <c r="ES246" s="13" t="n">
        <v>0.060492</v>
      </c>
      <c r="ET246" s="13" t="n">
        <v>-0.004598</v>
      </c>
      <c r="EU246" s="13" t="n">
        <v>-0.018252</v>
      </c>
      <c r="EV246" s="13" t="n">
        <v>0.094668</v>
      </c>
      <c r="EW246" s="13" t="n">
        <v>-0.004544</v>
      </c>
      <c r="EX246" s="13" t="n">
        <v>0.029052</v>
      </c>
      <c r="EY246" s="13" t="n">
        <v>-0.001146</v>
      </c>
      <c r="EZ246" s="13" t="n">
        <v>0.031691</v>
      </c>
      <c r="FA246" s="13" t="n">
        <v>-0.043143</v>
      </c>
      <c r="FB246" s="13" t="n">
        <v>0.036203</v>
      </c>
      <c r="FC246" s="13" t="n">
        <v>0.01141</v>
      </c>
      <c r="FD246" s="13" t="n">
        <v>0.048549</v>
      </c>
      <c r="FE246" s="13" t="n">
        <v>-0.005962</v>
      </c>
      <c r="FF246" s="13" t="n">
        <v>-0.012931</v>
      </c>
      <c r="FG246" s="13" t="n">
        <v>0.014095</v>
      </c>
      <c r="FH246" s="13" t="n">
        <v>-0.022105</v>
      </c>
      <c r="FI246" s="13" t="n">
        <v>-0.087041</v>
      </c>
      <c r="FJ246" s="13" t="n">
        <v>-0.004115</v>
      </c>
      <c r="FK246" s="13" t="n">
        <v>-0.124186</v>
      </c>
      <c r="FL246" s="13" t="n">
        <v>0.115649</v>
      </c>
      <c r="FM246" s="13" t="n">
        <v>0.053177</v>
      </c>
      <c r="FN246" s="13" t="n">
        <v>-0.020198</v>
      </c>
      <c r="FO246" s="13" t="n">
        <v>0.032461</v>
      </c>
      <c r="FP246" s="13" t="n">
        <v>-0.08957</v>
      </c>
      <c r="FQ246" s="13" t="n">
        <v>0.04619</v>
      </c>
      <c r="FR246" s="13" t="n">
        <v>-0.027637</v>
      </c>
      <c r="FS246" s="13" t="n">
        <v>-0.053796</v>
      </c>
      <c r="FT246" s="13" t="n">
        <v>0.031277</v>
      </c>
      <c r="FU246" s="13" t="n">
        <v>-0.007</v>
      </c>
      <c r="FV246" s="13" t="n">
        <v>0.02396</v>
      </c>
      <c r="FW246" s="13" t="n">
        <v>0.057087</v>
      </c>
      <c r="FX246" s="13" t="n">
        <v>-0.022038</v>
      </c>
      <c r="FY246" s="13" t="n">
        <v>-0.06945</v>
      </c>
      <c r="FZ246" s="13" t="n">
        <v>-0.248027</v>
      </c>
      <c r="GA246" s="13" t="n">
        <v>0.150956</v>
      </c>
      <c r="GB246" s="13" t="n">
        <v>0.053448</v>
      </c>
      <c r="GC246" s="13" t="n">
        <v>0.078844</v>
      </c>
    </row>
    <row r="247" customFormat="false" ht="15" hidden="false" customHeight="false" outlineLevel="0" collapsed="false">
      <c r="B247" s="8" t="str">
        <f aca="false">Deals!B247</f>
        <v>Ttm Technologies, Inc.</v>
      </c>
      <c r="C247" s="12" t="n">
        <v>1</v>
      </c>
      <c r="D247" s="13" t="n">
        <v>-0.086086</v>
      </c>
      <c r="E247" s="13" t="n">
        <v>-0.253012</v>
      </c>
      <c r="F247" s="13" t="n">
        <v>-0.08651</v>
      </c>
      <c r="G247" s="13" t="n">
        <v>0.17175</v>
      </c>
      <c r="H247" s="13" t="n">
        <v>0.073973</v>
      </c>
      <c r="I247" s="13" t="n">
        <v>-0.169643</v>
      </c>
      <c r="J247" s="13" t="n">
        <v>-0.104455</v>
      </c>
      <c r="K247" s="13" t="n">
        <v>0.125214</v>
      </c>
      <c r="L247" s="13" t="n">
        <v>0.01372</v>
      </c>
      <c r="M247" s="13" t="n">
        <v>-0.019549</v>
      </c>
      <c r="N247" s="13" t="n">
        <v>0.20092</v>
      </c>
      <c r="O247" s="13" t="n">
        <v>-0.038314</v>
      </c>
      <c r="P247" s="13" t="n">
        <v>0.321381</v>
      </c>
      <c r="Q247" s="13" t="n">
        <v>0.078392</v>
      </c>
      <c r="R247" s="13" t="n">
        <v>0.067102</v>
      </c>
      <c r="S247" s="13" t="n">
        <v>0.148472</v>
      </c>
      <c r="T247" s="13" t="n">
        <v>0.031939</v>
      </c>
      <c r="U247" s="13" t="n">
        <v>0.004422</v>
      </c>
      <c r="V247" s="13" t="n">
        <v>0.088041</v>
      </c>
      <c r="W247" s="13" t="n">
        <v>0.089683</v>
      </c>
      <c r="X247" s="13" t="n">
        <v>-0.001856</v>
      </c>
      <c r="Y247" s="13" t="n">
        <v>0.037198</v>
      </c>
      <c r="Z247" s="13" t="n">
        <v>-0.029289</v>
      </c>
      <c r="AA247" s="13" t="n">
        <v>0.068966</v>
      </c>
      <c r="AB247" s="13" t="n">
        <v>0.001152</v>
      </c>
      <c r="AC247" s="13" t="n">
        <v>-0.180667</v>
      </c>
      <c r="AD247" s="13" t="n">
        <v>0.079354</v>
      </c>
      <c r="AE247" s="13" t="n">
        <v>0.026675</v>
      </c>
      <c r="AF247" s="13" t="n">
        <v>0.034854</v>
      </c>
      <c r="AG247" s="13" t="n">
        <v>-0.040416</v>
      </c>
      <c r="AH247" s="13" t="n">
        <v>0.052329</v>
      </c>
      <c r="AI247" s="13" t="n">
        <v>-0.020012</v>
      </c>
      <c r="AJ247" s="13" t="n">
        <v>-0.053837</v>
      </c>
      <c r="AK247" s="13" t="n">
        <v>-0.088293</v>
      </c>
      <c r="AL247" s="13" t="n">
        <v>0.2934</v>
      </c>
      <c r="AM247" s="13" t="n">
        <v>-0.022185</v>
      </c>
      <c r="AN247" s="13" t="n">
        <v>-0.015315</v>
      </c>
      <c r="AO247" s="13" t="n">
        <v>0.077189</v>
      </c>
      <c r="AP247" s="13" t="n">
        <v>-0.149198</v>
      </c>
      <c r="AQ247" s="13" t="n">
        <v>-0.264613</v>
      </c>
      <c r="AR247" s="13" t="n">
        <v>0.016239</v>
      </c>
      <c r="AS247" s="13" t="n">
        <v>-0.181665</v>
      </c>
      <c r="AT247" s="13" t="n">
        <v>0.179856</v>
      </c>
      <c r="AU247" s="13" t="n">
        <v>0.055749</v>
      </c>
      <c r="AV247" s="13" t="n">
        <v>-0.032178</v>
      </c>
      <c r="AW247" s="13" t="n">
        <v>0.12873</v>
      </c>
      <c r="AX247" s="13" t="n">
        <v>-0.35574</v>
      </c>
      <c r="AY247" s="13" t="n">
        <v>0.19578</v>
      </c>
      <c r="AZ247" s="13" t="n">
        <v>0.02549</v>
      </c>
      <c r="BA247" s="13" t="n">
        <v>0.01912</v>
      </c>
      <c r="BB247" s="13" t="n">
        <v>0.144465</v>
      </c>
      <c r="BC247" s="13" t="n">
        <v>-0.040164</v>
      </c>
      <c r="BD247" s="13" t="n">
        <v>0.145175</v>
      </c>
      <c r="BE247" s="13" t="n">
        <v>0.122297</v>
      </c>
      <c r="BF247" s="13" t="n">
        <v>-0.043854</v>
      </c>
      <c r="BG247" s="13" t="n">
        <v>-0.09729</v>
      </c>
      <c r="BH247" s="13" t="n">
        <v>-0.204003</v>
      </c>
      <c r="BI247" s="13" t="n">
        <v>0.12089</v>
      </c>
      <c r="BJ247" s="13" t="n">
        <v>-0.001726</v>
      </c>
      <c r="BK247" s="13" t="n">
        <v>0.025065</v>
      </c>
      <c r="BM247" s="13" t="n">
        <v>-0.047266</v>
      </c>
      <c r="BN247" s="13" t="n">
        <v>-0.043364</v>
      </c>
      <c r="BO247" s="13" t="n">
        <v>-0.053317</v>
      </c>
      <c r="BP247" s="13" t="n">
        <v>0.053023</v>
      </c>
      <c r="BQ247" s="13" t="n">
        <v>0.050634</v>
      </c>
      <c r="BR247" s="13" t="n">
        <v>-0.06541</v>
      </c>
      <c r="BS247" s="13" t="n">
        <v>-0.083287</v>
      </c>
      <c r="BT247" s="13" t="n">
        <v>0.001773</v>
      </c>
      <c r="BU247" s="13" t="n">
        <v>0.086996</v>
      </c>
      <c r="BV247" s="13" t="n">
        <v>0.036322</v>
      </c>
      <c r="BW247" s="13" t="n">
        <v>0.011062</v>
      </c>
      <c r="BX247" s="13" t="n">
        <v>-0.001489</v>
      </c>
      <c r="BY247" s="13" t="n">
        <v>0.064171</v>
      </c>
      <c r="BZ247" s="13" t="n">
        <v>0.031186</v>
      </c>
      <c r="CA247" s="13" t="n">
        <v>0.009391</v>
      </c>
      <c r="CB247" s="13" t="n">
        <v>-0.047626</v>
      </c>
      <c r="CC247" s="13" t="n">
        <v>0.145371</v>
      </c>
      <c r="CD247" s="13" t="n">
        <v>0.040105</v>
      </c>
      <c r="CE247" s="13" t="n">
        <v>-0.00095</v>
      </c>
      <c r="CF247" s="13" t="n">
        <v>0.011152</v>
      </c>
      <c r="CG247" s="13" t="n">
        <v>-0.020227</v>
      </c>
      <c r="CH247" s="13" t="n">
        <v>0.004387</v>
      </c>
      <c r="CI247" s="13" t="n">
        <v>-0.043145</v>
      </c>
      <c r="CJ247" s="13" t="n">
        <v>0.041438</v>
      </c>
      <c r="CK247" s="13" t="n">
        <v>0.023299</v>
      </c>
      <c r="CL247" s="13" t="n">
        <v>-0.038965</v>
      </c>
      <c r="CM247" s="13" t="n">
        <v>0.069507</v>
      </c>
      <c r="CN247" s="13" t="n">
        <v>0.008648</v>
      </c>
      <c r="CO247" s="13" t="n">
        <v>0.014171</v>
      </c>
      <c r="CP247" s="13" t="n">
        <v>0.001966</v>
      </c>
      <c r="CQ247" s="13" t="n">
        <v>0.021157</v>
      </c>
      <c r="CR247" s="13" t="n">
        <v>-0.039764</v>
      </c>
      <c r="CS247" s="13" t="n">
        <v>0.009736</v>
      </c>
      <c r="CT247" s="13" t="n">
        <v>0.045123</v>
      </c>
      <c r="CU247" s="13" t="n">
        <v>0.037877</v>
      </c>
      <c r="CV247" s="13" t="n">
        <v>0.011497</v>
      </c>
      <c r="CW247" s="13" t="n">
        <v>0.024535</v>
      </c>
      <c r="CX247" s="13" t="n">
        <v>0.024763</v>
      </c>
      <c r="CY247" s="13" t="n">
        <v>-0.016478</v>
      </c>
      <c r="CZ247" s="13" t="n">
        <v>-0.086489</v>
      </c>
      <c r="DA247" s="13" t="n">
        <v>0.008929</v>
      </c>
      <c r="DB247" s="13" t="n">
        <v>-0.120666</v>
      </c>
      <c r="DC247" s="13" t="n">
        <v>0.107042</v>
      </c>
      <c r="DD247" s="13" t="n">
        <v>0.010244</v>
      </c>
      <c r="DE247" s="13" t="n">
        <v>-0.025975</v>
      </c>
      <c r="DF247" s="13" t="n">
        <v>0.030981</v>
      </c>
      <c r="DG247" s="13" t="n">
        <v>-0.107217</v>
      </c>
      <c r="DH247" s="13" t="n">
        <v>0.066188</v>
      </c>
      <c r="DI247" s="13" t="n">
        <v>-0.000628</v>
      </c>
      <c r="DJ247" s="13" t="n">
        <v>-0.097937</v>
      </c>
      <c r="DK247" s="13" t="n">
        <v>0.042482</v>
      </c>
      <c r="DL247" s="13" t="n">
        <v>0.017889</v>
      </c>
      <c r="DM247" s="13" t="n">
        <v>0.01786</v>
      </c>
      <c r="DN247" s="13" t="n">
        <v>0.06965</v>
      </c>
      <c r="DO247" s="13" t="n">
        <v>-0.091534</v>
      </c>
      <c r="DP247" s="13" t="n">
        <v>-0.105944</v>
      </c>
      <c r="DQ247" s="13" t="n">
        <v>-0.319728</v>
      </c>
      <c r="DR247" s="13" t="n">
        <v>0.259626</v>
      </c>
      <c r="DS247" s="13" t="n">
        <v>0.07167</v>
      </c>
      <c r="DT247" s="13" t="n">
        <v>0.031663</v>
      </c>
      <c r="DV247" s="13" t="n">
        <v>-0.046501</v>
      </c>
      <c r="DW247" s="13" t="n">
        <v>-0.04297</v>
      </c>
      <c r="DX247" s="13" t="n">
        <v>-0.064081</v>
      </c>
      <c r="DY247" s="13" t="n">
        <v>0.053469</v>
      </c>
      <c r="DZ247" s="13" t="n">
        <v>0.051408</v>
      </c>
      <c r="EA247" s="13" t="n">
        <v>-0.082942</v>
      </c>
      <c r="EB247" s="13" t="n">
        <v>-0.099444</v>
      </c>
      <c r="EC247" s="13" t="n">
        <v>-0.005748</v>
      </c>
      <c r="ED247" s="13" t="n">
        <v>0.100115</v>
      </c>
      <c r="EE247" s="13" t="n">
        <v>0.065739</v>
      </c>
      <c r="EF247" s="13" t="n">
        <v>-0.0075</v>
      </c>
      <c r="EG247" s="13" t="n">
        <v>0.020699</v>
      </c>
      <c r="EH247" s="13" t="n">
        <v>0.076499</v>
      </c>
      <c r="EI247" s="13" t="n">
        <v>0.030095</v>
      </c>
      <c r="EJ247" s="13" t="n">
        <v>0.016131</v>
      </c>
      <c r="EK247" s="13" t="n">
        <v>-0.040731</v>
      </c>
      <c r="EL247" s="13" t="n">
        <v>0.143686</v>
      </c>
      <c r="EM247" s="13" t="n">
        <v>0.0482</v>
      </c>
      <c r="EN247" s="13" t="n">
        <v>0.001537</v>
      </c>
      <c r="EO247" s="13" t="n">
        <v>0.013285</v>
      </c>
      <c r="EP247" s="13" t="n">
        <v>-0.021438</v>
      </c>
      <c r="EQ247" s="13" t="n">
        <v>-7.2E-005</v>
      </c>
      <c r="ER247" s="13" t="n">
        <v>-0.05102</v>
      </c>
      <c r="ES247" s="13" t="n">
        <v>0.04353</v>
      </c>
      <c r="ET247" s="13" t="n">
        <v>0.053078</v>
      </c>
      <c r="EU247" s="13" t="n">
        <v>-0.039855</v>
      </c>
      <c r="EV247" s="13" t="n">
        <v>0.070085</v>
      </c>
      <c r="EW247" s="13" t="n">
        <v>0.001568</v>
      </c>
      <c r="EX247" s="13" t="n">
        <v>0.020467</v>
      </c>
      <c r="EY247" s="13" t="n">
        <v>0.002096</v>
      </c>
      <c r="EZ247" s="13" t="n">
        <v>0.023978</v>
      </c>
      <c r="FA247" s="13" t="n">
        <v>-0.02306</v>
      </c>
      <c r="FB247" s="13" t="n">
        <v>0.005523</v>
      </c>
      <c r="FC247" s="13" t="n">
        <v>0.044326</v>
      </c>
      <c r="FD247" s="13" t="n">
        <v>0.050541</v>
      </c>
      <c r="FE247" s="13" t="n">
        <v>0.002107</v>
      </c>
      <c r="FF247" s="13" t="n">
        <v>0.023667</v>
      </c>
      <c r="FG247" s="13" t="n">
        <v>0.028519</v>
      </c>
      <c r="FH247" s="13" t="n">
        <v>-0.018531</v>
      </c>
      <c r="FI247" s="13" t="n">
        <v>-0.090754</v>
      </c>
      <c r="FJ247" s="13" t="n">
        <v>0.003332</v>
      </c>
      <c r="FK247" s="13" t="n">
        <v>-0.123315</v>
      </c>
      <c r="FL247" s="13" t="n">
        <v>0.116389</v>
      </c>
      <c r="FM247" s="13" t="n">
        <v>0.014066</v>
      </c>
      <c r="FN247" s="13" t="n">
        <v>-0.037679</v>
      </c>
      <c r="FO247" s="13" t="n">
        <v>0.033327</v>
      </c>
      <c r="FP247" s="13" t="n">
        <v>-0.11674</v>
      </c>
      <c r="FQ247" s="13" t="n">
        <v>0.059213</v>
      </c>
      <c r="FR247" s="13" t="n">
        <v>0.002977</v>
      </c>
      <c r="FS247" s="13" t="n">
        <v>-0.104777</v>
      </c>
      <c r="FT247" s="13" t="n">
        <v>0.052888</v>
      </c>
      <c r="FU247" s="13" t="n">
        <v>0.012588</v>
      </c>
      <c r="FV247" s="13" t="n">
        <v>0.029324</v>
      </c>
      <c r="FW247" s="13" t="n">
        <v>0.092391</v>
      </c>
      <c r="FX247" s="13" t="n">
        <v>-0.112669</v>
      </c>
      <c r="FY247" s="13" t="n">
        <v>-0.11454</v>
      </c>
      <c r="FZ247" s="13" t="n">
        <v>-0.355793</v>
      </c>
      <c r="GA247" s="13" t="n">
        <v>0.412707</v>
      </c>
      <c r="GB247" s="13" t="n">
        <v>0.071711</v>
      </c>
      <c r="GC247" s="13" t="n">
        <v>0.066996</v>
      </c>
    </row>
    <row r="248" customFormat="false" ht="15" hidden="false" customHeight="false" outlineLevel="0" collapsed="false">
      <c r="B248" s="8" t="str">
        <f aca="false">Deals!B248</f>
        <v>Zimmer Biomet Holdings, Inc.</v>
      </c>
      <c r="C248" s="12" t="n">
        <v>1</v>
      </c>
      <c r="D248" s="13" t="n">
        <v>-0.04724</v>
      </c>
      <c r="E248" s="13" t="n">
        <v>-0.004901</v>
      </c>
      <c r="F248" s="13" t="n">
        <v>-0.090865</v>
      </c>
      <c r="G248" s="13" t="n">
        <v>0.113276</v>
      </c>
      <c r="H248" s="13" t="n">
        <v>-0.034044</v>
      </c>
      <c r="I248" s="13" t="n">
        <v>0.01782</v>
      </c>
      <c r="J248" s="13" t="n">
        <v>-0.032459</v>
      </c>
      <c r="K248" s="13" t="n">
        <v>-0.024683</v>
      </c>
      <c r="L248" s="13" t="n">
        <v>0.103915</v>
      </c>
      <c r="M248" s="13" t="n">
        <v>0.085717</v>
      </c>
      <c r="N248" s="13" t="n">
        <v>0.054764</v>
      </c>
      <c r="O248" s="13" t="n">
        <v>-0.012202</v>
      </c>
      <c r="P248" s="13" t="n">
        <v>0.089384</v>
      </c>
      <c r="Q248" s="13" t="n">
        <v>-0.011667</v>
      </c>
      <c r="R248" s="13" t="n">
        <v>0.005015</v>
      </c>
      <c r="S248" s="13" t="n">
        <v>-0.189355</v>
      </c>
      <c r="T248" s="13" t="n">
        <v>-0.033586</v>
      </c>
      <c r="U248" s="13" t="n">
        <v>0.015511</v>
      </c>
      <c r="V248" s="13" t="n">
        <v>0.146609</v>
      </c>
      <c r="W248" s="13" t="n">
        <v>-0.010564</v>
      </c>
      <c r="X248" s="13" t="n">
        <v>0.045012</v>
      </c>
      <c r="Y248" s="13" t="n">
        <v>-0.020146</v>
      </c>
      <c r="Z248" s="13" t="n">
        <v>-0.003677</v>
      </c>
      <c r="AA248" s="13" t="n">
        <v>0.079104</v>
      </c>
      <c r="AB248" s="13" t="n">
        <v>-0.05514</v>
      </c>
      <c r="AC248" s="13" t="n">
        <v>-0.058111</v>
      </c>
      <c r="AD248" s="13" t="n">
        <v>0.026779</v>
      </c>
      <c r="AE248" s="13" t="n">
        <v>0.038688</v>
      </c>
      <c r="AF248" s="13" t="n">
        <v>-0.037165</v>
      </c>
      <c r="AG248" s="13" t="n">
        <v>0.032536</v>
      </c>
      <c r="AH248" s="13" t="n">
        <v>0.053452</v>
      </c>
      <c r="AI248" s="13" t="n">
        <v>-0.08551</v>
      </c>
      <c r="AJ248" s="13" t="n">
        <v>-0.059957</v>
      </c>
      <c r="AK248" s="13" t="n">
        <v>0.056218</v>
      </c>
      <c r="AL248" s="13" t="n">
        <v>-0.031779</v>
      </c>
      <c r="AM248" s="13" t="n">
        <v>0.001525</v>
      </c>
      <c r="AN248" s="13" t="n">
        <v>0.126346</v>
      </c>
      <c r="AO248" s="13" t="n">
        <v>-0.015057</v>
      </c>
      <c r="AP248" s="13" t="n">
        <v>0.065356</v>
      </c>
      <c r="AQ248" s="13" t="n">
        <v>-0.136001</v>
      </c>
      <c r="AR248" s="13" t="n">
        <v>0.030196</v>
      </c>
      <c r="AS248" s="13" t="n">
        <v>-0.111605</v>
      </c>
      <c r="AT248" s="13" t="n">
        <v>0.056305</v>
      </c>
      <c r="AU248" s="13" t="n">
        <v>0.132895</v>
      </c>
      <c r="AV248" s="13" t="n">
        <v>0.030777</v>
      </c>
      <c r="AW248" s="13" t="n">
        <v>-0.035552</v>
      </c>
      <c r="AX248" s="13" t="n">
        <v>-0.074943</v>
      </c>
      <c r="AY248" s="13" t="n">
        <v>0.035548</v>
      </c>
      <c r="AZ248" s="13" t="n">
        <v>0.147698</v>
      </c>
      <c r="BA248" s="13" t="n">
        <v>0.030119</v>
      </c>
      <c r="BB248" s="13" t="n">
        <v>-0.012141</v>
      </c>
      <c r="BC248" s="13" t="n">
        <v>0.006994</v>
      </c>
      <c r="BD248" s="13" t="n">
        <v>0.051002</v>
      </c>
      <c r="BE248" s="13" t="n">
        <v>0.031938</v>
      </c>
      <c r="BF248" s="13" t="n">
        <v>-0.011892</v>
      </c>
      <c r="BG248" s="13" t="n">
        <v>-0.079446</v>
      </c>
      <c r="BH248" s="13" t="n">
        <v>-0.255821</v>
      </c>
      <c r="BI248" s="13" t="n">
        <v>0.184211</v>
      </c>
      <c r="BJ248" s="13" t="n">
        <v>0.055472</v>
      </c>
      <c r="BK248" s="13" t="n">
        <v>-0.053348</v>
      </c>
      <c r="BM248" s="13" t="n">
        <v>0.035654</v>
      </c>
      <c r="BN248" s="13" t="n">
        <v>-0.065664</v>
      </c>
      <c r="BO248" s="13" t="n">
        <v>-0.02703</v>
      </c>
      <c r="BP248" s="13" t="n">
        <v>0.088143</v>
      </c>
      <c r="BQ248" s="13" t="n">
        <v>0.003173</v>
      </c>
      <c r="BR248" s="13" t="n">
        <v>-0.005798</v>
      </c>
      <c r="BS248" s="13" t="n">
        <v>-0.03524</v>
      </c>
      <c r="BT248" s="13" t="n">
        <v>-0.003285</v>
      </c>
      <c r="BU248" s="13" t="n">
        <v>0.063831</v>
      </c>
      <c r="BV248" s="13" t="n">
        <v>-0.010364</v>
      </c>
      <c r="BW248" s="13" t="n">
        <v>0.021426</v>
      </c>
      <c r="BX248" s="13" t="n">
        <v>-0.000234</v>
      </c>
      <c r="BY248" s="13" t="n">
        <v>0.03534</v>
      </c>
      <c r="BZ248" s="13" t="n">
        <v>-0.003876</v>
      </c>
      <c r="CA248" s="13" t="n">
        <v>0.002358</v>
      </c>
      <c r="CB248" s="13" t="n">
        <v>-0.019156</v>
      </c>
      <c r="CC248" s="13" t="n">
        <v>0.037243</v>
      </c>
      <c r="CD248" s="13" t="n">
        <v>0.01349</v>
      </c>
      <c r="CE248" s="13" t="n">
        <v>0.024595</v>
      </c>
      <c r="CF248" s="13" t="n">
        <v>0.029995</v>
      </c>
      <c r="CG248" s="13" t="n">
        <v>0.003355</v>
      </c>
      <c r="CH248" s="13" t="n">
        <v>0.019229</v>
      </c>
      <c r="CI248" s="13" t="n">
        <v>0.022041</v>
      </c>
      <c r="CJ248" s="13" t="n">
        <v>0.002054</v>
      </c>
      <c r="CK248" s="13" t="n">
        <v>0.022453</v>
      </c>
      <c r="CL248" s="13" t="n">
        <v>0.000712</v>
      </c>
      <c r="CM248" s="13" t="n">
        <v>0.012862</v>
      </c>
      <c r="CN248" s="13" t="n">
        <v>0.007849</v>
      </c>
      <c r="CO248" s="13" t="n">
        <v>0.024267</v>
      </c>
      <c r="CP248" s="13" t="n">
        <v>0.014506</v>
      </c>
      <c r="CQ248" s="13" t="n">
        <v>0.053436</v>
      </c>
      <c r="CR248" s="13" t="n">
        <v>-0.049429</v>
      </c>
      <c r="CS248" s="13" t="n">
        <v>-0.039862</v>
      </c>
      <c r="CT248" s="13" t="n">
        <v>0.009306</v>
      </c>
      <c r="CU248" s="13" t="n">
        <v>0.022007</v>
      </c>
      <c r="CV248" s="13" t="n">
        <v>0.013903</v>
      </c>
      <c r="CW248" s="13" t="n">
        <v>0.052508</v>
      </c>
      <c r="CX248" s="13" t="n">
        <v>0.01952</v>
      </c>
      <c r="CY248" s="13" t="n">
        <v>0.012577</v>
      </c>
      <c r="CZ248" s="13" t="n">
        <v>-0.050917</v>
      </c>
      <c r="DA248" s="13" t="n">
        <v>0.032135</v>
      </c>
      <c r="DB248" s="13" t="n">
        <v>-0.071962</v>
      </c>
      <c r="DC248" s="13" t="n">
        <v>0.06413</v>
      </c>
      <c r="DD248" s="13" t="n">
        <v>0.028411</v>
      </c>
      <c r="DE248" s="13" t="n">
        <v>0.01843</v>
      </c>
      <c r="DF248" s="13" t="n">
        <v>0.031167</v>
      </c>
      <c r="DG248" s="13" t="n">
        <v>-0.055806</v>
      </c>
      <c r="DH248" s="13" t="n">
        <v>0.058061</v>
      </c>
      <c r="DI248" s="13" t="n">
        <v>0.020209</v>
      </c>
      <c r="DJ248" s="13" t="n">
        <v>-0.022763</v>
      </c>
      <c r="DK248" s="13" t="n">
        <v>0.014975</v>
      </c>
      <c r="DL248" s="13" t="n">
        <v>0.017711</v>
      </c>
      <c r="DM248" s="13" t="n">
        <v>0.045297</v>
      </c>
      <c r="DN248" s="13" t="n">
        <v>0.016053</v>
      </c>
      <c r="DO248" s="13" t="n">
        <v>0.005051</v>
      </c>
      <c r="DP248" s="13" t="n">
        <v>-0.080365</v>
      </c>
      <c r="DQ248" s="13" t="n">
        <v>-0.110253</v>
      </c>
      <c r="DR248" s="13" t="n">
        <v>0.135805</v>
      </c>
      <c r="DS248" s="13" t="n">
        <v>0.054962</v>
      </c>
      <c r="DT248" s="13" t="n">
        <v>-0.008925</v>
      </c>
      <c r="DV248" s="13" t="n">
        <v>0.012116</v>
      </c>
      <c r="DW248" s="13" t="n">
        <v>-0.055204</v>
      </c>
      <c r="DX248" s="13" t="n">
        <v>-0.042014</v>
      </c>
      <c r="DY248" s="13" t="n">
        <v>0.077049</v>
      </c>
      <c r="DZ248" s="13" t="n">
        <v>-0.001906</v>
      </c>
      <c r="EA248" s="13" t="n">
        <v>-0.025708</v>
      </c>
      <c r="EB248" s="13" t="n">
        <v>-0.055393</v>
      </c>
      <c r="EC248" s="13" t="n">
        <v>0.021525</v>
      </c>
      <c r="ED248" s="13" t="n">
        <v>0.072469</v>
      </c>
      <c r="EE248" s="13" t="n">
        <v>0.009181</v>
      </c>
      <c r="EF248" s="13" t="n">
        <v>0.016639</v>
      </c>
      <c r="EG248" s="13" t="n">
        <v>-0.006245</v>
      </c>
      <c r="EH248" s="13" t="n">
        <v>0.03494</v>
      </c>
      <c r="EI248" s="13" t="n">
        <v>-0.005635</v>
      </c>
      <c r="EJ248" s="13" t="n">
        <v>0.010227</v>
      </c>
      <c r="EK248" s="13" t="n">
        <v>-0.020043</v>
      </c>
      <c r="EL248" s="13" t="n">
        <v>0.0641</v>
      </c>
      <c r="EM248" s="13" t="n">
        <v>0.008028</v>
      </c>
      <c r="EN248" s="13" t="n">
        <v>0.030818</v>
      </c>
      <c r="EO248" s="13" t="n">
        <v>0.02077</v>
      </c>
      <c r="EP248" s="13" t="n">
        <v>0.007796</v>
      </c>
      <c r="EQ248" s="13" t="n">
        <v>0.016426</v>
      </c>
      <c r="ER248" s="13" t="n">
        <v>0.025849</v>
      </c>
      <c r="ES248" s="13" t="n">
        <v>0.013013</v>
      </c>
      <c r="ET248" s="13" t="n">
        <v>0.026359</v>
      </c>
      <c r="EU248" s="13" t="n">
        <v>-0.012905</v>
      </c>
      <c r="EV248" s="13" t="n">
        <v>0.031949</v>
      </c>
      <c r="EW248" s="13" t="n">
        <v>0.002843</v>
      </c>
      <c r="EX248" s="13" t="n">
        <v>0.034877</v>
      </c>
      <c r="EY248" s="13" t="n">
        <v>0.027793</v>
      </c>
      <c r="EZ248" s="13" t="n">
        <v>0.059316</v>
      </c>
      <c r="FA248" s="13" t="n">
        <v>-0.043523</v>
      </c>
      <c r="FB248" s="13" t="n">
        <v>-0.022218</v>
      </c>
      <c r="FC248" s="13" t="n">
        <v>0.008567</v>
      </c>
      <c r="FD248" s="13" t="n">
        <v>-0.000603</v>
      </c>
      <c r="FE248" s="13" t="n">
        <v>0.018295</v>
      </c>
      <c r="FF248" s="13" t="n">
        <v>0.035484</v>
      </c>
      <c r="FG248" s="13" t="n">
        <v>0.014023</v>
      </c>
      <c r="FH248" s="13" t="n">
        <v>0.008755</v>
      </c>
      <c r="FI248" s="13" t="n">
        <v>-0.068964</v>
      </c>
      <c r="FJ248" s="13" t="n">
        <v>0.026417</v>
      </c>
      <c r="FK248" s="13" t="n">
        <v>-0.084039</v>
      </c>
      <c r="FL248" s="13" t="n">
        <v>0.092672</v>
      </c>
      <c r="FM248" s="13" t="n">
        <v>0.043486</v>
      </c>
      <c r="FN248" s="13" t="n">
        <v>0.014581</v>
      </c>
      <c r="FO248" s="13" t="n">
        <v>0.04534</v>
      </c>
      <c r="FP248" s="13" t="n">
        <v>-0.065902</v>
      </c>
      <c r="FQ248" s="13" t="n">
        <v>0.075383</v>
      </c>
      <c r="FR248" s="13" t="n">
        <v>0.012329</v>
      </c>
      <c r="FS248" s="13" t="n">
        <v>-0.022197</v>
      </c>
      <c r="FT248" s="13" t="n">
        <v>0.023116</v>
      </c>
      <c r="FU248" s="13" t="n">
        <v>0.000244</v>
      </c>
      <c r="FV248" s="13" t="n">
        <v>0.048315</v>
      </c>
      <c r="FW248" s="13" t="n">
        <v>0.022668</v>
      </c>
      <c r="FX248" s="13" t="n">
        <v>-0.001616</v>
      </c>
      <c r="FY248" s="13" t="n">
        <v>-0.082904</v>
      </c>
      <c r="FZ248" s="13" t="n">
        <v>-0.150934</v>
      </c>
      <c r="GA248" s="13" t="n">
        <v>0.150875</v>
      </c>
      <c r="GB248" s="13" t="n">
        <v>0.060166</v>
      </c>
      <c r="GC248" s="13" t="n">
        <v>0.013725</v>
      </c>
    </row>
    <row r="249" customFormat="false" ht="15" hidden="false" customHeight="false" outlineLevel="0" collapsed="false">
      <c r="B249" s="8" t="str">
        <f aca="false">Deals!B249</f>
        <v>Select Medical Holdings Corp</v>
      </c>
      <c r="C249" s="12" t="n">
        <v>1</v>
      </c>
      <c r="D249" s="13" t="n">
        <v>-0.109259</v>
      </c>
      <c r="E249" s="13" t="n">
        <v>-0.106029</v>
      </c>
      <c r="F249" s="13" t="n">
        <v>-0.163566</v>
      </c>
      <c r="G249" s="13" t="n">
        <v>0.047266</v>
      </c>
      <c r="H249" s="13" t="n">
        <v>0.068142</v>
      </c>
      <c r="I249" s="13" t="n">
        <v>-0.013256</v>
      </c>
      <c r="J249" s="13" t="n">
        <v>-0.199832</v>
      </c>
      <c r="K249" s="13" t="n">
        <v>0.027282</v>
      </c>
      <c r="L249" s="13" t="n">
        <v>0.206333</v>
      </c>
      <c r="M249" s="13" t="n">
        <v>0.132938</v>
      </c>
      <c r="N249" s="13" t="n">
        <v>-0.053064</v>
      </c>
      <c r="O249" s="13" t="n">
        <v>-0.142068</v>
      </c>
      <c r="P249" s="13" t="n">
        <v>0.057958</v>
      </c>
      <c r="Q249" s="13" t="n">
        <v>0.033043</v>
      </c>
      <c r="R249" s="13" t="n">
        <v>0.136364</v>
      </c>
      <c r="S249" s="13" t="n">
        <v>-0.037037</v>
      </c>
      <c r="T249" s="13" t="n">
        <v>-0.065385</v>
      </c>
      <c r="U249" s="13" t="n">
        <v>0.090535</v>
      </c>
      <c r="V249" s="13" t="n">
        <v>-0.060377</v>
      </c>
      <c r="W249" s="13" t="n">
        <v>0.156627</v>
      </c>
      <c r="X249" s="13" t="n">
        <v>-0.072917</v>
      </c>
      <c r="Y249" s="13" t="n">
        <v>0.029963</v>
      </c>
      <c r="Z249" s="13" t="n">
        <v>-0.025455</v>
      </c>
      <c r="AA249" s="13" t="n">
        <v>0.145522</v>
      </c>
      <c r="AB249" s="13" t="n">
        <v>0.055375</v>
      </c>
      <c r="AC249" s="13" t="n">
        <v>0.148148</v>
      </c>
      <c r="AD249" s="13" t="n">
        <v>0.032258</v>
      </c>
      <c r="AE249" s="13" t="n">
        <v>-0.002604</v>
      </c>
      <c r="AF249" s="13" t="n">
        <v>-0.078329</v>
      </c>
      <c r="AG249" s="13" t="n">
        <v>0</v>
      </c>
      <c r="AH249" s="13" t="n">
        <v>0.002833</v>
      </c>
      <c r="AI249" s="13" t="n">
        <v>0.022599</v>
      </c>
      <c r="AJ249" s="13" t="n">
        <v>-0.046961</v>
      </c>
      <c r="AK249" s="13" t="n">
        <v>0.046377</v>
      </c>
      <c r="AL249" s="13" t="n">
        <v>0.00277</v>
      </c>
      <c r="AM249" s="13" t="n">
        <v>0.002762</v>
      </c>
      <c r="AN249" s="13" t="n">
        <v>0.146006</v>
      </c>
      <c r="AO249" s="13" t="n">
        <v>-0.048077</v>
      </c>
      <c r="AP249" s="13" t="n">
        <v>-0.070707</v>
      </c>
      <c r="AQ249" s="13" t="n">
        <v>-0.098913</v>
      </c>
      <c r="AR249" s="13" t="n">
        <v>0.168878</v>
      </c>
      <c r="AS249" s="13" t="n">
        <v>-0.207946</v>
      </c>
      <c r="AT249" s="13" t="n">
        <v>0.01759</v>
      </c>
      <c r="AU249" s="13" t="n">
        <v>-0.051216</v>
      </c>
      <c r="AV249" s="13" t="n">
        <v>-0.049258</v>
      </c>
      <c r="AW249" s="13" t="n">
        <v>0.019872</v>
      </c>
      <c r="AX249" s="13" t="n">
        <v>-0.022269</v>
      </c>
      <c r="AY249" s="13" t="n">
        <v>0.129537</v>
      </c>
      <c r="AZ249" s="13" t="n">
        <v>0.05482</v>
      </c>
      <c r="BA249" s="13" t="n">
        <v>-0.031063</v>
      </c>
      <c r="BB249" s="13" t="n">
        <v>0.021578</v>
      </c>
      <c r="BC249" s="13" t="n">
        <v>0.099578</v>
      </c>
      <c r="BD249" s="13" t="n">
        <v>0.213502</v>
      </c>
      <c r="BE249" s="13" t="n">
        <v>0.055631</v>
      </c>
      <c r="BF249" s="13" t="n">
        <v>-0.021422</v>
      </c>
      <c r="BG249" s="13" t="n">
        <v>0.048161</v>
      </c>
      <c r="BH249" s="13" t="n">
        <v>-0.373434</v>
      </c>
      <c r="BI249" s="13" t="n">
        <v>0.138</v>
      </c>
      <c r="BJ249" s="13" t="n">
        <v>-0.054482</v>
      </c>
      <c r="BK249" s="13" t="n">
        <v>-0.087361</v>
      </c>
      <c r="BM249" s="13" t="n">
        <v>0.00263</v>
      </c>
      <c r="BN249" s="13" t="n">
        <v>-0.05552</v>
      </c>
      <c r="BO249" s="13" t="n">
        <v>-0.042563</v>
      </c>
      <c r="BP249" s="13" t="n">
        <v>0.062808</v>
      </c>
      <c r="BQ249" s="13" t="n">
        <v>0.019056</v>
      </c>
      <c r="BR249" s="13" t="n">
        <v>-0.04771</v>
      </c>
      <c r="BS249" s="13" t="n">
        <v>-0.070432</v>
      </c>
      <c r="BT249" s="13" t="n">
        <v>0.014407</v>
      </c>
      <c r="BU249" s="13" t="n">
        <v>0.07542</v>
      </c>
      <c r="BV249" s="13" t="n">
        <v>-0.003604</v>
      </c>
      <c r="BW249" s="13" t="n">
        <v>0.016372</v>
      </c>
      <c r="BX249" s="13" t="n">
        <v>-0.025656</v>
      </c>
      <c r="BY249" s="13" t="n">
        <v>0.052055</v>
      </c>
      <c r="BZ249" s="13" t="n">
        <v>0.022986</v>
      </c>
      <c r="CA249" s="13" t="n">
        <v>0.003539</v>
      </c>
      <c r="CB249" s="13" t="n">
        <v>-0.046889</v>
      </c>
      <c r="CC249" s="13" t="n">
        <v>0.085084</v>
      </c>
      <c r="CD249" s="13" t="n">
        <v>0.016834</v>
      </c>
      <c r="CE249" s="13" t="n">
        <v>0.018865</v>
      </c>
      <c r="CF249" s="13" t="n">
        <v>0.014755</v>
      </c>
      <c r="CG249" s="13" t="n">
        <v>-0.00231</v>
      </c>
      <c r="CH249" s="13" t="n">
        <v>0.011011</v>
      </c>
      <c r="CI249" s="13" t="n">
        <v>-0.009065</v>
      </c>
      <c r="CJ249" s="13" t="n">
        <v>0.020227</v>
      </c>
      <c r="CK249" s="13" t="n">
        <v>0.005463</v>
      </c>
      <c r="CL249" s="13" t="n">
        <v>-0.018586</v>
      </c>
      <c r="CM249" s="13" t="n">
        <v>0.046011</v>
      </c>
      <c r="CN249" s="13" t="n">
        <v>0.01906</v>
      </c>
      <c r="CO249" s="13" t="n">
        <v>0.034775</v>
      </c>
      <c r="CP249" s="13" t="n">
        <v>-0.001446</v>
      </c>
      <c r="CQ249" s="13" t="n">
        <v>0.037257</v>
      </c>
      <c r="CR249" s="13" t="n">
        <v>-0.035351</v>
      </c>
      <c r="CS249" s="13" t="n">
        <v>0.01168</v>
      </c>
      <c r="CT249" s="13" t="n">
        <v>0.002978</v>
      </c>
      <c r="CU249" s="13" t="n">
        <v>0.052862</v>
      </c>
      <c r="CV249" s="13" t="n">
        <v>0.007789</v>
      </c>
      <c r="CW249" s="13" t="n">
        <v>0.026064</v>
      </c>
      <c r="CX249" s="13" t="n">
        <v>0.051329</v>
      </c>
      <c r="CY249" s="13" t="n">
        <v>-0.010991</v>
      </c>
      <c r="CZ249" s="13" t="n">
        <v>-0.106</v>
      </c>
      <c r="DA249" s="13" t="n">
        <v>0.024752</v>
      </c>
      <c r="DB249" s="13" t="n">
        <v>-0.108788</v>
      </c>
      <c r="DC249" s="13" t="n">
        <v>0.100445</v>
      </c>
      <c r="DD249" s="13" t="n">
        <v>0.060194</v>
      </c>
      <c r="DE249" s="13" t="n">
        <v>-0.018345</v>
      </c>
      <c r="DF249" s="13" t="n">
        <v>0.044649</v>
      </c>
      <c r="DG249" s="13" t="n">
        <v>-0.082817</v>
      </c>
      <c r="DH249" s="13" t="n">
        <v>0.081164</v>
      </c>
      <c r="DI249" s="13" t="n">
        <v>0.017156</v>
      </c>
      <c r="DJ249" s="13" t="n">
        <v>-0.042057</v>
      </c>
      <c r="DK249" s="13" t="n">
        <v>0.012578</v>
      </c>
      <c r="DL249" s="13" t="n">
        <v>0.025955</v>
      </c>
      <c r="DM249" s="13" t="n">
        <v>0.030184</v>
      </c>
      <c r="DN249" s="13" t="n">
        <v>0.031672</v>
      </c>
      <c r="DO249" s="13" t="n">
        <v>-0.011484</v>
      </c>
      <c r="DP249" s="13" t="n">
        <v>-0.068037</v>
      </c>
      <c r="DQ249" s="13" t="n">
        <v>-0.187323</v>
      </c>
      <c r="DR249" s="13" t="n">
        <v>0.135259</v>
      </c>
      <c r="DS249" s="13" t="n">
        <v>0.091913</v>
      </c>
      <c r="DT249" s="13" t="n">
        <v>0.012826</v>
      </c>
      <c r="DV249" s="13" t="n">
        <v>0.006696</v>
      </c>
      <c r="DW249" s="13" t="n">
        <v>-0.056513</v>
      </c>
      <c r="DX249" s="13" t="n">
        <v>-0.043687</v>
      </c>
      <c r="DY249" s="13" t="n">
        <v>0.066808</v>
      </c>
      <c r="DZ249" s="13" t="n">
        <v>0.017999</v>
      </c>
      <c r="EA249" s="13" t="n">
        <v>-0.051072</v>
      </c>
      <c r="EB249" s="13" t="n">
        <v>-0.072967</v>
      </c>
      <c r="EC249" s="13" t="n">
        <v>0.021296</v>
      </c>
      <c r="ED249" s="13" t="n">
        <v>0.084161</v>
      </c>
      <c r="EE249" s="13" t="n">
        <v>-0.002913</v>
      </c>
      <c r="EF249" s="13" t="n">
        <v>0.015778</v>
      </c>
      <c r="EG249" s="13" t="n">
        <v>-0.027406</v>
      </c>
      <c r="EH249" s="13" t="n">
        <v>0.05463</v>
      </c>
      <c r="EI249" s="13" t="n">
        <v>0.018005</v>
      </c>
      <c r="EJ249" s="13" t="n">
        <v>0.003286</v>
      </c>
      <c r="EK249" s="13" t="n">
        <v>-0.044896</v>
      </c>
      <c r="EL249" s="13" t="n">
        <v>0.079731</v>
      </c>
      <c r="EM249" s="13" t="n">
        <v>0.01806</v>
      </c>
      <c r="EN249" s="13" t="n">
        <v>0.020789</v>
      </c>
      <c r="EO249" s="13" t="n">
        <v>0.012259</v>
      </c>
      <c r="EP249" s="13" t="n">
        <v>-0.004443</v>
      </c>
      <c r="EQ249" s="13" t="n">
        <v>0.015352</v>
      </c>
      <c r="ER249" s="13" t="n">
        <v>-0.014783</v>
      </c>
      <c r="ES249" s="13" t="n">
        <v>0.021966</v>
      </c>
      <c r="ET249" s="13" t="n">
        <v>0.006962</v>
      </c>
      <c r="EU249" s="13" t="n">
        <v>-0.020048</v>
      </c>
      <c r="EV249" s="13" t="n">
        <v>0.047769</v>
      </c>
      <c r="EW249" s="13" t="n">
        <v>0.010408</v>
      </c>
      <c r="EX249" s="13" t="n">
        <v>0.038008</v>
      </c>
      <c r="EY249" s="13" t="n">
        <v>0.002647</v>
      </c>
      <c r="EZ249" s="13" t="n">
        <v>0.03873</v>
      </c>
      <c r="FA249" s="13" t="n">
        <v>-0.0413</v>
      </c>
      <c r="FB249" s="13" t="n">
        <v>0.011095</v>
      </c>
      <c r="FC249" s="13" t="n">
        <v>0.004647</v>
      </c>
      <c r="FD249" s="13" t="n">
        <v>0.048704</v>
      </c>
      <c r="FE249" s="13" t="n">
        <v>0.013776</v>
      </c>
      <c r="FF249" s="13" t="n">
        <v>0.024714</v>
      </c>
      <c r="FG249" s="13" t="n">
        <v>0.048461</v>
      </c>
      <c r="FH249" s="13" t="n">
        <v>-0.014265</v>
      </c>
      <c r="FI249" s="13" t="n">
        <v>-0.107156</v>
      </c>
      <c r="FJ249" s="13" t="n">
        <v>0.019152</v>
      </c>
      <c r="FK249" s="13" t="n">
        <v>-0.113974</v>
      </c>
      <c r="FL249" s="13" t="n">
        <v>0.108189</v>
      </c>
      <c r="FM249" s="13" t="n">
        <v>0.066692</v>
      </c>
      <c r="FN249" s="13" t="n">
        <v>-0.025629</v>
      </c>
      <c r="FO249" s="13" t="n">
        <v>0.044085</v>
      </c>
      <c r="FP249" s="13" t="n">
        <v>-0.095558</v>
      </c>
      <c r="FQ249" s="13" t="n">
        <v>0.084122</v>
      </c>
      <c r="FR249" s="13" t="n">
        <v>0.016233</v>
      </c>
      <c r="FS249" s="13" t="n">
        <v>-0.042869</v>
      </c>
      <c r="FT249" s="13" t="n">
        <v>0.012393</v>
      </c>
      <c r="FU249" s="13" t="n">
        <v>0.025273</v>
      </c>
      <c r="FV249" s="13" t="n">
        <v>0.039554</v>
      </c>
      <c r="FW249" s="13" t="n">
        <v>0.031341</v>
      </c>
      <c r="FX249" s="13" t="n">
        <v>-0.009539</v>
      </c>
      <c r="FY249" s="13" t="n">
        <v>-0.071545</v>
      </c>
      <c r="FZ249" s="13" t="n">
        <v>-0.192857</v>
      </c>
      <c r="GA249" s="13" t="n">
        <v>0.14683</v>
      </c>
      <c r="GB249" s="13" t="n">
        <v>0.098247</v>
      </c>
      <c r="GC249" s="13" t="n">
        <v>0.014031</v>
      </c>
    </row>
    <row r="250" customFormat="false" ht="15" hidden="false" customHeight="false" outlineLevel="0" collapsed="false">
      <c r="B250" s="8" t="str">
        <f aca="false">Deals!B250</f>
        <v>Quanex Building Products Corporation</v>
      </c>
      <c r="C250" s="12" t="n">
        <v>1</v>
      </c>
      <c r="D250" s="13" t="n">
        <v>-0.062996</v>
      </c>
      <c r="E250" s="13" t="n">
        <v>-0.106076</v>
      </c>
      <c r="F250" s="13" t="n">
        <v>0.012256</v>
      </c>
      <c r="G250" s="13" t="n">
        <v>0.038525</v>
      </c>
      <c r="H250" s="13" t="n">
        <v>-0.013778</v>
      </c>
      <c r="I250" s="13" t="n">
        <v>0.120365</v>
      </c>
      <c r="J250" s="13" t="n">
        <v>-0.11223</v>
      </c>
      <c r="K250" s="13" t="n">
        <v>-0.069692</v>
      </c>
      <c r="L250" s="13" t="n">
        <v>0.00813</v>
      </c>
      <c r="M250" s="13" t="n">
        <v>0.085253</v>
      </c>
      <c r="N250" s="13" t="n">
        <v>0.057325</v>
      </c>
      <c r="O250" s="13" t="n">
        <v>-0.066767</v>
      </c>
      <c r="P250" s="13" t="n">
        <v>0.075309</v>
      </c>
      <c r="Q250" s="13" t="n">
        <v>-0.033017</v>
      </c>
      <c r="R250" s="13" t="n">
        <v>-0.107087</v>
      </c>
      <c r="S250" s="13" t="n">
        <v>-0.05562</v>
      </c>
      <c r="T250" s="13" t="n">
        <v>0.193252</v>
      </c>
      <c r="U250" s="13" t="n">
        <v>0.043702</v>
      </c>
      <c r="V250" s="13" t="n">
        <v>-0.027094</v>
      </c>
      <c r="W250" s="13" t="n">
        <v>-0.010127</v>
      </c>
      <c r="X250" s="13" t="n">
        <v>0.035806</v>
      </c>
      <c r="Y250" s="13" t="n">
        <v>0.007407</v>
      </c>
      <c r="Z250" s="13" t="n">
        <v>0.009804</v>
      </c>
      <c r="AA250" s="13" t="n">
        <v>0.026699</v>
      </c>
      <c r="AB250" s="13" t="n">
        <v>0.016548</v>
      </c>
      <c r="AC250" s="13" t="n">
        <v>-0.088372</v>
      </c>
      <c r="AD250" s="13" t="n">
        <v>0.170918</v>
      </c>
      <c r="AE250" s="13" t="n">
        <v>-0.043573</v>
      </c>
      <c r="AF250" s="13" t="n">
        <v>-0.002278</v>
      </c>
      <c r="AG250" s="13" t="n">
        <v>0.068493</v>
      </c>
      <c r="AH250" s="13" t="n">
        <v>-0.115385</v>
      </c>
      <c r="AI250" s="13" t="n">
        <v>-0.190821</v>
      </c>
      <c r="AJ250" s="13" t="n">
        <v>0.038806</v>
      </c>
      <c r="AK250" s="13" t="n">
        <v>-0.014368</v>
      </c>
      <c r="AL250" s="13" t="n">
        <v>-0.020408</v>
      </c>
      <c r="AM250" s="13" t="n">
        <v>0.068452</v>
      </c>
      <c r="AN250" s="13" t="n">
        <v>-0.013928</v>
      </c>
      <c r="AO250" s="13" t="n">
        <v>-0.073446</v>
      </c>
      <c r="AP250" s="13" t="n">
        <v>0.109756</v>
      </c>
      <c r="AQ250" s="13" t="n">
        <v>-0.162088</v>
      </c>
      <c r="AR250" s="13" t="n">
        <v>0.03541</v>
      </c>
      <c r="AS250" s="13" t="n">
        <v>-0.139329</v>
      </c>
      <c r="AT250" s="13" t="n">
        <v>0.151582</v>
      </c>
      <c r="AU250" s="13" t="n">
        <v>0.098403</v>
      </c>
      <c r="AV250" s="13" t="n">
        <v>-0.075625</v>
      </c>
      <c r="AW250" s="13" t="n">
        <v>0.052234</v>
      </c>
      <c r="AX250" s="13" t="n">
        <v>-0.072368</v>
      </c>
      <c r="AY250" s="13" t="n">
        <v>0.217924</v>
      </c>
      <c r="AZ250" s="13" t="n">
        <v>-0.014293</v>
      </c>
      <c r="BA250" s="13" t="n">
        <v>-0.075188</v>
      </c>
      <c r="BB250" s="13" t="n">
        <v>0.049942</v>
      </c>
      <c r="BC250" s="13" t="n">
        <v>0.066925</v>
      </c>
      <c r="BD250" s="13" t="n">
        <v>0.008813</v>
      </c>
      <c r="BE250" s="13" t="n">
        <v>-0.122302</v>
      </c>
      <c r="BF250" s="13" t="n">
        <v>0.037471</v>
      </c>
      <c r="BG250" s="13" t="n">
        <v>-0.051919</v>
      </c>
      <c r="BH250" s="13" t="n">
        <v>-0.4</v>
      </c>
      <c r="BI250" s="13" t="n">
        <v>0.237103</v>
      </c>
      <c r="BJ250" s="13" t="n">
        <v>-0.005613</v>
      </c>
      <c r="BK250" s="13" t="n">
        <v>0.119355</v>
      </c>
      <c r="BM250" s="13" t="n">
        <v>-0.055373</v>
      </c>
      <c r="BN250" s="13" t="n">
        <v>-0.035985</v>
      </c>
      <c r="BO250" s="13" t="n">
        <v>-0.039847</v>
      </c>
      <c r="BP250" s="13" t="n">
        <v>0.05297</v>
      </c>
      <c r="BQ250" s="13" t="n">
        <v>0.030741</v>
      </c>
      <c r="BR250" s="13" t="n">
        <v>-0.052302</v>
      </c>
      <c r="BS250" s="13" t="n">
        <v>-0.063009</v>
      </c>
      <c r="BT250" s="13" t="n">
        <v>-0.01309</v>
      </c>
      <c r="BU250" s="13" t="n">
        <v>0.068055</v>
      </c>
      <c r="BV250" s="13" t="n">
        <v>0.016072</v>
      </c>
      <c r="BW250" s="13" t="n">
        <v>-0.008157</v>
      </c>
      <c r="BX250" s="13" t="n">
        <v>0.007352</v>
      </c>
      <c r="BY250" s="13" t="n">
        <v>0.048882</v>
      </c>
      <c r="BZ250" s="13" t="n">
        <v>0.041045</v>
      </c>
      <c r="CA250" s="13" t="n">
        <v>0.030226</v>
      </c>
      <c r="CB250" s="13" t="n">
        <v>-0.035925</v>
      </c>
      <c r="CC250" s="13" t="n">
        <v>0.13831</v>
      </c>
      <c r="CD250" s="13" t="n">
        <v>0.080139</v>
      </c>
      <c r="CE250" s="13" t="n">
        <v>-0.018857</v>
      </c>
      <c r="CF250" s="13" t="n">
        <v>0.005195</v>
      </c>
      <c r="CG250" s="13" t="n">
        <v>0.008164</v>
      </c>
      <c r="CH250" s="13" t="n">
        <v>0.022889</v>
      </c>
      <c r="CI250" s="13" t="n">
        <v>-0.026455</v>
      </c>
      <c r="CJ250" s="13" t="n">
        <v>0.03834</v>
      </c>
      <c r="CK250" s="13" t="n">
        <v>-0.008186</v>
      </c>
      <c r="CL250" s="13" t="n">
        <v>-0.020183</v>
      </c>
      <c r="CM250" s="13" t="n">
        <v>0.097789</v>
      </c>
      <c r="CN250" s="13" t="n">
        <v>-0.000141</v>
      </c>
      <c r="CO250" s="13" t="n">
        <v>0.021339</v>
      </c>
      <c r="CP250" s="13" t="n">
        <v>-0.014216</v>
      </c>
      <c r="CQ250" s="13" t="n">
        <v>0.02739</v>
      </c>
      <c r="CR250" s="13" t="n">
        <v>-0.032222</v>
      </c>
      <c r="CS250" s="13" t="n">
        <v>0.028314</v>
      </c>
      <c r="CT250" s="13" t="n">
        <v>0.011574</v>
      </c>
      <c r="CU250" s="13" t="n">
        <v>0.065476</v>
      </c>
      <c r="CV250" s="13" t="n">
        <v>0.010986</v>
      </c>
      <c r="CW250" s="13" t="n">
        <v>-0.003438</v>
      </c>
      <c r="CX250" s="13" t="n">
        <v>0.017138</v>
      </c>
      <c r="CY250" s="13" t="n">
        <v>-0.033947</v>
      </c>
      <c r="CZ250" s="13" t="n">
        <v>-0.092511</v>
      </c>
      <c r="DA250" s="13" t="n">
        <v>0.002495</v>
      </c>
      <c r="DB250" s="13" t="n">
        <v>-0.115682</v>
      </c>
      <c r="DC250" s="13" t="n">
        <v>0.084279</v>
      </c>
      <c r="DD250" s="13" t="n">
        <v>0.049183</v>
      </c>
      <c r="DE250" s="13" t="n">
        <v>-0.04816</v>
      </c>
      <c r="DF250" s="13" t="n">
        <v>0.038882</v>
      </c>
      <c r="DG250" s="13" t="n">
        <v>-0.089176</v>
      </c>
      <c r="DH250" s="13" t="n">
        <v>0.066195</v>
      </c>
      <c r="DI250" s="13" t="n">
        <v>-0.018585</v>
      </c>
      <c r="DJ250" s="13" t="n">
        <v>-0.066139</v>
      </c>
      <c r="DK250" s="13" t="n">
        <v>0.054784</v>
      </c>
      <c r="DL250" s="13" t="n">
        <v>0.01138</v>
      </c>
      <c r="DM250" s="13" t="n">
        <v>0.034336</v>
      </c>
      <c r="DN250" s="13" t="n">
        <v>0.046332</v>
      </c>
      <c r="DO250" s="13" t="n">
        <v>-0.059176</v>
      </c>
      <c r="DP250" s="13" t="n">
        <v>-0.083709</v>
      </c>
      <c r="DQ250" s="13" t="n">
        <v>-0.264965</v>
      </c>
      <c r="DR250" s="13" t="n">
        <v>0.108935</v>
      </c>
      <c r="DS250" s="13" t="n">
        <v>0.043916</v>
      </c>
      <c r="DT250" s="13" t="n">
        <v>0.044366</v>
      </c>
      <c r="DV250" s="13" t="n">
        <v>-0.050328</v>
      </c>
      <c r="DW250" s="13" t="n">
        <v>-0.034308</v>
      </c>
      <c r="DX250" s="13" t="n">
        <v>-0.049615</v>
      </c>
      <c r="DY250" s="13" t="n">
        <v>0.049806</v>
      </c>
      <c r="DZ250" s="13" t="n">
        <v>0.011878</v>
      </c>
      <c r="EA250" s="13" t="n">
        <v>-0.049649</v>
      </c>
      <c r="EB250" s="13" t="n">
        <v>-0.086043</v>
      </c>
      <c r="EC250" s="13" t="n">
        <v>-0.014482</v>
      </c>
      <c r="ED250" s="13" t="n">
        <v>0.077828</v>
      </c>
      <c r="EE250" s="13" t="n">
        <v>0.037266</v>
      </c>
      <c r="EF250" s="13" t="n">
        <v>-0.017486</v>
      </c>
      <c r="EG250" s="13" t="n">
        <v>0.008906</v>
      </c>
      <c r="EH250" s="13" t="n">
        <v>0.041202</v>
      </c>
      <c r="EI250" s="13" t="n">
        <v>0.034504</v>
      </c>
      <c r="EJ250" s="13" t="n">
        <v>0.027047</v>
      </c>
      <c r="EK250" s="13" t="n">
        <v>-0.045937</v>
      </c>
      <c r="EL250" s="13" t="n">
        <v>0.097765</v>
      </c>
      <c r="EM250" s="13" t="n">
        <v>0.059961</v>
      </c>
      <c r="EN250" s="13" t="n">
        <v>0.000689</v>
      </c>
      <c r="EO250" s="13" t="n">
        <v>0.014868</v>
      </c>
      <c r="EP250" s="13" t="n">
        <v>0.013282</v>
      </c>
      <c r="EQ250" s="13" t="n">
        <v>0.010844</v>
      </c>
      <c r="ER250" s="13" t="n">
        <v>-0.022017</v>
      </c>
      <c r="ES250" s="13" t="n">
        <v>0.060492</v>
      </c>
      <c r="ET250" s="13" t="n">
        <v>-0.004598</v>
      </c>
      <c r="EU250" s="13" t="n">
        <v>-0.018252</v>
      </c>
      <c r="EV250" s="13" t="n">
        <v>0.094668</v>
      </c>
      <c r="EW250" s="13" t="n">
        <v>-0.004544</v>
      </c>
      <c r="EX250" s="13" t="n">
        <v>0.029052</v>
      </c>
      <c r="EY250" s="13" t="n">
        <v>-0.001146</v>
      </c>
      <c r="EZ250" s="13" t="n">
        <v>0.031691</v>
      </c>
      <c r="FA250" s="13" t="n">
        <v>-0.043143</v>
      </c>
      <c r="FB250" s="13" t="n">
        <v>0.036203</v>
      </c>
      <c r="FC250" s="13" t="n">
        <v>0.01141</v>
      </c>
      <c r="FD250" s="13" t="n">
        <v>0.048549</v>
      </c>
      <c r="FE250" s="13" t="n">
        <v>-0.005962</v>
      </c>
      <c r="FF250" s="13" t="n">
        <v>-0.012931</v>
      </c>
      <c r="FG250" s="13" t="n">
        <v>0.014095</v>
      </c>
      <c r="FH250" s="13" t="n">
        <v>-0.022105</v>
      </c>
      <c r="FI250" s="13" t="n">
        <v>-0.087041</v>
      </c>
      <c r="FJ250" s="13" t="n">
        <v>-0.004115</v>
      </c>
      <c r="FK250" s="13" t="n">
        <v>-0.124186</v>
      </c>
      <c r="FL250" s="13" t="n">
        <v>0.115649</v>
      </c>
      <c r="FM250" s="13" t="n">
        <v>0.053177</v>
      </c>
      <c r="FN250" s="13" t="n">
        <v>-0.020198</v>
      </c>
      <c r="FO250" s="13" t="n">
        <v>0.032461</v>
      </c>
      <c r="FP250" s="13" t="n">
        <v>-0.08957</v>
      </c>
      <c r="FQ250" s="13" t="n">
        <v>0.04619</v>
      </c>
      <c r="FR250" s="13" t="n">
        <v>-0.027637</v>
      </c>
      <c r="FS250" s="13" t="n">
        <v>-0.053796</v>
      </c>
      <c r="FT250" s="13" t="n">
        <v>0.031277</v>
      </c>
      <c r="FU250" s="13" t="n">
        <v>-0.007</v>
      </c>
      <c r="FV250" s="13" t="n">
        <v>0.02396</v>
      </c>
      <c r="FW250" s="13" t="n">
        <v>0.057087</v>
      </c>
      <c r="FX250" s="13" t="n">
        <v>-0.022038</v>
      </c>
      <c r="FY250" s="13" t="n">
        <v>-0.06945</v>
      </c>
      <c r="FZ250" s="13" t="n">
        <v>-0.248027</v>
      </c>
      <c r="GA250" s="13" t="n">
        <v>0.150956</v>
      </c>
      <c r="GB250" s="13" t="n">
        <v>0.053448</v>
      </c>
      <c r="GC250" s="13" t="n">
        <v>0.078844</v>
      </c>
    </row>
    <row r="251" customFormat="false" ht="15" hidden="false" customHeight="false" outlineLevel="0" collapsed="false">
      <c r="B251" s="8" t="str">
        <f aca="false">Deals!B251</f>
        <v>Echo Global Logistics, Inc.</v>
      </c>
      <c r="C251" s="12" t="n">
        <v>1</v>
      </c>
      <c r="D251" s="13" t="n">
        <v>-0.011023</v>
      </c>
      <c r="E251" s="13" t="n">
        <v>-0.279876</v>
      </c>
      <c r="F251" s="13" t="n">
        <v>-0.157352</v>
      </c>
      <c r="G251" s="13" t="n">
        <v>0.213776</v>
      </c>
      <c r="H251" s="13" t="n">
        <v>-0.007987</v>
      </c>
      <c r="I251" s="13" t="n">
        <v>-0.136017</v>
      </c>
      <c r="J251" s="13" t="n">
        <v>0.079451</v>
      </c>
      <c r="K251" s="13" t="n">
        <v>0.159019</v>
      </c>
      <c r="L251" s="13" t="n">
        <v>0.064681</v>
      </c>
      <c r="M251" s="13" t="n">
        <v>-0.139543</v>
      </c>
      <c r="N251" s="13" t="n">
        <v>-0.030381</v>
      </c>
      <c r="O251" s="13" t="n">
        <v>-0.010591</v>
      </c>
      <c r="P251" s="13" t="n">
        <v>0.104371</v>
      </c>
      <c r="Q251" s="13" t="n">
        <v>0.042003</v>
      </c>
      <c r="R251" s="13" t="n">
        <v>-0.106202</v>
      </c>
      <c r="S251" s="13" t="n">
        <v>-0.080659</v>
      </c>
      <c r="T251" s="13" t="n">
        <v>0.183962</v>
      </c>
      <c r="U251" s="13" t="n">
        <v>-0.001992</v>
      </c>
      <c r="V251" s="13" t="n">
        <v>-0.051896</v>
      </c>
      <c r="W251" s="13" t="n">
        <v>-0.08</v>
      </c>
      <c r="X251" s="13" t="n">
        <v>-0.022883</v>
      </c>
      <c r="Y251" s="13" t="n">
        <v>-0.12178</v>
      </c>
      <c r="Z251" s="13" t="n">
        <v>-0.005333</v>
      </c>
      <c r="AA251" s="13" t="n">
        <v>0.067024</v>
      </c>
      <c r="AB251" s="13" t="n">
        <v>-0.31407</v>
      </c>
      <c r="AC251" s="13" t="n">
        <v>0.113553</v>
      </c>
      <c r="AD251" s="13" t="n">
        <v>0.240132</v>
      </c>
      <c r="AE251" s="13" t="n">
        <v>0.275862</v>
      </c>
      <c r="AF251" s="13" t="n">
        <v>0.122661</v>
      </c>
      <c r="AG251" s="13" t="n">
        <v>0.037037</v>
      </c>
      <c r="AH251" s="13" t="n">
        <v>0.042857</v>
      </c>
      <c r="AI251" s="13" t="n">
        <v>-0.094178</v>
      </c>
      <c r="AJ251" s="13" t="n">
        <v>0.043478</v>
      </c>
      <c r="AK251" s="13" t="n">
        <v>-0.01087</v>
      </c>
      <c r="AL251" s="13" t="n">
        <v>0.018315</v>
      </c>
      <c r="AM251" s="13" t="n">
        <v>0.052158</v>
      </c>
      <c r="AN251" s="13" t="n">
        <v>0.177778</v>
      </c>
      <c r="AO251" s="13" t="n">
        <v>-0.036284</v>
      </c>
      <c r="AP251" s="13" t="n">
        <v>-0.067771</v>
      </c>
      <c r="AQ251" s="13" t="n">
        <v>-0.169305</v>
      </c>
      <c r="AR251" s="13" t="n">
        <v>-0.013224</v>
      </c>
      <c r="AS251" s="13" t="n">
        <v>-0.19866</v>
      </c>
      <c r="AT251" s="13" t="n">
        <v>0.168716</v>
      </c>
      <c r="AU251" s="13" t="n">
        <v>0.010943</v>
      </c>
      <c r="AV251" s="13" t="n">
        <v>0.03164</v>
      </c>
      <c r="AW251" s="13" t="n">
        <v>-0.074253</v>
      </c>
      <c r="AX251" s="13" t="n">
        <v>-0.142546</v>
      </c>
      <c r="AY251" s="13" t="n">
        <v>0.061007</v>
      </c>
      <c r="AZ251" s="13" t="n">
        <v>0.009104</v>
      </c>
      <c r="BA251" s="13" t="n">
        <v>-0.048433</v>
      </c>
      <c r="BB251" s="13" t="n">
        <v>0.13024</v>
      </c>
      <c r="BC251" s="13" t="n">
        <v>-0.120971</v>
      </c>
      <c r="BD251" s="13" t="n">
        <v>0.006027</v>
      </c>
      <c r="BE251" s="13" t="n">
        <v>0.03345</v>
      </c>
      <c r="BF251" s="13" t="n">
        <v>-0.063768</v>
      </c>
      <c r="BG251" s="13" t="n">
        <v>-0.047988</v>
      </c>
      <c r="BH251" s="13" t="n">
        <v>-0.074255</v>
      </c>
      <c r="BI251" s="13" t="n">
        <v>0.026347</v>
      </c>
      <c r="BJ251" s="13" t="n">
        <v>0.180833</v>
      </c>
      <c r="BK251" s="13" t="n">
        <v>0.044444</v>
      </c>
      <c r="BM251" s="13" t="n">
        <v>-0.001721</v>
      </c>
      <c r="BN251" s="13" t="n">
        <v>-0.100334</v>
      </c>
      <c r="BO251" s="13" t="n">
        <v>-0.095752</v>
      </c>
      <c r="BP251" s="13" t="n">
        <v>0.03069</v>
      </c>
      <c r="BQ251" s="13" t="n">
        <v>0.080711</v>
      </c>
      <c r="BR251" s="13" t="n">
        <v>-0.03045</v>
      </c>
      <c r="BS251" s="13" t="n">
        <v>-0.17716</v>
      </c>
      <c r="BT251" s="13" t="n">
        <v>-0.014349</v>
      </c>
      <c r="BU251" s="13" t="n">
        <v>0.08568</v>
      </c>
      <c r="BV251" s="13" t="n">
        <v>0.045734</v>
      </c>
      <c r="BW251" s="13" t="n">
        <v>0.033855</v>
      </c>
      <c r="BX251" s="13" t="n">
        <v>-0.003661</v>
      </c>
      <c r="BY251" s="13" t="n">
        <v>0.0807</v>
      </c>
      <c r="BZ251" s="13" t="n">
        <v>0.003679</v>
      </c>
      <c r="CA251" s="13" t="n">
        <v>0.049663</v>
      </c>
      <c r="CB251" s="13" t="n">
        <v>-0.099241</v>
      </c>
      <c r="CC251" s="13" t="n">
        <v>0.093107</v>
      </c>
      <c r="CD251" s="13" t="n">
        <v>-0.022398</v>
      </c>
      <c r="CE251" s="13" t="n">
        <v>0.025391</v>
      </c>
      <c r="CF251" s="13" t="n">
        <v>0.058384</v>
      </c>
      <c r="CG251" s="13" t="n">
        <v>0.035308</v>
      </c>
      <c r="CH251" s="13" t="n">
        <v>0.039279</v>
      </c>
      <c r="CI251" s="13" t="n">
        <v>0.004125</v>
      </c>
      <c r="CJ251" s="13" t="n">
        <v>0.060634</v>
      </c>
      <c r="CK251" s="13" t="n">
        <v>-0.000707</v>
      </c>
      <c r="CL251" s="13" t="n">
        <v>-0.008322</v>
      </c>
      <c r="CM251" s="13" t="n">
        <v>0.056939</v>
      </c>
      <c r="CN251" s="13" t="n">
        <v>0.002457</v>
      </c>
      <c r="CO251" s="13" t="n">
        <v>0.021676</v>
      </c>
      <c r="CP251" s="13" t="n">
        <v>0.000668</v>
      </c>
      <c r="CQ251" s="13" t="n">
        <v>0.028132</v>
      </c>
      <c r="CR251" s="13" t="n">
        <v>-0.040882</v>
      </c>
      <c r="CS251" s="13" t="n">
        <v>0.020508</v>
      </c>
      <c r="CT251" s="13" t="n">
        <v>0.001011</v>
      </c>
      <c r="CU251" s="13" t="n">
        <v>0.086613</v>
      </c>
      <c r="CV251" s="13" t="n">
        <v>0.011741</v>
      </c>
      <c r="CW251" s="13" t="n">
        <v>0.014514</v>
      </c>
      <c r="CX251" s="13" t="n">
        <v>0.076902</v>
      </c>
      <c r="CY251" s="13" t="n">
        <v>-0.014745</v>
      </c>
      <c r="CZ251" s="13" t="n">
        <v>-0.126874</v>
      </c>
      <c r="DA251" s="13" t="n">
        <v>0.032953</v>
      </c>
      <c r="DB251" s="13" t="n">
        <v>-0.121824</v>
      </c>
      <c r="DC251" s="13" t="n">
        <v>0.105013</v>
      </c>
      <c r="DD251" s="13" t="n">
        <v>0.062329</v>
      </c>
      <c r="DE251" s="13" t="n">
        <v>-0.003609</v>
      </c>
      <c r="DF251" s="13" t="n">
        <v>0.031597</v>
      </c>
      <c r="DG251" s="13" t="n">
        <v>-0.087487</v>
      </c>
      <c r="DH251" s="13" t="n">
        <v>0.087277</v>
      </c>
      <c r="DI251" s="13" t="n">
        <v>-0.028809</v>
      </c>
      <c r="DJ251" s="13" t="n">
        <v>-0.01142</v>
      </c>
      <c r="DK251" s="13" t="n">
        <v>-0.016157</v>
      </c>
      <c r="DL251" s="13" t="n">
        <v>0.036256</v>
      </c>
      <c r="DM251" s="13" t="n">
        <v>0.080028</v>
      </c>
      <c r="DN251" s="13" t="n">
        <v>0.039635</v>
      </c>
      <c r="DO251" s="13" t="n">
        <v>-0.02818</v>
      </c>
      <c r="DP251" s="13" t="n">
        <v>-0.076341</v>
      </c>
      <c r="DQ251" s="13" t="n">
        <v>-0.193604</v>
      </c>
      <c r="DR251" s="13" t="n">
        <v>0.193768</v>
      </c>
      <c r="DS251" s="13" t="n">
        <v>0.102705</v>
      </c>
      <c r="DT251" s="13" t="n">
        <v>0.05686</v>
      </c>
      <c r="DV251" s="13" t="n">
        <v>-0.003168</v>
      </c>
      <c r="DW251" s="13" t="n">
        <v>-0.092336</v>
      </c>
      <c r="DX251" s="13" t="n">
        <v>-0.102882</v>
      </c>
      <c r="DY251" s="13" t="n">
        <v>0.04163</v>
      </c>
      <c r="DZ251" s="13" t="n">
        <v>0.086308</v>
      </c>
      <c r="EA251" s="13" t="n">
        <v>-0.033729</v>
      </c>
      <c r="EB251" s="13" t="n">
        <v>-0.1895</v>
      </c>
      <c r="EC251" s="13" t="n">
        <v>-0.00396</v>
      </c>
      <c r="ED251" s="13" t="n">
        <v>0.102724</v>
      </c>
      <c r="EE251" s="13" t="n">
        <v>0.056026</v>
      </c>
      <c r="EF251" s="13" t="n">
        <v>0.03106</v>
      </c>
      <c r="EG251" s="13" t="n">
        <v>-0.008278</v>
      </c>
      <c r="EH251" s="13" t="n">
        <v>0.083394</v>
      </c>
      <c r="EI251" s="13" t="n">
        <v>-0.000451</v>
      </c>
      <c r="EJ251" s="13" t="n">
        <v>0.049994</v>
      </c>
      <c r="EK251" s="13" t="n">
        <v>-0.091743</v>
      </c>
      <c r="EL251" s="13" t="n">
        <v>0.084524</v>
      </c>
      <c r="EM251" s="13" t="n">
        <v>-0.015069</v>
      </c>
      <c r="EN251" s="13" t="n">
        <v>0.021881</v>
      </c>
      <c r="EO251" s="13" t="n">
        <v>0.051798</v>
      </c>
      <c r="EP251" s="13" t="n">
        <v>0.026138</v>
      </c>
      <c r="EQ251" s="13" t="n">
        <v>0.025624</v>
      </c>
      <c r="ER251" s="13" t="n">
        <v>0.00125</v>
      </c>
      <c r="ES251" s="13" t="n">
        <v>0.064913</v>
      </c>
      <c r="ET251" s="13" t="n">
        <v>-0.000761</v>
      </c>
      <c r="EU251" s="13" t="n">
        <v>-0.00633</v>
      </c>
      <c r="EV251" s="13" t="n">
        <v>0.065065</v>
      </c>
      <c r="EW251" s="13" t="n">
        <v>0.003386</v>
      </c>
      <c r="EX251" s="13" t="n">
        <v>0.017911</v>
      </c>
      <c r="EY251" s="13" t="n">
        <v>0.013895</v>
      </c>
      <c r="EZ251" s="13" t="n">
        <v>0.034612</v>
      </c>
      <c r="FA251" s="13" t="n">
        <v>-0.042567</v>
      </c>
      <c r="FB251" s="13" t="n">
        <v>0.0217</v>
      </c>
      <c r="FC251" s="13" t="n">
        <v>0.00687</v>
      </c>
      <c r="FD251" s="13" t="n">
        <v>0.088975</v>
      </c>
      <c r="FE251" s="13" t="n">
        <v>0.018863</v>
      </c>
      <c r="FF251" s="13" t="n">
        <v>0.018278</v>
      </c>
      <c r="FG251" s="13" t="n">
        <v>0.080577</v>
      </c>
      <c r="FH251" s="13" t="n">
        <v>-0.022076</v>
      </c>
      <c r="FI251" s="13" t="n">
        <v>-0.128605</v>
      </c>
      <c r="FJ251" s="13" t="n">
        <v>0.03849</v>
      </c>
      <c r="FK251" s="13" t="n">
        <v>-0.118677</v>
      </c>
      <c r="FL251" s="13" t="n">
        <v>0.111825</v>
      </c>
      <c r="FM251" s="13" t="n">
        <v>0.058983</v>
      </c>
      <c r="FN251" s="13" t="n">
        <v>-0.002331</v>
      </c>
      <c r="FO251" s="13" t="n">
        <v>0.039686</v>
      </c>
      <c r="FP251" s="13" t="n">
        <v>-0.087181</v>
      </c>
      <c r="FQ251" s="13" t="n">
        <v>0.089517</v>
      </c>
      <c r="FR251" s="13" t="n">
        <v>-0.030387</v>
      </c>
      <c r="FS251" s="13" t="n">
        <v>-0.027645</v>
      </c>
      <c r="FT251" s="13" t="n">
        <v>-0.007693</v>
      </c>
      <c r="FU251" s="13" t="n">
        <v>0.029804</v>
      </c>
      <c r="FV251" s="13" t="n">
        <v>0.120162</v>
      </c>
      <c r="FW251" s="13" t="n">
        <v>0.049735</v>
      </c>
      <c r="FX251" s="13" t="n">
        <v>-0.026751</v>
      </c>
      <c r="FY251" s="13" t="n">
        <v>-0.068025</v>
      </c>
      <c r="FZ251" s="13" t="n">
        <v>-0.203745</v>
      </c>
      <c r="GA251" s="13" t="n">
        <v>0.199644</v>
      </c>
      <c r="GB251" s="13" t="n">
        <v>0.10533</v>
      </c>
      <c r="GC251" s="13" t="n">
        <v>0.060359</v>
      </c>
    </row>
    <row r="252" customFormat="false" ht="15" hidden="false" customHeight="false" outlineLevel="0" collapsed="false">
      <c r="B252" s="8" t="str">
        <f aca="false">Deals!B252</f>
        <v>At&amp;T Inc.</v>
      </c>
      <c r="C252" s="12" t="n">
        <v>1</v>
      </c>
      <c r="D252" s="13" t="n">
        <v>-0.044329</v>
      </c>
      <c r="E252" s="13" t="n">
        <v>-0.018675</v>
      </c>
      <c r="F252" s="13" t="n">
        <v>0.042971</v>
      </c>
      <c r="G252" s="13" t="n">
        <v>0.004775</v>
      </c>
      <c r="H252" s="13" t="n">
        <v>0.021978</v>
      </c>
      <c r="I252" s="13" t="n">
        <v>0.061901</v>
      </c>
      <c r="J252" s="13" t="n">
        <v>0.024681</v>
      </c>
      <c r="K252" s="13" t="n">
        <v>0.060081</v>
      </c>
      <c r="L252" s="13" t="n">
        <v>0.003319</v>
      </c>
      <c r="M252" s="13" t="n">
        <v>0.008501</v>
      </c>
      <c r="N252" s="13" t="n">
        <v>0.103704</v>
      </c>
      <c r="O252" s="13" t="n">
        <v>0.01296</v>
      </c>
      <c r="P252" s="13" t="n">
        <v>-0.055671</v>
      </c>
      <c r="Q252" s="13" t="n">
        <v>-0.006605</v>
      </c>
      <c r="R252" s="13" t="n">
        <v>-0.082246</v>
      </c>
      <c r="S252" s="13" t="n">
        <v>0.050014</v>
      </c>
      <c r="T252" s="13" t="n">
        <v>0.100958</v>
      </c>
      <c r="U252" s="13" t="n">
        <v>0.002822</v>
      </c>
      <c r="V252" s="13" t="n">
        <v>-0.008776</v>
      </c>
      <c r="W252" s="13" t="n">
        <v>-0.005743</v>
      </c>
      <c r="X252" s="13" t="n">
        <v>-0.034416</v>
      </c>
      <c r="Y252" s="13" t="n">
        <v>-0.027757</v>
      </c>
      <c r="Z252" s="13" t="n">
        <v>-0.020763</v>
      </c>
      <c r="AA252" s="13" t="n">
        <v>0.046647</v>
      </c>
      <c r="AB252" s="13" t="n">
        <v>-0.039487</v>
      </c>
      <c r="AC252" s="13" t="n">
        <v>0.045649</v>
      </c>
      <c r="AD252" s="13" t="n">
        <v>-0.128415</v>
      </c>
      <c r="AE252" s="13" t="n">
        <v>0.081129</v>
      </c>
      <c r="AF252" s="13" t="n">
        <v>0.068719</v>
      </c>
      <c r="AG252" s="13" t="n">
        <v>-0.02392</v>
      </c>
      <c r="AH252" s="13" t="n">
        <v>-0.030708</v>
      </c>
      <c r="AI252" s="13" t="n">
        <v>-0.017906</v>
      </c>
      <c r="AJ252" s="13" t="n">
        <v>-0.068724</v>
      </c>
      <c r="AK252" s="13" t="n">
        <v>-0.011621</v>
      </c>
      <c r="AL252" s="13" t="n">
        <v>-0.006498</v>
      </c>
      <c r="AM252" s="13" t="n">
        <v>0.011211</v>
      </c>
      <c r="AN252" s="13" t="n">
        <v>-0.000938</v>
      </c>
      <c r="AO252" s="13" t="n">
        <v>0.051346</v>
      </c>
      <c r="AP252" s="13" t="n">
        <v>-0.071471</v>
      </c>
      <c r="AQ252" s="13" t="n">
        <v>0.018253</v>
      </c>
      <c r="AR252" s="13" t="n">
        <v>-0.086428</v>
      </c>
      <c r="AS252" s="13" t="n">
        <v>0.071128</v>
      </c>
      <c r="AT252" s="13" t="n">
        <v>0.035263</v>
      </c>
      <c r="AU252" s="13" t="n">
        <v>0.007712</v>
      </c>
      <c r="AV252" s="13" t="n">
        <v>0.003508</v>
      </c>
      <c r="AW252" s="13" t="n">
        <v>-0.012274</v>
      </c>
      <c r="AX252" s="13" t="n">
        <v>0.095814</v>
      </c>
      <c r="AY252" s="13" t="n">
        <v>0.031334</v>
      </c>
      <c r="AZ252" s="13" t="n">
        <v>0.035536</v>
      </c>
      <c r="BA252" s="13" t="n">
        <v>0.073171</v>
      </c>
      <c r="BB252" s="13" t="n">
        <v>0.030655</v>
      </c>
      <c r="BC252" s="13" t="n">
        <v>-0.028839</v>
      </c>
      <c r="BD252" s="13" t="n">
        <v>0.045479</v>
      </c>
      <c r="BE252" s="13" t="n">
        <v>-0.024053</v>
      </c>
      <c r="BF252" s="13" t="n">
        <v>-0.063796</v>
      </c>
      <c r="BG252" s="13" t="n">
        <v>-0.172345</v>
      </c>
      <c r="BH252" s="13" t="n">
        <v>0.063122</v>
      </c>
      <c r="BI252" s="13" t="n">
        <v>0.012799</v>
      </c>
      <c r="BJ252" s="13" t="n">
        <v>-0.020415</v>
      </c>
      <c r="BK252" s="13" t="n">
        <v>-0.0043</v>
      </c>
      <c r="BM252" s="13" t="n">
        <v>-0.056437</v>
      </c>
      <c r="BN252" s="13" t="n">
        <v>-0.018387</v>
      </c>
      <c r="BO252" s="13" t="n">
        <v>0.085874</v>
      </c>
      <c r="BP252" s="13" t="n">
        <v>-0.005096</v>
      </c>
      <c r="BQ252" s="13" t="n">
        <v>-0.022773</v>
      </c>
      <c r="BR252" s="13" t="n">
        <v>-0.041199</v>
      </c>
      <c r="BS252" s="13" t="n">
        <v>0.013535</v>
      </c>
      <c r="BT252" s="13" t="n">
        <v>0.065163</v>
      </c>
      <c r="BU252" s="13" t="n">
        <v>0.025925</v>
      </c>
      <c r="BV252" s="13" t="n">
        <v>0.021844</v>
      </c>
      <c r="BW252" s="13" t="n">
        <v>0.024846</v>
      </c>
      <c r="BX252" s="13" t="n">
        <v>0.01713</v>
      </c>
      <c r="BY252" s="13" t="n">
        <v>-0.001476</v>
      </c>
      <c r="BZ252" s="13" t="n">
        <v>0.008286</v>
      </c>
      <c r="CA252" s="13" t="n">
        <v>-0.021076</v>
      </c>
      <c r="CB252" s="13" t="n">
        <v>0.046286</v>
      </c>
      <c r="CC252" s="13" t="n">
        <v>0.022528</v>
      </c>
      <c r="CD252" s="13" t="n">
        <v>-0.005353</v>
      </c>
      <c r="CE252" s="13" t="n">
        <v>0.023452</v>
      </c>
      <c r="CF252" s="13" t="n">
        <v>-0.006084</v>
      </c>
      <c r="CG252" s="13" t="n">
        <v>0.004339</v>
      </c>
      <c r="CH252" s="13" t="n">
        <v>0.004706</v>
      </c>
      <c r="CI252" s="13" t="n">
        <v>-0.005873</v>
      </c>
      <c r="CJ252" s="13" t="n">
        <v>0.014927</v>
      </c>
      <c r="CK252" s="13" t="n">
        <v>-0.00622</v>
      </c>
      <c r="CL252" s="13" t="n">
        <v>0.036556</v>
      </c>
      <c r="CM252" s="13" t="n">
        <v>0.021606</v>
      </c>
      <c r="CN252" s="13" t="n">
        <v>0.046506</v>
      </c>
      <c r="CO252" s="13" t="n">
        <v>0.015447</v>
      </c>
      <c r="CP252" s="13" t="n">
        <v>0.050716</v>
      </c>
      <c r="CQ252" s="13" t="n">
        <v>-0.052129</v>
      </c>
      <c r="CR252" s="13" t="n">
        <v>-0.012294</v>
      </c>
      <c r="CS252" s="13" t="n">
        <v>0.014465</v>
      </c>
      <c r="CT252" s="13" t="n">
        <v>0.008348</v>
      </c>
      <c r="CU252" s="13" t="n">
        <v>-0.000493</v>
      </c>
      <c r="CV252" s="13" t="n">
        <v>0.034844</v>
      </c>
      <c r="CW252" s="13" t="n">
        <v>0.019118</v>
      </c>
      <c r="CX252" s="13" t="n">
        <v>-0.003777</v>
      </c>
      <c r="CY252" s="13" t="n">
        <v>-0.048416</v>
      </c>
      <c r="CZ252" s="13" t="n">
        <v>0.0225</v>
      </c>
      <c r="DA252" s="13" t="n">
        <v>-0.100308</v>
      </c>
      <c r="DB252" s="13" t="n">
        <v>0.101691</v>
      </c>
      <c r="DC252" s="13" t="n">
        <v>0.039263</v>
      </c>
      <c r="DD252" s="13" t="n">
        <v>0.002255</v>
      </c>
      <c r="DE252" s="13" t="n">
        <v>0.036722</v>
      </c>
      <c r="DF252" s="13" t="n">
        <v>-0.049879</v>
      </c>
      <c r="DG252" s="13" t="n">
        <v>0.061362</v>
      </c>
      <c r="DH252" s="13" t="n">
        <v>0.017001</v>
      </c>
      <c r="DI252" s="13" t="n">
        <v>-0.030073</v>
      </c>
      <c r="DJ252" s="13" t="n">
        <v>0.029608</v>
      </c>
      <c r="DK252" s="13" t="n">
        <v>0.027643</v>
      </c>
      <c r="DL252" s="13" t="n">
        <v>0.021856</v>
      </c>
      <c r="DM252" s="13" t="n">
        <v>0.023625</v>
      </c>
      <c r="DN252" s="13" t="n">
        <v>-0.006205</v>
      </c>
      <c r="DO252" s="13" t="n">
        <v>-0.090851</v>
      </c>
      <c r="DP252" s="13" t="n">
        <v>-0.158724</v>
      </c>
      <c r="DQ252" s="13" t="n">
        <v>0.098223</v>
      </c>
      <c r="DR252" s="13" t="n">
        <v>0.036908</v>
      </c>
      <c r="DS252" s="13" t="n">
        <v>-0.006291</v>
      </c>
      <c r="DT252" s="13" t="n">
        <v>0.04407</v>
      </c>
      <c r="DV252" s="13" t="n">
        <v>-0.05208</v>
      </c>
      <c r="DW252" s="13" t="n">
        <v>-0.026202</v>
      </c>
      <c r="DX252" s="13" t="n">
        <v>0.076828</v>
      </c>
      <c r="DY252" s="13" t="n">
        <v>-0.00011</v>
      </c>
      <c r="DZ252" s="13" t="n">
        <v>-0.034144</v>
      </c>
      <c r="EA252" s="13" t="n">
        <v>-0.039422</v>
      </c>
      <c r="EB252" s="13" t="n">
        <v>-0.002125</v>
      </c>
      <c r="EC252" s="13" t="n">
        <v>0.084992</v>
      </c>
      <c r="ED252" s="13" t="n">
        <v>0.028284</v>
      </c>
      <c r="EE252" s="13" t="n">
        <v>0.02136</v>
      </c>
      <c r="EF252" s="13" t="n">
        <v>0.007837</v>
      </c>
      <c r="EG252" s="13" t="n">
        <v>0.032734</v>
      </c>
      <c r="EH252" s="13" t="n">
        <v>0.004087</v>
      </c>
      <c r="EI252" s="13" t="n">
        <v>0.011858</v>
      </c>
      <c r="EJ252" s="13" t="n">
        <v>-0.01357</v>
      </c>
      <c r="EK252" s="13" t="n">
        <v>0.066072</v>
      </c>
      <c r="EL252" s="13" t="n">
        <v>0.010798</v>
      </c>
      <c r="EM252" s="13" t="n">
        <v>0.018176</v>
      </c>
      <c r="EN252" s="13" t="n">
        <v>0.02874</v>
      </c>
      <c r="EO252" s="13" t="n">
        <v>-0.006082</v>
      </c>
      <c r="EP252" s="13" t="n">
        <v>0.006748</v>
      </c>
      <c r="EQ252" s="13" t="n">
        <v>0.003888</v>
      </c>
      <c r="ER252" s="13" t="n">
        <v>-1.3E-005</v>
      </c>
      <c r="ES252" s="13" t="n">
        <v>0.008592</v>
      </c>
      <c r="ET252" s="13" t="n">
        <v>-0.003004</v>
      </c>
      <c r="EU252" s="13" t="n">
        <v>0.026725</v>
      </c>
      <c r="EV252" s="13" t="n">
        <v>0.01743</v>
      </c>
      <c r="EW252" s="13" t="n">
        <v>0.041328</v>
      </c>
      <c r="EX252" s="13" t="n">
        <v>0.012273</v>
      </c>
      <c r="EY252" s="13" t="n">
        <v>0.044422</v>
      </c>
      <c r="EZ252" s="13" t="n">
        <v>-0.042192</v>
      </c>
      <c r="FA252" s="13" t="n">
        <v>-0.014146</v>
      </c>
      <c r="FB252" s="13" t="n">
        <v>0.018185</v>
      </c>
      <c r="FC252" s="13" t="n">
        <v>0.005335</v>
      </c>
      <c r="FD252" s="13" t="n">
        <v>0.007155</v>
      </c>
      <c r="FE252" s="13" t="n">
        <v>0.035282</v>
      </c>
      <c r="FF252" s="13" t="n">
        <v>0.01252</v>
      </c>
      <c r="FG252" s="13" t="n">
        <v>-0.006676</v>
      </c>
      <c r="FH252" s="13" t="n">
        <v>-0.067173</v>
      </c>
      <c r="FI252" s="13" t="n">
        <v>0.023969</v>
      </c>
      <c r="FJ252" s="13" t="n">
        <v>-0.10782</v>
      </c>
      <c r="FK252" s="13" t="n">
        <v>0.110945</v>
      </c>
      <c r="FL252" s="13" t="n">
        <v>0.032613</v>
      </c>
      <c r="FM252" s="13" t="n">
        <v>-0.00107</v>
      </c>
      <c r="FN252" s="13" t="n">
        <v>0.0428</v>
      </c>
      <c r="FO252" s="13" t="n">
        <v>-0.062321</v>
      </c>
      <c r="FP252" s="13" t="n">
        <v>0.075221</v>
      </c>
      <c r="FQ252" s="13" t="n">
        <v>0.018565</v>
      </c>
      <c r="FR252" s="13" t="n">
        <v>-0.029902</v>
      </c>
      <c r="FS252" s="13" t="n">
        <v>0.031837</v>
      </c>
      <c r="FT252" s="13" t="n">
        <v>0.023308</v>
      </c>
      <c r="FU252" s="13" t="n">
        <v>0.019285</v>
      </c>
      <c r="FV252" s="13" t="n">
        <v>0.028349</v>
      </c>
      <c r="FW252" s="13" t="n">
        <v>-0.013945</v>
      </c>
      <c r="FX252" s="13" t="n">
        <v>-0.098747</v>
      </c>
      <c r="FY252" s="13" t="n">
        <v>-0.181326</v>
      </c>
      <c r="FZ252" s="13" t="n">
        <v>0.12039</v>
      </c>
      <c r="GA252" s="13" t="n">
        <v>0.029318</v>
      </c>
      <c r="GB252" s="13" t="n">
        <v>0.009474</v>
      </c>
      <c r="GC252" s="13" t="n">
        <v>0.048969</v>
      </c>
    </row>
    <row r="253" customFormat="false" ht="15" hidden="false" customHeight="false" outlineLevel="0" collapsed="false">
      <c r="B253" s="8" t="str">
        <f aca="false">Deals!B253</f>
        <v>Dollar Tree, Inc.</v>
      </c>
      <c r="C253" s="12" t="n">
        <v>1</v>
      </c>
      <c r="D253" s="13" t="n">
        <v>-0.022684</v>
      </c>
      <c r="E253" s="13" t="n">
        <v>-0.125885</v>
      </c>
      <c r="F253" s="13" t="n">
        <v>-0.017552</v>
      </c>
      <c r="G253" s="13" t="n">
        <v>0.152237</v>
      </c>
      <c r="H253" s="13" t="n">
        <v>0.023324</v>
      </c>
      <c r="I253" s="13" t="n">
        <v>0.053095</v>
      </c>
      <c r="J253" s="13" t="n">
        <v>-0.013158</v>
      </c>
      <c r="K253" s="13" t="n">
        <v>0.027539</v>
      </c>
      <c r="L253" s="13" t="n">
        <v>-0.03335</v>
      </c>
      <c r="M253" s="13" t="n">
        <v>0.135868</v>
      </c>
      <c r="N253" s="13" t="n">
        <v>0.040866</v>
      </c>
      <c r="O253" s="13" t="n">
        <v>0.021753</v>
      </c>
      <c r="P253" s="13" t="n">
        <v>-0.141136</v>
      </c>
      <c r="Q253" s="13" t="n">
        <v>-0.045586</v>
      </c>
      <c r="R253" s="13" t="n">
        <v>-0.042823</v>
      </c>
      <c r="S253" s="13" t="n">
        <v>0.166909</v>
      </c>
      <c r="T253" s="13" t="n">
        <v>-0.124546</v>
      </c>
      <c r="U253" s="13" t="n">
        <v>0.00013</v>
      </c>
      <c r="V253" s="13" t="n">
        <v>-0.006607</v>
      </c>
      <c r="W253" s="13" t="n">
        <v>0.023213</v>
      </c>
      <c r="X253" s="13" t="n">
        <v>0.054932</v>
      </c>
      <c r="Y253" s="13" t="n">
        <v>-0.061254</v>
      </c>
      <c r="Z253" s="13" t="n">
        <v>-0.100129</v>
      </c>
      <c r="AA253" s="13" t="n">
        <v>0.030892</v>
      </c>
      <c r="AB253" s="13" t="n">
        <v>0.104883</v>
      </c>
      <c r="AC253" s="13" t="n">
        <v>0.090156</v>
      </c>
      <c r="AD253" s="13" t="n">
        <v>0.051025</v>
      </c>
      <c r="AE253" s="13" t="n">
        <v>0.126137</v>
      </c>
      <c r="AF253" s="13" t="n">
        <v>0.044278</v>
      </c>
      <c r="AG253" s="13" t="n">
        <v>0.071662</v>
      </c>
      <c r="AH253" s="13" t="n">
        <v>-0.107478</v>
      </c>
      <c r="AI253" s="13" t="n">
        <v>-0.075409</v>
      </c>
      <c r="AJ253" s="13" t="n">
        <v>0.010432</v>
      </c>
      <c r="AK253" s="13" t="n">
        <v>-0.138701</v>
      </c>
      <c r="AL253" s="13" t="n">
        <v>0.02918</v>
      </c>
      <c r="AM253" s="13" t="n">
        <v>0.073882</v>
      </c>
      <c r="AN253" s="13" t="n">
        <v>-0.117989</v>
      </c>
      <c r="AO253" s="13" t="n">
        <v>0.012918</v>
      </c>
      <c r="AP253" s="13" t="n">
        <v>0.033722</v>
      </c>
      <c r="AQ253" s="13" t="n">
        <v>0.0293</v>
      </c>
      <c r="AR253" s="13" t="n">
        <v>0.040913</v>
      </c>
      <c r="AS253" s="13" t="n">
        <v>0.072077</v>
      </c>
      <c r="AT253" s="13" t="n">
        <v>-0.005164</v>
      </c>
      <c r="AU253" s="13" t="n">
        <v>0.090418</v>
      </c>
      <c r="AV253" s="13" t="n">
        <v>0.059406</v>
      </c>
      <c r="AW253" s="13" t="n">
        <v>-0.087078</v>
      </c>
      <c r="AX253" s="13" t="n">
        <v>0.057092</v>
      </c>
      <c r="AY253" s="13" t="n">
        <v>-0.052519</v>
      </c>
      <c r="AZ253" s="13" t="n">
        <v>-0.002162</v>
      </c>
      <c r="BA253" s="13" t="n">
        <v>0.124397</v>
      </c>
      <c r="BB253" s="13" t="n">
        <v>-0.032936</v>
      </c>
      <c r="BC253" s="13" t="n">
        <v>-0.171558</v>
      </c>
      <c r="BD253" s="13" t="n">
        <v>0.028318</v>
      </c>
      <c r="BE253" s="13" t="n">
        <v>-0.074216</v>
      </c>
      <c r="BF253" s="13" t="n">
        <v>-0.046399</v>
      </c>
      <c r="BG253" s="13" t="n">
        <v>-0.115139</v>
      </c>
      <c r="BH253" s="13" t="n">
        <v>0.084388</v>
      </c>
      <c r="BI253" s="13" t="n">
        <v>0.228442</v>
      </c>
      <c r="BJ253" s="13" t="n">
        <v>-0.05303</v>
      </c>
      <c r="BK253" s="13" t="n">
        <v>0.007229</v>
      </c>
      <c r="BM253" s="13" t="n">
        <v>-0.059184</v>
      </c>
      <c r="BN253" s="13" t="n">
        <v>-0.017</v>
      </c>
      <c r="BO253" s="13" t="n">
        <v>0.085501</v>
      </c>
      <c r="BP253" s="13" t="n">
        <v>0.000862</v>
      </c>
      <c r="BQ253" s="13" t="n">
        <v>-0.013923</v>
      </c>
      <c r="BR253" s="13" t="n">
        <v>-0.060194</v>
      </c>
      <c r="BS253" s="13" t="n">
        <v>0.002648</v>
      </c>
      <c r="BT253" s="13" t="n">
        <v>0.065164</v>
      </c>
      <c r="BU253" s="13" t="n">
        <v>-0.007147</v>
      </c>
      <c r="BV253" s="13" t="n">
        <v>0.016604</v>
      </c>
      <c r="BW253" s="13" t="n">
        <v>0.000702</v>
      </c>
      <c r="BX253" s="13" t="n">
        <v>0.051821</v>
      </c>
      <c r="BY253" s="13" t="n">
        <v>-0.007159</v>
      </c>
      <c r="BZ253" s="13" t="n">
        <v>0.005453</v>
      </c>
      <c r="CA253" s="13" t="n">
        <v>-0.023749</v>
      </c>
      <c r="CB253" s="13" t="n">
        <v>0.010556</v>
      </c>
      <c r="CC253" s="13" t="n">
        <v>0.012329</v>
      </c>
      <c r="CD253" s="13" t="n">
        <v>0.034037</v>
      </c>
      <c r="CE253" s="13" t="n">
        <v>0.047372</v>
      </c>
      <c r="CF253" s="13" t="n">
        <v>0.014383</v>
      </c>
      <c r="CG253" s="13" t="n">
        <v>0.019205</v>
      </c>
      <c r="CH253" s="13" t="n">
        <v>0.028893</v>
      </c>
      <c r="CI253" s="13" t="n">
        <v>-0.00451</v>
      </c>
      <c r="CJ253" s="13" t="n">
        <v>0.025623</v>
      </c>
      <c r="CK253" s="13" t="n">
        <v>0.02111</v>
      </c>
      <c r="CL253" s="13" t="n">
        <v>0.010474</v>
      </c>
      <c r="CM253" s="13" t="n">
        <v>0.042284</v>
      </c>
      <c r="CN253" s="13" t="n">
        <v>0.032246</v>
      </c>
      <c r="CO253" s="13" t="n">
        <v>0.010423</v>
      </c>
      <c r="CP253" s="13" t="n">
        <v>0.080568</v>
      </c>
      <c r="CQ253" s="13" t="n">
        <v>-0.013619</v>
      </c>
      <c r="CR253" s="13" t="n">
        <v>-0.028051</v>
      </c>
      <c r="CS253" s="13" t="n">
        <v>0.002292</v>
      </c>
      <c r="CT253" s="13" t="n">
        <v>0.044338</v>
      </c>
      <c r="CU253" s="13" t="n">
        <v>0.008912</v>
      </c>
      <c r="CV253" s="13" t="n">
        <v>0.029916</v>
      </c>
      <c r="CW253" s="13" t="n">
        <v>0.062181</v>
      </c>
      <c r="CX253" s="13" t="n">
        <v>0.009488</v>
      </c>
      <c r="CY253" s="13" t="n">
        <v>-0.088495</v>
      </c>
      <c r="CZ253" s="13" t="n">
        <v>0.008286</v>
      </c>
      <c r="DA253" s="13" t="n">
        <v>-0.084595</v>
      </c>
      <c r="DB253" s="13" t="n">
        <v>0.081277</v>
      </c>
      <c r="DC253" s="13" t="n">
        <v>0.038978</v>
      </c>
      <c r="DD253" s="13" t="n">
        <v>0.032718</v>
      </c>
      <c r="DE253" s="13" t="n">
        <v>0.043915</v>
      </c>
      <c r="DF253" s="13" t="n">
        <v>-0.069033</v>
      </c>
      <c r="DG253" s="13" t="n">
        <v>0.076465</v>
      </c>
      <c r="DH253" s="13" t="n">
        <v>0.015604</v>
      </c>
      <c r="DI253" s="13" t="n">
        <v>-0.002311</v>
      </c>
      <c r="DJ253" s="13" t="n">
        <v>0.004095</v>
      </c>
      <c r="DK253" s="13" t="n">
        <v>0.03018</v>
      </c>
      <c r="DL253" s="13" t="n">
        <v>0.038716</v>
      </c>
      <c r="DM253" s="13" t="n">
        <v>0.036704</v>
      </c>
      <c r="DN253" s="13" t="n">
        <v>0.024594</v>
      </c>
      <c r="DO253" s="13" t="n">
        <v>-0.07027</v>
      </c>
      <c r="DP253" s="13" t="n">
        <v>-0.077815</v>
      </c>
      <c r="DQ253" s="13" t="n">
        <v>0.140905</v>
      </c>
      <c r="DR253" s="13" t="n">
        <v>0.056438</v>
      </c>
      <c r="DS253" s="13" t="n">
        <v>0.050972</v>
      </c>
      <c r="DT253" s="13" t="n">
        <v>0.07725</v>
      </c>
      <c r="DV253" s="13" t="n">
        <v>-0.064724</v>
      </c>
      <c r="DW253" s="13" t="n">
        <v>-0.022601</v>
      </c>
      <c r="DX253" s="13" t="n">
        <v>0.075987</v>
      </c>
      <c r="DY253" s="13" t="n">
        <v>0.001824</v>
      </c>
      <c r="DZ253" s="13" t="n">
        <v>-0.00837</v>
      </c>
      <c r="EA253" s="13" t="n">
        <v>-0.063947</v>
      </c>
      <c r="EB253" s="13" t="n">
        <v>0.012902</v>
      </c>
      <c r="EC253" s="13" t="n">
        <v>0.060117</v>
      </c>
      <c r="ED253" s="13" t="n">
        <v>-0.004977</v>
      </c>
      <c r="EE253" s="13" t="n">
        <v>0.008057</v>
      </c>
      <c r="EF253" s="13" t="n">
        <v>0.006806</v>
      </c>
      <c r="EG253" s="13" t="n">
        <v>0.049935</v>
      </c>
      <c r="EH253" s="13" t="n">
        <v>-0.009553</v>
      </c>
      <c r="EI253" s="13" t="n">
        <v>-0.002709</v>
      </c>
      <c r="EJ253" s="13" t="n">
        <v>-0.034978</v>
      </c>
      <c r="EK253" s="13" t="n">
        <v>0.024645</v>
      </c>
      <c r="EL253" s="13" t="n">
        <v>-0.000502</v>
      </c>
      <c r="EM253" s="13" t="n">
        <v>0.034016</v>
      </c>
      <c r="EN253" s="13" t="n">
        <v>0.036635</v>
      </c>
      <c r="EO253" s="13" t="n">
        <v>0.00446</v>
      </c>
      <c r="EP253" s="13" t="n">
        <v>0.016297</v>
      </c>
      <c r="EQ253" s="13" t="n">
        <v>0.023226</v>
      </c>
      <c r="ER253" s="13" t="n">
        <v>0.002142</v>
      </c>
      <c r="ES253" s="13" t="n">
        <v>0.017406</v>
      </c>
      <c r="ET253" s="13" t="n">
        <v>0.007309</v>
      </c>
      <c r="EU253" s="13" t="n">
        <v>0.018518</v>
      </c>
      <c r="EV253" s="13" t="n">
        <v>0.020679</v>
      </c>
      <c r="EW253" s="13" t="n">
        <v>0.034014</v>
      </c>
      <c r="EX253" s="13" t="n">
        <v>0.017968</v>
      </c>
      <c r="EY253" s="13" t="n">
        <v>0.063409</v>
      </c>
      <c r="EZ253" s="13" t="n">
        <v>-0.028518</v>
      </c>
      <c r="FA253" s="13" t="n">
        <v>-0.015555</v>
      </c>
      <c r="FB253" s="13" t="n">
        <v>-0.011655</v>
      </c>
      <c r="FC253" s="13" t="n">
        <v>0.028206</v>
      </c>
      <c r="FD253" s="13" t="n">
        <v>0.011672</v>
      </c>
      <c r="FE253" s="13" t="n">
        <v>0.031151</v>
      </c>
      <c r="FF253" s="13" t="n">
        <v>0.048656</v>
      </c>
      <c r="FG253" s="13" t="n">
        <v>0.011911</v>
      </c>
      <c r="FH253" s="13" t="n">
        <v>-0.090512</v>
      </c>
      <c r="FI253" s="13" t="n">
        <v>0.031844</v>
      </c>
      <c r="FJ253" s="13" t="n">
        <v>-0.083033</v>
      </c>
      <c r="FK253" s="13" t="n">
        <v>0.094941</v>
      </c>
      <c r="FL253" s="13" t="n">
        <v>0.050622</v>
      </c>
      <c r="FM253" s="13" t="n">
        <v>0.016135</v>
      </c>
      <c r="FN253" s="13" t="n">
        <v>0.032897</v>
      </c>
      <c r="FO253" s="13" t="n">
        <v>-0.06874</v>
      </c>
      <c r="FP253" s="13" t="n">
        <v>0.076675</v>
      </c>
      <c r="FQ253" s="13" t="n">
        <v>0.017491</v>
      </c>
      <c r="FR253" s="13" t="n">
        <v>-0.007688</v>
      </c>
      <c r="FS253" s="13" t="n">
        <v>-0.000523</v>
      </c>
      <c r="FT253" s="13" t="n">
        <v>0.022992</v>
      </c>
      <c r="FU253" s="13" t="n">
        <v>0.041412</v>
      </c>
      <c r="FV253" s="13" t="n">
        <v>0.025775</v>
      </c>
      <c r="FW253" s="13" t="n">
        <v>0.005438</v>
      </c>
      <c r="FX253" s="13" t="n">
        <v>-0.070463</v>
      </c>
      <c r="FY253" s="13" t="n">
        <v>-0.11985</v>
      </c>
      <c r="FZ253" s="13" t="n">
        <v>0.139924</v>
      </c>
      <c r="GA253" s="13" t="n">
        <v>0.089001</v>
      </c>
      <c r="GB253" s="13" t="n">
        <v>0.018928</v>
      </c>
      <c r="GC253" s="13" t="n">
        <v>0.070143</v>
      </c>
    </row>
    <row r="254" customFormat="false" ht="15" hidden="false" customHeight="false" outlineLevel="0" collapsed="false">
      <c r="B254" s="8" t="str">
        <f aca="false">Deals!B254</f>
        <v>Netscout Systems, Inc.</v>
      </c>
      <c r="C254" s="12" t="n">
        <v>1</v>
      </c>
      <c r="D254" s="13" t="n">
        <v>-0.083501</v>
      </c>
      <c r="E254" s="13" t="n">
        <v>-0.032285</v>
      </c>
      <c r="F254" s="13" t="n">
        <v>0.014136</v>
      </c>
      <c r="G254" s="13" t="n">
        <v>-0.077223</v>
      </c>
      <c r="H254" s="13" t="n">
        <v>-0.072508</v>
      </c>
      <c r="I254" s="13" t="n">
        <v>-0.298046</v>
      </c>
      <c r="J254" s="13" t="n">
        <v>-0.040835</v>
      </c>
      <c r="K254" s="13" t="n">
        <v>0.111272</v>
      </c>
      <c r="L254" s="13" t="n">
        <v>-0.03091</v>
      </c>
      <c r="M254" s="13" t="n">
        <v>0.089847</v>
      </c>
      <c r="N254" s="13" t="n">
        <v>-0.082852</v>
      </c>
      <c r="O254" s="13" t="n">
        <v>0.257528</v>
      </c>
      <c r="P254" s="13" t="n">
        <v>0.057184</v>
      </c>
      <c r="Q254" s="13" t="n">
        <v>-0.011156</v>
      </c>
      <c r="R254" s="13" t="n">
        <v>-0.061538</v>
      </c>
      <c r="S254" s="13" t="n">
        <v>0.136612</v>
      </c>
      <c r="T254" s="13" t="n">
        <v>0.009615</v>
      </c>
      <c r="U254" s="13" t="n">
        <v>0.057143</v>
      </c>
      <c r="V254" s="13" t="n">
        <v>0.10961</v>
      </c>
      <c r="W254" s="13" t="n">
        <v>0.027064</v>
      </c>
      <c r="X254" s="13" t="n">
        <v>-0.007905</v>
      </c>
      <c r="Y254" s="13" t="n">
        <v>-0.027888</v>
      </c>
      <c r="Z254" s="13" t="n">
        <v>-0.060109</v>
      </c>
      <c r="AA254" s="13" t="n">
        <v>0.002907</v>
      </c>
      <c r="AB254" s="13" t="n">
        <v>-0.050725</v>
      </c>
      <c r="AC254" s="13" t="n">
        <v>-0.012214</v>
      </c>
      <c r="AD254" s="13" t="n">
        <v>-0.122102</v>
      </c>
      <c r="AE254" s="13" t="n">
        <v>0.09331</v>
      </c>
      <c r="AF254" s="13" t="n">
        <v>-0.019324</v>
      </c>
      <c r="AG254" s="13" t="n">
        <v>-0.064039</v>
      </c>
      <c r="AH254" s="13" t="n">
        <v>-0.068421</v>
      </c>
      <c r="AI254" s="13" t="n">
        <v>-0.007533</v>
      </c>
      <c r="AJ254" s="13" t="n">
        <v>0.030361</v>
      </c>
      <c r="AK254" s="13" t="n">
        <v>-0.005525</v>
      </c>
      <c r="AL254" s="13" t="n">
        <v>0.1</v>
      </c>
      <c r="AM254" s="13" t="n">
        <v>-0.097643</v>
      </c>
      <c r="AN254" s="13" t="n">
        <v>-0.067164</v>
      </c>
      <c r="AO254" s="13" t="n">
        <v>0.01</v>
      </c>
      <c r="AP254" s="13" t="n">
        <v>0.000396</v>
      </c>
      <c r="AQ254" s="13" t="n">
        <v>0.060174</v>
      </c>
      <c r="AR254" s="13" t="n">
        <v>-0.117625</v>
      </c>
      <c r="AS254" s="13" t="n">
        <v>0.097334</v>
      </c>
      <c r="AT254" s="13" t="n">
        <v>0.055534</v>
      </c>
      <c r="AU254" s="13" t="n">
        <v>0.025575</v>
      </c>
      <c r="AV254" s="13" t="n">
        <v>0.047382</v>
      </c>
      <c r="AW254" s="13" t="n">
        <v>-0.166327</v>
      </c>
      <c r="AX254" s="13" t="n">
        <v>0.035904</v>
      </c>
      <c r="AY254" s="13" t="n">
        <v>0.025601</v>
      </c>
      <c r="AZ254" s="13" t="n">
        <v>-0.149386</v>
      </c>
      <c r="BA254" s="13" t="n">
        <v>0.041084</v>
      </c>
      <c r="BB254" s="13" t="n">
        <v>0.050304</v>
      </c>
      <c r="BC254" s="13" t="n">
        <v>0.040462</v>
      </c>
      <c r="BD254" s="13" t="n">
        <v>-0.044841</v>
      </c>
      <c r="BE254" s="13" t="n">
        <v>0.068135</v>
      </c>
      <c r="BF254" s="13" t="n">
        <v>-0.000389</v>
      </c>
      <c r="BG254" s="13" t="n">
        <v>-0.078988</v>
      </c>
      <c r="BH254" s="13" t="n">
        <v>0.118716</v>
      </c>
      <c r="BI254" s="13" t="n">
        <v>0.037387</v>
      </c>
      <c r="BJ254" s="13" t="n">
        <v>-0.06953</v>
      </c>
      <c r="BK254" s="13" t="n">
        <v>-0.003912</v>
      </c>
      <c r="BM254" s="13" t="n">
        <v>-0.080326</v>
      </c>
      <c r="BN254" s="13" t="n">
        <v>-0.060705</v>
      </c>
      <c r="BO254" s="13" t="n">
        <v>0.038969</v>
      </c>
      <c r="BP254" s="13" t="n">
        <v>0.019986</v>
      </c>
      <c r="BQ254" s="13" t="n">
        <v>-0.026704</v>
      </c>
      <c r="BR254" s="13" t="n">
        <v>-0.116705</v>
      </c>
      <c r="BS254" s="13" t="n">
        <v>-0.002874</v>
      </c>
      <c r="BT254" s="13" t="n">
        <v>0.056488</v>
      </c>
      <c r="BU254" s="13" t="n">
        <v>0.011506</v>
      </c>
      <c r="BV254" s="13" t="n">
        <v>0.033278</v>
      </c>
      <c r="BW254" s="13" t="n">
        <v>0.008302</v>
      </c>
      <c r="BX254" s="13" t="n">
        <v>0.070227</v>
      </c>
      <c r="BY254" s="13" t="n">
        <v>-0.01104</v>
      </c>
      <c r="BZ254" s="13" t="n">
        <v>0</v>
      </c>
      <c r="CA254" s="13" t="n">
        <v>-0.048917</v>
      </c>
      <c r="CB254" s="13" t="n">
        <v>0.059159</v>
      </c>
      <c r="CC254" s="13" t="n">
        <v>0.003178</v>
      </c>
      <c r="CD254" s="13" t="n">
        <v>0.025215</v>
      </c>
      <c r="CE254" s="13" t="n">
        <v>0.039548</v>
      </c>
      <c r="CF254" s="13" t="n">
        <v>0.015682</v>
      </c>
      <c r="CG254" s="13" t="n">
        <v>0.017618</v>
      </c>
      <c r="CH254" s="13" t="n">
        <v>0.016762</v>
      </c>
      <c r="CI254" s="13" t="n">
        <v>0.025148</v>
      </c>
      <c r="CJ254" s="13" t="n">
        <v>0.007932</v>
      </c>
      <c r="CK254" s="13" t="n">
        <v>0.007953</v>
      </c>
      <c r="CL254" s="13" t="n">
        <v>0.024036</v>
      </c>
      <c r="CM254" s="13" t="n">
        <v>0.023892</v>
      </c>
      <c r="CN254" s="13" t="n">
        <v>0.038463</v>
      </c>
      <c r="CO254" s="13" t="n">
        <v>0.01021</v>
      </c>
      <c r="CP254" s="13" t="n">
        <v>0.050764</v>
      </c>
      <c r="CQ254" s="13" t="n">
        <v>-0.029375</v>
      </c>
      <c r="CR254" s="13" t="n">
        <v>0.021376</v>
      </c>
      <c r="CS254" s="13" t="n">
        <v>-0.001966</v>
      </c>
      <c r="CT254" s="13" t="n">
        <v>0.060957</v>
      </c>
      <c r="CU254" s="13" t="n">
        <v>-0.00261</v>
      </c>
      <c r="CV254" s="13" t="n">
        <v>0.012289</v>
      </c>
      <c r="CW254" s="13" t="n">
        <v>0.06538</v>
      </c>
      <c r="CX254" s="13" t="n">
        <v>-0.019284</v>
      </c>
      <c r="CY254" s="13" t="n">
        <v>-0.134942</v>
      </c>
      <c r="CZ254" s="13" t="n">
        <v>0.003477</v>
      </c>
      <c r="DA254" s="13" t="n">
        <v>-0.11214</v>
      </c>
      <c r="DB254" s="13" t="n">
        <v>0.142621</v>
      </c>
      <c r="DC254" s="13" t="n">
        <v>0.067853</v>
      </c>
      <c r="DD254" s="13" t="n">
        <v>-0.013378</v>
      </c>
      <c r="DE254" s="13" t="n">
        <v>0.031745</v>
      </c>
      <c r="DF254" s="13" t="n">
        <v>-0.054149</v>
      </c>
      <c r="DG254" s="13" t="n">
        <v>0.095155</v>
      </c>
      <c r="DH254" s="13" t="n">
        <v>0.030932</v>
      </c>
      <c r="DI254" s="13" t="n">
        <v>-0.053799</v>
      </c>
      <c r="DJ254" s="13" t="n">
        <v>-0.033039</v>
      </c>
      <c r="DK254" s="13" t="n">
        <v>0.038854</v>
      </c>
      <c r="DL254" s="13" t="n">
        <v>0.07419</v>
      </c>
      <c r="DM254" s="13" t="n">
        <v>0.002582</v>
      </c>
      <c r="DN254" s="13" t="n">
        <v>-0.010175</v>
      </c>
      <c r="DO254" s="13" t="n">
        <v>-0.066114</v>
      </c>
      <c r="DP254" s="13" t="n">
        <v>-0.177333</v>
      </c>
      <c r="DQ254" s="13" t="n">
        <v>0.175214</v>
      </c>
      <c r="DR254" s="13" t="n">
        <v>0.124257</v>
      </c>
      <c r="DS254" s="13" t="n">
        <v>0.046007</v>
      </c>
      <c r="DT254" s="13" t="n">
        <v>0.011045</v>
      </c>
      <c r="DV254" s="13" t="n">
        <v>-0.081561</v>
      </c>
      <c r="DW254" s="13" t="n">
        <v>-0.066173</v>
      </c>
      <c r="DX254" s="13" t="n">
        <v>0.04778</v>
      </c>
      <c r="DY254" s="13" t="n">
        <v>0.032253</v>
      </c>
      <c r="DZ254" s="13" t="n">
        <v>-0.028193</v>
      </c>
      <c r="EA254" s="13" t="n">
        <v>-0.130111</v>
      </c>
      <c r="EB254" s="13" t="n">
        <v>0.001735</v>
      </c>
      <c r="EC254" s="13" t="n">
        <v>0.058941</v>
      </c>
      <c r="ED254" s="13" t="n">
        <v>0.017347</v>
      </c>
      <c r="EE254" s="13" t="n">
        <v>0.032947</v>
      </c>
      <c r="EF254" s="13" t="n">
        <v>0.007118</v>
      </c>
      <c r="EG254" s="13" t="n">
        <v>0.071002</v>
      </c>
      <c r="EH254" s="13" t="n">
        <v>-0.012112</v>
      </c>
      <c r="EI254" s="13" t="n">
        <v>-0.000608</v>
      </c>
      <c r="EJ254" s="13" t="n">
        <v>-0.052504</v>
      </c>
      <c r="EK254" s="13" t="n">
        <v>0.057973</v>
      </c>
      <c r="EL254" s="13" t="n">
        <v>-0.000793</v>
      </c>
      <c r="EM254" s="13" t="n">
        <v>0.027035</v>
      </c>
      <c r="EN254" s="13" t="n">
        <v>0.042605</v>
      </c>
      <c r="EO254" s="13" t="n">
        <v>0.025166</v>
      </c>
      <c r="EP254" s="13" t="n">
        <v>0.00737</v>
      </c>
      <c r="EQ254" s="13" t="n">
        <v>0.010392</v>
      </c>
      <c r="ER254" s="13" t="n">
        <v>0.035766</v>
      </c>
      <c r="ES254" s="13" t="n">
        <v>0.008416</v>
      </c>
      <c r="ET254" s="13" t="n">
        <v>0.0091</v>
      </c>
      <c r="EU254" s="13" t="n">
        <v>0.024501</v>
      </c>
      <c r="EV254" s="13" t="n">
        <v>0.020936</v>
      </c>
      <c r="EW254" s="13" t="n">
        <v>0.042491</v>
      </c>
      <c r="EX254" s="13" t="n">
        <v>0.00498</v>
      </c>
      <c r="EY254" s="13" t="n">
        <v>0.038418</v>
      </c>
      <c r="EZ254" s="13" t="n">
        <v>-0.032533</v>
      </c>
      <c r="FA254" s="13" t="n">
        <v>0.012494</v>
      </c>
      <c r="FB254" s="13" t="n">
        <v>0.008404</v>
      </c>
      <c r="FC254" s="13" t="n">
        <v>0.061318</v>
      </c>
      <c r="FD254" s="13" t="n">
        <v>0.013706</v>
      </c>
      <c r="FE254" s="13" t="n">
        <v>0.011294</v>
      </c>
      <c r="FF254" s="13" t="n">
        <v>0.06077</v>
      </c>
      <c r="FG254" s="13" t="n">
        <v>-0.023636</v>
      </c>
      <c r="FH254" s="13" t="n">
        <v>-0.143435</v>
      </c>
      <c r="FI254" s="13" t="n">
        <v>0.012373</v>
      </c>
      <c r="FJ254" s="13" t="n">
        <v>-0.111642</v>
      </c>
      <c r="FK254" s="13" t="n">
        <v>0.160467</v>
      </c>
      <c r="FL254" s="13" t="n">
        <v>0.062815</v>
      </c>
      <c r="FM254" s="13" t="n">
        <v>-0.010624</v>
      </c>
      <c r="FN254" s="13" t="n">
        <v>0.022678</v>
      </c>
      <c r="FO254" s="13" t="n">
        <v>-0.07708</v>
      </c>
      <c r="FP254" s="13" t="n">
        <v>0.091022</v>
      </c>
      <c r="FQ254" s="13" t="n">
        <v>0.026044</v>
      </c>
      <c r="FR254" s="13" t="n">
        <v>-0.051077</v>
      </c>
      <c r="FS254" s="13" t="n">
        <v>-0.027706</v>
      </c>
      <c r="FT254" s="13" t="n">
        <v>0.049115</v>
      </c>
      <c r="FU254" s="13" t="n">
        <v>0.074613</v>
      </c>
      <c r="FV254" s="13" t="n">
        <v>0.002853</v>
      </c>
      <c r="FW254" s="13" t="n">
        <v>-0.004408</v>
      </c>
      <c r="FX254" s="13" t="n">
        <v>-0.062037</v>
      </c>
      <c r="FY254" s="13" t="n">
        <v>-0.189678</v>
      </c>
      <c r="FZ254" s="13" t="n">
        <v>0.196761</v>
      </c>
      <c r="GA254" s="13" t="n">
        <v>0.118762</v>
      </c>
      <c r="GB254" s="13" t="n">
        <v>0.046814</v>
      </c>
      <c r="GC254" s="13" t="n">
        <v>0.008228</v>
      </c>
    </row>
    <row r="255" customFormat="false" ht="15" hidden="false" customHeight="false" outlineLevel="0" collapsed="false">
      <c r="B255" s="8" t="str">
        <f aca="false">Deals!B255</f>
        <v>Builders Firstsource, Inc.</v>
      </c>
      <c r="C255" s="12" t="n">
        <v>1</v>
      </c>
      <c r="D255" s="13" t="n">
        <v>-0.015293</v>
      </c>
      <c r="E255" s="13" t="n">
        <v>-0.143822</v>
      </c>
      <c r="F255" s="13" t="n">
        <v>-0.067823</v>
      </c>
      <c r="G255" s="13" t="n">
        <v>0.138748</v>
      </c>
      <c r="H255" s="13" t="n">
        <v>-0.17682</v>
      </c>
      <c r="I255" s="13" t="n">
        <v>-0.275271</v>
      </c>
      <c r="J255" s="13" t="n">
        <v>-0.012453</v>
      </c>
      <c r="K255" s="13" t="n">
        <v>0.421185</v>
      </c>
      <c r="L255" s="13" t="n">
        <v>-0.015972</v>
      </c>
      <c r="M255" s="13" t="n">
        <v>0.060415</v>
      </c>
      <c r="N255" s="13" t="n">
        <v>-0.043367</v>
      </c>
      <c r="O255" s="13" t="n">
        <v>0.145778</v>
      </c>
      <c r="P255" s="13" t="n">
        <v>0.065943</v>
      </c>
      <c r="Q255" s="13" t="n">
        <v>-0.1623</v>
      </c>
      <c r="R255" s="13" t="n">
        <v>-0.159861</v>
      </c>
      <c r="S255" s="13" t="n">
        <v>0.143744</v>
      </c>
      <c r="T255" s="13" t="n">
        <v>-0.008137</v>
      </c>
      <c r="U255" s="13" t="n">
        <v>-0.019143</v>
      </c>
      <c r="V255" s="13" t="n">
        <v>0.202602</v>
      </c>
      <c r="W255" s="13" t="n">
        <v>0.151468</v>
      </c>
      <c r="X255" s="13" t="n">
        <v>0.074497</v>
      </c>
      <c r="Y255" s="13" t="n">
        <v>-0.146783</v>
      </c>
      <c r="Z255" s="13" t="n">
        <v>0.121523</v>
      </c>
      <c r="AA255" s="13" t="n">
        <v>0.022846</v>
      </c>
      <c r="AB255" s="13" t="n">
        <v>0.038928</v>
      </c>
      <c r="AC255" s="13" t="n">
        <v>0.105037</v>
      </c>
      <c r="AD255" s="13" t="n">
        <v>0.001668</v>
      </c>
      <c r="AE255" s="13" t="n">
        <v>0.132075</v>
      </c>
      <c r="AF255" s="13" t="n">
        <v>0.068137</v>
      </c>
      <c r="AG255" s="13" t="n">
        <v>-0.01698</v>
      </c>
      <c r="AH255" s="13" t="n">
        <v>-0.104575</v>
      </c>
      <c r="AI255" s="13" t="n">
        <v>0.034411</v>
      </c>
      <c r="AJ255" s="13" t="n">
        <v>-0.081149</v>
      </c>
      <c r="AK255" s="13" t="n">
        <v>0.074054</v>
      </c>
      <c r="AL255" s="13" t="n">
        <v>-0.065884</v>
      </c>
      <c r="AM255" s="13" t="n">
        <v>-0.019683</v>
      </c>
      <c r="AN255" s="13" t="n">
        <v>-0.128834</v>
      </c>
      <c r="AO255" s="13" t="n">
        <v>-0.060179</v>
      </c>
      <c r="AP255" s="13" t="n">
        <v>-0.156676</v>
      </c>
      <c r="AQ255" s="13" t="n">
        <v>0.092892</v>
      </c>
      <c r="AR255" s="13" t="n">
        <v>-0.193644</v>
      </c>
      <c r="AS255" s="13" t="n">
        <v>0.211732</v>
      </c>
      <c r="AT255" s="13" t="n">
        <v>0.053707</v>
      </c>
      <c r="AU255" s="13" t="n">
        <v>-0.042355</v>
      </c>
      <c r="AV255" s="13" t="n">
        <v>0.032984</v>
      </c>
      <c r="AW255" s="13" t="n">
        <v>0.021771</v>
      </c>
      <c r="AX255" s="13" t="n">
        <v>0.197443</v>
      </c>
      <c r="AY255" s="13" t="n">
        <v>0.01898</v>
      </c>
      <c r="AZ255" s="13" t="n">
        <v>0.13213</v>
      </c>
      <c r="BA255" s="13" t="n">
        <v>0.058098</v>
      </c>
      <c r="BB255" s="13" t="n">
        <v>0.098639</v>
      </c>
      <c r="BC255" s="13" t="n">
        <v>0.123839</v>
      </c>
      <c r="BD255" s="13" t="n">
        <v>0</v>
      </c>
      <c r="BE255" s="13" t="n">
        <v>-0.024006</v>
      </c>
      <c r="BF255" s="13" t="n">
        <v>-0.084274</v>
      </c>
      <c r="BG255" s="13" t="n">
        <v>-0.461471</v>
      </c>
      <c r="BH255" s="13" t="n">
        <v>0.500409</v>
      </c>
      <c r="BI255" s="13" t="n">
        <v>0.13406</v>
      </c>
      <c r="BJ255" s="13" t="n">
        <v>-0.005286</v>
      </c>
      <c r="BK255" s="13" t="n">
        <v>0.144444</v>
      </c>
      <c r="BM255" s="13" t="n">
        <v>-0.100334</v>
      </c>
      <c r="BN255" s="13" t="n">
        <v>-0.095752</v>
      </c>
      <c r="BO255" s="13" t="n">
        <v>0.03069</v>
      </c>
      <c r="BP255" s="13" t="n">
        <v>0.080711</v>
      </c>
      <c r="BQ255" s="13" t="n">
        <v>-0.03045</v>
      </c>
      <c r="BR255" s="13" t="n">
        <v>-0.17716</v>
      </c>
      <c r="BS255" s="13" t="n">
        <v>-0.014349</v>
      </c>
      <c r="BT255" s="13" t="n">
        <v>0.08568</v>
      </c>
      <c r="BU255" s="13" t="n">
        <v>0.045734</v>
      </c>
      <c r="BV255" s="13" t="n">
        <v>0.033855</v>
      </c>
      <c r="BW255" s="13" t="n">
        <v>-0.003661</v>
      </c>
      <c r="BX255" s="13" t="n">
        <v>0.0807</v>
      </c>
      <c r="BY255" s="13" t="n">
        <v>0.003679</v>
      </c>
      <c r="BZ255" s="13" t="n">
        <v>0.049663</v>
      </c>
      <c r="CA255" s="13" t="n">
        <v>-0.099241</v>
      </c>
      <c r="CB255" s="13" t="n">
        <v>0.093107</v>
      </c>
      <c r="CC255" s="13" t="n">
        <v>-0.022398</v>
      </c>
      <c r="CD255" s="13" t="n">
        <v>0.025391</v>
      </c>
      <c r="CE255" s="13" t="n">
        <v>0.058384</v>
      </c>
      <c r="CF255" s="13" t="n">
        <v>0.035308</v>
      </c>
      <c r="CG255" s="13" t="n">
        <v>0.039279</v>
      </c>
      <c r="CH255" s="13" t="n">
        <v>0.004125</v>
      </c>
      <c r="CI255" s="13" t="n">
        <v>0.060634</v>
      </c>
      <c r="CJ255" s="13" t="n">
        <v>-0.000707</v>
      </c>
      <c r="CK255" s="13" t="n">
        <v>-0.008322</v>
      </c>
      <c r="CL255" s="13" t="n">
        <v>0.056939</v>
      </c>
      <c r="CM255" s="13" t="n">
        <v>0.002457</v>
      </c>
      <c r="CN255" s="13" t="n">
        <v>0.021676</v>
      </c>
      <c r="CO255" s="13" t="n">
        <v>0.000668</v>
      </c>
      <c r="CP255" s="13" t="n">
        <v>0.028132</v>
      </c>
      <c r="CQ255" s="13" t="n">
        <v>-0.040882</v>
      </c>
      <c r="CR255" s="13" t="n">
        <v>0.020508</v>
      </c>
      <c r="CS255" s="13" t="n">
        <v>0.001011</v>
      </c>
      <c r="CT255" s="13" t="n">
        <v>0.086613</v>
      </c>
      <c r="CU255" s="13" t="n">
        <v>0.011741</v>
      </c>
      <c r="CV255" s="13" t="n">
        <v>0.014514</v>
      </c>
      <c r="CW255" s="13" t="n">
        <v>0.076902</v>
      </c>
      <c r="CX255" s="13" t="n">
        <v>-0.014745</v>
      </c>
      <c r="CY255" s="13" t="n">
        <v>-0.126874</v>
      </c>
      <c r="CZ255" s="13" t="n">
        <v>0.032953</v>
      </c>
      <c r="DA255" s="13" t="n">
        <v>-0.121824</v>
      </c>
      <c r="DB255" s="13" t="n">
        <v>0.105013</v>
      </c>
      <c r="DC255" s="13" t="n">
        <v>0.062329</v>
      </c>
      <c r="DD255" s="13" t="n">
        <v>-0.003609</v>
      </c>
      <c r="DE255" s="13" t="n">
        <v>0.031597</v>
      </c>
      <c r="DF255" s="13" t="n">
        <v>-0.087487</v>
      </c>
      <c r="DG255" s="13" t="n">
        <v>0.087277</v>
      </c>
      <c r="DH255" s="13" t="n">
        <v>-0.028809</v>
      </c>
      <c r="DI255" s="13" t="n">
        <v>-0.01142</v>
      </c>
      <c r="DJ255" s="13" t="n">
        <v>-0.016157</v>
      </c>
      <c r="DK255" s="13" t="n">
        <v>0.036256</v>
      </c>
      <c r="DL255" s="13" t="n">
        <v>0.080028</v>
      </c>
      <c r="DM255" s="13" t="n">
        <v>0.039635</v>
      </c>
      <c r="DN255" s="13" t="n">
        <v>-0.02818</v>
      </c>
      <c r="DO255" s="13" t="n">
        <v>-0.076341</v>
      </c>
      <c r="DP255" s="13" t="n">
        <v>-0.193604</v>
      </c>
      <c r="DQ255" s="13" t="n">
        <v>0.193768</v>
      </c>
      <c r="DR255" s="13" t="n">
        <v>0.102705</v>
      </c>
      <c r="DS255" s="13" t="n">
        <v>0.05686</v>
      </c>
      <c r="DT255" s="13" t="n">
        <v>0.007253</v>
      </c>
      <c r="DV255" s="13" t="n">
        <v>-0.092336</v>
      </c>
      <c r="DW255" s="13" t="n">
        <v>-0.102882</v>
      </c>
      <c r="DX255" s="13" t="n">
        <v>0.04163</v>
      </c>
      <c r="DY255" s="13" t="n">
        <v>0.086308</v>
      </c>
      <c r="DZ255" s="13" t="n">
        <v>-0.033729</v>
      </c>
      <c r="EA255" s="13" t="n">
        <v>-0.1895</v>
      </c>
      <c r="EB255" s="13" t="n">
        <v>-0.00396</v>
      </c>
      <c r="EC255" s="13" t="n">
        <v>0.102724</v>
      </c>
      <c r="ED255" s="13" t="n">
        <v>0.056026</v>
      </c>
      <c r="EE255" s="13" t="n">
        <v>0.03106</v>
      </c>
      <c r="EF255" s="13" t="n">
        <v>-0.008278</v>
      </c>
      <c r="EG255" s="13" t="n">
        <v>0.083394</v>
      </c>
      <c r="EH255" s="13" t="n">
        <v>-0.000451</v>
      </c>
      <c r="EI255" s="13" t="n">
        <v>0.049994</v>
      </c>
      <c r="EJ255" s="13" t="n">
        <v>-0.091743</v>
      </c>
      <c r="EK255" s="13" t="n">
        <v>0.084524</v>
      </c>
      <c r="EL255" s="13" t="n">
        <v>-0.015069</v>
      </c>
      <c r="EM255" s="13" t="n">
        <v>0.021881</v>
      </c>
      <c r="EN255" s="13" t="n">
        <v>0.051798</v>
      </c>
      <c r="EO255" s="13" t="n">
        <v>0.026138</v>
      </c>
      <c r="EP255" s="13" t="n">
        <v>0.025624</v>
      </c>
      <c r="EQ255" s="13" t="n">
        <v>0.00125</v>
      </c>
      <c r="ER255" s="13" t="n">
        <v>0.064913</v>
      </c>
      <c r="ES255" s="13" t="n">
        <v>-0.000761</v>
      </c>
      <c r="ET255" s="13" t="n">
        <v>-0.00633</v>
      </c>
      <c r="EU255" s="13" t="n">
        <v>0.065065</v>
      </c>
      <c r="EV255" s="13" t="n">
        <v>0.003386</v>
      </c>
      <c r="EW255" s="13" t="n">
        <v>0.017911</v>
      </c>
      <c r="EX255" s="13" t="n">
        <v>0.013895</v>
      </c>
      <c r="EY255" s="13" t="n">
        <v>0.034612</v>
      </c>
      <c r="EZ255" s="13" t="n">
        <v>-0.042567</v>
      </c>
      <c r="FA255" s="13" t="n">
        <v>0.0217</v>
      </c>
      <c r="FB255" s="13" t="n">
        <v>0.00687</v>
      </c>
      <c r="FC255" s="13" t="n">
        <v>0.088975</v>
      </c>
      <c r="FD255" s="13" t="n">
        <v>0.018863</v>
      </c>
      <c r="FE255" s="13" t="n">
        <v>0.018278</v>
      </c>
      <c r="FF255" s="13" t="n">
        <v>0.080577</v>
      </c>
      <c r="FG255" s="13" t="n">
        <v>-0.022076</v>
      </c>
      <c r="FH255" s="13" t="n">
        <v>-0.128605</v>
      </c>
      <c r="FI255" s="13" t="n">
        <v>0.03849</v>
      </c>
      <c r="FJ255" s="13" t="n">
        <v>-0.118677</v>
      </c>
      <c r="FK255" s="13" t="n">
        <v>0.111825</v>
      </c>
      <c r="FL255" s="13" t="n">
        <v>0.058983</v>
      </c>
      <c r="FM255" s="13" t="n">
        <v>-0.002331</v>
      </c>
      <c r="FN255" s="13" t="n">
        <v>0.039686</v>
      </c>
      <c r="FO255" s="13" t="n">
        <v>-0.087181</v>
      </c>
      <c r="FP255" s="13" t="n">
        <v>0.089517</v>
      </c>
      <c r="FQ255" s="13" t="n">
        <v>-0.030387</v>
      </c>
      <c r="FR255" s="13" t="n">
        <v>-0.027645</v>
      </c>
      <c r="FS255" s="13" t="n">
        <v>-0.007693</v>
      </c>
      <c r="FT255" s="13" t="n">
        <v>0.029804</v>
      </c>
      <c r="FU255" s="13" t="n">
        <v>0.120162</v>
      </c>
      <c r="FV255" s="13" t="n">
        <v>0.049735</v>
      </c>
      <c r="FW255" s="13" t="n">
        <v>-0.026751</v>
      </c>
      <c r="FX255" s="13" t="n">
        <v>-0.068025</v>
      </c>
      <c r="FY255" s="13" t="n">
        <v>-0.203745</v>
      </c>
      <c r="FZ255" s="13" t="n">
        <v>0.199644</v>
      </c>
      <c r="GA255" s="13" t="n">
        <v>0.10533</v>
      </c>
      <c r="GB255" s="13" t="n">
        <v>0.060359</v>
      </c>
      <c r="GC255" s="13" t="n">
        <v>0.001874</v>
      </c>
    </row>
    <row r="256" customFormat="false" ht="15" hidden="false" customHeight="false" outlineLevel="0" collapsed="false">
      <c r="B256" s="8" t="str">
        <f aca="false">Deals!B256</f>
        <v>Del Taco Restaurants, Inc.</v>
      </c>
      <c r="C256" s="12" t="n">
        <v>1</v>
      </c>
      <c r="D256" s="13" t="n">
        <v>-0.19172</v>
      </c>
      <c r="E256" s="13" t="n">
        <v>0.103231</v>
      </c>
      <c r="F256" s="13" t="n">
        <v>-0.162143</v>
      </c>
      <c r="G256" s="13" t="n">
        <v>-0.058824</v>
      </c>
      <c r="H256" s="13" t="n">
        <v>-0.035326</v>
      </c>
      <c r="I256" s="13" t="n">
        <v>-0.092019</v>
      </c>
      <c r="J256" s="13" t="n">
        <v>0.119959</v>
      </c>
      <c r="K256" s="13" t="n">
        <v>-0.046168</v>
      </c>
      <c r="L256" s="13" t="n">
        <v>-0.123911</v>
      </c>
      <c r="M256" s="13" t="n">
        <v>0.032044</v>
      </c>
      <c r="N256" s="13" t="n">
        <v>-0.025696</v>
      </c>
      <c r="O256" s="13" t="n">
        <v>0.154945</v>
      </c>
      <c r="P256" s="13" t="n">
        <v>0.068506</v>
      </c>
      <c r="Q256" s="13" t="n">
        <v>0.061443</v>
      </c>
      <c r="R256" s="13" t="n">
        <v>0.125</v>
      </c>
      <c r="S256" s="13" t="n">
        <v>0.082774</v>
      </c>
      <c r="T256" s="13" t="n">
        <v>-0.027548</v>
      </c>
      <c r="U256" s="13" t="n">
        <v>-0.033994</v>
      </c>
      <c r="V256" s="13" t="n">
        <v>-0.090176</v>
      </c>
      <c r="W256" s="13" t="n">
        <v>0.068493</v>
      </c>
      <c r="X256" s="13" t="n">
        <v>-0.008296</v>
      </c>
      <c r="Y256" s="13" t="n">
        <v>-0.024335</v>
      </c>
      <c r="Z256" s="13" t="n">
        <v>0.071707</v>
      </c>
      <c r="AA256" s="13" t="n">
        <v>-0.048</v>
      </c>
      <c r="AB256" s="13" t="n">
        <v>0.07563</v>
      </c>
      <c r="AC256" s="13" t="n">
        <v>0.089489</v>
      </c>
      <c r="AD256" s="13" t="n">
        <v>-0.172751</v>
      </c>
      <c r="AE256" s="13" t="n">
        <v>-0.032309</v>
      </c>
      <c r="AF256" s="13" t="n">
        <v>-0.013029</v>
      </c>
      <c r="AG256" s="13" t="n">
        <v>0.04538</v>
      </c>
      <c r="AH256" s="13" t="n">
        <v>-0.005525</v>
      </c>
      <c r="AI256" s="13" t="n">
        <v>-0.177778</v>
      </c>
      <c r="AJ256" s="13" t="n">
        <v>0.07722</v>
      </c>
      <c r="AK256" s="13" t="n">
        <v>0.078853</v>
      </c>
      <c r="AL256" s="13" t="n">
        <v>0.177741</v>
      </c>
      <c r="AM256" s="13" t="n">
        <v>-0.087447</v>
      </c>
      <c r="AN256" s="13" t="n">
        <v>-0.000773</v>
      </c>
      <c r="AO256" s="13" t="n">
        <v>-0.08662</v>
      </c>
      <c r="AP256" s="13" t="n">
        <v>-0.077053</v>
      </c>
      <c r="AQ256" s="13" t="n">
        <v>-0.017431</v>
      </c>
      <c r="AR256" s="13" t="n">
        <v>-0.067227</v>
      </c>
      <c r="AS256" s="13" t="n">
        <v>0.04004</v>
      </c>
      <c r="AT256" s="13" t="n">
        <v>-0.004812</v>
      </c>
      <c r="AU256" s="13" t="n">
        <v>-0.027079</v>
      </c>
      <c r="AV256" s="13" t="n">
        <v>-0.000994</v>
      </c>
      <c r="AW256" s="13" t="n">
        <v>0.076617</v>
      </c>
      <c r="AX256" s="13" t="n">
        <v>0.184843</v>
      </c>
      <c r="AY256" s="13" t="n">
        <v>-0.054602</v>
      </c>
      <c r="AZ256" s="13" t="n">
        <v>-0.077558</v>
      </c>
      <c r="BA256" s="13" t="n">
        <v>-0.084973</v>
      </c>
      <c r="BB256" s="13" t="n">
        <v>-0.253177</v>
      </c>
      <c r="BC256" s="13" t="n">
        <v>-0.019634</v>
      </c>
      <c r="BD256" s="13" t="n">
        <v>0.056075</v>
      </c>
      <c r="BE256" s="13" t="n">
        <v>-0.046776</v>
      </c>
      <c r="BF256" s="13" t="n">
        <v>-0.151194</v>
      </c>
      <c r="BG256" s="13" t="n">
        <v>-0.464063</v>
      </c>
      <c r="BH256" s="13" t="n">
        <v>0.714286</v>
      </c>
      <c r="BI256" s="13" t="n">
        <v>0.037415</v>
      </c>
      <c r="BJ256" s="13" t="n">
        <v>-0.027869</v>
      </c>
      <c r="BK256" s="13" t="n">
        <v>0.290051</v>
      </c>
      <c r="BM256" s="13" t="n">
        <v>-0.086497</v>
      </c>
      <c r="BN256" s="13" t="n">
        <v>-0.085194</v>
      </c>
      <c r="BO256" s="13" t="n">
        <v>0.062238</v>
      </c>
      <c r="BP256" s="13" t="n">
        <v>0.053444</v>
      </c>
      <c r="BQ256" s="13" t="n">
        <v>-0.036931</v>
      </c>
      <c r="BR256" s="13" t="n">
        <v>-0.134013</v>
      </c>
      <c r="BS256" s="13" t="n">
        <v>-0.030916</v>
      </c>
      <c r="BT256" s="13" t="n">
        <v>0.038806</v>
      </c>
      <c r="BU256" s="13" t="n">
        <v>0.031489</v>
      </c>
      <c r="BV256" s="13" t="n">
        <v>0.009355</v>
      </c>
      <c r="BW256" s="13" t="n">
        <v>-0.042042</v>
      </c>
      <c r="BX256" s="13" t="n">
        <v>0.047433</v>
      </c>
      <c r="BY256" s="13" t="n">
        <v>0.030033</v>
      </c>
      <c r="BZ256" s="13" t="n">
        <v>0.117876</v>
      </c>
      <c r="CA256" s="13" t="n">
        <v>-0.111158</v>
      </c>
      <c r="CB256" s="13" t="n">
        <v>0.072604</v>
      </c>
      <c r="CC256" s="13" t="n">
        <v>0.014295</v>
      </c>
      <c r="CD256" s="13" t="n">
        <v>0.019359</v>
      </c>
      <c r="CE256" s="13" t="n">
        <v>0.027966</v>
      </c>
      <c r="CF256" s="13" t="n">
        <v>0.020055</v>
      </c>
      <c r="CG256" s="13" t="n">
        <v>0.038317</v>
      </c>
      <c r="CH256" s="13" t="n">
        <v>-0.019933</v>
      </c>
      <c r="CI256" s="13" t="n">
        <v>0.092614</v>
      </c>
      <c r="CJ256" s="13" t="n">
        <v>-0.008108</v>
      </c>
      <c r="CK256" s="13" t="n">
        <v>-0.009</v>
      </c>
      <c r="CL256" s="13" t="n">
        <v>0.071923</v>
      </c>
      <c r="CM256" s="13" t="n">
        <v>-0.029851</v>
      </c>
      <c r="CN256" s="13" t="n">
        <v>0.014022</v>
      </c>
      <c r="CO256" s="13" t="n">
        <v>0.014033</v>
      </c>
      <c r="CP256" s="13" t="n">
        <v>0.035172</v>
      </c>
      <c r="CQ256" s="13" t="n">
        <v>-0.022115</v>
      </c>
      <c r="CR256" s="13" t="n">
        <v>0.02973</v>
      </c>
      <c r="CS256" s="13" t="n">
        <v>0.000982</v>
      </c>
      <c r="CT256" s="13" t="n">
        <v>0.142749</v>
      </c>
      <c r="CU256" s="13" t="n">
        <v>0.037192</v>
      </c>
      <c r="CV256" s="13" t="n">
        <v>-0.014032</v>
      </c>
      <c r="CW256" s="13" t="n">
        <v>0.049426</v>
      </c>
      <c r="CX256" s="13" t="n">
        <v>-0.034265</v>
      </c>
      <c r="CY256" s="13" t="n">
        <v>-0.144463</v>
      </c>
      <c r="CZ256" s="13" t="n">
        <v>-0.020807</v>
      </c>
      <c r="DA256" s="13" t="n">
        <v>-0.14448</v>
      </c>
      <c r="DB256" s="13" t="n">
        <v>0.127349</v>
      </c>
      <c r="DC256" s="13" t="n">
        <v>0.076712</v>
      </c>
      <c r="DD256" s="13" t="n">
        <v>0.007498</v>
      </c>
      <c r="DE256" s="13" t="n">
        <v>0.007617</v>
      </c>
      <c r="DF256" s="13" t="n">
        <v>-0.058013</v>
      </c>
      <c r="DG256" s="13" t="n">
        <v>0.074806</v>
      </c>
      <c r="DH256" s="13" t="n">
        <v>-0.031092</v>
      </c>
      <c r="DI256" s="13" t="n">
        <v>-0.04019</v>
      </c>
      <c r="DJ256" s="13" t="n">
        <v>-0.035549</v>
      </c>
      <c r="DK256" s="13" t="n">
        <v>0.005759</v>
      </c>
      <c r="DL256" s="13" t="n">
        <v>0.079407</v>
      </c>
      <c r="DM256" s="13" t="n">
        <v>0.038663</v>
      </c>
      <c r="DN256" s="13" t="n">
        <v>-0.013578</v>
      </c>
      <c r="DO256" s="13" t="n">
        <v>-0.061052</v>
      </c>
      <c r="DP256" s="13" t="n">
        <v>-0.211592</v>
      </c>
      <c r="DQ256" s="13" t="n">
        <v>0.243389</v>
      </c>
      <c r="DR256" s="13" t="n">
        <v>0.122445</v>
      </c>
      <c r="DS256" s="13" t="n">
        <v>0.10584</v>
      </c>
      <c r="DT256" s="13" t="n">
        <v>0.003305</v>
      </c>
      <c r="DV256" s="13" t="n">
        <v>-0.065364</v>
      </c>
      <c r="DW256" s="13" t="n">
        <v>-0.089742</v>
      </c>
      <c r="DX256" s="13" t="n">
        <v>0.053152</v>
      </c>
      <c r="DY256" s="13" t="n">
        <v>0.028786</v>
      </c>
      <c r="DZ256" s="13" t="n">
        <v>-0.051739</v>
      </c>
      <c r="EA256" s="13" t="n">
        <v>-0.10249</v>
      </c>
      <c r="EB256" s="13" t="n">
        <v>-0.018578</v>
      </c>
      <c r="EC256" s="13" t="n">
        <v>0.034075</v>
      </c>
      <c r="ED256" s="13" t="n">
        <v>0.045178</v>
      </c>
      <c r="EE256" s="13" t="n">
        <v>-0.011984</v>
      </c>
      <c r="EF256" s="13" t="n">
        <v>-0.045627</v>
      </c>
      <c r="EG256" s="13" t="n">
        <v>0.049232</v>
      </c>
      <c r="EH256" s="13" t="n">
        <v>0.027746</v>
      </c>
      <c r="EI256" s="13" t="n">
        <v>0.098478</v>
      </c>
      <c r="EJ256" s="13" t="n">
        <v>-0.108699</v>
      </c>
      <c r="EK256" s="13" t="n">
        <v>0.044804</v>
      </c>
      <c r="EL256" s="13" t="n">
        <v>-0.011773</v>
      </c>
      <c r="EM256" s="13" t="n">
        <v>0.016171</v>
      </c>
      <c r="EN256" s="13" t="n">
        <v>0.039368</v>
      </c>
      <c r="EO256" s="13" t="n">
        <v>-0.003141</v>
      </c>
      <c r="EP256" s="13" t="n">
        <v>0.006861</v>
      </c>
      <c r="EQ256" s="13" t="n">
        <v>-0.038109</v>
      </c>
      <c r="ER256" s="13" t="n">
        <v>0.066693</v>
      </c>
      <c r="ES256" s="13" t="n">
        <v>-0.025255</v>
      </c>
      <c r="ET256" s="13" t="n">
        <v>-0.0441</v>
      </c>
      <c r="EU256" s="13" t="n">
        <v>0.098369</v>
      </c>
      <c r="EV256" s="13" t="n">
        <v>-0.021822</v>
      </c>
      <c r="EW256" s="13" t="n">
        <v>0.014181</v>
      </c>
      <c r="EX256" s="13" t="n">
        <v>0.029236</v>
      </c>
      <c r="EY256" s="13" t="n">
        <v>0.014677</v>
      </c>
      <c r="EZ256" s="13" t="n">
        <v>-0.048816</v>
      </c>
      <c r="FA256" s="13" t="n">
        <v>0.031538</v>
      </c>
      <c r="FB256" s="13" t="n">
        <v>-0.014774</v>
      </c>
      <c r="FC256" s="13" t="n">
        <v>0.100543</v>
      </c>
      <c r="FD256" s="13" t="n">
        <v>0.017719</v>
      </c>
      <c r="FE256" s="13" t="n">
        <v>-0.026403</v>
      </c>
      <c r="FF256" s="13" t="n">
        <v>0.046928</v>
      </c>
      <c r="FG256" s="13" t="n">
        <v>-0.003015</v>
      </c>
      <c r="FH256" s="13" t="n">
        <v>-0.140297</v>
      </c>
      <c r="FI256" s="13" t="n">
        <v>-0.042411</v>
      </c>
      <c r="FJ256" s="13" t="n">
        <v>-0.17752</v>
      </c>
      <c r="FK256" s="13" t="n">
        <v>0.240985</v>
      </c>
      <c r="FL256" s="13" t="n">
        <v>0.074662</v>
      </c>
      <c r="FM256" s="13" t="n">
        <v>0.006269</v>
      </c>
      <c r="FN256" s="13" t="n">
        <v>0.008109</v>
      </c>
      <c r="FO256" s="13" t="n">
        <v>-0.078718</v>
      </c>
      <c r="FP256" s="13" t="n">
        <v>0.051518</v>
      </c>
      <c r="FQ256" s="13" t="n">
        <v>-0.035827</v>
      </c>
      <c r="FR256" s="13" t="n">
        <v>-0.03769</v>
      </c>
      <c r="FS256" s="13" t="n">
        <v>-0.033765</v>
      </c>
      <c r="FT256" s="13" t="n">
        <v>0.01837</v>
      </c>
      <c r="FU256" s="13" t="n">
        <v>0.064563</v>
      </c>
      <c r="FV256" s="13" t="n">
        <v>0.045247</v>
      </c>
      <c r="FW256" s="13" t="n">
        <v>0.0003</v>
      </c>
      <c r="FX256" s="13" t="n">
        <v>-0.077165</v>
      </c>
      <c r="FY256" s="13" t="n">
        <v>-0.212237</v>
      </c>
      <c r="FZ256" s="13" t="n">
        <v>0.263043</v>
      </c>
      <c r="GA256" s="13" t="n">
        <v>0.133555</v>
      </c>
      <c r="GB256" s="13" t="n">
        <v>0.113378</v>
      </c>
      <c r="GC256" s="13" t="n">
        <v>0.005489</v>
      </c>
    </row>
    <row r="257" customFormat="false" ht="15" hidden="false" customHeight="false" outlineLevel="0" collapsed="false">
      <c r="B257" s="8" t="str">
        <f aca="false">Deals!B257</f>
        <v>Boot Barn Holdings, Inc.</v>
      </c>
      <c r="C257" s="12" t="n">
        <v>1</v>
      </c>
      <c r="D257" s="13" t="n">
        <v>-0.308861</v>
      </c>
      <c r="E257" s="13" t="n">
        <v>-0.156136</v>
      </c>
      <c r="F257" s="13" t="n">
        <v>-0.18611</v>
      </c>
      <c r="G257" s="13" t="n">
        <v>-0.3</v>
      </c>
      <c r="H257" s="13" t="n">
        <v>0.170476</v>
      </c>
      <c r="I257" s="13" t="n">
        <v>-0.505289</v>
      </c>
      <c r="J257" s="13" t="n">
        <v>0.671053</v>
      </c>
      <c r="K257" s="13" t="n">
        <v>-0.074803</v>
      </c>
      <c r="L257" s="13" t="n">
        <v>-0.12766</v>
      </c>
      <c r="M257" s="13" t="n">
        <v>-0.071951</v>
      </c>
      <c r="N257" s="13" t="n">
        <v>0.13272</v>
      </c>
      <c r="O257" s="13" t="n">
        <v>0.24826</v>
      </c>
      <c r="P257" s="13" t="n">
        <v>0.150558</v>
      </c>
      <c r="Q257" s="13" t="n">
        <v>-0.080775</v>
      </c>
      <c r="R257" s="13" t="n">
        <v>0.12478</v>
      </c>
      <c r="S257" s="13" t="n">
        <v>0.232812</v>
      </c>
      <c r="T257" s="13" t="n">
        <v>-0.206591</v>
      </c>
      <c r="U257" s="13" t="n">
        <v>-0.133387</v>
      </c>
      <c r="V257" s="13" t="n">
        <v>-0.053456</v>
      </c>
      <c r="W257" s="13" t="n">
        <v>-0.037001</v>
      </c>
      <c r="X257" s="13" t="n">
        <v>0.072801</v>
      </c>
      <c r="Y257" s="13" t="n">
        <v>-0.265787</v>
      </c>
      <c r="Z257" s="13" t="n">
        <v>-0.091142</v>
      </c>
      <c r="AA257" s="13" t="n">
        <v>0.131356</v>
      </c>
      <c r="AB257" s="13" t="n">
        <v>0.011236</v>
      </c>
      <c r="AC257" s="13" t="n">
        <v>0.098765</v>
      </c>
      <c r="AD257" s="13" t="n">
        <v>-0.075281</v>
      </c>
      <c r="AE257" s="13" t="n">
        <v>0.799514</v>
      </c>
      <c r="AF257" s="13" t="n">
        <v>0.12154</v>
      </c>
      <c r="AG257" s="13" t="n">
        <v>0.055388</v>
      </c>
      <c r="AH257" s="13" t="n">
        <v>0.005134</v>
      </c>
      <c r="AI257" s="13" t="n">
        <v>0.006243</v>
      </c>
      <c r="AJ257" s="13" t="n">
        <v>0.103779</v>
      </c>
      <c r="AK257" s="13" t="n">
        <v>0.210015</v>
      </c>
      <c r="AL257" s="13" t="n">
        <v>-0.123733</v>
      </c>
      <c r="AM257" s="13" t="n">
        <v>0.127229</v>
      </c>
      <c r="AN257" s="13" t="n">
        <v>0.279607</v>
      </c>
      <c r="AO257" s="13" t="n">
        <v>-0.050785</v>
      </c>
      <c r="AP257" s="13" t="n">
        <v>-0.131292</v>
      </c>
      <c r="AQ257" s="13" t="n">
        <v>-0.082658</v>
      </c>
      <c r="AR257" s="13" t="n">
        <v>-0.247792</v>
      </c>
      <c r="AS257" s="13" t="n">
        <v>0.375807</v>
      </c>
      <c r="AT257" s="13" t="n">
        <v>0.216389</v>
      </c>
      <c r="AU257" s="13" t="n">
        <v>0.032982</v>
      </c>
      <c r="AV257" s="13" t="n">
        <v>-0.022079</v>
      </c>
      <c r="AW257" s="13" t="n">
        <v>-0.092393</v>
      </c>
      <c r="AX257" s="13" t="n">
        <v>0.363949</v>
      </c>
      <c r="AY257" s="13" t="n">
        <v>-0.122054</v>
      </c>
      <c r="AZ257" s="13" t="n">
        <v>0.094599</v>
      </c>
      <c r="BA257" s="13" t="n">
        <v>0.018978</v>
      </c>
      <c r="BB257" s="13" t="n">
        <v>0.004298</v>
      </c>
      <c r="BC257" s="13" t="n">
        <v>0.136091</v>
      </c>
      <c r="BD257" s="13" t="n">
        <v>0.118282</v>
      </c>
      <c r="BE257" s="13" t="n">
        <v>-0.057489</v>
      </c>
      <c r="BF257" s="13" t="n">
        <v>-0.26924</v>
      </c>
      <c r="BG257" s="13" t="n">
        <v>-0.578415</v>
      </c>
      <c r="BH257" s="13" t="n">
        <v>0.427688</v>
      </c>
      <c r="BI257" s="13" t="n">
        <v>0.163597</v>
      </c>
      <c r="BJ257" s="13" t="n">
        <v>0.003724</v>
      </c>
      <c r="BK257" s="13" t="n">
        <v>-0.102041</v>
      </c>
      <c r="BM257" s="13" t="n">
        <v>-0.100334</v>
      </c>
      <c r="BN257" s="13" t="n">
        <v>-0.095752</v>
      </c>
      <c r="BO257" s="13" t="n">
        <v>0.03069</v>
      </c>
      <c r="BP257" s="13" t="n">
        <v>0.080711</v>
      </c>
      <c r="BQ257" s="13" t="n">
        <v>-0.03045</v>
      </c>
      <c r="BR257" s="13" t="n">
        <v>-0.17716</v>
      </c>
      <c r="BS257" s="13" t="n">
        <v>-0.014349</v>
      </c>
      <c r="BT257" s="13" t="n">
        <v>0.08568</v>
      </c>
      <c r="BU257" s="13" t="n">
        <v>0.045734</v>
      </c>
      <c r="BV257" s="13" t="n">
        <v>0.033855</v>
      </c>
      <c r="BW257" s="13" t="n">
        <v>-0.003661</v>
      </c>
      <c r="BX257" s="13" t="n">
        <v>0.0807</v>
      </c>
      <c r="BY257" s="13" t="n">
        <v>0.003679</v>
      </c>
      <c r="BZ257" s="13" t="n">
        <v>0.049663</v>
      </c>
      <c r="CA257" s="13" t="n">
        <v>-0.099241</v>
      </c>
      <c r="CB257" s="13" t="n">
        <v>0.093107</v>
      </c>
      <c r="CC257" s="13" t="n">
        <v>-0.022398</v>
      </c>
      <c r="CD257" s="13" t="n">
        <v>0.025391</v>
      </c>
      <c r="CE257" s="13" t="n">
        <v>0.058384</v>
      </c>
      <c r="CF257" s="13" t="n">
        <v>0.035308</v>
      </c>
      <c r="CG257" s="13" t="n">
        <v>0.039279</v>
      </c>
      <c r="CH257" s="13" t="n">
        <v>0.004125</v>
      </c>
      <c r="CI257" s="13" t="n">
        <v>0.060634</v>
      </c>
      <c r="CJ257" s="13" t="n">
        <v>-0.000707</v>
      </c>
      <c r="CK257" s="13" t="n">
        <v>-0.008322</v>
      </c>
      <c r="CL257" s="13" t="n">
        <v>0.056939</v>
      </c>
      <c r="CM257" s="13" t="n">
        <v>0.002457</v>
      </c>
      <c r="CN257" s="13" t="n">
        <v>0.021676</v>
      </c>
      <c r="CO257" s="13" t="n">
        <v>0.000668</v>
      </c>
      <c r="CP257" s="13" t="n">
        <v>0.028132</v>
      </c>
      <c r="CQ257" s="13" t="n">
        <v>-0.040882</v>
      </c>
      <c r="CR257" s="13" t="n">
        <v>0.020508</v>
      </c>
      <c r="CS257" s="13" t="n">
        <v>0.001011</v>
      </c>
      <c r="CT257" s="13" t="n">
        <v>0.086613</v>
      </c>
      <c r="CU257" s="13" t="n">
        <v>0.011741</v>
      </c>
      <c r="CV257" s="13" t="n">
        <v>0.014514</v>
      </c>
      <c r="CW257" s="13" t="n">
        <v>0.076902</v>
      </c>
      <c r="CX257" s="13" t="n">
        <v>-0.014745</v>
      </c>
      <c r="CY257" s="13" t="n">
        <v>-0.126874</v>
      </c>
      <c r="CZ257" s="13" t="n">
        <v>0.032953</v>
      </c>
      <c r="DA257" s="13" t="n">
        <v>-0.121824</v>
      </c>
      <c r="DB257" s="13" t="n">
        <v>0.105013</v>
      </c>
      <c r="DC257" s="13" t="n">
        <v>0.062329</v>
      </c>
      <c r="DD257" s="13" t="n">
        <v>-0.003609</v>
      </c>
      <c r="DE257" s="13" t="n">
        <v>0.031597</v>
      </c>
      <c r="DF257" s="13" t="n">
        <v>-0.087487</v>
      </c>
      <c r="DG257" s="13" t="n">
        <v>0.087277</v>
      </c>
      <c r="DH257" s="13" t="n">
        <v>-0.028809</v>
      </c>
      <c r="DI257" s="13" t="n">
        <v>-0.01142</v>
      </c>
      <c r="DJ257" s="13" t="n">
        <v>-0.016157</v>
      </c>
      <c r="DK257" s="13" t="n">
        <v>0.036256</v>
      </c>
      <c r="DL257" s="13" t="n">
        <v>0.080028</v>
      </c>
      <c r="DM257" s="13" t="n">
        <v>0.039635</v>
      </c>
      <c r="DN257" s="13" t="n">
        <v>-0.02818</v>
      </c>
      <c r="DO257" s="13" t="n">
        <v>-0.076341</v>
      </c>
      <c r="DP257" s="13" t="n">
        <v>-0.193604</v>
      </c>
      <c r="DQ257" s="13" t="n">
        <v>0.193768</v>
      </c>
      <c r="DR257" s="13" t="n">
        <v>0.102705</v>
      </c>
      <c r="DS257" s="13" t="n">
        <v>0.05686</v>
      </c>
      <c r="DT257" s="13" t="n">
        <v>0.007253</v>
      </c>
      <c r="DV257" s="13" t="n">
        <v>-0.092336</v>
      </c>
      <c r="DW257" s="13" t="n">
        <v>-0.102882</v>
      </c>
      <c r="DX257" s="13" t="n">
        <v>0.04163</v>
      </c>
      <c r="DY257" s="13" t="n">
        <v>0.086308</v>
      </c>
      <c r="DZ257" s="13" t="n">
        <v>-0.033729</v>
      </c>
      <c r="EA257" s="13" t="n">
        <v>-0.1895</v>
      </c>
      <c r="EB257" s="13" t="n">
        <v>-0.00396</v>
      </c>
      <c r="EC257" s="13" t="n">
        <v>0.102724</v>
      </c>
      <c r="ED257" s="13" t="n">
        <v>0.056026</v>
      </c>
      <c r="EE257" s="13" t="n">
        <v>0.03106</v>
      </c>
      <c r="EF257" s="13" t="n">
        <v>-0.008278</v>
      </c>
      <c r="EG257" s="13" t="n">
        <v>0.083394</v>
      </c>
      <c r="EH257" s="13" t="n">
        <v>-0.000451</v>
      </c>
      <c r="EI257" s="13" t="n">
        <v>0.049994</v>
      </c>
      <c r="EJ257" s="13" t="n">
        <v>-0.091743</v>
      </c>
      <c r="EK257" s="13" t="n">
        <v>0.084524</v>
      </c>
      <c r="EL257" s="13" t="n">
        <v>-0.015069</v>
      </c>
      <c r="EM257" s="13" t="n">
        <v>0.021881</v>
      </c>
      <c r="EN257" s="13" t="n">
        <v>0.051798</v>
      </c>
      <c r="EO257" s="13" t="n">
        <v>0.026138</v>
      </c>
      <c r="EP257" s="13" t="n">
        <v>0.025624</v>
      </c>
      <c r="EQ257" s="13" t="n">
        <v>0.00125</v>
      </c>
      <c r="ER257" s="13" t="n">
        <v>0.064913</v>
      </c>
      <c r="ES257" s="13" t="n">
        <v>-0.000761</v>
      </c>
      <c r="ET257" s="13" t="n">
        <v>-0.00633</v>
      </c>
      <c r="EU257" s="13" t="n">
        <v>0.065065</v>
      </c>
      <c r="EV257" s="13" t="n">
        <v>0.003386</v>
      </c>
      <c r="EW257" s="13" t="n">
        <v>0.017911</v>
      </c>
      <c r="EX257" s="13" t="n">
        <v>0.013895</v>
      </c>
      <c r="EY257" s="13" t="n">
        <v>0.034612</v>
      </c>
      <c r="EZ257" s="13" t="n">
        <v>-0.042567</v>
      </c>
      <c r="FA257" s="13" t="n">
        <v>0.0217</v>
      </c>
      <c r="FB257" s="13" t="n">
        <v>0.00687</v>
      </c>
      <c r="FC257" s="13" t="n">
        <v>0.088975</v>
      </c>
      <c r="FD257" s="13" t="n">
        <v>0.018863</v>
      </c>
      <c r="FE257" s="13" t="n">
        <v>0.018278</v>
      </c>
      <c r="FF257" s="13" t="n">
        <v>0.080577</v>
      </c>
      <c r="FG257" s="13" t="n">
        <v>-0.022076</v>
      </c>
      <c r="FH257" s="13" t="n">
        <v>-0.128605</v>
      </c>
      <c r="FI257" s="13" t="n">
        <v>0.03849</v>
      </c>
      <c r="FJ257" s="13" t="n">
        <v>-0.118677</v>
      </c>
      <c r="FK257" s="13" t="n">
        <v>0.111825</v>
      </c>
      <c r="FL257" s="13" t="n">
        <v>0.058983</v>
      </c>
      <c r="FM257" s="13" t="n">
        <v>-0.002331</v>
      </c>
      <c r="FN257" s="13" t="n">
        <v>0.039686</v>
      </c>
      <c r="FO257" s="13" t="n">
        <v>-0.087181</v>
      </c>
      <c r="FP257" s="13" t="n">
        <v>0.089517</v>
      </c>
      <c r="FQ257" s="13" t="n">
        <v>-0.030387</v>
      </c>
      <c r="FR257" s="13" t="n">
        <v>-0.027645</v>
      </c>
      <c r="FS257" s="13" t="n">
        <v>-0.007693</v>
      </c>
      <c r="FT257" s="13" t="n">
        <v>0.029804</v>
      </c>
      <c r="FU257" s="13" t="n">
        <v>0.120162</v>
      </c>
      <c r="FV257" s="13" t="n">
        <v>0.049735</v>
      </c>
      <c r="FW257" s="13" t="n">
        <v>-0.026751</v>
      </c>
      <c r="FX257" s="13" t="n">
        <v>-0.068025</v>
      </c>
      <c r="FY257" s="13" t="n">
        <v>-0.203745</v>
      </c>
      <c r="FZ257" s="13" t="n">
        <v>0.199644</v>
      </c>
      <c r="GA257" s="13" t="n">
        <v>0.10533</v>
      </c>
      <c r="GB257" s="13" t="n">
        <v>0.060359</v>
      </c>
      <c r="GC257" s="13" t="n">
        <v>0.001874</v>
      </c>
    </row>
    <row r="258" customFormat="false" ht="15" hidden="false" customHeight="false" outlineLevel="0" collapsed="false">
      <c r="B258" s="8" t="str">
        <f aca="false">Deals!B258</f>
        <v>Danaher Corporation</v>
      </c>
      <c r="C258" s="12" t="n">
        <v>1</v>
      </c>
      <c r="D258" s="13" t="n">
        <v>-0.019248</v>
      </c>
      <c r="E258" s="13" t="n">
        <v>0.095059</v>
      </c>
      <c r="F258" s="13" t="n">
        <v>0.033008</v>
      </c>
      <c r="G258" s="13" t="n">
        <v>-0.035353</v>
      </c>
      <c r="H258" s="13" t="n">
        <v>-0.067076</v>
      </c>
      <c r="I258" s="13" t="n">
        <v>0.030237</v>
      </c>
      <c r="J258" s="13" t="n">
        <v>0.064411</v>
      </c>
      <c r="K258" s="13" t="n">
        <v>0.019924</v>
      </c>
      <c r="L258" s="13" t="n">
        <v>0.016641</v>
      </c>
      <c r="M258" s="13" t="n">
        <v>0.028467</v>
      </c>
      <c r="N258" s="13" t="n">
        <v>0.049505</v>
      </c>
      <c r="O258" s="13" t="n">
        <v>-0.000368</v>
      </c>
      <c r="P258" s="13" t="n">
        <v>-0.035561</v>
      </c>
      <c r="Q258" s="13" t="n">
        <v>0.002041</v>
      </c>
      <c r="R258" s="13" t="n">
        <v>-0.004838</v>
      </c>
      <c r="S258" s="13" t="n">
        <v>-0.002622</v>
      </c>
      <c r="T258" s="13" t="n">
        <v>0.078109</v>
      </c>
      <c r="U258" s="13" t="n">
        <v>0.019423</v>
      </c>
      <c r="V258" s="13" t="n">
        <v>0.001403</v>
      </c>
      <c r="W258" s="13" t="n">
        <v>-0.025722</v>
      </c>
      <c r="X258" s="13" t="n">
        <v>0.019321</v>
      </c>
      <c r="Y258" s="13" t="n">
        <v>-0.004827</v>
      </c>
      <c r="Z258" s="13" t="n">
        <v>-0.034364</v>
      </c>
      <c r="AA258" s="13" t="n">
        <v>0.023684</v>
      </c>
      <c r="AB258" s="13" t="n">
        <v>0.029969</v>
      </c>
      <c r="AC258" s="13" t="n">
        <v>0.075659</v>
      </c>
      <c r="AD258" s="13" t="n">
        <v>0.022651</v>
      </c>
      <c r="AE258" s="13" t="n">
        <v>-0.014837</v>
      </c>
      <c r="AF258" s="13" t="n">
        <v>0.091144</v>
      </c>
      <c r="AG258" s="13" t="n">
        <v>-0.034558</v>
      </c>
      <c r="AH258" s="13" t="n">
        <v>0.002966</v>
      </c>
      <c r="AI258" s="13" t="n">
        <v>0.024614</v>
      </c>
      <c r="AJ258" s="13" t="n">
        <v>-0.010367</v>
      </c>
      <c r="AK258" s="13" t="n">
        <v>-0.004432</v>
      </c>
      <c r="AL258" s="13" t="n">
        <v>0.039522</v>
      </c>
      <c r="AM258" s="13" t="n">
        <v>0.009359</v>
      </c>
      <c r="AN258" s="13" t="n">
        <v>0.050995</v>
      </c>
      <c r="AO258" s="13" t="n">
        <v>-0.08522</v>
      </c>
      <c r="AP258" s="13" t="n">
        <v>0.102012</v>
      </c>
      <c r="AQ258" s="13" t="n">
        <v>-0.057148</v>
      </c>
      <c r="AR258" s="13" t="n">
        <v>0.07564</v>
      </c>
      <c r="AS258" s="13" t="n">
        <v>0.14515</v>
      </c>
      <c r="AT258" s="13" t="n">
        <v>0.040702</v>
      </c>
      <c r="AU258" s="13" t="n">
        <v>0.003181</v>
      </c>
      <c r="AV258" s="13" t="n">
        <v>-0.003247</v>
      </c>
      <c r="AW258" s="13" t="n">
        <v>0.083933</v>
      </c>
      <c r="AX258" s="13" t="n">
        <v>-0.016933</v>
      </c>
      <c r="AY258" s="13" t="n">
        <v>0.011317</v>
      </c>
      <c r="AZ258" s="13" t="n">
        <v>0.017665</v>
      </c>
      <c r="BA258" s="13" t="n">
        <v>-0.045766</v>
      </c>
      <c r="BB258" s="13" t="n">
        <v>0.059208</v>
      </c>
      <c r="BC258" s="13" t="n">
        <v>0.052541</v>
      </c>
      <c r="BD258" s="13" t="n">
        <v>0.04815</v>
      </c>
      <c r="BE258" s="13" t="n">
        <v>-0.101262</v>
      </c>
      <c r="BF258" s="13" t="n">
        <v>-0.04143</v>
      </c>
      <c r="BG258" s="13" t="n">
        <v>0.180984</v>
      </c>
      <c r="BH258" s="13" t="n">
        <v>0.019271</v>
      </c>
      <c r="BI258" s="13" t="n">
        <v>0.062421</v>
      </c>
      <c r="BJ258" s="13" t="n">
        <v>0.152519</v>
      </c>
      <c r="BK258" s="13" t="n">
        <v>0.013101</v>
      </c>
      <c r="BM258" s="13" t="n">
        <v>-0.018387</v>
      </c>
      <c r="BN258" s="13" t="n">
        <v>0.085874</v>
      </c>
      <c r="BO258" s="13" t="n">
        <v>-0.005096</v>
      </c>
      <c r="BP258" s="13" t="n">
        <v>-0.022773</v>
      </c>
      <c r="BQ258" s="13" t="n">
        <v>-0.041199</v>
      </c>
      <c r="BR258" s="13" t="n">
        <v>0.013535</v>
      </c>
      <c r="BS258" s="13" t="n">
        <v>0.065163</v>
      </c>
      <c r="BT258" s="13" t="n">
        <v>0.025925</v>
      </c>
      <c r="BU258" s="13" t="n">
        <v>0.021844</v>
      </c>
      <c r="BV258" s="13" t="n">
        <v>0.024846</v>
      </c>
      <c r="BW258" s="13" t="n">
        <v>0.01713</v>
      </c>
      <c r="BX258" s="13" t="n">
        <v>-0.001476</v>
      </c>
      <c r="BY258" s="13" t="n">
        <v>0.008286</v>
      </c>
      <c r="BZ258" s="13" t="n">
        <v>-0.021076</v>
      </c>
      <c r="CA258" s="13" t="n">
        <v>0.046286</v>
      </c>
      <c r="CB258" s="13" t="n">
        <v>0.022528</v>
      </c>
      <c r="CC258" s="13" t="n">
        <v>-0.005353</v>
      </c>
      <c r="CD258" s="13" t="n">
        <v>0.023452</v>
      </c>
      <c r="CE258" s="13" t="n">
        <v>-0.006084</v>
      </c>
      <c r="CF258" s="13" t="n">
        <v>0.004339</v>
      </c>
      <c r="CG258" s="13" t="n">
        <v>0.004706</v>
      </c>
      <c r="CH258" s="13" t="n">
        <v>-0.005873</v>
      </c>
      <c r="CI258" s="13" t="n">
        <v>0.014927</v>
      </c>
      <c r="CJ258" s="13" t="n">
        <v>-0.00622</v>
      </c>
      <c r="CK258" s="13" t="n">
        <v>0.036556</v>
      </c>
      <c r="CL258" s="13" t="n">
        <v>0.021606</v>
      </c>
      <c r="CM258" s="13" t="n">
        <v>0.046506</v>
      </c>
      <c r="CN258" s="13" t="n">
        <v>0.015447</v>
      </c>
      <c r="CO258" s="13" t="n">
        <v>0.050716</v>
      </c>
      <c r="CP258" s="13" t="n">
        <v>-0.052129</v>
      </c>
      <c r="CQ258" s="13" t="n">
        <v>-0.012294</v>
      </c>
      <c r="CR258" s="13" t="n">
        <v>0.014465</v>
      </c>
      <c r="CS258" s="13" t="n">
        <v>0.008348</v>
      </c>
      <c r="CT258" s="13" t="n">
        <v>-0.000493</v>
      </c>
      <c r="CU258" s="13" t="n">
        <v>0.034844</v>
      </c>
      <c r="CV258" s="13" t="n">
        <v>0.019118</v>
      </c>
      <c r="CW258" s="13" t="n">
        <v>-0.003777</v>
      </c>
      <c r="CX258" s="13" t="n">
        <v>-0.048416</v>
      </c>
      <c r="CY258" s="13" t="n">
        <v>0.0225</v>
      </c>
      <c r="CZ258" s="13" t="n">
        <v>-0.100308</v>
      </c>
      <c r="DA258" s="13" t="n">
        <v>0.101691</v>
      </c>
      <c r="DB258" s="13" t="n">
        <v>0.039263</v>
      </c>
      <c r="DC258" s="13" t="n">
        <v>0.002255</v>
      </c>
      <c r="DD258" s="13" t="n">
        <v>0.036722</v>
      </c>
      <c r="DE258" s="13" t="n">
        <v>-0.049879</v>
      </c>
      <c r="DF258" s="13" t="n">
        <v>0.061362</v>
      </c>
      <c r="DG258" s="13" t="n">
        <v>0.017001</v>
      </c>
      <c r="DH258" s="13" t="n">
        <v>-0.030073</v>
      </c>
      <c r="DI258" s="13" t="n">
        <v>0.029608</v>
      </c>
      <c r="DJ258" s="13" t="n">
        <v>0.027643</v>
      </c>
      <c r="DK258" s="13" t="n">
        <v>0.021856</v>
      </c>
      <c r="DL258" s="13" t="n">
        <v>0.023625</v>
      </c>
      <c r="DM258" s="13" t="n">
        <v>-0.006205</v>
      </c>
      <c r="DN258" s="13" t="n">
        <v>-0.090851</v>
      </c>
      <c r="DO258" s="13" t="n">
        <v>-0.158724</v>
      </c>
      <c r="DP258" s="13" t="n">
        <v>0.098223</v>
      </c>
      <c r="DQ258" s="13" t="n">
        <v>0.036908</v>
      </c>
      <c r="DR258" s="13" t="n">
        <v>-0.006291</v>
      </c>
      <c r="DS258" s="13" t="n">
        <v>0.04407</v>
      </c>
      <c r="DT258" s="13" t="n">
        <v>0.023828</v>
      </c>
      <c r="DV258" s="13" t="n">
        <v>-0.026202</v>
      </c>
      <c r="DW258" s="13" t="n">
        <v>0.076828</v>
      </c>
      <c r="DX258" s="13" t="n">
        <v>-0.00011</v>
      </c>
      <c r="DY258" s="13" t="n">
        <v>-0.034144</v>
      </c>
      <c r="DZ258" s="13" t="n">
        <v>-0.039422</v>
      </c>
      <c r="EA258" s="13" t="n">
        <v>-0.002125</v>
      </c>
      <c r="EB258" s="13" t="n">
        <v>0.084992</v>
      </c>
      <c r="EC258" s="13" t="n">
        <v>0.028284</v>
      </c>
      <c r="ED258" s="13" t="n">
        <v>0.02136</v>
      </c>
      <c r="EE258" s="13" t="n">
        <v>0.007837</v>
      </c>
      <c r="EF258" s="13" t="n">
        <v>0.032734</v>
      </c>
      <c r="EG258" s="13" t="n">
        <v>0.004087</v>
      </c>
      <c r="EH258" s="13" t="n">
        <v>0.011858</v>
      </c>
      <c r="EI258" s="13" t="n">
        <v>-0.01357</v>
      </c>
      <c r="EJ258" s="13" t="n">
        <v>0.066072</v>
      </c>
      <c r="EK258" s="13" t="n">
        <v>0.010798</v>
      </c>
      <c r="EL258" s="13" t="n">
        <v>0.018176</v>
      </c>
      <c r="EM258" s="13" t="n">
        <v>0.02874</v>
      </c>
      <c r="EN258" s="13" t="n">
        <v>-0.006082</v>
      </c>
      <c r="EO258" s="13" t="n">
        <v>0.006748</v>
      </c>
      <c r="EP258" s="13" t="n">
        <v>0.003888</v>
      </c>
      <c r="EQ258" s="13" t="n">
        <v>-1.3E-005</v>
      </c>
      <c r="ER258" s="13" t="n">
        <v>0.008592</v>
      </c>
      <c r="ES258" s="13" t="n">
        <v>-0.003004</v>
      </c>
      <c r="ET258" s="13" t="n">
        <v>0.026725</v>
      </c>
      <c r="EU258" s="13" t="n">
        <v>0.01743</v>
      </c>
      <c r="EV258" s="13" t="n">
        <v>0.041328</v>
      </c>
      <c r="EW258" s="13" t="n">
        <v>0.012273</v>
      </c>
      <c r="EX258" s="13" t="n">
        <v>0.044422</v>
      </c>
      <c r="EY258" s="13" t="n">
        <v>-0.042192</v>
      </c>
      <c r="EZ258" s="13" t="n">
        <v>-0.014146</v>
      </c>
      <c r="FA258" s="13" t="n">
        <v>0.018185</v>
      </c>
      <c r="FB258" s="13" t="n">
        <v>0.005335</v>
      </c>
      <c r="FC258" s="13" t="n">
        <v>0.007155</v>
      </c>
      <c r="FD258" s="13" t="n">
        <v>0.035282</v>
      </c>
      <c r="FE258" s="13" t="n">
        <v>0.01252</v>
      </c>
      <c r="FF258" s="13" t="n">
        <v>-0.006676</v>
      </c>
      <c r="FG258" s="13" t="n">
        <v>-0.067173</v>
      </c>
      <c r="FH258" s="13" t="n">
        <v>0.023969</v>
      </c>
      <c r="FI258" s="13" t="n">
        <v>-0.10782</v>
      </c>
      <c r="FJ258" s="13" t="n">
        <v>0.110945</v>
      </c>
      <c r="FK258" s="13" t="n">
        <v>0.032613</v>
      </c>
      <c r="FL258" s="13" t="n">
        <v>-0.00107</v>
      </c>
      <c r="FM258" s="13" t="n">
        <v>0.0428</v>
      </c>
      <c r="FN258" s="13" t="n">
        <v>-0.062321</v>
      </c>
      <c r="FO258" s="13" t="n">
        <v>0.075221</v>
      </c>
      <c r="FP258" s="13" t="n">
        <v>0.018565</v>
      </c>
      <c r="FQ258" s="13" t="n">
        <v>-0.029902</v>
      </c>
      <c r="FR258" s="13" t="n">
        <v>0.031837</v>
      </c>
      <c r="FS258" s="13" t="n">
        <v>0.023308</v>
      </c>
      <c r="FT258" s="13" t="n">
        <v>0.019285</v>
      </c>
      <c r="FU258" s="13" t="n">
        <v>0.028349</v>
      </c>
      <c r="FV258" s="13" t="n">
        <v>-0.013945</v>
      </c>
      <c r="FW258" s="13" t="n">
        <v>-0.098747</v>
      </c>
      <c r="FX258" s="13" t="n">
        <v>-0.181326</v>
      </c>
      <c r="FY258" s="13" t="n">
        <v>0.12039</v>
      </c>
      <c r="FZ258" s="13" t="n">
        <v>0.029318</v>
      </c>
      <c r="GA258" s="13" t="n">
        <v>0.009474</v>
      </c>
      <c r="GB258" s="13" t="n">
        <v>0.048969</v>
      </c>
      <c r="GC258" s="13" t="n">
        <v>0.020368</v>
      </c>
    </row>
    <row r="259" customFormat="false" ht="15" hidden="false" customHeight="false" outlineLevel="0" collapsed="false">
      <c r="B259" s="8" t="str">
        <f aca="false">Deals!B259</f>
        <v>Neenah Inc</v>
      </c>
      <c r="C259" s="12" t="n">
        <v>1</v>
      </c>
      <c r="D259" s="13" t="n">
        <v>0.009702</v>
      </c>
      <c r="E259" s="13" t="n">
        <v>0.156658</v>
      </c>
      <c r="F259" s="13" t="n">
        <v>-0.009494</v>
      </c>
      <c r="G259" s="13" t="n">
        <v>-0.060779</v>
      </c>
      <c r="H259" s="13" t="n">
        <v>-0.031876</v>
      </c>
      <c r="I259" s="13" t="n">
        <v>0.007445</v>
      </c>
      <c r="J259" s="13" t="n">
        <v>0.051189</v>
      </c>
      <c r="K259" s="13" t="n">
        <v>0.022463</v>
      </c>
      <c r="L259" s="13" t="n">
        <v>0.071132</v>
      </c>
      <c r="M259" s="13" t="n">
        <v>0.042946</v>
      </c>
      <c r="N259" s="13" t="n">
        <v>0.042283</v>
      </c>
      <c r="O259" s="13" t="n">
        <v>0.070662</v>
      </c>
      <c r="P259" s="13" t="n">
        <v>-0.017655</v>
      </c>
      <c r="Q259" s="13" t="n">
        <v>0.011264</v>
      </c>
      <c r="R259" s="13" t="n">
        <v>0.066708</v>
      </c>
      <c r="S259" s="13" t="n">
        <v>0.003534</v>
      </c>
      <c r="T259" s="13" t="n">
        <v>-0.035798</v>
      </c>
      <c r="U259" s="13" t="n">
        <v>-0.103834</v>
      </c>
      <c r="V259" s="13" t="n">
        <v>0.019795</v>
      </c>
      <c r="W259" s="13" t="n">
        <v>0.048862</v>
      </c>
      <c r="X259" s="13" t="n">
        <v>0.000255</v>
      </c>
      <c r="Y259" s="13" t="n">
        <v>0.028846</v>
      </c>
      <c r="Z259" s="13" t="n">
        <v>-0.004361</v>
      </c>
      <c r="AA259" s="13" t="n">
        <v>-0.028536</v>
      </c>
      <c r="AB259" s="13" t="n">
        <v>0.107443</v>
      </c>
      <c r="AC259" s="13" t="n">
        <v>0.014611</v>
      </c>
      <c r="AD259" s="13" t="n">
        <v>0.034217</v>
      </c>
      <c r="AE259" s="13" t="n">
        <v>0.013982</v>
      </c>
      <c r="AF259" s="13" t="n">
        <v>-0.001655</v>
      </c>
      <c r="AG259" s="13" t="n">
        <v>-0.148508</v>
      </c>
      <c r="AH259" s="13" t="n">
        <v>0.022831</v>
      </c>
      <c r="AI259" s="13" t="n">
        <v>-0.005102</v>
      </c>
      <c r="AJ259" s="13" t="n">
        <v>0.045641</v>
      </c>
      <c r="AK259" s="13" t="n">
        <v>0.045595</v>
      </c>
      <c r="AL259" s="13" t="n">
        <v>0.034767</v>
      </c>
      <c r="AM259" s="13" t="n">
        <v>0.043964</v>
      </c>
      <c r="AN259" s="13" t="n">
        <v>-0.054247</v>
      </c>
      <c r="AO259" s="13" t="n">
        <v>-0.067671</v>
      </c>
      <c r="AP259" s="13" t="n">
        <v>-0.138827</v>
      </c>
      <c r="AQ259" s="13" t="n">
        <v>-0.144599</v>
      </c>
      <c r="AR259" s="13" t="n">
        <v>0.182451</v>
      </c>
      <c r="AS259" s="13" t="n">
        <v>-0.02354</v>
      </c>
      <c r="AT259" s="13" t="n">
        <v>-0.047647</v>
      </c>
      <c r="AU259" s="13" t="n">
        <v>0.054226</v>
      </c>
      <c r="AV259" s="13" t="n">
        <v>-0.150921</v>
      </c>
      <c r="AW259" s="13" t="n">
        <v>0.18177</v>
      </c>
      <c r="AX259" s="13" t="n">
        <v>-0.027239</v>
      </c>
      <c r="AY259" s="13" t="n">
        <v>-0.022523</v>
      </c>
      <c r="AZ259" s="13" t="n">
        <v>0.02101</v>
      </c>
      <c r="BA259" s="13" t="n">
        <v>-0.009521</v>
      </c>
      <c r="BB259" s="13" t="n">
        <v>0.135349</v>
      </c>
      <c r="BC259" s="13" t="n">
        <v>-0.032289</v>
      </c>
      <c r="BD259" s="13" t="n">
        <v>-0.053812</v>
      </c>
      <c r="BE259" s="13" t="n">
        <v>-0.12605</v>
      </c>
      <c r="BF259" s="13" t="n">
        <v>-0.253419</v>
      </c>
      <c r="BG259" s="13" t="n">
        <v>0.132854</v>
      </c>
      <c r="BH259" s="13" t="n">
        <v>0.044413</v>
      </c>
      <c r="BI259" s="13" t="n">
        <v>-0.021756</v>
      </c>
      <c r="BJ259" s="13" t="n">
        <v>-0.098059</v>
      </c>
      <c r="BK259" s="13" t="n">
        <v>0.003138</v>
      </c>
      <c r="BM259" s="13" t="n">
        <v>-0.051069</v>
      </c>
      <c r="BN259" s="13" t="n">
        <v>0.070943</v>
      </c>
      <c r="BO259" s="13" t="n">
        <v>0.024142</v>
      </c>
      <c r="BP259" s="13" t="n">
        <v>-0.045184</v>
      </c>
      <c r="BQ259" s="13" t="n">
        <v>-0.064384</v>
      </c>
      <c r="BR259" s="13" t="n">
        <v>0.005961</v>
      </c>
      <c r="BS259" s="13" t="n">
        <v>0.070926</v>
      </c>
      <c r="BT259" s="13" t="n">
        <v>0.00132</v>
      </c>
      <c r="BU259" s="13" t="n">
        <v>0.019646</v>
      </c>
      <c r="BV259" s="13" t="n">
        <v>0.013384</v>
      </c>
      <c r="BW259" s="13" t="n">
        <v>0.063183</v>
      </c>
      <c r="BX259" s="13" t="n">
        <v>0.032902</v>
      </c>
      <c r="BY259" s="13" t="n">
        <v>0.017747</v>
      </c>
      <c r="BZ259" s="13" t="n">
        <v>-0.068714</v>
      </c>
      <c r="CA259" s="13" t="n">
        <v>0.099918</v>
      </c>
      <c r="CB259" s="13" t="n">
        <v>0.013263</v>
      </c>
      <c r="CC259" s="13" t="n">
        <v>0.019366</v>
      </c>
      <c r="CD259" s="13" t="n">
        <v>-0.001072</v>
      </c>
      <c r="CE259" s="13" t="n">
        <v>0.005132</v>
      </c>
      <c r="CF259" s="13" t="n">
        <v>0.013007</v>
      </c>
      <c r="CG259" s="13" t="n">
        <v>-0.007458</v>
      </c>
      <c r="CH259" s="13" t="n">
        <v>0.030297</v>
      </c>
      <c r="CI259" s="13" t="n">
        <v>0.006592</v>
      </c>
      <c r="CJ259" s="13" t="n">
        <v>-0.011412</v>
      </c>
      <c r="CK259" s="13" t="n">
        <v>0.065072</v>
      </c>
      <c r="CL259" s="13" t="n">
        <v>0.014941</v>
      </c>
      <c r="CM259" s="13" t="n">
        <v>0.032668</v>
      </c>
      <c r="CN259" s="13" t="n">
        <v>0.024431</v>
      </c>
      <c r="CO259" s="13" t="n">
        <v>0.023933</v>
      </c>
      <c r="CP259" s="13" t="n">
        <v>-0.020116</v>
      </c>
      <c r="CQ259" s="13" t="n">
        <v>0.004668</v>
      </c>
      <c r="CR259" s="13" t="n">
        <v>0.013596</v>
      </c>
      <c r="CS259" s="13" t="n">
        <v>0.064566</v>
      </c>
      <c r="CT259" s="13" t="n">
        <v>0.044922</v>
      </c>
      <c r="CU259" s="13" t="n">
        <v>0.041453</v>
      </c>
      <c r="CV259" s="13" t="n">
        <v>0.046014</v>
      </c>
      <c r="CW259" s="13" t="n">
        <v>-0.013809</v>
      </c>
      <c r="CX259" s="13" t="n">
        <v>-0.119007</v>
      </c>
      <c r="CY259" s="13" t="n">
        <v>0.020122</v>
      </c>
      <c r="CZ259" s="13" t="n">
        <v>-0.112532</v>
      </c>
      <c r="DA259" s="13" t="n">
        <v>0.112732</v>
      </c>
      <c r="DB259" s="13" t="n">
        <v>0.066709</v>
      </c>
      <c r="DC259" s="13" t="n">
        <v>-0.014107</v>
      </c>
      <c r="DD259" s="13" t="n">
        <v>0.018687</v>
      </c>
      <c r="DE259" s="13" t="n">
        <v>-0.074215</v>
      </c>
      <c r="DF259" s="13" t="n">
        <v>0.08799</v>
      </c>
      <c r="DG259" s="13" t="n">
        <v>0.010865</v>
      </c>
      <c r="DH259" s="13" t="n">
        <v>-0.068612</v>
      </c>
      <c r="DI259" s="13" t="n">
        <v>0.020228</v>
      </c>
      <c r="DJ259" s="13" t="n">
        <v>0.045545</v>
      </c>
      <c r="DK259" s="13" t="n">
        <v>0.034777</v>
      </c>
      <c r="DL259" s="13" t="n">
        <v>0.020253</v>
      </c>
      <c r="DM259" s="13" t="n">
        <v>-0.022761</v>
      </c>
      <c r="DN259" s="13" t="n">
        <v>-0.082683</v>
      </c>
      <c r="DO259" s="13" t="n">
        <v>-0.18923</v>
      </c>
      <c r="DP259" s="13" t="n">
        <v>0.123242</v>
      </c>
      <c r="DQ259" s="13" t="n">
        <v>0.073671</v>
      </c>
      <c r="DR259" s="13" t="n">
        <v>0.028131</v>
      </c>
      <c r="DS259" s="13" t="n">
        <v>0.035905</v>
      </c>
      <c r="DT259" s="13" t="n">
        <v>0.069178</v>
      </c>
      <c r="DV259" s="13" t="n">
        <v>-0.053254</v>
      </c>
      <c r="DW259" s="13" t="n">
        <v>0.075211</v>
      </c>
      <c r="DX259" s="13" t="n">
        <v>0.025821</v>
      </c>
      <c r="DY259" s="13" t="n">
        <v>-0.045189</v>
      </c>
      <c r="DZ259" s="13" t="n">
        <v>-0.071804</v>
      </c>
      <c r="EA259" s="13" t="n">
        <v>0.010344</v>
      </c>
      <c r="EB259" s="13" t="n">
        <v>0.080622</v>
      </c>
      <c r="EC259" s="13" t="n">
        <v>0.011547</v>
      </c>
      <c r="ED259" s="13" t="n">
        <v>0.014218</v>
      </c>
      <c r="EE259" s="13" t="n">
        <v>0.008408</v>
      </c>
      <c r="EF259" s="13" t="n">
        <v>0.063474</v>
      </c>
      <c r="EG259" s="13" t="n">
        <v>0.026711</v>
      </c>
      <c r="EH259" s="13" t="n">
        <v>0.016267</v>
      </c>
      <c r="EI259" s="13" t="n">
        <v>-0.069045</v>
      </c>
      <c r="EJ259" s="13" t="n">
        <v>0.107258</v>
      </c>
      <c r="EK259" s="13" t="n">
        <v>0.010762</v>
      </c>
      <c r="EL259" s="13" t="n">
        <v>0.019441</v>
      </c>
      <c r="EM259" s="13" t="n">
        <v>0.009952</v>
      </c>
      <c r="EN259" s="13" t="n">
        <v>0.006349</v>
      </c>
      <c r="EO259" s="13" t="n">
        <v>0.013416</v>
      </c>
      <c r="EP259" s="13" t="n">
        <v>-0.01647</v>
      </c>
      <c r="EQ259" s="13" t="n">
        <v>0.034776</v>
      </c>
      <c r="ER259" s="13" t="n">
        <v>0.006464</v>
      </c>
      <c r="ES259" s="13" t="n">
        <v>-0.010849</v>
      </c>
      <c r="ET259" s="13" t="n">
        <v>0.061699</v>
      </c>
      <c r="EU259" s="13" t="n">
        <v>0.008673</v>
      </c>
      <c r="EV259" s="13" t="n">
        <v>0.031201</v>
      </c>
      <c r="EW259" s="13" t="n">
        <v>0.016916</v>
      </c>
      <c r="EX259" s="13" t="n">
        <v>0.022587</v>
      </c>
      <c r="EY259" s="13" t="n">
        <v>-0.020209</v>
      </c>
      <c r="EZ259" s="13" t="n">
        <v>0.00949</v>
      </c>
      <c r="FA259" s="13" t="n">
        <v>0.009416</v>
      </c>
      <c r="FB259" s="13" t="n">
        <v>0.054477</v>
      </c>
      <c r="FC259" s="13" t="n">
        <v>0.023809</v>
      </c>
      <c r="FD259" s="13" t="n">
        <v>0.038217</v>
      </c>
      <c r="FE259" s="13" t="n">
        <v>0.04669</v>
      </c>
      <c r="FF259" s="13" t="n">
        <v>-0.015263</v>
      </c>
      <c r="FG259" s="13" t="n">
        <v>-0.120172</v>
      </c>
      <c r="FH259" s="13" t="n">
        <v>0.01328</v>
      </c>
      <c r="FI259" s="13" t="n">
        <v>-0.113586</v>
      </c>
      <c r="FJ259" s="13" t="n">
        <v>0.120625</v>
      </c>
      <c r="FK259" s="13" t="n">
        <v>0.054428</v>
      </c>
      <c r="FL259" s="13" t="n">
        <v>-0.012992</v>
      </c>
      <c r="FM259" s="13" t="n">
        <v>0.019457</v>
      </c>
      <c r="FN259" s="13" t="n">
        <v>-0.071685</v>
      </c>
      <c r="FO259" s="13" t="n">
        <v>0.088369</v>
      </c>
      <c r="FP259" s="13" t="n">
        <v>0.005833</v>
      </c>
      <c r="FQ259" s="13" t="n">
        <v>-0.072302</v>
      </c>
      <c r="FR259" s="13" t="n">
        <v>0.023966</v>
      </c>
      <c r="FS259" s="13" t="n">
        <v>0.044</v>
      </c>
      <c r="FT259" s="13" t="n">
        <v>0.042206</v>
      </c>
      <c r="FU259" s="13" t="n">
        <v>0.028126</v>
      </c>
      <c r="FV259" s="13" t="n">
        <v>-0.03094</v>
      </c>
      <c r="FW259" s="13" t="n">
        <v>-0.085403</v>
      </c>
      <c r="FX259" s="13" t="n">
        <v>-0.202687</v>
      </c>
      <c r="FY259" s="13" t="n">
        <v>0.213269</v>
      </c>
      <c r="FZ259" s="13" t="n">
        <v>0.06545</v>
      </c>
      <c r="GA259" s="13" t="n">
        <v>0.042922</v>
      </c>
      <c r="GB259" s="13" t="n">
        <v>0.025254</v>
      </c>
      <c r="GC259" s="13" t="n">
        <v>0.076086</v>
      </c>
    </row>
    <row r="260" customFormat="false" ht="15" hidden="false" customHeight="false" outlineLevel="0" collapsed="false">
      <c r="B260" s="8" t="str">
        <f aca="false">Deals!B260</f>
        <v>Compass Diversified Holdings</v>
      </c>
      <c r="C260" s="12" t="n">
        <v>1</v>
      </c>
      <c r="D260" s="13" t="n">
        <v>-0.034731</v>
      </c>
      <c r="E260" s="13" t="n">
        <v>0.042804</v>
      </c>
      <c r="F260" s="13" t="n">
        <v>-0.02614</v>
      </c>
      <c r="G260" s="13" t="n">
        <v>-0.008115</v>
      </c>
      <c r="H260" s="13" t="n">
        <v>-0.013216</v>
      </c>
      <c r="I260" s="13" t="n">
        <v>-0.037206</v>
      </c>
      <c r="J260" s="13" t="n">
        <v>0.061017</v>
      </c>
      <c r="K260" s="13" t="n">
        <v>0.050479</v>
      </c>
      <c r="L260" s="13" t="n">
        <v>-0.011816</v>
      </c>
      <c r="M260" s="13" t="n">
        <v>0.044053</v>
      </c>
      <c r="N260" s="13" t="n">
        <v>0.047619</v>
      </c>
      <c r="O260" s="13" t="n">
        <v>0.013514</v>
      </c>
      <c r="P260" s="13" t="n">
        <v>0.007536</v>
      </c>
      <c r="Q260" s="13" t="n">
        <v>0.073648</v>
      </c>
      <c r="R260" s="13" t="n">
        <v>0.030055</v>
      </c>
      <c r="S260" s="13" t="n">
        <v>-0.050398</v>
      </c>
      <c r="T260" s="13" t="n">
        <v>-0.002235</v>
      </c>
      <c r="U260" s="13" t="n">
        <v>-0.048571</v>
      </c>
      <c r="V260" s="13" t="n">
        <v>-0.003003</v>
      </c>
      <c r="W260" s="13" t="n">
        <v>0.036747</v>
      </c>
      <c r="X260" s="13" t="n">
        <v>-0.041543</v>
      </c>
      <c r="Y260" s="13" t="n">
        <v>0.080495</v>
      </c>
      <c r="Z260" s="13" t="n">
        <v>0.023496</v>
      </c>
      <c r="AA260" s="13" t="n">
        <v>-0.022857</v>
      </c>
      <c r="AB260" s="13" t="n">
        <v>0.038012</v>
      </c>
      <c r="AC260" s="13" t="n">
        <v>-0.013521</v>
      </c>
      <c r="AD260" s="13" t="n">
        <v>-0.014577</v>
      </c>
      <c r="AE260" s="13" t="n">
        <v>0.002959</v>
      </c>
      <c r="AF260" s="13" t="n">
        <v>0.018289</v>
      </c>
      <c r="AG260" s="13" t="n">
        <v>-0.011834</v>
      </c>
      <c r="AH260" s="13" t="n">
        <v>-0.017964</v>
      </c>
      <c r="AI260" s="13" t="n">
        <v>-0.032927</v>
      </c>
      <c r="AJ260" s="13" t="n">
        <v>0.06129</v>
      </c>
      <c r="AK260" s="13" t="n">
        <v>0.051672</v>
      </c>
      <c r="AL260" s="13" t="n">
        <v>0.02659</v>
      </c>
      <c r="AM260" s="13" t="n">
        <v>0.022989</v>
      </c>
      <c r="AN260" s="13" t="n">
        <v>0.019663</v>
      </c>
      <c r="AO260" s="13" t="n">
        <v>-0.109091</v>
      </c>
      <c r="AP260" s="13" t="n">
        <v>-0.032891</v>
      </c>
      <c r="AQ260" s="13" t="n">
        <v>-0.185742</v>
      </c>
      <c r="AR260" s="13" t="n">
        <v>0.244177</v>
      </c>
      <c r="AS260" s="13" t="n">
        <v>0.040317</v>
      </c>
      <c r="AT260" s="13" t="n">
        <v>-0.003177</v>
      </c>
      <c r="AU260" s="13" t="n">
        <v>0.077119</v>
      </c>
      <c r="AV260" s="13" t="n">
        <v>-0.059855</v>
      </c>
      <c r="AW260" s="13" t="n">
        <v>0.228939</v>
      </c>
      <c r="AX260" s="13" t="n">
        <v>0.023548</v>
      </c>
      <c r="AY260" s="13" t="n">
        <v>-0.023958</v>
      </c>
      <c r="AZ260" s="13" t="n">
        <v>0.051761</v>
      </c>
      <c r="BA260" s="13" t="n">
        <v>0.065956</v>
      </c>
      <c r="BB260" s="13" t="n">
        <v>0.1477</v>
      </c>
      <c r="BC260" s="13" t="n">
        <v>0.048945</v>
      </c>
      <c r="BD260" s="13" t="n">
        <v>-0.048673</v>
      </c>
      <c r="BE260" s="13" t="n">
        <v>-0.212967</v>
      </c>
      <c r="BF260" s="13" t="n">
        <v>-0.268958</v>
      </c>
      <c r="BG260" s="13" t="n">
        <v>0.526119</v>
      </c>
      <c r="BH260" s="13" t="n">
        <v>-0.155301</v>
      </c>
      <c r="BI260" s="13" t="n">
        <v>0.01591</v>
      </c>
      <c r="BJ260" s="13" t="n">
        <v>-0.053944</v>
      </c>
      <c r="BK260" s="13" t="n">
        <v>0.097179</v>
      </c>
      <c r="BM260" s="13" t="n">
        <v>-0.053317</v>
      </c>
      <c r="BN260" s="13" t="n">
        <v>0.053023</v>
      </c>
      <c r="BO260" s="13" t="n">
        <v>0.050634</v>
      </c>
      <c r="BP260" s="13" t="n">
        <v>-0.06541</v>
      </c>
      <c r="BQ260" s="13" t="n">
        <v>-0.083287</v>
      </c>
      <c r="BR260" s="13" t="n">
        <v>0.001773</v>
      </c>
      <c r="BS260" s="13" t="n">
        <v>0.086996</v>
      </c>
      <c r="BT260" s="13" t="n">
        <v>0.036322</v>
      </c>
      <c r="BU260" s="13" t="n">
        <v>0.011062</v>
      </c>
      <c r="BV260" s="13" t="n">
        <v>-0.001489</v>
      </c>
      <c r="BW260" s="13" t="n">
        <v>0.064171</v>
      </c>
      <c r="BX260" s="13" t="n">
        <v>0.031186</v>
      </c>
      <c r="BY260" s="13" t="n">
        <v>0.009391</v>
      </c>
      <c r="BZ260" s="13" t="n">
        <v>-0.047626</v>
      </c>
      <c r="CA260" s="13" t="n">
        <v>0.145371</v>
      </c>
      <c r="CB260" s="13" t="n">
        <v>0.040105</v>
      </c>
      <c r="CC260" s="13" t="n">
        <v>-0.00095</v>
      </c>
      <c r="CD260" s="13" t="n">
        <v>0.011152</v>
      </c>
      <c r="CE260" s="13" t="n">
        <v>-0.020227</v>
      </c>
      <c r="CF260" s="13" t="n">
        <v>0.004387</v>
      </c>
      <c r="CG260" s="13" t="n">
        <v>-0.043145</v>
      </c>
      <c r="CH260" s="13" t="n">
        <v>0.041438</v>
      </c>
      <c r="CI260" s="13" t="n">
        <v>0.023299</v>
      </c>
      <c r="CJ260" s="13" t="n">
        <v>-0.038965</v>
      </c>
      <c r="CK260" s="13" t="n">
        <v>0.069507</v>
      </c>
      <c r="CL260" s="13" t="n">
        <v>0.008648</v>
      </c>
      <c r="CM260" s="13" t="n">
        <v>0.014171</v>
      </c>
      <c r="CN260" s="13" t="n">
        <v>0.001966</v>
      </c>
      <c r="CO260" s="13" t="n">
        <v>0.021157</v>
      </c>
      <c r="CP260" s="13" t="n">
        <v>-0.039764</v>
      </c>
      <c r="CQ260" s="13" t="n">
        <v>0.009736</v>
      </c>
      <c r="CR260" s="13" t="n">
        <v>0.045123</v>
      </c>
      <c r="CS260" s="13" t="n">
        <v>0.037877</v>
      </c>
      <c r="CT260" s="13" t="n">
        <v>0.011497</v>
      </c>
      <c r="CU260" s="13" t="n">
        <v>0.024535</v>
      </c>
      <c r="CV260" s="13" t="n">
        <v>0.024763</v>
      </c>
      <c r="CW260" s="13" t="n">
        <v>-0.016478</v>
      </c>
      <c r="CX260" s="13" t="n">
        <v>-0.086489</v>
      </c>
      <c r="CY260" s="13" t="n">
        <v>0.008929</v>
      </c>
      <c r="CZ260" s="13" t="n">
        <v>-0.120666</v>
      </c>
      <c r="DA260" s="13" t="n">
        <v>0.107042</v>
      </c>
      <c r="DB260" s="13" t="n">
        <v>0.010244</v>
      </c>
      <c r="DC260" s="13" t="n">
        <v>-0.025975</v>
      </c>
      <c r="DD260" s="13" t="n">
        <v>0.030981</v>
      </c>
      <c r="DE260" s="13" t="n">
        <v>-0.107217</v>
      </c>
      <c r="DF260" s="13" t="n">
        <v>0.066188</v>
      </c>
      <c r="DG260" s="13" t="n">
        <v>-0.000628</v>
      </c>
      <c r="DH260" s="13" t="n">
        <v>-0.097937</v>
      </c>
      <c r="DI260" s="13" t="n">
        <v>0.042482</v>
      </c>
      <c r="DJ260" s="13" t="n">
        <v>0.017889</v>
      </c>
      <c r="DK260" s="13" t="n">
        <v>0.01786</v>
      </c>
      <c r="DL260" s="13" t="n">
        <v>0.06965</v>
      </c>
      <c r="DM260" s="13" t="n">
        <v>-0.091534</v>
      </c>
      <c r="DN260" s="13" t="n">
        <v>-0.105944</v>
      </c>
      <c r="DO260" s="13" t="n">
        <v>-0.319728</v>
      </c>
      <c r="DP260" s="13" t="n">
        <v>0.259626</v>
      </c>
      <c r="DQ260" s="13" t="n">
        <v>0.07167</v>
      </c>
      <c r="DR260" s="13" t="n">
        <v>0.031663</v>
      </c>
      <c r="DS260" s="13" t="n">
        <v>0.02819</v>
      </c>
      <c r="DT260" s="13" t="n">
        <v>0.091547</v>
      </c>
      <c r="DV260" s="13" t="n">
        <v>-0.064081</v>
      </c>
      <c r="DW260" s="13" t="n">
        <v>0.053469</v>
      </c>
      <c r="DX260" s="13" t="n">
        <v>0.051408</v>
      </c>
      <c r="DY260" s="13" t="n">
        <v>-0.082942</v>
      </c>
      <c r="DZ260" s="13" t="n">
        <v>-0.099444</v>
      </c>
      <c r="EA260" s="13" t="n">
        <v>-0.005748</v>
      </c>
      <c r="EB260" s="13" t="n">
        <v>0.100115</v>
      </c>
      <c r="EC260" s="13" t="n">
        <v>0.065739</v>
      </c>
      <c r="ED260" s="13" t="n">
        <v>-0.0075</v>
      </c>
      <c r="EE260" s="13" t="n">
        <v>0.020699</v>
      </c>
      <c r="EF260" s="13" t="n">
        <v>0.076499</v>
      </c>
      <c r="EG260" s="13" t="n">
        <v>0.030095</v>
      </c>
      <c r="EH260" s="13" t="n">
        <v>0.016131</v>
      </c>
      <c r="EI260" s="13" t="n">
        <v>-0.040731</v>
      </c>
      <c r="EJ260" s="13" t="n">
        <v>0.143686</v>
      </c>
      <c r="EK260" s="13" t="n">
        <v>0.0482</v>
      </c>
      <c r="EL260" s="13" t="n">
        <v>0.001537</v>
      </c>
      <c r="EM260" s="13" t="n">
        <v>0.013285</v>
      </c>
      <c r="EN260" s="13" t="n">
        <v>-0.021438</v>
      </c>
      <c r="EO260" s="13" t="n">
        <v>-7.2E-005</v>
      </c>
      <c r="EP260" s="13" t="n">
        <v>-0.05102</v>
      </c>
      <c r="EQ260" s="13" t="n">
        <v>0.04353</v>
      </c>
      <c r="ER260" s="13" t="n">
        <v>0.053078</v>
      </c>
      <c r="ES260" s="13" t="n">
        <v>-0.039855</v>
      </c>
      <c r="ET260" s="13" t="n">
        <v>0.070085</v>
      </c>
      <c r="EU260" s="13" t="n">
        <v>0.001568</v>
      </c>
      <c r="EV260" s="13" t="n">
        <v>0.020467</v>
      </c>
      <c r="EW260" s="13" t="n">
        <v>0.002096</v>
      </c>
      <c r="EX260" s="13" t="n">
        <v>0.023978</v>
      </c>
      <c r="EY260" s="13" t="n">
        <v>-0.02306</v>
      </c>
      <c r="EZ260" s="13" t="n">
        <v>0.005523</v>
      </c>
      <c r="FA260" s="13" t="n">
        <v>0.044326</v>
      </c>
      <c r="FB260" s="13" t="n">
        <v>0.050541</v>
      </c>
      <c r="FC260" s="13" t="n">
        <v>0.002107</v>
      </c>
      <c r="FD260" s="13" t="n">
        <v>0.023667</v>
      </c>
      <c r="FE260" s="13" t="n">
        <v>0.028519</v>
      </c>
      <c r="FF260" s="13" t="n">
        <v>-0.018531</v>
      </c>
      <c r="FG260" s="13" t="n">
        <v>-0.090754</v>
      </c>
      <c r="FH260" s="13" t="n">
        <v>0.003332</v>
      </c>
      <c r="FI260" s="13" t="n">
        <v>-0.123315</v>
      </c>
      <c r="FJ260" s="13" t="n">
        <v>0.116389</v>
      </c>
      <c r="FK260" s="13" t="n">
        <v>0.014066</v>
      </c>
      <c r="FL260" s="13" t="n">
        <v>-0.037679</v>
      </c>
      <c r="FM260" s="13" t="n">
        <v>0.033327</v>
      </c>
      <c r="FN260" s="13" t="n">
        <v>-0.11674</v>
      </c>
      <c r="FO260" s="13" t="n">
        <v>0.059213</v>
      </c>
      <c r="FP260" s="13" t="n">
        <v>0.002977</v>
      </c>
      <c r="FQ260" s="13" t="n">
        <v>-0.104777</v>
      </c>
      <c r="FR260" s="13" t="n">
        <v>0.052888</v>
      </c>
      <c r="FS260" s="13" t="n">
        <v>0.012588</v>
      </c>
      <c r="FT260" s="13" t="n">
        <v>0.029324</v>
      </c>
      <c r="FU260" s="13" t="n">
        <v>0.092391</v>
      </c>
      <c r="FV260" s="13" t="n">
        <v>-0.112669</v>
      </c>
      <c r="FW260" s="13" t="n">
        <v>-0.11454</v>
      </c>
      <c r="FX260" s="13" t="n">
        <v>-0.355793</v>
      </c>
      <c r="FY260" s="13" t="n">
        <v>0.412707</v>
      </c>
      <c r="FZ260" s="13" t="n">
        <v>0.071711</v>
      </c>
      <c r="GA260" s="13" t="n">
        <v>0.066996</v>
      </c>
      <c r="GB260" s="13" t="n">
        <v>0.020001</v>
      </c>
      <c r="GC260" s="13" t="n">
        <v>0.09015</v>
      </c>
    </row>
    <row r="261" customFormat="false" ht="15" hidden="false" customHeight="false" outlineLevel="0" collapsed="false">
      <c r="B261" s="8" t="str">
        <f aca="false">Deals!B261</f>
        <v>Commscope Holding Company, Inc.</v>
      </c>
      <c r="C261" s="12" t="n">
        <v>1</v>
      </c>
      <c r="D261" s="13" t="n">
        <v>-0.071716</v>
      </c>
      <c r="E261" s="13" t="n">
        <v>0.07992</v>
      </c>
      <c r="F261" s="13" t="n">
        <v>-0.117484</v>
      </c>
      <c r="G261" s="13" t="n">
        <v>-0.095388</v>
      </c>
      <c r="H261" s="13" t="n">
        <v>-0.134029</v>
      </c>
      <c r="I261" s="13" t="n">
        <v>0.12355</v>
      </c>
      <c r="J261" s="13" t="n">
        <v>0.108376</v>
      </c>
      <c r="K261" s="13" t="n">
        <v>0.089183</v>
      </c>
      <c r="L261" s="13" t="n">
        <v>0.024334</v>
      </c>
      <c r="M261" s="13" t="n">
        <v>-0.003852</v>
      </c>
      <c r="N261" s="13" t="n">
        <v>-0.034805</v>
      </c>
      <c r="O261" s="13" t="n">
        <v>-0.012688</v>
      </c>
      <c r="P261" s="13" t="n">
        <v>0.018262</v>
      </c>
      <c r="Q261" s="13" t="n">
        <v>0.014613</v>
      </c>
      <c r="R261" s="13" t="n">
        <v>0.177741</v>
      </c>
      <c r="S261" s="13" t="n">
        <v>0.033908</v>
      </c>
      <c r="T261" s="13" t="n">
        <v>0.016667</v>
      </c>
      <c r="U261" s="13" t="n">
        <v>0.006081</v>
      </c>
      <c r="V261" s="13" t="n">
        <v>0.096189</v>
      </c>
      <c r="W261" s="13" t="n">
        <v>0.007912</v>
      </c>
      <c r="X261" s="13" t="n">
        <v>-0.120124</v>
      </c>
      <c r="Y261" s="13" t="n">
        <v>0.028116</v>
      </c>
      <c r="Z261" s="13" t="n">
        <v>-0.032869</v>
      </c>
      <c r="AA261" s="13" t="n">
        <v>-0.101142</v>
      </c>
      <c r="AB261" s="13" t="n">
        <v>0.004537</v>
      </c>
      <c r="AC261" s="13" t="n">
        <v>-0.032219</v>
      </c>
      <c r="AD261" s="13" t="n">
        <v>0.119788</v>
      </c>
      <c r="AE261" s="13" t="n">
        <v>0.051125</v>
      </c>
      <c r="AF261" s="13" t="n">
        <v>0.021147</v>
      </c>
      <c r="AG261" s="13" t="n">
        <v>0.002071</v>
      </c>
      <c r="AH261" s="13" t="n">
        <v>0.03255</v>
      </c>
      <c r="AI261" s="13" t="n">
        <v>-0.043783</v>
      </c>
      <c r="AJ261" s="13" t="n">
        <v>-0.232862</v>
      </c>
      <c r="AK261" s="13" t="n">
        <v>-0.003752</v>
      </c>
      <c r="AL261" s="13" t="n">
        <v>0.099281</v>
      </c>
      <c r="AM261" s="13" t="n">
        <v>-0.01308</v>
      </c>
      <c r="AN261" s="13" t="n">
        <v>-0.029347</v>
      </c>
      <c r="AO261" s="13" t="n">
        <v>-0.217815</v>
      </c>
      <c r="AP261" s="13" t="n">
        <v>-0.247714</v>
      </c>
      <c r="AQ261" s="13" t="n">
        <v>-0.094475</v>
      </c>
      <c r="AR261" s="13" t="n">
        <v>0.275778</v>
      </c>
      <c r="AS261" s="13" t="n">
        <v>0.114778</v>
      </c>
      <c r="AT261" s="13" t="n">
        <v>-0.067782</v>
      </c>
      <c r="AU261" s="13" t="n">
        <v>0.140359</v>
      </c>
      <c r="AV261" s="13" t="n">
        <v>-0.348265</v>
      </c>
      <c r="AW261" s="13" t="n">
        <v>-0.026006</v>
      </c>
      <c r="AX261" s="13" t="n">
        <v>-0.092181</v>
      </c>
      <c r="AY261" s="13" t="n">
        <v>-0.247899</v>
      </c>
      <c r="AZ261" s="13" t="n">
        <v>0.094972</v>
      </c>
      <c r="BA261" s="13" t="n">
        <v>-0.047619</v>
      </c>
      <c r="BB261" s="13" t="n">
        <v>0.214286</v>
      </c>
      <c r="BC261" s="13" t="n">
        <v>0.043382</v>
      </c>
      <c r="BD261" s="13" t="n">
        <v>-0.140944</v>
      </c>
      <c r="BE261" s="13" t="n">
        <v>-0.096801</v>
      </c>
      <c r="BF261" s="13" t="n">
        <v>-0.17257</v>
      </c>
      <c r="BG261" s="13" t="n">
        <v>0.208562</v>
      </c>
      <c r="BH261" s="13" t="n">
        <v>-0.063579</v>
      </c>
      <c r="BI261" s="13" t="n">
        <v>-0.192047</v>
      </c>
      <c r="BJ261" s="13" t="n">
        <v>0.114046</v>
      </c>
      <c r="BK261" s="13" t="n">
        <v>0.109914</v>
      </c>
      <c r="BM261" s="13" t="n">
        <v>-0.039812</v>
      </c>
      <c r="BN261" s="13" t="n">
        <v>0.071169</v>
      </c>
      <c r="BO261" s="13" t="n">
        <v>0.008101</v>
      </c>
      <c r="BP261" s="13" t="n">
        <v>-0.030148</v>
      </c>
      <c r="BQ261" s="13" t="n">
        <v>-0.068149</v>
      </c>
      <c r="BR261" s="13" t="n">
        <v>0.018704</v>
      </c>
      <c r="BS261" s="13" t="n">
        <v>0.075609</v>
      </c>
      <c r="BT261" s="13" t="n">
        <v>0.004424</v>
      </c>
      <c r="BU261" s="13" t="n">
        <v>0.018023</v>
      </c>
      <c r="BV261" s="13" t="n">
        <v>-0.011803</v>
      </c>
      <c r="BW261" s="13" t="n">
        <v>0.041392</v>
      </c>
      <c r="BX261" s="13" t="n">
        <v>0.006476</v>
      </c>
      <c r="BY261" s="13" t="n">
        <v>-0.003134</v>
      </c>
      <c r="BZ261" s="13" t="n">
        <v>-0.018846</v>
      </c>
      <c r="CA261" s="13" t="n">
        <v>0.070102</v>
      </c>
      <c r="CB261" s="13" t="n">
        <v>0.001879</v>
      </c>
      <c r="CC261" s="13" t="n">
        <v>0.036717</v>
      </c>
      <c r="CD261" s="13" t="n">
        <v>0.025925</v>
      </c>
      <c r="CE261" s="13" t="n">
        <v>-2.3E-005</v>
      </c>
      <c r="CF261" s="13" t="n">
        <v>0.016783</v>
      </c>
      <c r="CG261" s="13" t="n">
        <v>-0.005317</v>
      </c>
      <c r="CH261" s="13" t="n">
        <v>0.015919</v>
      </c>
      <c r="CI261" s="13" t="n">
        <v>0.011914</v>
      </c>
      <c r="CJ261" s="13" t="n">
        <v>0.001535</v>
      </c>
      <c r="CK261" s="13" t="n">
        <v>0.037843</v>
      </c>
      <c r="CL261" s="13" t="n">
        <v>0.032391</v>
      </c>
      <c r="CM261" s="13" t="n">
        <v>0.048332</v>
      </c>
      <c r="CN261" s="13" t="n">
        <v>0.007703</v>
      </c>
      <c r="CO261" s="13" t="n">
        <v>0.056247</v>
      </c>
      <c r="CP261" s="13" t="n">
        <v>-0.049482</v>
      </c>
      <c r="CQ261" s="13" t="n">
        <v>0.001997</v>
      </c>
      <c r="CR261" s="13" t="n">
        <v>-0.00721</v>
      </c>
      <c r="CS261" s="13" t="n">
        <v>0.045945</v>
      </c>
      <c r="CT261" s="13" t="n">
        <v>0.013577</v>
      </c>
      <c r="CU261" s="13" t="n">
        <v>0.031178</v>
      </c>
      <c r="CV261" s="13" t="n">
        <v>0.031503</v>
      </c>
      <c r="CW261" s="13" t="n">
        <v>0.003622</v>
      </c>
      <c r="CX261" s="13" t="n">
        <v>-0.100105</v>
      </c>
      <c r="CY261" s="13" t="n">
        <v>0.01902</v>
      </c>
      <c r="CZ261" s="13" t="n">
        <v>-0.114177</v>
      </c>
      <c r="DA261" s="13" t="n">
        <v>0.10528</v>
      </c>
      <c r="DB261" s="13" t="n">
        <v>0.049014</v>
      </c>
      <c r="DC261" s="13" t="n">
        <v>0.009375</v>
      </c>
      <c r="DD261" s="13" t="n">
        <v>0.040175</v>
      </c>
      <c r="DE261" s="13" t="n">
        <v>-0.077156</v>
      </c>
      <c r="DF261" s="13" t="n">
        <v>0.095604</v>
      </c>
      <c r="DG261" s="13" t="n">
        <v>0.012269</v>
      </c>
      <c r="DH261" s="13" t="n">
        <v>-0.046106</v>
      </c>
      <c r="DI261" s="13" t="n">
        <v>0.03074</v>
      </c>
      <c r="DJ261" s="13" t="n">
        <v>0.015052</v>
      </c>
      <c r="DK261" s="13" t="n">
        <v>0.040888</v>
      </c>
      <c r="DL261" s="13" t="n">
        <v>0.02847</v>
      </c>
      <c r="DM261" s="13" t="n">
        <v>-0.018014</v>
      </c>
      <c r="DN261" s="13" t="n">
        <v>-0.071353</v>
      </c>
      <c r="DO261" s="13" t="n">
        <v>-0.185883</v>
      </c>
      <c r="DP261" s="13" t="n">
        <v>0.145135</v>
      </c>
      <c r="DQ261" s="13" t="n">
        <v>0.091203</v>
      </c>
      <c r="DR261" s="13" t="n">
        <v>0.008282</v>
      </c>
      <c r="DS261" s="13" t="n">
        <v>0.074489</v>
      </c>
      <c r="DT261" s="13" t="n">
        <v>0.035349</v>
      </c>
      <c r="DV261" s="13" t="n">
        <v>-0.04262</v>
      </c>
      <c r="DW261" s="13" t="n">
        <v>0.074388</v>
      </c>
      <c r="DX261" s="13" t="n">
        <v>0.009392</v>
      </c>
      <c r="DY261" s="13" t="n">
        <v>-0.033722</v>
      </c>
      <c r="DZ261" s="13" t="n">
        <v>-0.072981</v>
      </c>
      <c r="EA261" s="13" t="n">
        <v>0.020687</v>
      </c>
      <c r="EB261" s="13" t="n">
        <v>0.083711</v>
      </c>
      <c r="EC261" s="13" t="n">
        <v>0.007668</v>
      </c>
      <c r="ED261" s="13" t="n">
        <v>0.011229</v>
      </c>
      <c r="EE261" s="13" t="n">
        <v>-0.014761</v>
      </c>
      <c r="EF261" s="13" t="n">
        <v>0.042527</v>
      </c>
      <c r="EG261" s="13" t="n">
        <v>0.001709</v>
      </c>
      <c r="EH261" s="13" t="n">
        <v>0.001375</v>
      </c>
      <c r="EI261" s="13" t="n">
        <v>-0.024456</v>
      </c>
      <c r="EJ261" s="13" t="n">
        <v>0.071815</v>
      </c>
      <c r="EK261" s="13" t="n">
        <v>0.00341</v>
      </c>
      <c r="EL261" s="13" t="n">
        <v>0.041283</v>
      </c>
      <c r="EM261" s="13" t="n">
        <v>0.02771</v>
      </c>
      <c r="EN261" s="13" t="n">
        <v>0.000951</v>
      </c>
      <c r="EO261" s="13" t="n">
        <v>0.018779</v>
      </c>
      <c r="EP261" s="13" t="n">
        <v>-0.004455</v>
      </c>
      <c r="EQ261" s="13" t="n">
        <v>0.018669</v>
      </c>
      <c r="ER261" s="13" t="n">
        <v>0.0107</v>
      </c>
      <c r="ES261" s="13" t="n">
        <v>0.000746</v>
      </c>
      <c r="ET261" s="13" t="n">
        <v>0.036305</v>
      </c>
      <c r="EU261" s="13" t="n">
        <v>0.031812</v>
      </c>
      <c r="EV261" s="13" t="n">
        <v>0.046824</v>
      </c>
      <c r="EW261" s="13" t="n">
        <v>0.008793</v>
      </c>
      <c r="EX261" s="13" t="n">
        <v>0.055211</v>
      </c>
      <c r="EY261" s="13" t="n">
        <v>-0.04486</v>
      </c>
      <c r="EZ261" s="13" t="n">
        <v>-0.001829</v>
      </c>
      <c r="FA261" s="13" t="n">
        <v>-0.009547</v>
      </c>
      <c r="FB261" s="13" t="n">
        <v>0.045144</v>
      </c>
      <c r="FC261" s="13" t="n">
        <v>0.013947</v>
      </c>
      <c r="FD261" s="13" t="n">
        <v>0.032185</v>
      </c>
      <c r="FE261" s="13" t="n">
        <v>0.030858</v>
      </c>
      <c r="FF261" s="13" t="n">
        <v>-0.000878</v>
      </c>
      <c r="FG261" s="13" t="n">
        <v>-0.102856</v>
      </c>
      <c r="FH261" s="13" t="n">
        <v>0.0193</v>
      </c>
      <c r="FI261" s="13" t="n">
        <v>-0.118256</v>
      </c>
      <c r="FJ261" s="13" t="n">
        <v>0.112082</v>
      </c>
      <c r="FK261" s="13" t="n">
        <v>0.05047</v>
      </c>
      <c r="FL261" s="13" t="n">
        <v>0.004414</v>
      </c>
      <c r="FM261" s="13" t="n">
        <v>0.045636</v>
      </c>
      <c r="FN261" s="13" t="n">
        <v>-0.085719</v>
      </c>
      <c r="FO261" s="13" t="n">
        <v>0.094344</v>
      </c>
      <c r="FP261" s="13" t="n">
        <v>0.009871</v>
      </c>
      <c r="FQ261" s="13" t="n">
        <v>-0.050563</v>
      </c>
      <c r="FR261" s="13" t="n">
        <v>0.032459</v>
      </c>
      <c r="FS261" s="13" t="n">
        <v>0.011985</v>
      </c>
      <c r="FT261" s="13" t="n">
        <v>0.039272</v>
      </c>
      <c r="FU261" s="13" t="n">
        <v>0.029408</v>
      </c>
      <c r="FV261" s="13" t="n">
        <v>-0.02365</v>
      </c>
      <c r="FW261" s="13" t="n">
        <v>-0.076039</v>
      </c>
      <c r="FX261" s="13" t="n">
        <v>-0.200642</v>
      </c>
      <c r="FY261" s="13" t="n">
        <v>0.153123</v>
      </c>
      <c r="FZ261" s="13" t="n">
        <v>0.076251</v>
      </c>
      <c r="GA261" s="13" t="n">
        <v>0.019646</v>
      </c>
      <c r="GB261" s="13" t="n">
        <v>0.073602</v>
      </c>
      <c r="GC261" s="13" t="n">
        <v>0.033359</v>
      </c>
    </row>
    <row r="262" customFormat="false" ht="15" hidden="false" customHeight="false" outlineLevel="0" collapsed="false">
      <c r="B262" s="8" t="str">
        <f aca="false">Deals!B262</f>
        <v>WPX Energy, Inc.</v>
      </c>
      <c r="C262" s="12" t="n">
        <v>1</v>
      </c>
      <c r="D262" s="13" t="n">
        <v>-0.094391</v>
      </c>
      <c r="E262" s="13" t="n">
        <v>0.036254</v>
      </c>
      <c r="F262" s="13" t="n">
        <v>0.250729</v>
      </c>
      <c r="G262" s="13" t="n">
        <v>-0.331002</v>
      </c>
      <c r="H262" s="13" t="n">
        <v>-0.055749</v>
      </c>
      <c r="I262" s="13" t="n">
        <v>-0.241697</v>
      </c>
      <c r="J262" s="13" t="n">
        <v>0.70073</v>
      </c>
      <c r="K262" s="13" t="n">
        <v>0.381974</v>
      </c>
      <c r="L262" s="13" t="n">
        <v>0.065217</v>
      </c>
      <c r="M262" s="13" t="n">
        <v>-0.095238</v>
      </c>
      <c r="N262" s="13" t="n">
        <v>0.07304</v>
      </c>
      <c r="O262" s="13" t="n">
        <v>0.201201</v>
      </c>
      <c r="P262" s="13" t="n">
        <v>0.099167</v>
      </c>
      <c r="Q262" s="13" t="n">
        <v>-0.176649</v>
      </c>
      <c r="R262" s="13" t="n">
        <v>0.430939</v>
      </c>
      <c r="S262" s="13" t="n">
        <v>-0.06242</v>
      </c>
      <c r="T262" s="13" t="n">
        <v>-0.043926</v>
      </c>
      <c r="U262" s="13" t="n">
        <v>-0.073941</v>
      </c>
      <c r="V262" s="13" t="n">
        <v>0.037984</v>
      </c>
      <c r="W262" s="13" t="n">
        <v>-0.109037</v>
      </c>
      <c r="X262" s="13" t="n">
        <v>-0.093043</v>
      </c>
      <c r="Y262" s="13" t="n">
        <v>-0.107209</v>
      </c>
      <c r="Z262" s="13" t="n">
        <v>0.115942</v>
      </c>
      <c r="AA262" s="13" t="n">
        <v>-0.073284</v>
      </c>
      <c r="AB262" s="13" t="n">
        <v>0.151151</v>
      </c>
      <c r="AC262" s="13" t="n">
        <v>-0.01913</v>
      </c>
      <c r="AD262" s="13" t="n">
        <v>0.123227</v>
      </c>
      <c r="AE262" s="13" t="n">
        <v>0.110497</v>
      </c>
      <c r="AF262" s="13" t="n">
        <v>0.046908</v>
      </c>
      <c r="AG262" s="13" t="n">
        <v>-0.040733</v>
      </c>
      <c r="AH262" s="13" t="n">
        <v>0.046001</v>
      </c>
      <c r="AI262" s="13" t="n">
        <v>0.156292</v>
      </c>
      <c r="AJ262" s="13" t="n">
        <v>0.065535</v>
      </c>
      <c r="AK262" s="13" t="n">
        <v>-0.009885</v>
      </c>
      <c r="AL262" s="13" t="n">
        <v>0.041043</v>
      </c>
      <c r="AM262" s="13" t="n">
        <v>0.015983</v>
      </c>
      <c r="AN262" s="13" t="n">
        <v>0.05506</v>
      </c>
      <c r="AO262" s="13" t="n">
        <v>-0.202783</v>
      </c>
      <c r="AP262" s="13" t="n">
        <v>-0.130299</v>
      </c>
      <c r="AQ262" s="13" t="n">
        <v>-0.18638</v>
      </c>
      <c r="AR262" s="13" t="n">
        <v>0.080176</v>
      </c>
      <c r="AS262" s="13" t="n">
        <v>0.006525</v>
      </c>
      <c r="AT262" s="13" t="n">
        <v>0.062399</v>
      </c>
      <c r="AU262" s="13" t="n">
        <v>0.059497</v>
      </c>
      <c r="AV262" s="13" t="n">
        <v>-0.225342</v>
      </c>
      <c r="AW262" s="13" t="n">
        <v>0.069703</v>
      </c>
      <c r="AX262" s="13" t="n">
        <v>-0.092963</v>
      </c>
      <c r="AY262" s="13" t="n">
        <v>0.030651</v>
      </c>
      <c r="AZ262" s="13" t="n">
        <v>-0.015799</v>
      </c>
      <c r="BA262" s="13" t="n">
        <v>-0.057602</v>
      </c>
      <c r="BB262" s="13" t="n">
        <v>-0.014028</v>
      </c>
      <c r="BC262" s="13" t="n">
        <v>0.396341</v>
      </c>
      <c r="BD262" s="13" t="n">
        <v>-0.130277</v>
      </c>
      <c r="BE262" s="13" t="n">
        <v>-0.219247</v>
      </c>
      <c r="BF262" s="13" t="n">
        <v>-0.673098</v>
      </c>
      <c r="BG262" s="13" t="n">
        <v>1.009836</v>
      </c>
      <c r="BH262" s="13" t="n">
        <v>-0.075041</v>
      </c>
      <c r="BI262" s="13" t="n">
        <v>0.12522</v>
      </c>
      <c r="BJ262" s="13" t="n">
        <v>-0.064263</v>
      </c>
      <c r="BK262" s="13" t="n">
        <v>-0.068677</v>
      </c>
      <c r="BM262" s="13" t="n">
        <v>-0.055689</v>
      </c>
      <c r="BN262" s="13" t="n">
        <v>0.07096</v>
      </c>
      <c r="BO262" s="13" t="n">
        <v>0.024575</v>
      </c>
      <c r="BP262" s="13" t="n">
        <v>-0.089912</v>
      </c>
      <c r="BQ262" s="13" t="n">
        <v>-0.071221</v>
      </c>
      <c r="BR262" s="13" t="n">
        <v>0.017787</v>
      </c>
      <c r="BS262" s="13" t="n">
        <v>0.117148</v>
      </c>
      <c r="BT262" s="13" t="n">
        <v>0.046806</v>
      </c>
      <c r="BU262" s="13" t="n">
        <v>0.011199</v>
      </c>
      <c r="BV262" s="13" t="n">
        <v>-0.018585</v>
      </c>
      <c r="BW262" s="13" t="n">
        <v>0.061428</v>
      </c>
      <c r="BX262" s="13" t="n">
        <v>0.015053</v>
      </c>
      <c r="BY262" s="13" t="n">
        <v>0.013191</v>
      </c>
      <c r="BZ262" s="13" t="n">
        <v>-0.036387</v>
      </c>
      <c r="CA262" s="13" t="n">
        <v>0.171472</v>
      </c>
      <c r="CB262" s="13" t="n">
        <v>0.017639</v>
      </c>
      <c r="CC262" s="13" t="n">
        <v>0.008706</v>
      </c>
      <c r="CD262" s="13" t="n">
        <v>0.002695</v>
      </c>
      <c r="CE262" s="13" t="n">
        <v>-0.024206</v>
      </c>
      <c r="CF262" s="13" t="n">
        <v>-0.024859</v>
      </c>
      <c r="CG262" s="13" t="n">
        <v>-0.041494</v>
      </c>
      <c r="CH262" s="13" t="n">
        <v>0.033633</v>
      </c>
      <c r="CI262" s="13" t="n">
        <v>0.026142</v>
      </c>
      <c r="CJ262" s="13" t="n">
        <v>-0.032061</v>
      </c>
      <c r="CK262" s="13" t="n">
        <v>0.055792</v>
      </c>
      <c r="CL262" s="13" t="n">
        <v>0.033494</v>
      </c>
      <c r="CM262" s="13" t="n">
        <v>0.036887</v>
      </c>
      <c r="CN262" s="13" t="n">
        <v>0.004002</v>
      </c>
      <c r="CO262" s="13" t="n">
        <v>0.024584</v>
      </c>
      <c r="CP262" s="13" t="n">
        <v>-0.046276</v>
      </c>
      <c r="CQ262" s="13" t="n">
        <v>0.00431</v>
      </c>
      <c r="CR262" s="13" t="n">
        <v>-7.8E-005</v>
      </c>
      <c r="CS262" s="13" t="n">
        <v>0.046801</v>
      </c>
      <c r="CT262" s="13" t="n">
        <v>-0.013386</v>
      </c>
      <c r="CU262" s="13" t="n">
        <v>-0.002186</v>
      </c>
      <c r="CV262" s="13" t="n">
        <v>0.039653</v>
      </c>
      <c r="CW262" s="13" t="n">
        <v>-0.025544</v>
      </c>
      <c r="CX262" s="13" t="n">
        <v>-0.089577</v>
      </c>
      <c r="CY262" s="13" t="n">
        <v>-0.005863</v>
      </c>
      <c r="CZ262" s="13" t="n">
        <v>-0.143553</v>
      </c>
      <c r="DA262" s="13" t="n">
        <v>0.13898</v>
      </c>
      <c r="DB262" s="13" t="n">
        <v>0.026561</v>
      </c>
      <c r="DC262" s="13" t="n">
        <v>-0.035684</v>
      </c>
      <c r="DD262" s="13" t="n">
        <v>0.041321</v>
      </c>
      <c r="DE262" s="13" t="n">
        <v>-0.102555</v>
      </c>
      <c r="DF262" s="13" t="n">
        <v>0.066661</v>
      </c>
      <c r="DG262" s="13" t="n">
        <v>0.013887</v>
      </c>
      <c r="DH262" s="13" t="n">
        <v>-0.102148</v>
      </c>
      <c r="DI262" s="13" t="n">
        <v>0.06416</v>
      </c>
      <c r="DJ262" s="13" t="n">
        <v>0.003759</v>
      </c>
      <c r="DK262" s="13" t="n">
        <v>0.037436</v>
      </c>
      <c r="DL262" s="13" t="n">
        <v>0.033278</v>
      </c>
      <c r="DM262" s="13" t="n">
        <v>-0.085407</v>
      </c>
      <c r="DN262" s="13" t="n">
        <v>-0.114648</v>
      </c>
      <c r="DO262" s="13" t="n">
        <v>-0.312687</v>
      </c>
      <c r="DP262" s="13" t="n">
        <v>0.194908</v>
      </c>
      <c r="DQ262" s="13" t="n">
        <v>0.016622</v>
      </c>
      <c r="DR262" s="13" t="n">
        <v>0.002532</v>
      </c>
      <c r="DS262" s="13" t="n">
        <v>0.024369</v>
      </c>
      <c r="DT262" s="13" t="n">
        <v>0.038113</v>
      </c>
      <c r="DV262" s="13" t="n">
        <v>-0.06432</v>
      </c>
      <c r="DW262" s="13" t="n">
        <v>0.087694</v>
      </c>
      <c r="DX262" s="13" t="n">
        <v>0.021273</v>
      </c>
      <c r="DY262" s="13" t="n">
        <v>-0.105616</v>
      </c>
      <c r="DZ262" s="13" t="n">
        <v>-0.085126</v>
      </c>
      <c r="EA262" s="13" t="n">
        <v>-0.014003</v>
      </c>
      <c r="EB262" s="13" t="n">
        <v>0.213479</v>
      </c>
      <c r="EC262" s="13" t="n">
        <v>0.092119</v>
      </c>
      <c r="ED262" s="13" t="n">
        <v>0.009632</v>
      </c>
      <c r="EE262" s="13" t="n">
        <v>-0.018327</v>
      </c>
      <c r="EF262" s="13" t="n">
        <v>0.060074</v>
      </c>
      <c r="EG262" s="13" t="n">
        <v>0.01988</v>
      </c>
      <c r="EH262" s="13" t="n">
        <v>0.014307</v>
      </c>
      <c r="EI262" s="13" t="n">
        <v>-0.034627</v>
      </c>
      <c r="EJ262" s="13" t="n">
        <v>0.165453</v>
      </c>
      <c r="EK262" s="13" t="n">
        <v>0.019283</v>
      </c>
      <c r="EL262" s="13" t="n">
        <v>0.012566</v>
      </c>
      <c r="EM262" s="13" t="n">
        <v>-0.008479</v>
      </c>
      <c r="EN262" s="13" t="n">
        <v>-0.02025</v>
      </c>
      <c r="EO262" s="13" t="n">
        <v>-0.025718</v>
      </c>
      <c r="EP262" s="13" t="n">
        <v>-0.039222</v>
      </c>
      <c r="EQ262" s="13" t="n">
        <v>0.018812</v>
      </c>
      <c r="ER262" s="13" t="n">
        <v>0.020987</v>
      </c>
      <c r="ES262" s="13" t="n">
        <v>-0.028943</v>
      </c>
      <c r="ET262" s="13" t="n">
        <v>0.059735</v>
      </c>
      <c r="EU262" s="13" t="n">
        <v>0.024955</v>
      </c>
      <c r="EV262" s="13" t="n">
        <v>0.036936</v>
      </c>
      <c r="EW262" s="13" t="n">
        <v>0.001475</v>
      </c>
      <c r="EX262" s="13" t="n">
        <v>0.021826</v>
      </c>
      <c r="EY262" s="13" t="n">
        <v>-0.052124</v>
      </c>
      <c r="EZ262" s="13" t="n">
        <v>0.001865</v>
      </c>
      <c r="FA262" s="13" t="n">
        <v>0.01279</v>
      </c>
      <c r="FB262" s="13" t="n">
        <v>0.049877</v>
      </c>
      <c r="FC262" s="13" t="n">
        <v>-0.002282</v>
      </c>
      <c r="FD262" s="13" t="n">
        <v>-0.001871</v>
      </c>
      <c r="FE262" s="13" t="n">
        <v>0.034953</v>
      </c>
      <c r="FF262" s="13" t="n">
        <v>-0.022487</v>
      </c>
      <c r="FG262" s="13" t="n">
        <v>-0.087221</v>
      </c>
      <c r="FH262" s="13" t="n">
        <v>-0.005489</v>
      </c>
      <c r="FI262" s="13" t="n">
        <v>-0.145359</v>
      </c>
      <c r="FJ262" s="13" t="n">
        <v>0.147131</v>
      </c>
      <c r="FK262" s="13" t="n">
        <v>0.023937</v>
      </c>
      <c r="FL262" s="13" t="n">
        <v>-0.027378</v>
      </c>
      <c r="FM262" s="13" t="n">
        <v>0.037609</v>
      </c>
      <c r="FN262" s="13" t="n">
        <v>-0.108863</v>
      </c>
      <c r="FO262" s="13" t="n">
        <v>0.07182</v>
      </c>
      <c r="FP262" s="13" t="n">
        <v>0.006384</v>
      </c>
      <c r="FQ262" s="13" t="n">
        <v>-0.103319</v>
      </c>
      <c r="FR262" s="13" t="n">
        <v>0.062385</v>
      </c>
      <c r="FS262" s="13" t="n">
        <v>-0.000158</v>
      </c>
      <c r="FT262" s="13" t="n">
        <v>0.037625</v>
      </c>
      <c r="FU262" s="13" t="n">
        <v>0.043294</v>
      </c>
      <c r="FV262" s="13" t="n">
        <v>-0.095366</v>
      </c>
      <c r="FW262" s="13" t="n">
        <v>-0.119832</v>
      </c>
      <c r="FX262" s="13" t="n">
        <v>-0.32036</v>
      </c>
      <c r="FY262" s="13" t="n">
        <v>0.29315</v>
      </c>
      <c r="FZ262" s="13" t="n">
        <v>0.021893</v>
      </c>
      <c r="GA262" s="13" t="n">
        <v>0.005504</v>
      </c>
      <c r="GB262" s="13" t="n">
        <v>0.030404</v>
      </c>
      <c r="GC262" s="13" t="n">
        <v>0.04507</v>
      </c>
    </row>
    <row r="263" customFormat="false" ht="15" hidden="false" customHeight="false" outlineLevel="0" collapsed="false">
      <c r="B263" s="8" t="str">
        <f aca="false">Deals!B263</f>
        <v>Hill-Rom Holdings, Inc.</v>
      </c>
      <c r="C263" s="12" t="n">
        <v>1</v>
      </c>
      <c r="D263" s="13" t="n">
        <v>0.013464</v>
      </c>
      <c r="E263" s="13" t="n">
        <v>-0.033783</v>
      </c>
      <c r="F263" s="13" t="n">
        <v>-0.052838</v>
      </c>
      <c r="G263" s="13" t="n">
        <v>0.017062</v>
      </c>
      <c r="H263" s="13" t="n">
        <v>-0.051759</v>
      </c>
      <c r="I263" s="13" t="n">
        <v>0.088889</v>
      </c>
      <c r="J263" s="13" t="n">
        <v>-0.038767</v>
      </c>
      <c r="K263" s="13" t="n">
        <v>0.016132</v>
      </c>
      <c r="L263" s="13" t="n">
        <v>0.030328</v>
      </c>
      <c r="M263" s="13" t="n">
        <v>0.059068</v>
      </c>
      <c r="N263" s="13" t="n">
        <v>0.110051</v>
      </c>
      <c r="O263" s="13" t="n">
        <v>0.047884</v>
      </c>
      <c r="P263" s="13" t="n">
        <v>-0.106002</v>
      </c>
      <c r="Q263" s="13" t="n">
        <v>-0.037358</v>
      </c>
      <c r="R263" s="13" t="n">
        <v>0.055681</v>
      </c>
      <c r="S263" s="13" t="n">
        <v>0.048628</v>
      </c>
      <c r="T263" s="13" t="n">
        <v>0.128758</v>
      </c>
      <c r="U263" s="13" t="n">
        <v>0.065162</v>
      </c>
      <c r="V263" s="13" t="n">
        <v>0.071388</v>
      </c>
      <c r="W263" s="13" t="n">
        <v>0.022739</v>
      </c>
      <c r="X263" s="13" t="n">
        <v>0.031412</v>
      </c>
      <c r="Y263" s="13" t="n">
        <v>-0.063937</v>
      </c>
      <c r="Z263" s="13" t="n">
        <v>0.032743</v>
      </c>
      <c r="AA263" s="13" t="n">
        <v>-0.036123</v>
      </c>
      <c r="AB263" s="13" t="n">
        <v>0.090676</v>
      </c>
      <c r="AC263" s="13" t="n">
        <v>0.047578</v>
      </c>
      <c r="AD263" s="13" t="n">
        <v>-0.000946</v>
      </c>
      <c r="AE263" s="13" t="n">
        <v>0.012338</v>
      </c>
      <c r="AF263" s="13" t="n">
        <v>-0.019571</v>
      </c>
      <c r="AG263" s="13" t="n">
        <v>0.042314</v>
      </c>
      <c r="AH263" s="13" t="n">
        <v>-0.013448</v>
      </c>
      <c r="AI263" s="13" t="n">
        <v>0.071886</v>
      </c>
      <c r="AJ263" s="13" t="n">
        <v>-0.048478</v>
      </c>
      <c r="AK263" s="13" t="n">
        <v>0.078544</v>
      </c>
      <c r="AL263" s="13" t="n">
        <v>0.03259</v>
      </c>
      <c r="AM263" s="13" t="n">
        <v>-0.027449</v>
      </c>
      <c r="AN263" s="13" t="n">
        <v>-0.109322</v>
      </c>
      <c r="AO263" s="13" t="n">
        <v>0.153187</v>
      </c>
      <c r="AP263" s="13" t="n">
        <v>-0.084674</v>
      </c>
      <c r="AQ263" s="13" t="n">
        <v>0.129531</v>
      </c>
      <c r="AR263" s="13" t="n">
        <v>0.060288</v>
      </c>
      <c r="AS263" s="13" t="n">
        <v>0.000189</v>
      </c>
      <c r="AT263" s="13" t="n">
        <v>-0.041942</v>
      </c>
      <c r="AU263" s="13" t="n">
        <v>-0.051962</v>
      </c>
      <c r="AV263" s="13" t="n">
        <v>0.090276</v>
      </c>
      <c r="AW263" s="13" t="n">
        <v>0.019308</v>
      </c>
      <c r="AX263" s="13" t="n">
        <v>0.009752</v>
      </c>
      <c r="AY263" s="13" t="n">
        <v>-0.020802</v>
      </c>
      <c r="AZ263" s="13" t="n">
        <v>-0.005132</v>
      </c>
      <c r="BA263" s="13" t="n">
        <v>0.024071</v>
      </c>
      <c r="BB263" s="13" t="n">
        <v>0.060908</v>
      </c>
      <c r="BC263" s="13" t="n">
        <v>-0.06201</v>
      </c>
      <c r="BD263" s="13" t="n">
        <v>-0.098037</v>
      </c>
      <c r="BE263" s="13" t="n">
        <v>0.049662</v>
      </c>
      <c r="BF263" s="13" t="n">
        <v>0.118191</v>
      </c>
      <c r="BG263" s="13" t="n">
        <v>-0.096186</v>
      </c>
      <c r="BH263" s="13" t="n">
        <v>0.081932</v>
      </c>
      <c r="BI263" s="13" t="n">
        <v>-0.114411</v>
      </c>
      <c r="BJ263" s="13" t="n">
        <v>-0.035281</v>
      </c>
      <c r="BK263" s="13" t="n">
        <v>-0.107261</v>
      </c>
      <c r="BM263" s="13" t="n">
        <v>0.062808</v>
      </c>
      <c r="BN263" s="13" t="n">
        <v>0.019056</v>
      </c>
      <c r="BO263" s="13" t="n">
        <v>-0.04771</v>
      </c>
      <c r="BP263" s="13" t="n">
        <v>-0.070432</v>
      </c>
      <c r="BQ263" s="13" t="n">
        <v>0.014407</v>
      </c>
      <c r="BR263" s="13" t="n">
        <v>0.07542</v>
      </c>
      <c r="BS263" s="13" t="n">
        <v>-0.003604</v>
      </c>
      <c r="BT263" s="13" t="n">
        <v>0.016372</v>
      </c>
      <c r="BU263" s="13" t="n">
        <v>-0.025656</v>
      </c>
      <c r="BV263" s="13" t="n">
        <v>0.052055</v>
      </c>
      <c r="BW263" s="13" t="n">
        <v>0.022986</v>
      </c>
      <c r="BX263" s="13" t="n">
        <v>0.003539</v>
      </c>
      <c r="BY263" s="13" t="n">
        <v>-0.046889</v>
      </c>
      <c r="BZ263" s="13" t="n">
        <v>0.085084</v>
      </c>
      <c r="CA263" s="13" t="n">
        <v>0.016834</v>
      </c>
      <c r="CB263" s="13" t="n">
        <v>0.018865</v>
      </c>
      <c r="CC263" s="13" t="n">
        <v>0.014755</v>
      </c>
      <c r="CD263" s="13" t="n">
        <v>-0.00231</v>
      </c>
      <c r="CE263" s="13" t="n">
        <v>0.011011</v>
      </c>
      <c r="CF263" s="13" t="n">
        <v>-0.009065</v>
      </c>
      <c r="CG263" s="13" t="n">
        <v>0.020227</v>
      </c>
      <c r="CH263" s="13" t="n">
        <v>0.005463</v>
      </c>
      <c r="CI263" s="13" t="n">
        <v>-0.018586</v>
      </c>
      <c r="CJ263" s="13" t="n">
        <v>0.046011</v>
      </c>
      <c r="CK263" s="13" t="n">
        <v>0.01906</v>
      </c>
      <c r="CL263" s="13" t="n">
        <v>0.034775</v>
      </c>
      <c r="CM263" s="13" t="n">
        <v>-0.001446</v>
      </c>
      <c r="CN263" s="13" t="n">
        <v>0.037257</v>
      </c>
      <c r="CO263" s="13" t="n">
        <v>-0.035351</v>
      </c>
      <c r="CP263" s="13" t="n">
        <v>0.01168</v>
      </c>
      <c r="CQ263" s="13" t="n">
        <v>0.002978</v>
      </c>
      <c r="CR263" s="13" t="n">
        <v>0.052862</v>
      </c>
      <c r="CS263" s="13" t="n">
        <v>0.007789</v>
      </c>
      <c r="CT263" s="13" t="n">
        <v>0.026064</v>
      </c>
      <c r="CU263" s="13" t="n">
        <v>0.051329</v>
      </c>
      <c r="CV263" s="13" t="n">
        <v>-0.010991</v>
      </c>
      <c r="CW263" s="13" t="n">
        <v>-0.106</v>
      </c>
      <c r="CX263" s="13" t="n">
        <v>0.024752</v>
      </c>
      <c r="CY263" s="13" t="n">
        <v>-0.108788</v>
      </c>
      <c r="CZ263" s="13" t="n">
        <v>0.100445</v>
      </c>
      <c r="DA263" s="13" t="n">
        <v>0.060194</v>
      </c>
      <c r="DB263" s="13" t="n">
        <v>-0.018345</v>
      </c>
      <c r="DC263" s="13" t="n">
        <v>0.044649</v>
      </c>
      <c r="DD263" s="13" t="n">
        <v>-0.082817</v>
      </c>
      <c r="DE263" s="13" t="n">
        <v>0.081164</v>
      </c>
      <c r="DF263" s="13" t="n">
        <v>0.017156</v>
      </c>
      <c r="DG263" s="13" t="n">
        <v>-0.042057</v>
      </c>
      <c r="DH263" s="13" t="n">
        <v>0.012578</v>
      </c>
      <c r="DI263" s="13" t="n">
        <v>0.025955</v>
      </c>
      <c r="DJ263" s="13" t="n">
        <v>0.030184</v>
      </c>
      <c r="DK263" s="13" t="n">
        <v>0.031672</v>
      </c>
      <c r="DL263" s="13" t="n">
        <v>-0.011484</v>
      </c>
      <c r="DM263" s="13" t="n">
        <v>-0.068037</v>
      </c>
      <c r="DN263" s="13" t="n">
        <v>-0.187323</v>
      </c>
      <c r="DO263" s="13" t="n">
        <v>0.135259</v>
      </c>
      <c r="DP263" s="13" t="n">
        <v>0.091913</v>
      </c>
      <c r="DQ263" s="13" t="n">
        <v>0.012826</v>
      </c>
      <c r="DR263" s="13" t="n">
        <v>0.037942</v>
      </c>
      <c r="DS263" s="13" t="n">
        <v>0.055215</v>
      </c>
      <c r="DT263" s="13" t="n">
        <v>-0.011854</v>
      </c>
      <c r="DV263" s="13" t="n">
        <v>0.066808</v>
      </c>
      <c r="DW263" s="13" t="n">
        <v>0.017999</v>
      </c>
      <c r="DX263" s="13" t="n">
        <v>-0.051072</v>
      </c>
      <c r="DY263" s="13" t="n">
        <v>-0.072967</v>
      </c>
      <c r="DZ263" s="13" t="n">
        <v>0.021296</v>
      </c>
      <c r="EA263" s="13" t="n">
        <v>0.084161</v>
      </c>
      <c r="EB263" s="13" t="n">
        <v>-0.002913</v>
      </c>
      <c r="EC263" s="13" t="n">
        <v>0.015778</v>
      </c>
      <c r="ED263" s="13" t="n">
        <v>-0.027406</v>
      </c>
      <c r="EE263" s="13" t="n">
        <v>0.05463</v>
      </c>
      <c r="EF263" s="13" t="n">
        <v>0.018005</v>
      </c>
      <c r="EG263" s="13" t="n">
        <v>0.003286</v>
      </c>
      <c r="EH263" s="13" t="n">
        <v>-0.044896</v>
      </c>
      <c r="EI263" s="13" t="n">
        <v>0.079731</v>
      </c>
      <c r="EJ263" s="13" t="n">
        <v>0.01806</v>
      </c>
      <c r="EK263" s="13" t="n">
        <v>0.020789</v>
      </c>
      <c r="EL263" s="13" t="n">
        <v>0.012259</v>
      </c>
      <c r="EM263" s="13" t="n">
        <v>-0.004443</v>
      </c>
      <c r="EN263" s="13" t="n">
        <v>0.015352</v>
      </c>
      <c r="EO263" s="13" t="n">
        <v>-0.014783</v>
      </c>
      <c r="EP263" s="13" t="n">
        <v>0.021966</v>
      </c>
      <c r="EQ263" s="13" t="n">
        <v>0.006962</v>
      </c>
      <c r="ER263" s="13" t="n">
        <v>-0.020048</v>
      </c>
      <c r="ES263" s="13" t="n">
        <v>0.047769</v>
      </c>
      <c r="ET263" s="13" t="n">
        <v>0.010408</v>
      </c>
      <c r="EU263" s="13" t="n">
        <v>0.038008</v>
      </c>
      <c r="EV263" s="13" t="n">
        <v>0.002647</v>
      </c>
      <c r="EW263" s="13" t="n">
        <v>0.03873</v>
      </c>
      <c r="EX263" s="13" t="n">
        <v>-0.0413</v>
      </c>
      <c r="EY263" s="13" t="n">
        <v>0.011095</v>
      </c>
      <c r="EZ263" s="13" t="n">
        <v>0.004647</v>
      </c>
      <c r="FA263" s="13" t="n">
        <v>0.048704</v>
      </c>
      <c r="FB263" s="13" t="n">
        <v>0.013776</v>
      </c>
      <c r="FC263" s="13" t="n">
        <v>0.024714</v>
      </c>
      <c r="FD263" s="13" t="n">
        <v>0.048461</v>
      </c>
      <c r="FE263" s="13" t="n">
        <v>-0.014265</v>
      </c>
      <c r="FF263" s="13" t="n">
        <v>-0.107156</v>
      </c>
      <c r="FG263" s="13" t="n">
        <v>0.019152</v>
      </c>
      <c r="FH263" s="13" t="n">
        <v>-0.113974</v>
      </c>
      <c r="FI263" s="13" t="n">
        <v>0.108189</v>
      </c>
      <c r="FJ263" s="13" t="n">
        <v>0.066692</v>
      </c>
      <c r="FK263" s="13" t="n">
        <v>-0.025629</v>
      </c>
      <c r="FL263" s="13" t="n">
        <v>0.044085</v>
      </c>
      <c r="FM263" s="13" t="n">
        <v>-0.095558</v>
      </c>
      <c r="FN263" s="13" t="n">
        <v>0.084122</v>
      </c>
      <c r="FO263" s="13" t="n">
        <v>0.016233</v>
      </c>
      <c r="FP263" s="13" t="n">
        <v>-0.042869</v>
      </c>
      <c r="FQ263" s="13" t="n">
        <v>0.012393</v>
      </c>
      <c r="FR263" s="13" t="n">
        <v>0.025273</v>
      </c>
      <c r="FS263" s="13" t="n">
        <v>0.039554</v>
      </c>
      <c r="FT263" s="13" t="n">
        <v>0.031341</v>
      </c>
      <c r="FU263" s="13" t="n">
        <v>-0.009539</v>
      </c>
      <c r="FV263" s="13" t="n">
        <v>-0.071545</v>
      </c>
      <c r="FW263" s="13" t="n">
        <v>-0.192857</v>
      </c>
      <c r="FX263" s="13" t="n">
        <v>0.14683</v>
      </c>
      <c r="FY263" s="13" t="n">
        <v>0.098247</v>
      </c>
      <c r="FZ263" s="13" t="n">
        <v>0.014031</v>
      </c>
      <c r="GA263" s="13" t="n">
        <v>0.039286</v>
      </c>
      <c r="GB263" s="13" t="n">
        <v>0.050398</v>
      </c>
      <c r="GC263" s="13" t="n">
        <v>-0.010098</v>
      </c>
    </row>
    <row r="264" customFormat="false" ht="15" hidden="false" customHeight="false" outlineLevel="0" collapsed="false">
      <c r="B264" s="8" t="str">
        <f aca="false">Deals!B264</f>
        <v>Patrick Industries, Inc.</v>
      </c>
      <c r="C264" s="12" t="n">
        <v>1</v>
      </c>
      <c r="D264" s="13" t="n">
        <v>0.027602</v>
      </c>
      <c r="E264" s="13" t="n">
        <v>0.020946</v>
      </c>
      <c r="F264" s="13" t="n">
        <v>0.049964</v>
      </c>
      <c r="G264" s="13" t="n">
        <v>-0.196552</v>
      </c>
      <c r="H264" s="13" t="n">
        <v>0.264378</v>
      </c>
      <c r="I264" s="13" t="n">
        <v>0.027155</v>
      </c>
      <c r="J264" s="13" t="n">
        <v>0.010134</v>
      </c>
      <c r="K264" s="13" t="n">
        <v>0.165322</v>
      </c>
      <c r="L264" s="13" t="n">
        <v>0.128392</v>
      </c>
      <c r="M264" s="13" t="n">
        <v>0.070824</v>
      </c>
      <c r="N264" s="13" t="n">
        <v>-0.008209</v>
      </c>
      <c r="O264" s="13" t="n">
        <v>-0.032953</v>
      </c>
      <c r="P264" s="13" t="n">
        <v>-0.073805</v>
      </c>
      <c r="Q264" s="13" t="n">
        <v>0.244115</v>
      </c>
      <c r="R264" s="13" t="n">
        <v>0.069376</v>
      </c>
      <c r="S264" s="13" t="n">
        <v>0.071429</v>
      </c>
      <c r="T264" s="13" t="n">
        <v>-0.023242</v>
      </c>
      <c r="U264" s="13" t="n">
        <v>-0.112085</v>
      </c>
      <c r="V264" s="13" t="n">
        <v>0.002116</v>
      </c>
      <c r="W264" s="13" t="n">
        <v>-0.068262</v>
      </c>
      <c r="X264" s="13" t="n">
        <v>0.100453</v>
      </c>
      <c r="Y264" s="13" t="n">
        <v>0.044612</v>
      </c>
      <c r="Z264" s="13" t="n">
        <v>-0.027595</v>
      </c>
      <c r="AA264" s="13" t="n">
        <v>0.136486</v>
      </c>
      <c r="AB264" s="13" t="n">
        <v>0.105826</v>
      </c>
      <c r="AC264" s="13" t="n">
        <v>0.088172</v>
      </c>
      <c r="AD264" s="13" t="n">
        <v>0.029397</v>
      </c>
      <c r="AE264" s="13" t="n">
        <v>-0.077754</v>
      </c>
      <c r="AF264" s="13" t="n">
        <v>-0.040593</v>
      </c>
      <c r="AG264" s="13" t="n">
        <v>0.006509</v>
      </c>
      <c r="AH264" s="13" t="n">
        <v>-0.080032</v>
      </c>
      <c r="AI264" s="13" t="n">
        <v>0.065026</v>
      </c>
      <c r="AJ264" s="13" t="n">
        <v>-0.061881</v>
      </c>
      <c r="AK264" s="13" t="n">
        <v>0.077397</v>
      </c>
      <c r="AL264" s="13" t="n">
        <v>0.044898</v>
      </c>
      <c r="AM264" s="13" t="n">
        <v>-0.075</v>
      </c>
      <c r="AN264" s="13" t="n">
        <v>-0.265034</v>
      </c>
      <c r="AO264" s="13" t="n">
        <v>-0.087106</v>
      </c>
      <c r="AP264" s="13" t="n">
        <v>-0.254532</v>
      </c>
      <c r="AQ264" s="13" t="n">
        <v>0.347518</v>
      </c>
      <c r="AR264" s="13" t="n">
        <v>0.133083</v>
      </c>
      <c r="AS264" s="13" t="n">
        <v>0.002433</v>
      </c>
      <c r="AT264" s="13" t="n">
        <v>0.100397</v>
      </c>
      <c r="AU264" s="13" t="n">
        <v>-0.182073</v>
      </c>
      <c r="AV264" s="13" t="n">
        <v>0.205933</v>
      </c>
      <c r="AW264" s="13" t="n">
        <v>-0.067493</v>
      </c>
      <c r="AX264" s="13" t="n">
        <v>-0.212121</v>
      </c>
      <c r="AY264" s="13" t="n">
        <v>0.186497</v>
      </c>
      <c r="AZ264" s="13" t="n">
        <v>0.152285</v>
      </c>
      <c r="BA264" s="13" t="n">
        <v>0.002226</v>
      </c>
      <c r="BB264" s="13" t="n">
        <v>0.063813</v>
      </c>
      <c r="BC264" s="13" t="n">
        <v>-0.01049</v>
      </c>
      <c r="BD264" s="13" t="n">
        <v>0.018311</v>
      </c>
      <c r="BE264" s="13" t="n">
        <v>-0.462237</v>
      </c>
      <c r="BF264" s="13" t="n">
        <v>0.463778</v>
      </c>
      <c r="BG264" s="13" t="n">
        <v>0.264435</v>
      </c>
      <c r="BH264" s="13" t="n">
        <v>0.180837</v>
      </c>
      <c r="BI264" s="13" t="n">
        <v>0.044082</v>
      </c>
      <c r="BJ264" s="13" t="n">
        <v>-0.117123</v>
      </c>
      <c r="BK264" s="13" t="n">
        <v>0.023305</v>
      </c>
      <c r="BM264" s="13" t="n">
        <v>0.062238</v>
      </c>
      <c r="BN264" s="13" t="n">
        <v>0.053444</v>
      </c>
      <c r="BO264" s="13" t="n">
        <v>-0.036931</v>
      </c>
      <c r="BP264" s="13" t="n">
        <v>-0.134013</v>
      </c>
      <c r="BQ264" s="13" t="n">
        <v>-0.030916</v>
      </c>
      <c r="BR264" s="13" t="n">
        <v>0.038806</v>
      </c>
      <c r="BS264" s="13" t="n">
        <v>0.031489</v>
      </c>
      <c r="BT264" s="13" t="n">
        <v>0.009355</v>
      </c>
      <c r="BU264" s="13" t="n">
        <v>-0.042042</v>
      </c>
      <c r="BV264" s="13" t="n">
        <v>0.047433</v>
      </c>
      <c r="BW264" s="13" t="n">
        <v>0.030033</v>
      </c>
      <c r="BX264" s="13" t="n">
        <v>0.117876</v>
      </c>
      <c r="BY264" s="13" t="n">
        <v>-0.111158</v>
      </c>
      <c r="BZ264" s="13" t="n">
        <v>0.072604</v>
      </c>
      <c r="CA264" s="13" t="n">
        <v>0.014295</v>
      </c>
      <c r="CB264" s="13" t="n">
        <v>0.019359</v>
      </c>
      <c r="CC264" s="13" t="n">
        <v>0.027966</v>
      </c>
      <c r="CD264" s="13" t="n">
        <v>0.020055</v>
      </c>
      <c r="CE264" s="13" t="n">
        <v>0.038317</v>
      </c>
      <c r="CF264" s="13" t="n">
        <v>-0.019933</v>
      </c>
      <c r="CG264" s="13" t="n">
        <v>0.092614</v>
      </c>
      <c r="CH264" s="13" t="n">
        <v>-0.008108</v>
      </c>
      <c r="CI264" s="13" t="n">
        <v>-0.009</v>
      </c>
      <c r="CJ264" s="13" t="n">
        <v>0.071923</v>
      </c>
      <c r="CK264" s="13" t="n">
        <v>-0.029851</v>
      </c>
      <c r="CL264" s="13" t="n">
        <v>0.014022</v>
      </c>
      <c r="CM264" s="13" t="n">
        <v>0.014033</v>
      </c>
      <c r="CN264" s="13" t="n">
        <v>0.035172</v>
      </c>
      <c r="CO264" s="13" t="n">
        <v>-0.022115</v>
      </c>
      <c r="CP264" s="13" t="n">
        <v>0.02973</v>
      </c>
      <c r="CQ264" s="13" t="n">
        <v>0.000982</v>
      </c>
      <c r="CR264" s="13" t="n">
        <v>0.142749</v>
      </c>
      <c r="CS264" s="13" t="n">
        <v>0.037192</v>
      </c>
      <c r="CT264" s="13" t="n">
        <v>-0.014032</v>
      </c>
      <c r="CU264" s="13" t="n">
        <v>0.049426</v>
      </c>
      <c r="CV264" s="13" t="n">
        <v>-0.034265</v>
      </c>
      <c r="CW264" s="13" t="n">
        <v>-0.144463</v>
      </c>
      <c r="CX264" s="13" t="n">
        <v>-0.020807</v>
      </c>
      <c r="CY264" s="13" t="n">
        <v>-0.14448</v>
      </c>
      <c r="CZ264" s="13" t="n">
        <v>0.127349</v>
      </c>
      <c r="DA264" s="13" t="n">
        <v>0.076712</v>
      </c>
      <c r="DB264" s="13" t="n">
        <v>0.007498</v>
      </c>
      <c r="DC264" s="13" t="n">
        <v>0.007617</v>
      </c>
      <c r="DD264" s="13" t="n">
        <v>-0.058013</v>
      </c>
      <c r="DE264" s="13" t="n">
        <v>0.074806</v>
      </c>
      <c r="DF264" s="13" t="n">
        <v>-0.031092</v>
      </c>
      <c r="DG264" s="13" t="n">
        <v>-0.04019</v>
      </c>
      <c r="DH264" s="13" t="n">
        <v>-0.035549</v>
      </c>
      <c r="DI264" s="13" t="n">
        <v>0.005759</v>
      </c>
      <c r="DJ264" s="13" t="n">
        <v>0.079407</v>
      </c>
      <c r="DK264" s="13" t="n">
        <v>0.038663</v>
      </c>
      <c r="DL264" s="13" t="n">
        <v>-0.013578</v>
      </c>
      <c r="DM264" s="13" t="n">
        <v>-0.061052</v>
      </c>
      <c r="DN264" s="13" t="n">
        <v>-0.211592</v>
      </c>
      <c r="DO264" s="13" t="n">
        <v>0.243389</v>
      </c>
      <c r="DP264" s="13" t="n">
        <v>0.122445</v>
      </c>
      <c r="DQ264" s="13" t="n">
        <v>0.10584</v>
      </c>
      <c r="DR264" s="13" t="n">
        <v>0.003305</v>
      </c>
      <c r="DS264" s="13" t="n">
        <v>0.034207</v>
      </c>
      <c r="DT264" s="13" t="n">
        <v>-0.013466</v>
      </c>
      <c r="DV264" s="13" t="n">
        <v>0.053152</v>
      </c>
      <c r="DW264" s="13" t="n">
        <v>0.028786</v>
      </c>
      <c r="DX264" s="13" t="n">
        <v>-0.051739</v>
      </c>
      <c r="DY264" s="13" t="n">
        <v>-0.10249</v>
      </c>
      <c r="DZ264" s="13" t="n">
        <v>-0.018578</v>
      </c>
      <c r="EA264" s="13" t="n">
        <v>0.034075</v>
      </c>
      <c r="EB264" s="13" t="n">
        <v>0.045178</v>
      </c>
      <c r="EC264" s="13" t="n">
        <v>-0.011984</v>
      </c>
      <c r="ED264" s="13" t="n">
        <v>-0.045627</v>
      </c>
      <c r="EE264" s="13" t="n">
        <v>0.049232</v>
      </c>
      <c r="EF264" s="13" t="n">
        <v>0.027746</v>
      </c>
      <c r="EG264" s="13" t="n">
        <v>0.098478</v>
      </c>
      <c r="EH264" s="13" t="n">
        <v>-0.108699</v>
      </c>
      <c r="EI264" s="13" t="n">
        <v>0.044804</v>
      </c>
      <c r="EJ264" s="13" t="n">
        <v>-0.011773</v>
      </c>
      <c r="EK264" s="13" t="n">
        <v>0.016171</v>
      </c>
      <c r="EL264" s="13" t="n">
        <v>0.039368</v>
      </c>
      <c r="EM264" s="13" t="n">
        <v>-0.003141</v>
      </c>
      <c r="EN264" s="13" t="n">
        <v>0.006861</v>
      </c>
      <c r="EO264" s="13" t="n">
        <v>-0.038109</v>
      </c>
      <c r="EP264" s="13" t="n">
        <v>0.066693</v>
      </c>
      <c r="EQ264" s="13" t="n">
        <v>-0.025255</v>
      </c>
      <c r="ER264" s="13" t="n">
        <v>-0.0441</v>
      </c>
      <c r="ES264" s="13" t="n">
        <v>0.098369</v>
      </c>
      <c r="ET264" s="13" t="n">
        <v>-0.021822</v>
      </c>
      <c r="EU264" s="13" t="n">
        <v>0.014181</v>
      </c>
      <c r="EV264" s="13" t="n">
        <v>0.029236</v>
      </c>
      <c r="EW264" s="13" t="n">
        <v>0.014677</v>
      </c>
      <c r="EX264" s="13" t="n">
        <v>-0.048816</v>
      </c>
      <c r="EY264" s="13" t="n">
        <v>0.031538</v>
      </c>
      <c r="EZ264" s="13" t="n">
        <v>-0.014774</v>
      </c>
      <c r="FA264" s="13" t="n">
        <v>0.100543</v>
      </c>
      <c r="FB264" s="13" t="n">
        <v>0.017719</v>
      </c>
      <c r="FC264" s="13" t="n">
        <v>-0.026403</v>
      </c>
      <c r="FD264" s="13" t="n">
        <v>0.046928</v>
      </c>
      <c r="FE264" s="13" t="n">
        <v>-0.003015</v>
      </c>
      <c r="FF264" s="13" t="n">
        <v>-0.140297</v>
      </c>
      <c r="FG264" s="13" t="n">
        <v>-0.042411</v>
      </c>
      <c r="FH264" s="13" t="n">
        <v>-0.17752</v>
      </c>
      <c r="FI264" s="13" t="n">
        <v>0.240985</v>
      </c>
      <c r="FJ264" s="13" t="n">
        <v>0.074662</v>
      </c>
      <c r="FK264" s="13" t="n">
        <v>0.006269</v>
      </c>
      <c r="FL264" s="13" t="n">
        <v>0.008109</v>
      </c>
      <c r="FM264" s="13" t="n">
        <v>-0.078718</v>
      </c>
      <c r="FN264" s="13" t="n">
        <v>0.051518</v>
      </c>
      <c r="FO264" s="13" t="n">
        <v>-0.035827</v>
      </c>
      <c r="FP264" s="13" t="n">
        <v>-0.03769</v>
      </c>
      <c r="FQ264" s="13" t="n">
        <v>-0.033765</v>
      </c>
      <c r="FR264" s="13" t="n">
        <v>0.01837</v>
      </c>
      <c r="FS264" s="13" t="n">
        <v>0.064563</v>
      </c>
      <c r="FT264" s="13" t="n">
        <v>0.045247</v>
      </c>
      <c r="FU264" s="13" t="n">
        <v>0.0003</v>
      </c>
      <c r="FV264" s="13" t="n">
        <v>-0.077165</v>
      </c>
      <c r="FW264" s="13" t="n">
        <v>-0.212237</v>
      </c>
      <c r="FX264" s="13" t="n">
        <v>0.263043</v>
      </c>
      <c r="FY264" s="13" t="n">
        <v>0.133555</v>
      </c>
      <c r="FZ264" s="13" t="n">
        <v>0.113378</v>
      </c>
      <c r="GA264" s="13" t="n">
        <v>0.005489</v>
      </c>
      <c r="GB264" s="13" t="n">
        <v>0.023577</v>
      </c>
      <c r="GC264" s="13" t="n">
        <v>-0.00344</v>
      </c>
    </row>
    <row r="265" customFormat="false" ht="15" hidden="false" customHeight="false" outlineLevel="0" collapsed="false">
      <c r="B265" s="8" t="str">
        <f aca="false">Deals!B265</f>
        <v>Pentair plc</v>
      </c>
      <c r="C265" s="12" t="n">
        <v>1</v>
      </c>
      <c r="D265" s="13" t="n">
        <v>0.101881</v>
      </c>
      <c r="E265" s="13" t="n">
        <v>0.013948</v>
      </c>
      <c r="F265" s="13" t="n">
        <v>-0.126455</v>
      </c>
      <c r="G265" s="13" t="n">
        <v>-0.041995</v>
      </c>
      <c r="H265" s="13" t="n">
        <v>0.012521</v>
      </c>
      <c r="I265" s="13" t="n">
        <v>0.137288</v>
      </c>
      <c r="J265" s="13" t="n">
        <v>0.076484</v>
      </c>
      <c r="K265" s="13" t="n">
        <v>0.03719</v>
      </c>
      <c r="L265" s="13" t="n">
        <v>-0.032371</v>
      </c>
      <c r="M265" s="13" t="n">
        <v>0.100703</v>
      </c>
      <c r="N265" s="13" t="n">
        <v>0.003604</v>
      </c>
      <c r="O265" s="13" t="n">
        <v>0.002966</v>
      </c>
      <c r="P265" s="13" t="n">
        <v>-0.136519</v>
      </c>
      <c r="Q265" s="13" t="n">
        <v>0.042264</v>
      </c>
      <c r="R265" s="13" t="n">
        <v>-0.024191</v>
      </c>
      <c r="S265" s="13" t="n">
        <v>0.05181</v>
      </c>
      <c r="T265" s="13" t="n">
        <v>-0.009722</v>
      </c>
      <c r="U265" s="13" t="n">
        <v>0.081295</v>
      </c>
      <c r="V265" s="13" t="n">
        <v>0.033052</v>
      </c>
      <c r="W265" s="13" t="n">
        <v>0.026508</v>
      </c>
      <c r="X265" s="13" t="n">
        <v>0.004832</v>
      </c>
      <c r="Y265" s="13" t="n">
        <v>-0.046964</v>
      </c>
      <c r="Z265" s="13" t="n">
        <v>-0.016173</v>
      </c>
      <c r="AA265" s="13" t="n">
        <v>0.095246</v>
      </c>
      <c r="AB265" s="13" t="n">
        <v>0.041863</v>
      </c>
      <c r="AC265" s="13" t="n">
        <v>0.009935</v>
      </c>
      <c r="AD265" s="13" t="n">
        <v>-0.007589</v>
      </c>
      <c r="AE265" s="13" t="n">
        <v>0.017417</v>
      </c>
      <c r="AF265" s="13" t="n">
        <v>-0.039301</v>
      </c>
      <c r="AG265" s="13" t="n">
        <v>-0.008153</v>
      </c>
      <c r="AH265" s="13" t="n">
        <v>-0.007339</v>
      </c>
      <c r="AI265" s="13" t="n">
        <v>-0.351367</v>
      </c>
      <c r="AJ265" s="13" t="n">
        <v>-0.035747</v>
      </c>
      <c r="AK265" s="13" t="n">
        <v>0.065233</v>
      </c>
      <c r="AL265" s="13" t="n">
        <v>-0.026204</v>
      </c>
      <c r="AM265" s="13" t="n">
        <v>-0.00299</v>
      </c>
      <c r="AN265" s="13" t="n">
        <v>-0.069781</v>
      </c>
      <c r="AO265" s="13" t="n">
        <v>0.063512</v>
      </c>
      <c r="AP265" s="13" t="n">
        <v>-0.115222</v>
      </c>
      <c r="AQ265" s="13" t="n">
        <v>0.095024</v>
      </c>
      <c r="AR265" s="13" t="n">
        <v>0.032775</v>
      </c>
      <c r="AS265" s="13" t="n">
        <v>0.046309</v>
      </c>
      <c r="AT265" s="13" t="n">
        <v>-0.119973</v>
      </c>
      <c r="AU265" s="13" t="n">
        <v>-0.106951</v>
      </c>
      <c r="AV265" s="13" t="n">
        <v>0.068352</v>
      </c>
      <c r="AW265" s="13" t="n">
        <v>0.048118</v>
      </c>
      <c r="AX265" s="13" t="n">
        <v>-0.074465</v>
      </c>
      <c r="AY265" s="13" t="n">
        <v>0.052339</v>
      </c>
      <c r="AZ265" s="13" t="n">
        <v>0.101852</v>
      </c>
      <c r="BA265" s="13" t="n">
        <v>0.069448</v>
      </c>
      <c r="BB265" s="13" t="n">
        <v>0.034273</v>
      </c>
      <c r="BC265" s="13" t="n">
        <v>-0.059952</v>
      </c>
      <c r="BD265" s="13" t="n">
        <v>-0.08246</v>
      </c>
      <c r="BE265" s="13" t="n">
        <v>-0.244478</v>
      </c>
      <c r="BF265" s="13" t="n">
        <v>0.168683</v>
      </c>
      <c r="BG265" s="13" t="n">
        <v>0.131541</v>
      </c>
      <c r="BH265" s="13" t="n">
        <v>-0.029382</v>
      </c>
      <c r="BI265" s="13" t="n">
        <v>0.13293</v>
      </c>
      <c r="BJ265" s="13" t="n">
        <v>0.053442</v>
      </c>
      <c r="BK265" s="13" t="n">
        <v>0.013957</v>
      </c>
      <c r="BM265" s="13" t="n">
        <v>0.07451</v>
      </c>
      <c r="BN265" s="13" t="n">
        <v>0.009557</v>
      </c>
      <c r="BO265" s="13" t="n">
        <v>-0.044603</v>
      </c>
      <c r="BP265" s="13" t="n">
        <v>-0.064723</v>
      </c>
      <c r="BQ265" s="13" t="n">
        <v>0.001069</v>
      </c>
      <c r="BR265" s="13" t="n">
        <v>0.095151</v>
      </c>
      <c r="BS265" s="13" t="n">
        <v>0.018491</v>
      </c>
      <c r="BT265" s="13" t="n">
        <v>0.045514</v>
      </c>
      <c r="BU265" s="13" t="n">
        <v>-0.012791</v>
      </c>
      <c r="BV265" s="13" t="n">
        <v>0.033162</v>
      </c>
      <c r="BW265" s="13" t="n">
        <v>0.021293</v>
      </c>
      <c r="BX265" s="13" t="n">
        <v>0.011081</v>
      </c>
      <c r="BY265" s="13" t="n">
        <v>-0.008831</v>
      </c>
      <c r="BZ265" s="13" t="n">
        <v>0.072449</v>
      </c>
      <c r="CA265" s="13" t="n">
        <v>0.012484</v>
      </c>
      <c r="CB265" s="13" t="n">
        <v>0.015297</v>
      </c>
      <c r="CC265" s="13" t="n">
        <v>0.030587</v>
      </c>
      <c r="CD265" s="13" t="n">
        <v>0.006089</v>
      </c>
      <c r="CE265" s="13" t="n">
        <v>0.001577</v>
      </c>
      <c r="CF265" s="13" t="n">
        <v>0.002715</v>
      </c>
      <c r="CG265" s="13" t="n">
        <v>0.012367</v>
      </c>
      <c r="CH265" s="13" t="n">
        <v>0.010593</v>
      </c>
      <c r="CI265" s="13" t="n">
        <v>-0.001771</v>
      </c>
      <c r="CJ265" s="13" t="n">
        <v>0.045931</v>
      </c>
      <c r="CK265" s="13" t="n">
        <v>0.019471</v>
      </c>
      <c r="CL265" s="13" t="n">
        <v>0.04309</v>
      </c>
      <c r="CM265" s="13" t="n">
        <v>0.006204</v>
      </c>
      <c r="CN265" s="13" t="n">
        <v>0.045127</v>
      </c>
      <c r="CO265" s="13" t="n">
        <v>-0.034703</v>
      </c>
      <c r="CP265" s="13" t="n">
        <v>-0.00088</v>
      </c>
      <c r="CQ265" s="13" t="n">
        <v>-0.006974</v>
      </c>
      <c r="CR265" s="13" t="n">
        <v>0.024488</v>
      </c>
      <c r="CS265" s="13" t="n">
        <v>-0.002915</v>
      </c>
      <c r="CT265" s="13" t="n">
        <v>0.024557</v>
      </c>
      <c r="CU265" s="13" t="n">
        <v>-0.006231</v>
      </c>
      <c r="CV265" s="13" t="n">
        <v>-0.01801</v>
      </c>
      <c r="CW265" s="13" t="n">
        <v>-0.08171</v>
      </c>
      <c r="CX265" s="13" t="n">
        <v>0.035196</v>
      </c>
      <c r="CY265" s="13" t="n">
        <v>-0.10699</v>
      </c>
      <c r="CZ265" s="13" t="n">
        <v>0.105701</v>
      </c>
      <c r="DA265" s="13" t="n">
        <v>0.030243</v>
      </c>
      <c r="DB265" s="13" t="n">
        <v>-0.005953</v>
      </c>
      <c r="DC265" s="13" t="n">
        <v>0.042376</v>
      </c>
      <c r="DD265" s="13" t="n">
        <v>-0.07346</v>
      </c>
      <c r="DE265" s="13" t="n">
        <v>0.088546</v>
      </c>
      <c r="DF265" s="13" t="n">
        <v>0.020084</v>
      </c>
      <c r="DG265" s="13" t="n">
        <v>-0.048928</v>
      </c>
      <c r="DH265" s="13" t="n">
        <v>0.052103</v>
      </c>
      <c r="DI265" s="13" t="n">
        <v>-0.001482</v>
      </c>
      <c r="DJ265" s="13" t="n">
        <v>0.033055</v>
      </c>
      <c r="DK265" s="13" t="n">
        <v>0.036052</v>
      </c>
      <c r="DL265" s="13" t="n">
        <v>-0.016351</v>
      </c>
      <c r="DM265" s="13" t="n">
        <v>-0.092258</v>
      </c>
      <c r="DN265" s="13" t="n">
        <v>-0.198695</v>
      </c>
      <c r="DO265" s="13" t="n">
        <v>0.116597</v>
      </c>
      <c r="DP265" s="13" t="n">
        <v>0.058158</v>
      </c>
      <c r="DQ265" s="13" t="n">
        <v>-0.009049</v>
      </c>
      <c r="DR265" s="13" t="n">
        <v>0.060667</v>
      </c>
      <c r="DS265" s="13" t="n">
        <v>0.04837</v>
      </c>
      <c r="DT265" s="13" t="n">
        <v>-0.036757</v>
      </c>
      <c r="DV265" s="13" t="n">
        <v>0.064849</v>
      </c>
      <c r="DW265" s="13" t="n">
        <v>0.003787</v>
      </c>
      <c r="DX265" s="13" t="n">
        <v>-0.048371</v>
      </c>
      <c r="DY265" s="13" t="n">
        <v>-0.059277</v>
      </c>
      <c r="DZ265" s="13" t="n">
        <v>0.007081</v>
      </c>
      <c r="EA265" s="13" t="n">
        <v>0.101215</v>
      </c>
      <c r="EB265" s="13" t="n">
        <v>0.026988</v>
      </c>
      <c r="EC265" s="13" t="n">
        <v>0.032746</v>
      </c>
      <c r="ED265" s="13" t="n">
        <v>-0.024517</v>
      </c>
      <c r="EE265" s="13" t="n">
        <v>0.033259</v>
      </c>
      <c r="EF265" s="13" t="n">
        <v>0.020056</v>
      </c>
      <c r="EG265" s="13" t="n">
        <v>0.010726</v>
      </c>
      <c r="EH265" s="13" t="n">
        <v>-0.009775</v>
      </c>
      <c r="EI265" s="13" t="n">
        <v>0.072883</v>
      </c>
      <c r="EJ265" s="13" t="n">
        <v>0.017056</v>
      </c>
      <c r="EK265" s="13" t="n">
        <v>0.016222</v>
      </c>
      <c r="EL265" s="13" t="n">
        <v>0.027022</v>
      </c>
      <c r="EM265" s="13" t="n">
        <v>0.006269</v>
      </c>
      <c r="EN265" s="13" t="n">
        <v>-2.1E-005</v>
      </c>
      <c r="EO265" s="13" t="n">
        <v>-0.007588</v>
      </c>
      <c r="EP265" s="13" t="n">
        <v>0.016305</v>
      </c>
      <c r="EQ265" s="13" t="n">
        <v>0.005941</v>
      </c>
      <c r="ER265" s="13" t="n">
        <v>-0.004131</v>
      </c>
      <c r="ES265" s="13" t="n">
        <v>0.038515</v>
      </c>
      <c r="ET265" s="13" t="n">
        <v>0.016072</v>
      </c>
      <c r="EU265" s="13" t="n">
        <v>0.047135</v>
      </c>
      <c r="EV265" s="13" t="n">
        <v>0.007133</v>
      </c>
      <c r="EW265" s="13" t="n">
        <v>0.047611</v>
      </c>
      <c r="EX265" s="13" t="n">
        <v>-0.03467</v>
      </c>
      <c r="EY265" s="13" t="n">
        <v>-0.002521</v>
      </c>
      <c r="EZ265" s="13" t="n">
        <v>-0.0076</v>
      </c>
      <c r="FA265" s="13" t="n">
        <v>0.020404</v>
      </c>
      <c r="FB265" s="13" t="n">
        <v>0.010759</v>
      </c>
      <c r="FC265" s="13" t="n">
        <v>0.021261</v>
      </c>
      <c r="FD265" s="13" t="n">
        <v>-0.004456</v>
      </c>
      <c r="FE265" s="13" t="n">
        <v>-0.021531</v>
      </c>
      <c r="FF265" s="13" t="n">
        <v>-0.081302</v>
      </c>
      <c r="FG265" s="13" t="n">
        <v>0.037363</v>
      </c>
      <c r="FH265" s="13" t="n">
        <v>-0.112171</v>
      </c>
      <c r="FI265" s="13" t="n">
        <v>0.114885</v>
      </c>
      <c r="FJ265" s="13" t="n">
        <v>0.037869</v>
      </c>
      <c r="FK265" s="13" t="n">
        <v>-0.012058</v>
      </c>
      <c r="FL265" s="13" t="n">
        <v>0.043934</v>
      </c>
      <c r="FM265" s="13" t="n">
        <v>-0.072258</v>
      </c>
      <c r="FN265" s="13" t="n">
        <v>0.097213</v>
      </c>
      <c r="FO265" s="13" t="n">
        <v>0.0207</v>
      </c>
      <c r="FP265" s="13" t="n">
        <v>-0.053504</v>
      </c>
      <c r="FQ265" s="13" t="n">
        <v>0.051649</v>
      </c>
      <c r="FR265" s="13" t="n">
        <v>0.001274</v>
      </c>
      <c r="FS265" s="13" t="n">
        <v>0.037843</v>
      </c>
      <c r="FT265" s="13" t="n">
        <v>0.039703</v>
      </c>
      <c r="FU265" s="13" t="n">
        <v>-0.021457</v>
      </c>
      <c r="FV265" s="13" t="n">
        <v>-0.087648</v>
      </c>
      <c r="FW265" s="13" t="n">
        <v>-0.212334</v>
      </c>
      <c r="FX265" s="13" t="n">
        <v>0.135337</v>
      </c>
      <c r="FY265" s="13" t="n">
        <v>0.059304</v>
      </c>
      <c r="FZ265" s="13" t="n">
        <v>-0.006226</v>
      </c>
      <c r="GA265" s="13" t="n">
        <v>0.062515</v>
      </c>
      <c r="GB265" s="13" t="n">
        <v>0.051584</v>
      </c>
      <c r="GC265" s="13" t="n">
        <v>-0.040409</v>
      </c>
    </row>
    <row r="266" customFormat="false" ht="15" hidden="false" customHeight="false" outlineLevel="0" collapsed="false">
      <c r="B266" s="8" t="str">
        <f aca="false">Deals!B266</f>
        <v>O-I Glass, Inc.</v>
      </c>
      <c r="C266" s="12" t="n">
        <v>1</v>
      </c>
      <c r="D266" s="13" t="n">
        <v>0.040058</v>
      </c>
      <c r="E266" s="13" t="n">
        <v>-0.104872</v>
      </c>
      <c r="F266" s="13" t="n">
        <v>-0.096941</v>
      </c>
      <c r="G266" s="13" t="n">
        <v>-0.257176</v>
      </c>
      <c r="H266" s="13" t="n">
        <v>0.156105</v>
      </c>
      <c r="I266" s="13" t="n">
        <v>0.066845</v>
      </c>
      <c r="J266" s="13" t="n">
        <v>0.156642</v>
      </c>
      <c r="K266" s="13" t="n">
        <v>0.023835</v>
      </c>
      <c r="L266" s="13" t="n">
        <v>-0.04709</v>
      </c>
      <c r="M266" s="13" t="n">
        <v>0.043309</v>
      </c>
      <c r="N266" s="13" t="n">
        <v>-0.045769</v>
      </c>
      <c r="O266" s="13" t="n">
        <v>0.025655</v>
      </c>
      <c r="P266" s="13" t="n">
        <v>0.049483</v>
      </c>
      <c r="Q266" s="13" t="n">
        <v>-0.048187</v>
      </c>
      <c r="R266" s="13" t="n">
        <v>-0.052259</v>
      </c>
      <c r="S266" s="13" t="n">
        <v>0.085583</v>
      </c>
      <c r="T266" s="13" t="n">
        <v>0.047619</v>
      </c>
      <c r="U266" s="13" t="n">
        <v>0.029293</v>
      </c>
      <c r="V266" s="13" t="n">
        <v>0.070658</v>
      </c>
      <c r="W266" s="13" t="n">
        <v>0.034372</v>
      </c>
      <c r="X266" s="13" t="n">
        <v>0.059814</v>
      </c>
      <c r="Y266" s="13" t="n">
        <v>-0.000836</v>
      </c>
      <c r="Z266" s="13" t="n">
        <v>0.030962</v>
      </c>
      <c r="AA266" s="13" t="n">
        <v>0.021104</v>
      </c>
      <c r="AB266" s="13" t="n">
        <v>-0.050477</v>
      </c>
      <c r="AC266" s="13" t="n">
        <v>0.013813</v>
      </c>
      <c r="AD266" s="13" t="n">
        <v>-0.084641</v>
      </c>
      <c r="AE266" s="13" t="n">
        <v>0.047361</v>
      </c>
      <c r="AF266" s="13" t="n">
        <v>-0.07149</v>
      </c>
      <c r="AG266" s="13" t="n">
        <v>0.004638</v>
      </c>
      <c r="AH266" s="13" t="n">
        <v>-0.061404</v>
      </c>
      <c r="AI266" s="13" t="n">
        <v>-0.085096</v>
      </c>
      <c r="AJ266" s="13" t="n">
        <v>-0.096237</v>
      </c>
      <c r="AK266" s="13" t="n">
        <v>0.111243</v>
      </c>
      <c r="AL266" s="13" t="n">
        <v>-0.054069</v>
      </c>
      <c r="AM266" s="13" t="n">
        <v>0.063384</v>
      </c>
      <c r="AN266" s="13" t="n">
        <v>-0.166046</v>
      </c>
      <c r="AO266" s="13" t="n">
        <v>0.17358</v>
      </c>
      <c r="AP266" s="13" t="n">
        <v>-0.062534</v>
      </c>
      <c r="AQ266" s="13" t="n">
        <v>0.167053</v>
      </c>
      <c r="AR266" s="13" t="n">
        <v>-0.007474</v>
      </c>
      <c r="AS266" s="13" t="n">
        <v>-0.047189</v>
      </c>
      <c r="AT266" s="13" t="n">
        <v>0.041096</v>
      </c>
      <c r="AU266" s="13" t="n">
        <v>-0.187753</v>
      </c>
      <c r="AV266" s="13" t="n">
        <v>0.079375</v>
      </c>
      <c r="AW266" s="13" t="n">
        <v>-0.017371</v>
      </c>
      <c r="AX266" s="13" t="n">
        <v>-0.397761</v>
      </c>
      <c r="AY266" s="13" t="n">
        <v>0.009833</v>
      </c>
      <c r="AZ266" s="13" t="n">
        <v>-0.172347</v>
      </c>
      <c r="BA266" s="13" t="n">
        <v>0.168235</v>
      </c>
      <c r="BB266" s="13" t="n">
        <v>0.20749</v>
      </c>
      <c r="BC266" s="13" t="n">
        <v>0.057837</v>
      </c>
      <c r="BD266" s="13" t="n">
        <v>-0.140254</v>
      </c>
      <c r="BE266" s="13" t="n">
        <v>-0.341667</v>
      </c>
      <c r="BF266" s="13" t="n">
        <v>0.158931</v>
      </c>
      <c r="BG266" s="13" t="n">
        <v>-0.070388</v>
      </c>
      <c r="BH266" s="13" t="n">
        <v>0.172324</v>
      </c>
      <c r="BI266" s="13" t="n">
        <v>0.162584</v>
      </c>
      <c r="BJ266" s="13" t="n">
        <v>0.042146</v>
      </c>
      <c r="BK266" s="13" t="n">
        <v>-0.026654</v>
      </c>
      <c r="BM266" s="13" t="n">
        <v>0.038969</v>
      </c>
      <c r="BN266" s="13" t="n">
        <v>0.019986</v>
      </c>
      <c r="BO266" s="13" t="n">
        <v>-0.026704</v>
      </c>
      <c r="BP266" s="13" t="n">
        <v>-0.116705</v>
      </c>
      <c r="BQ266" s="13" t="n">
        <v>-0.002874</v>
      </c>
      <c r="BR266" s="13" t="n">
        <v>0.056488</v>
      </c>
      <c r="BS266" s="13" t="n">
        <v>0.011506</v>
      </c>
      <c r="BT266" s="13" t="n">
        <v>0.033278</v>
      </c>
      <c r="BU266" s="13" t="n">
        <v>0.008302</v>
      </c>
      <c r="BV266" s="13" t="n">
        <v>0.070227</v>
      </c>
      <c r="BW266" s="13" t="n">
        <v>-0.01104</v>
      </c>
      <c r="BX266" s="13" t="n">
        <v>0</v>
      </c>
      <c r="BY266" s="13" t="n">
        <v>-0.048917</v>
      </c>
      <c r="BZ266" s="13" t="n">
        <v>0.059159</v>
      </c>
      <c r="CA266" s="13" t="n">
        <v>0.003178</v>
      </c>
      <c r="CB266" s="13" t="n">
        <v>0.025215</v>
      </c>
      <c r="CC266" s="13" t="n">
        <v>0.039548</v>
      </c>
      <c r="CD266" s="13" t="n">
        <v>0.015682</v>
      </c>
      <c r="CE266" s="13" t="n">
        <v>0.017618</v>
      </c>
      <c r="CF266" s="13" t="n">
        <v>0.016762</v>
      </c>
      <c r="CG266" s="13" t="n">
        <v>0.025148</v>
      </c>
      <c r="CH266" s="13" t="n">
        <v>0.007932</v>
      </c>
      <c r="CI266" s="13" t="n">
        <v>0.007953</v>
      </c>
      <c r="CJ266" s="13" t="n">
        <v>0.024036</v>
      </c>
      <c r="CK266" s="13" t="n">
        <v>0.023892</v>
      </c>
      <c r="CL266" s="13" t="n">
        <v>0.038463</v>
      </c>
      <c r="CM266" s="13" t="n">
        <v>0.01021</v>
      </c>
      <c r="CN266" s="13" t="n">
        <v>0.050764</v>
      </c>
      <c r="CO266" s="13" t="n">
        <v>-0.029375</v>
      </c>
      <c r="CP266" s="13" t="n">
        <v>0.021376</v>
      </c>
      <c r="CQ266" s="13" t="n">
        <v>-0.001966</v>
      </c>
      <c r="CR266" s="13" t="n">
        <v>0.060957</v>
      </c>
      <c r="CS266" s="13" t="n">
        <v>-0.00261</v>
      </c>
      <c r="CT266" s="13" t="n">
        <v>0.012289</v>
      </c>
      <c r="CU266" s="13" t="n">
        <v>0.06538</v>
      </c>
      <c r="CV266" s="13" t="n">
        <v>-0.019284</v>
      </c>
      <c r="CW266" s="13" t="n">
        <v>-0.134942</v>
      </c>
      <c r="CX266" s="13" t="n">
        <v>0.003477</v>
      </c>
      <c r="CY266" s="13" t="n">
        <v>-0.11214</v>
      </c>
      <c r="CZ266" s="13" t="n">
        <v>0.142621</v>
      </c>
      <c r="DA266" s="13" t="n">
        <v>0.067853</v>
      </c>
      <c r="DB266" s="13" t="n">
        <v>-0.013378</v>
      </c>
      <c r="DC266" s="13" t="n">
        <v>0.031745</v>
      </c>
      <c r="DD266" s="13" t="n">
        <v>-0.054149</v>
      </c>
      <c r="DE266" s="13" t="n">
        <v>0.095155</v>
      </c>
      <c r="DF266" s="13" t="n">
        <v>0.030932</v>
      </c>
      <c r="DG266" s="13" t="n">
        <v>-0.053799</v>
      </c>
      <c r="DH266" s="13" t="n">
        <v>-0.033039</v>
      </c>
      <c r="DI266" s="13" t="n">
        <v>0.038854</v>
      </c>
      <c r="DJ266" s="13" t="n">
        <v>0.07419</v>
      </c>
      <c r="DK266" s="13" t="n">
        <v>0.002582</v>
      </c>
      <c r="DL266" s="13" t="n">
        <v>-0.010175</v>
      </c>
      <c r="DM266" s="13" t="n">
        <v>-0.066114</v>
      </c>
      <c r="DN266" s="13" t="n">
        <v>-0.177333</v>
      </c>
      <c r="DO266" s="13" t="n">
        <v>0.175214</v>
      </c>
      <c r="DP266" s="13" t="n">
        <v>0.124257</v>
      </c>
      <c r="DQ266" s="13" t="n">
        <v>0.046007</v>
      </c>
      <c r="DR266" s="13" t="n">
        <v>0.011045</v>
      </c>
      <c r="DS266" s="13" t="n">
        <v>0.084196</v>
      </c>
      <c r="DT266" s="13" t="n">
        <v>-0.031087</v>
      </c>
      <c r="DV266" s="13" t="n">
        <v>0.04778</v>
      </c>
      <c r="DW266" s="13" t="n">
        <v>0.032253</v>
      </c>
      <c r="DX266" s="13" t="n">
        <v>-0.028193</v>
      </c>
      <c r="DY266" s="13" t="n">
        <v>-0.130111</v>
      </c>
      <c r="DZ266" s="13" t="n">
        <v>0.001735</v>
      </c>
      <c r="EA266" s="13" t="n">
        <v>0.058941</v>
      </c>
      <c r="EB266" s="13" t="n">
        <v>0.017347</v>
      </c>
      <c r="EC266" s="13" t="n">
        <v>0.032947</v>
      </c>
      <c r="ED266" s="13" t="n">
        <v>0.007118</v>
      </c>
      <c r="EE266" s="13" t="n">
        <v>0.071002</v>
      </c>
      <c r="EF266" s="13" t="n">
        <v>-0.012112</v>
      </c>
      <c r="EG266" s="13" t="n">
        <v>-0.000608</v>
      </c>
      <c r="EH266" s="13" t="n">
        <v>-0.052504</v>
      </c>
      <c r="EI266" s="13" t="n">
        <v>0.057973</v>
      </c>
      <c r="EJ266" s="13" t="n">
        <v>-0.000793</v>
      </c>
      <c r="EK266" s="13" t="n">
        <v>0.027035</v>
      </c>
      <c r="EL266" s="13" t="n">
        <v>0.042605</v>
      </c>
      <c r="EM266" s="13" t="n">
        <v>0.025166</v>
      </c>
      <c r="EN266" s="13" t="n">
        <v>0.00737</v>
      </c>
      <c r="EO266" s="13" t="n">
        <v>0.010392</v>
      </c>
      <c r="EP266" s="13" t="n">
        <v>0.035766</v>
      </c>
      <c r="EQ266" s="13" t="n">
        <v>0.008416</v>
      </c>
      <c r="ER266" s="13" t="n">
        <v>0.0091</v>
      </c>
      <c r="ES266" s="13" t="n">
        <v>0.024501</v>
      </c>
      <c r="ET266" s="13" t="n">
        <v>0.020936</v>
      </c>
      <c r="EU266" s="13" t="n">
        <v>0.042491</v>
      </c>
      <c r="EV266" s="13" t="n">
        <v>0.00498</v>
      </c>
      <c r="EW266" s="13" t="n">
        <v>0.038418</v>
      </c>
      <c r="EX266" s="13" t="n">
        <v>-0.032533</v>
      </c>
      <c r="EY266" s="13" t="n">
        <v>0.012494</v>
      </c>
      <c r="EZ266" s="13" t="n">
        <v>0.008404</v>
      </c>
      <c r="FA266" s="13" t="n">
        <v>0.061318</v>
      </c>
      <c r="FB266" s="13" t="n">
        <v>0.013706</v>
      </c>
      <c r="FC266" s="13" t="n">
        <v>0.011294</v>
      </c>
      <c r="FD266" s="13" t="n">
        <v>0.06077</v>
      </c>
      <c r="FE266" s="13" t="n">
        <v>-0.023636</v>
      </c>
      <c r="FF266" s="13" t="n">
        <v>-0.143435</v>
      </c>
      <c r="FG266" s="13" t="n">
        <v>0.012373</v>
      </c>
      <c r="FH266" s="13" t="n">
        <v>-0.111642</v>
      </c>
      <c r="FI266" s="13" t="n">
        <v>0.160467</v>
      </c>
      <c r="FJ266" s="13" t="n">
        <v>0.062815</v>
      </c>
      <c r="FK266" s="13" t="n">
        <v>-0.010624</v>
      </c>
      <c r="FL266" s="13" t="n">
        <v>0.022678</v>
      </c>
      <c r="FM266" s="13" t="n">
        <v>-0.07708</v>
      </c>
      <c r="FN266" s="13" t="n">
        <v>0.091022</v>
      </c>
      <c r="FO266" s="13" t="n">
        <v>0.026044</v>
      </c>
      <c r="FP266" s="13" t="n">
        <v>-0.051077</v>
      </c>
      <c r="FQ266" s="13" t="n">
        <v>-0.027706</v>
      </c>
      <c r="FR266" s="13" t="n">
        <v>0.049115</v>
      </c>
      <c r="FS266" s="13" t="n">
        <v>0.074613</v>
      </c>
      <c r="FT266" s="13" t="n">
        <v>0.002853</v>
      </c>
      <c r="FU266" s="13" t="n">
        <v>-0.004408</v>
      </c>
      <c r="FV266" s="13" t="n">
        <v>-0.062037</v>
      </c>
      <c r="FW266" s="13" t="n">
        <v>-0.189678</v>
      </c>
      <c r="FX266" s="13" t="n">
        <v>0.196761</v>
      </c>
      <c r="FY266" s="13" t="n">
        <v>0.118762</v>
      </c>
      <c r="FZ266" s="13" t="n">
        <v>0.046814</v>
      </c>
      <c r="GA266" s="13" t="n">
        <v>0.008228</v>
      </c>
      <c r="GB266" s="13" t="n">
        <v>0.084717</v>
      </c>
      <c r="GC266" s="13" t="n">
        <v>-0.030373</v>
      </c>
    </row>
    <row r="267" customFormat="false" ht="15" hidden="false" customHeight="false" outlineLevel="0" collapsed="false">
      <c r="B267" s="8" t="str">
        <f aca="false">Deals!B267</f>
        <v>Columbus Mckinnon Corporation</v>
      </c>
      <c r="C267" s="12" t="n">
        <v>1</v>
      </c>
      <c r="D267" s="13" t="n">
        <v>0.029185</v>
      </c>
      <c r="E267" s="13" t="n">
        <v>0.106474</v>
      </c>
      <c r="F267" s="13" t="n">
        <v>-0.084302</v>
      </c>
      <c r="G267" s="13" t="n">
        <v>-0.243386</v>
      </c>
      <c r="H267" s="13" t="n">
        <v>-0.028671</v>
      </c>
      <c r="I267" s="13" t="n">
        <v>0.137906</v>
      </c>
      <c r="J267" s="13" t="n">
        <v>0.047589</v>
      </c>
      <c r="K267" s="13" t="n">
        <v>-0.090248</v>
      </c>
      <c r="L267" s="13" t="n">
        <v>-0.055407</v>
      </c>
      <c r="M267" s="13" t="n">
        <v>0.172438</v>
      </c>
      <c r="N267" s="13" t="n">
        <v>0.06088</v>
      </c>
      <c r="O267" s="13" t="n">
        <v>0.015945</v>
      </c>
      <c r="P267" s="13" t="n">
        <v>0.092489</v>
      </c>
      <c r="Q267" s="13" t="n">
        <v>0.352488</v>
      </c>
      <c r="R267" s="13" t="n">
        <v>0.027356</v>
      </c>
      <c r="S267" s="13" t="n">
        <v>0.016642</v>
      </c>
      <c r="T267" s="13" t="n">
        <v>-0.059658</v>
      </c>
      <c r="U267" s="13" t="n">
        <v>-0.038357</v>
      </c>
      <c r="V267" s="13" t="n">
        <v>0.05278</v>
      </c>
      <c r="W267" s="13" t="n">
        <v>0.0708</v>
      </c>
      <c r="X267" s="13" t="n">
        <v>-0.090193</v>
      </c>
      <c r="Y267" s="13" t="n">
        <v>0.014949</v>
      </c>
      <c r="Z267" s="13" t="n">
        <v>0.281783</v>
      </c>
      <c r="AA267" s="13" t="n">
        <v>0.146533</v>
      </c>
      <c r="AB267" s="13" t="n">
        <v>0.044626</v>
      </c>
      <c r="AC267" s="13" t="n">
        <v>0.010617</v>
      </c>
      <c r="AD267" s="13" t="n">
        <v>0.001002</v>
      </c>
      <c r="AE267" s="13" t="n">
        <v>0.024262</v>
      </c>
      <c r="AF267" s="13" t="n">
        <v>-0.132112</v>
      </c>
      <c r="AG267" s="13" t="n">
        <v>0.009577</v>
      </c>
      <c r="AH267" s="13" t="n">
        <v>0.001116</v>
      </c>
      <c r="AI267" s="13" t="n">
        <v>0.156076</v>
      </c>
      <c r="AJ267" s="13" t="n">
        <v>0.046585</v>
      </c>
      <c r="AK267" s="13" t="n">
        <v>-0.050738</v>
      </c>
      <c r="AL267" s="13" t="n">
        <v>0.0345</v>
      </c>
      <c r="AM267" s="13" t="n">
        <v>-0.070303</v>
      </c>
      <c r="AN267" s="13" t="n">
        <v>-0.071067</v>
      </c>
      <c r="AO267" s="13" t="n">
        <v>-0.051184</v>
      </c>
      <c r="AP267" s="13" t="n">
        <v>-0.133908</v>
      </c>
      <c r="AQ267" s="13" t="n">
        <v>0.202721</v>
      </c>
      <c r="AR267" s="13" t="n">
        <v>0.03453</v>
      </c>
      <c r="AS267" s="13" t="n">
        <v>-0.082777</v>
      </c>
      <c r="AT267" s="13" t="n">
        <v>0.145852</v>
      </c>
      <c r="AU267" s="13" t="n">
        <v>-0.077236</v>
      </c>
      <c r="AV267" s="13" t="n">
        <v>0.157474</v>
      </c>
      <c r="AW267" s="13" t="n">
        <v>-0.084108</v>
      </c>
      <c r="AX267" s="13" t="n">
        <v>-0.156348</v>
      </c>
      <c r="AY267" s="13" t="n">
        <v>0.125425</v>
      </c>
      <c r="AZ267" s="13" t="n">
        <v>0.02992</v>
      </c>
      <c r="BA267" s="13" t="n">
        <v>0.096482</v>
      </c>
      <c r="BB267" s="13" t="n">
        <v>-0.02556</v>
      </c>
      <c r="BC267" s="13" t="n">
        <v>-0.125906</v>
      </c>
      <c r="BD267" s="13" t="n">
        <v>-0.109746</v>
      </c>
      <c r="BE267" s="13" t="n">
        <v>-0.195883</v>
      </c>
      <c r="BF267" s="13" t="n">
        <v>0.0832</v>
      </c>
      <c r="BG267" s="13" t="n">
        <v>0.125185</v>
      </c>
      <c r="BH267" s="13" t="n">
        <v>0.099967</v>
      </c>
      <c r="BI267" s="13" t="n">
        <v>-0.009567</v>
      </c>
      <c r="BJ267" s="13" t="n">
        <v>0.099909</v>
      </c>
      <c r="BK267" s="13" t="n">
        <v>-0.090159</v>
      </c>
      <c r="BM267" s="13" t="n">
        <v>0.043502</v>
      </c>
      <c r="BN267" s="13" t="n">
        <v>0.022571</v>
      </c>
      <c r="BO267" s="13" t="n">
        <v>-0.044976</v>
      </c>
      <c r="BP267" s="13" t="n">
        <v>-0.07603</v>
      </c>
      <c r="BQ267" s="13" t="n">
        <v>0.004854</v>
      </c>
      <c r="BR267" s="13" t="n">
        <v>0.065541</v>
      </c>
      <c r="BS267" s="13" t="n">
        <v>0.058126</v>
      </c>
      <c r="BT267" s="13" t="n">
        <v>-0.012373</v>
      </c>
      <c r="BU267" s="13" t="n">
        <v>0.010467</v>
      </c>
      <c r="BV267" s="13" t="n">
        <v>0.05561</v>
      </c>
      <c r="BW267" s="13" t="n">
        <v>0.032884</v>
      </c>
      <c r="BX267" s="13" t="n">
        <v>0.018853</v>
      </c>
      <c r="BY267" s="13" t="n">
        <v>-0.030427</v>
      </c>
      <c r="BZ267" s="13" t="n">
        <v>0.135926</v>
      </c>
      <c r="CA267" s="13" t="n">
        <v>0.04365</v>
      </c>
      <c r="CB267" s="13" t="n">
        <v>-0.00087</v>
      </c>
      <c r="CC267" s="13" t="n">
        <v>-0.013856</v>
      </c>
      <c r="CD267" s="13" t="n">
        <v>0.001807</v>
      </c>
      <c r="CE267" s="13" t="n">
        <v>0.002697</v>
      </c>
      <c r="CF267" s="13" t="n">
        <v>-0.031919</v>
      </c>
      <c r="CG267" s="13" t="n">
        <v>0.043568</v>
      </c>
      <c r="CH267" s="13" t="n">
        <v>-0.002382</v>
      </c>
      <c r="CI267" s="13" t="n">
        <v>-0.015454</v>
      </c>
      <c r="CJ267" s="13" t="n">
        <v>0.091039</v>
      </c>
      <c r="CK267" s="13" t="n">
        <v>0.009073</v>
      </c>
      <c r="CL267" s="13" t="n">
        <v>0.03861</v>
      </c>
      <c r="CM267" s="13" t="n">
        <v>0.002164</v>
      </c>
      <c r="CN267" s="13" t="n">
        <v>0.005313</v>
      </c>
      <c r="CO267" s="13" t="n">
        <v>-0.038367</v>
      </c>
      <c r="CP267" s="13" t="n">
        <v>0.024923</v>
      </c>
      <c r="CQ267" s="13" t="n">
        <v>0.009816</v>
      </c>
      <c r="CR267" s="13" t="n">
        <v>0.063579</v>
      </c>
      <c r="CS267" s="13" t="n">
        <v>0.017622</v>
      </c>
      <c r="CT267" s="13" t="n">
        <v>0.00198</v>
      </c>
      <c r="CU267" s="13" t="n">
        <v>0.02827</v>
      </c>
      <c r="CV267" s="13" t="n">
        <v>-0.023516</v>
      </c>
      <c r="CW267" s="13" t="n">
        <v>-0.080293</v>
      </c>
      <c r="CX267" s="13" t="n">
        <v>-0.033718</v>
      </c>
      <c r="CY267" s="13" t="n">
        <v>-0.122404</v>
      </c>
      <c r="CZ267" s="13" t="n">
        <v>0.107903</v>
      </c>
      <c r="DA267" s="13" t="n">
        <v>0.043961</v>
      </c>
      <c r="DB267" s="13" t="n">
        <v>-0.037061</v>
      </c>
      <c r="DC267" s="13" t="n">
        <v>0.018682</v>
      </c>
      <c r="DD267" s="13" t="n">
        <v>-0.079493</v>
      </c>
      <c r="DE267" s="13" t="n">
        <v>0.047192</v>
      </c>
      <c r="DF267" s="13" t="n">
        <v>-0.020901</v>
      </c>
      <c r="DG267" s="13" t="n">
        <v>-0.087416</v>
      </c>
      <c r="DH267" s="13" t="n">
        <v>0.079525</v>
      </c>
      <c r="DI267" s="13" t="n">
        <v>-0.005728</v>
      </c>
      <c r="DJ267" s="13" t="n">
        <v>0.040045</v>
      </c>
      <c r="DK267" s="13" t="n">
        <v>0.070372</v>
      </c>
      <c r="DL267" s="13" t="n">
        <v>-0.096911</v>
      </c>
      <c r="DM267" s="13" t="n">
        <v>-0.084809</v>
      </c>
      <c r="DN267" s="13" t="n">
        <v>-0.276923</v>
      </c>
      <c r="DO267" s="13" t="n">
        <v>0.15782</v>
      </c>
      <c r="DP267" s="13" t="n">
        <v>0.041402</v>
      </c>
      <c r="DQ267" s="13" t="n">
        <v>0.064665</v>
      </c>
      <c r="DR267" s="13" t="n">
        <v>0.036497</v>
      </c>
      <c r="DS267" s="13" t="n">
        <v>0.060696</v>
      </c>
      <c r="DT267" s="13" t="n">
        <v>-0.032792</v>
      </c>
      <c r="DV267" s="13" t="n">
        <v>0.029628</v>
      </c>
      <c r="DW267" s="13" t="n">
        <v>0.009444</v>
      </c>
      <c r="DX267" s="13" t="n">
        <v>-0.039128</v>
      </c>
      <c r="DY267" s="13" t="n">
        <v>-0.079693</v>
      </c>
      <c r="DZ267" s="13" t="n">
        <v>-0.000588</v>
      </c>
      <c r="EA267" s="13" t="n">
        <v>0.074086</v>
      </c>
      <c r="EB267" s="13" t="n">
        <v>0.051128</v>
      </c>
      <c r="EC267" s="13" t="n">
        <v>-0.004222</v>
      </c>
      <c r="ED267" s="13" t="n">
        <v>0.02783</v>
      </c>
      <c r="EE267" s="13" t="n">
        <v>0.074439</v>
      </c>
      <c r="EF267" s="13" t="n">
        <v>0.030606</v>
      </c>
      <c r="EG267" s="13" t="n">
        <v>0.019938</v>
      </c>
      <c r="EH267" s="13" t="n">
        <v>-0.042755</v>
      </c>
      <c r="EI267" s="13" t="n">
        <v>0.111444</v>
      </c>
      <c r="EJ267" s="13" t="n">
        <v>0.035548</v>
      </c>
      <c r="EK267" s="13" t="n">
        <v>0.018209</v>
      </c>
      <c r="EL267" s="13" t="n">
        <v>-0.002873</v>
      </c>
      <c r="EM267" s="13" t="n">
        <v>0.00237</v>
      </c>
      <c r="EN267" s="13" t="n">
        <v>-0.006756</v>
      </c>
      <c r="EO267" s="13" t="n">
        <v>-0.025655</v>
      </c>
      <c r="EP267" s="13" t="n">
        <v>0.02877</v>
      </c>
      <c r="EQ267" s="13" t="n">
        <v>-0.009182</v>
      </c>
      <c r="ER267" s="13" t="n">
        <v>-0.019957</v>
      </c>
      <c r="ES267" s="13" t="n">
        <v>0.086929</v>
      </c>
      <c r="ET267" s="13" t="n">
        <v>0.008946</v>
      </c>
      <c r="EU267" s="13" t="n">
        <v>0.048429</v>
      </c>
      <c r="EV267" s="13" t="n">
        <v>0.022056</v>
      </c>
      <c r="EW267" s="13" t="n">
        <v>0.024648</v>
      </c>
      <c r="EX267" s="13" t="n">
        <v>-0.039029</v>
      </c>
      <c r="EY267" s="13" t="n">
        <v>0.003551</v>
      </c>
      <c r="EZ267" s="13" t="n">
        <v>0.006746</v>
      </c>
      <c r="FA267" s="13" t="n">
        <v>0.038322</v>
      </c>
      <c r="FB267" s="13" t="n">
        <v>0.019575</v>
      </c>
      <c r="FC267" s="13" t="n">
        <v>-0.003848</v>
      </c>
      <c r="FD267" s="13" t="n">
        <v>0.013367</v>
      </c>
      <c r="FE267" s="13" t="n">
        <v>-0.027309</v>
      </c>
      <c r="FF267" s="13" t="n">
        <v>-0.085705</v>
      </c>
      <c r="FG267" s="13" t="n">
        <v>-0.043299</v>
      </c>
      <c r="FH267" s="13" t="n">
        <v>-0.140705</v>
      </c>
      <c r="FI267" s="13" t="n">
        <v>0.139049</v>
      </c>
      <c r="FJ267" s="13" t="n">
        <v>0.049845</v>
      </c>
      <c r="FK267" s="13" t="n">
        <v>-0.030541</v>
      </c>
      <c r="FL267" s="13" t="n">
        <v>0.010967</v>
      </c>
      <c r="FM267" s="13" t="n">
        <v>-0.079865</v>
      </c>
      <c r="FN267" s="13" t="n">
        <v>0.009675</v>
      </c>
      <c r="FO267" s="13" t="n">
        <v>-0.023852</v>
      </c>
      <c r="FP267" s="13" t="n">
        <v>-0.064003</v>
      </c>
      <c r="FQ267" s="13" t="n">
        <v>0.056801</v>
      </c>
      <c r="FR267" s="13" t="n">
        <v>-0.028552</v>
      </c>
      <c r="FS267" s="13" t="n">
        <v>0.016991</v>
      </c>
      <c r="FT267" s="13" t="n">
        <v>0.080169</v>
      </c>
      <c r="FU267" s="13" t="n">
        <v>-0.013171</v>
      </c>
      <c r="FV267" s="13" t="n">
        <v>-0.067954</v>
      </c>
      <c r="FW267" s="13" t="n">
        <v>-0.266897</v>
      </c>
      <c r="FX267" s="13" t="n">
        <v>0.20596</v>
      </c>
      <c r="FY267" s="13" t="n">
        <v>0.073257</v>
      </c>
      <c r="FZ267" s="13" t="n">
        <v>0.145066</v>
      </c>
      <c r="GA267" s="13" t="n">
        <v>0.049638</v>
      </c>
      <c r="GB267" s="13" t="n">
        <v>0.036972</v>
      </c>
      <c r="GC267" s="13" t="n">
        <v>-0.017021</v>
      </c>
    </row>
    <row r="268" customFormat="false" ht="15" hidden="false" customHeight="false" outlineLevel="0" collapsed="false">
      <c r="B268" s="8" t="str">
        <f aca="false">Deals!B268</f>
        <v>Olin Corporation</v>
      </c>
      <c r="C268" s="12" t="n">
        <v>1</v>
      </c>
      <c r="D268" s="13" t="n">
        <v>0.145464</v>
      </c>
      <c r="E268" s="13" t="n">
        <v>-0.207166</v>
      </c>
      <c r="F268" s="13" t="n">
        <v>-0.01854</v>
      </c>
      <c r="G268" s="13" t="n">
        <v>-0.09327</v>
      </c>
      <c r="H268" s="13" t="n">
        <v>0.145778</v>
      </c>
      <c r="I268" s="13" t="n">
        <v>0.254462</v>
      </c>
      <c r="J268" s="13" t="n">
        <v>0.065168</v>
      </c>
      <c r="K268" s="13" t="n">
        <v>0.079531</v>
      </c>
      <c r="L268" s="13" t="n">
        <v>-0.158615</v>
      </c>
      <c r="M268" s="13" t="n">
        <v>0.044976</v>
      </c>
      <c r="N268" s="13" t="n">
        <v>-0.051756</v>
      </c>
      <c r="O268" s="13" t="n">
        <v>0.068713</v>
      </c>
      <c r="P268" s="13" t="n">
        <v>0.19471</v>
      </c>
      <c r="Q268" s="13" t="n">
        <v>-0.015</v>
      </c>
      <c r="R268" s="13" t="n">
        <v>0.023428</v>
      </c>
      <c r="S268" s="13" t="n">
        <v>0.193438</v>
      </c>
      <c r="T268" s="13" t="n">
        <v>0.057593</v>
      </c>
      <c r="U268" s="13" t="n">
        <v>-0.022513</v>
      </c>
      <c r="V268" s="13" t="n">
        <v>-0.08061</v>
      </c>
      <c r="W268" s="13" t="n">
        <v>0.032038</v>
      </c>
      <c r="X268" s="13" t="n">
        <v>-0.02642</v>
      </c>
      <c r="Y268" s="13" t="n">
        <v>0.100068</v>
      </c>
      <c r="Z268" s="13" t="n">
        <v>0.062675</v>
      </c>
      <c r="AA268" s="13" t="n">
        <v>0.066569</v>
      </c>
      <c r="AB268" s="13" t="n">
        <v>-0.018889</v>
      </c>
      <c r="AC268" s="13" t="n">
        <v>-0.001684</v>
      </c>
      <c r="AD268" s="13" t="n">
        <v>0.04778</v>
      </c>
      <c r="AE268" s="13" t="n">
        <v>-0.122854</v>
      </c>
      <c r="AF268" s="13" t="n">
        <v>-0.064923</v>
      </c>
      <c r="AG268" s="13" t="n">
        <v>-0.006581</v>
      </c>
      <c r="AH268" s="13" t="n">
        <v>0.077509</v>
      </c>
      <c r="AI268" s="13" t="n">
        <v>-0.111661</v>
      </c>
      <c r="AJ268" s="13" t="n">
        <v>0.027507</v>
      </c>
      <c r="AK268" s="13" t="n">
        <v>0.048119</v>
      </c>
      <c r="AL268" s="13" t="n">
        <v>-0.164335</v>
      </c>
      <c r="AM268" s="13" t="n">
        <v>-0.213396</v>
      </c>
      <c r="AN268" s="13" t="n">
        <v>0.075743</v>
      </c>
      <c r="AO268" s="13" t="n">
        <v>-0.065954</v>
      </c>
      <c r="AP268" s="13" t="n">
        <v>0.174043</v>
      </c>
      <c r="AQ268" s="13" t="n">
        <v>0.10377</v>
      </c>
      <c r="AR268" s="13" t="n">
        <v>-0.105182</v>
      </c>
      <c r="AS268" s="13" t="n">
        <v>-0.062662</v>
      </c>
      <c r="AT268" s="13" t="n">
        <v>-0.086676</v>
      </c>
      <c r="AU268" s="13" t="n">
        <v>0.117287</v>
      </c>
      <c r="AV268" s="13" t="n">
        <v>-0.08398</v>
      </c>
      <c r="AW268" s="13" t="n">
        <v>-0.143996</v>
      </c>
      <c r="AX268" s="13" t="n">
        <v>0.102473</v>
      </c>
      <c r="AY268" s="13" t="n">
        <v>-0.020299</v>
      </c>
      <c r="AZ268" s="13" t="n">
        <v>-0.033806</v>
      </c>
      <c r="BA268" s="13" t="n">
        <v>-0.015411</v>
      </c>
      <c r="BB268" s="13" t="n">
        <v>-0.137971</v>
      </c>
      <c r="BC268" s="13" t="n">
        <v>0.102219</v>
      </c>
      <c r="BD268" s="13" t="n">
        <v>-0.279185</v>
      </c>
      <c r="BE268" s="13" t="n">
        <v>0.143959</v>
      </c>
      <c r="BF268" s="13" t="n">
        <v>-0.083895</v>
      </c>
      <c r="BG268" s="13" t="n">
        <v>-0.044888</v>
      </c>
      <c r="BH268" s="13" t="n">
        <v>-0.021758</v>
      </c>
      <c r="BI268" s="13" t="n">
        <v>0.018683</v>
      </c>
      <c r="BJ268" s="13" t="n">
        <v>0.100444</v>
      </c>
      <c r="BK268" s="13" t="n">
        <v>0.336834</v>
      </c>
      <c r="BM268" s="13" t="n">
        <v>0.007963</v>
      </c>
      <c r="BN268" s="13" t="n">
        <v>-0.046804</v>
      </c>
      <c r="BO268" s="13" t="n">
        <v>-0.068914</v>
      </c>
      <c r="BP268" s="13" t="n">
        <v>0.023766</v>
      </c>
      <c r="BQ268" s="13" t="n">
        <v>0.078786</v>
      </c>
      <c r="BR268" s="13" t="n">
        <v>0.016005</v>
      </c>
      <c r="BS268" s="13" t="n">
        <v>0.006008</v>
      </c>
      <c r="BT268" s="13" t="n">
        <v>-0.000795</v>
      </c>
      <c r="BU268" s="13" t="n">
        <v>0.065576</v>
      </c>
      <c r="BV268" s="13" t="n">
        <v>0.037891</v>
      </c>
      <c r="BW268" s="13" t="n">
        <v>0.003862</v>
      </c>
      <c r="BX268" s="13" t="n">
        <v>-0.029525</v>
      </c>
      <c r="BY268" s="13" t="n">
        <v>0.103264</v>
      </c>
      <c r="BZ268" s="13" t="n">
        <v>0.015927</v>
      </c>
      <c r="CA268" s="13" t="n">
        <v>0.013463</v>
      </c>
      <c r="CB268" s="13" t="n">
        <v>0.011146</v>
      </c>
      <c r="CC268" s="13" t="n">
        <v>0.007446</v>
      </c>
      <c r="CD268" s="13" t="n">
        <v>0.014659</v>
      </c>
      <c r="CE268" s="13" t="n">
        <v>-0.025473</v>
      </c>
      <c r="CF268" s="13" t="n">
        <v>0.027644</v>
      </c>
      <c r="CG268" s="13" t="n">
        <v>0.014574</v>
      </c>
      <c r="CH268" s="13" t="n">
        <v>-0.019729</v>
      </c>
      <c r="CI268" s="13" t="n">
        <v>0.070008</v>
      </c>
      <c r="CJ268" s="13" t="n">
        <v>0.014219</v>
      </c>
      <c r="CK268" s="13" t="n">
        <v>0.036682</v>
      </c>
      <c r="CL268" s="13" t="n">
        <v>0.003904</v>
      </c>
      <c r="CM268" s="13" t="n">
        <v>0.034016</v>
      </c>
      <c r="CN268" s="13" t="n">
        <v>-0.051369</v>
      </c>
      <c r="CO268" s="13" t="n">
        <v>-0.009456</v>
      </c>
      <c r="CP268" s="13" t="n">
        <v>-0.016556</v>
      </c>
      <c r="CQ268" s="13" t="n">
        <v>0.046834</v>
      </c>
      <c r="CR268" s="13" t="n">
        <v>0.001733</v>
      </c>
      <c r="CS268" s="13" t="n">
        <v>0.019585</v>
      </c>
      <c r="CT268" s="13" t="n">
        <v>0.028295</v>
      </c>
      <c r="CU268" s="13" t="n">
        <v>-0.021554</v>
      </c>
      <c r="CV268" s="13" t="n">
        <v>-0.084914</v>
      </c>
      <c r="CW268" s="13" t="n">
        <v>0.027938</v>
      </c>
      <c r="CX268" s="13" t="n">
        <v>-0.116724</v>
      </c>
      <c r="CY268" s="13" t="n">
        <v>0.11513</v>
      </c>
      <c r="CZ268" s="13" t="n">
        <v>0.047855</v>
      </c>
      <c r="DA268" s="13" t="n">
        <v>-0.008538</v>
      </c>
      <c r="DB268" s="13" t="n">
        <v>0.068989</v>
      </c>
      <c r="DC268" s="13" t="n">
        <v>-0.077456</v>
      </c>
      <c r="DD268" s="13" t="n">
        <v>0.074876</v>
      </c>
      <c r="DE268" s="13" t="n">
        <v>0.00707</v>
      </c>
      <c r="DF268" s="13" t="n">
        <v>-0.040461</v>
      </c>
      <c r="DG268" s="13" t="n">
        <v>0.026707</v>
      </c>
      <c r="DH268" s="13" t="n">
        <v>0.016719</v>
      </c>
      <c r="DI268" s="13" t="n">
        <v>0.014528</v>
      </c>
      <c r="DJ268" s="13" t="n">
        <v>0.042934</v>
      </c>
      <c r="DK268" s="13" t="n">
        <v>-0.026369</v>
      </c>
      <c r="DL268" s="13" t="n">
        <v>-0.111915</v>
      </c>
      <c r="DM268" s="13" t="n">
        <v>-0.181165</v>
      </c>
      <c r="DN268" s="13" t="n">
        <v>0.102267</v>
      </c>
      <c r="DO268" s="13" t="n">
        <v>0.050492</v>
      </c>
      <c r="DP268" s="13" t="n">
        <v>-0.000509</v>
      </c>
      <c r="DQ268" s="13" t="n">
        <v>0.025894</v>
      </c>
      <c r="DR268" s="13" t="n">
        <v>0.03218</v>
      </c>
      <c r="DS268" s="13" t="n">
        <v>-0.042964</v>
      </c>
      <c r="DT268" s="13" t="n">
        <v>0.030633</v>
      </c>
      <c r="DV268" s="13" t="n">
        <v>0.0063</v>
      </c>
      <c r="DW268" s="13" t="n">
        <v>-0.040284</v>
      </c>
      <c r="DX268" s="13" t="n">
        <v>-0.078335</v>
      </c>
      <c r="DY268" s="13" t="n">
        <v>0.026229</v>
      </c>
      <c r="DZ268" s="13" t="n">
        <v>0.083064</v>
      </c>
      <c r="EA268" s="13" t="n">
        <v>0.026946</v>
      </c>
      <c r="EB268" s="13" t="n">
        <v>0.000891</v>
      </c>
      <c r="EC268" s="13" t="n">
        <v>-0.001501</v>
      </c>
      <c r="ED268" s="13" t="n">
        <v>0.065978</v>
      </c>
      <c r="EE268" s="13" t="n">
        <v>0.037025</v>
      </c>
      <c r="EF268" s="13" t="n">
        <v>0.003486</v>
      </c>
      <c r="EG268" s="13" t="n">
        <v>-0.033383</v>
      </c>
      <c r="EH268" s="13" t="n">
        <v>0.109108</v>
      </c>
      <c r="EI268" s="13" t="n">
        <v>0.012881</v>
      </c>
      <c r="EJ268" s="13" t="n">
        <v>0.010399</v>
      </c>
      <c r="EK268" s="13" t="n">
        <v>0.01177</v>
      </c>
      <c r="EL268" s="13" t="n">
        <v>0.005698</v>
      </c>
      <c r="EM268" s="13" t="n">
        <v>0.01452</v>
      </c>
      <c r="EN268" s="13" t="n">
        <v>-0.022888</v>
      </c>
      <c r="EO268" s="13" t="n">
        <v>0.03131</v>
      </c>
      <c r="EP268" s="13" t="n">
        <v>0.014889</v>
      </c>
      <c r="EQ268" s="13" t="n">
        <v>-0.017389</v>
      </c>
      <c r="ER268" s="13" t="n">
        <v>0.071866</v>
      </c>
      <c r="ES268" s="13" t="n">
        <v>0.009797</v>
      </c>
      <c r="ET268" s="13" t="n">
        <v>0.03356</v>
      </c>
      <c r="EU268" s="13" t="n">
        <v>0.000446</v>
      </c>
      <c r="EV268" s="13" t="n">
        <v>0.035593</v>
      </c>
      <c r="EW268" s="13" t="n">
        <v>-0.055815</v>
      </c>
      <c r="EX268" s="13" t="n">
        <v>-0.005293</v>
      </c>
      <c r="EY268" s="13" t="n">
        <v>-0.014149</v>
      </c>
      <c r="EZ268" s="13" t="n">
        <v>0.051225</v>
      </c>
      <c r="FA268" s="13" t="n">
        <v>0.008643</v>
      </c>
      <c r="FB268" s="13" t="n">
        <v>0.020586</v>
      </c>
      <c r="FC268" s="13" t="n">
        <v>0.029529</v>
      </c>
      <c r="FD268" s="13" t="n">
        <v>-0.022302</v>
      </c>
      <c r="FE268" s="13" t="n">
        <v>-0.087868</v>
      </c>
      <c r="FF268" s="13" t="n">
        <v>0.034552</v>
      </c>
      <c r="FG268" s="13" t="n">
        <v>-0.12227</v>
      </c>
      <c r="FH268" s="13" t="n">
        <v>0.126677</v>
      </c>
      <c r="FI268" s="13" t="n">
        <v>0.045578</v>
      </c>
      <c r="FJ268" s="13" t="n">
        <v>-0.015688</v>
      </c>
      <c r="FK268" s="13" t="n">
        <v>0.074212</v>
      </c>
      <c r="FL268" s="13" t="n">
        <v>-0.080144</v>
      </c>
      <c r="FM268" s="13" t="n">
        <v>0.087821</v>
      </c>
      <c r="FN268" s="13" t="n">
        <v>0.006571</v>
      </c>
      <c r="FO268" s="13" t="n">
        <v>-0.044902</v>
      </c>
      <c r="FP268" s="13" t="n">
        <v>0.028649</v>
      </c>
      <c r="FQ268" s="13" t="n">
        <v>0.015194</v>
      </c>
      <c r="FR268" s="13" t="n">
        <v>0.017935</v>
      </c>
      <c r="FS268" s="13" t="n">
        <v>0.045525</v>
      </c>
      <c r="FT268" s="13" t="n">
        <v>-0.03243</v>
      </c>
      <c r="FU268" s="13" t="n">
        <v>-0.115388</v>
      </c>
      <c r="FV268" s="13" t="n">
        <v>-0.192625</v>
      </c>
      <c r="FW268" s="13" t="n">
        <v>0.128575</v>
      </c>
      <c r="FX268" s="13" t="n">
        <v>0.050017</v>
      </c>
      <c r="FY268" s="13" t="n">
        <v>0.012092</v>
      </c>
      <c r="FZ268" s="13" t="n">
        <v>0.023153</v>
      </c>
      <c r="GA268" s="13" t="n">
        <v>0.028826</v>
      </c>
      <c r="GB268" s="13" t="n">
        <v>-0.045935</v>
      </c>
      <c r="GC268" s="13" t="n">
        <v>0.026239</v>
      </c>
    </row>
    <row r="269" customFormat="false" ht="15" hidden="false" customHeight="false" outlineLevel="0" collapsed="false">
      <c r="B269" s="8" t="str">
        <f aca="false">Deals!B269</f>
        <v>Sunopta Inc.</v>
      </c>
      <c r="C269" s="12" t="n">
        <v>1</v>
      </c>
      <c r="D269" s="13" t="n">
        <v>0.325279</v>
      </c>
      <c r="E269" s="13" t="n">
        <v>-0.040673</v>
      </c>
      <c r="F269" s="13" t="n">
        <v>-0.134503</v>
      </c>
      <c r="G269" s="13" t="n">
        <v>0.032095</v>
      </c>
      <c r="H269" s="13" t="n">
        <v>-0.270049</v>
      </c>
      <c r="I269" s="13" t="n">
        <v>0.206278</v>
      </c>
      <c r="J269" s="13" t="n">
        <v>-0.159851</v>
      </c>
      <c r="K269" s="13" t="n">
        <v>-0.073009</v>
      </c>
      <c r="L269" s="13" t="n">
        <v>0.348449</v>
      </c>
      <c r="M269" s="13" t="n">
        <v>0.175221</v>
      </c>
      <c r="N269" s="13" t="n">
        <v>0.063253</v>
      </c>
      <c r="O269" s="13" t="n">
        <v>-0.058074</v>
      </c>
      <c r="P269" s="13" t="n">
        <v>0.097744</v>
      </c>
      <c r="Q269" s="13" t="n">
        <v>-0.034247</v>
      </c>
      <c r="R269" s="13" t="n">
        <v>-0.007092</v>
      </c>
      <c r="S269" s="13" t="n">
        <v>0.028571</v>
      </c>
      <c r="T269" s="13" t="n">
        <v>-0.034722</v>
      </c>
      <c r="U269" s="13" t="n">
        <v>0.05036</v>
      </c>
      <c r="V269" s="13" t="n">
        <v>0.273973</v>
      </c>
      <c r="W269" s="13" t="n">
        <v>0.096774</v>
      </c>
      <c r="X269" s="13" t="n">
        <v>-0.068627</v>
      </c>
      <c r="Y269" s="13" t="n">
        <v>-0.094737</v>
      </c>
      <c r="Z269" s="13" t="n">
        <v>0.011628</v>
      </c>
      <c r="AA269" s="13" t="n">
        <v>0.074713</v>
      </c>
      <c r="AB269" s="13" t="n">
        <v>-0.15508</v>
      </c>
      <c r="AC269" s="13" t="n">
        <v>-0.018987</v>
      </c>
      <c r="AD269" s="13" t="n">
        <v>-0.045161</v>
      </c>
      <c r="AE269" s="13" t="n">
        <v>-0.060811</v>
      </c>
      <c r="AF269" s="13" t="n">
        <v>0.021583</v>
      </c>
      <c r="AG269" s="13" t="n">
        <v>-0.049296</v>
      </c>
      <c r="AH269" s="13" t="n">
        <v>0.214815</v>
      </c>
      <c r="AI269" s="13" t="n">
        <v>0.02439</v>
      </c>
      <c r="AJ269" s="13" t="n">
        <v>-0.02381</v>
      </c>
      <c r="AK269" s="13" t="n">
        <v>-0.067073</v>
      </c>
      <c r="AL269" s="13" t="n">
        <v>-0.039216</v>
      </c>
      <c r="AM269" s="13" t="n">
        <v>0.009524</v>
      </c>
      <c r="AN269" s="13" t="n">
        <v>-0.365229</v>
      </c>
      <c r="AO269" s="13" t="n">
        <v>-0.178344</v>
      </c>
      <c r="AP269" s="13" t="n">
        <v>0.074935</v>
      </c>
      <c r="AQ269" s="13" t="n">
        <v>-0.375</v>
      </c>
      <c r="AR269" s="13" t="n">
        <v>0.330769</v>
      </c>
      <c r="AS269" s="13" t="n">
        <v>0.026012</v>
      </c>
      <c r="AT269" s="13" t="n">
        <v>0.073239</v>
      </c>
      <c r="AU269" s="13" t="n">
        <v>-0.136483</v>
      </c>
      <c r="AV269" s="13" t="n">
        <v>-0.133739</v>
      </c>
      <c r="AW269" s="13" t="n">
        <v>-0.192982</v>
      </c>
      <c r="AX269" s="13" t="n">
        <v>-0.217391</v>
      </c>
      <c r="AY269" s="13" t="n">
        <v>0.061111</v>
      </c>
      <c r="AZ269" s="13" t="n">
        <v>0.518325</v>
      </c>
      <c r="BA269" s="13" t="n">
        <v>-0.137931</v>
      </c>
      <c r="BB269" s="13" t="n">
        <v>0.08</v>
      </c>
      <c r="BC269" s="13" t="n">
        <v>0</v>
      </c>
      <c r="BD269" s="13" t="n">
        <v>-0.362963</v>
      </c>
      <c r="BE269" s="13" t="n">
        <v>0.633721</v>
      </c>
      <c r="BF269" s="13" t="n">
        <v>0.669039</v>
      </c>
      <c r="BG269" s="13" t="n">
        <v>0.002132</v>
      </c>
      <c r="BH269" s="13" t="n">
        <v>0.4</v>
      </c>
      <c r="BI269" s="13" t="n">
        <v>0.033435</v>
      </c>
      <c r="BJ269" s="13" t="n">
        <v>0.091176</v>
      </c>
      <c r="BK269" s="13" t="n">
        <v>-0.075472</v>
      </c>
      <c r="BM269" s="13" t="n">
        <v>0.022571</v>
      </c>
      <c r="BN269" s="13" t="n">
        <v>-0.044976</v>
      </c>
      <c r="BO269" s="13" t="n">
        <v>-0.07603</v>
      </c>
      <c r="BP269" s="13" t="n">
        <v>0.004854</v>
      </c>
      <c r="BQ269" s="13" t="n">
        <v>0.065541</v>
      </c>
      <c r="BR269" s="13" t="n">
        <v>0.058126</v>
      </c>
      <c r="BS269" s="13" t="n">
        <v>-0.012373</v>
      </c>
      <c r="BT269" s="13" t="n">
        <v>0.010467</v>
      </c>
      <c r="BU269" s="13" t="n">
        <v>0.05561</v>
      </c>
      <c r="BV269" s="13" t="n">
        <v>0.032884</v>
      </c>
      <c r="BW269" s="13" t="n">
        <v>0.018853</v>
      </c>
      <c r="BX269" s="13" t="n">
        <v>-0.030427</v>
      </c>
      <c r="BY269" s="13" t="n">
        <v>0.135926</v>
      </c>
      <c r="BZ269" s="13" t="n">
        <v>0.04365</v>
      </c>
      <c r="CA269" s="13" t="n">
        <v>-0.00087</v>
      </c>
      <c r="CB269" s="13" t="n">
        <v>-0.013856</v>
      </c>
      <c r="CC269" s="13" t="n">
        <v>0.001807</v>
      </c>
      <c r="CD269" s="13" t="n">
        <v>0.002697</v>
      </c>
      <c r="CE269" s="13" t="n">
        <v>-0.031919</v>
      </c>
      <c r="CF269" s="13" t="n">
        <v>0.043568</v>
      </c>
      <c r="CG269" s="13" t="n">
        <v>-0.002382</v>
      </c>
      <c r="CH269" s="13" t="n">
        <v>-0.015454</v>
      </c>
      <c r="CI269" s="13" t="n">
        <v>0.091039</v>
      </c>
      <c r="CJ269" s="13" t="n">
        <v>0.009073</v>
      </c>
      <c r="CK269" s="13" t="n">
        <v>0.03861</v>
      </c>
      <c r="CL269" s="13" t="n">
        <v>0.002164</v>
      </c>
      <c r="CM269" s="13" t="n">
        <v>0.005313</v>
      </c>
      <c r="CN269" s="13" t="n">
        <v>-0.038367</v>
      </c>
      <c r="CO269" s="13" t="n">
        <v>0.024923</v>
      </c>
      <c r="CP269" s="13" t="n">
        <v>0.009816</v>
      </c>
      <c r="CQ269" s="13" t="n">
        <v>0.063579</v>
      </c>
      <c r="CR269" s="13" t="n">
        <v>0.017622</v>
      </c>
      <c r="CS269" s="13" t="n">
        <v>0.00198</v>
      </c>
      <c r="CT269" s="13" t="n">
        <v>0.02827</v>
      </c>
      <c r="CU269" s="13" t="n">
        <v>-0.023516</v>
      </c>
      <c r="CV269" s="13" t="n">
        <v>-0.080293</v>
      </c>
      <c r="CW269" s="13" t="n">
        <v>-0.033718</v>
      </c>
      <c r="CX269" s="13" t="n">
        <v>-0.122404</v>
      </c>
      <c r="CY269" s="13" t="n">
        <v>0.107903</v>
      </c>
      <c r="CZ269" s="13" t="n">
        <v>0.043961</v>
      </c>
      <c r="DA269" s="13" t="n">
        <v>-0.037061</v>
      </c>
      <c r="DB269" s="13" t="n">
        <v>0.018682</v>
      </c>
      <c r="DC269" s="13" t="n">
        <v>-0.079493</v>
      </c>
      <c r="DD269" s="13" t="n">
        <v>0.047192</v>
      </c>
      <c r="DE269" s="13" t="n">
        <v>-0.020901</v>
      </c>
      <c r="DF269" s="13" t="n">
        <v>-0.087416</v>
      </c>
      <c r="DG269" s="13" t="n">
        <v>0.079525</v>
      </c>
      <c r="DH269" s="13" t="n">
        <v>-0.005728</v>
      </c>
      <c r="DI269" s="13" t="n">
        <v>0.040045</v>
      </c>
      <c r="DJ269" s="13" t="n">
        <v>0.070372</v>
      </c>
      <c r="DK269" s="13" t="n">
        <v>-0.096911</v>
      </c>
      <c r="DL269" s="13" t="n">
        <v>-0.084809</v>
      </c>
      <c r="DM269" s="13" t="n">
        <v>-0.276923</v>
      </c>
      <c r="DN269" s="13" t="n">
        <v>0.15782</v>
      </c>
      <c r="DO269" s="13" t="n">
        <v>0.041402</v>
      </c>
      <c r="DP269" s="13" t="n">
        <v>0.064665</v>
      </c>
      <c r="DQ269" s="13" t="n">
        <v>0.036497</v>
      </c>
      <c r="DR269" s="13" t="n">
        <v>0.060696</v>
      </c>
      <c r="DS269" s="13" t="n">
        <v>-0.032792</v>
      </c>
      <c r="DT269" s="13" t="n">
        <v>0.012595</v>
      </c>
      <c r="DV269" s="13" t="n">
        <v>0.009444</v>
      </c>
      <c r="DW269" s="13" t="n">
        <v>-0.039128</v>
      </c>
      <c r="DX269" s="13" t="n">
        <v>-0.079693</v>
      </c>
      <c r="DY269" s="13" t="n">
        <v>-0.000588</v>
      </c>
      <c r="DZ269" s="13" t="n">
        <v>0.074086</v>
      </c>
      <c r="EA269" s="13" t="n">
        <v>0.051128</v>
      </c>
      <c r="EB269" s="13" t="n">
        <v>-0.004222</v>
      </c>
      <c r="EC269" s="13" t="n">
        <v>0.02783</v>
      </c>
      <c r="ED269" s="13" t="n">
        <v>0.074439</v>
      </c>
      <c r="EE269" s="13" t="n">
        <v>0.030606</v>
      </c>
      <c r="EF269" s="13" t="n">
        <v>0.019938</v>
      </c>
      <c r="EG269" s="13" t="n">
        <v>-0.042755</v>
      </c>
      <c r="EH269" s="13" t="n">
        <v>0.111444</v>
      </c>
      <c r="EI269" s="13" t="n">
        <v>0.035548</v>
      </c>
      <c r="EJ269" s="13" t="n">
        <v>0.018209</v>
      </c>
      <c r="EK269" s="13" t="n">
        <v>-0.002873</v>
      </c>
      <c r="EL269" s="13" t="n">
        <v>0.00237</v>
      </c>
      <c r="EM269" s="13" t="n">
        <v>-0.006756</v>
      </c>
      <c r="EN269" s="13" t="n">
        <v>-0.025655</v>
      </c>
      <c r="EO269" s="13" t="n">
        <v>0.02877</v>
      </c>
      <c r="EP269" s="13" t="n">
        <v>-0.009182</v>
      </c>
      <c r="EQ269" s="13" t="n">
        <v>-0.019957</v>
      </c>
      <c r="ER269" s="13" t="n">
        <v>0.086929</v>
      </c>
      <c r="ES269" s="13" t="n">
        <v>0.008946</v>
      </c>
      <c r="ET269" s="13" t="n">
        <v>0.048429</v>
      </c>
      <c r="EU269" s="13" t="n">
        <v>0.022056</v>
      </c>
      <c r="EV269" s="13" t="n">
        <v>0.024648</v>
      </c>
      <c r="EW269" s="13" t="n">
        <v>-0.039029</v>
      </c>
      <c r="EX269" s="13" t="n">
        <v>0.003551</v>
      </c>
      <c r="EY269" s="13" t="n">
        <v>0.006746</v>
      </c>
      <c r="EZ269" s="13" t="n">
        <v>0.038322</v>
      </c>
      <c r="FA269" s="13" t="n">
        <v>0.019575</v>
      </c>
      <c r="FB269" s="13" t="n">
        <v>-0.003848</v>
      </c>
      <c r="FC269" s="13" t="n">
        <v>0.013367</v>
      </c>
      <c r="FD269" s="13" t="n">
        <v>-0.027309</v>
      </c>
      <c r="FE269" s="13" t="n">
        <v>-0.085705</v>
      </c>
      <c r="FF269" s="13" t="n">
        <v>-0.043299</v>
      </c>
      <c r="FG269" s="13" t="n">
        <v>-0.140705</v>
      </c>
      <c r="FH269" s="13" t="n">
        <v>0.139049</v>
      </c>
      <c r="FI269" s="13" t="n">
        <v>0.049845</v>
      </c>
      <c r="FJ269" s="13" t="n">
        <v>-0.030541</v>
      </c>
      <c r="FK269" s="13" t="n">
        <v>0.010967</v>
      </c>
      <c r="FL269" s="13" t="n">
        <v>-0.079865</v>
      </c>
      <c r="FM269" s="13" t="n">
        <v>0.009675</v>
      </c>
      <c r="FN269" s="13" t="n">
        <v>-0.023852</v>
      </c>
      <c r="FO269" s="13" t="n">
        <v>-0.064003</v>
      </c>
      <c r="FP269" s="13" t="n">
        <v>0.056801</v>
      </c>
      <c r="FQ269" s="13" t="n">
        <v>-0.028552</v>
      </c>
      <c r="FR269" s="13" t="n">
        <v>0.016991</v>
      </c>
      <c r="FS269" s="13" t="n">
        <v>0.080169</v>
      </c>
      <c r="FT269" s="13" t="n">
        <v>-0.013171</v>
      </c>
      <c r="FU269" s="13" t="n">
        <v>-0.067954</v>
      </c>
      <c r="FV269" s="13" t="n">
        <v>-0.266897</v>
      </c>
      <c r="FW269" s="13" t="n">
        <v>0.20596</v>
      </c>
      <c r="FX269" s="13" t="n">
        <v>0.073257</v>
      </c>
      <c r="FY269" s="13" t="n">
        <v>0.145066</v>
      </c>
      <c r="FZ269" s="13" t="n">
        <v>0.049638</v>
      </c>
      <c r="GA269" s="13" t="n">
        <v>0.036972</v>
      </c>
      <c r="GB269" s="13" t="n">
        <v>-0.017021</v>
      </c>
      <c r="GC269" s="13" t="n">
        <v>0.019086</v>
      </c>
    </row>
    <row r="270" customFormat="false" ht="15" hidden="false" customHeight="false" outlineLevel="0" collapsed="false">
      <c r="B270" s="8" t="str">
        <f aca="false">Deals!B270</f>
        <v>CMC Materials, Inc.</v>
      </c>
      <c r="C270" s="12" t="n">
        <v>1</v>
      </c>
      <c r="D270" s="13" t="n">
        <v>-0.00498</v>
      </c>
      <c r="E270" s="13" t="n">
        <v>0.043375</v>
      </c>
      <c r="F270" s="13" t="n">
        <v>-0.071722</v>
      </c>
      <c r="G270" s="13" t="n">
        <v>-0.053642</v>
      </c>
      <c r="H270" s="13" t="n">
        <v>0.063703</v>
      </c>
      <c r="I270" s="13" t="n">
        <v>0.023955</v>
      </c>
      <c r="J270" s="13" t="n">
        <v>0.02984</v>
      </c>
      <c r="K270" s="13" t="n">
        <v>-0.018544</v>
      </c>
      <c r="L270" s="13" t="n">
        <v>0.242796</v>
      </c>
      <c r="M270" s="13" t="n">
        <v>-0.055112</v>
      </c>
      <c r="N270" s="13" t="n">
        <v>0.064159</v>
      </c>
      <c r="O270" s="13" t="n">
        <v>0.044415</v>
      </c>
      <c r="P270" s="13" t="n">
        <v>0.078176</v>
      </c>
      <c r="Q270" s="13" t="n">
        <v>0.060255</v>
      </c>
      <c r="R270" s="13" t="n">
        <v>0.068703</v>
      </c>
      <c r="S270" s="13" t="n">
        <v>0.02533</v>
      </c>
      <c r="T270" s="13" t="n">
        <v>0.106761</v>
      </c>
      <c r="U270" s="13" t="n">
        <v>0.022712</v>
      </c>
      <c r="V270" s="13" t="n">
        <v>-0.036503</v>
      </c>
      <c r="W270" s="13" t="n">
        <v>-0.02199</v>
      </c>
      <c r="X270" s="13" t="n">
        <v>0.004334</v>
      </c>
      <c r="Y270" s="13" t="n">
        <v>-0.03412</v>
      </c>
      <c r="Z270" s="13" t="n">
        <v>0.116029</v>
      </c>
      <c r="AA270" s="13" t="n">
        <v>0.209433</v>
      </c>
      <c r="AB270" s="13" t="n">
        <v>-0.003621</v>
      </c>
      <c r="AC270" s="13" t="n">
        <v>-0.023256</v>
      </c>
      <c r="AD270" s="13" t="n">
        <v>0.083014</v>
      </c>
      <c r="AE270" s="13" t="n">
        <v>9.8E-005</v>
      </c>
      <c r="AF270" s="13" t="n">
        <v>0.051129</v>
      </c>
      <c r="AG270" s="13" t="n">
        <v>-0.052843</v>
      </c>
      <c r="AH270" s="13" t="n">
        <v>0.115525</v>
      </c>
      <c r="AI270" s="13" t="n">
        <v>-0.049571</v>
      </c>
      <c r="AJ270" s="13" t="n">
        <v>0.11984</v>
      </c>
      <c r="AK270" s="13" t="n">
        <v>-0.064093</v>
      </c>
      <c r="AL270" s="13" t="n">
        <v>-0.084804</v>
      </c>
      <c r="AM270" s="13" t="n">
        <v>-0.053795</v>
      </c>
      <c r="AN270" s="13" t="n">
        <v>0.101004</v>
      </c>
      <c r="AO270" s="13" t="n">
        <v>-0.112858</v>
      </c>
      <c r="AP270" s="13" t="n">
        <v>0.068589</v>
      </c>
      <c r="AQ270" s="13" t="n">
        <v>0.110021</v>
      </c>
      <c r="AR270" s="13" t="n">
        <v>-0.01008</v>
      </c>
      <c r="AS270" s="13" t="n">
        <v>0.127635</v>
      </c>
      <c r="AT270" s="13" t="n">
        <v>-0.22796</v>
      </c>
      <c r="AU270" s="13" t="n">
        <v>0.129373</v>
      </c>
      <c r="AV270" s="13" t="n">
        <v>0.105105</v>
      </c>
      <c r="AW270" s="13" t="n">
        <v>0.024661</v>
      </c>
      <c r="AX270" s="13" t="n">
        <v>0.132852</v>
      </c>
      <c r="AY270" s="13" t="n">
        <v>0.070179</v>
      </c>
      <c r="AZ270" s="13" t="n">
        <v>-0.117192</v>
      </c>
      <c r="BA270" s="13" t="n">
        <v>0.081778</v>
      </c>
      <c r="BB270" s="13" t="n">
        <v>0.008246</v>
      </c>
      <c r="BC270" s="13" t="n">
        <v>-0.042815</v>
      </c>
      <c r="BD270" s="13" t="n">
        <v>-0.1805</v>
      </c>
      <c r="BE270" s="13" t="n">
        <v>0.073594</v>
      </c>
      <c r="BF270" s="13" t="n">
        <v>0.182145</v>
      </c>
      <c r="BG270" s="13" t="n">
        <v>-0.036725</v>
      </c>
      <c r="BH270" s="13" t="n">
        <v>0.08012</v>
      </c>
      <c r="BI270" s="13" t="n">
        <v>0.010417</v>
      </c>
      <c r="BJ270" s="13" t="n">
        <v>-0.06225</v>
      </c>
      <c r="BK270" s="13" t="n">
        <v>-0.004341</v>
      </c>
      <c r="BM270" s="13" t="n">
        <v>0.030003</v>
      </c>
      <c r="BN270" s="13" t="n">
        <v>-0.050286</v>
      </c>
      <c r="BO270" s="13" t="n">
        <v>-0.083393</v>
      </c>
      <c r="BP270" s="13" t="n">
        <v>0.018763</v>
      </c>
      <c r="BQ270" s="13" t="n">
        <v>0.08417</v>
      </c>
      <c r="BR270" s="13" t="n">
        <v>-2.2E-005</v>
      </c>
      <c r="BS270" s="13" t="n">
        <v>0.00702</v>
      </c>
      <c r="BT270" s="13" t="n">
        <v>-0.008668</v>
      </c>
      <c r="BU270" s="13" t="n">
        <v>0.05865</v>
      </c>
      <c r="BV270" s="13" t="n">
        <v>0.021658</v>
      </c>
      <c r="BW270" s="13" t="n">
        <v>0.009925</v>
      </c>
      <c r="BX270" s="13" t="n">
        <v>-0.056638</v>
      </c>
      <c r="BY270" s="13" t="n">
        <v>0.130835</v>
      </c>
      <c r="BZ270" s="13" t="n">
        <v>0.024077</v>
      </c>
      <c r="CA270" s="13" t="n">
        <v>-0.005274</v>
      </c>
      <c r="CB270" s="13" t="n">
        <v>0.006226</v>
      </c>
      <c r="CC270" s="13" t="n">
        <v>-0.007483</v>
      </c>
      <c r="CD270" s="13" t="n">
        <v>0.010098</v>
      </c>
      <c r="CE270" s="13" t="n">
        <v>-0.023938</v>
      </c>
      <c r="CF270" s="13" t="n">
        <v>0.032326</v>
      </c>
      <c r="CG270" s="13" t="n">
        <v>0.010639</v>
      </c>
      <c r="CH270" s="13" t="n">
        <v>-0.018939</v>
      </c>
      <c r="CI270" s="13" t="n">
        <v>0.08756</v>
      </c>
      <c r="CJ270" s="13" t="n">
        <v>0.002272</v>
      </c>
      <c r="CK270" s="13" t="n">
        <v>0.023744</v>
      </c>
      <c r="CL270" s="13" t="n">
        <v>-0.019439</v>
      </c>
      <c r="CM270" s="13" t="n">
        <v>0.029965</v>
      </c>
      <c r="CN270" s="13" t="n">
        <v>-0.039999</v>
      </c>
      <c r="CO270" s="13" t="n">
        <v>0.011741</v>
      </c>
      <c r="CP270" s="13" t="n">
        <v>0.00887</v>
      </c>
      <c r="CQ270" s="13" t="n">
        <v>0.06982</v>
      </c>
      <c r="CR270" s="13" t="n">
        <v>-0.002058</v>
      </c>
      <c r="CS270" s="13" t="n">
        <v>0.03853</v>
      </c>
      <c r="CT270" s="13" t="n">
        <v>0.040514</v>
      </c>
      <c r="CU270" s="13" t="n">
        <v>-0.034794</v>
      </c>
      <c r="CV270" s="13" t="n">
        <v>-0.122604</v>
      </c>
      <c r="CW270" s="13" t="n">
        <v>0.029005</v>
      </c>
      <c r="CX270" s="13" t="n">
        <v>-0.115803</v>
      </c>
      <c r="CY270" s="13" t="n">
        <v>0.097285</v>
      </c>
      <c r="CZ270" s="13" t="n">
        <v>0.058438</v>
      </c>
      <c r="DA270" s="13" t="n">
        <v>-0.031017</v>
      </c>
      <c r="DB270" s="13" t="n">
        <v>0.038819</v>
      </c>
      <c r="DC270" s="13" t="n">
        <v>-0.077642</v>
      </c>
      <c r="DD270" s="13" t="n">
        <v>0.089304</v>
      </c>
      <c r="DE270" s="13" t="n">
        <v>0.00738</v>
      </c>
      <c r="DF270" s="13" t="n">
        <v>-0.047928</v>
      </c>
      <c r="DG270" s="13" t="n">
        <v>0.03855</v>
      </c>
      <c r="DH270" s="13" t="n">
        <v>0.017423</v>
      </c>
      <c r="DI270" s="13" t="n">
        <v>0.029992</v>
      </c>
      <c r="DJ270" s="13" t="n">
        <v>0.062799</v>
      </c>
      <c r="DK270" s="13" t="n">
        <v>-0.054286</v>
      </c>
      <c r="DL270" s="13" t="n">
        <v>-0.108629</v>
      </c>
      <c r="DM270" s="13" t="n">
        <v>-0.21823</v>
      </c>
      <c r="DN270" s="13" t="n">
        <v>0.125835</v>
      </c>
      <c r="DO270" s="13" t="n">
        <v>0.038045</v>
      </c>
      <c r="DP270" s="13" t="n">
        <v>0.037525</v>
      </c>
      <c r="DQ270" s="13" t="n">
        <v>0.036019</v>
      </c>
      <c r="DR270" s="13" t="n">
        <v>0.045969</v>
      </c>
      <c r="DS270" s="13" t="n">
        <v>-0.050916</v>
      </c>
      <c r="DT270" s="13" t="n">
        <v>0.024776</v>
      </c>
      <c r="DV270" s="13" t="n">
        <v>0.034408</v>
      </c>
      <c r="DW270" s="13" t="n">
        <v>-0.05314</v>
      </c>
      <c r="DX270" s="13" t="n">
        <v>-0.082202</v>
      </c>
      <c r="DY270" s="13" t="n">
        <v>0.022044</v>
      </c>
      <c r="DZ270" s="13" t="n">
        <v>0.079691</v>
      </c>
      <c r="EA270" s="13" t="n">
        <v>0.017991</v>
      </c>
      <c r="EB270" s="13" t="n">
        <v>0.011739</v>
      </c>
      <c r="EC270" s="13" t="n">
        <v>-0.014708</v>
      </c>
      <c r="ED270" s="13" t="n">
        <v>0.056092</v>
      </c>
      <c r="EE270" s="13" t="n">
        <v>0.019127</v>
      </c>
      <c r="EF270" s="13" t="n">
        <v>0.013815</v>
      </c>
      <c r="EG270" s="13" t="n">
        <v>-0.055074</v>
      </c>
      <c r="EH270" s="13" t="n">
        <v>0.135632</v>
      </c>
      <c r="EI270" s="13" t="n">
        <v>0.026419</v>
      </c>
      <c r="EJ270" s="13" t="n">
        <v>-0.00429</v>
      </c>
      <c r="EK270" s="13" t="n">
        <v>0.009305</v>
      </c>
      <c r="EL270" s="13" t="n">
        <v>-0.00634</v>
      </c>
      <c r="EM270" s="13" t="n">
        <v>0.009706</v>
      </c>
      <c r="EN270" s="13" t="n">
        <v>-0.029333</v>
      </c>
      <c r="EO270" s="13" t="n">
        <v>0.040897</v>
      </c>
      <c r="EP270" s="13" t="n">
        <v>0.009406</v>
      </c>
      <c r="EQ270" s="13" t="n">
        <v>-0.017898</v>
      </c>
      <c r="ER270" s="13" t="n">
        <v>0.091002</v>
      </c>
      <c r="ES270" s="13" t="n">
        <v>0.001117</v>
      </c>
      <c r="ET270" s="13" t="n">
        <v>0.022477</v>
      </c>
      <c r="EU270" s="13" t="n">
        <v>-0.013906</v>
      </c>
      <c r="EV270" s="13" t="n">
        <v>0.027451</v>
      </c>
      <c r="EW270" s="13" t="n">
        <v>-0.038053</v>
      </c>
      <c r="EX270" s="13" t="n">
        <v>0.011183</v>
      </c>
      <c r="EY270" s="13" t="n">
        <v>0.009837</v>
      </c>
      <c r="EZ270" s="13" t="n">
        <v>0.069362</v>
      </c>
      <c r="FA270" s="13" t="n">
        <v>0.00185</v>
      </c>
      <c r="FB270" s="13" t="n">
        <v>0.037225</v>
      </c>
      <c r="FC270" s="13" t="n">
        <v>0.040893</v>
      </c>
      <c r="FD270" s="13" t="n">
        <v>-0.039627</v>
      </c>
      <c r="FE270" s="13" t="n">
        <v>-0.122604</v>
      </c>
      <c r="FF270" s="13" t="n">
        <v>0.026862</v>
      </c>
      <c r="FG270" s="13" t="n">
        <v>-0.11858</v>
      </c>
      <c r="FH270" s="13" t="n">
        <v>0.107668</v>
      </c>
      <c r="FI270" s="13" t="n">
        <v>0.069291</v>
      </c>
      <c r="FJ270" s="13" t="n">
        <v>-0.031799</v>
      </c>
      <c r="FK270" s="13" t="n">
        <v>0.039109</v>
      </c>
      <c r="FL270" s="13" t="n">
        <v>-0.086469</v>
      </c>
      <c r="FM270" s="13" t="n">
        <v>0.092211</v>
      </c>
      <c r="FN270" s="13" t="n">
        <v>0.00861</v>
      </c>
      <c r="FO270" s="13" t="n">
        <v>-0.049638</v>
      </c>
      <c r="FP270" s="13" t="n">
        <v>0.039134</v>
      </c>
      <c r="FQ270" s="13" t="n">
        <v>0.011202</v>
      </c>
      <c r="FR270" s="13" t="n">
        <v>0.027912</v>
      </c>
      <c r="FS270" s="13" t="n">
        <v>0.083354</v>
      </c>
      <c r="FT270" s="13" t="n">
        <v>-0.059186</v>
      </c>
      <c r="FU270" s="13" t="n">
        <v>-0.109853</v>
      </c>
      <c r="FV270" s="13" t="n">
        <v>-0.227682</v>
      </c>
      <c r="FW270" s="13" t="n">
        <v>0.160596</v>
      </c>
      <c r="FX270" s="13" t="n">
        <v>0.052385</v>
      </c>
      <c r="FY270" s="13" t="n">
        <v>0.041493</v>
      </c>
      <c r="FZ270" s="13" t="n">
        <v>0.029421</v>
      </c>
      <c r="GA270" s="13" t="n">
        <v>0.038437</v>
      </c>
      <c r="GB270" s="13" t="n">
        <v>-0.05288</v>
      </c>
      <c r="GC270" s="13" t="n">
        <v>0.030608</v>
      </c>
    </row>
    <row r="271" customFormat="false" ht="15" hidden="false" customHeight="false" outlineLevel="0" collapsed="false">
      <c r="B271" s="8" t="str">
        <f aca="false">Deals!B271</f>
        <v>Integer Holdings Corporation</v>
      </c>
      <c r="C271" s="12" t="n">
        <v>1</v>
      </c>
      <c r="D271" s="13" t="n">
        <v>0.085875</v>
      </c>
      <c r="E271" s="13" t="n">
        <v>-0.095451</v>
      </c>
      <c r="F271" s="13" t="n">
        <v>-0.264571</v>
      </c>
      <c r="G271" s="13" t="n">
        <v>-0.020979</v>
      </c>
      <c r="H271" s="13" t="n">
        <v>-0.057143</v>
      </c>
      <c r="I271" s="13" t="n">
        <v>-0.023569</v>
      </c>
      <c r="J271" s="13" t="n">
        <v>-0.093103</v>
      </c>
      <c r="K271" s="13" t="n">
        <v>-0.019962</v>
      </c>
      <c r="L271" s="13" t="n">
        <v>-0.281927</v>
      </c>
      <c r="M271" s="13" t="n">
        <v>0.089599</v>
      </c>
      <c r="N271" s="13" t="n">
        <v>-0.103719</v>
      </c>
      <c r="O271" s="13" t="n">
        <v>0.016598</v>
      </c>
      <c r="P271" s="13" t="n">
        <v>0.281179</v>
      </c>
      <c r="Q271" s="13" t="n">
        <v>0.042478</v>
      </c>
      <c r="R271" s="13" t="n">
        <v>0.10017</v>
      </c>
      <c r="S271" s="13" t="n">
        <v>0.115741</v>
      </c>
      <c r="T271" s="13" t="n">
        <v>0.112033</v>
      </c>
      <c r="U271" s="13" t="n">
        <v>-0.085821</v>
      </c>
      <c r="V271" s="13" t="n">
        <v>0.080272</v>
      </c>
      <c r="W271" s="13" t="n">
        <v>0.089421</v>
      </c>
      <c r="X271" s="13" t="n">
        <v>0.05896</v>
      </c>
      <c r="Y271" s="13" t="n">
        <v>0.003275</v>
      </c>
      <c r="Z271" s="13" t="n">
        <v>0.113166</v>
      </c>
      <c r="AA271" s="13" t="n">
        <v>-0.049853</v>
      </c>
      <c r="AB271" s="13" t="n">
        <v>-0.003086</v>
      </c>
      <c r="AC271" s="13" t="n">
        <v>-0.065015</v>
      </c>
      <c r="AD271" s="13" t="n">
        <v>0.107064</v>
      </c>
      <c r="AE271" s="13" t="n">
        <v>0.017946</v>
      </c>
      <c r="AF271" s="13" t="n">
        <v>0.107738</v>
      </c>
      <c r="AG271" s="13" t="n">
        <v>-0.029178</v>
      </c>
      <c r="AH271" s="13" t="n">
        <v>0.202186</v>
      </c>
      <c r="AI271" s="13" t="n">
        <v>-0.020455</v>
      </c>
      <c r="AJ271" s="13" t="n">
        <v>0.105182</v>
      </c>
      <c r="AK271" s="13" t="n">
        <v>0.118265</v>
      </c>
      <c r="AL271" s="13" t="n">
        <v>0.038173</v>
      </c>
      <c r="AM271" s="13" t="n">
        <v>-0.10223</v>
      </c>
      <c r="AN271" s="13" t="n">
        <v>0.189472</v>
      </c>
      <c r="AO271" s="13" t="n">
        <v>-0.139083</v>
      </c>
      <c r="AP271" s="13" t="n">
        <v>0.062025</v>
      </c>
      <c r="AQ271" s="13" t="n">
        <v>0.123102</v>
      </c>
      <c r="AR271" s="13" t="n">
        <v>-0.170844</v>
      </c>
      <c r="AS271" s="13" t="n">
        <v>-0.08393</v>
      </c>
      <c r="AT271" s="13" t="n">
        <v>0.014619</v>
      </c>
      <c r="AU271" s="13" t="n">
        <v>0.197147</v>
      </c>
      <c r="AV271" s="13" t="n">
        <v>0.043017</v>
      </c>
      <c r="AW271" s="13" t="n">
        <v>-0.172855</v>
      </c>
      <c r="AX271" s="13" t="n">
        <v>0.043646</v>
      </c>
      <c r="AY271" s="13" t="n">
        <v>0.024881</v>
      </c>
      <c r="AZ271" s="13" t="n">
        <v>-0.020532</v>
      </c>
      <c r="BA271" s="13" t="n">
        <v>0.060382</v>
      </c>
      <c r="BB271" s="13" t="n">
        <v>0.061793</v>
      </c>
      <c r="BC271" s="13" t="n">
        <v>0.055855</v>
      </c>
      <c r="BD271" s="13" t="n">
        <v>-0.302872</v>
      </c>
      <c r="BE271" s="13" t="n">
        <v>0.184537</v>
      </c>
      <c r="BF271" s="13" t="n">
        <v>0.06339</v>
      </c>
      <c r="BG271" s="13" t="n">
        <v>-0.077419</v>
      </c>
      <c r="BH271" s="13" t="n">
        <v>-0.099658</v>
      </c>
      <c r="BI271" s="13" t="n">
        <v>0.053064</v>
      </c>
      <c r="BJ271" s="13" t="n">
        <v>-0.147993</v>
      </c>
      <c r="BK271" s="13" t="n">
        <v>-0.00949</v>
      </c>
      <c r="BM271" s="13" t="n">
        <v>0.007963</v>
      </c>
      <c r="BN271" s="13" t="n">
        <v>-0.046804</v>
      </c>
      <c r="BO271" s="13" t="n">
        <v>-0.068914</v>
      </c>
      <c r="BP271" s="13" t="n">
        <v>0.023766</v>
      </c>
      <c r="BQ271" s="13" t="n">
        <v>0.078786</v>
      </c>
      <c r="BR271" s="13" t="n">
        <v>0.016005</v>
      </c>
      <c r="BS271" s="13" t="n">
        <v>0.006008</v>
      </c>
      <c r="BT271" s="13" t="n">
        <v>-0.000795</v>
      </c>
      <c r="BU271" s="13" t="n">
        <v>0.065576</v>
      </c>
      <c r="BV271" s="13" t="n">
        <v>0.037891</v>
      </c>
      <c r="BW271" s="13" t="n">
        <v>0.003862</v>
      </c>
      <c r="BX271" s="13" t="n">
        <v>-0.029525</v>
      </c>
      <c r="BY271" s="13" t="n">
        <v>0.103264</v>
      </c>
      <c r="BZ271" s="13" t="n">
        <v>0.015927</v>
      </c>
      <c r="CA271" s="13" t="n">
        <v>0.013463</v>
      </c>
      <c r="CB271" s="13" t="n">
        <v>0.011146</v>
      </c>
      <c r="CC271" s="13" t="n">
        <v>0.007446</v>
      </c>
      <c r="CD271" s="13" t="n">
        <v>0.014659</v>
      </c>
      <c r="CE271" s="13" t="n">
        <v>-0.025473</v>
      </c>
      <c r="CF271" s="13" t="n">
        <v>0.027644</v>
      </c>
      <c r="CG271" s="13" t="n">
        <v>0.014574</v>
      </c>
      <c r="CH271" s="13" t="n">
        <v>-0.019729</v>
      </c>
      <c r="CI271" s="13" t="n">
        <v>0.070008</v>
      </c>
      <c r="CJ271" s="13" t="n">
        <v>0.014219</v>
      </c>
      <c r="CK271" s="13" t="n">
        <v>0.036682</v>
      </c>
      <c r="CL271" s="13" t="n">
        <v>0.003904</v>
      </c>
      <c r="CM271" s="13" t="n">
        <v>0.034016</v>
      </c>
      <c r="CN271" s="13" t="n">
        <v>-0.051369</v>
      </c>
      <c r="CO271" s="13" t="n">
        <v>-0.009456</v>
      </c>
      <c r="CP271" s="13" t="n">
        <v>-0.016556</v>
      </c>
      <c r="CQ271" s="13" t="n">
        <v>0.046834</v>
      </c>
      <c r="CR271" s="13" t="n">
        <v>0.001733</v>
      </c>
      <c r="CS271" s="13" t="n">
        <v>0.019585</v>
      </c>
      <c r="CT271" s="13" t="n">
        <v>0.028295</v>
      </c>
      <c r="CU271" s="13" t="n">
        <v>-0.021554</v>
      </c>
      <c r="CV271" s="13" t="n">
        <v>-0.084914</v>
      </c>
      <c r="CW271" s="13" t="n">
        <v>0.027938</v>
      </c>
      <c r="CX271" s="13" t="n">
        <v>-0.116724</v>
      </c>
      <c r="CY271" s="13" t="n">
        <v>0.11513</v>
      </c>
      <c r="CZ271" s="13" t="n">
        <v>0.047855</v>
      </c>
      <c r="DA271" s="13" t="n">
        <v>-0.008538</v>
      </c>
      <c r="DB271" s="13" t="n">
        <v>0.068989</v>
      </c>
      <c r="DC271" s="13" t="n">
        <v>-0.077456</v>
      </c>
      <c r="DD271" s="13" t="n">
        <v>0.074876</v>
      </c>
      <c r="DE271" s="13" t="n">
        <v>0.00707</v>
      </c>
      <c r="DF271" s="13" t="n">
        <v>-0.040461</v>
      </c>
      <c r="DG271" s="13" t="n">
        <v>0.026707</v>
      </c>
      <c r="DH271" s="13" t="n">
        <v>0.016719</v>
      </c>
      <c r="DI271" s="13" t="n">
        <v>0.014528</v>
      </c>
      <c r="DJ271" s="13" t="n">
        <v>0.042934</v>
      </c>
      <c r="DK271" s="13" t="n">
        <v>-0.026369</v>
      </c>
      <c r="DL271" s="13" t="n">
        <v>-0.111915</v>
      </c>
      <c r="DM271" s="13" t="n">
        <v>-0.181165</v>
      </c>
      <c r="DN271" s="13" t="n">
        <v>0.102267</v>
      </c>
      <c r="DO271" s="13" t="n">
        <v>0.050492</v>
      </c>
      <c r="DP271" s="13" t="n">
        <v>-0.000509</v>
      </c>
      <c r="DQ271" s="13" t="n">
        <v>0.025894</v>
      </c>
      <c r="DR271" s="13" t="n">
        <v>0.03218</v>
      </c>
      <c r="DS271" s="13" t="n">
        <v>-0.042964</v>
      </c>
      <c r="DT271" s="13" t="n">
        <v>0.030633</v>
      </c>
      <c r="DV271" s="13" t="n">
        <v>0.0063</v>
      </c>
      <c r="DW271" s="13" t="n">
        <v>-0.040284</v>
      </c>
      <c r="DX271" s="13" t="n">
        <v>-0.078335</v>
      </c>
      <c r="DY271" s="13" t="n">
        <v>0.026229</v>
      </c>
      <c r="DZ271" s="13" t="n">
        <v>0.083064</v>
      </c>
      <c r="EA271" s="13" t="n">
        <v>0.026946</v>
      </c>
      <c r="EB271" s="13" t="n">
        <v>0.000891</v>
      </c>
      <c r="EC271" s="13" t="n">
        <v>-0.001501</v>
      </c>
      <c r="ED271" s="13" t="n">
        <v>0.065978</v>
      </c>
      <c r="EE271" s="13" t="n">
        <v>0.037025</v>
      </c>
      <c r="EF271" s="13" t="n">
        <v>0.003486</v>
      </c>
      <c r="EG271" s="13" t="n">
        <v>-0.033383</v>
      </c>
      <c r="EH271" s="13" t="n">
        <v>0.109108</v>
      </c>
      <c r="EI271" s="13" t="n">
        <v>0.012881</v>
      </c>
      <c r="EJ271" s="13" t="n">
        <v>0.010399</v>
      </c>
      <c r="EK271" s="13" t="n">
        <v>0.01177</v>
      </c>
      <c r="EL271" s="13" t="n">
        <v>0.005698</v>
      </c>
      <c r="EM271" s="13" t="n">
        <v>0.01452</v>
      </c>
      <c r="EN271" s="13" t="n">
        <v>-0.022888</v>
      </c>
      <c r="EO271" s="13" t="n">
        <v>0.03131</v>
      </c>
      <c r="EP271" s="13" t="n">
        <v>0.014889</v>
      </c>
      <c r="EQ271" s="13" t="n">
        <v>-0.017389</v>
      </c>
      <c r="ER271" s="13" t="n">
        <v>0.071866</v>
      </c>
      <c r="ES271" s="13" t="n">
        <v>0.009797</v>
      </c>
      <c r="ET271" s="13" t="n">
        <v>0.03356</v>
      </c>
      <c r="EU271" s="13" t="n">
        <v>0.000446</v>
      </c>
      <c r="EV271" s="13" t="n">
        <v>0.035593</v>
      </c>
      <c r="EW271" s="13" t="n">
        <v>-0.055815</v>
      </c>
      <c r="EX271" s="13" t="n">
        <v>-0.005293</v>
      </c>
      <c r="EY271" s="13" t="n">
        <v>-0.014149</v>
      </c>
      <c r="EZ271" s="13" t="n">
        <v>0.051225</v>
      </c>
      <c r="FA271" s="13" t="n">
        <v>0.008643</v>
      </c>
      <c r="FB271" s="13" t="n">
        <v>0.020586</v>
      </c>
      <c r="FC271" s="13" t="n">
        <v>0.029529</v>
      </c>
      <c r="FD271" s="13" t="n">
        <v>-0.022302</v>
      </c>
      <c r="FE271" s="13" t="n">
        <v>-0.087868</v>
      </c>
      <c r="FF271" s="13" t="n">
        <v>0.034552</v>
      </c>
      <c r="FG271" s="13" t="n">
        <v>-0.12227</v>
      </c>
      <c r="FH271" s="13" t="n">
        <v>0.126677</v>
      </c>
      <c r="FI271" s="13" t="n">
        <v>0.045578</v>
      </c>
      <c r="FJ271" s="13" t="n">
        <v>-0.015688</v>
      </c>
      <c r="FK271" s="13" t="n">
        <v>0.074212</v>
      </c>
      <c r="FL271" s="13" t="n">
        <v>-0.080144</v>
      </c>
      <c r="FM271" s="13" t="n">
        <v>0.087821</v>
      </c>
      <c r="FN271" s="13" t="n">
        <v>0.006571</v>
      </c>
      <c r="FO271" s="13" t="n">
        <v>-0.044902</v>
      </c>
      <c r="FP271" s="13" t="n">
        <v>0.028649</v>
      </c>
      <c r="FQ271" s="13" t="n">
        <v>0.015194</v>
      </c>
      <c r="FR271" s="13" t="n">
        <v>0.017935</v>
      </c>
      <c r="FS271" s="13" t="n">
        <v>0.045525</v>
      </c>
      <c r="FT271" s="13" t="n">
        <v>-0.03243</v>
      </c>
      <c r="FU271" s="13" t="n">
        <v>-0.115388</v>
      </c>
      <c r="FV271" s="13" t="n">
        <v>-0.192625</v>
      </c>
      <c r="FW271" s="13" t="n">
        <v>0.128575</v>
      </c>
      <c r="FX271" s="13" t="n">
        <v>0.050017</v>
      </c>
      <c r="FY271" s="13" t="n">
        <v>0.012092</v>
      </c>
      <c r="FZ271" s="13" t="n">
        <v>0.023153</v>
      </c>
      <c r="GA271" s="13" t="n">
        <v>0.028826</v>
      </c>
      <c r="GB271" s="13" t="n">
        <v>-0.045935</v>
      </c>
      <c r="GC271" s="13" t="n">
        <v>0.026239</v>
      </c>
    </row>
    <row r="272" customFormat="false" ht="15" hidden="false" customHeight="false" outlineLevel="0" collapsed="false">
      <c r="B272" s="8" t="str">
        <f aca="false">Deals!B272</f>
        <v>Beacon Roofing Supply, Inc.</v>
      </c>
      <c r="C272" s="12" t="n">
        <v>1</v>
      </c>
      <c r="D272" s="13" t="n">
        <v>0.208533</v>
      </c>
      <c r="E272" s="13" t="n">
        <v>-0.037176</v>
      </c>
      <c r="F272" s="13" t="n">
        <v>-0.016513</v>
      </c>
      <c r="G272" s="13" t="n">
        <v>-0.108642</v>
      </c>
      <c r="H272" s="13" t="n">
        <v>0.136011</v>
      </c>
      <c r="I272" s="13" t="n">
        <v>0.041941</v>
      </c>
      <c r="J272" s="13" t="n">
        <v>0.009829</v>
      </c>
      <c r="K272" s="13" t="n">
        <v>0.053766</v>
      </c>
      <c r="L272" s="13" t="n">
        <v>0.034088</v>
      </c>
      <c r="M272" s="13" t="n">
        <v>-0.022118</v>
      </c>
      <c r="N272" s="13" t="n">
        <v>-0.085037</v>
      </c>
      <c r="O272" s="13" t="n">
        <v>-0.000713</v>
      </c>
      <c r="P272" s="13" t="n">
        <v>0.103473</v>
      </c>
      <c r="Q272" s="13" t="n">
        <v>-0.006898</v>
      </c>
      <c r="R272" s="13" t="n">
        <v>-0.049924</v>
      </c>
      <c r="S272" s="13" t="n">
        <v>0.038154</v>
      </c>
      <c r="T272" s="13" t="n">
        <v>0.081866</v>
      </c>
      <c r="U272" s="13" t="n">
        <v>0.00834</v>
      </c>
      <c r="V272" s="13" t="n">
        <v>-0.027032</v>
      </c>
      <c r="W272" s="13" t="n">
        <v>0.015965</v>
      </c>
      <c r="X272" s="13" t="n">
        <v>-0.062653</v>
      </c>
      <c r="Y272" s="13" t="n">
        <v>0.025474</v>
      </c>
      <c r="Z272" s="13" t="n">
        <v>0.08811</v>
      </c>
      <c r="AA272" s="13" t="n">
        <v>0.081171</v>
      </c>
      <c r="AB272" s="13" t="n">
        <v>0.15647</v>
      </c>
      <c r="AC272" s="13" t="n">
        <v>-0.004994</v>
      </c>
      <c r="AD272" s="13" t="n">
        <v>-0.051129</v>
      </c>
      <c r="AE272" s="13" t="n">
        <v>-0.125455</v>
      </c>
      <c r="AF272" s="13" t="n">
        <v>0.003024</v>
      </c>
      <c r="AG272" s="13" t="n">
        <v>-0.077633</v>
      </c>
      <c r="AH272" s="13" t="n">
        <v>-0.144025</v>
      </c>
      <c r="AI272" s="13" t="n">
        <v>0.017184</v>
      </c>
      <c r="AJ272" s="13" t="n">
        <v>-0.01267</v>
      </c>
      <c r="AK272" s="13" t="n">
        <v>-0.118821</v>
      </c>
      <c r="AL272" s="13" t="n">
        <v>-0.024002</v>
      </c>
      <c r="AM272" s="13" t="n">
        <v>-0.228792</v>
      </c>
      <c r="AN272" s="13" t="n">
        <v>0.249015</v>
      </c>
      <c r="AO272" s="13" t="n">
        <v>-0.090075</v>
      </c>
      <c r="AP272" s="13" t="n">
        <v>0.145334</v>
      </c>
      <c r="AQ272" s="13" t="n">
        <v>-0.001652</v>
      </c>
      <c r="AR272" s="13" t="n">
        <v>-0.113317</v>
      </c>
      <c r="AS272" s="13" t="n">
        <v>0.17102</v>
      </c>
      <c r="AT272" s="13" t="n">
        <v>-0.082315</v>
      </c>
      <c r="AU272" s="13" t="n">
        <v>0.0625</v>
      </c>
      <c r="AV272" s="13" t="n">
        <v>-0.013344</v>
      </c>
      <c r="AW272" s="13" t="n">
        <v>-0.120066</v>
      </c>
      <c r="AX272" s="13" t="n">
        <v>0.051757</v>
      </c>
      <c r="AY272" s="13" t="n">
        <v>-0.074262</v>
      </c>
      <c r="AZ272" s="13" t="n">
        <v>-0.044781</v>
      </c>
      <c r="BA272" s="13" t="n">
        <v>0.078583</v>
      </c>
      <c r="BB272" s="13" t="n">
        <v>0.035335</v>
      </c>
      <c r="BC272" s="13" t="n">
        <v>-0.10299</v>
      </c>
      <c r="BD272" s="13" t="n">
        <v>-0.443098</v>
      </c>
      <c r="BE272" s="13" t="n">
        <v>0.330109</v>
      </c>
      <c r="BF272" s="13" t="n">
        <v>0.119091</v>
      </c>
      <c r="BG272" s="13" t="n">
        <v>0.07108</v>
      </c>
      <c r="BH272" s="13" t="n">
        <v>0.181646</v>
      </c>
      <c r="BI272" s="13" t="n">
        <v>0.087612</v>
      </c>
      <c r="BJ272" s="13" t="n">
        <v>-0.08321</v>
      </c>
      <c r="BK272" s="13" t="n">
        <v>-0.011909</v>
      </c>
      <c r="BM272" s="13" t="n">
        <v>0.007963</v>
      </c>
      <c r="BN272" s="13" t="n">
        <v>-0.046804</v>
      </c>
      <c r="BO272" s="13" t="n">
        <v>-0.068914</v>
      </c>
      <c r="BP272" s="13" t="n">
        <v>0.023766</v>
      </c>
      <c r="BQ272" s="13" t="n">
        <v>0.078786</v>
      </c>
      <c r="BR272" s="13" t="n">
        <v>0.016005</v>
      </c>
      <c r="BS272" s="13" t="n">
        <v>0.006008</v>
      </c>
      <c r="BT272" s="13" t="n">
        <v>-0.000795</v>
      </c>
      <c r="BU272" s="13" t="n">
        <v>0.065576</v>
      </c>
      <c r="BV272" s="13" t="n">
        <v>0.037891</v>
      </c>
      <c r="BW272" s="13" t="n">
        <v>0.003862</v>
      </c>
      <c r="BX272" s="13" t="n">
        <v>-0.029525</v>
      </c>
      <c r="BY272" s="13" t="n">
        <v>0.103264</v>
      </c>
      <c r="BZ272" s="13" t="n">
        <v>0.015927</v>
      </c>
      <c r="CA272" s="13" t="n">
        <v>0.013463</v>
      </c>
      <c r="CB272" s="13" t="n">
        <v>0.011146</v>
      </c>
      <c r="CC272" s="13" t="n">
        <v>0.007446</v>
      </c>
      <c r="CD272" s="13" t="n">
        <v>0.014659</v>
      </c>
      <c r="CE272" s="13" t="n">
        <v>-0.025473</v>
      </c>
      <c r="CF272" s="13" t="n">
        <v>0.027644</v>
      </c>
      <c r="CG272" s="13" t="n">
        <v>0.014574</v>
      </c>
      <c r="CH272" s="13" t="n">
        <v>-0.019729</v>
      </c>
      <c r="CI272" s="13" t="n">
        <v>0.070008</v>
      </c>
      <c r="CJ272" s="13" t="n">
        <v>0.014219</v>
      </c>
      <c r="CK272" s="13" t="n">
        <v>0.036682</v>
      </c>
      <c r="CL272" s="13" t="n">
        <v>0.003904</v>
      </c>
      <c r="CM272" s="13" t="n">
        <v>0.034016</v>
      </c>
      <c r="CN272" s="13" t="n">
        <v>-0.051369</v>
      </c>
      <c r="CO272" s="13" t="n">
        <v>-0.009456</v>
      </c>
      <c r="CP272" s="13" t="n">
        <v>-0.016556</v>
      </c>
      <c r="CQ272" s="13" t="n">
        <v>0.046834</v>
      </c>
      <c r="CR272" s="13" t="n">
        <v>0.001733</v>
      </c>
      <c r="CS272" s="13" t="n">
        <v>0.019585</v>
      </c>
      <c r="CT272" s="13" t="n">
        <v>0.028295</v>
      </c>
      <c r="CU272" s="13" t="n">
        <v>-0.021554</v>
      </c>
      <c r="CV272" s="13" t="n">
        <v>-0.084914</v>
      </c>
      <c r="CW272" s="13" t="n">
        <v>0.027938</v>
      </c>
      <c r="CX272" s="13" t="n">
        <v>-0.116724</v>
      </c>
      <c r="CY272" s="13" t="n">
        <v>0.11513</v>
      </c>
      <c r="CZ272" s="13" t="n">
        <v>0.047855</v>
      </c>
      <c r="DA272" s="13" t="n">
        <v>-0.008538</v>
      </c>
      <c r="DB272" s="13" t="n">
        <v>0.068989</v>
      </c>
      <c r="DC272" s="13" t="n">
        <v>-0.077456</v>
      </c>
      <c r="DD272" s="13" t="n">
        <v>0.074876</v>
      </c>
      <c r="DE272" s="13" t="n">
        <v>0.00707</v>
      </c>
      <c r="DF272" s="13" t="n">
        <v>-0.040461</v>
      </c>
      <c r="DG272" s="13" t="n">
        <v>0.026707</v>
      </c>
      <c r="DH272" s="13" t="n">
        <v>0.016719</v>
      </c>
      <c r="DI272" s="13" t="n">
        <v>0.014528</v>
      </c>
      <c r="DJ272" s="13" t="n">
        <v>0.042934</v>
      </c>
      <c r="DK272" s="13" t="n">
        <v>-0.026369</v>
      </c>
      <c r="DL272" s="13" t="n">
        <v>-0.111915</v>
      </c>
      <c r="DM272" s="13" t="n">
        <v>-0.181165</v>
      </c>
      <c r="DN272" s="13" t="n">
        <v>0.102267</v>
      </c>
      <c r="DO272" s="13" t="n">
        <v>0.050492</v>
      </c>
      <c r="DP272" s="13" t="n">
        <v>-0.000509</v>
      </c>
      <c r="DQ272" s="13" t="n">
        <v>0.025894</v>
      </c>
      <c r="DR272" s="13" t="n">
        <v>0.03218</v>
      </c>
      <c r="DS272" s="13" t="n">
        <v>-0.042964</v>
      </c>
      <c r="DT272" s="13" t="n">
        <v>0.030633</v>
      </c>
      <c r="DV272" s="13" t="n">
        <v>0.0063</v>
      </c>
      <c r="DW272" s="13" t="n">
        <v>-0.040284</v>
      </c>
      <c r="DX272" s="13" t="n">
        <v>-0.078335</v>
      </c>
      <c r="DY272" s="13" t="n">
        <v>0.026229</v>
      </c>
      <c r="DZ272" s="13" t="n">
        <v>0.083064</v>
      </c>
      <c r="EA272" s="13" t="n">
        <v>0.026946</v>
      </c>
      <c r="EB272" s="13" t="n">
        <v>0.000891</v>
      </c>
      <c r="EC272" s="13" t="n">
        <v>-0.001501</v>
      </c>
      <c r="ED272" s="13" t="n">
        <v>0.065978</v>
      </c>
      <c r="EE272" s="13" t="n">
        <v>0.037025</v>
      </c>
      <c r="EF272" s="13" t="n">
        <v>0.003486</v>
      </c>
      <c r="EG272" s="13" t="n">
        <v>-0.033383</v>
      </c>
      <c r="EH272" s="13" t="n">
        <v>0.109108</v>
      </c>
      <c r="EI272" s="13" t="n">
        <v>0.012881</v>
      </c>
      <c r="EJ272" s="13" t="n">
        <v>0.010399</v>
      </c>
      <c r="EK272" s="13" t="n">
        <v>0.01177</v>
      </c>
      <c r="EL272" s="13" t="n">
        <v>0.005698</v>
      </c>
      <c r="EM272" s="13" t="n">
        <v>0.01452</v>
      </c>
      <c r="EN272" s="13" t="n">
        <v>-0.022888</v>
      </c>
      <c r="EO272" s="13" t="n">
        <v>0.03131</v>
      </c>
      <c r="EP272" s="13" t="n">
        <v>0.014889</v>
      </c>
      <c r="EQ272" s="13" t="n">
        <v>-0.017389</v>
      </c>
      <c r="ER272" s="13" t="n">
        <v>0.071866</v>
      </c>
      <c r="ES272" s="13" t="n">
        <v>0.009797</v>
      </c>
      <c r="ET272" s="13" t="n">
        <v>0.03356</v>
      </c>
      <c r="EU272" s="13" t="n">
        <v>0.000446</v>
      </c>
      <c r="EV272" s="13" t="n">
        <v>0.035593</v>
      </c>
      <c r="EW272" s="13" t="n">
        <v>-0.055815</v>
      </c>
      <c r="EX272" s="13" t="n">
        <v>-0.005293</v>
      </c>
      <c r="EY272" s="13" t="n">
        <v>-0.014149</v>
      </c>
      <c r="EZ272" s="13" t="n">
        <v>0.051225</v>
      </c>
      <c r="FA272" s="13" t="n">
        <v>0.008643</v>
      </c>
      <c r="FB272" s="13" t="n">
        <v>0.020586</v>
      </c>
      <c r="FC272" s="13" t="n">
        <v>0.029529</v>
      </c>
      <c r="FD272" s="13" t="n">
        <v>-0.022302</v>
      </c>
      <c r="FE272" s="13" t="n">
        <v>-0.087868</v>
      </c>
      <c r="FF272" s="13" t="n">
        <v>0.034552</v>
      </c>
      <c r="FG272" s="13" t="n">
        <v>-0.12227</v>
      </c>
      <c r="FH272" s="13" t="n">
        <v>0.126677</v>
      </c>
      <c r="FI272" s="13" t="n">
        <v>0.045578</v>
      </c>
      <c r="FJ272" s="13" t="n">
        <v>-0.015688</v>
      </c>
      <c r="FK272" s="13" t="n">
        <v>0.074212</v>
      </c>
      <c r="FL272" s="13" t="n">
        <v>-0.080144</v>
      </c>
      <c r="FM272" s="13" t="n">
        <v>0.087821</v>
      </c>
      <c r="FN272" s="13" t="n">
        <v>0.006571</v>
      </c>
      <c r="FO272" s="13" t="n">
        <v>-0.044902</v>
      </c>
      <c r="FP272" s="13" t="n">
        <v>0.028649</v>
      </c>
      <c r="FQ272" s="13" t="n">
        <v>0.015194</v>
      </c>
      <c r="FR272" s="13" t="n">
        <v>0.017935</v>
      </c>
      <c r="FS272" s="13" t="n">
        <v>0.045525</v>
      </c>
      <c r="FT272" s="13" t="n">
        <v>-0.03243</v>
      </c>
      <c r="FU272" s="13" t="n">
        <v>-0.115388</v>
      </c>
      <c r="FV272" s="13" t="n">
        <v>-0.192625</v>
      </c>
      <c r="FW272" s="13" t="n">
        <v>0.128575</v>
      </c>
      <c r="FX272" s="13" t="n">
        <v>0.050017</v>
      </c>
      <c r="FY272" s="13" t="n">
        <v>0.012092</v>
      </c>
      <c r="FZ272" s="13" t="n">
        <v>0.023153</v>
      </c>
      <c r="GA272" s="13" t="n">
        <v>0.028826</v>
      </c>
      <c r="GB272" s="13" t="n">
        <v>-0.045935</v>
      </c>
      <c r="GC272" s="13" t="n">
        <v>0.026239</v>
      </c>
    </row>
    <row r="273" customFormat="false" ht="15" hidden="false" customHeight="false" outlineLevel="0" collapsed="false">
      <c r="B273" s="8" t="str">
        <f aca="false">Deals!B273</f>
        <v>Berry Global Group, Inc.</v>
      </c>
      <c r="C273" s="12" t="n">
        <v>1</v>
      </c>
      <c r="D273" s="13" t="n">
        <v>0.085373</v>
      </c>
      <c r="E273" s="13" t="n">
        <v>-0.00495</v>
      </c>
      <c r="F273" s="13" t="n">
        <v>-0.140409</v>
      </c>
      <c r="G273" s="13" t="n">
        <v>0.000965</v>
      </c>
      <c r="H273" s="13" t="n">
        <v>0.161259</v>
      </c>
      <c r="I273" s="13" t="n">
        <v>-0.003596</v>
      </c>
      <c r="J273" s="13" t="n">
        <v>0.087451</v>
      </c>
      <c r="K273" s="13" t="n">
        <v>-0.00817</v>
      </c>
      <c r="L273" s="13" t="n">
        <v>0.055341</v>
      </c>
      <c r="M273" s="13" t="n">
        <v>0.107073</v>
      </c>
      <c r="N273" s="13" t="n">
        <v>-0.033928</v>
      </c>
      <c r="O273" s="13" t="n">
        <v>-0.002281</v>
      </c>
      <c r="P273" s="13" t="n">
        <v>0.1376</v>
      </c>
      <c r="Q273" s="13" t="n">
        <v>-0.020896</v>
      </c>
      <c r="R273" s="13" t="n">
        <v>0.047199</v>
      </c>
      <c r="S273" s="13" t="n">
        <v>-0.013717</v>
      </c>
      <c r="T273" s="13" t="n">
        <v>-0.034969</v>
      </c>
      <c r="U273" s="13" t="n">
        <v>0.029442</v>
      </c>
      <c r="V273" s="13" t="n">
        <v>0.1598</v>
      </c>
      <c r="W273" s="13" t="n">
        <v>-0.016899</v>
      </c>
      <c r="X273" s="13" t="n">
        <v>-0.016313</v>
      </c>
      <c r="Y273" s="13" t="n">
        <v>0.002853</v>
      </c>
      <c r="Z273" s="13" t="n">
        <v>0.00729</v>
      </c>
      <c r="AA273" s="13" t="n">
        <v>0.049426</v>
      </c>
      <c r="AB273" s="13" t="n">
        <v>0.005383</v>
      </c>
      <c r="AC273" s="13" t="n">
        <v>-0.018404</v>
      </c>
      <c r="AD273" s="13" t="n">
        <v>0.008863</v>
      </c>
      <c r="AE273" s="13" t="n">
        <v>-0.080926</v>
      </c>
      <c r="AF273" s="13" t="n">
        <v>0.007537</v>
      </c>
      <c r="AG273" s="13" t="n">
        <v>0.003467</v>
      </c>
      <c r="AH273" s="13" t="n">
        <v>-0.122</v>
      </c>
      <c r="AI273" s="13" t="n">
        <v>-0.048664</v>
      </c>
      <c r="AJ273" s="13" t="n">
        <v>0.063343</v>
      </c>
      <c r="AK273" s="13" t="n">
        <v>-0.022927</v>
      </c>
      <c r="AL273" s="13" t="n">
        <v>0.013828</v>
      </c>
      <c r="AM273" s="13" t="n">
        <v>-0.10932</v>
      </c>
      <c r="AN273" s="13" t="n">
        <v>0.167517</v>
      </c>
      <c r="AO273" s="13" t="n">
        <v>-0.055445</v>
      </c>
      <c r="AP273" s="13" t="n">
        <v>0.036188</v>
      </c>
      <c r="AQ273" s="13" t="n">
        <v>0.065381</v>
      </c>
      <c r="AR273" s="13" t="n">
        <v>0.026682</v>
      </c>
      <c r="AS273" s="13" t="n">
        <v>0.091517</v>
      </c>
      <c r="AT273" s="13" t="n">
        <v>-0.20034</v>
      </c>
      <c r="AU273" s="13" t="n">
        <v>0.11846</v>
      </c>
      <c r="AV273" s="13" t="n">
        <v>-0.143373</v>
      </c>
      <c r="AW273" s="13" t="n">
        <v>-0.131188</v>
      </c>
      <c r="AX273" s="13" t="n">
        <v>0.003321</v>
      </c>
      <c r="AY273" s="13" t="n">
        <v>0.057041</v>
      </c>
      <c r="AZ273" s="13" t="n">
        <v>0.124789</v>
      </c>
      <c r="BA273" s="13" t="n">
        <v>0.017134</v>
      </c>
      <c r="BB273" s="13" t="n">
        <v>-0.104654</v>
      </c>
      <c r="BC273" s="13" t="n">
        <v>-0.107244</v>
      </c>
      <c r="BD273" s="13" t="n">
        <v>-0.11196</v>
      </c>
      <c r="BE273" s="13" t="n">
        <v>0.180362</v>
      </c>
      <c r="BF273" s="13" t="n">
        <v>0.128676</v>
      </c>
      <c r="BG273" s="13" t="n">
        <v>-0.013137</v>
      </c>
      <c r="BH273" s="13" t="n">
        <v>0.127933</v>
      </c>
      <c r="BI273" s="13" t="n">
        <v>0.031006</v>
      </c>
      <c r="BJ273" s="13" t="n">
        <v>-0.062476</v>
      </c>
      <c r="BK273" s="13" t="n">
        <v>-0.034975</v>
      </c>
      <c r="BM273" s="13" t="n">
        <v>0.019986</v>
      </c>
      <c r="BN273" s="13" t="n">
        <v>-0.026704</v>
      </c>
      <c r="BO273" s="13" t="n">
        <v>-0.116705</v>
      </c>
      <c r="BP273" s="13" t="n">
        <v>-0.002874</v>
      </c>
      <c r="BQ273" s="13" t="n">
        <v>0.056488</v>
      </c>
      <c r="BR273" s="13" t="n">
        <v>0.011506</v>
      </c>
      <c r="BS273" s="13" t="n">
        <v>0.033278</v>
      </c>
      <c r="BT273" s="13" t="n">
        <v>0.008302</v>
      </c>
      <c r="BU273" s="13" t="n">
        <v>0.070227</v>
      </c>
      <c r="BV273" s="13" t="n">
        <v>-0.01104</v>
      </c>
      <c r="BW273" s="13" t="n">
        <v>0</v>
      </c>
      <c r="BX273" s="13" t="n">
        <v>-0.048917</v>
      </c>
      <c r="BY273" s="13" t="n">
        <v>0.059159</v>
      </c>
      <c r="BZ273" s="13" t="n">
        <v>0.003178</v>
      </c>
      <c r="CA273" s="13" t="n">
        <v>0.025215</v>
      </c>
      <c r="CB273" s="13" t="n">
        <v>0.039548</v>
      </c>
      <c r="CC273" s="13" t="n">
        <v>0.015682</v>
      </c>
      <c r="CD273" s="13" t="n">
        <v>0.017618</v>
      </c>
      <c r="CE273" s="13" t="n">
        <v>0.016762</v>
      </c>
      <c r="CF273" s="13" t="n">
        <v>0.025148</v>
      </c>
      <c r="CG273" s="13" t="n">
        <v>0.007932</v>
      </c>
      <c r="CH273" s="13" t="n">
        <v>0.007953</v>
      </c>
      <c r="CI273" s="13" t="n">
        <v>0.024036</v>
      </c>
      <c r="CJ273" s="13" t="n">
        <v>0.023892</v>
      </c>
      <c r="CK273" s="13" t="n">
        <v>0.038463</v>
      </c>
      <c r="CL273" s="13" t="n">
        <v>0.01021</v>
      </c>
      <c r="CM273" s="13" t="n">
        <v>0.050764</v>
      </c>
      <c r="CN273" s="13" t="n">
        <v>-0.029375</v>
      </c>
      <c r="CO273" s="13" t="n">
        <v>0.021376</v>
      </c>
      <c r="CP273" s="13" t="n">
        <v>-0.001966</v>
      </c>
      <c r="CQ273" s="13" t="n">
        <v>0.060957</v>
      </c>
      <c r="CR273" s="13" t="n">
        <v>-0.00261</v>
      </c>
      <c r="CS273" s="13" t="n">
        <v>0.012289</v>
      </c>
      <c r="CT273" s="13" t="n">
        <v>0.06538</v>
      </c>
      <c r="CU273" s="13" t="n">
        <v>-0.019284</v>
      </c>
      <c r="CV273" s="13" t="n">
        <v>-0.134942</v>
      </c>
      <c r="CW273" s="13" t="n">
        <v>0.003477</v>
      </c>
      <c r="CX273" s="13" t="n">
        <v>-0.11214</v>
      </c>
      <c r="CY273" s="13" t="n">
        <v>0.142621</v>
      </c>
      <c r="CZ273" s="13" t="n">
        <v>0.067853</v>
      </c>
      <c r="DA273" s="13" t="n">
        <v>-0.013378</v>
      </c>
      <c r="DB273" s="13" t="n">
        <v>0.031745</v>
      </c>
      <c r="DC273" s="13" t="n">
        <v>-0.054149</v>
      </c>
      <c r="DD273" s="13" t="n">
        <v>0.095155</v>
      </c>
      <c r="DE273" s="13" t="n">
        <v>0.030932</v>
      </c>
      <c r="DF273" s="13" t="n">
        <v>-0.053799</v>
      </c>
      <c r="DG273" s="13" t="n">
        <v>-0.033039</v>
      </c>
      <c r="DH273" s="13" t="n">
        <v>0.038854</v>
      </c>
      <c r="DI273" s="13" t="n">
        <v>0.07419</v>
      </c>
      <c r="DJ273" s="13" t="n">
        <v>0.002582</v>
      </c>
      <c r="DK273" s="13" t="n">
        <v>-0.010175</v>
      </c>
      <c r="DL273" s="13" t="n">
        <v>-0.066114</v>
      </c>
      <c r="DM273" s="13" t="n">
        <v>-0.177333</v>
      </c>
      <c r="DN273" s="13" t="n">
        <v>0.175214</v>
      </c>
      <c r="DO273" s="13" t="n">
        <v>0.124257</v>
      </c>
      <c r="DP273" s="13" t="n">
        <v>0.046007</v>
      </c>
      <c r="DQ273" s="13" t="n">
        <v>0.011045</v>
      </c>
      <c r="DR273" s="13" t="n">
        <v>0.084196</v>
      </c>
      <c r="DS273" s="13" t="n">
        <v>-0.031087</v>
      </c>
      <c r="DT273" s="13" t="n">
        <v>0.030388</v>
      </c>
      <c r="DV273" s="13" t="n">
        <v>0.032253</v>
      </c>
      <c r="DW273" s="13" t="n">
        <v>-0.028193</v>
      </c>
      <c r="DX273" s="13" t="n">
        <v>-0.130111</v>
      </c>
      <c r="DY273" s="13" t="n">
        <v>0.001735</v>
      </c>
      <c r="DZ273" s="13" t="n">
        <v>0.058941</v>
      </c>
      <c r="EA273" s="13" t="n">
        <v>0.017347</v>
      </c>
      <c r="EB273" s="13" t="n">
        <v>0.032947</v>
      </c>
      <c r="EC273" s="13" t="n">
        <v>0.007118</v>
      </c>
      <c r="ED273" s="13" t="n">
        <v>0.071002</v>
      </c>
      <c r="EE273" s="13" t="n">
        <v>-0.012112</v>
      </c>
      <c r="EF273" s="13" t="n">
        <v>-0.000608</v>
      </c>
      <c r="EG273" s="13" t="n">
        <v>-0.052504</v>
      </c>
      <c r="EH273" s="13" t="n">
        <v>0.057973</v>
      </c>
      <c r="EI273" s="13" t="n">
        <v>-0.000793</v>
      </c>
      <c r="EJ273" s="13" t="n">
        <v>0.027035</v>
      </c>
      <c r="EK273" s="13" t="n">
        <v>0.042605</v>
      </c>
      <c r="EL273" s="13" t="n">
        <v>0.025166</v>
      </c>
      <c r="EM273" s="13" t="n">
        <v>0.00737</v>
      </c>
      <c r="EN273" s="13" t="n">
        <v>0.010392</v>
      </c>
      <c r="EO273" s="13" t="n">
        <v>0.035766</v>
      </c>
      <c r="EP273" s="13" t="n">
        <v>0.008416</v>
      </c>
      <c r="EQ273" s="13" t="n">
        <v>0.0091</v>
      </c>
      <c r="ER273" s="13" t="n">
        <v>0.024501</v>
      </c>
      <c r="ES273" s="13" t="n">
        <v>0.020936</v>
      </c>
      <c r="ET273" s="13" t="n">
        <v>0.042491</v>
      </c>
      <c r="EU273" s="13" t="n">
        <v>0.00498</v>
      </c>
      <c r="EV273" s="13" t="n">
        <v>0.038418</v>
      </c>
      <c r="EW273" s="13" t="n">
        <v>-0.032533</v>
      </c>
      <c r="EX273" s="13" t="n">
        <v>0.012494</v>
      </c>
      <c r="EY273" s="13" t="n">
        <v>0.008404</v>
      </c>
      <c r="EZ273" s="13" t="n">
        <v>0.061318</v>
      </c>
      <c r="FA273" s="13" t="n">
        <v>0.013706</v>
      </c>
      <c r="FB273" s="13" t="n">
        <v>0.011294</v>
      </c>
      <c r="FC273" s="13" t="n">
        <v>0.06077</v>
      </c>
      <c r="FD273" s="13" t="n">
        <v>-0.023636</v>
      </c>
      <c r="FE273" s="13" t="n">
        <v>-0.143435</v>
      </c>
      <c r="FF273" s="13" t="n">
        <v>0.012373</v>
      </c>
      <c r="FG273" s="13" t="n">
        <v>-0.111642</v>
      </c>
      <c r="FH273" s="13" t="n">
        <v>0.160467</v>
      </c>
      <c r="FI273" s="13" t="n">
        <v>0.062815</v>
      </c>
      <c r="FJ273" s="13" t="n">
        <v>-0.010624</v>
      </c>
      <c r="FK273" s="13" t="n">
        <v>0.022678</v>
      </c>
      <c r="FL273" s="13" t="n">
        <v>-0.07708</v>
      </c>
      <c r="FM273" s="13" t="n">
        <v>0.091022</v>
      </c>
      <c r="FN273" s="13" t="n">
        <v>0.026044</v>
      </c>
      <c r="FO273" s="13" t="n">
        <v>-0.051077</v>
      </c>
      <c r="FP273" s="13" t="n">
        <v>-0.027706</v>
      </c>
      <c r="FQ273" s="13" t="n">
        <v>0.049115</v>
      </c>
      <c r="FR273" s="13" t="n">
        <v>0.074613</v>
      </c>
      <c r="FS273" s="13" t="n">
        <v>0.002853</v>
      </c>
      <c r="FT273" s="13" t="n">
        <v>-0.004408</v>
      </c>
      <c r="FU273" s="13" t="n">
        <v>-0.062037</v>
      </c>
      <c r="FV273" s="13" t="n">
        <v>-0.189678</v>
      </c>
      <c r="FW273" s="13" t="n">
        <v>0.196761</v>
      </c>
      <c r="FX273" s="13" t="n">
        <v>0.118762</v>
      </c>
      <c r="FY273" s="13" t="n">
        <v>0.046814</v>
      </c>
      <c r="FZ273" s="13" t="n">
        <v>0.008228</v>
      </c>
      <c r="GA273" s="13" t="n">
        <v>0.084717</v>
      </c>
      <c r="GB273" s="13" t="n">
        <v>-0.030373</v>
      </c>
      <c r="GC273" s="13" t="n">
        <v>0.034269</v>
      </c>
    </row>
    <row r="274" customFormat="false" ht="15" hidden="false" customHeight="false" outlineLevel="0" collapsed="false">
      <c r="B274" s="8" t="str">
        <f aca="false">Deals!B274</f>
        <v>Hp Inc.</v>
      </c>
      <c r="C274" s="12" t="n">
        <v>1</v>
      </c>
      <c r="D274" s="13" t="n">
        <v>-0.055821</v>
      </c>
      <c r="E274" s="13" t="n">
        <v>-0.179899</v>
      </c>
      <c r="F274" s="13" t="n">
        <v>0.100927</v>
      </c>
      <c r="G274" s="13" t="n">
        <v>0.152479</v>
      </c>
      <c r="H274" s="13" t="n">
        <v>-0.004058</v>
      </c>
      <c r="I274" s="13" t="n">
        <v>0.090465</v>
      </c>
      <c r="J274" s="13" t="n">
        <v>-0.062033</v>
      </c>
      <c r="K274" s="13" t="n">
        <v>0.116335</v>
      </c>
      <c r="L274" s="13" t="n">
        <v>0.025696</v>
      </c>
      <c r="M274" s="13" t="n">
        <v>0.080724</v>
      </c>
      <c r="N274" s="13" t="n">
        <v>-0.066967</v>
      </c>
      <c r="O274" s="13" t="n">
        <v>0.062802</v>
      </c>
      <c r="P274" s="13" t="n">
        <v>-0.036364</v>
      </c>
      <c r="Q274" s="13" t="n">
        <v>0.014151</v>
      </c>
      <c r="R274" s="13" t="n">
        <v>0.154153</v>
      </c>
      <c r="S274" s="13" t="n">
        <v>0.029361</v>
      </c>
      <c r="T274" s="13" t="n">
        <v>0.052573</v>
      </c>
      <c r="U274" s="13" t="n">
        <v>-0.003188</v>
      </c>
      <c r="V274" s="13" t="n">
        <v>-0.06823</v>
      </c>
      <c r="W274" s="13" t="n">
        <v>0.092677</v>
      </c>
      <c r="X274" s="13" t="n">
        <v>-0.001047</v>
      </c>
      <c r="Y274" s="13" t="n">
        <v>0.046122</v>
      </c>
      <c r="Z274" s="13" t="n">
        <v>0.079659</v>
      </c>
      <c r="AA274" s="13" t="n">
        <v>-0.00464</v>
      </c>
      <c r="AB274" s="13" t="n">
        <v>-0.020513</v>
      </c>
      <c r="AC274" s="13" t="n">
        <v>0.109948</v>
      </c>
      <c r="AD274" s="13" t="n">
        <v>0.003002</v>
      </c>
      <c r="AE274" s="13" t="n">
        <v>-0.062847</v>
      </c>
      <c r="AF274" s="13" t="n">
        <v>-0.019617</v>
      </c>
      <c r="AG274" s="13" t="n">
        <v>0.025128</v>
      </c>
      <c r="AH274" s="13" t="n">
        <v>0.029959</v>
      </c>
      <c r="AI274" s="13" t="n">
        <v>0.017188</v>
      </c>
      <c r="AJ274" s="13" t="n">
        <v>0.068024</v>
      </c>
      <c r="AK274" s="13" t="n">
        <v>0.045436</v>
      </c>
      <c r="AL274" s="13" t="n">
        <v>-0.063252</v>
      </c>
      <c r="AM274" s="13" t="n">
        <v>-0.047225</v>
      </c>
      <c r="AN274" s="13" t="n">
        <v>-0.110435</v>
      </c>
      <c r="AO274" s="13" t="n">
        <v>0.076735</v>
      </c>
      <c r="AP274" s="13" t="n">
        <v>-0.104403</v>
      </c>
      <c r="AQ274" s="13" t="n">
        <v>-0.015205</v>
      </c>
      <c r="AR274" s="13" t="n">
        <v>0.026763</v>
      </c>
      <c r="AS274" s="13" t="n">
        <v>-0.063659</v>
      </c>
      <c r="AT274" s="13" t="n">
        <v>0.112955</v>
      </c>
      <c r="AU274" s="13" t="n">
        <v>0.012025</v>
      </c>
      <c r="AV274" s="13" t="n">
        <v>-0.130703</v>
      </c>
      <c r="AW274" s="13" t="n">
        <v>0.034445</v>
      </c>
      <c r="AX274" s="13" t="n">
        <v>-0.081924</v>
      </c>
      <c r="AY274" s="13" t="n">
        <v>0.156016</v>
      </c>
      <c r="AZ274" s="13" t="n">
        <v>0.023406</v>
      </c>
      <c r="BA274" s="13" t="n">
        <v>0.03747</v>
      </c>
      <c r="BB274" s="13" t="n">
        <v>-0.024859</v>
      </c>
      <c r="BC274" s="13" t="n">
        <v>-0.164983</v>
      </c>
      <c r="BD274" s="13" t="n">
        <v>-0.106567</v>
      </c>
      <c r="BE274" s="13" t="n">
        <v>-0.023856</v>
      </c>
      <c r="BF274" s="13" t="n">
        <v>0.151255</v>
      </c>
      <c r="BG274" s="13" t="n">
        <v>0.008606</v>
      </c>
      <c r="BH274" s="13" t="n">
        <v>0.112059</v>
      </c>
      <c r="BI274" s="13" t="n">
        <v>-0.028645</v>
      </c>
      <c r="BJ274" s="13" t="n">
        <v>-0.054239</v>
      </c>
      <c r="BK274" s="13" t="n">
        <v>0.221047</v>
      </c>
      <c r="BM274" s="13" t="n">
        <v>-0.041678</v>
      </c>
      <c r="BN274" s="13" t="n">
        <v>-0.120512</v>
      </c>
      <c r="BO274" s="13" t="n">
        <v>-0.063991</v>
      </c>
      <c r="BP274" s="13" t="n">
        <v>0.075325</v>
      </c>
      <c r="BQ274" s="13" t="n">
        <v>0.071276</v>
      </c>
      <c r="BR274" s="13" t="n">
        <v>0.019528</v>
      </c>
      <c r="BS274" s="13" t="n">
        <v>-0.066186</v>
      </c>
      <c r="BT274" s="13" t="n">
        <v>0.0442</v>
      </c>
      <c r="BU274" s="13" t="n">
        <v>0.045917</v>
      </c>
      <c r="BV274" s="13" t="n">
        <v>0.002218</v>
      </c>
      <c r="BW274" s="13" t="n">
        <v>0.023855</v>
      </c>
      <c r="BX274" s="13" t="n">
        <v>0.141398</v>
      </c>
      <c r="BY274" s="13" t="n">
        <v>0.041845</v>
      </c>
      <c r="BZ274" s="13" t="n">
        <v>-0.002862</v>
      </c>
      <c r="CA274" s="13" t="n">
        <v>0.045126</v>
      </c>
      <c r="CB274" s="13" t="n">
        <v>-0.031122</v>
      </c>
      <c r="CC274" s="13" t="n">
        <v>-0.007601</v>
      </c>
      <c r="CD274" s="13" t="n">
        <v>-0.024049</v>
      </c>
      <c r="CE274" s="13" t="n">
        <v>0.052688</v>
      </c>
      <c r="CF274" s="13" t="n">
        <v>0.022896</v>
      </c>
      <c r="CG274" s="13" t="n">
        <v>-0.016783</v>
      </c>
      <c r="CH274" s="13" t="n">
        <v>0.050913</v>
      </c>
      <c r="CI274" s="13" t="n">
        <v>0.042464</v>
      </c>
      <c r="CJ274" s="13" t="n">
        <v>0.024165</v>
      </c>
      <c r="CK274" s="13" t="n">
        <v>0.012048</v>
      </c>
      <c r="CL274" s="13" t="n">
        <v>0.060404</v>
      </c>
      <c r="CM274" s="13" t="n">
        <v>-0.019848</v>
      </c>
      <c r="CN274" s="13" t="n">
        <v>-0.046468</v>
      </c>
      <c r="CO274" s="13" t="n">
        <v>-0.001038</v>
      </c>
      <c r="CP274" s="13" t="n">
        <v>-0.015966</v>
      </c>
      <c r="CQ274" s="13" t="n">
        <v>-0.023551</v>
      </c>
      <c r="CR274" s="13" t="n">
        <v>0.056014</v>
      </c>
      <c r="CS274" s="13" t="n">
        <v>0.013578</v>
      </c>
      <c r="CT274" s="13" t="n">
        <v>-0.016541</v>
      </c>
      <c r="CU274" s="13" t="n">
        <v>-0.075405</v>
      </c>
      <c r="CV274" s="13" t="n">
        <v>0.003275</v>
      </c>
      <c r="CW274" s="13" t="n">
        <v>-0.127707</v>
      </c>
      <c r="CX274" s="13" t="n">
        <v>0.13155</v>
      </c>
      <c r="CY274" s="13" t="n">
        <v>0.017459</v>
      </c>
      <c r="CZ274" s="13" t="n">
        <v>-0.031806</v>
      </c>
      <c r="DA274" s="13" t="n">
        <v>0.089563</v>
      </c>
      <c r="DB274" s="13" t="n">
        <v>-0.087741</v>
      </c>
      <c r="DC274" s="13" t="n">
        <v>0.079632</v>
      </c>
      <c r="DD274" s="13" t="n">
        <v>0.032012</v>
      </c>
      <c r="DE274" s="13" t="n">
        <v>-0.086225</v>
      </c>
      <c r="DF274" s="13" t="n">
        <v>0.053352</v>
      </c>
      <c r="DG274" s="13" t="n">
        <v>0.036973</v>
      </c>
      <c r="DH274" s="13" t="n">
        <v>0.048865</v>
      </c>
      <c r="DI274" s="13" t="n">
        <v>0.040296</v>
      </c>
      <c r="DJ274" s="13" t="n">
        <v>-0.042418</v>
      </c>
      <c r="DK274" s="13" t="n">
        <v>-0.117279</v>
      </c>
      <c r="DL274" s="13" t="n">
        <v>-0.284596</v>
      </c>
      <c r="DM274" s="13" t="n">
        <v>0.146389</v>
      </c>
      <c r="DN274" s="13" t="n">
        <v>0.038204</v>
      </c>
      <c r="DO274" s="13" t="n">
        <v>0.020764</v>
      </c>
      <c r="DP274" s="13" t="n">
        <v>0.029427</v>
      </c>
      <c r="DQ274" s="13" t="n">
        <v>0.034865</v>
      </c>
      <c r="DR274" s="13" t="n">
        <v>-0.061159</v>
      </c>
      <c r="DS274" s="13" t="n">
        <v>0.009898</v>
      </c>
      <c r="DT274" s="13" t="n">
        <v>0.219976</v>
      </c>
      <c r="DV274" s="13" t="n">
        <v>-0.056227</v>
      </c>
      <c r="DW274" s="13" t="n">
        <v>-0.110675</v>
      </c>
      <c r="DX274" s="13" t="n">
        <v>-0.044794</v>
      </c>
      <c r="DY274" s="13" t="n">
        <v>0.101006</v>
      </c>
      <c r="DZ274" s="13" t="n">
        <v>0.079794</v>
      </c>
      <c r="EA274" s="13" t="n">
        <v>0.022571</v>
      </c>
      <c r="EB274" s="13" t="n">
        <v>-0.047821</v>
      </c>
      <c r="EC274" s="13" t="n">
        <v>0.049072</v>
      </c>
      <c r="ED274" s="13" t="n">
        <v>0.020247</v>
      </c>
      <c r="EE274" s="13" t="n">
        <v>0.014375</v>
      </c>
      <c r="EF274" s="13" t="n">
        <v>-0.000812</v>
      </c>
      <c r="EG274" s="13" t="n">
        <v>0.113443</v>
      </c>
      <c r="EH274" s="13" t="n">
        <v>0.024329</v>
      </c>
      <c r="EI274" s="13" t="n">
        <v>0.025365</v>
      </c>
      <c r="EJ274" s="13" t="n">
        <v>0.027039</v>
      </c>
      <c r="EK274" s="13" t="n">
        <v>-0.027482</v>
      </c>
      <c r="EL274" s="13" t="n">
        <v>-0.00757</v>
      </c>
      <c r="EM274" s="13" t="n">
        <v>-0.020606</v>
      </c>
      <c r="EN274" s="13" t="n">
        <v>0.016031</v>
      </c>
      <c r="EO274" s="13" t="n">
        <v>0.037346</v>
      </c>
      <c r="EP274" s="13" t="n">
        <v>-0.026578</v>
      </c>
      <c r="EQ274" s="13" t="n">
        <v>0.034946</v>
      </c>
      <c r="ER274" s="13" t="n">
        <v>0.030901</v>
      </c>
      <c r="ES274" s="13" t="n">
        <v>0.011741</v>
      </c>
      <c r="ET274" s="13" t="n">
        <v>0.006812</v>
      </c>
      <c r="EU274" s="13" t="n">
        <v>0.057373</v>
      </c>
      <c r="EV274" s="13" t="n">
        <v>-0.031294</v>
      </c>
      <c r="EW274" s="13" t="n">
        <v>-0.028058</v>
      </c>
      <c r="EX274" s="13" t="n">
        <v>0.010178</v>
      </c>
      <c r="EY274" s="13" t="n">
        <v>-0.0061</v>
      </c>
      <c r="EZ274" s="13" t="n">
        <v>-0.020828</v>
      </c>
      <c r="FA274" s="13" t="n">
        <v>0.02894</v>
      </c>
      <c r="FB274" s="13" t="n">
        <v>0.024543</v>
      </c>
      <c r="FC274" s="13" t="n">
        <v>-0.017646</v>
      </c>
      <c r="FD274" s="13" t="n">
        <v>-0.075341</v>
      </c>
      <c r="FE274" s="13" t="n">
        <v>-0.011829</v>
      </c>
      <c r="FF274" s="13" t="n">
        <v>-0.110001</v>
      </c>
      <c r="FG274" s="13" t="n">
        <v>0.085715</v>
      </c>
      <c r="FH274" s="13" t="n">
        <v>0.016528</v>
      </c>
      <c r="FI274" s="13" t="n">
        <v>-0.026841</v>
      </c>
      <c r="FJ274" s="13" t="n">
        <v>0.063163</v>
      </c>
      <c r="FK274" s="13" t="n">
        <v>-0.080799</v>
      </c>
      <c r="FL274" s="13" t="n">
        <v>0.063645</v>
      </c>
      <c r="FM274" s="13" t="n">
        <v>0.017274</v>
      </c>
      <c r="FN274" s="13" t="n">
        <v>-0.064243</v>
      </c>
      <c r="FO274" s="13" t="n">
        <v>0.048999</v>
      </c>
      <c r="FP274" s="13" t="n">
        <v>0.018111</v>
      </c>
      <c r="FQ274" s="13" t="n">
        <v>0.027646</v>
      </c>
      <c r="FR274" s="13" t="n">
        <v>0.021073</v>
      </c>
      <c r="FS274" s="13" t="n">
        <v>-0.029687</v>
      </c>
      <c r="FT274" s="13" t="n">
        <v>-0.062709</v>
      </c>
      <c r="FU274" s="13" t="n">
        <v>-0.317633</v>
      </c>
      <c r="FV274" s="13" t="n">
        <v>0.185132</v>
      </c>
      <c r="FW274" s="13" t="n">
        <v>0.06218</v>
      </c>
      <c r="FX274" s="13" t="n">
        <v>0.019794</v>
      </c>
      <c r="FY274" s="13" t="n">
        <v>0.057419</v>
      </c>
      <c r="FZ274" s="13" t="n">
        <v>0.03695</v>
      </c>
      <c r="GA274" s="13" t="n">
        <v>-0.02151</v>
      </c>
      <c r="GB274" s="13" t="n">
        <v>0.020398</v>
      </c>
      <c r="GC274" s="13" t="n">
        <v>0.179174</v>
      </c>
    </row>
    <row r="275" customFormat="false" ht="15" hidden="false" customHeight="false" outlineLevel="0" collapsed="false">
      <c r="B275" s="8" t="str">
        <f aca="false">Deals!B275</f>
        <v>Tyler Technologies, Inc</v>
      </c>
      <c r="C275" s="12" t="n">
        <v>1</v>
      </c>
      <c r="D275" s="13" t="n">
        <v>-0.023089</v>
      </c>
      <c r="E275" s="13" t="n">
        <v>-0.099013</v>
      </c>
      <c r="F275" s="13" t="n">
        <v>-0.233923</v>
      </c>
      <c r="G275" s="13" t="n">
        <v>0.0689</v>
      </c>
      <c r="H275" s="13" t="n">
        <v>0.138403</v>
      </c>
      <c r="I275" s="13" t="n">
        <v>0.046991</v>
      </c>
      <c r="J275" s="13" t="n">
        <v>0.087546</v>
      </c>
      <c r="K275" s="13" t="n">
        <v>-0.022134</v>
      </c>
      <c r="L275" s="13" t="n">
        <v>0.005705</v>
      </c>
      <c r="M275" s="13" t="n">
        <v>0.044404</v>
      </c>
      <c r="N275" s="13" t="n">
        <v>-0.063248</v>
      </c>
      <c r="O275" s="13" t="n">
        <v>-0.071696</v>
      </c>
      <c r="P275" s="13" t="n">
        <v>-0.041169</v>
      </c>
      <c r="Q275" s="13" t="n">
        <v>0.022764</v>
      </c>
      <c r="R275" s="13" t="n">
        <v>0.038556</v>
      </c>
      <c r="S275" s="13" t="n">
        <v>0.019189</v>
      </c>
      <c r="T275" s="13" t="n">
        <v>0.058424</v>
      </c>
      <c r="U275" s="13" t="n">
        <v>0.044563</v>
      </c>
      <c r="V275" s="13" t="n">
        <v>0.028031</v>
      </c>
      <c r="W275" s="13" t="n">
        <v>-0.021973</v>
      </c>
      <c r="X275" s="13" t="n">
        <v>0.005762</v>
      </c>
      <c r="Y275" s="13" t="n">
        <v>0.008796</v>
      </c>
      <c r="Z275" s="13" t="n">
        <v>0.017038</v>
      </c>
      <c r="AA275" s="13" t="n">
        <v>0.031756</v>
      </c>
      <c r="AB275" s="13" t="n">
        <v>-0.032091</v>
      </c>
      <c r="AC275" s="13" t="n">
        <v>0.138153</v>
      </c>
      <c r="AD275" s="13" t="n">
        <v>0.00794</v>
      </c>
      <c r="AE275" s="13" t="n">
        <v>0.038649</v>
      </c>
      <c r="AF275" s="13" t="n">
        <v>0.037732</v>
      </c>
      <c r="AG275" s="13" t="n">
        <v>0.058012</v>
      </c>
      <c r="AH275" s="13" t="n">
        <v>-0.041102</v>
      </c>
      <c r="AI275" s="13" t="n">
        <v>0.013012</v>
      </c>
      <c r="AJ275" s="13" t="n">
        <v>0.097604</v>
      </c>
      <c r="AK275" s="13" t="n">
        <v>-0.007653</v>
      </c>
      <c r="AL275" s="13" t="n">
        <v>-0.136293</v>
      </c>
      <c r="AM275" s="13" t="n">
        <v>-0.089294</v>
      </c>
      <c r="AN275" s="13" t="n">
        <v>-0.036003</v>
      </c>
      <c r="AO275" s="13" t="n">
        <v>0.018136</v>
      </c>
      <c r="AP275" s="13" t="n">
        <v>0.082457</v>
      </c>
      <c r="AQ275" s="13" t="n">
        <v>-0.001904</v>
      </c>
      <c r="AR275" s="13" t="n">
        <v>0.134589</v>
      </c>
      <c r="AS275" s="13" t="n">
        <v>-0.080031</v>
      </c>
      <c r="AT275" s="13" t="n">
        <v>0.012515</v>
      </c>
      <c r="AU275" s="13" t="n">
        <v>0.080224</v>
      </c>
      <c r="AV275" s="13" t="n">
        <v>0.099379</v>
      </c>
      <c r="AW275" s="13" t="n">
        <v>0.023232</v>
      </c>
      <c r="AX275" s="13" t="n">
        <v>0.022933</v>
      </c>
      <c r="AY275" s="13" t="n">
        <v>0.080627</v>
      </c>
      <c r="AZ275" s="13" t="n">
        <v>0.033946</v>
      </c>
      <c r="BA275" s="13" t="n">
        <v>0.078861</v>
      </c>
      <c r="BB275" s="13" t="n">
        <v>-0.031914</v>
      </c>
      <c r="BC275" s="13" t="n">
        <v>-0.053582</v>
      </c>
      <c r="BD275" s="13" t="n">
        <v>0.081366</v>
      </c>
      <c r="BE275" s="13" t="n">
        <v>0.17032</v>
      </c>
      <c r="BF275" s="13" t="n">
        <v>-0.075751</v>
      </c>
      <c r="BG275" s="13" t="n">
        <v>0.029895</v>
      </c>
      <c r="BH275" s="13" t="n">
        <v>-0.033422</v>
      </c>
      <c r="BI275" s="13" t="n">
        <v>0.009412</v>
      </c>
      <c r="BJ275" s="13" t="n">
        <v>0.102766</v>
      </c>
      <c r="BK275" s="13" t="n">
        <v>0.112441</v>
      </c>
      <c r="BM275" s="13" t="n">
        <v>-0.033017</v>
      </c>
      <c r="BN275" s="13" t="n">
        <v>-0.098745</v>
      </c>
      <c r="BO275" s="13" t="n">
        <v>0.010871</v>
      </c>
      <c r="BP275" s="13" t="n">
        <v>0.080725</v>
      </c>
      <c r="BQ275" s="13" t="n">
        <v>0.019985</v>
      </c>
      <c r="BR275" s="13" t="n">
        <v>0.033649</v>
      </c>
      <c r="BS275" s="13" t="n">
        <v>-0.007899</v>
      </c>
      <c r="BT275" s="13" t="n">
        <v>0.051346</v>
      </c>
      <c r="BU275" s="13" t="n">
        <v>0.01079</v>
      </c>
      <c r="BV275" s="13" t="n">
        <v>-0.004156</v>
      </c>
      <c r="BW275" s="13" t="n">
        <v>-0.037128</v>
      </c>
      <c r="BX275" s="13" t="n">
        <v>0.037117</v>
      </c>
      <c r="BY275" s="13" t="n">
        <v>0.00102</v>
      </c>
      <c r="BZ275" s="13" t="n">
        <v>0.030596</v>
      </c>
      <c r="CA275" s="13" t="n">
        <v>0.039699</v>
      </c>
      <c r="CB275" s="13" t="n">
        <v>0.007024</v>
      </c>
      <c r="CC275" s="13" t="n">
        <v>0.018097</v>
      </c>
      <c r="CD275" s="13" t="n">
        <v>0.015499</v>
      </c>
      <c r="CE275" s="13" t="n">
        <v>0.015566</v>
      </c>
      <c r="CF275" s="13" t="n">
        <v>0.016712</v>
      </c>
      <c r="CG275" s="13" t="n">
        <v>0.00901</v>
      </c>
      <c r="CH275" s="13" t="n">
        <v>0.030275</v>
      </c>
      <c r="CI275" s="13" t="n">
        <v>0.026216</v>
      </c>
      <c r="CJ275" s="13" t="n">
        <v>0.047855</v>
      </c>
      <c r="CK275" s="13" t="n">
        <v>0.004199</v>
      </c>
      <c r="CL275" s="13" t="n">
        <v>0.05055</v>
      </c>
      <c r="CM275" s="13" t="n">
        <v>-0.032593</v>
      </c>
      <c r="CN275" s="13" t="n">
        <v>-0.004648</v>
      </c>
      <c r="CO275" s="13" t="n">
        <v>-0.000105</v>
      </c>
      <c r="CP275" s="13" t="n">
        <v>0.041052</v>
      </c>
      <c r="CQ275" s="13" t="n">
        <v>0.01575</v>
      </c>
      <c r="CR275" s="13" t="n">
        <v>0.0235</v>
      </c>
      <c r="CS275" s="13" t="n">
        <v>0.07386</v>
      </c>
      <c r="CT275" s="13" t="n">
        <v>-0.00907</v>
      </c>
      <c r="CU275" s="13" t="n">
        <v>-0.096152</v>
      </c>
      <c r="CV275" s="13" t="n">
        <v>0.026368</v>
      </c>
      <c r="CW275" s="13" t="n">
        <v>-0.101022</v>
      </c>
      <c r="CX275" s="13" t="n">
        <v>0.11301</v>
      </c>
      <c r="CY275" s="13" t="n">
        <v>0.06969</v>
      </c>
      <c r="CZ275" s="13" t="n">
        <v>0.017969</v>
      </c>
      <c r="DA275" s="13" t="n">
        <v>0.032145</v>
      </c>
      <c r="DB275" s="13" t="n">
        <v>-0.055126</v>
      </c>
      <c r="DC275" s="13" t="n">
        <v>0.071522</v>
      </c>
      <c r="DD275" s="13" t="n">
        <v>0.021182</v>
      </c>
      <c r="DE275" s="13" t="n">
        <v>-0.01992</v>
      </c>
      <c r="DF275" s="13" t="n">
        <v>-0.032211</v>
      </c>
      <c r="DG275" s="13" t="n">
        <v>0.027653</v>
      </c>
      <c r="DH275" s="13" t="n">
        <v>0.076121</v>
      </c>
      <c r="DI275" s="13" t="n">
        <v>-0.004684</v>
      </c>
      <c r="DJ275" s="13" t="n">
        <v>0.010148</v>
      </c>
      <c r="DK275" s="13" t="n">
        <v>-0.066348</v>
      </c>
      <c r="DL275" s="13" t="n">
        <v>-0.121418</v>
      </c>
      <c r="DM275" s="13" t="n">
        <v>0.165635</v>
      </c>
      <c r="DN275" s="13" t="n">
        <v>0.108631</v>
      </c>
      <c r="DO275" s="13" t="n">
        <v>0.022515</v>
      </c>
      <c r="DP275" s="13" t="n">
        <v>0.060034</v>
      </c>
      <c r="DQ275" s="13" t="n">
        <v>0.042064</v>
      </c>
      <c r="DR275" s="13" t="n">
        <v>0.00853</v>
      </c>
      <c r="DS275" s="13" t="n">
        <v>0.014059</v>
      </c>
      <c r="DT275" s="13" t="n">
        <v>0.135594</v>
      </c>
      <c r="DV275" s="13" t="n">
        <v>-0.029279</v>
      </c>
      <c r="DW275" s="13" t="n">
        <v>-0.110574</v>
      </c>
      <c r="DX275" s="13" t="n">
        <v>0.00886</v>
      </c>
      <c r="DY275" s="13" t="n">
        <v>0.078538</v>
      </c>
      <c r="DZ275" s="13" t="n">
        <v>0.021158</v>
      </c>
      <c r="EA275" s="13" t="n">
        <v>0.029954</v>
      </c>
      <c r="EB275" s="13" t="n">
        <v>-0.012151</v>
      </c>
      <c r="EC275" s="13" t="n">
        <v>0.0548</v>
      </c>
      <c r="ED275" s="13" t="n">
        <v>0.00836</v>
      </c>
      <c r="EE275" s="13" t="n">
        <v>-0.004989</v>
      </c>
      <c r="EF275" s="13" t="n">
        <v>-0.039536</v>
      </c>
      <c r="EG275" s="13" t="n">
        <v>0.040772</v>
      </c>
      <c r="EH275" s="13" t="n">
        <v>0.003534</v>
      </c>
      <c r="EI275" s="13" t="n">
        <v>0.032737</v>
      </c>
      <c r="EJ275" s="13" t="n">
        <v>0.042111</v>
      </c>
      <c r="EK275" s="13" t="n">
        <v>0.005916</v>
      </c>
      <c r="EL275" s="13" t="n">
        <v>0.02178</v>
      </c>
      <c r="EM275" s="13" t="n">
        <v>0.012158</v>
      </c>
      <c r="EN275" s="13" t="n">
        <v>0.020402</v>
      </c>
      <c r="EO275" s="13" t="n">
        <v>0.017059</v>
      </c>
      <c r="EP275" s="13" t="n">
        <v>0.008143</v>
      </c>
      <c r="EQ275" s="13" t="n">
        <v>0.031596</v>
      </c>
      <c r="ER275" s="13" t="n">
        <v>0.021031</v>
      </c>
      <c r="ES275" s="13" t="n">
        <v>0.044201</v>
      </c>
      <c r="ET275" s="13" t="n">
        <v>0.006314</v>
      </c>
      <c r="EU275" s="13" t="n">
        <v>0.044551</v>
      </c>
      <c r="EV275" s="13" t="n">
        <v>-0.028756</v>
      </c>
      <c r="EW275" s="13" t="n">
        <v>-0.003195</v>
      </c>
      <c r="EX275" s="13" t="n">
        <v>-0.001684</v>
      </c>
      <c r="EY275" s="13" t="n">
        <v>0.039166</v>
      </c>
      <c r="EZ275" s="13" t="n">
        <v>0.015338</v>
      </c>
      <c r="FA275" s="13" t="n">
        <v>0.022407</v>
      </c>
      <c r="FB275" s="13" t="n">
        <v>0.077218</v>
      </c>
      <c r="FC275" s="13" t="n">
        <v>-0.009277</v>
      </c>
      <c r="FD275" s="13" t="n">
        <v>-0.099937</v>
      </c>
      <c r="FE275" s="13" t="n">
        <v>0.030762</v>
      </c>
      <c r="FF275" s="13" t="n">
        <v>-0.101603</v>
      </c>
      <c r="FG275" s="13" t="n">
        <v>0.125157</v>
      </c>
      <c r="FH275" s="13" t="n">
        <v>0.073879</v>
      </c>
      <c r="FI275" s="13" t="n">
        <v>0.010235</v>
      </c>
      <c r="FJ275" s="13" t="n">
        <v>0.03007</v>
      </c>
      <c r="FK275" s="13" t="n">
        <v>-0.066985</v>
      </c>
      <c r="FL275" s="13" t="n">
        <v>0.074802</v>
      </c>
      <c r="FM275" s="13" t="n">
        <v>0.019393</v>
      </c>
      <c r="FN275" s="13" t="n">
        <v>-0.021938</v>
      </c>
      <c r="FO275" s="13" t="n">
        <v>-0.024319</v>
      </c>
      <c r="FP275" s="13" t="n">
        <v>0.026044</v>
      </c>
      <c r="FQ275" s="13" t="n">
        <v>0.069986</v>
      </c>
      <c r="FR275" s="13" t="n">
        <v>0.000459</v>
      </c>
      <c r="FS275" s="13" t="n">
        <v>0.009026</v>
      </c>
      <c r="FT275" s="13" t="n">
        <v>-0.072733</v>
      </c>
      <c r="FU275" s="13" t="n">
        <v>-0.13964</v>
      </c>
      <c r="FV275" s="13" t="n">
        <v>0.181242</v>
      </c>
      <c r="FW275" s="13" t="n">
        <v>0.100358</v>
      </c>
      <c r="FX275" s="13" t="n">
        <v>0.023159</v>
      </c>
      <c r="FY275" s="13" t="n">
        <v>0.053911</v>
      </c>
      <c r="FZ275" s="13" t="n">
        <v>0.040966</v>
      </c>
      <c r="GA275" s="13" t="n">
        <v>0.005233</v>
      </c>
      <c r="GB275" s="13" t="n">
        <v>0.019264</v>
      </c>
      <c r="GC275" s="13" t="n">
        <v>0.135549</v>
      </c>
    </row>
    <row r="276" customFormat="false" ht="15" hidden="false" customHeight="false" outlineLevel="0" collapsed="false">
      <c r="B276" s="8" t="str">
        <f aca="false">Deals!B276</f>
        <v>Benchmark Electronics, Inc.</v>
      </c>
      <c r="C276" s="12" t="n">
        <v>1</v>
      </c>
      <c r="D276" s="13" t="n">
        <v>-0.036813</v>
      </c>
      <c r="E276" s="13" t="n">
        <v>0.015965</v>
      </c>
      <c r="F276" s="13" t="n">
        <v>0.030952</v>
      </c>
      <c r="G276" s="13" t="n">
        <v>0.064665</v>
      </c>
      <c r="H276" s="13" t="n">
        <v>-0.157484</v>
      </c>
      <c r="I276" s="13" t="n">
        <v>0.067456</v>
      </c>
      <c r="J276" s="13" t="n">
        <v>0.02026</v>
      </c>
      <c r="K276" s="13" t="n">
        <v>0.108274</v>
      </c>
      <c r="L276" s="13" t="n">
        <v>0.02901</v>
      </c>
      <c r="M276" s="13" t="n">
        <v>0.034411</v>
      </c>
      <c r="N276" s="13" t="n">
        <v>0.008016</v>
      </c>
      <c r="O276" s="13" t="n">
        <v>0.127237</v>
      </c>
      <c r="P276" s="13" t="n">
        <v>0.075838</v>
      </c>
      <c r="Q276" s="13" t="n">
        <v>0.003279</v>
      </c>
      <c r="R276" s="13" t="n">
        <v>0.01634</v>
      </c>
      <c r="S276" s="13" t="n">
        <v>0.022508</v>
      </c>
      <c r="T276" s="13" t="n">
        <v>-0.003145</v>
      </c>
      <c r="U276" s="13" t="n">
        <v>0.018927</v>
      </c>
      <c r="V276" s="13" t="n">
        <v>0</v>
      </c>
      <c r="W276" s="13" t="n">
        <v>0.041796</v>
      </c>
      <c r="X276" s="13" t="n">
        <v>-0.034175</v>
      </c>
      <c r="Y276" s="13" t="n">
        <v>0.050769</v>
      </c>
      <c r="Z276" s="13" t="n">
        <v>-0.093704</v>
      </c>
      <c r="AA276" s="13" t="n">
        <v>-0.01454</v>
      </c>
      <c r="AB276" s="13" t="n">
        <v>-0.045902</v>
      </c>
      <c r="AC276" s="13" t="n">
        <v>-0.005155</v>
      </c>
      <c r="AD276" s="13" t="n">
        <v>0.036269</v>
      </c>
      <c r="AE276" s="13" t="n">
        <v>0</v>
      </c>
      <c r="AF276" s="13" t="n">
        <v>-0.118928</v>
      </c>
      <c r="AG276" s="13" t="n">
        <v>0.053232</v>
      </c>
      <c r="AH276" s="13" t="n">
        <v>0.057762</v>
      </c>
      <c r="AI276" s="13" t="n">
        <v>-0.169811</v>
      </c>
      <c r="AJ276" s="13" t="n">
        <v>0.068182</v>
      </c>
      <c r="AK276" s="13" t="n">
        <v>-0.088975</v>
      </c>
      <c r="AL276" s="13" t="n">
        <v>-0.067094</v>
      </c>
      <c r="AM276" s="13" t="n">
        <v>0.092075</v>
      </c>
      <c r="AN276" s="13" t="n">
        <v>-0.105285</v>
      </c>
      <c r="AO276" s="13" t="n">
        <v>0.200189</v>
      </c>
      <c r="AP276" s="13" t="n">
        <v>0.077891</v>
      </c>
      <c r="AQ276" s="13" t="n">
        <v>-0.036496</v>
      </c>
      <c r="AR276" s="13" t="n">
        <v>0.029714</v>
      </c>
      <c r="AS276" s="13" t="n">
        <v>-0.18276</v>
      </c>
      <c r="AT276" s="13" t="n">
        <v>0.143957</v>
      </c>
      <c r="AU276" s="13" t="n">
        <v>0.077229</v>
      </c>
      <c r="AV276" s="13" t="n">
        <v>-0.021434</v>
      </c>
      <c r="AW276" s="13" t="n">
        <v>0.103097</v>
      </c>
      <c r="AX276" s="13" t="n">
        <v>0.166552</v>
      </c>
      <c r="AY276" s="13" t="n">
        <v>0.016814</v>
      </c>
      <c r="AZ276" s="13" t="n">
        <v>0.00116</v>
      </c>
      <c r="BA276" s="13" t="n">
        <v>-0.104191</v>
      </c>
      <c r="BB276" s="13" t="n">
        <v>-0.116959</v>
      </c>
      <c r="BC276" s="13" t="n">
        <v>-0.258646</v>
      </c>
      <c r="BD276" s="13" t="n">
        <v>0.033517</v>
      </c>
      <c r="BE276" s="13" t="n">
        <v>0.025653</v>
      </c>
      <c r="BF276" s="13" t="n">
        <v>0.026899</v>
      </c>
      <c r="BG276" s="13" t="n">
        <v>-0.057407</v>
      </c>
      <c r="BH276" s="13" t="n">
        <v>-0.036837</v>
      </c>
      <c r="BI276" s="13" t="n">
        <v>0.035696</v>
      </c>
      <c r="BJ276" s="13" t="n">
        <v>0.033747</v>
      </c>
      <c r="BK276" s="13" t="n">
        <v>0.167547</v>
      </c>
      <c r="BM276" s="13" t="n">
        <v>-0.06541</v>
      </c>
      <c r="BN276" s="13" t="n">
        <v>-0.083287</v>
      </c>
      <c r="BO276" s="13" t="n">
        <v>0.001773</v>
      </c>
      <c r="BP276" s="13" t="n">
        <v>0.086996</v>
      </c>
      <c r="BQ276" s="13" t="n">
        <v>0.036322</v>
      </c>
      <c r="BR276" s="13" t="n">
        <v>0.011062</v>
      </c>
      <c r="BS276" s="13" t="n">
        <v>-0.001489</v>
      </c>
      <c r="BT276" s="13" t="n">
        <v>0.064171</v>
      </c>
      <c r="BU276" s="13" t="n">
        <v>0.031186</v>
      </c>
      <c r="BV276" s="13" t="n">
        <v>0.009391</v>
      </c>
      <c r="BW276" s="13" t="n">
        <v>-0.047626</v>
      </c>
      <c r="BX276" s="13" t="n">
        <v>0.145371</v>
      </c>
      <c r="BY276" s="13" t="n">
        <v>0.040105</v>
      </c>
      <c r="BZ276" s="13" t="n">
        <v>-0.00095</v>
      </c>
      <c r="CA276" s="13" t="n">
        <v>0.011152</v>
      </c>
      <c r="CB276" s="13" t="n">
        <v>-0.020227</v>
      </c>
      <c r="CC276" s="13" t="n">
        <v>0.004387</v>
      </c>
      <c r="CD276" s="13" t="n">
        <v>-0.043145</v>
      </c>
      <c r="CE276" s="13" t="n">
        <v>0.041438</v>
      </c>
      <c r="CF276" s="13" t="n">
        <v>0.023299</v>
      </c>
      <c r="CG276" s="13" t="n">
        <v>-0.038965</v>
      </c>
      <c r="CH276" s="13" t="n">
        <v>0.069507</v>
      </c>
      <c r="CI276" s="13" t="n">
        <v>0.008648</v>
      </c>
      <c r="CJ276" s="13" t="n">
        <v>0.014171</v>
      </c>
      <c r="CK276" s="13" t="n">
        <v>0.001966</v>
      </c>
      <c r="CL276" s="13" t="n">
        <v>0.021157</v>
      </c>
      <c r="CM276" s="13" t="n">
        <v>-0.039764</v>
      </c>
      <c r="CN276" s="13" t="n">
        <v>0.009736</v>
      </c>
      <c r="CO276" s="13" t="n">
        <v>0.045123</v>
      </c>
      <c r="CP276" s="13" t="n">
        <v>0.037877</v>
      </c>
      <c r="CQ276" s="13" t="n">
        <v>0.011497</v>
      </c>
      <c r="CR276" s="13" t="n">
        <v>0.024535</v>
      </c>
      <c r="CS276" s="13" t="n">
        <v>0.024763</v>
      </c>
      <c r="CT276" s="13" t="n">
        <v>-0.016478</v>
      </c>
      <c r="CU276" s="13" t="n">
        <v>-0.086489</v>
      </c>
      <c r="CV276" s="13" t="n">
        <v>0.008929</v>
      </c>
      <c r="CW276" s="13" t="n">
        <v>-0.120666</v>
      </c>
      <c r="CX276" s="13" t="n">
        <v>0.107042</v>
      </c>
      <c r="CY276" s="13" t="n">
        <v>0.010244</v>
      </c>
      <c r="CZ276" s="13" t="n">
        <v>-0.025975</v>
      </c>
      <c r="DA276" s="13" t="n">
        <v>0.030981</v>
      </c>
      <c r="DB276" s="13" t="n">
        <v>-0.107217</v>
      </c>
      <c r="DC276" s="13" t="n">
        <v>0.066188</v>
      </c>
      <c r="DD276" s="13" t="n">
        <v>-0.000628</v>
      </c>
      <c r="DE276" s="13" t="n">
        <v>-0.097937</v>
      </c>
      <c r="DF276" s="13" t="n">
        <v>0.042482</v>
      </c>
      <c r="DG276" s="13" t="n">
        <v>0.017889</v>
      </c>
      <c r="DH276" s="13" t="n">
        <v>0.01786</v>
      </c>
      <c r="DI276" s="13" t="n">
        <v>0.06965</v>
      </c>
      <c r="DJ276" s="13" t="n">
        <v>-0.091534</v>
      </c>
      <c r="DK276" s="13" t="n">
        <v>-0.105944</v>
      </c>
      <c r="DL276" s="13" t="n">
        <v>-0.319728</v>
      </c>
      <c r="DM276" s="13" t="n">
        <v>0.259626</v>
      </c>
      <c r="DN276" s="13" t="n">
        <v>0.07167</v>
      </c>
      <c r="DO276" s="13" t="n">
        <v>0.031663</v>
      </c>
      <c r="DP276" s="13" t="n">
        <v>0.02819</v>
      </c>
      <c r="DQ276" s="13" t="n">
        <v>0.091547</v>
      </c>
      <c r="DR276" s="13" t="n">
        <v>-0.051048</v>
      </c>
      <c r="DS276" s="13" t="n">
        <v>0.061753</v>
      </c>
      <c r="DT276" s="13" t="n">
        <v>0.190474</v>
      </c>
      <c r="DV276" s="13" t="n">
        <v>-0.082942</v>
      </c>
      <c r="DW276" s="13" t="n">
        <v>-0.099444</v>
      </c>
      <c r="DX276" s="13" t="n">
        <v>-0.005748</v>
      </c>
      <c r="DY276" s="13" t="n">
        <v>0.100115</v>
      </c>
      <c r="DZ276" s="13" t="n">
        <v>0.065739</v>
      </c>
      <c r="EA276" s="13" t="n">
        <v>-0.0075</v>
      </c>
      <c r="EB276" s="13" t="n">
        <v>0.020699</v>
      </c>
      <c r="EC276" s="13" t="n">
        <v>0.076499</v>
      </c>
      <c r="ED276" s="13" t="n">
        <v>0.030095</v>
      </c>
      <c r="EE276" s="13" t="n">
        <v>0.016131</v>
      </c>
      <c r="EF276" s="13" t="n">
        <v>-0.040731</v>
      </c>
      <c r="EG276" s="13" t="n">
        <v>0.143686</v>
      </c>
      <c r="EH276" s="13" t="n">
        <v>0.0482</v>
      </c>
      <c r="EI276" s="13" t="n">
        <v>0.001537</v>
      </c>
      <c r="EJ276" s="13" t="n">
        <v>0.013285</v>
      </c>
      <c r="EK276" s="13" t="n">
        <v>-0.021438</v>
      </c>
      <c r="EL276" s="13" t="n">
        <v>-7.2E-005</v>
      </c>
      <c r="EM276" s="13" t="n">
        <v>-0.05102</v>
      </c>
      <c r="EN276" s="13" t="n">
        <v>0.04353</v>
      </c>
      <c r="EO276" s="13" t="n">
        <v>0.053078</v>
      </c>
      <c r="EP276" s="13" t="n">
        <v>-0.039855</v>
      </c>
      <c r="EQ276" s="13" t="n">
        <v>0.070085</v>
      </c>
      <c r="ER276" s="13" t="n">
        <v>0.001568</v>
      </c>
      <c r="ES276" s="13" t="n">
        <v>0.020467</v>
      </c>
      <c r="ET276" s="13" t="n">
        <v>0.002096</v>
      </c>
      <c r="EU276" s="13" t="n">
        <v>0.023978</v>
      </c>
      <c r="EV276" s="13" t="n">
        <v>-0.02306</v>
      </c>
      <c r="EW276" s="13" t="n">
        <v>0.005523</v>
      </c>
      <c r="EX276" s="13" t="n">
        <v>0.044326</v>
      </c>
      <c r="EY276" s="13" t="n">
        <v>0.050541</v>
      </c>
      <c r="EZ276" s="13" t="n">
        <v>0.002107</v>
      </c>
      <c r="FA276" s="13" t="n">
        <v>0.023667</v>
      </c>
      <c r="FB276" s="13" t="n">
        <v>0.028519</v>
      </c>
      <c r="FC276" s="13" t="n">
        <v>-0.018531</v>
      </c>
      <c r="FD276" s="13" t="n">
        <v>-0.090754</v>
      </c>
      <c r="FE276" s="13" t="n">
        <v>0.003332</v>
      </c>
      <c r="FF276" s="13" t="n">
        <v>-0.123315</v>
      </c>
      <c r="FG276" s="13" t="n">
        <v>0.116389</v>
      </c>
      <c r="FH276" s="13" t="n">
        <v>0.014066</v>
      </c>
      <c r="FI276" s="13" t="n">
        <v>-0.037679</v>
      </c>
      <c r="FJ276" s="13" t="n">
        <v>0.033327</v>
      </c>
      <c r="FK276" s="13" t="n">
        <v>-0.11674</v>
      </c>
      <c r="FL276" s="13" t="n">
        <v>0.059213</v>
      </c>
      <c r="FM276" s="13" t="n">
        <v>0.002977</v>
      </c>
      <c r="FN276" s="13" t="n">
        <v>-0.104777</v>
      </c>
      <c r="FO276" s="13" t="n">
        <v>0.052888</v>
      </c>
      <c r="FP276" s="13" t="n">
        <v>0.012588</v>
      </c>
      <c r="FQ276" s="13" t="n">
        <v>0.029324</v>
      </c>
      <c r="FR276" s="13" t="n">
        <v>0.092391</v>
      </c>
      <c r="FS276" s="13" t="n">
        <v>-0.112669</v>
      </c>
      <c r="FT276" s="13" t="n">
        <v>-0.11454</v>
      </c>
      <c r="FU276" s="13" t="n">
        <v>-0.355793</v>
      </c>
      <c r="FV276" s="13" t="n">
        <v>0.412707</v>
      </c>
      <c r="FW276" s="13" t="n">
        <v>0.071711</v>
      </c>
      <c r="FX276" s="13" t="n">
        <v>0.066996</v>
      </c>
      <c r="FY276" s="13" t="n">
        <v>0.020001</v>
      </c>
      <c r="FZ276" s="13" t="n">
        <v>0.09015</v>
      </c>
      <c r="GA276" s="13" t="n">
        <v>-0.059242</v>
      </c>
      <c r="GB276" s="13" t="n">
        <v>0.066831</v>
      </c>
      <c r="GC276" s="13" t="n">
        <v>0.207981</v>
      </c>
    </row>
    <row r="277" customFormat="false" ht="15" hidden="false" customHeight="false" outlineLevel="0" collapsed="false">
      <c r="B277" s="8" t="str">
        <f aca="false">Deals!B277</f>
        <v>Lockheed Martin Corporation</v>
      </c>
      <c r="C277" s="12" t="n">
        <v>1</v>
      </c>
      <c r="D277" s="13" t="n">
        <v>-0.009171</v>
      </c>
      <c r="E277" s="13" t="n">
        <v>-0.028321</v>
      </c>
      <c r="F277" s="13" t="n">
        <v>0.030521</v>
      </c>
      <c r="G277" s="13" t="n">
        <v>0.026461</v>
      </c>
      <c r="H277" s="13" t="n">
        <v>0.04912</v>
      </c>
      <c r="I277" s="13" t="n">
        <v>0.023668</v>
      </c>
      <c r="J277" s="13" t="n">
        <v>0.050544</v>
      </c>
      <c r="K277" s="13" t="n">
        <v>0.018375</v>
      </c>
      <c r="L277" s="13" t="n">
        <v>-0.03209</v>
      </c>
      <c r="M277" s="13" t="n">
        <v>-0.013376</v>
      </c>
      <c r="N277" s="13" t="n">
        <v>0.027782</v>
      </c>
      <c r="O277" s="13" t="n">
        <v>0.083976</v>
      </c>
      <c r="P277" s="13" t="n">
        <v>-0.057719</v>
      </c>
      <c r="Q277" s="13" t="n">
        <v>0.005561</v>
      </c>
      <c r="R277" s="13" t="n">
        <v>0.067919</v>
      </c>
      <c r="S277" s="13" t="n">
        <v>0.003826</v>
      </c>
      <c r="T277" s="13" t="n">
        <v>0.006913</v>
      </c>
      <c r="U277" s="13" t="n">
        <v>0.050102</v>
      </c>
      <c r="V277" s="13" t="n">
        <v>-0.012521</v>
      </c>
      <c r="W277" s="13" t="n">
        <v>0.052304</v>
      </c>
      <c r="X277" s="13" t="n">
        <v>0.051621</v>
      </c>
      <c r="Y277" s="13" t="n">
        <v>0.016045</v>
      </c>
      <c r="Z277" s="13" t="n">
        <v>-0.006865</v>
      </c>
      <c r="AA277" s="13" t="n">
        <v>0.042056</v>
      </c>
      <c r="AB277" s="13" t="n">
        <v>0.006048</v>
      </c>
      <c r="AC277" s="13" t="n">
        <v>0.10528</v>
      </c>
      <c r="AD277" s="13" t="n">
        <v>-0.001155</v>
      </c>
      <c r="AE277" s="13" t="n">
        <v>-0.04117</v>
      </c>
      <c r="AF277" s="13" t="n">
        <v>-0.050573</v>
      </c>
      <c r="AG277" s="13" t="n">
        <v>-0.013402</v>
      </c>
      <c r="AH277" s="13" t="n">
        <v>-0.060755</v>
      </c>
      <c r="AI277" s="13" t="n">
        <v>0.103815</v>
      </c>
      <c r="AJ277" s="13" t="n">
        <v>-0.011316</v>
      </c>
      <c r="AK277" s="13" t="n">
        <v>0.079742</v>
      </c>
      <c r="AL277" s="13" t="n">
        <v>-0.150624</v>
      </c>
      <c r="AM277" s="13" t="n">
        <v>0.029879</v>
      </c>
      <c r="AN277" s="13" t="n">
        <v>-0.128449</v>
      </c>
      <c r="AO277" s="13" t="n">
        <v>0.106363</v>
      </c>
      <c r="AP277" s="13" t="n">
        <v>0.075667</v>
      </c>
      <c r="AQ277" s="13" t="n">
        <v>-0.029896</v>
      </c>
      <c r="AR277" s="13" t="n">
        <v>0.110508</v>
      </c>
      <c r="AS277" s="13" t="n">
        <v>0.02223</v>
      </c>
      <c r="AT277" s="13" t="n">
        <v>0.073847</v>
      </c>
      <c r="AU277" s="13" t="n">
        <v>-0.003768</v>
      </c>
      <c r="AV277" s="13" t="n">
        <v>0.066654</v>
      </c>
      <c r="AW277" s="13" t="n">
        <v>0.01549</v>
      </c>
      <c r="AX277" s="13" t="n">
        <v>-0.034302</v>
      </c>
      <c r="AY277" s="13" t="n">
        <v>0.044467</v>
      </c>
      <c r="AZ277" s="13" t="n">
        <v>-0.00422</v>
      </c>
      <c r="BA277" s="13" t="n">
        <v>0.099491</v>
      </c>
      <c r="BB277" s="13" t="n">
        <v>-0.130454</v>
      </c>
      <c r="BC277" s="13" t="n">
        <v>-0.083597</v>
      </c>
      <c r="BD277" s="13" t="n">
        <v>0.147839</v>
      </c>
      <c r="BE277" s="13" t="n">
        <v>0.004575</v>
      </c>
      <c r="BF277" s="13" t="n">
        <v>-0.06055</v>
      </c>
      <c r="BG277" s="13" t="n">
        <v>0.038502</v>
      </c>
      <c r="BH277" s="13" t="n">
        <v>0.036124</v>
      </c>
      <c r="BI277" s="13" t="n">
        <v>-0.017886</v>
      </c>
      <c r="BJ277" s="13" t="n">
        <v>-0.08649</v>
      </c>
      <c r="BK277" s="13" t="n">
        <v>0.049896</v>
      </c>
      <c r="BM277" s="13" t="n">
        <v>-0.013923</v>
      </c>
      <c r="BN277" s="13" t="n">
        <v>-0.060194</v>
      </c>
      <c r="BO277" s="13" t="n">
        <v>0.002648</v>
      </c>
      <c r="BP277" s="13" t="n">
        <v>0.065164</v>
      </c>
      <c r="BQ277" s="13" t="n">
        <v>-0.007147</v>
      </c>
      <c r="BR277" s="13" t="n">
        <v>0.016604</v>
      </c>
      <c r="BS277" s="13" t="n">
        <v>0.000702</v>
      </c>
      <c r="BT277" s="13" t="n">
        <v>0.051821</v>
      </c>
      <c r="BU277" s="13" t="n">
        <v>-0.007159</v>
      </c>
      <c r="BV277" s="13" t="n">
        <v>0.005453</v>
      </c>
      <c r="BW277" s="13" t="n">
        <v>-0.023749</v>
      </c>
      <c r="BX277" s="13" t="n">
        <v>0.010556</v>
      </c>
      <c r="BY277" s="13" t="n">
        <v>0.012329</v>
      </c>
      <c r="BZ277" s="13" t="n">
        <v>0.034037</v>
      </c>
      <c r="CA277" s="13" t="n">
        <v>0.047372</v>
      </c>
      <c r="CB277" s="13" t="n">
        <v>0.014383</v>
      </c>
      <c r="CC277" s="13" t="n">
        <v>0.019205</v>
      </c>
      <c r="CD277" s="13" t="n">
        <v>0.028893</v>
      </c>
      <c r="CE277" s="13" t="n">
        <v>-0.00451</v>
      </c>
      <c r="CF277" s="13" t="n">
        <v>0.025623</v>
      </c>
      <c r="CG277" s="13" t="n">
        <v>0.02111</v>
      </c>
      <c r="CH277" s="13" t="n">
        <v>0.010474</v>
      </c>
      <c r="CI277" s="13" t="n">
        <v>0.042284</v>
      </c>
      <c r="CJ277" s="13" t="n">
        <v>0.032246</v>
      </c>
      <c r="CK277" s="13" t="n">
        <v>0.010423</v>
      </c>
      <c r="CL277" s="13" t="n">
        <v>0.080568</v>
      </c>
      <c r="CM277" s="13" t="n">
        <v>-0.013619</v>
      </c>
      <c r="CN277" s="13" t="n">
        <v>-0.028051</v>
      </c>
      <c r="CO277" s="13" t="n">
        <v>0.002292</v>
      </c>
      <c r="CP277" s="13" t="n">
        <v>0.044338</v>
      </c>
      <c r="CQ277" s="13" t="n">
        <v>0.008912</v>
      </c>
      <c r="CR277" s="13" t="n">
        <v>0.029916</v>
      </c>
      <c r="CS277" s="13" t="n">
        <v>0.062181</v>
      </c>
      <c r="CT277" s="13" t="n">
        <v>0.009488</v>
      </c>
      <c r="CU277" s="13" t="n">
        <v>-0.088495</v>
      </c>
      <c r="CV277" s="13" t="n">
        <v>0.008286</v>
      </c>
      <c r="CW277" s="13" t="n">
        <v>-0.084595</v>
      </c>
      <c r="CX277" s="13" t="n">
        <v>0.081277</v>
      </c>
      <c r="CY277" s="13" t="n">
        <v>0.038978</v>
      </c>
      <c r="CZ277" s="13" t="n">
        <v>0.032718</v>
      </c>
      <c r="DA277" s="13" t="n">
        <v>0.043915</v>
      </c>
      <c r="DB277" s="13" t="n">
        <v>-0.069033</v>
      </c>
      <c r="DC277" s="13" t="n">
        <v>0.076465</v>
      </c>
      <c r="DD277" s="13" t="n">
        <v>0.015604</v>
      </c>
      <c r="DE277" s="13" t="n">
        <v>-0.002311</v>
      </c>
      <c r="DF277" s="13" t="n">
        <v>0.004095</v>
      </c>
      <c r="DG277" s="13" t="n">
        <v>0.03018</v>
      </c>
      <c r="DH277" s="13" t="n">
        <v>0.038716</v>
      </c>
      <c r="DI277" s="13" t="n">
        <v>0.036704</v>
      </c>
      <c r="DJ277" s="13" t="n">
        <v>0.024594</v>
      </c>
      <c r="DK277" s="13" t="n">
        <v>-0.07027</v>
      </c>
      <c r="DL277" s="13" t="n">
        <v>-0.077815</v>
      </c>
      <c r="DM277" s="13" t="n">
        <v>0.140905</v>
      </c>
      <c r="DN277" s="13" t="n">
        <v>0.056438</v>
      </c>
      <c r="DO277" s="13" t="n">
        <v>0.050972</v>
      </c>
      <c r="DP277" s="13" t="n">
        <v>0.07725</v>
      </c>
      <c r="DQ277" s="13" t="n">
        <v>0.107972</v>
      </c>
      <c r="DR277" s="13" t="n">
        <v>-0.045521</v>
      </c>
      <c r="DS277" s="13" t="n">
        <v>-0.045743</v>
      </c>
      <c r="DT277" s="13" t="n">
        <v>0.107281</v>
      </c>
      <c r="DV277" s="13" t="n">
        <v>-0.00837</v>
      </c>
      <c r="DW277" s="13" t="n">
        <v>-0.063947</v>
      </c>
      <c r="DX277" s="13" t="n">
        <v>0.012902</v>
      </c>
      <c r="DY277" s="13" t="n">
        <v>0.060117</v>
      </c>
      <c r="DZ277" s="13" t="n">
        <v>-0.004977</v>
      </c>
      <c r="EA277" s="13" t="n">
        <v>0.008057</v>
      </c>
      <c r="EB277" s="13" t="n">
        <v>0.006806</v>
      </c>
      <c r="EC277" s="13" t="n">
        <v>0.049935</v>
      </c>
      <c r="ED277" s="13" t="n">
        <v>-0.009553</v>
      </c>
      <c r="EE277" s="13" t="n">
        <v>-0.002709</v>
      </c>
      <c r="EF277" s="13" t="n">
        <v>-0.034978</v>
      </c>
      <c r="EG277" s="13" t="n">
        <v>0.024645</v>
      </c>
      <c r="EH277" s="13" t="n">
        <v>-0.000502</v>
      </c>
      <c r="EI277" s="13" t="n">
        <v>0.034016</v>
      </c>
      <c r="EJ277" s="13" t="n">
        <v>0.036635</v>
      </c>
      <c r="EK277" s="13" t="n">
        <v>0.00446</v>
      </c>
      <c r="EL277" s="13" t="n">
        <v>0.016297</v>
      </c>
      <c r="EM277" s="13" t="n">
        <v>0.023226</v>
      </c>
      <c r="EN277" s="13" t="n">
        <v>0.002142</v>
      </c>
      <c r="EO277" s="13" t="n">
        <v>0.017406</v>
      </c>
      <c r="EP277" s="13" t="n">
        <v>0.007309</v>
      </c>
      <c r="EQ277" s="13" t="n">
        <v>0.018518</v>
      </c>
      <c r="ER277" s="13" t="n">
        <v>0.020679</v>
      </c>
      <c r="ES277" s="13" t="n">
        <v>0.034014</v>
      </c>
      <c r="ET277" s="13" t="n">
        <v>0.017968</v>
      </c>
      <c r="EU277" s="13" t="n">
        <v>0.063409</v>
      </c>
      <c r="EV277" s="13" t="n">
        <v>-0.028518</v>
      </c>
      <c r="EW277" s="13" t="n">
        <v>-0.015555</v>
      </c>
      <c r="EX277" s="13" t="n">
        <v>-0.011655</v>
      </c>
      <c r="EY277" s="13" t="n">
        <v>0.028206</v>
      </c>
      <c r="EZ277" s="13" t="n">
        <v>0.011672</v>
      </c>
      <c r="FA277" s="13" t="n">
        <v>0.031151</v>
      </c>
      <c r="FB277" s="13" t="n">
        <v>0.048656</v>
      </c>
      <c r="FC277" s="13" t="n">
        <v>0.011911</v>
      </c>
      <c r="FD277" s="13" t="n">
        <v>-0.090512</v>
      </c>
      <c r="FE277" s="13" t="n">
        <v>0.031844</v>
      </c>
      <c r="FF277" s="13" t="n">
        <v>-0.083033</v>
      </c>
      <c r="FG277" s="13" t="n">
        <v>0.094941</v>
      </c>
      <c r="FH277" s="13" t="n">
        <v>0.050622</v>
      </c>
      <c r="FI277" s="13" t="n">
        <v>0.016135</v>
      </c>
      <c r="FJ277" s="13" t="n">
        <v>0.032897</v>
      </c>
      <c r="FK277" s="13" t="n">
        <v>-0.06874</v>
      </c>
      <c r="FL277" s="13" t="n">
        <v>0.076675</v>
      </c>
      <c r="FM277" s="13" t="n">
        <v>0.017491</v>
      </c>
      <c r="FN277" s="13" t="n">
        <v>-0.007688</v>
      </c>
      <c r="FO277" s="13" t="n">
        <v>-0.000523</v>
      </c>
      <c r="FP277" s="13" t="n">
        <v>0.022992</v>
      </c>
      <c r="FQ277" s="13" t="n">
        <v>0.041412</v>
      </c>
      <c r="FR277" s="13" t="n">
        <v>0.025775</v>
      </c>
      <c r="FS277" s="13" t="n">
        <v>0.005438</v>
      </c>
      <c r="FT277" s="13" t="n">
        <v>-0.070463</v>
      </c>
      <c r="FU277" s="13" t="n">
        <v>-0.11985</v>
      </c>
      <c r="FV277" s="13" t="n">
        <v>0.139924</v>
      </c>
      <c r="FW277" s="13" t="n">
        <v>0.089001</v>
      </c>
      <c r="FX277" s="13" t="n">
        <v>0.018928</v>
      </c>
      <c r="FY277" s="13" t="n">
        <v>0.070143</v>
      </c>
      <c r="FZ277" s="13" t="n">
        <v>0.054124</v>
      </c>
      <c r="GA277" s="13" t="n">
        <v>-0.020604</v>
      </c>
      <c r="GB277" s="13" t="n">
        <v>-0.021628</v>
      </c>
      <c r="GC277" s="13" t="n">
        <v>0.130555</v>
      </c>
    </row>
    <row r="278" customFormat="false" ht="15" hidden="false" customHeight="false" outlineLevel="0" collapsed="false">
      <c r="B278" s="8" t="str">
        <f aca="false">Deals!B278</f>
        <v>Stamps.Com Inc</v>
      </c>
      <c r="C278" s="12" t="n">
        <v>1</v>
      </c>
      <c r="D278" s="13" t="n">
        <v>0.081393</v>
      </c>
      <c r="E278" s="13" t="n">
        <v>-0.144056</v>
      </c>
      <c r="F278" s="13" t="n">
        <v>0.263377</v>
      </c>
      <c r="G278" s="13" t="n">
        <v>-0.103349</v>
      </c>
      <c r="H278" s="13" t="n">
        <v>-0.225066</v>
      </c>
      <c r="I278" s="13" t="n">
        <v>0.104784</v>
      </c>
      <c r="J278" s="13" t="n">
        <v>-0.039235</v>
      </c>
      <c r="K278" s="13" t="n">
        <v>-0.132864</v>
      </c>
      <c r="L278" s="13" t="n">
        <v>0.275905</v>
      </c>
      <c r="M278" s="13" t="n">
        <v>-0.022849</v>
      </c>
      <c r="N278" s="13" t="n">
        <v>0.032166</v>
      </c>
      <c r="O278" s="13" t="n">
        <v>0.088672</v>
      </c>
      <c r="P278" s="13" t="n">
        <v>0.079567</v>
      </c>
      <c r="Q278" s="13" t="n">
        <v>0.060183</v>
      </c>
      <c r="R278" s="13" t="n">
        <v>0.037433</v>
      </c>
      <c r="S278" s="13" t="n">
        <v>-0.061459</v>
      </c>
      <c r="T278" s="13" t="n">
        <v>-0.103084</v>
      </c>
      <c r="U278" s="13" t="n">
        <v>0.299105</v>
      </c>
      <c r="V278" s="13" t="n">
        <v>0.123096</v>
      </c>
      <c r="W278" s="13" t="n">
        <v>-0.043745</v>
      </c>
      <c r="X278" s="13" t="n">
        <v>0.291357</v>
      </c>
      <c r="Y278" s="13" t="n">
        <v>0.059608</v>
      </c>
      <c r="Z278" s="13" t="n">
        <v>0.107328</v>
      </c>
      <c r="AA278" s="13" t="n">
        <v>-0.249554</v>
      </c>
      <c r="AB278" s="13" t="n">
        <v>0.11639</v>
      </c>
      <c r="AC278" s="13" t="n">
        <v>0.084309</v>
      </c>
      <c r="AD278" s="13" t="n">
        <v>-0.062791</v>
      </c>
      <c r="AE278" s="13" t="n">
        <v>0.052342</v>
      </c>
      <c r="AF278" s="13" t="n">
        <v>0.132803</v>
      </c>
      <c r="AG278" s="13" t="n">
        <v>0.101207</v>
      </c>
      <c r="AH278" s="13" t="n">
        <v>0.008971</v>
      </c>
      <c r="AI278" s="13" t="n">
        <v>0.031417</v>
      </c>
      <c r="AJ278" s="13" t="n">
        <v>-0.048084</v>
      </c>
      <c r="AK278" s="13" t="n">
        <v>-0.089555</v>
      </c>
      <c r="AL278" s="13" t="n">
        <v>-0.106233</v>
      </c>
      <c r="AM278" s="13" t="n">
        <v>-0.151902</v>
      </c>
      <c r="AN278" s="13" t="n">
        <v>-0.092266</v>
      </c>
      <c r="AO278" s="13" t="n">
        <v>0.19558</v>
      </c>
      <c r="AP278" s="13" t="n">
        <v>-0.494895</v>
      </c>
      <c r="AQ278" s="13" t="n">
        <v>-0.133844</v>
      </c>
      <c r="AR278" s="13" t="n">
        <v>0.053925</v>
      </c>
      <c r="AS278" s="13" t="n">
        <v>-0.609091</v>
      </c>
      <c r="AT278" s="13" t="n">
        <v>0.349732</v>
      </c>
      <c r="AU278" s="13" t="n">
        <v>0.054782</v>
      </c>
      <c r="AV278" s="13" t="n">
        <v>0.347853</v>
      </c>
      <c r="AW278" s="13" t="n">
        <v>0.156774</v>
      </c>
      <c r="AX278" s="13" t="n">
        <v>0.13405</v>
      </c>
      <c r="AY278" s="13" t="n">
        <v>0.0334</v>
      </c>
      <c r="AZ278" s="13" t="n">
        <v>-0.042751</v>
      </c>
      <c r="BA278" s="13" t="n">
        <v>-0.108118</v>
      </c>
      <c r="BB278" s="13" t="n">
        <v>0.894348</v>
      </c>
      <c r="BC278" s="13" t="n">
        <v>-0.078166</v>
      </c>
      <c r="BD278" s="13" t="n">
        <v>0.216713</v>
      </c>
      <c r="BE278" s="13" t="n">
        <v>0.251974</v>
      </c>
      <c r="BF278" s="13" t="n">
        <v>-0.072975</v>
      </c>
      <c r="BG278" s="13" t="n">
        <v>0.416952</v>
      </c>
      <c r="BH278" s="13" t="n">
        <v>-0.042032</v>
      </c>
      <c r="BI278" s="13" t="n">
        <v>-0.033649</v>
      </c>
      <c r="BJ278" s="13" t="n">
        <v>-0.073501</v>
      </c>
      <c r="BK278" s="13" t="n">
        <v>-0.160276</v>
      </c>
      <c r="BM278" s="13" t="n">
        <v>-0.03045</v>
      </c>
      <c r="BN278" s="13" t="n">
        <v>-0.17716</v>
      </c>
      <c r="BO278" s="13" t="n">
        <v>-0.014349</v>
      </c>
      <c r="BP278" s="13" t="n">
        <v>0.08568</v>
      </c>
      <c r="BQ278" s="13" t="n">
        <v>0.045734</v>
      </c>
      <c r="BR278" s="13" t="n">
        <v>0.033855</v>
      </c>
      <c r="BS278" s="13" t="n">
        <v>-0.003661</v>
      </c>
      <c r="BT278" s="13" t="n">
        <v>0.0807</v>
      </c>
      <c r="BU278" s="13" t="n">
        <v>0.003679</v>
      </c>
      <c r="BV278" s="13" t="n">
        <v>0.049663</v>
      </c>
      <c r="BW278" s="13" t="n">
        <v>-0.099241</v>
      </c>
      <c r="BX278" s="13" t="n">
        <v>0.093107</v>
      </c>
      <c r="BY278" s="13" t="n">
        <v>-0.022398</v>
      </c>
      <c r="BZ278" s="13" t="n">
        <v>0.025391</v>
      </c>
      <c r="CA278" s="13" t="n">
        <v>0.058384</v>
      </c>
      <c r="CB278" s="13" t="n">
        <v>0.035308</v>
      </c>
      <c r="CC278" s="13" t="n">
        <v>0.039279</v>
      </c>
      <c r="CD278" s="13" t="n">
        <v>0.004125</v>
      </c>
      <c r="CE278" s="13" t="n">
        <v>0.060634</v>
      </c>
      <c r="CF278" s="13" t="n">
        <v>-0.000707</v>
      </c>
      <c r="CG278" s="13" t="n">
        <v>-0.008322</v>
      </c>
      <c r="CH278" s="13" t="n">
        <v>0.056939</v>
      </c>
      <c r="CI278" s="13" t="n">
        <v>0.002457</v>
      </c>
      <c r="CJ278" s="13" t="n">
        <v>0.021676</v>
      </c>
      <c r="CK278" s="13" t="n">
        <v>0.000668</v>
      </c>
      <c r="CL278" s="13" t="n">
        <v>0.028132</v>
      </c>
      <c r="CM278" s="13" t="n">
        <v>-0.040882</v>
      </c>
      <c r="CN278" s="13" t="n">
        <v>0.020508</v>
      </c>
      <c r="CO278" s="13" t="n">
        <v>0.001011</v>
      </c>
      <c r="CP278" s="13" t="n">
        <v>0.086613</v>
      </c>
      <c r="CQ278" s="13" t="n">
        <v>0.011741</v>
      </c>
      <c r="CR278" s="13" t="n">
        <v>0.014514</v>
      </c>
      <c r="CS278" s="13" t="n">
        <v>0.076902</v>
      </c>
      <c r="CT278" s="13" t="n">
        <v>-0.014745</v>
      </c>
      <c r="CU278" s="13" t="n">
        <v>-0.126874</v>
      </c>
      <c r="CV278" s="13" t="n">
        <v>0.032953</v>
      </c>
      <c r="CW278" s="13" t="n">
        <v>-0.121824</v>
      </c>
      <c r="CX278" s="13" t="n">
        <v>0.105013</v>
      </c>
      <c r="CY278" s="13" t="n">
        <v>0.062329</v>
      </c>
      <c r="CZ278" s="13" t="n">
        <v>-0.003609</v>
      </c>
      <c r="DA278" s="13" t="n">
        <v>0.031597</v>
      </c>
      <c r="DB278" s="13" t="n">
        <v>-0.087487</v>
      </c>
      <c r="DC278" s="13" t="n">
        <v>0.087277</v>
      </c>
      <c r="DD278" s="13" t="n">
        <v>-0.028809</v>
      </c>
      <c r="DE278" s="13" t="n">
        <v>-0.01142</v>
      </c>
      <c r="DF278" s="13" t="n">
        <v>-0.016157</v>
      </c>
      <c r="DG278" s="13" t="n">
        <v>0.036256</v>
      </c>
      <c r="DH278" s="13" t="n">
        <v>0.080028</v>
      </c>
      <c r="DI278" s="13" t="n">
        <v>0.039635</v>
      </c>
      <c r="DJ278" s="13" t="n">
        <v>-0.02818</v>
      </c>
      <c r="DK278" s="13" t="n">
        <v>-0.076341</v>
      </c>
      <c r="DL278" s="13" t="n">
        <v>-0.193604</v>
      </c>
      <c r="DM278" s="13" t="n">
        <v>0.193768</v>
      </c>
      <c r="DN278" s="13" t="n">
        <v>0.102705</v>
      </c>
      <c r="DO278" s="13" t="n">
        <v>0.05686</v>
      </c>
      <c r="DP278" s="13" t="n">
        <v>0.007253</v>
      </c>
      <c r="DQ278" s="13" t="n">
        <v>0.079862</v>
      </c>
      <c r="DR278" s="13" t="n">
        <v>0.003401</v>
      </c>
      <c r="DS278" s="13" t="n">
        <v>-0.019809</v>
      </c>
      <c r="DT278" s="13" t="n">
        <v>0.214791</v>
      </c>
      <c r="DV278" s="13" t="n">
        <v>-0.033729</v>
      </c>
      <c r="DW278" s="13" t="n">
        <v>-0.1895</v>
      </c>
      <c r="DX278" s="13" t="n">
        <v>-0.00396</v>
      </c>
      <c r="DY278" s="13" t="n">
        <v>0.102724</v>
      </c>
      <c r="DZ278" s="13" t="n">
        <v>0.056026</v>
      </c>
      <c r="EA278" s="13" t="n">
        <v>0.03106</v>
      </c>
      <c r="EB278" s="13" t="n">
        <v>-0.008278</v>
      </c>
      <c r="EC278" s="13" t="n">
        <v>0.083394</v>
      </c>
      <c r="ED278" s="13" t="n">
        <v>-0.000451</v>
      </c>
      <c r="EE278" s="13" t="n">
        <v>0.049994</v>
      </c>
      <c r="EF278" s="13" t="n">
        <v>-0.091743</v>
      </c>
      <c r="EG278" s="13" t="n">
        <v>0.084524</v>
      </c>
      <c r="EH278" s="13" t="n">
        <v>-0.015069</v>
      </c>
      <c r="EI278" s="13" t="n">
        <v>0.021881</v>
      </c>
      <c r="EJ278" s="13" t="n">
        <v>0.051798</v>
      </c>
      <c r="EK278" s="13" t="n">
        <v>0.026138</v>
      </c>
      <c r="EL278" s="13" t="n">
        <v>0.025624</v>
      </c>
      <c r="EM278" s="13" t="n">
        <v>0.00125</v>
      </c>
      <c r="EN278" s="13" t="n">
        <v>0.064913</v>
      </c>
      <c r="EO278" s="13" t="n">
        <v>-0.000761</v>
      </c>
      <c r="EP278" s="13" t="n">
        <v>-0.00633</v>
      </c>
      <c r="EQ278" s="13" t="n">
        <v>0.065065</v>
      </c>
      <c r="ER278" s="13" t="n">
        <v>0.003386</v>
      </c>
      <c r="ES278" s="13" t="n">
        <v>0.017911</v>
      </c>
      <c r="ET278" s="13" t="n">
        <v>0.013895</v>
      </c>
      <c r="EU278" s="13" t="n">
        <v>0.034612</v>
      </c>
      <c r="EV278" s="13" t="n">
        <v>-0.042567</v>
      </c>
      <c r="EW278" s="13" t="n">
        <v>0.0217</v>
      </c>
      <c r="EX278" s="13" t="n">
        <v>0.00687</v>
      </c>
      <c r="EY278" s="13" t="n">
        <v>0.088975</v>
      </c>
      <c r="EZ278" s="13" t="n">
        <v>0.018863</v>
      </c>
      <c r="FA278" s="13" t="n">
        <v>0.018278</v>
      </c>
      <c r="FB278" s="13" t="n">
        <v>0.080577</v>
      </c>
      <c r="FC278" s="13" t="n">
        <v>-0.022076</v>
      </c>
      <c r="FD278" s="13" t="n">
        <v>-0.128605</v>
      </c>
      <c r="FE278" s="13" t="n">
        <v>0.03849</v>
      </c>
      <c r="FF278" s="13" t="n">
        <v>-0.118677</v>
      </c>
      <c r="FG278" s="13" t="n">
        <v>0.111825</v>
      </c>
      <c r="FH278" s="13" t="n">
        <v>0.058983</v>
      </c>
      <c r="FI278" s="13" t="n">
        <v>-0.002331</v>
      </c>
      <c r="FJ278" s="13" t="n">
        <v>0.039686</v>
      </c>
      <c r="FK278" s="13" t="n">
        <v>-0.087181</v>
      </c>
      <c r="FL278" s="13" t="n">
        <v>0.089517</v>
      </c>
      <c r="FM278" s="13" t="n">
        <v>-0.030387</v>
      </c>
      <c r="FN278" s="13" t="n">
        <v>-0.027645</v>
      </c>
      <c r="FO278" s="13" t="n">
        <v>-0.007693</v>
      </c>
      <c r="FP278" s="13" t="n">
        <v>0.029804</v>
      </c>
      <c r="FQ278" s="13" t="n">
        <v>0.120162</v>
      </c>
      <c r="FR278" s="13" t="n">
        <v>0.049735</v>
      </c>
      <c r="FS278" s="13" t="n">
        <v>-0.026751</v>
      </c>
      <c r="FT278" s="13" t="n">
        <v>-0.068025</v>
      </c>
      <c r="FU278" s="13" t="n">
        <v>-0.203745</v>
      </c>
      <c r="FV278" s="13" t="n">
        <v>0.199644</v>
      </c>
      <c r="FW278" s="13" t="n">
        <v>0.10533</v>
      </c>
      <c r="FX278" s="13" t="n">
        <v>0.060359</v>
      </c>
      <c r="FY278" s="13" t="n">
        <v>0.001874</v>
      </c>
      <c r="FZ278" s="13" t="n">
        <v>0.087533</v>
      </c>
      <c r="GA278" s="13" t="n">
        <v>-0.011573</v>
      </c>
      <c r="GB278" s="13" t="n">
        <v>-0.028636</v>
      </c>
      <c r="GC278" s="13" t="n">
        <v>0.206308</v>
      </c>
    </row>
    <row r="279" customFormat="false" ht="15" hidden="false" customHeight="false" outlineLevel="0" collapsed="false">
      <c r="B279" s="8" t="str">
        <f aca="false">Deals!B279</f>
        <v>B&amp;G Foods, Inc.</v>
      </c>
      <c r="C279" s="12" t="n">
        <v>1</v>
      </c>
      <c r="D279" s="13" t="n">
        <v>-0.06379</v>
      </c>
      <c r="E279" s="13" t="n">
        <v>0.039977</v>
      </c>
      <c r="F279" s="13" t="n">
        <v>-0.050247</v>
      </c>
      <c r="G279" s="13" t="n">
        <v>0.018502</v>
      </c>
      <c r="H279" s="13" t="n">
        <v>0.183855</v>
      </c>
      <c r="I279" s="13" t="n">
        <v>0.043193</v>
      </c>
      <c r="J279" s="13" t="n">
        <v>0.130961</v>
      </c>
      <c r="K279" s="13" t="n">
        <v>0.070332</v>
      </c>
      <c r="L279" s="13" t="n">
        <v>-0.079667</v>
      </c>
      <c r="M279" s="13" t="n">
        <v>0.04465</v>
      </c>
      <c r="N279" s="13" t="n">
        <v>-0.137861</v>
      </c>
      <c r="O279" s="13" t="n">
        <v>0.009434</v>
      </c>
      <c r="P279" s="13" t="n">
        <v>0.034229</v>
      </c>
      <c r="Q279" s="13" t="n">
        <v>0.012557</v>
      </c>
      <c r="R279" s="13" t="n">
        <v>-0.041714</v>
      </c>
      <c r="S279" s="13" t="n">
        <v>-0.042</v>
      </c>
      <c r="T279" s="13" t="n">
        <v>0.043478</v>
      </c>
      <c r="U279" s="13" t="n">
        <v>-0.034524</v>
      </c>
      <c r="V279" s="13" t="n">
        <v>-0.110604</v>
      </c>
      <c r="W279" s="13" t="n">
        <v>0.018258</v>
      </c>
      <c r="X279" s="13" t="n">
        <v>-0.158621</v>
      </c>
      <c r="Y279" s="13" t="n">
        <v>0.059508</v>
      </c>
      <c r="Z279" s="13" t="n">
        <v>-0.00157</v>
      </c>
      <c r="AA279" s="13" t="n">
        <v>0.216981</v>
      </c>
      <c r="AB279" s="13" t="n">
        <v>-0.079716</v>
      </c>
      <c r="AC279" s="13" t="n">
        <v>-0.061166</v>
      </c>
      <c r="AD279" s="13" t="n">
        <v>-0.160606</v>
      </c>
      <c r="AE279" s="13" t="n">
        <v>-0.127617</v>
      </c>
      <c r="AF279" s="13" t="n">
        <v>-0.040084</v>
      </c>
      <c r="AG279" s="13" t="n">
        <v>0.237363</v>
      </c>
      <c r="AH279" s="13" t="n">
        <v>0.079041</v>
      </c>
      <c r="AI279" s="13" t="n">
        <v>0.050167</v>
      </c>
      <c r="AJ279" s="13" t="n">
        <v>0.017516</v>
      </c>
      <c r="AK279" s="13" t="n">
        <v>-0.125978</v>
      </c>
      <c r="AL279" s="13" t="n">
        <v>-0.051366</v>
      </c>
      <c r="AM279" s="13" t="n">
        <v>0.164747</v>
      </c>
      <c r="AN279" s="13" t="n">
        <v>-0.031157</v>
      </c>
      <c r="AO279" s="13" t="n">
        <v>-0.077828</v>
      </c>
      <c r="AP279" s="13" t="n">
        <v>-0.076519</v>
      </c>
      <c r="AQ279" s="13" t="n">
        <v>0.01117</v>
      </c>
      <c r="AR279" s="13" t="n">
        <v>0.064701</v>
      </c>
      <c r="AS279" s="13" t="n">
        <v>-0.155769</v>
      </c>
      <c r="AT279" s="13" t="n">
        <v>-0.030752</v>
      </c>
      <c r="AU279" s="13" t="n">
        <v>-0.121154</v>
      </c>
      <c r="AV279" s="13" t="n">
        <v>-0.073851</v>
      </c>
      <c r="AW279" s="13" t="n">
        <v>0.145009</v>
      </c>
      <c r="AX279" s="13" t="n">
        <v>-0.177684</v>
      </c>
      <c r="AY279" s="13" t="n">
        <v>0.064952</v>
      </c>
      <c r="AZ279" s="13" t="n">
        <v>0.111413</v>
      </c>
      <c r="BA279" s="13" t="n">
        <v>-0.104294</v>
      </c>
      <c r="BB279" s="13" t="n">
        <v>-0.078456</v>
      </c>
      <c r="BC279" s="13" t="n">
        <v>0.254392</v>
      </c>
      <c r="BD279" s="13" t="n">
        <v>0.073521</v>
      </c>
      <c r="BE279" s="13" t="n">
        <v>0.195675</v>
      </c>
      <c r="BF279" s="13" t="n">
        <v>0.070413</v>
      </c>
      <c r="BG279" s="13" t="n">
        <v>0.185808</v>
      </c>
      <c r="BH279" s="13" t="n">
        <v>0.077136</v>
      </c>
      <c r="BI279" s="13" t="n">
        <v>-0.092967</v>
      </c>
      <c r="BJ279" s="13" t="n">
        <v>-0.043572</v>
      </c>
      <c r="BK279" s="13" t="n">
        <v>0.042545</v>
      </c>
      <c r="BM279" s="13" t="n">
        <v>-0.026704</v>
      </c>
      <c r="BN279" s="13" t="n">
        <v>-0.116705</v>
      </c>
      <c r="BO279" s="13" t="n">
        <v>-0.002874</v>
      </c>
      <c r="BP279" s="13" t="n">
        <v>0.056488</v>
      </c>
      <c r="BQ279" s="13" t="n">
        <v>0.011506</v>
      </c>
      <c r="BR279" s="13" t="n">
        <v>0.033278</v>
      </c>
      <c r="BS279" s="13" t="n">
        <v>0.008302</v>
      </c>
      <c r="BT279" s="13" t="n">
        <v>0.070227</v>
      </c>
      <c r="BU279" s="13" t="n">
        <v>-0.01104</v>
      </c>
      <c r="BV279" s="13" t="n">
        <v>0</v>
      </c>
      <c r="BW279" s="13" t="n">
        <v>-0.048917</v>
      </c>
      <c r="BX279" s="13" t="n">
        <v>0.059159</v>
      </c>
      <c r="BY279" s="13" t="n">
        <v>0.003178</v>
      </c>
      <c r="BZ279" s="13" t="n">
        <v>0.025215</v>
      </c>
      <c r="CA279" s="13" t="n">
        <v>0.039548</v>
      </c>
      <c r="CB279" s="13" t="n">
        <v>0.015682</v>
      </c>
      <c r="CC279" s="13" t="n">
        <v>0.017618</v>
      </c>
      <c r="CD279" s="13" t="n">
        <v>0.016762</v>
      </c>
      <c r="CE279" s="13" t="n">
        <v>0.025148</v>
      </c>
      <c r="CF279" s="13" t="n">
        <v>0.007932</v>
      </c>
      <c r="CG279" s="13" t="n">
        <v>0.007953</v>
      </c>
      <c r="CH279" s="13" t="n">
        <v>0.024036</v>
      </c>
      <c r="CI279" s="13" t="n">
        <v>0.023892</v>
      </c>
      <c r="CJ279" s="13" t="n">
        <v>0.038463</v>
      </c>
      <c r="CK279" s="13" t="n">
        <v>0.01021</v>
      </c>
      <c r="CL279" s="13" t="n">
        <v>0.050764</v>
      </c>
      <c r="CM279" s="13" t="n">
        <v>-0.029375</v>
      </c>
      <c r="CN279" s="13" t="n">
        <v>0.021376</v>
      </c>
      <c r="CO279" s="13" t="n">
        <v>-0.001966</v>
      </c>
      <c r="CP279" s="13" t="n">
        <v>0.060957</v>
      </c>
      <c r="CQ279" s="13" t="n">
        <v>-0.00261</v>
      </c>
      <c r="CR279" s="13" t="n">
        <v>0.012289</v>
      </c>
      <c r="CS279" s="13" t="n">
        <v>0.06538</v>
      </c>
      <c r="CT279" s="13" t="n">
        <v>-0.019284</v>
      </c>
      <c r="CU279" s="13" t="n">
        <v>-0.134942</v>
      </c>
      <c r="CV279" s="13" t="n">
        <v>0.003477</v>
      </c>
      <c r="CW279" s="13" t="n">
        <v>-0.11214</v>
      </c>
      <c r="CX279" s="13" t="n">
        <v>0.142621</v>
      </c>
      <c r="CY279" s="13" t="n">
        <v>0.067853</v>
      </c>
      <c r="CZ279" s="13" t="n">
        <v>-0.013378</v>
      </c>
      <c r="DA279" s="13" t="n">
        <v>0.031745</v>
      </c>
      <c r="DB279" s="13" t="n">
        <v>-0.054149</v>
      </c>
      <c r="DC279" s="13" t="n">
        <v>0.095155</v>
      </c>
      <c r="DD279" s="13" t="n">
        <v>0.030932</v>
      </c>
      <c r="DE279" s="13" t="n">
        <v>-0.053799</v>
      </c>
      <c r="DF279" s="13" t="n">
        <v>-0.033039</v>
      </c>
      <c r="DG279" s="13" t="n">
        <v>0.038854</v>
      </c>
      <c r="DH279" s="13" t="n">
        <v>0.07419</v>
      </c>
      <c r="DI279" s="13" t="n">
        <v>0.002582</v>
      </c>
      <c r="DJ279" s="13" t="n">
        <v>-0.010175</v>
      </c>
      <c r="DK279" s="13" t="n">
        <v>-0.066114</v>
      </c>
      <c r="DL279" s="13" t="n">
        <v>-0.177333</v>
      </c>
      <c r="DM279" s="13" t="n">
        <v>0.175214</v>
      </c>
      <c r="DN279" s="13" t="n">
        <v>0.124257</v>
      </c>
      <c r="DO279" s="13" t="n">
        <v>0.046007</v>
      </c>
      <c r="DP279" s="13" t="n">
        <v>0.011045</v>
      </c>
      <c r="DQ279" s="13" t="n">
        <v>0.084196</v>
      </c>
      <c r="DR279" s="13" t="n">
        <v>-0.031087</v>
      </c>
      <c r="DS279" s="13" t="n">
        <v>0.030388</v>
      </c>
      <c r="DT279" s="13" t="n">
        <v>0.207556</v>
      </c>
      <c r="DV279" s="13" t="n">
        <v>-0.028193</v>
      </c>
      <c r="DW279" s="13" t="n">
        <v>-0.130111</v>
      </c>
      <c r="DX279" s="13" t="n">
        <v>0.001735</v>
      </c>
      <c r="DY279" s="13" t="n">
        <v>0.058941</v>
      </c>
      <c r="DZ279" s="13" t="n">
        <v>0.017347</v>
      </c>
      <c r="EA279" s="13" t="n">
        <v>0.032947</v>
      </c>
      <c r="EB279" s="13" t="n">
        <v>0.007118</v>
      </c>
      <c r="EC279" s="13" t="n">
        <v>0.071002</v>
      </c>
      <c r="ED279" s="13" t="n">
        <v>-0.012112</v>
      </c>
      <c r="EE279" s="13" t="n">
        <v>-0.000608</v>
      </c>
      <c r="EF279" s="13" t="n">
        <v>-0.052504</v>
      </c>
      <c r="EG279" s="13" t="n">
        <v>0.057973</v>
      </c>
      <c r="EH279" s="13" t="n">
        <v>-0.000793</v>
      </c>
      <c r="EI279" s="13" t="n">
        <v>0.027035</v>
      </c>
      <c r="EJ279" s="13" t="n">
        <v>0.042605</v>
      </c>
      <c r="EK279" s="13" t="n">
        <v>0.025166</v>
      </c>
      <c r="EL279" s="13" t="n">
        <v>0.00737</v>
      </c>
      <c r="EM279" s="13" t="n">
        <v>0.010392</v>
      </c>
      <c r="EN279" s="13" t="n">
        <v>0.035766</v>
      </c>
      <c r="EO279" s="13" t="n">
        <v>0.008416</v>
      </c>
      <c r="EP279" s="13" t="n">
        <v>0.0091</v>
      </c>
      <c r="EQ279" s="13" t="n">
        <v>0.024501</v>
      </c>
      <c r="ER279" s="13" t="n">
        <v>0.020936</v>
      </c>
      <c r="ES279" s="13" t="n">
        <v>0.042491</v>
      </c>
      <c r="ET279" s="13" t="n">
        <v>0.00498</v>
      </c>
      <c r="EU279" s="13" t="n">
        <v>0.038418</v>
      </c>
      <c r="EV279" s="13" t="n">
        <v>-0.032533</v>
      </c>
      <c r="EW279" s="13" t="n">
        <v>0.012494</v>
      </c>
      <c r="EX279" s="13" t="n">
        <v>0.008404</v>
      </c>
      <c r="EY279" s="13" t="n">
        <v>0.061318</v>
      </c>
      <c r="EZ279" s="13" t="n">
        <v>0.013706</v>
      </c>
      <c r="FA279" s="13" t="n">
        <v>0.011294</v>
      </c>
      <c r="FB279" s="13" t="n">
        <v>0.06077</v>
      </c>
      <c r="FC279" s="13" t="n">
        <v>-0.023636</v>
      </c>
      <c r="FD279" s="13" t="n">
        <v>-0.143435</v>
      </c>
      <c r="FE279" s="13" t="n">
        <v>0.012373</v>
      </c>
      <c r="FF279" s="13" t="n">
        <v>-0.111642</v>
      </c>
      <c r="FG279" s="13" t="n">
        <v>0.160467</v>
      </c>
      <c r="FH279" s="13" t="n">
        <v>0.062815</v>
      </c>
      <c r="FI279" s="13" t="n">
        <v>-0.010624</v>
      </c>
      <c r="FJ279" s="13" t="n">
        <v>0.022678</v>
      </c>
      <c r="FK279" s="13" t="n">
        <v>-0.07708</v>
      </c>
      <c r="FL279" s="13" t="n">
        <v>0.091022</v>
      </c>
      <c r="FM279" s="13" t="n">
        <v>0.026044</v>
      </c>
      <c r="FN279" s="13" t="n">
        <v>-0.051077</v>
      </c>
      <c r="FO279" s="13" t="n">
        <v>-0.027706</v>
      </c>
      <c r="FP279" s="13" t="n">
        <v>0.049115</v>
      </c>
      <c r="FQ279" s="13" t="n">
        <v>0.074613</v>
      </c>
      <c r="FR279" s="13" t="n">
        <v>0.002853</v>
      </c>
      <c r="FS279" s="13" t="n">
        <v>-0.004408</v>
      </c>
      <c r="FT279" s="13" t="n">
        <v>-0.062037</v>
      </c>
      <c r="FU279" s="13" t="n">
        <v>-0.189678</v>
      </c>
      <c r="FV279" s="13" t="n">
        <v>0.196761</v>
      </c>
      <c r="FW279" s="13" t="n">
        <v>0.118762</v>
      </c>
      <c r="FX279" s="13" t="n">
        <v>0.046814</v>
      </c>
      <c r="FY279" s="13" t="n">
        <v>0.008228</v>
      </c>
      <c r="FZ279" s="13" t="n">
        <v>0.084717</v>
      </c>
      <c r="GA279" s="13" t="n">
        <v>-0.030373</v>
      </c>
      <c r="GB279" s="13" t="n">
        <v>0.034269</v>
      </c>
      <c r="GC279" s="13" t="n">
        <v>0.21392</v>
      </c>
    </row>
    <row r="280" customFormat="false" ht="15" hidden="false" customHeight="false" outlineLevel="0" collapsed="false">
      <c r="B280" s="8" t="str">
        <f aca="false">Deals!B280</f>
        <v>Envestnet, Inc.</v>
      </c>
      <c r="C280" s="12" t="n">
        <v>1</v>
      </c>
      <c r="D280" s="13" t="n">
        <v>-0.08069</v>
      </c>
      <c r="E280" s="13" t="n">
        <v>-0.214405</v>
      </c>
      <c r="F280" s="13" t="n">
        <v>-0.125373</v>
      </c>
      <c r="G280" s="13" t="n">
        <v>0.326182</v>
      </c>
      <c r="H280" s="13" t="n">
        <v>0.153676</v>
      </c>
      <c r="I280" s="13" t="n">
        <v>0.076801</v>
      </c>
      <c r="J280" s="13" t="n">
        <v>-0.014205</v>
      </c>
      <c r="K280" s="13" t="n">
        <v>0.145902</v>
      </c>
      <c r="L280" s="13" t="n">
        <v>0.035106</v>
      </c>
      <c r="M280" s="13" t="n">
        <v>-0.077449</v>
      </c>
      <c r="N280" s="13" t="n">
        <v>-0.030178</v>
      </c>
      <c r="O280" s="13" t="n">
        <v>0.021216</v>
      </c>
      <c r="P280" s="13" t="n">
        <v>-0.023546</v>
      </c>
      <c r="Q280" s="13" t="n">
        <v>0.07234</v>
      </c>
      <c r="R280" s="13" t="n">
        <v>0.022487</v>
      </c>
      <c r="S280" s="13" t="n">
        <v>-0.164295</v>
      </c>
      <c r="T280" s="13" t="n">
        <v>0.077399</v>
      </c>
      <c r="U280" s="13" t="n">
        <v>0.030172</v>
      </c>
      <c r="V280" s="13" t="n">
        <v>0.104603</v>
      </c>
      <c r="W280" s="13" t="n">
        <v>-0.013889</v>
      </c>
      <c r="X280" s="13" t="n">
        <v>0.138284</v>
      </c>
      <c r="Y280" s="13" t="n">
        <v>0.147357</v>
      </c>
      <c r="Z280" s="13" t="n">
        <v>0.047059</v>
      </c>
      <c r="AA280" s="13" t="n">
        <v>-0.079588</v>
      </c>
      <c r="AB280" s="13" t="n">
        <v>0.014242</v>
      </c>
      <c r="AC280" s="13" t="n">
        <v>0.078235</v>
      </c>
      <c r="AD280" s="13" t="n">
        <v>0.025116</v>
      </c>
      <c r="AE280" s="13" t="n">
        <v>0.039927</v>
      </c>
      <c r="AF280" s="13" t="n">
        <v>-0.052356</v>
      </c>
      <c r="AG280" s="13" t="n">
        <v>-0.025783</v>
      </c>
      <c r="AH280" s="13" t="n">
        <v>0.038752</v>
      </c>
      <c r="AI280" s="13" t="n">
        <v>0.066424</v>
      </c>
      <c r="AJ280" s="13" t="n">
        <v>0.078498</v>
      </c>
      <c r="AK280" s="13" t="n">
        <v>-0.035601</v>
      </c>
      <c r="AL280" s="13" t="n">
        <v>-0.146514</v>
      </c>
      <c r="AM280" s="13" t="n">
        <v>0.050365</v>
      </c>
      <c r="AN280" s="13" t="n">
        <v>-0.099744</v>
      </c>
      <c r="AO280" s="13" t="n">
        <v>0.102866</v>
      </c>
      <c r="AP280" s="13" t="n">
        <v>0.124608</v>
      </c>
      <c r="AQ280" s="13" t="n">
        <v>0.071792</v>
      </c>
      <c r="AR280" s="13" t="n">
        <v>0.08564</v>
      </c>
      <c r="AS280" s="13" t="n">
        <v>-0.057473</v>
      </c>
      <c r="AT280" s="13" t="n">
        <v>0.02182</v>
      </c>
      <c r="AU280" s="13" t="n">
        <v>0.044464</v>
      </c>
      <c r="AV280" s="13" t="n">
        <v>-0.198852</v>
      </c>
      <c r="AW280" s="13" t="n">
        <v>-0.008915</v>
      </c>
      <c r="AX280" s="13" t="n">
        <v>0.102116</v>
      </c>
      <c r="AY280" s="13" t="n">
        <v>0.139542</v>
      </c>
      <c r="AZ280" s="13" t="n">
        <v>-0.022188</v>
      </c>
      <c r="BA280" s="13" t="n">
        <v>0.132701</v>
      </c>
      <c r="BB280" s="13" t="n">
        <v>-0.042982</v>
      </c>
      <c r="BC280" s="13" t="n">
        <v>-0.287493</v>
      </c>
      <c r="BD280" s="13" t="n">
        <v>0.162514</v>
      </c>
      <c r="BE280" s="13" t="n">
        <v>0.161388</v>
      </c>
      <c r="BF280" s="13" t="n">
        <v>0.012808</v>
      </c>
      <c r="BG280" s="13" t="n">
        <v>0.104161</v>
      </c>
      <c r="BH280" s="13" t="n">
        <v>0.022044</v>
      </c>
      <c r="BI280" s="13" t="n">
        <v>-0.070249</v>
      </c>
      <c r="BJ280" s="13" t="n">
        <v>-0.005443</v>
      </c>
      <c r="BK280" s="13" t="n">
        <v>0.045869</v>
      </c>
      <c r="BM280" s="13" t="n">
        <v>-0.03045</v>
      </c>
      <c r="BN280" s="13" t="n">
        <v>-0.17716</v>
      </c>
      <c r="BO280" s="13" t="n">
        <v>-0.014349</v>
      </c>
      <c r="BP280" s="13" t="n">
        <v>0.08568</v>
      </c>
      <c r="BQ280" s="13" t="n">
        <v>0.045734</v>
      </c>
      <c r="BR280" s="13" t="n">
        <v>0.033855</v>
      </c>
      <c r="BS280" s="13" t="n">
        <v>-0.003661</v>
      </c>
      <c r="BT280" s="13" t="n">
        <v>0.0807</v>
      </c>
      <c r="BU280" s="13" t="n">
        <v>0.003679</v>
      </c>
      <c r="BV280" s="13" t="n">
        <v>0.049663</v>
      </c>
      <c r="BW280" s="13" t="n">
        <v>-0.099241</v>
      </c>
      <c r="BX280" s="13" t="n">
        <v>0.093107</v>
      </c>
      <c r="BY280" s="13" t="n">
        <v>-0.022398</v>
      </c>
      <c r="BZ280" s="13" t="n">
        <v>0.025391</v>
      </c>
      <c r="CA280" s="13" t="n">
        <v>0.058384</v>
      </c>
      <c r="CB280" s="13" t="n">
        <v>0.035308</v>
      </c>
      <c r="CC280" s="13" t="n">
        <v>0.039279</v>
      </c>
      <c r="CD280" s="13" t="n">
        <v>0.004125</v>
      </c>
      <c r="CE280" s="13" t="n">
        <v>0.060634</v>
      </c>
      <c r="CF280" s="13" t="n">
        <v>-0.000707</v>
      </c>
      <c r="CG280" s="13" t="n">
        <v>-0.008322</v>
      </c>
      <c r="CH280" s="13" t="n">
        <v>0.056939</v>
      </c>
      <c r="CI280" s="13" t="n">
        <v>0.002457</v>
      </c>
      <c r="CJ280" s="13" t="n">
        <v>0.021676</v>
      </c>
      <c r="CK280" s="13" t="n">
        <v>0.000668</v>
      </c>
      <c r="CL280" s="13" t="n">
        <v>0.028132</v>
      </c>
      <c r="CM280" s="13" t="n">
        <v>-0.040882</v>
      </c>
      <c r="CN280" s="13" t="n">
        <v>0.020508</v>
      </c>
      <c r="CO280" s="13" t="n">
        <v>0.001011</v>
      </c>
      <c r="CP280" s="13" t="n">
        <v>0.086613</v>
      </c>
      <c r="CQ280" s="13" t="n">
        <v>0.011741</v>
      </c>
      <c r="CR280" s="13" t="n">
        <v>0.014514</v>
      </c>
      <c r="CS280" s="13" t="n">
        <v>0.076902</v>
      </c>
      <c r="CT280" s="13" t="n">
        <v>-0.014745</v>
      </c>
      <c r="CU280" s="13" t="n">
        <v>-0.126874</v>
      </c>
      <c r="CV280" s="13" t="n">
        <v>0.032953</v>
      </c>
      <c r="CW280" s="13" t="n">
        <v>-0.121824</v>
      </c>
      <c r="CX280" s="13" t="n">
        <v>0.105013</v>
      </c>
      <c r="CY280" s="13" t="n">
        <v>0.062329</v>
      </c>
      <c r="CZ280" s="13" t="n">
        <v>-0.003609</v>
      </c>
      <c r="DA280" s="13" t="n">
        <v>0.031597</v>
      </c>
      <c r="DB280" s="13" t="n">
        <v>-0.087487</v>
      </c>
      <c r="DC280" s="13" t="n">
        <v>0.087277</v>
      </c>
      <c r="DD280" s="13" t="n">
        <v>-0.028809</v>
      </c>
      <c r="DE280" s="13" t="n">
        <v>-0.01142</v>
      </c>
      <c r="DF280" s="13" t="n">
        <v>-0.016157</v>
      </c>
      <c r="DG280" s="13" t="n">
        <v>0.036256</v>
      </c>
      <c r="DH280" s="13" t="n">
        <v>0.080028</v>
      </c>
      <c r="DI280" s="13" t="n">
        <v>0.039635</v>
      </c>
      <c r="DJ280" s="13" t="n">
        <v>-0.02818</v>
      </c>
      <c r="DK280" s="13" t="n">
        <v>-0.076341</v>
      </c>
      <c r="DL280" s="13" t="n">
        <v>-0.193604</v>
      </c>
      <c r="DM280" s="13" t="n">
        <v>0.193768</v>
      </c>
      <c r="DN280" s="13" t="n">
        <v>0.102705</v>
      </c>
      <c r="DO280" s="13" t="n">
        <v>0.05686</v>
      </c>
      <c r="DP280" s="13" t="n">
        <v>0.007253</v>
      </c>
      <c r="DQ280" s="13" t="n">
        <v>0.079862</v>
      </c>
      <c r="DR280" s="13" t="n">
        <v>0.003401</v>
      </c>
      <c r="DS280" s="13" t="n">
        <v>-0.019809</v>
      </c>
      <c r="DT280" s="13" t="n">
        <v>0.214791</v>
      </c>
      <c r="DV280" s="13" t="n">
        <v>-0.033729</v>
      </c>
      <c r="DW280" s="13" t="n">
        <v>-0.1895</v>
      </c>
      <c r="DX280" s="13" t="n">
        <v>-0.00396</v>
      </c>
      <c r="DY280" s="13" t="n">
        <v>0.102724</v>
      </c>
      <c r="DZ280" s="13" t="n">
        <v>0.056026</v>
      </c>
      <c r="EA280" s="13" t="n">
        <v>0.03106</v>
      </c>
      <c r="EB280" s="13" t="n">
        <v>-0.008278</v>
      </c>
      <c r="EC280" s="13" t="n">
        <v>0.083394</v>
      </c>
      <c r="ED280" s="13" t="n">
        <v>-0.000451</v>
      </c>
      <c r="EE280" s="13" t="n">
        <v>0.049994</v>
      </c>
      <c r="EF280" s="13" t="n">
        <v>-0.091743</v>
      </c>
      <c r="EG280" s="13" t="n">
        <v>0.084524</v>
      </c>
      <c r="EH280" s="13" t="n">
        <v>-0.015069</v>
      </c>
      <c r="EI280" s="13" t="n">
        <v>0.021881</v>
      </c>
      <c r="EJ280" s="13" t="n">
        <v>0.051798</v>
      </c>
      <c r="EK280" s="13" t="n">
        <v>0.026138</v>
      </c>
      <c r="EL280" s="13" t="n">
        <v>0.025624</v>
      </c>
      <c r="EM280" s="13" t="n">
        <v>0.00125</v>
      </c>
      <c r="EN280" s="13" t="n">
        <v>0.064913</v>
      </c>
      <c r="EO280" s="13" t="n">
        <v>-0.000761</v>
      </c>
      <c r="EP280" s="13" t="n">
        <v>-0.00633</v>
      </c>
      <c r="EQ280" s="13" t="n">
        <v>0.065065</v>
      </c>
      <c r="ER280" s="13" t="n">
        <v>0.003386</v>
      </c>
      <c r="ES280" s="13" t="n">
        <v>0.017911</v>
      </c>
      <c r="ET280" s="13" t="n">
        <v>0.013895</v>
      </c>
      <c r="EU280" s="13" t="n">
        <v>0.034612</v>
      </c>
      <c r="EV280" s="13" t="n">
        <v>-0.042567</v>
      </c>
      <c r="EW280" s="13" t="n">
        <v>0.0217</v>
      </c>
      <c r="EX280" s="13" t="n">
        <v>0.00687</v>
      </c>
      <c r="EY280" s="13" t="n">
        <v>0.088975</v>
      </c>
      <c r="EZ280" s="13" t="n">
        <v>0.018863</v>
      </c>
      <c r="FA280" s="13" t="n">
        <v>0.018278</v>
      </c>
      <c r="FB280" s="13" t="n">
        <v>0.080577</v>
      </c>
      <c r="FC280" s="13" t="n">
        <v>-0.022076</v>
      </c>
      <c r="FD280" s="13" t="n">
        <v>-0.128605</v>
      </c>
      <c r="FE280" s="13" t="n">
        <v>0.03849</v>
      </c>
      <c r="FF280" s="13" t="n">
        <v>-0.118677</v>
      </c>
      <c r="FG280" s="13" t="n">
        <v>0.111825</v>
      </c>
      <c r="FH280" s="13" t="n">
        <v>0.058983</v>
      </c>
      <c r="FI280" s="13" t="n">
        <v>-0.002331</v>
      </c>
      <c r="FJ280" s="13" t="n">
        <v>0.039686</v>
      </c>
      <c r="FK280" s="13" t="n">
        <v>-0.087181</v>
      </c>
      <c r="FL280" s="13" t="n">
        <v>0.089517</v>
      </c>
      <c r="FM280" s="13" t="n">
        <v>-0.030387</v>
      </c>
      <c r="FN280" s="13" t="n">
        <v>-0.027645</v>
      </c>
      <c r="FO280" s="13" t="n">
        <v>-0.007693</v>
      </c>
      <c r="FP280" s="13" t="n">
        <v>0.029804</v>
      </c>
      <c r="FQ280" s="13" t="n">
        <v>0.120162</v>
      </c>
      <c r="FR280" s="13" t="n">
        <v>0.049735</v>
      </c>
      <c r="FS280" s="13" t="n">
        <v>-0.026751</v>
      </c>
      <c r="FT280" s="13" t="n">
        <v>-0.068025</v>
      </c>
      <c r="FU280" s="13" t="n">
        <v>-0.203745</v>
      </c>
      <c r="FV280" s="13" t="n">
        <v>0.199644</v>
      </c>
      <c r="FW280" s="13" t="n">
        <v>0.10533</v>
      </c>
      <c r="FX280" s="13" t="n">
        <v>0.060359</v>
      </c>
      <c r="FY280" s="13" t="n">
        <v>0.001874</v>
      </c>
      <c r="FZ280" s="13" t="n">
        <v>0.087533</v>
      </c>
      <c r="GA280" s="13" t="n">
        <v>-0.011573</v>
      </c>
      <c r="GB280" s="13" t="n">
        <v>-0.028636</v>
      </c>
      <c r="GC280" s="13" t="n">
        <v>0.206308</v>
      </c>
    </row>
    <row r="281" customFormat="false" ht="15" hidden="false" customHeight="false" outlineLevel="0" collapsed="false">
      <c r="B281" s="8" t="str">
        <f aca="false">Deals!B281</f>
        <v>Caesars Entertainment, Inc.</v>
      </c>
      <c r="C281" s="12" t="n">
        <v>1</v>
      </c>
      <c r="D281" s="13" t="n">
        <v>0.135191</v>
      </c>
      <c r="E281" s="13" t="n">
        <v>-0.061818</v>
      </c>
      <c r="F281" s="13" t="n">
        <v>-0.030039</v>
      </c>
      <c r="G281" s="13" t="n">
        <v>0.142857</v>
      </c>
      <c r="H281" s="13" t="n">
        <v>0.145979</v>
      </c>
      <c r="I281" s="13" t="n">
        <v>0.136537</v>
      </c>
      <c r="J281" s="13" t="n">
        <v>0.019799</v>
      </c>
      <c r="K281" s="13" t="n">
        <v>-0.049029</v>
      </c>
      <c r="L281" s="13" t="n">
        <v>-0.03391</v>
      </c>
      <c r="M281" s="13" t="n">
        <v>0.007163</v>
      </c>
      <c r="N281" s="13" t="n">
        <v>-0.139403</v>
      </c>
      <c r="O281" s="13" t="n">
        <v>0.136364</v>
      </c>
      <c r="P281" s="13" t="n">
        <v>0.232727</v>
      </c>
      <c r="Q281" s="13" t="n">
        <v>-0.085546</v>
      </c>
      <c r="R281" s="13" t="n">
        <v>0.051613</v>
      </c>
      <c r="S281" s="13" t="n">
        <v>0.161043</v>
      </c>
      <c r="T281" s="13" t="n">
        <v>0.010568</v>
      </c>
      <c r="U281" s="13" t="n">
        <v>0.084967</v>
      </c>
      <c r="V281" s="13" t="n">
        <v>-0.036145</v>
      </c>
      <c r="W281" s="13" t="n">
        <v>0.02</v>
      </c>
      <c r="X281" s="13" t="n">
        <v>0.127451</v>
      </c>
      <c r="Y281" s="13" t="n">
        <v>0.115217</v>
      </c>
      <c r="Z281" s="13" t="n">
        <v>0.001949</v>
      </c>
      <c r="AA281" s="13" t="n">
        <v>0.190661</v>
      </c>
      <c r="AB281" s="13" t="n">
        <v>0.083333</v>
      </c>
      <c r="AC281" s="13" t="n">
        <v>0.042232</v>
      </c>
      <c r="AD281" s="13" t="n">
        <v>-0.013025</v>
      </c>
      <c r="AE281" s="13" t="n">
        <v>-0.032258</v>
      </c>
      <c r="AF281" s="13" t="n">
        <v>0.227273</v>
      </c>
      <c r="AG281" s="13" t="n">
        <v>0.116049</v>
      </c>
      <c r="AH281" s="13" t="n">
        <v>-0.134956</v>
      </c>
      <c r="AI281" s="13" t="n">
        <v>0.095908</v>
      </c>
      <c r="AJ281" s="13" t="n">
        <v>0.121354</v>
      </c>
      <c r="AK281" s="13" t="n">
        <v>0.011446</v>
      </c>
      <c r="AL281" s="13" t="n">
        <v>-0.248971</v>
      </c>
      <c r="AM281" s="13" t="n">
        <v>0.204932</v>
      </c>
      <c r="AN281" s="13" t="n">
        <v>-0.176671</v>
      </c>
      <c r="AO281" s="13" t="n">
        <v>0.28749</v>
      </c>
      <c r="AP281" s="13" t="n">
        <v>0.034106</v>
      </c>
      <c r="AQ281" s="13" t="n">
        <v>-0.031529</v>
      </c>
      <c r="AR281" s="13" t="n">
        <v>0.0574</v>
      </c>
      <c r="AS281" s="13" t="n">
        <v>-0.004051</v>
      </c>
      <c r="AT281" s="13" t="n">
        <v>-0.063047</v>
      </c>
      <c r="AU281" s="13" t="n">
        <v>-0.020621</v>
      </c>
      <c r="AV281" s="13" t="n">
        <v>-0.146498</v>
      </c>
      <c r="AW281" s="13" t="n">
        <v>0.035316</v>
      </c>
      <c r="AX281" s="13" t="n">
        <v>0.122899</v>
      </c>
      <c r="AY281" s="13" t="n">
        <v>0.19522</v>
      </c>
      <c r="AZ281" s="13" t="n">
        <v>0.114558</v>
      </c>
      <c r="BA281" s="13" t="n">
        <v>0.002347</v>
      </c>
      <c r="BB281" s="13" t="n">
        <v>-0.160589</v>
      </c>
      <c r="BC281" s="13" t="n">
        <v>-0.713033</v>
      </c>
      <c r="BD281" s="13" t="n">
        <v>0.488889</v>
      </c>
      <c r="BE281" s="13" t="n">
        <v>0.653918</v>
      </c>
      <c r="BF281" s="13" t="n">
        <v>0.129724</v>
      </c>
      <c r="BG281" s="13" t="n">
        <v>1.559769</v>
      </c>
      <c r="BH281" s="13" t="n">
        <v>0.47504</v>
      </c>
      <c r="BI281" s="13" t="n">
        <v>0.224017</v>
      </c>
      <c r="BJ281" s="13" t="n">
        <v>-0.200499</v>
      </c>
      <c r="BK281" s="13" t="n">
        <v>0.519857</v>
      </c>
      <c r="BM281" s="13" t="n">
        <v>-0.053195</v>
      </c>
      <c r="BN281" s="13" t="n">
        <v>-0.141333</v>
      </c>
      <c r="BO281" s="13" t="n">
        <v>0.004082</v>
      </c>
      <c r="BP281" s="13" t="n">
        <v>0.083681</v>
      </c>
      <c r="BQ281" s="13" t="n">
        <v>0.02588</v>
      </c>
      <c r="BR281" s="13" t="n">
        <v>0.023475</v>
      </c>
      <c r="BS281" s="13" t="n">
        <v>-0.014498</v>
      </c>
      <c r="BT281" s="13" t="n">
        <v>0.059701</v>
      </c>
      <c r="BU281" s="13" t="n">
        <v>0.023253</v>
      </c>
      <c r="BV281" s="13" t="n">
        <v>0.026079</v>
      </c>
      <c r="BW281" s="13" t="n">
        <v>-0.091332</v>
      </c>
      <c r="BX281" s="13" t="n">
        <v>0.092289</v>
      </c>
      <c r="BY281" s="13" t="n">
        <v>0.038276</v>
      </c>
      <c r="BZ281" s="13" t="n">
        <v>-0.039286</v>
      </c>
      <c r="CA281" s="13" t="n">
        <v>0.016726</v>
      </c>
      <c r="CB281" s="13" t="n">
        <v>0.031921</v>
      </c>
      <c r="CC281" s="13" t="n">
        <v>0.003974</v>
      </c>
      <c r="CD281" s="13" t="n">
        <v>-0.037875</v>
      </c>
      <c r="CE281" s="13" t="n">
        <v>0.090566</v>
      </c>
      <c r="CF281" s="13" t="n">
        <v>-0.028201</v>
      </c>
      <c r="CG281" s="13" t="n">
        <v>-0.000852</v>
      </c>
      <c r="CH281" s="13" t="n">
        <v>0.05849</v>
      </c>
      <c r="CI281" s="13" t="n">
        <v>-0.025199</v>
      </c>
      <c r="CJ281" s="13" t="n">
        <v>0.045252</v>
      </c>
      <c r="CK281" s="13" t="n">
        <v>0.000926</v>
      </c>
      <c r="CL281" s="13" t="n">
        <v>0.029971</v>
      </c>
      <c r="CM281" s="13" t="n">
        <v>-0.019706</v>
      </c>
      <c r="CN281" s="13" t="n">
        <v>-0.009147</v>
      </c>
      <c r="CO281" s="13" t="n">
        <v>0.046808</v>
      </c>
      <c r="CP281" s="13" t="n">
        <v>0.104853</v>
      </c>
      <c r="CQ281" s="13" t="n">
        <v>0.029695</v>
      </c>
      <c r="CR281" s="13" t="n">
        <v>-0.00856</v>
      </c>
      <c r="CS281" s="13" t="n">
        <v>0.081557</v>
      </c>
      <c r="CT281" s="13" t="n">
        <v>-0.012881</v>
      </c>
      <c r="CU281" s="13" t="n">
        <v>-0.144756</v>
      </c>
      <c r="CV281" s="13" t="n">
        <v>0.001067</v>
      </c>
      <c r="CW281" s="13" t="n">
        <v>-0.130748</v>
      </c>
      <c r="CX281" s="13" t="n">
        <v>0.105902</v>
      </c>
      <c r="CY281" s="13" t="n">
        <v>0.055703</v>
      </c>
      <c r="CZ281" s="13" t="n">
        <v>-0.007136</v>
      </c>
      <c r="DA281" s="13" t="n">
        <v>0.015353</v>
      </c>
      <c r="DB281" s="13" t="n">
        <v>-0.050152</v>
      </c>
      <c r="DC281" s="13" t="n">
        <v>0.064347</v>
      </c>
      <c r="DD281" s="13" t="n">
        <v>-0.013329</v>
      </c>
      <c r="DE281" s="13" t="n">
        <v>-0.056718</v>
      </c>
      <c r="DF281" s="13" t="n">
        <v>0.000156</v>
      </c>
      <c r="DG281" s="13" t="n">
        <v>0.001541</v>
      </c>
      <c r="DH281" s="13" t="n">
        <v>0.054503</v>
      </c>
      <c r="DI281" s="13" t="n">
        <v>0.127773</v>
      </c>
      <c r="DJ281" s="13" t="n">
        <v>-0.031439</v>
      </c>
      <c r="DK281" s="13" t="n">
        <v>-0.042445</v>
      </c>
      <c r="DL281" s="13" t="n">
        <v>-0.151786</v>
      </c>
      <c r="DM281" s="13" t="n">
        <v>0.181061</v>
      </c>
      <c r="DN281" s="13" t="n">
        <v>0.064379</v>
      </c>
      <c r="DO281" s="13" t="n">
        <v>0.021515</v>
      </c>
      <c r="DP281" s="13" t="n">
        <v>0.001079</v>
      </c>
      <c r="DQ281" s="13" t="n">
        <v>0.058416</v>
      </c>
      <c r="DR281" s="13" t="n">
        <v>-0.00196</v>
      </c>
      <c r="DS281" s="13" t="n">
        <v>-0.009298</v>
      </c>
      <c r="DT281" s="13" t="n">
        <v>0.214574</v>
      </c>
      <c r="DV281" s="13" t="n">
        <v>-0.065716</v>
      </c>
      <c r="DW281" s="13" t="n">
        <v>-0.139719</v>
      </c>
      <c r="DX281" s="13" t="n">
        <v>0.002424</v>
      </c>
      <c r="DY281" s="13" t="n">
        <v>0.10561</v>
      </c>
      <c r="DZ281" s="13" t="n">
        <v>0.043778</v>
      </c>
      <c r="EA281" s="13" t="n">
        <v>0.010881</v>
      </c>
      <c r="EB281" s="13" t="n">
        <v>-0.023645</v>
      </c>
      <c r="EC281" s="13" t="n">
        <v>0.055189</v>
      </c>
      <c r="ED281" s="13" t="n">
        <v>0.004235</v>
      </c>
      <c r="EE281" s="13" t="n">
        <v>0.021227</v>
      </c>
      <c r="EF281" s="13" t="n">
        <v>-0.116923</v>
      </c>
      <c r="EG281" s="13" t="n">
        <v>0.045407</v>
      </c>
      <c r="EH281" s="13" t="n">
        <v>0.007104</v>
      </c>
      <c r="EI281" s="13" t="n">
        <v>0.015899</v>
      </c>
      <c r="EJ281" s="13" t="n">
        <v>0.01839</v>
      </c>
      <c r="EK281" s="13" t="n">
        <v>0.02214</v>
      </c>
      <c r="EL281" s="13" t="n">
        <v>-0.011661</v>
      </c>
      <c r="EM281" s="13" t="n">
        <v>-0.040966</v>
      </c>
      <c r="EN281" s="13" t="n">
        <v>0.064094</v>
      </c>
      <c r="EO281" s="13" t="n">
        <v>-0.032291</v>
      </c>
      <c r="EP281" s="13" t="n">
        <v>-0.028837</v>
      </c>
      <c r="EQ281" s="13" t="n">
        <v>0.067866</v>
      </c>
      <c r="ER281" s="13" t="n">
        <v>-0.023371</v>
      </c>
      <c r="ES281" s="13" t="n">
        <v>0.02056</v>
      </c>
      <c r="ET281" s="13" t="n">
        <v>-0.008684</v>
      </c>
      <c r="EU281" s="13" t="n">
        <v>0.033566</v>
      </c>
      <c r="EV281" s="13" t="n">
        <v>-0.026163</v>
      </c>
      <c r="EW281" s="13" t="n">
        <v>0.014317</v>
      </c>
      <c r="EX281" s="13" t="n">
        <v>0.010158</v>
      </c>
      <c r="EY281" s="13" t="n">
        <v>0.066016</v>
      </c>
      <c r="EZ281" s="13" t="n">
        <v>-0.007249</v>
      </c>
      <c r="FA281" s="13" t="n">
        <v>-0.014598</v>
      </c>
      <c r="FB281" s="13" t="n">
        <v>0.081223</v>
      </c>
      <c r="FC281" s="13" t="n">
        <v>0.004139</v>
      </c>
      <c r="FD281" s="13" t="n">
        <v>-0.143659</v>
      </c>
      <c r="FE281" s="13" t="n">
        <v>-0.007339</v>
      </c>
      <c r="FF281" s="13" t="n">
        <v>-0.169982</v>
      </c>
      <c r="FG281" s="13" t="n">
        <v>0.200146</v>
      </c>
      <c r="FH281" s="13" t="n">
        <v>0.037106</v>
      </c>
      <c r="FI281" s="13" t="n">
        <v>-0.014703</v>
      </c>
      <c r="FJ281" s="13" t="n">
        <v>-0.013995</v>
      </c>
      <c r="FK281" s="13" t="n">
        <v>-0.065877</v>
      </c>
      <c r="FL281" s="13" t="n">
        <v>0.059797</v>
      </c>
      <c r="FM281" s="13" t="n">
        <v>-0.019193</v>
      </c>
      <c r="FN281" s="13" t="n">
        <v>-0.068961</v>
      </c>
      <c r="FO281" s="13" t="n">
        <v>0.000753</v>
      </c>
      <c r="FP281" s="13" t="n">
        <v>-0.02748</v>
      </c>
      <c r="FQ281" s="13" t="n">
        <v>0.021728</v>
      </c>
      <c r="FR281" s="13" t="n">
        <v>0.092301</v>
      </c>
      <c r="FS281" s="13" t="n">
        <v>-0.004144</v>
      </c>
      <c r="FT281" s="13" t="n">
        <v>-0.045471</v>
      </c>
      <c r="FU281" s="13" t="n">
        <v>-0.172027</v>
      </c>
      <c r="FV281" s="13" t="n">
        <v>0.255191</v>
      </c>
      <c r="FW281" s="13" t="n">
        <v>0.088362</v>
      </c>
      <c r="FX281" s="13" t="n">
        <v>0.088903</v>
      </c>
      <c r="FY281" s="13" t="n">
        <v>0.028921</v>
      </c>
      <c r="FZ281" s="13" t="n">
        <v>0.042987</v>
      </c>
      <c r="GA281" s="13" t="n">
        <v>0.011449</v>
      </c>
      <c r="GB281" s="13" t="n">
        <v>-0.016486</v>
      </c>
      <c r="GC281" s="13" t="n">
        <v>0.238605</v>
      </c>
    </row>
    <row r="282" customFormat="false" ht="15" hidden="false" customHeight="false" outlineLevel="0" collapsed="false">
      <c r="B282" s="8" t="str">
        <f aca="false">Deals!B282</f>
        <v>Hawkins, Inc.</v>
      </c>
      <c r="C282" s="12" t="n">
        <v>1</v>
      </c>
      <c r="D282" s="13" t="n">
        <v>0.047526</v>
      </c>
      <c r="E282" s="13" t="n">
        <v>-0.146517</v>
      </c>
      <c r="F282" s="13" t="n">
        <v>0.128518</v>
      </c>
      <c r="G282" s="13" t="n">
        <v>0.084234</v>
      </c>
      <c r="H282" s="13" t="n">
        <v>-0.002811</v>
      </c>
      <c r="I282" s="13" t="n">
        <v>0.112506</v>
      </c>
      <c r="J282" s="13" t="n">
        <v>-0.015434</v>
      </c>
      <c r="K282" s="13" t="n">
        <v>0.021993</v>
      </c>
      <c r="L282" s="13" t="n">
        <v>-0.008013</v>
      </c>
      <c r="M282" s="13" t="n">
        <v>-0.068775</v>
      </c>
      <c r="N282" s="13" t="n">
        <v>0.203222</v>
      </c>
      <c r="O282" s="13" t="n">
        <v>0.111226</v>
      </c>
      <c r="P282" s="13" t="n">
        <v>-0.005561</v>
      </c>
      <c r="Q282" s="13" t="n">
        <v>-0.078285</v>
      </c>
      <c r="R282" s="13" t="n">
        <v>-0.0091</v>
      </c>
      <c r="S282" s="13" t="n">
        <v>0.042857</v>
      </c>
      <c r="T282" s="13" t="n">
        <v>-0.079256</v>
      </c>
      <c r="U282" s="13" t="n">
        <v>-0.014878</v>
      </c>
      <c r="V282" s="13" t="n">
        <v>-0.030205</v>
      </c>
      <c r="W282" s="13" t="n">
        <v>-0.206897</v>
      </c>
      <c r="X282" s="13" t="n">
        <v>0.14446</v>
      </c>
      <c r="Y282" s="13" t="n">
        <v>-0.066176</v>
      </c>
      <c r="Z282" s="13" t="n">
        <v>0.006562</v>
      </c>
      <c r="AA282" s="13" t="n">
        <v>-0.082138</v>
      </c>
      <c r="AB282" s="13" t="n">
        <v>0.002841</v>
      </c>
      <c r="AC282" s="13" t="n">
        <v>-0.050992</v>
      </c>
      <c r="AD282" s="13" t="n">
        <v>0.049254</v>
      </c>
      <c r="AE282" s="13" t="n">
        <v>-0.075391</v>
      </c>
      <c r="AF282" s="13" t="n">
        <v>-0.035385</v>
      </c>
      <c r="AG282" s="13" t="n">
        <v>0.127592</v>
      </c>
      <c r="AH282" s="13" t="n">
        <v>0.055163</v>
      </c>
      <c r="AI282" s="13" t="n">
        <v>0.107239</v>
      </c>
      <c r="AJ282" s="13" t="n">
        <v>0.003632</v>
      </c>
      <c r="AK282" s="13" t="n">
        <v>-0.187937</v>
      </c>
      <c r="AL282" s="13" t="n">
        <v>0.240048</v>
      </c>
      <c r="AM282" s="13" t="n">
        <v>-0.018927</v>
      </c>
      <c r="AN282" s="13" t="n">
        <v>0.013187</v>
      </c>
      <c r="AO282" s="13" t="n">
        <v>-0.006508</v>
      </c>
      <c r="AP282" s="13" t="n">
        <v>-0.106502</v>
      </c>
      <c r="AQ282" s="13" t="n">
        <v>0.002172</v>
      </c>
      <c r="AR282" s="13" t="n">
        <v>-0.036575</v>
      </c>
      <c r="AS282" s="13" t="n">
        <v>0.220754</v>
      </c>
      <c r="AT282" s="13" t="n">
        <v>0.005989</v>
      </c>
      <c r="AU282" s="13" t="n">
        <v>0.015571</v>
      </c>
      <c r="AV282" s="13" t="n">
        <v>-0.041714</v>
      </c>
      <c r="AW282" s="13" t="n">
        <v>0.005882</v>
      </c>
      <c r="AX282" s="13" t="n">
        <v>-0.03345</v>
      </c>
      <c r="AY282" s="13" t="n">
        <v>0.108664</v>
      </c>
      <c r="AZ282" s="13" t="n">
        <v>-0.087972</v>
      </c>
      <c r="BA282" s="13" t="n">
        <v>-0.144327</v>
      </c>
      <c r="BB282" s="13" t="n">
        <v>-0.004196</v>
      </c>
      <c r="BC282" s="13" t="n">
        <v>0.051404</v>
      </c>
      <c r="BD282" s="13" t="n">
        <v>0.146139</v>
      </c>
      <c r="BE282" s="13" t="n">
        <v>-0.007459</v>
      </c>
      <c r="BF282" s="13" t="n">
        <v>0.210193</v>
      </c>
      <c r="BG282" s="13" t="n">
        <v>-0.025422</v>
      </c>
      <c r="BH282" s="13" t="n">
        <v>-0.082039</v>
      </c>
      <c r="BI282" s="13" t="n">
        <v>0.013232</v>
      </c>
      <c r="BJ282" s="13" t="n">
        <v>0.074288</v>
      </c>
      <c r="BK282" s="13" t="n">
        <v>0.042447</v>
      </c>
      <c r="BM282" s="13" t="n">
        <v>-0.091005</v>
      </c>
      <c r="BN282" s="13" t="n">
        <v>-0.000483</v>
      </c>
      <c r="BO282" s="13" t="n">
        <v>0.069403</v>
      </c>
      <c r="BP282" s="13" t="n">
        <v>0.027511</v>
      </c>
      <c r="BQ282" s="13" t="n">
        <v>0.013709</v>
      </c>
      <c r="BR282" s="13" t="n">
        <v>-0.008558</v>
      </c>
      <c r="BS282" s="13" t="n">
        <v>0.068474</v>
      </c>
      <c r="BT282" s="13" t="n">
        <v>0.045573</v>
      </c>
      <c r="BU282" s="13" t="n">
        <v>0.043608</v>
      </c>
      <c r="BV282" s="13" t="n">
        <v>-0.069084</v>
      </c>
      <c r="BW282" s="13" t="n">
        <v>0.136333</v>
      </c>
      <c r="BX282" s="13" t="n">
        <v>0.024963</v>
      </c>
      <c r="BY282" s="13" t="n">
        <v>-0.001916</v>
      </c>
      <c r="BZ282" s="13" t="n">
        <v>0.022794</v>
      </c>
      <c r="CA282" s="13" t="n">
        <v>0.023729</v>
      </c>
      <c r="CB282" s="13" t="n">
        <v>0.008077</v>
      </c>
      <c r="CC282" s="13" t="n">
        <v>-0.015728</v>
      </c>
      <c r="CD282" s="13" t="n">
        <v>0.047934</v>
      </c>
      <c r="CE282" s="13" t="n">
        <v>-0.007806</v>
      </c>
      <c r="CF282" s="13" t="n">
        <v>-0.018301</v>
      </c>
      <c r="CG282" s="13" t="n">
        <v>0.100129</v>
      </c>
      <c r="CH282" s="13" t="n">
        <v>0.029831</v>
      </c>
      <c r="CI282" s="13" t="n">
        <v>0.025151</v>
      </c>
      <c r="CJ282" s="13" t="n">
        <v>-0.004219</v>
      </c>
      <c r="CK282" s="13" t="n">
        <v>0.024217</v>
      </c>
      <c r="CL282" s="13" t="n">
        <v>-0.041791</v>
      </c>
      <c r="CM282" s="13" t="n">
        <v>0.005445</v>
      </c>
      <c r="CN282" s="13" t="n">
        <v>0.007228</v>
      </c>
      <c r="CO282" s="13" t="n">
        <v>0.075031</v>
      </c>
      <c r="CP282" s="13" t="n">
        <v>0.00368</v>
      </c>
      <c r="CQ282" s="13" t="n">
        <v>0.012109</v>
      </c>
      <c r="CR282" s="13" t="n">
        <v>0.026087</v>
      </c>
      <c r="CS282" s="13" t="n">
        <v>-0.04146</v>
      </c>
      <c r="CT282" s="13" t="n">
        <v>-0.10639</v>
      </c>
      <c r="CU282" s="13" t="n">
        <v>-0.001374</v>
      </c>
      <c r="CV282" s="13" t="n">
        <v>-0.111146</v>
      </c>
      <c r="CW282" s="13" t="n">
        <v>0.097951</v>
      </c>
      <c r="CX282" s="13" t="n">
        <v>0.062737</v>
      </c>
      <c r="CY282" s="13" t="n">
        <v>-0.029465</v>
      </c>
      <c r="CZ282" s="13" t="n">
        <v>0.020413</v>
      </c>
      <c r="DA282" s="13" t="n">
        <v>-0.079089</v>
      </c>
      <c r="DB282" s="13" t="n">
        <v>0.045992</v>
      </c>
      <c r="DC282" s="13" t="n">
        <v>-0.01234</v>
      </c>
      <c r="DD282" s="13" t="n">
        <v>-0.072345</v>
      </c>
      <c r="DE282" s="13" t="n">
        <v>0.028222</v>
      </c>
      <c r="DF282" s="13" t="n">
        <v>0.010274</v>
      </c>
      <c r="DG282" s="13" t="n">
        <v>0.03501</v>
      </c>
      <c r="DH282" s="13" t="n">
        <v>0.02781</v>
      </c>
      <c r="DI282" s="13" t="n">
        <v>-0.045625</v>
      </c>
      <c r="DJ282" s="13" t="n">
        <v>-0.043519</v>
      </c>
      <c r="DK282" s="13" t="n">
        <v>-0.218547</v>
      </c>
      <c r="DL282" s="13" t="n">
        <v>0.151495</v>
      </c>
      <c r="DM282" s="13" t="n">
        <v>0.062274</v>
      </c>
      <c r="DN282" s="13" t="n">
        <v>0.065998</v>
      </c>
      <c r="DO282" s="13" t="n">
        <v>0.032659</v>
      </c>
      <c r="DP282" s="13" t="n">
        <v>0.037787</v>
      </c>
      <c r="DQ282" s="13" t="n">
        <v>-0.042142</v>
      </c>
      <c r="DR282" s="13" t="n">
        <v>-0.004441</v>
      </c>
      <c r="DS282" s="13" t="n">
        <v>0.199117</v>
      </c>
      <c r="DT282" s="13" t="n">
        <v>0.093959</v>
      </c>
      <c r="DV282" s="13" t="n">
        <v>-0.093173</v>
      </c>
      <c r="DW282" s="13" t="n">
        <v>0.009407</v>
      </c>
      <c r="DX282" s="13" t="n">
        <v>0.060623</v>
      </c>
      <c r="DY282" s="13" t="n">
        <v>0.038751</v>
      </c>
      <c r="DZ282" s="13" t="n">
        <v>0.002691</v>
      </c>
      <c r="EA282" s="13" t="n">
        <v>-0.015593</v>
      </c>
      <c r="EB282" s="13" t="n">
        <v>0.071161</v>
      </c>
      <c r="EC282" s="13" t="n">
        <v>0.035148</v>
      </c>
      <c r="ED282" s="13" t="n">
        <v>0.042281</v>
      </c>
      <c r="EE282" s="13" t="n">
        <v>-0.081697</v>
      </c>
      <c r="EF282" s="13" t="n">
        <v>0.107254</v>
      </c>
      <c r="EG282" s="13" t="n">
        <v>0.015077</v>
      </c>
      <c r="EH282" s="13" t="n">
        <v>0.028139</v>
      </c>
      <c r="EI282" s="13" t="n">
        <v>0.023436</v>
      </c>
      <c r="EJ282" s="13" t="n">
        <v>0.033595</v>
      </c>
      <c r="EK282" s="13" t="n">
        <v>-0.006399</v>
      </c>
      <c r="EL282" s="13" t="n">
        <v>-0.036321</v>
      </c>
      <c r="EM282" s="13" t="n">
        <v>0.040234</v>
      </c>
      <c r="EN282" s="13" t="n">
        <v>-0.015028</v>
      </c>
      <c r="EO282" s="13" t="n">
        <v>-0.017338</v>
      </c>
      <c r="EP282" s="13" t="n">
        <v>0.130267</v>
      </c>
      <c r="EQ282" s="13" t="n">
        <v>0.006499</v>
      </c>
      <c r="ER282" s="13" t="n">
        <v>0.039321</v>
      </c>
      <c r="ES282" s="13" t="n">
        <v>0.005639</v>
      </c>
      <c r="ET282" s="13" t="n">
        <v>0.001553</v>
      </c>
      <c r="EU282" s="13" t="n">
        <v>-0.054729</v>
      </c>
      <c r="EV282" s="13" t="n">
        <v>0.003436</v>
      </c>
      <c r="EW282" s="13" t="n">
        <v>0.008356</v>
      </c>
      <c r="EX282" s="13" t="n">
        <v>0.05588</v>
      </c>
      <c r="EY282" s="13" t="n">
        <v>-0.003318</v>
      </c>
      <c r="EZ282" s="13" t="n">
        <v>-0.011477</v>
      </c>
      <c r="FA282" s="13" t="n">
        <v>0.021333</v>
      </c>
      <c r="FB282" s="13" t="n">
        <v>-0.03153</v>
      </c>
      <c r="FC282" s="13" t="n">
        <v>-0.10005</v>
      </c>
      <c r="FD282" s="13" t="n">
        <v>-0.019527</v>
      </c>
      <c r="FE282" s="13" t="n">
        <v>-0.139953</v>
      </c>
      <c r="FF282" s="13" t="n">
        <v>0.139684</v>
      </c>
      <c r="FG282" s="13" t="n">
        <v>0.063457</v>
      </c>
      <c r="FH282" s="13" t="n">
        <v>0.007924</v>
      </c>
      <c r="FI282" s="13" t="n">
        <v>0.01261</v>
      </c>
      <c r="FJ282" s="13" t="n">
        <v>-0.092647</v>
      </c>
      <c r="FK282" s="13" t="n">
        <v>0.028727</v>
      </c>
      <c r="FL282" s="13" t="n">
        <v>-0.023811</v>
      </c>
      <c r="FM282" s="13" t="n">
        <v>-0.067317</v>
      </c>
      <c r="FN282" s="13" t="n">
        <v>0.003148</v>
      </c>
      <c r="FO282" s="13" t="n">
        <v>-0.007231</v>
      </c>
      <c r="FP282" s="13" t="n">
        <v>0.025875</v>
      </c>
      <c r="FQ282" s="13" t="n">
        <v>0.037857</v>
      </c>
      <c r="FR282" s="13" t="n">
        <v>0.024118</v>
      </c>
      <c r="FS282" s="13" t="n">
        <v>-0.024067</v>
      </c>
      <c r="FT282" s="13" t="n">
        <v>-0.207119</v>
      </c>
      <c r="FU282" s="13" t="n">
        <v>0.179482</v>
      </c>
      <c r="FV282" s="13" t="n">
        <v>0.096338</v>
      </c>
      <c r="FW282" s="13" t="n">
        <v>0.104619</v>
      </c>
      <c r="FX282" s="13" t="n">
        <v>0.108013</v>
      </c>
      <c r="FY282" s="13" t="n">
        <v>0.027407</v>
      </c>
      <c r="FZ282" s="13" t="n">
        <v>-0.035766</v>
      </c>
      <c r="GA282" s="13" t="n">
        <v>-0.010274</v>
      </c>
      <c r="GB282" s="13" t="n">
        <v>0.240612</v>
      </c>
      <c r="GC282" s="13" t="n">
        <v>0.135557</v>
      </c>
    </row>
    <row r="283" customFormat="false" ht="15" hidden="false" customHeight="false" outlineLevel="0" collapsed="false">
      <c r="B283" s="8" t="str">
        <f aca="false">Deals!B283</f>
        <v>Kaman Corporation</v>
      </c>
      <c r="C283" s="12" t="n">
        <v>1</v>
      </c>
      <c r="D283" s="13" t="n">
        <v>-0.023769</v>
      </c>
      <c r="E283" s="13" t="n">
        <v>0.102912</v>
      </c>
      <c r="F283" s="13" t="n">
        <v>-0.024351</v>
      </c>
      <c r="G283" s="13" t="n">
        <v>-0.014055</v>
      </c>
      <c r="H283" s="13" t="n">
        <v>0.01473</v>
      </c>
      <c r="I283" s="13" t="n">
        <v>-0.000234</v>
      </c>
      <c r="J283" s="13" t="n">
        <v>0.015052</v>
      </c>
      <c r="K283" s="13" t="n">
        <v>0.040083</v>
      </c>
      <c r="L283" s="13" t="n">
        <v>-0.017599</v>
      </c>
      <c r="M283" s="13" t="n">
        <v>-0.00592</v>
      </c>
      <c r="N283" s="13" t="n">
        <v>0.115896</v>
      </c>
      <c r="O283" s="13" t="n">
        <v>0.008005</v>
      </c>
      <c r="P283" s="13" t="n">
        <v>0.0327</v>
      </c>
      <c r="Q283" s="13" t="n">
        <v>0.02454</v>
      </c>
      <c r="R283" s="13" t="n">
        <v>-0.066448</v>
      </c>
      <c r="S283" s="13" t="n">
        <v>-0.002493</v>
      </c>
      <c r="T283" s="13" t="n">
        <v>0.006249</v>
      </c>
      <c r="U283" s="13" t="n">
        <v>0.036431</v>
      </c>
      <c r="V283" s="13" t="n">
        <v>0.025065</v>
      </c>
      <c r="W283" s="13" t="n">
        <v>-0.040689</v>
      </c>
      <c r="X283" s="13" t="n">
        <v>0.141517</v>
      </c>
      <c r="Y283" s="13" t="n">
        <v>0.002868</v>
      </c>
      <c r="Z283" s="13" t="n">
        <v>0.0665</v>
      </c>
      <c r="AA283" s="13" t="n">
        <v>-0.013745</v>
      </c>
      <c r="AB283" s="13" t="n">
        <v>0.065602</v>
      </c>
      <c r="AC283" s="13" t="n">
        <v>-0.023604</v>
      </c>
      <c r="AD283" s="13" t="n">
        <v>0.017968</v>
      </c>
      <c r="AE283" s="13" t="n">
        <v>-0.023825</v>
      </c>
      <c r="AF283" s="13" t="n">
        <v>0.167051</v>
      </c>
      <c r="AG283" s="13" t="n">
        <v>-0.012435</v>
      </c>
      <c r="AH283" s="13" t="n">
        <v>-0.049792</v>
      </c>
      <c r="AI283" s="13" t="n">
        <v>-0.015252</v>
      </c>
      <c r="AJ283" s="13" t="n">
        <v>0.027143</v>
      </c>
      <c r="AK283" s="13" t="n">
        <v>-0.048817</v>
      </c>
      <c r="AL283" s="13" t="n">
        <v>-0.106266</v>
      </c>
      <c r="AM283" s="13" t="n">
        <v>-0.008455</v>
      </c>
      <c r="AN283" s="13" t="n">
        <v>0.05402</v>
      </c>
      <c r="AO283" s="13" t="n">
        <v>0.04161</v>
      </c>
      <c r="AP283" s="13" t="n">
        <v>-0.047743</v>
      </c>
      <c r="AQ283" s="13" t="n">
        <v>0.059377</v>
      </c>
      <c r="AR283" s="13" t="n">
        <v>-0.101761</v>
      </c>
      <c r="AS283" s="13" t="n">
        <v>0.148894</v>
      </c>
      <c r="AT283" s="13" t="n">
        <v>-0.004553</v>
      </c>
      <c r="AU283" s="13" t="n">
        <v>-0.079022</v>
      </c>
      <c r="AV283" s="13" t="n">
        <v>0.02175</v>
      </c>
      <c r="AW283" s="13" t="n">
        <v>-0.013286</v>
      </c>
      <c r="AX283" s="13" t="n">
        <v>0.084029</v>
      </c>
      <c r="AY283" s="13" t="n">
        <v>0.039623</v>
      </c>
      <c r="AZ283" s="13" t="n">
        <v>-0.063714</v>
      </c>
      <c r="BA283" s="13" t="n">
        <v>-0.101426</v>
      </c>
      <c r="BB283" s="13" t="n">
        <v>-0.302741</v>
      </c>
      <c r="BC283" s="13" t="n">
        <v>0.007538</v>
      </c>
      <c r="BD283" s="13" t="n">
        <v>0.031992</v>
      </c>
      <c r="BE283" s="13" t="n">
        <v>0.045</v>
      </c>
      <c r="BF283" s="13" t="n">
        <v>-0.050721</v>
      </c>
      <c r="BG283" s="13" t="n">
        <v>0.171183</v>
      </c>
      <c r="BH283" s="13" t="n">
        <v>-0.153081</v>
      </c>
      <c r="BI283" s="13" t="n">
        <v>0.017706</v>
      </c>
      <c r="BJ283" s="13" t="n">
        <v>0.318457</v>
      </c>
      <c r="BK283" s="13" t="n">
        <v>0.096386</v>
      </c>
      <c r="BM283" s="13" t="n">
        <v>-0.083393</v>
      </c>
      <c r="BN283" s="13" t="n">
        <v>0.018763</v>
      </c>
      <c r="BO283" s="13" t="n">
        <v>0.08417</v>
      </c>
      <c r="BP283" s="13" t="n">
        <v>-2.2E-005</v>
      </c>
      <c r="BQ283" s="13" t="n">
        <v>0.00702</v>
      </c>
      <c r="BR283" s="13" t="n">
        <v>-0.008668</v>
      </c>
      <c r="BS283" s="13" t="n">
        <v>0.05865</v>
      </c>
      <c r="BT283" s="13" t="n">
        <v>0.021658</v>
      </c>
      <c r="BU283" s="13" t="n">
        <v>0.009925</v>
      </c>
      <c r="BV283" s="13" t="n">
        <v>-0.056638</v>
      </c>
      <c r="BW283" s="13" t="n">
        <v>0.130835</v>
      </c>
      <c r="BX283" s="13" t="n">
        <v>0.024077</v>
      </c>
      <c r="BY283" s="13" t="n">
        <v>-0.005274</v>
      </c>
      <c r="BZ283" s="13" t="n">
        <v>0.006226</v>
      </c>
      <c r="CA283" s="13" t="n">
        <v>-0.007483</v>
      </c>
      <c r="CB283" s="13" t="n">
        <v>0.010098</v>
      </c>
      <c r="CC283" s="13" t="n">
        <v>-0.023938</v>
      </c>
      <c r="CD283" s="13" t="n">
        <v>0.032326</v>
      </c>
      <c r="CE283" s="13" t="n">
        <v>0.010639</v>
      </c>
      <c r="CF283" s="13" t="n">
        <v>-0.018939</v>
      </c>
      <c r="CG283" s="13" t="n">
        <v>0.08756</v>
      </c>
      <c r="CH283" s="13" t="n">
        <v>0.002272</v>
      </c>
      <c r="CI283" s="13" t="n">
        <v>0.023744</v>
      </c>
      <c r="CJ283" s="13" t="n">
        <v>-0.019439</v>
      </c>
      <c r="CK283" s="13" t="n">
        <v>0.029965</v>
      </c>
      <c r="CL283" s="13" t="n">
        <v>-0.039999</v>
      </c>
      <c r="CM283" s="13" t="n">
        <v>0.011741</v>
      </c>
      <c r="CN283" s="13" t="n">
        <v>0.00887</v>
      </c>
      <c r="CO283" s="13" t="n">
        <v>0.06982</v>
      </c>
      <c r="CP283" s="13" t="n">
        <v>-0.002058</v>
      </c>
      <c r="CQ283" s="13" t="n">
        <v>0.03853</v>
      </c>
      <c r="CR283" s="13" t="n">
        <v>0.040514</v>
      </c>
      <c r="CS283" s="13" t="n">
        <v>-0.034794</v>
      </c>
      <c r="CT283" s="13" t="n">
        <v>-0.122604</v>
      </c>
      <c r="CU283" s="13" t="n">
        <v>0.029005</v>
      </c>
      <c r="CV283" s="13" t="n">
        <v>-0.115803</v>
      </c>
      <c r="CW283" s="13" t="n">
        <v>0.097285</v>
      </c>
      <c r="CX283" s="13" t="n">
        <v>0.058438</v>
      </c>
      <c r="CY283" s="13" t="n">
        <v>-0.031017</v>
      </c>
      <c r="CZ283" s="13" t="n">
        <v>0.038819</v>
      </c>
      <c r="DA283" s="13" t="n">
        <v>-0.077642</v>
      </c>
      <c r="DB283" s="13" t="n">
        <v>0.089304</v>
      </c>
      <c r="DC283" s="13" t="n">
        <v>0.00738</v>
      </c>
      <c r="DD283" s="13" t="n">
        <v>-0.047928</v>
      </c>
      <c r="DE283" s="13" t="n">
        <v>0.03855</v>
      </c>
      <c r="DF283" s="13" t="n">
        <v>0.017423</v>
      </c>
      <c r="DG283" s="13" t="n">
        <v>0.029992</v>
      </c>
      <c r="DH283" s="13" t="n">
        <v>0.062799</v>
      </c>
      <c r="DI283" s="13" t="n">
        <v>-0.054286</v>
      </c>
      <c r="DJ283" s="13" t="n">
        <v>-0.108629</v>
      </c>
      <c r="DK283" s="13" t="n">
        <v>-0.21823</v>
      </c>
      <c r="DL283" s="13" t="n">
        <v>0.125835</v>
      </c>
      <c r="DM283" s="13" t="n">
        <v>0.038045</v>
      </c>
      <c r="DN283" s="13" t="n">
        <v>0.037525</v>
      </c>
      <c r="DO283" s="13" t="n">
        <v>0.036019</v>
      </c>
      <c r="DP283" s="13" t="n">
        <v>0.045969</v>
      </c>
      <c r="DQ283" s="13" t="n">
        <v>-0.050916</v>
      </c>
      <c r="DR283" s="13" t="n">
        <v>0.024776</v>
      </c>
      <c r="DS283" s="13" t="n">
        <v>0.183297</v>
      </c>
      <c r="DT283" s="13" t="n">
        <v>0.08958</v>
      </c>
      <c r="DV283" s="13" t="n">
        <v>-0.082202</v>
      </c>
      <c r="DW283" s="13" t="n">
        <v>0.022044</v>
      </c>
      <c r="DX283" s="13" t="n">
        <v>0.079691</v>
      </c>
      <c r="DY283" s="13" t="n">
        <v>0.017991</v>
      </c>
      <c r="DZ283" s="13" t="n">
        <v>0.011739</v>
      </c>
      <c r="EA283" s="13" t="n">
        <v>-0.014708</v>
      </c>
      <c r="EB283" s="13" t="n">
        <v>0.056092</v>
      </c>
      <c r="EC283" s="13" t="n">
        <v>0.019127</v>
      </c>
      <c r="ED283" s="13" t="n">
        <v>0.013815</v>
      </c>
      <c r="EE283" s="13" t="n">
        <v>-0.055074</v>
      </c>
      <c r="EF283" s="13" t="n">
        <v>0.135632</v>
      </c>
      <c r="EG283" s="13" t="n">
        <v>0.026419</v>
      </c>
      <c r="EH283" s="13" t="n">
        <v>-0.00429</v>
      </c>
      <c r="EI283" s="13" t="n">
        <v>0.009305</v>
      </c>
      <c r="EJ283" s="13" t="n">
        <v>-0.00634</v>
      </c>
      <c r="EK283" s="13" t="n">
        <v>0.009706</v>
      </c>
      <c r="EL283" s="13" t="n">
        <v>-0.029333</v>
      </c>
      <c r="EM283" s="13" t="n">
        <v>0.040897</v>
      </c>
      <c r="EN283" s="13" t="n">
        <v>0.009406</v>
      </c>
      <c r="EO283" s="13" t="n">
        <v>-0.017898</v>
      </c>
      <c r="EP283" s="13" t="n">
        <v>0.091002</v>
      </c>
      <c r="EQ283" s="13" t="n">
        <v>0.001117</v>
      </c>
      <c r="ER283" s="13" t="n">
        <v>0.022477</v>
      </c>
      <c r="ES283" s="13" t="n">
        <v>-0.013906</v>
      </c>
      <c r="ET283" s="13" t="n">
        <v>0.027451</v>
      </c>
      <c r="EU283" s="13" t="n">
        <v>-0.038053</v>
      </c>
      <c r="EV283" s="13" t="n">
        <v>0.011183</v>
      </c>
      <c r="EW283" s="13" t="n">
        <v>0.009837</v>
      </c>
      <c r="EX283" s="13" t="n">
        <v>0.069362</v>
      </c>
      <c r="EY283" s="13" t="n">
        <v>0.00185</v>
      </c>
      <c r="EZ283" s="13" t="n">
        <v>0.037225</v>
      </c>
      <c r="FA283" s="13" t="n">
        <v>0.040893</v>
      </c>
      <c r="FB283" s="13" t="n">
        <v>-0.039627</v>
      </c>
      <c r="FC283" s="13" t="n">
        <v>-0.122604</v>
      </c>
      <c r="FD283" s="13" t="n">
        <v>0.026862</v>
      </c>
      <c r="FE283" s="13" t="n">
        <v>-0.11858</v>
      </c>
      <c r="FF283" s="13" t="n">
        <v>0.107668</v>
      </c>
      <c r="FG283" s="13" t="n">
        <v>0.069291</v>
      </c>
      <c r="FH283" s="13" t="n">
        <v>-0.031799</v>
      </c>
      <c r="FI283" s="13" t="n">
        <v>0.039109</v>
      </c>
      <c r="FJ283" s="13" t="n">
        <v>-0.086469</v>
      </c>
      <c r="FK283" s="13" t="n">
        <v>0.092211</v>
      </c>
      <c r="FL283" s="13" t="n">
        <v>0.00861</v>
      </c>
      <c r="FM283" s="13" t="n">
        <v>-0.049638</v>
      </c>
      <c r="FN283" s="13" t="n">
        <v>0.039134</v>
      </c>
      <c r="FO283" s="13" t="n">
        <v>0.011202</v>
      </c>
      <c r="FP283" s="13" t="n">
        <v>0.027912</v>
      </c>
      <c r="FQ283" s="13" t="n">
        <v>0.083354</v>
      </c>
      <c r="FR283" s="13" t="n">
        <v>-0.059186</v>
      </c>
      <c r="FS283" s="13" t="n">
        <v>-0.109853</v>
      </c>
      <c r="FT283" s="13" t="n">
        <v>-0.227682</v>
      </c>
      <c r="FU283" s="13" t="n">
        <v>0.160596</v>
      </c>
      <c r="FV283" s="13" t="n">
        <v>0.052385</v>
      </c>
      <c r="FW283" s="13" t="n">
        <v>0.041493</v>
      </c>
      <c r="FX283" s="13" t="n">
        <v>0.029421</v>
      </c>
      <c r="FY283" s="13" t="n">
        <v>0.038437</v>
      </c>
      <c r="FZ283" s="13" t="n">
        <v>-0.05288</v>
      </c>
      <c r="GA283" s="13" t="n">
        <v>0.030608</v>
      </c>
      <c r="GB283" s="13" t="n">
        <v>0.193071</v>
      </c>
      <c r="GC283" s="13" t="n">
        <v>0.097805</v>
      </c>
    </row>
    <row r="284" customFormat="false" ht="15" hidden="false" customHeight="false" outlineLevel="0" collapsed="false">
      <c r="B284" s="8" t="str">
        <f aca="false">Deals!B284</f>
        <v>Korn Ferry</v>
      </c>
      <c r="C284" s="12" t="n">
        <v>1</v>
      </c>
      <c r="D284" s="13" t="n">
        <v>-0.071429</v>
      </c>
      <c r="E284" s="13" t="n">
        <v>-0.077572</v>
      </c>
      <c r="F284" s="13" t="n">
        <v>-0.004574</v>
      </c>
      <c r="G284" s="13" t="n">
        <v>-0.04065</v>
      </c>
      <c r="H284" s="13" t="n">
        <v>0.063007</v>
      </c>
      <c r="I284" s="13" t="n">
        <v>-0.282496</v>
      </c>
      <c r="J284" s="13" t="n">
        <v>0.111594</v>
      </c>
      <c r="K284" s="13" t="n">
        <v>0.036071</v>
      </c>
      <c r="L284" s="13" t="n">
        <v>-0.119128</v>
      </c>
      <c r="M284" s="13" t="n">
        <v>-0.029048</v>
      </c>
      <c r="N284" s="13" t="n">
        <v>0.244728</v>
      </c>
      <c r="O284" s="13" t="n">
        <v>0.159574</v>
      </c>
      <c r="P284" s="13" t="n">
        <v>-0.012912</v>
      </c>
      <c r="Q284" s="13" t="n">
        <v>0.064028</v>
      </c>
      <c r="R284" s="13" t="n">
        <v>0.018764</v>
      </c>
      <c r="S284" s="13" t="n">
        <v>0.028898</v>
      </c>
      <c r="T284" s="13" t="n">
        <v>-0.008951</v>
      </c>
      <c r="U284" s="13" t="n">
        <v>0.075366</v>
      </c>
      <c r="V284" s="13" t="n">
        <v>-0.031277</v>
      </c>
      <c r="W284" s="13" t="n">
        <v>-0.003886</v>
      </c>
      <c r="X284" s="13" t="n">
        <v>0.183373</v>
      </c>
      <c r="Y284" s="13" t="n">
        <v>0.060867</v>
      </c>
      <c r="Z284" s="13" t="n">
        <v>0.048052</v>
      </c>
      <c r="AA284" s="13" t="n">
        <v>-0.056113</v>
      </c>
      <c r="AB284" s="13" t="n">
        <v>0.076849</v>
      </c>
      <c r="AC284" s="13" t="n">
        <v>-0.05947</v>
      </c>
      <c r="AD284" s="13" t="n">
        <v>0.230971</v>
      </c>
      <c r="AE284" s="13" t="n">
        <v>0.036247</v>
      </c>
      <c r="AF284" s="13" t="n">
        <v>0.022821</v>
      </c>
      <c r="AG284" s="13" t="n">
        <v>0.13259</v>
      </c>
      <c r="AH284" s="13" t="n">
        <v>0.065396</v>
      </c>
      <c r="AI284" s="13" t="n">
        <v>0.01743</v>
      </c>
      <c r="AJ284" s="13" t="n">
        <v>-0.266498</v>
      </c>
      <c r="AK284" s="13" t="n">
        <v>-0.083266</v>
      </c>
      <c r="AL284" s="13" t="n">
        <v>0.084847</v>
      </c>
      <c r="AM284" s="13" t="n">
        <v>-0.192567</v>
      </c>
      <c r="AN284" s="13" t="n">
        <v>0.153263</v>
      </c>
      <c r="AO284" s="13" t="n">
        <v>0.069956</v>
      </c>
      <c r="AP284" s="13" t="n">
        <v>-0.082189</v>
      </c>
      <c r="AQ284" s="13" t="n">
        <v>0.050022</v>
      </c>
      <c r="AR284" s="13" t="n">
        <v>-0.083794</v>
      </c>
      <c r="AS284" s="13" t="n">
        <v>-0.06987</v>
      </c>
      <c r="AT284" s="13" t="n">
        <v>-0.019715</v>
      </c>
      <c r="AU284" s="13" t="n">
        <v>-0.005092</v>
      </c>
      <c r="AV284" s="13" t="n">
        <v>-0.011259</v>
      </c>
      <c r="AW284" s="13" t="n">
        <v>-0.050466</v>
      </c>
      <c r="AX284" s="13" t="n">
        <v>0.070591</v>
      </c>
      <c r="AY284" s="13" t="n">
        <v>0.07943</v>
      </c>
      <c r="AZ284" s="13" t="n">
        <v>-0.033491</v>
      </c>
      <c r="BA284" s="13" t="n">
        <v>-0.146413</v>
      </c>
      <c r="BB284" s="13" t="n">
        <v>-0.304746</v>
      </c>
      <c r="BC284" s="13" t="n">
        <v>0.185444</v>
      </c>
      <c r="BD284" s="13" t="n">
        <v>0.049601</v>
      </c>
      <c r="BE284" s="13" t="n">
        <v>0.015532</v>
      </c>
      <c r="BF284" s="13" t="n">
        <v>-0.085584</v>
      </c>
      <c r="BG284" s="13" t="n">
        <v>0.085409</v>
      </c>
      <c r="BH284" s="13" t="n">
        <v>-0.04918</v>
      </c>
      <c r="BI284" s="13" t="n">
        <v>0.041034</v>
      </c>
      <c r="BJ284" s="13" t="n">
        <v>0.326267</v>
      </c>
      <c r="BK284" s="13" t="n">
        <v>0.086414</v>
      </c>
      <c r="BM284" s="13" t="n">
        <v>-0.068914</v>
      </c>
      <c r="BN284" s="13" t="n">
        <v>0.023766</v>
      </c>
      <c r="BO284" s="13" t="n">
        <v>0.078786</v>
      </c>
      <c r="BP284" s="13" t="n">
        <v>0.016005</v>
      </c>
      <c r="BQ284" s="13" t="n">
        <v>0.006008</v>
      </c>
      <c r="BR284" s="13" t="n">
        <v>-0.000795</v>
      </c>
      <c r="BS284" s="13" t="n">
        <v>0.065576</v>
      </c>
      <c r="BT284" s="13" t="n">
        <v>0.037891</v>
      </c>
      <c r="BU284" s="13" t="n">
        <v>0.003862</v>
      </c>
      <c r="BV284" s="13" t="n">
        <v>-0.029525</v>
      </c>
      <c r="BW284" s="13" t="n">
        <v>0.103264</v>
      </c>
      <c r="BX284" s="13" t="n">
        <v>0.015927</v>
      </c>
      <c r="BY284" s="13" t="n">
        <v>0.013463</v>
      </c>
      <c r="BZ284" s="13" t="n">
        <v>0.011146</v>
      </c>
      <c r="CA284" s="13" t="n">
        <v>0.007446</v>
      </c>
      <c r="CB284" s="13" t="n">
        <v>0.014659</v>
      </c>
      <c r="CC284" s="13" t="n">
        <v>-0.025473</v>
      </c>
      <c r="CD284" s="13" t="n">
        <v>0.027644</v>
      </c>
      <c r="CE284" s="13" t="n">
        <v>0.014574</v>
      </c>
      <c r="CF284" s="13" t="n">
        <v>-0.019729</v>
      </c>
      <c r="CG284" s="13" t="n">
        <v>0.070008</v>
      </c>
      <c r="CH284" s="13" t="n">
        <v>0.014219</v>
      </c>
      <c r="CI284" s="13" t="n">
        <v>0.036682</v>
      </c>
      <c r="CJ284" s="13" t="n">
        <v>0.003904</v>
      </c>
      <c r="CK284" s="13" t="n">
        <v>0.034016</v>
      </c>
      <c r="CL284" s="13" t="n">
        <v>-0.051369</v>
      </c>
      <c r="CM284" s="13" t="n">
        <v>-0.009456</v>
      </c>
      <c r="CN284" s="13" t="n">
        <v>-0.016556</v>
      </c>
      <c r="CO284" s="13" t="n">
        <v>0.046834</v>
      </c>
      <c r="CP284" s="13" t="n">
        <v>0.001733</v>
      </c>
      <c r="CQ284" s="13" t="n">
        <v>0.019585</v>
      </c>
      <c r="CR284" s="13" t="n">
        <v>0.028295</v>
      </c>
      <c r="CS284" s="13" t="n">
        <v>-0.021554</v>
      </c>
      <c r="CT284" s="13" t="n">
        <v>-0.084914</v>
      </c>
      <c r="CU284" s="13" t="n">
        <v>0.027938</v>
      </c>
      <c r="CV284" s="13" t="n">
        <v>-0.116724</v>
      </c>
      <c r="CW284" s="13" t="n">
        <v>0.11513</v>
      </c>
      <c r="CX284" s="13" t="n">
        <v>0.047855</v>
      </c>
      <c r="CY284" s="13" t="n">
        <v>-0.008538</v>
      </c>
      <c r="CZ284" s="13" t="n">
        <v>0.068989</v>
      </c>
      <c r="DA284" s="13" t="n">
        <v>-0.077456</v>
      </c>
      <c r="DB284" s="13" t="n">
        <v>0.074876</v>
      </c>
      <c r="DC284" s="13" t="n">
        <v>0.00707</v>
      </c>
      <c r="DD284" s="13" t="n">
        <v>-0.040461</v>
      </c>
      <c r="DE284" s="13" t="n">
        <v>0.026707</v>
      </c>
      <c r="DF284" s="13" t="n">
        <v>0.016719</v>
      </c>
      <c r="DG284" s="13" t="n">
        <v>0.014528</v>
      </c>
      <c r="DH284" s="13" t="n">
        <v>0.042934</v>
      </c>
      <c r="DI284" s="13" t="n">
        <v>-0.026369</v>
      </c>
      <c r="DJ284" s="13" t="n">
        <v>-0.111915</v>
      </c>
      <c r="DK284" s="13" t="n">
        <v>-0.181165</v>
      </c>
      <c r="DL284" s="13" t="n">
        <v>0.102267</v>
      </c>
      <c r="DM284" s="13" t="n">
        <v>0.050492</v>
      </c>
      <c r="DN284" s="13" t="n">
        <v>-0.000509</v>
      </c>
      <c r="DO284" s="13" t="n">
        <v>0.025894</v>
      </c>
      <c r="DP284" s="13" t="n">
        <v>0.03218</v>
      </c>
      <c r="DQ284" s="13" t="n">
        <v>-0.042964</v>
      </c>
      <c r="DR284" s="13" t="n">
        <v>0.030633</v>
      </c>
      <c r="DS284" s="13" t="n">
        <v>0.152673</v>
      </c>
      <c r="DT284" s="13" t="n">
        <v>0.069227</v>
      </c>
      <c r="DV284" s="13" t="n">
        <v>-0.078335</v>
      </c>
      <c r="DW284" s="13" t="n">
        <v>0.026229</v>
      </c>
      <c r="DX284" s="13" t="n">
        <v>0.083064</v>
      </c>
      <c r="DY284" s="13" t="n">
        <v>0.026946</v>
      </c>
      <c r="DZ284" s="13" t="n">
        <v>0.000891</v>
      </c>
      <c r="EA284" s="13" t="n">
        <v>-0.001501</v>
      </c>
      <c r="EB284" s="13" t="n">
        <v>0.065978</v>
      </c>
      <c r="EC284" s="13" t="n">
        <v>0.037025</v>
      </c>
      <c r="ED284" s="13" t="n">
        <v>0.003486</v>
      </c>
      <c r="EE284" s="13" t="n">
        <v>-0.033383</v>
      </c>
      <c r="EF284" s="13" t="n">
        <v>0.109108</v>
      </c>
      <c r="EG284" s="13" t="n">
        <v>0.012881</v>
      </c>
      <c r="EH284" s="13" t="n">
        <v>0.010399</v>
      </c>
      <c r="EI284" s="13" t="n">
        <v>0.01177</v>
      </c>
      <c r="EJ284" s="13" t="n">
        <v>0.005698</v>
      </c>
      <c r="EK284" s="13" t="n">
        <v>0.01452</v>
      </c>
      <c r="EL284" s="13" t="n">
        <v>-0.022888</v>
      </c>
      <c r="EM284" s="13" t="n">
        <v>0.03131</v>
      </c>
      <c r="EN284" s="13" t="n">
        <v>0.014889</v>
      </c>
      <c r="EO284" s="13" t="n">
        <v>-0.017389</v>
      </c>
      <c r="EP284" s="13" t="n">
        <v>0.071866</v>
      </c>
      <c r="EQ284" s="13" t="n">
        <v>0.009797</v>
      </c>
      <c r="ER284" s="13" t="n">
        <v>0.03356</v>
      </c>
      <c r="ES284" s="13" t="n">
        <v>0.000446</v>
      </c>
      <c r="ET284" s="13" t="n">
        <v>0.035593</v>
      </c>
      <c r="EU284" s="13" t="n">
        <v>-0.055815</v>
      </c>
      <c r="EV284" s="13" t="n">
        <v>-0.005293</v>
      </c>
      <c r="EW284" s="13" t="n">
        <v>-0.014149</v>
      </c>
      <c r="EX284" s="13" t="n">
        <v>0.051225</v>
      </c>
      <c r="EY284" s="13" t="n">
        <v>0.008643</v>
      </c>
      <c r="EZ284" s="13" t="n">
        <v>0.020586</v>
      </c>
      <c r="FA284" s="13" t="n">
        <v>0.029529</v>
      </c>
      <c r="FB284" s="13" t="n">
        <v>-0.022302</v>
      </c>
      <c r="FC284" s="13" t="n">
        <v>-0.087868</v>
      </c>
      <c r="FD284" s="13" t="n">
        <v>0.034552</v>
      </c>
      <c r="FE284" s="13" t="n">
        <v>-0.12227</v>
      </c>
      <c r="FF284" s="13" t="n">
        <v>0.126677</v>
      </c>
      <c r="FG284" s="13" t="n">
        <v>0.045578</v>
      </c>
      <c r="FH284" s="13" t="n">
        <v>-0.015688</v>
      </c>
      <c r="FI284" s="13" t="n">
        <v>0.074212</v>
      </c>
      <c r="FJ284" s="13" t="n">
        <v>-0.080144</v>
      </c>
      <c r="FK284" s="13" t="n">
        <v>0.087821</v>
      </c>
      <c r="FL284" s="13" t="n">
        <v>0.006571</v>
      </c>
      <c r="FM284" s="13" t="n">
        <v>-0.044902</v>
      </c>
      <c r="FN284" s="13" t="n">
        <v>0.028649</v>
      </c>
      <c r="FO284" s="13" t="n">
        <v>0.015194</v>
      </c>
      <c r="FP284" s="13" t="n">
        <v>0.017935</v>
      </c>
      <c r="FQ284" s="13" t="n">
        <v>0.045525</v>
      </c>
      <c r="FR284" s="13" t="n">
        <v>-0.03243</v>
      </c>
      <c r="FS284" s="13" t="n">
        <v>-0.115388</v>
      </c>
      <c r="FT284" s="13" t="n">
        <v>-0.192625</v>
      </c>
      <c r="FU284" s="13" t="n">
        <v>0.128575</v>
      </c>
      <c r="FV284" s="13" t="n">
        <v>0.050017</v>
      </c>
      <c r="FW284" s="13" t="n">
        <v>0.012092</v>
      </c>
      <c r="FX284" s="13" t="n">
        <v>0.023153</v>
      </c>
      <c r="FY284" s="13" t="n">
        <v>0.028826</v>
      </c>
      <c r="FZ284" s="13" t="n">
        <v>-0.045935</v>
      </c>
      <c r="GA284" s="13" t="n">
        <v>0.026239</v>
      </c>
      <c r="GB284" s="13" t="n">
        <v>0.16104</v>
      </c>
      <c r="GC284" s="13" t="n">
        <v>0.066408</v>
      </c>
    </row>
    <row r="285" customFormat="false" ht="15" hidden="false" customHeight="false" outlineLevel="0" collapsed="false">
      <c r="B285" s="8" t="str">
        <f aca="false">Deals!B285</f>
        <v>Lannett Company, Inc</v>
      </c>
      <c r="C285" s="12" t="n">
        <v>1</v>
      </c>
      <c r="D285" s="13" t="n">
        <v>-0.364158</v>
      </c>
      <c r="E285" s="13" t="n">
        <v>-0.01372</v>
      </c>
      <c r="F285" s="13" t="n">
        <v>-0.287361</v>
      </c>
      <c r="G285" s="13" t="n">
        <v>0.069716</v>
      </c>
      <c r="H285" s="13" t="n">
        <v>0.271637</v>
      </c>
      <c r="I285" s="13" t="n">
        <v>-0.0246</v>
      </c>
      <c r="J285" s="13" t="n">
        <v>0.312316</v>
      </c>
      <c r="K285" s="13" t="n">
        <v>0.084561</v>
      </c>
      <c r="L285" s="13" t="n">
        <v>-0.215298</v>
      </c>
      <c r="M285" s="13" t="n">
        <v>-0.175762</v>
      </c>
      <c r="N285" s="13" t="n">
        <v>0.045662</v>
      </c>
      <c r="O285" s="13" t="n">
        <v>-0.037118</v>
      </c>
      <c r="P285" s="13" t="n">
        <v>-0.086168</v>
      </c>
      <c r="Q285" s="13" t="n">
        <v>0.091811</v>
      </c>
      <c r="R285" s="13" t="n">
        <v>0.015909</v>
      </c>
      <c r="S285" s="13" t="n">
        <v>0.163311</v>
      </c>
      <c r="T285" s="13" t="n">
        <v>-0.226923</v>
      </c>
      <c r="U285" s="13" t="n">
        <v>0.014925</v>
      </c>
      <c r="V285" s="13" t="n">
        <v>-0.002451</v>
      </c>
      <c r="W285" s="13" t="n">
        <v>-0.137592</v>
      </c>
      <c r="X285" s="13" t="n">
        <v>0.051282</v>
      </c>
      <c r="Y285" s="13" t="n">
        <v>0.078591</v>
      </c>
      <c r="Z285" s="13" t="n">
        <v>0.329146</v>
      </c>
      <c r="AA285" s="13" t="n">
        <v>-0.122873</v>
      </c>
      <c r="AB285" s="13" t="n">
        <v>-0.122845</v>
      </c>
      <c r="AC285" s="13" t="n">
        <v>-0.213759</v>
      </c>
      <c r="AD285" s="13" t="n">
        <v>0.003125</v>
      </c>
      <c r="AE285" s="13" t="n">
        <v>-0.028037</v>
      </c>
      <c r="AF285" s="13" t="n">
        <v>0.060897</v>
      </c>
      <c r="AG285" s="13" t="n">
        <v>-0.178248</v>
      </c>
      <c r="AH285" s="13" t="n">
        <v>-0.0625</v>
      </c>
      <c r="AI285" s="13" t="n">
        <v>-0.580392</v>
      </c>
      <c r="AJ285" s="13" t="n">
        <v>-0.11215</v>
      </c>
      <c r="AK285" s="13" t="n">
        <v>-0.229474</v>
      </c>
      <c r="AL285" s="13" t="n">
        <v>0.612022</v>
      </c>
      <c r="AM285" s="13" t="n">
        <v>-0.159322</v>
      </c>
      <c r="AN285" s="13" t="n">
        <v>0.504032</v>
      </c>
      <c r="AO285" s="13" t="n">
        <v>0.261394</v>
      </c>
      <c r="AP285" s="13" t="n">
        <v>-0.163656</v>
      </c>
      <c r="AQ285" s="13" t="n">
        <v>-0.022872</v>
      </c>
      <c r="AR285" s="13" t="n">
        <v>-0.315995</v>
      </c>
      <c r="AS285" s="13" t="n">
        <v>0.152091</v>
      </c>
      <c r="AT285" s="13" t="n">
        <v>0.166667</v>
      </c>
      <c r="AU285" s="13" t="n">
        <v>0.45686</v>
      </c>
      <c r="AV285" s="13" t="n">
        <v>0.087379</v>
      </c>
      <c r="AW285" s="13" t="n">
        <v>0.061607</v>
      </c>
      <c r="AX285" s="13" t="n">
        <v>-0.2582</v>
      </c>
      <c r="AY285" s="13" t="n">
        <v>0</v>
      </c>
      <c r="AZ285" s="13" t="n">
        <v>-0.077098</v>
      </c>
      <c r="BA285" s="13" t="n">
        <v>0.068796</v>
      </c>
      <c r="BB285" s="13" t="n">
        <v>-0.201149</v>
      </c>
      <c r="BC285" s="13" t="n">
        <v>0.372662</v>
      </c>
      <c r="BD285" s="13" t="n">
        <v>-0.198113</v>
      </c>
      <c r="BE285" s="13" t="n">
        <v>-0.05098</v>
      </c>
      <c r="BF285" s="13" t="n">
        <v>-0.180441</v>
      </c>
      <c r="BG285" s="13" t="n">
        <v>-0.115966</v>
      </c>
      <c r="BH285" s="13" t="n">
        <v>0.161597</v>
      </c>
      <c r="BI285" s="13" t="n">
        <v>0.052373</v>
      </c>
      <c r="BJ285" s="13" t="n">
        <v>-0.041991</v>
      </c>
      <c r="BK285" s="13" t="n">
        <v>0.058442</v>
      </c>
      <c r="BM285" s="13" t="n">
        <v>-0.064384</v>
      </c>
      <c r="BN285" s="13" t="n">
        <v>0.005961</v>
      </c>
      <c r="BO285" s="13" t="n">
        <v>0.070926</v>
      </c>
      <c r="BP285" s="13" t="n">
        <v>0.00132</v>
      </c>
      <c r="BQ285" s="13" t="n">
        <v>0.019646</v>
      </c>
      <c r="BR285" s="13" t="n">
        <v>0.013384</v>
      </c>
      <c r="BS285" s="13" t="n">
        <v>0.063183</v>
      </c>
      <c r="BT285" s="13" t="n">
        <v>0.032902</v>
      </c>
      <c r="BU285" s="13" t="n">
        <v>0.017747</v>
      </c>
      <c r="BV285" s="13" t="n">
        <v>-0.068714</v>
      </c>
      <c r="BW285" s="13" t="n">
        <v>0.099918</v>
      </c>
      <c r="BX285" s="13" t="n">
        <v>0.013263</v>
      </c>
      <c r="BY285" s="13" t="n">
        <v>0.019366</v>
      </c>
      <c r="BZ285" s="13" t="n">
        <v>-0.001072</v>
      </c>
      <c r="CA285" s="13" t="n">
        <v>0.005132</v>
      </c>
      <c r="CB285" s="13" t="n">
        <v>0.013007</v>
      </c>
      <c r="CC285" s="13" t="n">
        <v>-0.007458</v>
      </c>
      <c r="CD285" s="13" t="n">
        <v>0.030297</v>
      </c>
      <c r="CE285" s="13" t="n">
        <v>0.006592</v>
      </c>
      <c r="CF285" s="13" t="n">
        <v>-0.011412</v>
      </c>
      <c r="CG285" s="13" t="n">
        <v>0.065072</v>
      </c>
      <c r="CH285" s="13" t="n">
        <v>0.014941</v>
      </c>
      <c r="CI285" s="13" t="n">
        <v>0.032668</v>
      </c>
      <c r="CJ285" s="13" t="n">
        <v>0.024431</v>
      </c>
      <c r="CK285" s="13" t="n">
        <v>0.023933</v>
      </c>
      <c r="CL285" s="13" t="n">
        <v>-0.020116</v>
      </c>
      <c r="CM285" s="13" t="n">
        <v>0.004668</v>
      </c>
      <c r="CN285" s="13" t="n">
        <v>0.013596</v>
      </c>
      <c r="CO285" s="13" t="n">
        <v>0.064566</v>
      </c>
      <c r="CP285" s="13" t="n">
        <v>0.044922</v>
      </c>
      <c r="CQ285" s="13" t="n">
        <v>0.041453</v>
      </c>
      <c r="CR285" s="13" t="n">
        <v>0.046014</v>
      </c>
      <c r="CS285" s="13" t="n">
        <v>-0.013809</v>
      </c>
      <c r="CT285" s="13" t="n">
        <v>-0.119007</v>
      </c>
      <c r="CU285" s="13" t="n">
        <v>0.020122</v>
      </c>
      <c r="CV285" s="13" t="n">
        <v>-0.112532</v>
      </c>
      <c r="CW285" s="13" t="n">
        <v>0.112732</v>
      </c>
      <c r="CX285" s="13" t="n">
        <v>0.066709</v>
      </c>
      <c r="CY285" s="13" t="n">
        <v>-0.014107</v>
      </c>
      <c r="CZ285" s="13" t="n">
        <v>0.018687</v>
      </c>
      <c r="DA285" s="13" t="n">
        <v>-0.074215</v>
      </c>
      <c r="DB285" s="13" t="n">
        <v>0.08799</v>
      </c>
      <c r="DC285" s="13" t="n">
        <v>0.010865</v>
      </c>
      <c r="DD285" s="13" t="n">
        <v>-0.068612</v>
      </c>
      <c r="DE285" s="13" t="n">
        <v>0.020228</v>
      </c>
      <c r="DF285" s="13" t="n">
        <v>0.045545</v>
      </c>
      <c r="DG285" s="13" t="n">
        <v>0.034777</v>
      </c>
      <c r="DH285" s="13" t="n">
        <v>0.020253</v>
      </c>
      <c r="DI285" s="13" t="n">
        <v>-0.022761</v>
      </c>
      <c r="DJ285" s="13" t="n">
        <v>-0.082683</v>
      </c>
      <c r="DK285" s="13" t="n">
        <v>-0.18923</v>
      </c>
      <c r="DL285" s="13" t="n">
        <v>0.123242</v>
      </c>
      <c r="DM285" s="13" t="n">
        <v>0.073671</v>
      </c>
      <c r="DN285" s="13" t="n">
        <v>0.028131</v>
      </c>
      <c r="DO285" s="13" t="n">
        <v>0.035905</v>
      </c>
      <c r="DP285" s="13" t="n">
        <v>0.069178</v>
      </c>
      <c r="DQ285" s="13" t="n">
        <v>-0.047385</v>
      </c>
      <c r="DR285" s="13" t="n">
        <v>0.03365</v>
      </c>
      <c r="DS285" s="13" t="n">
        <v>0.188158</v>
      </c>
      <c r="DT285" s="13" t="n">
        <v>0.101547</v>
      </c>
      <c r="DV285" s="13" t="n">
        <v>-0.071804</v>
      </c>
      <c r="DW285" s="13" t="n">
        <v>0.010344</v>
      </c>
      <c r="DX285" s="13" t="n">
        <v>0.080622</v>
      </c>
      <c r="DY285" s="13" t="n">
        <v>0.011547</v>
      </c>
      <c r="DZ285" s="13" t="n">
        <v>0.014218</v>
      </c>
      <c r="EA285" s="13" t="n">
        <v>0.008408</v>
      </c>
      <c r="EB285" s="13" t="n">
        <v>0.063474</v>
      </c>
      <c r="EC285" s="13" t="n">
        <v>0.026711</v>
      </c>
      <c r="ED285" s="13" t="n">
        <v>0.016267</v>
      </c>
      <c r="EE285" s="13" t="n">
        <v>-0.069045</v>
      </c>
      <c r="EF285" s="13" t="n">
        <v>0.107258</v>
      </c>
      <c r="EG285" s="13" t="n">
        <v>0.010762</v>
      </c>
      <c r="EH285" s="13" t="n">
        <v>0.019441</v>
      </c>
      <c r="EI285" s="13" t="n">
        <v>0.009952</v>
      </c>
      <c r="EJ285" s="13" t="n">
        <v>0.006349</v>
      </c>
      <c r="EK285" s="13" t="n">
        <v>0.013416</v>
      </c>
      <c r="EL285" s="13" t="n">
        <v>-0.01647</v>
      </c>
      <c r="EM285" s="13" t="n">
        <v>0.034776</v>
      </c>
      <c r="EN285" s="13" t="n">
        <v>0.006464</v>
      </c>
      <c r="EO285" s="13" t="n">
        <v>-0.010849</v>
      </c>
      <c r="EP285" s="13" t="n">
        <v>0.061699</v>
      </c>
      <c r="EQ285" s="13" t="n">
        <v>0.008673</v>
      </c>
      <c r="ER285" s="13" t="n">
        <v>0.031201</v>
      </c>
      <c r="ES285" s="13" t="n">
        <v>0.016916</v>
      </c>
      <c r="ET285" s="13" t="n">
        <v>0.022587</v>
      </c>
      <c r="EU285" s="13" t="n">
        <v>-0.020209</v>
      </c>
      <c r="EV285" s="13" t="n">
        <v>0.00949</v>
      </c>
      <c r="EW285" s="13" t="n">
        <v>0.009416</v>
      </c>
      <c r="EX285" s="13" t="n">
        <v>0.054477</v>
      </c>
      <c r="EY285" s="13" t="n">
        <v>0.023809</v>
      </c>
      <c r="EZ285" s="13" t="n">
        <v>0.038217</v>
      </c>
      <c r="FA285" s="13" t="n">
        <v>0.04669</v>
      </c>
      <c r="FB285" s="13" t="n">
        <v>-0.015263</v>
      </c>
      <c r="FC285" s="13" t="n">
        <v>-0.120172</v>
      </c>
      <c r="FD285" s="13" t="n">
        <v>0.01328</v>
      </c>
      <c r="FE285" s="13" t="n">
        <v>-0.113586</v>
      </c>
      <c r="FF285" s="13" t="n">
        <v>0.120625</v>
      </c>
      <c r="FG285" s="13" t="n">
        <v>0.054428</v>
      </c>
      <c r="FH285" s="13" t="n">
        <v>-0.012992</v>
      </c>
      <c r="FI285" s="13" t="n">
        <v>0.019457</v>
      </c>
      <c r="FJ285" s="13" t="n">
        <v>-0.071685</v>
      </c>
      <c r="FK285" s="13" t="n">
        <v>0.088369</v>
      </c>
      <c r="FL285" s="13" t="n">
        <v>0.005833</v>
      </c>
      <c r="FM285" s="13" t="n">
        <v>-0.072302</v>
      </c>
      <c r="FN285" s="13" t="n">
        <v>0.023966</v>
      </c>
      <c r="FO285" s="13" t="n">
        <v>0.044</v>
      </c>
      <c r="FP285" s="13" t="n">
        <v>0.042206</v>
      </c>
      <c r="FQ285" s="13" t="n">
        <v>0.028126</v>
      </c>
      <c r="FR285" s="13" t="n">
        <v>-0.03094</v>
      </c>
      <c r="FS285" s="13" t="n">
        <v>-0.085403</v>
      </c>
      <c r="FT285" s="13" t="n">
        <v>-0.202687</v>
      </c>
      <c r="FU285" s="13" t="n">
        <v>0.213269</v>
      </c>
      <c r="FV285" s="13" t="n">
        <v>0.06545</v>
      </c>
      <c r="FW285" s="13" t="n">
        <v>0.042922</v>
      </c>
      <c r="FX285" s="13" t="n">
        <v>0.025254</v>
      </c>
      <c r="FY285" s="13" t="n">
        <v>0.076086</v>
      </c>
      <c r="FZ285" s="13" t="n">
        <v>-0.053883</v>
      </c>
      <c r="GA285" s="13" t="n">
        <v>0.035066</v>
      </c>
      <c r="GB285" s="13" t="n">
        <v>0.203256</v>
      </c>
      <c r="GC285" s="13" t="n">
        <v>0.100877</v>
      </c>
    </row>
    <row r="286" customFormat="false" ht="15" hidden="false" customHeight="false" outlineLevel="0" collapsed="false">
      <c r="B286" s="8" t="str">
        <f aca="false">Deals!B286</f>
        <v>Fossil Group, Inc.</v>
      </c>
      <c r="C286" s="12" t="n">
        <v>1</v>
      </c>
      <c r="D286" s="13" t="n">
        <v>-0.108315</v>
      </c>
      <c r="E286" s="13" t="n">
        <v>0.438957</v>
      </c>
      <c r="F286" s="13" t="n">
        <v>-0.05308</v>
      </c>
      <c r="G286" s="13" t="n">
        <v>-0.088249</v>
      </c>
      <c r="H286" s="13" t="n">
        <v>-0.311852</v>
      </c>
      <c r="I286" s="13" t="n">
        <v>0.023681</v>
      </c>
      <c r="J286" s="13" t="n">
        <v>0.107606</v>
      </c>
      <c r="K286" s="13" t="n">
        <v>-0.096203</v>
      </c>
      <c r="L286" s="13" t="n">
        <v>-0.027661</v>
      </c>
      <c r="M286" s="13" t="n">
        <v>-0.018005</v>
      </c>
      <c r="N286" s="13" t="n">
        <v>0.225523</v>
      </c>
      <c r="O286" s="13" t="n">
        <v>-0.226212</v>
      </c>
      <c r="P286" s="13" t="n">
        <v>-0.011214</v>
      </c>
      <c r="Q286" s="13" t="n">
        <v>-0.260461</v>
      </c>
      <c r="R286" s="13" t="n">
        <v>-0.077208</v>
      </c>
      <c r="S286" s="13" t="n">
        <v>-0.011461</v>
      </c>
      <c r="T286" s="13" t="n">
        <v>-0.375652</v>
      </c>
      <c r="U286" s="13" t="n">
        <v>-0.038997</v>
      </c>
      <c r="V286" s="13" t="n">
        <v>0.086957</v>
      </c>
      <c r="W286" s="13" t="n">
        <v>-0.263111</v>
      </c>
      <c r="X286" s="13" t="n">
        <v>0.125452</v>
      </c>
      <c r="Y286" s="13" t="n">
        <v>-0.155413</v>
      </c>
      <c r="Z286" s="13" t="n">
        <v>-0.101523</v>
      </c>
      <c r="AA286" s="13" t="n">
        <v>0.097458</v>
      </c>
      <c r="AB286" s="13" t="n">
        <v>0.024453</v>
      </c>
      <c r="AC286" s="13" t="n">
        <v>0.680905</v>
      </c>
      <c r="AD286" s="13" t="n">
        <v>-0.050822</v>
      </c>
      <c r="AE286" s="13" t="n">
        <v>0.177165</v>
      </c>
      <c r="AF286" s="13" t="n">
        <v>0.463545</v>
      </c>
      <c r="AG286" s="13" t="n">
        <v>0.228062</v>
      </c>
      <c r="AH286" s="13" t="n">
        <v>-0.024935</v>
      </c>
      <c r="AI286" s="13" t="n">
        <v>-0.134733</v>
      </c>
      <c r="AJ286" s="13" t="n">
        <v>0.026908</v>
      </c>
      <c r="AK286" s="13" t="n">
        <v>-0.06744</v>
      </c>
      <c r="AL286" s="13" t="n">
        <v>-0.109627</v>
      </c>
      <c r="AM286" s="13" t="n">
        <v>-0.186239</v>
      </c>
      <c r="AN286" s="13" t="n">
        <v>0.078195</v>
      </c>
      <c r="AO286" s="13" t="n">
        <v>-0.07783</v>
      </c>
      <c r="AP286" s="13" t="n">
        <v>-0.122762</v>
      </c>
      <c r="AQ286" s="13" t="n">
        <v>-0.047376</v>
      </c>
      <c r="AR286" s="13" t="n">
        <v>-0.250956</v>
      </c>
      <c r="AS286" s="13" t="n">
        <v>0.174668</v>
      </c>
      <c r="AT286" s="13" t="n">
        <v>-0.04</v>
      </c>
      <c r="AU286" s="13" t="n">
        <v>0.15942</v>
      </c>
      <c r="AV286" s="13" t="n">
        <v>-0.022656</v>
      </c>
      <c r="AW286" s="13" t="n">
        <v>-0.130296</v>
      </c>
      <c r="AX286" s="13" t="n">
        <v>-0.311581</v>
      </c>
      <c r="AY286" s="13" t="n">
        <v>0.052069</v>
      </c>
      <c r="AZ286" s="13" t="n">
        <v>-0.145939</v>
      </c>
      <c r="BA286" s="13" t="n">
        <v>-0.317979</v>
      </c>
      <c r="BB286" s="13" t="n">
        <v>-0.283224</v>
      </c>
      <c r="BC286" s="13" t="n">
        <v>0.203647</v>
      </c>
      <c r="BD286" s="13" t="n">
        <v>-0.229798</v>
      </c>
      <c r="BE286" s="13" t="n">
        <v>0.52459</v>
      </c>
      <c r="BF286" s="13" t="n">
        <v>-0.288172</v>
      </c>
      <c r="BG286" s="13" t="n">
        <v>0.945619</v>
      </c>
      <c r="BH286" s="13" t="n">
        <v>-0.108696</v>
      </c>
      <c r="BI286" s="13" t="n">
        <v>-0.005226</v>
      </c>
      <c r="BJ286" s="13" t="n">
        <v>0.856392</v>
      </c>
      <c r="BK286" s="13" t="n">
        <v>-0.182075</v>
      </c>
      <c r="BM286" s="13" t="n">
        <v>-0.064508</v>
      </c>
      <c r="BN286" s="13" t="n">
        <v>0.009635</v>
      </c>
      <c r="BO286" s="13" t="n">
        <v>0.103282</v>
      </c>
      <c r="BP286" s="13" t="n">
        <v>0.033338</v>
      </c>
      <c r="BQ286" s="13" t="n">
        <v>0.009363</v>
      </c>
      <c r="BR286" s="13" t="n">
        <v>-0.008015</v>
      </c>
      <c r="BS286" s="13" t="n">
        <v>0.041571</v>
      </c>
      <c r="BT286" s="13" t="n">
        <v>0.021929</v>
      </c>
      <c r="BU286" s="13" t="n">
        <v>0.013879</v>
      </c>
      <c r="BV286" s="13" t="n">
        <v>-0.028352</v>
      </c>
      <c r="BW286" s="13" t="n">
        <v>0.132419</v>
      </c>
      <c r="BX286" s="13" t="n">
        <v>0.021499</v>
      </c>
      <c r="BY286" s="13" t="n">
        <v>-0.001631</v>
      </c>
      <c r="BZ286" s="13" t="n">
        <v>0.012207</v>
      </c>
      <c r="CA286" s="13" t="n">
        <v>-0.007634</v>
      </c>
      <c r="CB286" s="13" t="n">
        <v>-0.001231</v>
      </c>
      <c r="CC286" s="13" t="n">
        <v>-0.019205</v>
      </c>
      <c r="CD286" s="13" t="n">
        <v>0.023121</v>
      </c>
      <c r="CE286" s="13" t="n">
        <v>0.000499</v>
      </c>
      <c r="CF286" s="13" t="n">
        <v>-0.009424</v>
      </c>
      <c r="CG286" s="13" t="n">
        <v>0.067982</v>
      </c>
      <c r="CH286" s="13" t="n">
        <v>0.00535</v>
      </c>
      <c r="CI286" s="13" t="n">
        <v>0.033907</v>
      </c>
      <c r="CJ286" s="13" t="n">
        <v>-0.013191</v>
      </c>
      <c r="CK286" s="13" t="n">
        <v>0.036353</v>
      </c>
      <c r="CL286" s="13" t="n">
        <v>-0.040985</v>
      </c>
      <c r="CM286" s="13" t="n">
        <v>0.016383</v>
      </c>
      <c r="CN286" s="13" t="n">
        <v>0.013182</v>
      </c>
      <c r="CO286" s="13" t="n">
        <v>0.055146</v>
      </c>
      <c r="CP286" s="13" t="n">
        <v>-0.001167</v>
      </c>
      <c r="CQ286" s="13" t="n">
        <v>0.024528</v>
      </c>
      <c r="CR286" s="13" t="n">
        <v>0.026253</v>
      </c>
      <c r="CS286" s="13" t="n">
        <v>-0.039848</v>
      </c>
      <c r="CT286" s="13" t="n">
        <v>-0.074916</v>
      </c>
      <c r="CU286" s="13" t="n">
        <v>0.02478</v>
      </c>
      <c r="CV286" s="13" t="n">
        <v>-0.119674</v>
      </c>
      <c r="CW286" s="13" t="n">
        <v>0.107288</v>
      </c>
      <c r="CX286" s="13" t="n">
        <v>0.038796</v>
      </c>
      <c r="CY286" s="13" t="n">
        <v>-0.023051</v>
      </c>
      <c r="CZ286" s="13" t="n">
        <v>0.057962</v>
      </c>
      <c r="DA286" s="13" t="n">
        <v>-0.085032</v>
      </c>
      <c r="DB286" s="13" t="n">
        <v>0.065737</v>
      </c>
      <c r="DC286" s="13" t="n">
        <v>-0.0009</v>
      </c>
      <c r="DD286" s="13" t="n">
        <v>-0.078032</v>
      </c>
      <c r="DE286" s="13" t="n">
        <v>0.063405</v>
      </c>
      <c r="DF286" s="13" t="n">
        <v>0.02682</v>
      </c>
      <c r="DG286" s="13" t="n">
        <v>0.0512</v>
      </c>
      <c r="DH286" s="13" t="n">
        <v>0.021085</v>
      </c>
      <c r="DI286" s="13" t="n">
        <v>-0.050291</v>
      </c>
      <c r="DJ286" s="13" t="n">
        <v>-0.090456</v>
      </c>
      <c r="DK286" s="13" t="n">
        <v>-0.265274</v>
      </c>
      <c r="DL286" s="13" t="n">
        <v>0.151394</v>
      </c>
      <c r="DM286" s="13" t="n">
        <v>0.041925</v>
      </c>
      <c r="DN286" s="13" t="n">
        <v>0.044262</v>
      </c>
      <c r="DO286" s="13" t="n">
        <v>0.042985</v>
      </c>
      <c r="DP286" s="13" t="n">
        <v>0.05474</v>
      </c>
      <c r="DQ286" s="13" t="n">
        <v>-0.031873</v>
      </c>
      <c r="DR286" s="13" t="n">
        <v>0.050201</v>
      </c>
      <c r="DS286" s="13" t="n">
        <v>0.166688</v>
      </c>
      <c r="DT286" s="13" t="n">
        <v>0.086023</v>
      </c>
      <c r="DV286" s="13" t="n">
        <v>-0.071494</v>
      </c>
      <c r="DW286" s="13" t="n">
        <v>0.01819</v>
      </c>
      <c r="DX286" s="13" t="n">
        <v>0.120043</v>
      </c>
      <c r="DY286" s="13" t="n">
        <v>0.046792</v>
      </c>
      <c r="DZ286" s="13" t="n">
        <v>0.007433</v>
      </c>
      <c r="EA286" s="13" t="n">
        <v>-0.009751</v>
      </c>
      <c r="EB286" s="13" t="n">
        <v>0.045997</v>
      </c>
      <c r="EC286" s="13" t="n">
        <v>0.027097</v>
      </c>
      <c r="ED286" s="13" t="n">
        <v>0.016254</v>
      </c>
      <c r="EE286" s="13" t="n">
        <v>-0.028065</v>
      </c>
      <c r="EF286" s="13" t="n">
        <v>0.135358</v>
      </c>
      <c r="EG286" s="13" t="n">
        <v>0.023606</v>
      </c>
      <c r="EH286" s="13" t="n">
        <v>-0.001285</v>
      </c>
      <c r="EI286" s="13" t="n">
        <v>0.009152</v>
      </c>
      <c r="EJ286" s="13" t="n">
        <v>-0.005001</v>
      </c>
      <c r="EK286" s="13" t="n">
        <v>-0.000392</v>
      </c>
      <c r="EL286" s="13" t="n">
        <v>-0.016334</v>
      </c>
      <c r="EM286" s="13" t="n">
        <v>0.022952</v>
      </c>
      <c r="EN286" s="13" t="n">
        <v>0.002484</v>
      </c>
      <c r="EO286" s="13" t="n">
        <v>-0.012488</v>
      </c>
      <c r="EP286" s="13" t="n">
        <v>0.076427</v>
      </c>
      <c r="EQ286" s="13" t="n">
        <v>0.00355</v>
      </c>
      <c r="ER286" s="13" t="n">
        <v>0.029911</v>
      </c>
      <c r="ES286" s="13" t="n">
        <v>-0.011401</v>
      </c>
      <c r="ET286" s="13" t="n">
        <v>0.02942</v>
      </c>
      <c r="EU286" s="13" t="n">
        <v>-0.040208</v>
      </c>
      <c r="EV286" s="13" t="n">
        <v>0.015816</v>
      </c>
      <c r="EW286" s="13" t="n">
        <v>0.009584</v>
      </c>
      <c r="EX286" s="13" t="n">
        <v>0.051542</v>
      </c>
      <c r="EY286" s="13" t="n">
        <v>0.000605</v>
      </c>
      <c r="EZ286" s="13" t="n">
        <v>0.022955</v>
      </c>
      <c r="FA286" s="13" t="n">
        <v>0.02443</v>
      </c>
      <c r="FB286" s="13" t="n">
        <v>-0.040345</v>
      </c>
      <c r="FC286" s="13" t="n">
        <v>-0.0755</v>
      </c>
      <c r="FD286" s="13" t="n">
        <v>0.023242</v>
      </c>
      <c r="FE286" s="13" t="n">
        <v>-0.12462</v>
      </c>
      <c r="FF286" s="13" t="n">
        <v>0.109262</v>
      </c>
      <c r="FG286" s="13" t="n">
        <v>0.03816</v>
      </c>
      <c r="FH286" s="13" t="n">
        <v>-0.023201</v>
      </c>
      <c r="FI286" s="13" t="n">
        <v>0.060626</v>
      </c>
      <c r="FJ286" s="13" t="n">
        <v>-0.098854</v>
      </c>
      <c r="FK286" s="13" t="n">
        <v>0.076118</v>
      </c>
      <c r="FL286" s="13" t="n">
        <v>-0.002632</v>
      </c>
      <c r="FM286" s="13" t="n">
        <v>-0.07722</v>
      </c>
      <c r="FN286" s="13" t="n">
        <v>0.064098</v>
      </c>
      <c r="FO286" s="13" t="n">
        <v>0.019316</v>
      </c>
      <c r="FP286" s="13" t="n">
        <v>0.049638</v>
      </c>
      <c r="FQ286" s="13" t="n">
        <v>0.02739</v>
      </c>
      <c r="FR286" s="13" t="n">
        <v>-0.05216</v>
      </c>
      <c r="FS286" s="13" t="n">
        <v>-0.097001</v>
      </c>
      <c r="FT286" s="13" t="n">
        <v>-0.275731</v>
      </c>
      <c r="FU286" s="13" t="n">
        <v>0.187651</v>
      </c>
      <c r="FV286" s="13" t="n">
        <v>0.034982</v>
      </c>
      <c r="FW286" s="13" t="n">
        <v>0.043237</v>
      </c>
      <c r="FX286" s="13" t="n">
        <v>0.043918</v>
      </c>
      <c r="FY286" s="13" t="n">
        <v>0.050912</v>
      </c>
      <c r="FZ286" s="13" t="n">
        <v>-0.043342</v>
      </c>
      <c r="GA286" s="13" t="n">
        <v>0.065999</v>
      </c>
      <c r="GB286" s="13" t="n">
        <v>0.168825</v>
      </c>
      <c r="GC286" s="13" t="n">
        <v>0.081255</v>
      </c>
    </row>
    <row r="287" customFormat="false" ht="15" hidden="false" customHeight="false" outlineLevel="0" collapsed="false">
      <c r="B287" s="8" t="str">
        <f aca="false">Deals!B287</f>
        <v>Azenta, Inc.</v>
      </c>
      <c r="C287" s="12" t="n">
        <v>1</v>
      </c>
      <c r="D287" s="13" t="n">
        <v>-0.107678</v>
      </c>
      <c r="E287" s="13" t="n">
        <v>0.023085</v>
      </c>
      <c r="F287" s="13" t="n">
        <v>0.066667</v>
      </c>
      <c r="G287" s="13" t="n">
        <v>-0.090385</v>
      </c>
      <c r="H287" s="13" t="n">
        <v>0.160677</v>
      </c>
      <c r="I287" s="13" t="n">
        <v>0.021858</v>
      </c>
      <c r="J287" s="13" t="n">
        <v>0.116756</v>
      </c>
      <c r="K287" s="13" t="n">
        <v>0.006385</v>
      </c>
      <c r="L287" s="13" t="n">
        <v>0.079302</v>
      </c>
      <c r="M287" s="13" t="n">
        <v>-0.042616</v>
      </c>
      <c r="N287" s="13" t="n">
        <v>0.250959</v>
      </c>
      <c r="O287" s="13" t="n">
        <v>0.047239</v>
      </c>
      <c r="P287" s="13" t="n">
        <v>0.020504</v>
      </c>
      <c r="Q287" s="13" t="n">
        <v>0.197474</v>
      </c>
      <c r="R287" s="13" t="n">
        <v>0.073826</v>
      </c>
      <c r="S287" s="13" t="n">
        <v>0.127679</v>
      </c>
      <c r="T287" s="13" t="n">
        <v>0.090657</v>
      </c>
      <c r="U287" s="13" t="n">
        <v>-0.212704</v>
      </c>
      <c r="V287" s="13" t="n">
        <v>0.132319</v>
      </c>
      <c r="W287" s="13" t="n">
        <v>0.061482</v>
      </c>
      <c r="X287" s="13" t="n">
        <v>0.164557</v>
      </c>
      <c r="Y287" s="13" t="n">
        <v>0.13274</v>
      </c>
      <c r="Z287" s="13" t="n">
        <v>-0.276243</v>
      </c>
      <c r="AA287" s="13" t="n">
        <v>-0.041784</v>
      </c>
      <c r="AB287" s="13" t="n">
        <v>0.169811</v>
      </c>
      <c r="AC287" s="13" t="n">
        <v>-0.042652</v>
      </c>
      <c r="AD287" s="13" t="n">
        <v>0.013852</v>
      </c>
      <c r="AE287" s="13" t="n">
        <v>-0.081241</v>
      </c>
      <c r="AF287" s="13" t="n">
        <v>0.313505</v>
      </c>
      <c r="AG287" s="13" t="n">
        <v>-0.001836</v>
      </c>
      <c r="AH287" s="13" t="n">
        <v>-0.062538</v>
      </c>
      <c r="AI287" s="13" t="n">
        <v>0.288751</v>
      </c>
      <c r="AJ287" s="13" t="n">
        <v>-0.111139</v>
      </c>
      <c r="AK287" s="13" t="n">
        <v>-0.114188</v>
      </c>
      <c r="AL287" s="13" t="n">
        <v>-0.021592</v>
      </c>
      <c r="AM287" s="13" t="n">
        <v>-0.137681</v>
      </c>
      <c r="AN287" s="13" t="n">
        <v>0.189076</v>
      </c>
      <c r="AO287" s="13" t="n">
        <v>0.031481</v>
      </c>
      <c r="AP287" s="13" t="n">
        <v>-0.086577</v>
      </c>
      <c r="AQ287" s="13" t="n">
        <v>0.278895</v>
      </c>
      <c r="AR287" s="13" t="n">
        <v>-0.053852</v>
      </c>
      <c r="AS287" s="13" t="n">
        <v>0.091857</v>
      </c>
      <c r="AT287" s="13" t="n">
        <v>0.00129</v>
      </c>
      <c r="AU287" s="13" t="n">
        <v>-0.140979</v>
      </c>
      <c r="AV287" s="13" t="n">
        <v>0.111011</v>
      </c>
      <c r="AW287" s="13" t="n">
        <v>0.146908</v>
      </c>
      <c r="AX287" s="13" t="n">
        <v>0.054156</v>
      </c>
      <c r="AY287" s="13" t="n">
        <v>-0.062765</v>
      </c>
      <c r="AZ287" s="13" t="n">
        <v>-0.092469</v>
      </c>
      <c r="BA287" s="13" t="n">
        <v>-0.09375</v>
      </c>
      <c r="BB287" s="13" t="n">
        <v>-0.116198</v>
      </c>
      <c r="BC287" s="13" t="n">
        <v>0.261967</v>
      </c>
      <c r="BD287" s="13" t="n">
        <v>0.038452</v>
      </c>
      <c r="BE287" s="13" t="n">
        <v>0.10683</v>
      </c>
      <c r="BF287" s="13" t="n">
        <v>0.230787</v>
      </c>
      <c r="BG287" s="13" t="n">
        <v>-0.051791</v>
      </c>
      <c r="BH287" s="13" t="n">
        <v>-0.104009</v>
      </c>
      <c r="BI287" s="13" t="n">
        <v>0.009511</v>
      </c>
      <c r="BJ287" s="13" t="n">
        <v>0.562955</v>
      </c>
      <c r="BK287" s="13" t="n">
        <v>-0.070421</v>
      </c>
      <c r="BM287" s="13" t="n">
        <v>-0.083287</v>
      </c>
      <c r="BN287" s="13" t="n">
        <v>0.001773</v>
      </c>
      <c r="BO287" s="13" t="n">
        <v>0.086996</v>
      </c>
      <c r="BP287" s="13" t="n">
        <v>0.036322</v>
      </c>
      <c r="BQ287" s="13" t="n">
        <v>0.011062</v>
      </c>
      <c r="BR287" s="13" t="n">
        <v>-0.001489</v>
      </c>
      <c r="BS287" s="13" t="n">
        <v>0.064171</v>
      </c>
      <c r="BT287" s="13" t="n">
        <v>0.031186</v>
      </c>
      <c r="BU287" s="13" t="n">
        <v>0.009391</v>
      </c>
      <c r="BV287" s="13" t="n">
        <v>-0.047626</v>
      </c>
      <c r="BW287" s="13" t="n">
        <v>0.145371</v>
      </c>
      <c r="BX287" s="13" t="n">
        <v>0.040105</v>
      </c>
      <c r="BY287" s="13" t="n">
        <v>-0.00095</v>
      </c>
      <c r="BZ287" s="13" t="n">
        <v>0.011152</v>
      </c>
      <c r="CA287" s="13" t="n">
        <v>-0.020227</v>
      </c>
      <c r="CB287" s="13" t="n">
        <v>0.004387</v>
      </c>
      <c r="CC287" s="13" t="n">
        <v>-0.043145</v>
      </c>
      <c r="CD287" s="13" t="n">
        <v>0.041438</v>
      </c>
      <c r="CE287" s="13" t="n">
        <v>0.023299</v>
      </c>
      <c r="CF287" s="13" t="n">
        <v>-0.038965</v>
      </c>
      <c r="CG287" s="13" t="n">
        <v>0.069507</v>
      </c>
      <c r="CH287" s="13" t="n">
        <v>0.008648</v>
      </c>
      <c r="CI287" s="13" t="n">
        <v>0.014171</v>
      </c>
      <c r="CJ287" s="13" t="n">
        <v>0.001966</v>
      </c>
      <c r="CK287" s="13" t="n">
        <v>0.021157</v>
      </c>
      <c r="CL287" s="13" t="n">
        <v>-0.039764</v>
      </c>
      <c r="CM287" s="13" t="n">
        <v>0.009736</v>
      </c>
      <c r="CN287" s="13" t="n">
        <v>0.045123</v>
      </c>
      <c r="CO287" s="13" t="n">
        <v>0.037877</v>
      </c>
      <c r="CP287" s="13" t="n">
        <v>0.011497</v>
      </c>
      <c r="CQ287" s="13" t="n">
        <v>0.024535</v>
      </c>
      <c r="CR287" s="13" t="n">
        <v>0.024763</v>
      </c>
      <c r="CS287" s="13" t="n">
        <v>-0.016478</v>
      </c>
      <c r="CT287" s="13" t="n">
        <v>-0.086489</v>
      </c>
      <c r="CU287" s="13" t="n">
        <v>0.008929</v>
      </c>
      <c r="CV287" s="13" t="n">
        <v>-0.120666</v>
      </c>
      <c r="CW287" s="13" t="n">
        <v>0.107042</v>
      </c>
      <c r="CX287" s="13" t="n">
        <v>0.010244</v>
      </c>
      <c r="CY287" s="13" t="n">
        <v>-0.025975</v>
      </c>
      <c r="CZ287" s="13" t="n">
        <v>0.030981</v>
      </c>
      <c r="DA287" s="13" t="n">
        <v>-0.107217</v>
      </c>
      <c r="DB287" s="13" t="n">
        <v>0.066188</v>
      </c>
      <c r="DC287" s="13" t="n">
        <v>-0.000628</v>
      </c>
      <c r="DD287" s="13" t="n">
        <v>-0.097937</v>
      </c>
      <c r="DE287" s="13" t="n">
        <v>0.042482</v>
      </c>
      <c r="DF287" s="13" t="n">
        <v>0.017889</v>
      </c>
      <c r="DG287" s="13" t="n">
        <v>0.01786</v>
      </c>
      <c r="DH287" s="13" t="n">
        <v>0.06965</v>
      </c>
      <c r="DI287" s="13" t="n">
        <v>-0.091534</v>
      </c>
      <c r="DJ287" s="13" t="n">
        <v>-0.105944</v>
      </c>
      <c r="DK287" s="13" t="n">
        <v>-0.319728</v>
      </c>
      <c r="DL287" s="13" t="n">
        <v>0.259626</v>
      </c>
      <c r="DM287" s="13" t="n">
        <v>0.07167</v>
      </c>
      <c r="DN287" s="13" t="n">
        <v>0.031663</v>
      </c>
      <c r="DO287" s="13" t="n">
        <v>0.02819</v>
      </c>
      <c r="DP287" s="13" t="n">
        <v>0.091547</v>
      </c>
      <c r="DQ287" s="13" t="n">
        <v>-0.051048</v>
      </c>
      <c r="DR287" s="13" t="n">
        <v>0.061753</v>
      </c>
      <c r="DS287" s="13" t="n">
        <v>0.190474</v>
      </c>
      <c r="DT287" s="13" t="n">
        <v>0.071491</v>
      </c>
      <c r="DV287" s="13" t="n">
        <v>-0.099444</v>
      </c>
      <c r="DW287" s="13" t="n">
        <v>-0.005748</v>
      </c>
      <c r="DX287" s="13" t="n">
        <v>0.100115</v>
      </c>
      <c r="DY287" s="13" t="n">
        <v>0.065739</v>
      </c>
      <c r="DZ287" s="13" t="n">
        <v>-0.0075</v>
      </c>
      <c r="EA287" s="13" t="n">
        <v>0.020699</v>
      </c>
      <c r="EB287" s="13" t="n">
        <v>0.076499</v>
      </c>
      <c r="EC287" s="13" t="n">
        <v>0.030095</v>
      </c>
      <c r="ED287" s="13" t="n">
        <v>0.016131</v>
      </c>
      <c r="EE287" s="13" t="n">
        <v>-0.040731</v>
      </c>
      <c r="EF287" s="13" t="n">
        <v>0.143686</v>
      </c>
      <c r="EG287" s="13" t="n">
        <v>0.0482</v>
      </c>
      <c r="EH287" s="13" t="n">
        <v>0.001537</v>
      </c>
      <c r="EI287" s="13" t="n">
        <v>0.013285</v>
      </c>
      <c r="EJ287" s="13" t="n">
        <v>-0.021438</v>
      </c>
      <c r="EK287" s="13" t="n">
        <v>-7.2E-005</v>
      </c>
      <c r="EL287" s="13" t="n">
        <v>-0.05102</v>
      </c>
      <c r="EM287" s="13" t="n">
        <v>0.04353</v>
      </c>
      <c r="EN287" s="13" t="n">
        <v>0.053078</v>
      </c>
      <c r="EO287" s="13" t="n">
        <v>-0.039855</v>
      </c>
      <c r="EP287" s="13" t="n">
        <v>0.070085</v>
      </c>
      <c r="EQ287" s="13" t="n">
        <v>0.001568</v>
      </c>
      <c r="ER287" s="13" t="n">
        <v>0.020467</v>
      </c>
      <c r="ES287" s="13" t="n">
        <v>0.002096</v>
      </c>
      <c r="ET287" s="13" t="n">
        <v>0.023978</v>
      </c>
      <c r="EU287" s="13" t="n">
        <v>-0.02306</v>
      </c>
      <c r="EV287" s="13" t="n">
        <v>0.005523</v>
      </c>
      <c r="EW287" s="13" t="n">
        <v>0.044326</v>
      </c>
      <c r="EX287" s="13" t="n">
        <v>0.050541</v>
      </c>
      <c r="EY287" s="13" t="n">
        <v>0.002107</v>
      </c>
      <c r="EZ287" s="13" t="n">
        <v>0.023667</v>
      </c>
      <c r="FA287" s="13" t="n">
        <v>0.028519</v>
      </c>
      <c r="FB287" s="13" t="n">
        <v>-0.018531</v>
      </c>
      <c r="FC287" s="13" t="n">
        <v>-0.090754</v>
      </c>
      <c r="FD287" s="13" t="n">
        <v>0.003332</v>
      </c>
      <c r="FE287" s="13" t="n">
        <v>-0.123315</v>
      </c>
      <c r="FF287" s="13" t="n">
        <v>0.116389</v>
      </c>
      <c r="FG287" s="13" t="n">
        <v>0.014066</v>
      </c>
      <c r="FH287" s="13" t="n">
        <v>-0.037679</v>
      </c>
      <c r="FI287" s="13" t="n">
        <v>0.033327</v>
      </c>
      <c r="FJ287" s="13" t="n">
        <v>-0.11674</v>
      </c>
      <c r="FK287" s="13" t="n">
        <v>0.059213</v>
      </c>
      <c r="FL287" s="13" t="n">
        <v>0.002977</v>
      </c>
      <c r="FM287" s="13" t="n">
        <v>-0.104777</v>
      </c>
      <c r="FN287" s="13" t="n">
        <v>0.052888</v>
      </c>
      <c r="FO287" s="13" t="n">
        <v>0.012588</v>
      </c>
      <c r="FP287" s="13" t="n">
        <v>0.029324</v>
      </c>
      <c r="FQ287" s="13" t="n">
        <v>0.092391</v>
      </c>
      <c r="FR287" s="13" t="n">
        <v>-0.112669</v>
      </c>
      <c r="FS287" s="13" t="n">
        <v>-0.11454</v>
      </c>
      <c r="FT287" s="13" t="n">
        <v>-0.355793</v>
      </c>
      <c r="FU287" s="13" t="n">
        <v>0.412707</v>
      </c>
      <c r="FV287" s="13" t="n">
        <v>0.071711</v>
      </c>
      <c r="FW287" s="13" t="n">
        <v>0.066996</v>
      </c>
      <c r="FX287" s="13" t="n">
        <v>0.020001</v>
      </c>
      <c r="FY287" s="13" t="n">
        <v>0.09015</v>
      </c>
      <c r="FZ287" s="13" t="n">
        <v>-0.059242</v>
      </c>
      <c r="GA287" s="13" t="n">
        <v>0.066831</v>
      </c>
      <c r="GB287" s="13" t="n">
        <v>0.207981</v>
      </c>
      <c r="GC287" s="13" t="n">
        <v>0.066273</v>
      </c>
    </row>
    <row r="288" customFormat="false" ht="15" hidden="false" customHeight="false" outlineLevel="0" collapsed="false">
      <c r="B288" s="8" t="str">
        <f aca="false">Deals!B288</f>
        <v>Neogenomics, Inc.</v>
      </c>
      <c r="C288" s="12" t="n">
        <v>1</v>
      </c>
      <c r="D288" s="13" t="n">
        <v>-0.133418</v>
      </c>
      <c r="E288" s="13" t="n">
        <v>-0.065982</v>
      </c>
      <c r="F288" s="13" t="n">
        <v>0.058085</v>
      </c>
      <c r="G288" s="13" t="n">
        <v>0.207715</v>
      </c>
      <c r="H288" s="13" t="n">
        <v>0.101966</v>
      </c>
      <c r="I288" s="13" t="n">
        <v>-0.103679</v>
      </c>
      <c r="J288" s="13" t="n">
        <v>0.084577</v>
      </c>
      <c r="K288" s="13" t="n">
        <v>-0.077982</v>
      </c>
      <c r="L288" s="13" t="n">
        <v>0.022388</v>
      </c>
      <c r="M288" s="13" t="n">
        <v>-0.019465</v>
      </c>
      <c r="N288" s="13" t="n">
        <v>0.109181</v>
      </c>
      <c r="O288" s="13" t="n">
        <v>-0.041387</v>
      </c>
      <c r="P288" s="13" t="n">
        <v>-0.05951</v>
      </c>
      <c r="Q288" s="13" t="n">
        <v>0.001241</v>
      </c>
      <c r="R288" s="13" t="n">
        <v>-0.022305</v>
      </c>
      <c r="S288" s="13" t="n">
        <v>-0.043093</v>
      </c>
      <c r="T288" s="13" t="n">
        <v>0.001325</v>
      </c>
      <c r="U288" s="13" t="n">
        <v>0.185185</v>
      </c>
      <c r="V288" s="13" t="n">
        <v>0.054687</v>
      </c>
      <c r="W288" s="13" t="n">
        <v>0.069841</v>
      </c>
      <c r="X288" s="13" t="n">
        <v>0.10089</v>
      </c>
      <c r="Y288" s="13" t="n">
        <v>-0.221024</v>
      </c>
      <c r="Z288" s="13" t="n">
        <v>0.065744</v>
      </c>
      <c r="AA288" s="13" t="n">
        <v>-0.041126</v>
      </c>
      <c r="AB288" s="13" t="n">
        <v>-0.128668</v>
      </c>
      <c r="AC288" s="13" t="n">
        <v>0.088083</v>
      </c>
      <c r="AD288" s="13" t="n">
        <v>-0.028571</v>
      </c>
      <c r="AE288" s="13" t="n">
        <v>0.17402</v>
      </c>
      <c r="AF288" s="13" t="n">
        <v>0.210856</v>
      </c>
      <c r="AG288" s="13" t="n">
        <v>0.130172</v>
      </c>
      <c r="AH288" s="13" t="n">
        <v>0.067887</v>
      </c>
      <c r="AI288" s="13" t="n">
        <v>-0.010714</v>
      </c>
      <c r="AJ288" s="13" t="n">
        <v>0.108303</v>
      </c>
      <c r="AK288" s="13" t="n">
        <v>0.201303</v>
      </c>
      <c r="AL288" s="13" t="n">
        <v>-0.110629</v>
      </c>
      <c r="AM288" s="13" t="n">
        <v>-0.231098</v>
      </c>
      <c r="AN288" s="13" t="n">
        <v>0.318002</v>
      </c>
      <c r="AO288" s="13" t="n">
        <v>0.179302</v>
      </c>
      <c r="AP288" s="13" t="n">
        <v>0.043878</v>
      </c>
      <c r="AQ288" s="13" t="n">
        <v>0.018084</v>
      </c>
      <c r="AR288" s="13" t="n">
        <v>0.042247</v>
      </c>
      <c r="AS288" s="13" t="n">
        <v>0.010594</v>
      </c>
      <c r="AT288" s="13" t="n">
        <v>0.110757</v>
      </c>
      <c r="AU288" s="13" t="n">
        <v>0.025031</v>
      </c>
      <c r="AV288" s="13" t="n">
        <v>-0.234588</v>
      </c>
      <c r="AW288" s="13" t="n">
        <v>0.199268</v>
      </c>
      <c r="AX288" s="13" t="n">
        <v>0.1256</v>
      </c>
      <c r="AY288" s="13" t="n">
        <v>0.133282</v>
      </c>
      <c r="AZ288" s="13" t="n">
        <v>0.10188</v>
      </c>
      <c r="BA288" s="13" t="n">
        <v>-0.121005</v>
      </c>
      <c r="BB288" s="13" t="n">
        <v>-0.025415</v>
      </c>
      <c r="BC288" s="13" t="n">
        <v>-0.009779</v>
      </c>
      <c r="BD288" s="13" t="n">
        <v>-0.023775</v>
      </c>
      <c r="BE288" s="13" t="n">
        <v>0.160734</v>
      </c>
      <c r="BF288" s="13" t="n">
        <v>0.234022</v>
      </c>
      <c r="BG288" s="13" t="n">
        <v>0.018833</v>
      </c>
      <c r="BH288" s="13" t="n">
        <v>-0.052888</v>
      </c>
      <c r="BI288" s="13" t="n">
        <v>0.063432</v>
      </c>
      <c r="BJ288" s="13" t="n">
        <v>0.212847</v>
      </c>
      <c r="BK288" s="13" t="n">
        <v>0.131568</v>
      </c>
      <c r="BM288" s="13" t="n">
        <v>-0.134013</v>
      </c>
      <c r="BN288" s="13" t="n">
        <v>-0.030916</v>
      </c>
      <c r="BO288" s="13" t="n">
        <v>0.038806</v>
      </c>
      <c r="BP288" s="13" t="n">
        <v>0.031489</v>
      </c>
      <c r="BQ288" s="13" t="n">
        <v>0.009355</v>
      </c>
      <c r="BR288" s="13" t="n">
        <v>-0.042042</v>
      </c>
      <c r="BS288" s="13" t="n">
        <v>0.047433</v>
      </c>
      <c r="BT288" s="13" t="n">
        <v>0.030033</v>
      </c>
      <c r="BU288" s="13" t="n">
        <v>0.117876</v>
      </c>
      <c r="BV288" s="13" t="n">
        <v>-0.111158</v>
      </c>
      <c r="BW288" s="13" t="n">
        <v>0.072604</v>
      </c>
      <c r="BX288" s="13" t="n">
        <v>0.014295</v>
      </c>
      <c r="BY288" s="13" t="n">
        <v>0.019359</v>
      </c>
      <c r="BZ288" s="13" t="n">
        <v>0.027966</v>
      </c>
      <c r="CA288" s="13" t="n">
        <v>0.020055</v>
      </c>
      <c r="CB288" s="13" t="n">
        <v>0.038317</v>
      </c>
      <c r="CC288" s="13" t="n">
        <v>-0.019933</v>
      </c>
      <c r="CD288" s="13" t="n">
        <v>0.092614</v>
      </c>
      <c r="CE288" s="13" t="n">
        <v>-0.008108</v>
      </c>
      <c r="CF288" s="13" t="n">
        <v>-0.009</v>
      </c>
      <c r="CG288" s="13" t="n">
        <v>0.071923</v>
      </c>
      <c r="CH288" s="13" t="n">
        <v>-0.029851</v>
      </c>
      <c r="CI288" s="13" t="n">
        <v>0.014022</v>
      </c>
      <c r="CJ288" s="13" t="n">
        <v>0.014033</v>
      </c>
      <c r="CK288" s="13" t="n">
        <v>0.035172</v>
      </c>
      <c r="CL288" s="13" t="n">
        <v>-0.022115</v>
      </c>
      <c r="CM288" s="13" t="n">
        <v>0.02973</v>
      </c>
      <c r="CN288" s="13" t="n">
        <v>0.000982</v>
      </c>
      <c r="CO288" s="13" t="n">
        <v>0.142749</v>
      </c>
      <c r="CP288" s="13" t="n">
        <v>0.037192</v>
      </c>
      <c r="CQ288" s="13" t="n">
        <v>-0.014032</v>
      </c>
      <c r="CR288" s="13" t="n">
        <v>0.049426</v>
      </c>
      <c r="CS288" s="13" t="n">
        <v>-0.034265</v>
      </c>
      <c r="CT288" s="13" t="n">
        <v>-0.144463</v>
      </c>
      <c r="CU288" s="13" t="n">
        <v>-0.020807</v>
      </c>
      <c r="CV288" s="13" t="n">
        <v>-0.14448</v>
      </c>
      <c r="CW288" s="13" t="n">
        <v>0.127349</v>
      </c>
      <c r="CX288" s="13" t="n">
        <v>0.076712</v>
      </c>
      <c r="CY288" s="13" t="n">
        <v>0.007498</v>
      </c>
      <c r="CZ288" s="13" t="n">
        <v>0.007617</v>
      </c>
      <c r="DA288" s="13" t="n">
        <v>-0.058013</v>
      </c>
      <c r="DB288" s="13" t="n">
        <v>0.074806</v>
      </c>
      <c r="DC288" s="13" t="n">
        <v>-0.031092</v>
      </c>
      <c r="DD288" s="13" t="n">
        <v>-0.04019</v>
      </c>
      <c r="DE288" s="13" t="n">
        <v>-0.035549</v>
      </c>
      <c r="DF288" s="13" t="n">
        <v>0.005759</v>
      </c>
      <c r="DG288" s="13" t="n">
        <v>0.079407</v>
      </c>
      <c r="DH288" s="13" t="n">
        <v>0.038663</v>
      </c>
      <c r="DI288" s="13" t="n">
        <v>-0.013578</v>
      </c>
      <c r="DJ288" s="13" t="n">
        <v>-0.061052</v>
      </c>
      <c r="DK288" s="13" t="n">
        <v>-0.211592</v>
      </c>
      <c r="DL288" s="13" t="n">
        <v>0.243389</v>
      </c>
      <c r="DM288" s="13" t="n">
        <v>0.122445</v>
      </c>
      <c r="DN288" s="13" t="n">
        <v>0.10584</v>
      </c>
      <c r="DO288" s="13" t="n">
        <v>0.003305</v>
      </c>
      <c r="DP288" s="13" t="n">
        <v>0.034207</v>
      </c>
      <c r="DQ288" s="13" t="n">
        <v>-0.013466</v>
      </c>
      <c r="DR288" s="13" t="n">
        <v>-0.026753</v>
      </c>
      <c r="DS288" s="13" t="n">
        <v>0.2576</v>
      </c>
      <c r="DT288" s="13" t="n">
        <v>0.125156</v>
      </c>
      <c r="DV288" s="13" t="n">
        <v>-0.10249</v>
      </c>
      <c r="DW288" s="13" t="n">
        <v>-0.018578</v>
      </c>
      <c r="DX288" s="13" t="n">
        <v>0.034075</v>
      </c>
      <c r="DY288" s="13" t="n">
        <v>0.045178</v>
      </c>
      <c r="DZ288" s="13" t="n">
        <v>-0.011984</v>
      </c>
      <c r="EA288" s="13" t="n">
        <v>-0.045627</v>
      </c>
      <c r="EB288" s="13" t="n">
        <v>0.049232</v>
      </c>
      <c r="EC288" s="13" t="n">
        <v>0.027746</v>
      </c>
      <c r="ED288" s="13" t="n">
        <v>0.098478</v>
      </c>
      <c r="EE288" s="13" t="n">
        <v>-0.108699</v>
      </c>
      <c r="EF288" s="13" t="n">
        <v>0.044804</v>
      </c>
      <c r="EG288" s="13" t="n">
        <v>-0.011773</v>
      </c>
      <c r="EH288" s="13" t="n">
        <v>0.016171</v>
      </c>
      <c r="EI288" s="13" t="n">
        <v>0.039368</v>
      </c>
      <c r="EJ288" s="13" t="n">
        <v>-0.003141</v>
      </c>
      <c r="EK288" s="13" t="n">
        <v>0.006861</v>
      </c>
      <c r="EL288" s="13" t="n">
        <v>-0.038109</v>
      </c>
      <c r="EM288" s="13" t="n">
        <v>0.066693</v>
      </c>
      <c r="EN288" s="13" t="n">
        <v>-0.025255</v>
      </c>
      <c r="EO288" s="13" t="n">
        <v>-0.0441</v>
      </c>
      <c r="EP288" s="13" t="n">
        <v>0.098369</v>
      </c>
      <c r="EQ288" s="13" t="n">
        <v>-0.021822</v>
      </c>
      <c r="ER288" s="13" t="n">
        <v>0.014181</v>
      </c>
      <c r="ES288" s="13" t="n">
        <v>0.029236</v>
      </c>
      <c r="ET288" s="13" t="n">
        <v>0.014677</v>
      </c>
      <c r="EU288" s="13" t="n">
        <v>-0.048816</v>
      </c>
      <c r="EV288" s="13" t="n">
        <v>0.031538</v>
      </c>
      <c r="EW288" s="13" t="n">
        <v>-0.014774</v>
      </c>
      <c r="EX288" s="13" t="n">
        <v>0.100543</v>
      </c>
      <c r="EY288" s="13" t="n">
        <v>0.017719</v>
      </c>
      <c r="EZ288" s="13" t="n">
        <v>-0.026403</v>
      </c>
      <c r="FA288" s="13" t="n">
        <v>0.046928</v>
      </c>
      <c r="FB288" s="13" t="n">
        <v>-0.003015</v>
      </c>
      <c r="FC288" s="13" t="n">
        <v>-0.140297</v>
      </c>
      <c r="FD288" s="13" t="n">
        <v>-0.042411</v>
      </c>
      <c r="FE288" s="13" t="n">
        <v>-0.17752</v>
      </c>
      <c r="FF288" s="13" t="n">
        <v>0.240985</v>
      </c>
      <c r="FG288" s="13" t="n">
        <v>0.074662</v>
      </c>
      <c r="FH288" s="13" t="n">
        <v>0.006269</v>
      </c>
      <c r="FI288" s="13" t="n">
        <v>0.008109</v>
      </c>
      <c r="FJ288" s="13" t="n">
        <v>-0.078718</v>
      </c>
      <c r="FK288" s="13" t="n">
        <v>0.051518</v>
      </c>
      <c r="FL288" s="13" t="n">
        <v>-0.035827</v>
      </c>
      <c r="FM288" s="13" t="n">
        <v>-0.03769</v>
      </c>
      <c r="FN288" s="13" t="n">
        <v>-0.033765</v>
      </c>
      <c r="FO288" s="13" t="n">
        <v>0.01837</v>
      </c>
      <c r="FP288" s="13" t="n">
        <v>0.064563</v>
      </c>
      <c r="FQ288" s="13" t="n">
        <v>0.045247</v>
      </c>
      <c r="FR288" s="13" t="n">
        <v>0.0003</v>
      </c>
      <c r="FS288" s="13" t="n">
        <v>-0.077165</v>
      </c>
      <c r="FT288" s="13" t="n">
        <v>-0.212237</v>
      </c>
      <c r="FU288" s="13" t="n">
        <v>0.263043</v>
      </c>
      <c r="FV288" s="13" t="n">
        <v>0.133555</v>
      </c>
      <c r="FW288" s="13" t="n">
        <v>0.113378</v>
      </c>
      <c r="FX288" s="13" t="n">
        <v>0.005489</v>
      </c>
      <c r="FY288" s="13" t="n">
        <v>0.023577</v>
      </c>
      <c r="FZ288" s="13" t="n">
        <v>-0.00344</v>
      </c>
      <c r="GA288" s="13" t="n">
        <v>-0.02979</v>
      </c>
      <c r="GB288" s="13" t="n">
        <v>0.230637</v>
      </c>
      <c r="GC288" s="13" t="n">
        <v>0.140616</v>
      </c>
    </row>
    <row r="289" customFormat="false" ht="15" hidden="false" customHeight="false" outlineLevel="0" collapsed="false">
      <c r="B289" s="8" t="str">
        <f aca="false">Deals!B289</f>
        <v>Bmc Stock Holdings, Inc.</v>
      </c>
      <c r="C289" s="12" t="n">
        <v>1</v>
      </c>
      <c r="D289" s="13" t="n">
        <v>-0.14209</v>
      </c>
      <c r="E289" s="13" t="n">
        <v>0.061239</v>
      </c>
      <c r="F289" s="13" t="n">
        <v>0.089836</v>
      </c>
      <c r="G289" s="13" t="n">
        <v>0.055957</v>
      </c>
      <c r="H289" s="13" t="n">
        <v>0.117949</v>
      </c>
      <c r="I289" s="13" t="n">
        <v>-0.091743</v>
      </c>
      <c r="J289" s="13" t="n">
        <v>0.141975</v>
      </c>
      <c r="K289" s="13" t="n">
        <v>-0.020147</v>
      </c>
      <c r="L289" s="13" t="n">
        <v>-0.110832</v>
      </c>
      <c r="M289" s="13" t="n">
        <v>-0.066554</v>
      </c>
      <c r="N289" s="13" t="n">
        <v>0.138973</v>
      </c>
      <c r="O289" s="13" t="n">
        <v>0.034483</v>
      </c>
      <c r="P289" s="13" t="n">
        <v>-0.041026</v>
      </c>
      <c r="Q289" s="13" t="n">
        <v>0.122995</v>
      </c>
      <c r="R289" s="13" t="n">
        <v>0.07619</v>
      </c>
      <c r="S289" s="13" t="n">
        <v>0.030973</v>
      </c>
      <c r="T289" s="13" t="n">
        <v>-0.16309</v>
      </c>
      <c r="U289" s="13" t="n">
        <v>0.120513</v>
      </c>
      <c r="V289" s="13" t="n">
        <v>0.006865</v>
      </c>
      <c r="W289" s="13" t="n">
        <v>-0.077273</v>
      </c>
      <c r="X289" s="13" t="n">
        <v>0.051724</v>
      </c>
      <c r="Y289" s="13" t="n">
        <v>0.004684</v>
      </c>
      <c r="Z289" s="13" t="n">
        <v>0.076923</v>
      </c>
      <c r="AA289" s="13" t="n">
        <v>0.095238</v>
      </c>
      <c r="AB289" s="13" t="n">
        <v>-0.114625</v>
      </c>
      <c r="AC289" s="13" t="n">
        <v>-0.162946</v>
      </c>
      <c r="AD289" s="13" t="n">
        <v>0.042667</v>
      </c>
      <c r="AE289" s="13" t="n">
        <v>-0.117647</v>
      </c>
      <c r="AF289" s="13" t="n">
        <v>0.17971</v>
      </c>
      <c r="AG289" s="13" t="n">
        <v>0.02457</v>
      </c>
      <c r="AH289" s="13" t="n">
        <v>0.055156</v>
      </c>
      <c r="AI289" s="13" t="n">
        <v>0.022727</v>
      </c>
      <c r="AJ289" s="13" t="n">
        <v>-0.171111</v>
      </c>
      <c r="AK289" s="13" t="n">
        <v>-0.102413</v>
      </c>
      <c r="AL289" s="13" t="n">
        <v>0.016129</v>
      </c>
      <c r="AM289" s="13" t="n">
        <v>-0.089947</v>
      </c>
      <c r="AN289" s="13" t="n">
        <v>0.108527</v>
      </c>
      <c r="AO289" s="13" t="n">
        <v>0.114802</v>
      </c>
      <c r="AP289" s="13" t="n">
        <v>-0.07632</v>
      </c>
      <c r="AQ289" s="13" t="n">
        <v>0.164686</v>
      </c>
      <c r="AR289" s="13" t="n">
        <v>-0.026725</v>
      </c>
      <c r="AS289" s="13" t="n">
        <v>0.058412</v>
      </c>
      <c r="AT289" s="13" t="n">
        <v>-0.002358</v>
      </c>
      <c r="AU289" s="13" t="n">
        <v>0.202364</v>
      </c>
      <c r="AV289" s="13" t="n">
        <v>0.029493</v>
      </c>
      <c r="AW289" s="13" t="n">
        <v>0.03094</v>
      </c>
      <c r="AX289" s="13" t="n">
        <v>0.097073</v>
      </c>
      <c r="AY289" s="13" t="n">
        <v>-0.031071</v>
      </c>
      <c r="AZ289" s="13" t="n">
        <v>0.017428</v>
      </c>
      <c r="BA289" s="13" t="n">
        <v>-0.159644</v>
      </c>
      <c r="BB289" s="13" t="n">
        <v>-0.277212</v>
      </c>
      <c r="BC289" s="13" t="n">
        <v>0.198534</v>
      </c>
      <c r="BD289" s="13" t="n">
        <v>0.231529</v>
      </c>
      <c r="BE289" s="13" t="n">
        <v>-0.039358</v>
      </c>
      <c r="BF289" s="13" t="n">
        <v>0.018298</v>
      </c>
      <c r="BG289" s="13" t="n">
        <v>0.559375</v>
      </c>
      <c r="BH289" s="13" t="n">
        <v>0.072896</v>
      </c>
      <c r="BI289" s="13" t="n">
        <v>-0.075648</v>
      </c>
      <c r="BJ289" s="13" t="n">
        <v>0.236171</v>
      </c>
      <c r="BK289" s="13" t="n">
        <v>0.096853</v>
      </c>
      <c r="BM289" s="13" t="n">
        <v>-0.091005</v>
      </c>
      <c r="BN289" s="13" t="n">
        <v>-0.000483</v>
      </c>
      <c r="BO289" s="13" t="n">
        <v>0.069403</v>
      </c>
      <c r="BP289" s="13" t="n">
        <v>0.027511</v>
      </c>
      <c r="BQ289" s="13" t="n">
        <v>0.013709</v>
      </c>
      <c r="BR289" s="13" t="n">
        <v>-0.008558</v>
      </c>
      <c r="BS289" s="13" t="n">
        <v>0.068474</v>
      </c>
      <c r="BT289" s="13" t="n">
        <v>0.045573</v>
      </c>
      <c r="BU289" s="13" t="n">
        <v>0.043608</v>
      </c>
      <c r="BV289" s="13" t="n">
        <v>-0.069084</v>
      </c>
      <c r="BW289" s="13" t="n">
        <v>0.136333</v>
      </c>
      <c r="BX289" s="13" t="n">
        <v>0.024963</v>
      </c>
      <c r="BY289" s="13" t="n">
        <v>-0.001916</v>
      </c>
      <c r="BZ289" s="13" t="n">
        <v>0.022794</v>
      </c>
      <c r="CA289" s="13" t="n">
        <v>0.023729</v>
      </c>
      <c r="CB289" s="13" t="n">
        <v>0.008077</v>
      </c>
      <c r="CC289" s="13" t="n">
        <v>-0.015728</v>
      </c>
      <c r="CD289" s="13" t="n">
        <v>0.047934</v>
      </c>
      <c r="CE289" s="13" t="n">
        <v>-0.007806</v>
      </c>
      <c r="CF289" s="13" t="n">
        <v>-0.018301</v>
      </c>
      <c r="CG289" s="13" t="n">
        <v>0.100129</v>
      </c>
      <c r="CH289" s="13" t="n">
        <v>0.029831</v>
      </c>
      <c r="CI289" s="13" t="n">
        <v>0.025151</v>
      </c>
      <c r="CJ289" s="13" t="n">
        <v>-0.004219</v>
      </c>
      <c r="CK289" s="13" t="n">
        <v>0.024217</v>
      </c>
      <c r="CL289" s="13" t="n">
        <v>-0.041791</v>
      </c>
      <c r="CM289" s="13" t="n">
        <v>0.005445</v>
      </c>
      <c r="CN289" s="13" t="n">
        <v>0.007228</v>
      </c>
      <c r="CO289" s="13" t="n">
        <v>0.075031</v>
      </c>
      <c r="CP289" s="13" t="n">
        <v>0.00368</v>
      </c>
      <c r="CQ289" s="13" t="n">
        <v>0.012109</v>
      </c>
      <c r="CR289" s="13" t="n">
        <v>0.026087</v>
      </c>
      <c r="CS289" s="13" t="n">
        <v>-0.04146</v>
      </c>
      <c r="CT289" s="13" t="n">
        <v>-0.10639</v>
      </c>
      <c r="CU289" s="13" t="n">
        <v>-0.001374</v>
      </c>
      <c r="CV289" s="13" t="n">
        <v>-0.111146</v>
      </c>
      <c r="CW289" s="13" t="n">
        <v>0.097951</v>
      </c>
      <c r="CX289" s="13" t="n">
        <v>0.062737</v>
      </c>
      <c r="CY289" s="13" t="n">
        <v>-0.029465</v>
      </c>
      <c r="CZ289" s="13" t="n">
        <v>0.020413</v>
      </c>
      <c r="DA289" s="13" t="n">
        <v>-0.079089</v>
      </c>
      <c r="DB289" s="13" t="n">
        <v>0.045992</v>
      </c>
      <c r="DC289" s="13" t="n">
        <v>-0.01234</v>
      </c>
      <c r="DD289" s="13" t="n">
        <v>-0.072345</v>
      </c>
      <c r="DE289" s="13" t="n">
        <v>0.028222</v>
      </c>
      <c r="DF289" s="13" t="n">
        <v>0.010274</v>
      </c>
      <c r="DG289" s="13" t="n">
        <v>0.03501</v>
      </c>
      <c r="DH289" s="13" t="n">
        <v>0.02781</v>
      </c>
      <c r="DI289" s="13" t="n">
        <v>-0.045625</v>
      </c>
      <c r="DJ289" s="13" t="n">
        <v>-0.043519</v>
      </c>
      <c r="DK289" s="13" t="n">
        <v>-0.218547</v>
      </c>
      <c r="DL289" s="13" t="n">
        <v>0.151495</v>
      </c>
      <c r="DM289" s="13" t="n">
        <v>0.062274</v>
      </c>
      <c r="DN289" s="13" t="n">
        <v>0.065998</v>
      </c>
      <c r="DO289" s="13" t="n">
        <v>0.032659</v>
      </c>
      <c r="DP289" s="13" t="n">
        <v>0.037787</v>
      </c>
      <c r="DQ289" s="13" t="n">
        <v>-0.042142</v>
      </c>
      <c r="DR289" s="13" t="n">
        <v>-0.004441</v>
      </c>
      <c r="DS289" s="13" t="n">
        <v>0.199117</v>
      </c>
      <c r="DT289" s="13" t="n">
        <v>0.093959</v>
      </c>
      <c r="DV289" s="13" t="n">
        <v>-0.093173</v>
      </c>
      <c r="DW289" s="13" t="n">
        <v>0.009407</v>
      </c>
      <c r="DX289" s="13" t="n">
        <v>0.060623</v>
      </c>
      <c r="DY289" s="13" t="n">
        <v>0.038751</v>
      </c>
      <c r="DZ289" s="13" t="n">
        <v>0.002691</v>
      </c>
      <c r="EA289" s="13" t="n">
        <v>-0.015593</v>
      </c>
      <c r="EB289" s="13" t="n">
        <v>0.071161</v>
      </c>
      <c r="EC289" s="13" t="n">
        <v>0.035148</v>
      </c>
      <c r="ED289" s="13" t="n">
        <v>0.042281</v>
      </c>
      <c r="EE289" s="13" t="n">
        <v>-0.081697</v>
      </c>
      <c r="EF289" s="13" t="n">
        <v>0.107254</v>
      </c>
      <c r="EG289" s="13" t="n">
        <v>0.015077</v>
      </c>
      <c r="EH289" s="13" t="n">
        <v>0.028139</v>
      </c>
      <c r="EI289" s="13" t="n">
        <v>0.023436</v>
      </c>
      <c r="EJ289" s="13" t="n">
        <v>0.033595</v>
      </c>
      <c r="EK289" s="13" t="n">
        <v>-0.006399</v>
      </c>
      <c r="EL289" s="13" t="n">
        <v>-0.036321</v>
      </c>
      <c r="EM289" s="13" t="n">
        <v>0.040234</v>
      </c>
      <c r="EN289" s="13" t="n">
        <v>-0.015028</v>
      </c>
      <c r="EO289" s="13" t="n">
        <v>-0.017338</v>
      </c>
      <c r="EP289" s="13" t="n">
        <v>0.130267</v>
      </c>
      <c r="EQ289" s="13" t="n">
        <v>0.006499</v>
      </c>
      <c r="ER289" s="13" t="n">
        <v>0.039321</v>
      </c>
      <c r="ES289" s="13" t="n">
        <v>0.005639</v>
      </c>
      <c r="ET289" s="13" t="n">
        <v>0.001553</v>
      </c>
      <c r="EU289" s="13" t="n">
        <v>-0.054729</v>
      </c>
      <c r="EV289" s="13" t="n">
        <v>0.003436</v>
      </c>
      <c r="EW289" s="13" t="n">
        <v>0.008356</v>
      </c>
      <c r="EX289" s="13" t="n">
        <v>0.05588</v>
      </c>
      <c r="EY289" s="13" t="n">
        <v>-0.003318</v>
      </c>
      <c r="EZ289" s="13" t="n">
        <v>-0.011477</v>
      </c>
      <c r="FA289" s="13" t="n">
        <v>0.021333</v>
      </c>
      <c r="FB289" s="13" t="n">
        <v>-0.03153</v>
      </c>
      <c r="FC289" s="13" t="n">
        <v>-0.10005</v>
      </c>
      <c r="FD289" s="13" t="n">
        <v>-0.019527</v>
      </c>
      <c r="FE289" s="13" t="n">
        <v>-0.139953</v>
      </c>
      <c r="FF289" s="13" t="n">
        <v>0.139684</v>
      </c>
      <c r="FG289" s="13" t="n">
        <v>0.063457</v>
      </c>
      <c r="FH289" s="13" t="n">
        <v>0.007924</v>
      </c>
      <c r="FI289" s="13" t="n">
        <v>0.01261</v>
      </c>
      <c r="FJ289" s="13" t="n">
        <v>-0.092647</v>
      </c>
      <c r="FK289" s="13" t="n">
        <v>0.028727</v>
      </c>
      <c r="FL289" s="13" t="n">
        <v>-0.023811</v>
      </c>
      <c r="FM289" s="13" t="n">
        <v>-0.067317</v>
      </c>
      <c r="FN289" s="13" t="n">
        <v>0.003148</v>
      </c>
      <c r="FO289" s="13" t="n">
        <v>-0.007231</v>
      </c>
      <c r="FP289" s="13" t="n">
        <v>0.025875</v>
      </c>
      <c r="FQ289" s="13" t="n">
        <v>0.037857</v>
      </c>
      <c r="FR289" s="13" t="n">
        <v>0.024118</v>
      </c>
      <c r="FS289" s="13" t="n">
        <v>-0.024067</v>
      </c>
      <c r="FT289" s="13" t="n">
        <v>-0.207119</v>
      </c>
      <c r="FU289" s="13" t="n">
        <v>0.179482</v>
      </c>
      <c r="FV289" s="13" t="n">
        <v>0.096338</v>
      </c>
      <c r="FW289" s="13" t="n">
        <v>0.104619</v>
      </c>
      <c r="FX289" s="13" t="n">
        <v>0.108013</v>
      </c>
      <c r="FY289" s="13" t="n">
        <v>0.027407</v>
      </c>
      <c r="FZ289" s="13" t="n">
        <v>-0.035766</v>
      </c>
      <c r="GA289" s="13" t="n">
        <v>-0.010274</v>
      </c>
      <c r="GB289" s="13" t="n">
        <v>0.240612</v>
      </c>
      <c r="GC289" s="13" t="n">
        <v>0.135557</v>
      </c>
    </row>
    <row r="290" customFormat="false" ht="15" hidden="false" customHeight="false" outlineLevel="0" collapsed="false">
      <c r="B290" s="8" t="str">
        <f aca="false">Deals!B290</f>
        <v>Range Resources Corp</v>
      </c>
      <c r="C290" s="12" t="n">
        <v>1</v>
      </c>
      <c r="D290" s="13" t="n">
        <v>-0.197226</v>
      </c>
      <c r="E290" s="13" t="n">
        <v>0.36536</v>
      </c>
      <c r="F290" s="13" t="n">
        <v>0.362261</v>
      </c>
      <c r="G290" s="13" t="n">
        <v>-0.034459</v>
      </c>
      <c r="H290" s="13" t="n">
        <v>0.013383</v>
      </c>
      <c r="I290" s="13" t="n">
        <v>-0.0656</v>
      </c>
      <c r="J290" s="13" t="n">
        <v>-0.043165</v>
      </c>
      <c r="K290" s="13" t="n">
        <v>0.005185</v>
      </c>
      <c r="L290" s="13" t="n">
        <v>-0.128</v>
      </c>
      <c r="M290" s="13" t="n">
        <v>0.041136</v>
      </c>
      <c r="N290" s="13" t="n">
        <v>-0.02274</v>
      </c>
      <c r="O290" s="13" t="n">
        <v>-0.058789</v>
      </c>
      <c r="P290" s="13" t="n">
        <v>-0.145949</v>
      </c>
      <c r="Q290" s="13" t="n">
        <v>0.054308</v>
      </c>
      <c r="R290" s="13" t="n">
        <v>-0.089691</v>
      </c>
      <c r="S290" s="13" t="n">
        <v>-0.129483</v>
      </c>
      <c r="T290" s="13" t="n">
        <v>0.005637</v>
      </c>
      <c r="U290" s="13" t="n">
        <v>-0.088908</v>
      </c>
      <c r="V290" s="13" t="n">
        <v>-0.177641</v>
      </c>
      <c r="W290" s="13" t="n">
        <v>0.128456</v>
      </c>
      <c r="X290" s="13" t="n">
        <v>-0.074604</v>
      </c>
      <c r="Y290" s="13" t="n">
        <v>-0.00497</v>
      </c>
      <c r="Z290" s="13" t="n">
        <v>-0.052164</v>
      </c>
      <c r="AA290" s="13" t="n">
        <v>-0.164713</v>
      </c>
      <c r="AB290" s="13" t="n">
        <v>-0.067368</v>
      </c>
      <c r="AC290" s="13" t="n">
        <v>0.095561</v>
      </c>
      <c r="AD290" s="13" t="n">
        <v>-0.047455</v>
      </c>
      <c r="AE290" s="13" t="n">
        <v>0.143682</v>
      </c>
      <c r="AF290" s="13" t="n">
        <v>0.057449</v>
      </c>
      <c r="AG290" s="13" t="n">
        <v>-0.077705</v>
      </c>
      <c r="AH290" s="13" t="n">
        <v>0.064161</v>
      </c>
      <c r="AI290" s="13" t="n">
        <v>0.035932</v>
      </c>
      <c r="AJ290" s="13" t="n">
        <v>-0.067098</v>
      </c>
      <c r="AK290" s="13" t="n">
        <v>-0.082019</v>
      </c>
      <c r="AL290" s="13" t="n">
        <v>-0.340893</v>
      </c>
      <c r="AM290" s="13" t="n">
        <v>0.15256</v>
      </c>
      <c r="AN290" s="13" t="n">
        <v>-0.029918</v>
      </c>
      <c r="AO290" s="13" t="n">
        <v>0.052336</v>
      </c>
      <c r="AP290" s="13" t="n">
        <v>-0.19573</v>
      </c>
      <c r="AQ290" s="13" t="n">
        <v>-0.134956</v>
      </c>
      <c r="AR290" s="13" t="n">
        <v>-0.104859</v>
      </c>
      <c r="AS290" s="13" t="n">
        <v>-0.184814</v>
      </c>
      <c r="AT290" s="13" t="n">
        <v>-0.374341</v>
      </c>
      <c r="AU290" s="13" t="n">
        <v>0.078652</v>
      </c>
      <c r="AV290" s="13" t="n">
        <v>0.054974</v>
      </c>
      <c r="AW290" s="13" t="n">
        <v>-0.133995</v>
      </c>
      <c r="AX290" s="13" t="n">
        <v>0.395415</v>
      </c>
      <c r="AY290" s="13" t="n">
        <v>-0.381443</v>
      </c>
      <c r="AZ290" s="13" t="n">
        <v>-0.076667</v>
      </c>
      <c r="BA290" s="13" t="n">
        <v>-0.176895</v>
      </c>
      <c r="BB290" s="13" t="n">
        <v>1.557018</v>
      </c>
      <c r="BC290" s="13" t="n">
        <v>0.027444</v>
      </c>
      <c r="BD290" s="13" t="n">
        <v>-0.0601</v>
      </c>
      <c r="BE290" s="13" t="n">
        <v>0.147425</v>
      </c>
      <c r="BF290" s="13" t="n">
        <v>0.154799</v>
      </c>
      <c r="BG290" s="13" t="n">
        <v>-0.112601</v>
      </c>
      <c r="BH290" s="13" t="n">
        <v>-0.006042</v>
      </c>
      <c r="BI290" s="13" t="n">
        <v>0.109422</v>
      </c>
      <c r="BJ290" s="13" t="n">
        <v>-0.082192</v>
      </c>
      <c r="BK290" s="13" t="n">
        <v>0.374627</v>
      </c>
      <c r="BM290" s="13" t="n">
        <v>-0.019013</v>
      </c>
      <c r="BN290" s="13" t="n">
        <v>0.096993</v>
      </c>
      <c r="BO290" s="13" t="n">
        <v>0.051856</v>
      </c>
      <c r="BP290" s="13" t="n">
        <v>0.018341</v>
      </c>
      <c r="BQ290" s="13" t="n">
        <v>-0.041377</v>
      </c>
      <c r="BR290" s="13" t="n">
        <v>0.063589</v>
      </c>
      <c r="BS290" s="13" t="n">
        <v>0.058929</v>
      </c>
      <c r="BT290" s="13" t="n">
        <v>-0.003255</v>
      </c>
      <c r="BU290" s="13" t="n">
        <v>-0.005223</v>
      </c>
      <c r="BV290" s="13" t="n">
        <v>0.166082</v>
      </c>
      <c r="BW290" s="13" t="n">
        <v>0.020497</v>
      </c>
      <c r="BX290" s="13" t="n">
        <v>0.015836</v>
      </c>
      <c r="BY290" s="13" t="n">
        <v>0.028293</v>
      </c>
      <c r="BZ290" s="13" t="n">
        <v>-0.034481</v>
      </c>
      <c r="CA290" s="13" t="n">
        <v>-0.008654</v>
      </c>
      <c r="CB290" s="13" t="n">
        <v>-0.030146</v>
      </c>
      <c r="CC290" s="13" t="n">
        <v>0.039228</v>
      </c>
      <c r="CD290" s="13" t="n">
        <v>0.019761</v>
      </c>
      <c r="CE290" s="13" t="n">
        <v>-0.024956</v>
      </c>
      <c r="CF290" s="13" t="n">
        <v>0.056489</v>
      </c>
      <c r="CG290" s="13" t="n">
        <v>0.020043</v>
      </c>
      <c r="CH290" s="13" t="n">
        <v>0.048384</v>
      </c>
      <c r="CI290" s="13" t="n">
        <v>0.035384</v>
      </c>
      <c r="CJ290" s="13" t="n">
        <v>0.016835</v>
      </c>
      <c r="CK290" s="13" t="n">
        <v>-0.047199</v>
      </c>
      <c r="CL290" s="13" t="n">
        <v>0.002994</v>
      </c>
      <c r="CM290" s="13" t="n">
        <v>0.023362</v>
      </c>
      <c r="CN290" s="13" t="n">
        <v>0.015536</v>
      </c>
      <c r="CO290" s="13" t="n">
        <v>-0.0049</v>
      </c>
      <c r="CP290" s="13" t="n">
        <v>0.029162</v>
      </c>
      <c r="CQ290" s="13" t="n">
        <v>-0.01042</v>
      </c>
      <c r="CR290" s="13" t="n">
        <v>-0.000782</v>
      </c>
      <c r="CS290" s="13" t="n">
        <v>-0.091073</v>
      </c>
      <c r="CT290" s="13" t="n">
        <v>0.051961</v>
      </c>
      <c r="CU290" s="13" t="n">
        <v>-0.129139</v>
      </c>
      <c r="CV290" s="13" t="n">
        <v>0.117566</v>
      </c>
      <c r="CW290" s="13" t="n">
        <v>0.031284</v>
      </c>
      <c r="CX290" s="13" t="n">
        <v>-0.030933</v>
      </c>
      <c r="CY290" s="13" t="n">
        <v>0.045064</v>
      </c>
      <c r="CZ290" s="13" t="n">
        <v>-0.078704</v>
      </c>
      <c r="DA290" s="13" t="n">
        <v>0.06896</v>
      </c>
      <c r="DB290" s="13" t="n">
        <v>-0.000265</v>
      </c>
      <c r="DC290" s="13" t="n">
        <v>-0.081883</v>
      </c>
      <c r="DD290" s="13" t="n">
        <v>0.050447</v>
      </c>
      <c r="DE290" s="13" t="n">
        <v>-0.031989</v>
      </c>
      <c r="DF290" s="13" t="n">
        <v>0.038335</v>
      </c>
      <c r="DG290" s="13" t="n">
        <v>0.0586</v>
      </c>
      <c r="DH290" s="13" t="n">
        <v>-0.034066</v>
      </c>
      <c r="DI290" s="13" t="n">
        <v>-0.133551</v>
      </c>
      <c r="DJ290" s="13" t="n">
        <v>-0.325184</v>
      </c>
      <c r="DK290" s="13" t="n">
        <v>0.174705</v>
      </c>
      <c r="DL290" s="13" t="n">
        <v>0.019194</v>
      </c>
      <c r="DM290" s="13" t="n">
        <v>0.018633</v>
      </c>
      <c r="DN290" s="13" t="n">
        <v>0.024797</v>
      </c>
      <c r="DO290" s="13" t="n">
        <v>0.03808</v>
      </c>
      <c r="DP290" s="13" t="n">
        <v>-0.044539</v>
      </c>
      <c r="DQ290" s="13" t="n">
        <v>0.015225</v>
      </c>
      <c r="DR290" s="13" t="n">
        <v>0.203849</v>
      </c>
      <c r="DS290" s="13" t="n">
        <v>0.044087</v>
      </c>
      <c r="DT290" s="13" t="n">
        <v>0.025945</v>
      </c>
      <c r="DV290" s="13" t="n">
        <v>-0.037234</v>
      </c>
      <c r="DW290" s="13" t="n">
        <v>0.14274</v>
      </c>
      <c r="DX290" s="13" t="n">
        <v>0.078842</v>
      </c>
      <c r="DY290" s="13" t="n">
        <v>0.013213</v>
      </c>
      <c r="DZ290" s="13" t="n">
        <v>-0.045459</v>
      </c>
      <c r="EA290" s="13" t="n">
        <v>0.064455</v>
      </c>
      <c r="EB290" s="13" t="n">
        <v>0.053694</v>
      </c>
      <c r="EC290" s="13" t="n">
        <v>0.001776</v>
      </c>
      <c r="ED290" s="13" t="n">
        <v>-0.024815</v>
      </c>
      <c r="EE290" s="13" t="n">
        <v>0.156124</v>
      </c>
      <c r="EF290" s="13" t="n">
        <v>0.006068</v>
      </c>
      <c r="EG290" s="13" t="n">
        <v>0.013224</v>
      </c>
      <c r="EH290" s="13" t="n">
        <v>0.017625</v>
      </c>
      <c r="EI290" s="13" t="n">
        <v>-0.027064</v>
      </c>
      <c r="EJ290" s="13" t="n">
        <v>-0.020286</v>
      </c>
      <c r="EK290" s="13" t="n">
        <v>-0.034147</v>
      </c>
      <c r="EL290" s="13" t="n">
        <v>0.033017</v>
      </c>
      <c r="EM290" s="13" t="n">
        <v>0.01796</v>
      </c>
      <c r="EN290" s="13" t="n">
        <v>-0.024494</v>
      </c>
      <c r="EO290" s="13" t="n">
        <v>0.053195</v>
      </c>
      <c r="EP290" s="13" t="n">
        <v>0.013447</v>
      </c>
      <c r="EQ290" s="13" t="n">
        <v>0.048179</v>
      </c>
      <c r="ER290" s="13" t="n">
        <v>0.033462</v>
      </c>
      <c r="ES290" s="13" t="n">
        <v>0.021105</v>
      </c>
      <c r="ET290" s="13" t="n">
        <v>-0.041252</v>
      </c>
      <c r="EU290" s="13" t="n">
        <v>0.006483</v>
      </c>
      <c r="EV290" s="13" t="n">
        <v>0.014935</v>
      </c>
      <c r="EW290" s="13" t="n">
        <v>0.013509</v>
      </c>
      <c r="EX290" s="13" t="n">
        <v>0.000349</v>
      </c>
      <c r="EY290" s="13" t="n">
        <v>0.024585</v>
      </c>
      <c r="EZ290" s="13" t="n">
        <v>-0.006965</v>
      </c>
      <c r="FA290" s="13" t="n">
        <v>-0.003842</v>
      </c>
      <c r="FB290" s="13" t="n">
        <v>-0.089963</v>
      </c>
      <c r="FC290" s="13" t="n">
        <v>0.04669</v>
      </c>
      <c r="FD290" s="13" t="n">
        <v>-0.137656</v>
      </c>
      <c r="FE290" s="13" t="n">
        <v>0.127661</v>
      </c>
      <c r="FF290" s="13" t="n">
        <v>0.030364</v>
      </c>
      <c r="FG290" s="13" t="n">
        <v>-0.031091</v>
      </c>
      <c r="FH290" s="13" t="n">
        <v>0.041851</v>
      </c>
      <c r="FI290" s="13" t="n">
        <v>-0.085806</v>
      </c>
      <c r="FJ290" s="13" t="n">
        <v>0.068523</v>
      </c>
      <c r="FK290" s="13" t="n">
        <v>-0.001953</v>
      </c>
      <c r="FL290" s="13" t="n">
        <v>-0.07446</v>
      </c>
      <c r="FM290" s="13" t="n">
        <v>0.045343</v>
      </c>
      <c r="FN290" s="13" t="n">
        <v>-0.027112</v>
      </c>
      <c r="FO290" s="13" t="n">
        <v>0.034546</v>
      </c>
      <c r="FP290" s="13" t="n">
        <v>0.070341</v>
      </c>
      <c r="FQ290" s="13" t="n">
        <v>-0.031844</v>
      </c>
      <c r="FR290" s="13" t="n">
        <v>-0.126271</v>
      </c>
      <c r="FS290" s="13" t="n">
        <v>-0.331716</v>
      </c>
      <c r="FT290" s="13" t="n">
        <v>0.212963</v>
      </c>
      <c r="FU290" s="13" t="n">
        <v>0.015937</v>
      </c>
      <c r="FV290" s="13" t="n">
        <v>0.029576</v>
      </c>
      <c r="FW290" s="13" t="n">
        <v>0.025364</v>
      </c>
      <c r="FX290" s="13" t="n">
        <v>0.042882</v>
      </c>
      <c r="FY290" s="13" t="n">
        <v>-0.046939</v>
      </c>
      <c r="FZ290" s="13" t="n">
        <v>0.013266</v>
      </c>
      <c r="GA290" s="13" t="n">
        <v>0.221271</v>
      </c>
      <c r="GB290" s="13" t="n">
        <v>0.050337</v>
      </c>
      <c r="GC290" s="13" t="n">
        <v>0.022736</v>
      </c>
    </row>
    <row r="291" customFormat="false" ht="15" hidden="false" customHeight="false" outlineLevel="0" collapsed="false">
      <c r="B291" s="8" t="str">
        <f aca="false">Deals!B291</f>
        <v>Nextgen Healthcare, Inc.</v>
      </c>
      <c r="C291" s="12" t="n">
        <v>1</v>
      </c>
      <c r="D291" s="13" t="n">
        <v>0.186117</v>
      </c>
      <c r="E291" s="13" t="n">
        <v>-0.019936</v>
      </c>
      <c r="F291" s="13" t="n">
        <v>-0.076115</v>
      </c>
      <c r="G291" s="13" t="n">
        <v>-0.097301</v>
      </c>
      <c r="H291" s="13" t="n">
        <v>-0.062943</v>
      </c>
      <c r="I291" s="13" t="n">
        <v>0.031066</v>
      </c>
      <c r="J291" s="13" t="n">
        <v>-0.041531</v>
      </c>
      <c r="K291" s="13" t="n">
        <v>-0.038233</v>
      </c>
      <c r="L291" s="13" t="n">
        <v>0.138693</v>
      </c>
      <c r="M291" s="13" t="n">
        <v>0.017843</v>
      </c>
      <c r="N291" s="13" t="n">
        <v>0.002287</v>
      </c>
      <c r="O291" s="13" t="n">
        <v>0.141445</v>
      </c>
      <c r="P291" s="13" t="n">
        <v>0.016656</v>
      </c>
      <c r="Q291" s="13" t="n">
        <v>-0.001311</v>
      </c>
      <c r="R291" s="13" t="n">
        <v>-0.064304</v>
      </c>
      <c r="S291" s="13" t="n">
        <v>0.077139</v>
      </c>
      <c r="T291" s="13" t="n">
        <v>0.120443</v>
      </c>
      <c r="U291" s="13" t="n">
        <v>-0.006392</v>
      </c>
      <c r="V291" s="13" t="n">
        <v>-0.078947</v>
      </c>
      <c r="W291" s="13" t="n">
        <v>-0.00127</v>
      </c>
      <c r="X291" s="13" t="n">
        <v>-0.105531</v>
      </c>
      <c r="Y291" s="13" t="n">
        <v>0.025586</v>
      </c>
      <c r="Z291" s="13" t="n">
        <v>-0.058905</v>
      </c>
      <c r="AA291" s="13" t="n">
        <v>-0.04271</v>
      </c>
      <c r="AB291" s="13" t="n">
        <v>-0.034615</v>
      </c>
      <c r="AC291" s="13" t="n">
        <v>0.087649</v>
      </c>
      <c r="AD291" s="13" t="n">
        <v>-0.016117</v>
      </c>
      <c r="AE291" s="13" t="n">
        <v>0.310499</v>
      </c>
      <c r="AF291" s="13" t="n">
        <v>0.107955</v>
      </c>
      <c r="AG291" s="13" t="n">
        <v>0.032308</v>
      </c>
      <c r="AH291" s="13" t="n">
        <v>0.137109</v>
      </c>
      <c r="AI291" s="13" t="n">
        <v>-0.013809</v>
      </c>
      <c r="AJ291" s="13" t="n">
        <v>-0.119007</v>
      </c>
      <c r="AK291" s="13" t="n">
        <v>0.188219</v>
      </c>
      <c r="AL291" s="13" t="n">
        <v>-0.136752</v>
      </c>
      <c r="AM291" s="13" t="n">
        <v>0.166997</v>
      </c>
      <c r="AN291" s="13" t="n">
        <v>-0.010181</v>
      </c>
      <c r="AO291" s="13" t="n">
        <v>-0.038286</v>
      </c>
      <c r="AP291" s="13" t="n">
        <v>0.116459</v>
      </c>
      <c r="AQ291" s="13" t="n">
        <v>0.024481</v>
      </c>
      <c r="AR291" s="13" t="n">
        <v>0.033766</v>
      </c>
      <c r="AS291" s="13" t="n">
        <v>-0.177889</v>
      </c>
      <c r="AT291" s="13" t="n">
        <v>-0.131418</v>
      </c>
      <c r="AU291" s="13" t="n">
        <v>0.102745</v>
      </c>
      <c r="AV291" s="13" t="n">
        <v>0.079132</v>
      </c>
      <c r="AW291" s="13" t="n">
        <v>0.089296</v>
      </c>
      <c r="AX291" s="13" t="n">
        <v>-0.127579</v>
      </c>
      <c r="AY291" s="13" t="n">
        <v>-0.137523</v>
      </c>
      <c r="AZ291" s="13" t="n">
        <v>-0.056277</v>
      </c>
      <c r="BA291" s="13" t="n">
        <v>-0.201835</v>
      </c>
      <c r="BB291" s="13" t="n">
        <v>0.010536</v>
      </c>
      <c r="BC291" s="13" t="n">
        <v>-0.021801</v>
      </c>
      <c r="BD291" s="13" t="n">
        <v>0.063953</v>
      </c>
      <c r="BE291" s="13" t="n">
        <v>0.331512</v>
      </c>
      <c r="BF291" s="13" t="n">
        <v>-0.093023</v>
      </c>
      <c r="BG291" s="13" t="n">
        <v>-0.039216</v>
      </c>
      <c r="BH291" s="13" t="n">
        <v>0.067504</v>
      </c>
      <c r="BI291" s="13" t="n">
        <v>0.304412</v>
      </c>
      <c r="BJ291" s="13" t="n">
        <v>0.028185</v>
      </c>
      <c r="BK291" s="13" t="n">
        <v>0.08443</v>
      </c>
      <c r="BM291" s="13" t="n">
        <v>0.005961</v>
      </c>
      <c r="BN291" s="13" t="n">
        <v>0.070926</v>
      </c>
      <c r="BO291" s="13" t="n">
        <v>0.00132</v>
      </c>
      <c r="BP291" s="13" t="n">
        <v>0.019646</v>
      </c>
      <c r="BQ291" s="13" t="n">
        <v>0.013384</v>
      </c>
      <c r="BR291" s="13" t="n">
        <v>0.063183</v>
      </c>
      <c r="BS291" s="13" t="n">
        <v>0.032902</v>
      </c>
      <c r="BT291" s="13" t="n">
        <v>0.017747</v>
      </c>
      <c r="BU291" s="13" t="n">
        <v>-0.068714</v>
      </c>
      <c r="BV291" s="13" t="n">
        <v>0.099918</v>
      </c>
      <c r="BW291" s="13" t="n">
        <v>0.013263</v>
      </c>
      <c r="BX291" s="13" t="n">
        <v>0.019366</v>
      </c>
      <c r="BY291" s="13" t="n">
        <v>-0.001072</v>
      </c>
      <c r="BZ291" s="13" t="n">
        <v>0.005132</v>
      </c>
      <c r="CA291" s="13" t="n">
        <v>0.013007</v>
      </c>
      <c r="CB291" s="13" t="n">
        <v>-0.007458</v>
      </c>
      <c r="CC291" s="13" t="n">
        <v>0.030297</v>
      </c>
      <c r="CD291" s="13" t="n">
        <v>0.006592</v>
      </c>
      <c r="CE291" s="13" t="n">
        <v>-0.011412</v>
      </c>
      <c r="CF291" s="13" t="n">
        <v>0.065072</v>
      </c>
      <c r="CG291" s="13" t="n">
        <v>0.014941</v>
      </c>
      <c r="CH291" s="13" t="n">
        <v>0.032668</v>
      </c>
      <c r="CI291" s="13" t="n">
        <v>0.024431</v>
      </c>
      <c r="CJ291" s="13" t="n">
        <v>0.023933</v>
      </c>
      <c r="CK291" s="13" t="n">
        <v>-0.020116</v>
      </c>
      <c r="CL291" s="13" t="n">
        <v>0.004668</v>
      </c>
      <c r="CM291" s="13" t="n">
        <v>0.013596</v>
      </c>
      <c r="CN291" s="13" t="n">
        <v>0.064566</v>
      </c>
      <c r="CO291" s="13" t="n">
        <v>0.044922</v>
      </c>
      <c r="CP291" s="13" t="n">
        <v>0.041453</v>
      </c>
      <c r="CQ291" s="13" t="n">
        <v>0.046014</v>
      </c>
      <c r="CR291" s="13" t="n">
        <v>-0.013809</v>
      </c>
      <c r="CS291" s="13" t="n">
        <v>-0.119007</v>
      </c>
      <c r="CT291" s="13" t="n">
        <v>0.020122</v>
      </c>
      <c r="CU291" s="13" t="n">
        <v>-0.112532</v>
      </c>
      <c r="CV291" s="13" t="n">
        <v>0.112732</v>
      </c>
      <c r="CW291" s="13" t="n">
        <v>0.066709</v>
      </c>
      <c r="CX291" s="13" t="n">
        <v>-0.014107</v>
      </c>
      <c r="CY291" s="13" t="n">
        <v>0.018687</v>
      </c>
      <c r="CZ291" s="13" t="n">
        <v>-0.074215</v>
      </c>
      <c r="DA291" s="13" t="n">
        <v>0.08799</v>
      </c>
      <c r="DB291" s="13" t="n">
        <v>0.010865</v>
      </c>
      <c r="DC291" s="13" t="n">
        <v>-0.068612</v>
      </c>
      <c r="DD291" s="13" t="n">
        <v>0.020228</v>
      </c>
      <c r="DE291" s="13" t="n">
        <v>0.045545</v>
      </c>
      <c r="DF291" s="13" t="n">
        <v>0.034777</v>
      </c>
      <c r="DG291" s="13" t="n">
        <v>0.020253</v>
      </c>
      <c r="DH291" s="13" t="n">
        <v>-0.022761</v>
      </c>
      <c r="DI291" s="13" t="n">
        <v>-0.082683</v>
      </c>
      <c r="DJ291" s="13" t="n">
        <v>-0.18923</v>
      </c>
      <c r="DK291" s="13" t="n">
        <v>0.123242</v>
      </c>
      <c r="DL291" s="13" t="n">
        <v>0.073671</v>
      </c>
      <c r="DM291" s="13" t="n">
        <v>0.028131</v>
      </c>
      <c r="DN291" s="13" t="n">
        <v>0.035905</v>
      </c>
      <c r="DO291" s="13" t="n">
        <v>0.069178</v>
      </c>
      <c r="DP291" s="13" t="n">
        <v>-0.047385</v>
      </c>
      <c r="DQ291" s="13" t="n">
        <v>0.03365</v>
      </c>
      <c r="DR291" s="13" t="n">
        <v>0.188158</v>
      </c>
      <c r="DS291" s="13" t="n">
        <v>0.101547</v>
      </c>
      <c r="DT291" s="13" t="n">
        <v>0.049816</v>
      </c>
      <c r="DV291" s="13" t="n">
        <v>0.010344</v>
      </c>
      <c r="DW291" s="13" t="n">
        <v>0.080622</v>
      </c>
      <c r="DX291" s="13" t="n">
        <v>0.011547</v>
      </c>
      <c r="DY291" s="13" t="n">
        <v>0.014218</v>
      </c>
      <c r="DZ291" s="13" t="n">
        <v>0.008408</v>
      </c>
      <c r="EA291" s="13" t="n">
        <v>0.063474</v>
      </c>
      <c r="EB291" s="13" t="n">
        <v>0.026711</v>
      </c>
      <c r="EC291" s="13" t="n">
        <v>0.016267</v>
      </c>
      <c r="ED291" s="13" t="n">
        <v>-0.069045</v>
      </c>
      <c r="EE291" s="13" t="n">
        <v>0.107258</v>
      </c>
      <c r="EF291" s="13" t="n">
        <v>0.010762</v>
      </c>
      <c r="EG291" s="13" t="n">
        <v>0.019441</v>
      </c>
      <c r="EH291" s="13" t="n">
        <v>0.009952</v>
      </c>
      <c r="EI291" s="13" t="n">
        <v>0.006349</v>
      </c>
      <c r="EJ291" s="13" t="n">
        <v>0.013416</v>
      </c>
      <c r="EK291" s="13" t="n">
        <v>-0.01647</v>
      </c>
      <c r="EL291" s="13" t="n">
        <v>0.034776</v>
      </c>
      <c r="EM291" s="13" t="n">
        <v>0.006464</v>
      </c>
      <c r="EN291" s="13" t="n">
        <v>-0.010849</v>
      </c>
      <c r="EO291" s="13" t="n">
        <v>0.061699</v>
      </c>
      <c r="EP291" s="13" t="n">
        <v>0.008673</v>
      </c>
      <c r="EQ291" s="13" t="n">
        <v>0.031201</v>
      </c>
      <c r="ER291" s="13" t="n">
        <v>0.016916</v>
      </c>
      <c r="ES291" s="13" t="n">
        <v>0.022587</v>
      </c>
      <c r="ET291" s="13" t="n">
        <v>-0.020209</v>
      </c>
      <c r="EU291" s="13" t="n">
        <v>0.00949</v>
      </c>
      <c r="EV291" s="13" t="n">
        <v>0.009416</v>
      </c>
      <c r="EW291" s="13" t="n">
        <v>0.054477</v>
      </c>
      <c r="EX291" s="13" t="n">
        <v>0.023809</v>
      </c>
      <c r="EY291" s="13" t="n">
        <v>0.038217</v>
      </c>
      <c r="EZ291" s="13" t="n">
        <v>0.04669</v>
      </c>
      <c r="FA291" s="13" t="n">
        <v>-0.015263</v>
      </c>
      <c r="FB291" s="13" t="n">
        <v>-0.120172</v>
      </c>
      <c r="FC291" s="13" t="n">
        <v>0.01328</v>
      </c>
      <c r="FD291" s="13" t="n">
        <v>-0.113586</v>
      </c>
      <c r="FE291" s="13" t="n">
        <v>0.120625</v>
      </c>
      <c r="FF291" s="13" t="n">
        <v>0.054428</v>
      </c>
      <c r="FG291" s="13" t="n">
        <v>-0.012992</v>
      </c>
      <c r="FH291" s="13" t="n">
        <v>0.019457</v>
      </c>
      <c r="FI291" s="13" t="n">
        <v>-0.071685</v>
      </c>
      <c r="FJ291" s="13" t="n">
        <v>0.088369</v>
      </c>
      <c r="FK291" s="13" t="n">
        <v>0.005833</v>
      </c>
      <c r="FL291" s="13" t="n">
        <v>-0.072302</v>
      </c>
      <c r="FM291" s="13" t="n">
        <v>0.023966</v>
      </c>
      <c r="FN291" s="13" t="n">
        <v>0.044</v>
      </c>
      <c r="FO291" s="13" t="n">
        <v>0.042206</v>
      </c>
      <c r="FP291" s="13" t="n">
        <v>0.028126</v>
      </c>
      <c r="FQ291" s="13" t="n">
        <v>-0.03094</v>
      </c>
      <c r="FR291" s="13" t="n">
        <v>-0.085403</v>
      </c>
      <c r="FS291" s="13" t="n">
        <v>-0.202687</v>
      </c>
      <c r="FT291" s="13" t="n">
        <v>0.213269</v>
      </c>
      <c r="FU291" s="13" t="n">
        <v>0.06545</v>
      </c>
      <c r="FV291" s="13" t="n">
        <v>0.042922</v>
      </c>
      <c r="FW291" s="13" t="n">
        <v>0.025254</v>
      </c>
      <c r="FX291" s="13" t="n">
        <v>0.076086</v>
      </c>
      <c r="FY291" s="13" t="n">
        <v>-0.053883</v>
      </c>
      <c r="FZ291" s="13" t="n">
        <v>0.035066</v>
      </c>
      <c r="GA291" s="13" t="n">
        <v>0.203256</v>
      </c>
      <c r="GB291" s="13" t="n">
        <v>0.100877</v>
      </c>
      <c r="GC291" s="13" t="n">
        <v>0.053073</v>
      </c>
    </row>
    <row r="292" customFormat="false" ht="15" hidden="false" customHeight="false" outlineLevel="0" collapsed="false">
      <c r="B292" s="8" t="str">
        <f aca="false">Deals!B292</f>
        <v>Artivion, Inc.</v>
      </c>
      <c r="C292" s="12" t="n">
        <v>1</v>
      </c>
      <c r="D292" s="13" t="n">
        <v>0.089522</v>
      </c>
      <c r="E292" s="13" t="n">
        <v>0.003735</v>
      </c>
      <c r="F292" s="13" t="n">
        <v>0.153488</v>
      </c>
      <c r="G292" s="13" t="n">
        <v>-0.068548</v>
      </c>
      <c r="H292" s="13" t="n">
        <v>0.022511</v>
      </c>
      <c r="I292" s="13" t="n">
        <v>0.2337</v>
      </c>
      <c r="J292" s="13" t="n">
        <v>0.094715</v>
      </c>
      <c r="K292" s="13" t="n">
        <v>0.101567</v>
      </c>
      <c r="L292" s="13" t="n">
        <v>-0.032442</v>
      </c>
      <c r="M292" s="13" t="n">
        <v>0.155882</v>
      </c>
      <c r="N292" s="13" t="n">
        <v>-0.025445</v>
      </c>
      <c r="O292" s="13" t="n">
        <v>-0.007833</v>
      </c>
      <c r="P292" s="13" t="n">
        <v>-0.157895</v>
      </c>
      <c r="Q292" s="13" t="n">
        <v>0.040625</v>
      </c>
      <c r="R292" s="13" t="n">
        <v>0.09009</v>
      </c>
      <c r="S292" s="13" t="n">
        <v>0.00551</v>
      </c>
      <c r="T292" s="13" t="n">
        <v>0.093151</v>
      </c>
      <c r="U292" s="13" t="n">
        <v>-0.06015</v>
      </c>
      <c r="V292" s="13" t="n">
        <v>0.109333</v>
      </c>
      <c r="W292" s="13" t="n">
        <v>0.091346</v>
      </c>
      <c r="X292" s="13" t="n">
        <v>-0.143172</v>
      </c>
      <c r="Y292" s="13" t="n">
        <v>0.046272</v>
      </c>
      <c r="Z292" s="13" t="n">
        <v>-0.058968</v>
      </c>
      <c r="AA292" s="13" t="n">
        <v>-0.015666</v>
      </c>
      <c r="AB292" s="13" t="n">
        <v>0.005305</v>
      </c>
      <c r="AC292" s="13" t="n">
        <v>0.058047</v>
      </c>
      <c r="AD292" s="13" t="n">
        <v>0.119701</v>
      </c>
      <c r="AE292" s="13" t="n">
        <v>0.227171</v>
      </c>
      <c r="AF292" s="13" t="n">
        <v>0.010889</v>
      </c>
      <c r="AG292" s="13" t="n">
        <v>0.070018</v>
      </c>
      <c r="AH292" s="13" t="n">
        <v>0.16443</v>
      </c>
      <c r="AI292" s="13" t="n">
        <v>0.014409</v>
      </c>
      <c r="AJ292" s="13" t="n">
        <v>-0.119886</v>
      </c>
      <c r="AK292" s="13" t="n">
        <v>-0.021304</v>
      </c>
      <c r="AL292" s="13" t="n">
        <v>-0.063984</v>
      </c>
      <c r="AM292" s="13" t="n">
        <v>-0.016561</v>
      </c>
      <c r="AN292" s="13" t="n">
        <v>0.059835</v>
      </c>
      <c r="AO292" s="13" t="n">
        <v>-0.013861</v>
      </c>
      <c r="AP292" s="13" t="n">
        <v>0.05108</v>
      </c>
      <c r="AQ292" s="13" t="n">
        <v>-0.062296</v>
      </c>
      <c r="AR292" s="13" t="n">
        <v>0.041043</v>
      </c>
      <c r="AS292" s="13" t="n">
        <v>-0.037087</v>
      </c>
      <c r="AT292" s="13" t="n">
        <v>-0.07009</v>
      </c>
      <c r="AU292" s="13" t="n">
        <v>0.01306</v>
      </c>
      <c r="AV292" s="13" t="n">
        <v>-0.173112</v>
      </c>
      <c r="AW292" s="13" t="n">
        <v>0.101559</v>
      </c>
      <c r="AX292" s="13" t="n">
        <v>0.095431</v>
      </c>
      <c r="AY292" s="13" t="n">
        <v>0.097822</v>
      </c>
      <c r="AZ292" s="13" t="n">
        <v>-0.138198</v>
      </c>
      <c r="BA292" s="13" t="n">
        <v>-0.339836</v>
      </c>
      <c r="BB292" s="13" t="n">
        <v>0.31974</v>
      </c>
      <c r="BC292" s="13" t="n">
        <v>0.017913</v>
      </c>
      <c r="BD292" s="13" t="n">
        <v>-0.156621</v>
      </c>
      <c r="BE292" s="13" t="n">
        <v>0.01252</v>
      </c>
      <c r="BF292" s="13" t="n">
        <v>0.041731</v>
      </c>
      <c r="BG292" s="13" t="n">
        <v>-0.086548</v>
      </c>
      <c r="BH292" s="13" t="n">
        <v>-0.092583</v>
      </c>
      <c r="BI292" s="13" t="n">
        <v>0.242243</v>
      </c>
      <c r="BJ292" s="13" t="n">
        <v>0.134006</v>
      </c>
      <c r="BK292" s="13" t="n">
        <v>0.013554</v>
      </c>
      <c r="BM292" s="13" t="n">
        <v>-0.000483</v>
      </c>
      <c r="BN292" s="13" t="n">
        <v>0.069403</v>
      </c>
      <c r="BO292" s="13" t="n">
        <v>0.027511</v>
      </c>
      <c r="BP292" s="13" t="n">
        <v>0.013709</v>
      </c>
      <c r="BQ292" s="13" t="n">
        <v>-0.008558</v>
      </c>
      <c r="BR292" s="13" t="n">
        <v>0.068474</v>
      </c>
      <c r="BS292" s="13" t="n">
        <v>0.045573</v>
      </c>
      <c r="BT292" s="13" t="n">
        <v>0.043608</v>
      </c>
      <c r="BU292" s="13" t="n">
        <v>-0.069084</v>
      </c>
      <c r="BV292" s="13" t="n">
        <v>0.136333</v>
      </c>
      <c r="BW292" s="13" t="n">
        <v>0.024963</v>
      </c>
      <c r="BX292" s="13" t="n">
        <v>-0.001916</v>
      </c>
      <c r="BY292" s="13" t="n">
        <v>0.022794</v>
      </c>
      <c r="BZ292" s="13" t="n">
        <v>0.023729</v>
      </c>
      <c r="CA292" s="13" t="n">
        <v>0.008077</v>
      </c>
      <c r="CB292" s="13" t="n">
        <v>-0.015728</v>
      </c>
      <c r="CC292" s="13" t="n">
        <v>0.047934</v>
      </c>
      <c r="CD292" s="13" t="n">
        <v>-0.007806</v>
      </c>
      <c r="CE292" s="13" t="n">
        <v>-0.018301</v>
      </c>
      <c r="CF292" s="13" t="n">
        <v>0.100129</v>
      </c>
      <c r="CG292" s="13" t="n">
        <v>0.029831</v>
      </c>
      <c r="CH292" s="13" t="n">
        <v>0.025151</v>
      </c>
      <c r="CI292" s="13" t="n">
        <v>-0.004219</v>
      </c>
      <c r="CJ292" s="13" t="n">
        <v>0.024217</v>
      </c>
      <c r="CK292" s="13" t="n">
        <v>-0.041791</v>
      </c>
      <c r="CL292" s="13" t="n">
        <v>0.005445</v>
      </c>
      <c r="CM292" s="13" t="n">
        <v>0.007228</v>
      </c>
      <c r="CN292" s="13" t="n">
        <v>0.075031</v>
      </c>
      <c r="CO292" s="13" t="n">
        <v>0.00368</v>
      </c>
      <c r="CP292" s="13" t="n">
        <v>0.012109</v>
      </c>
      <c r="CQ292" s="13" t="n">
        <v>0.026087</v>
      </c>
      <c r="CR292" s="13" t="n">
        <v>-0.04146</v>
      </c>
      <c r="CS292" s="13" t="n">
        <v>-0.10639</v>
      </c>
      <c r="CT292" s="13" t="n">
        <v>-0.001374</v>
      </c>
      <c r="CU292" s="13" t="n">
        <v>-0.111146</v>
      </c>
      <c r="CV292" s="13" t="n">
        <v>0.097951</v>
      </c>
      <c r="CW292" s="13" t="n">
        <v>0.062737</v>
      </c>
      <c r="CX292" s="13" t="n">
        <v>-0.029465</v>
      </c>
      <c r="CY292" s="13" t="n">
        <v>0.020413</v>
      </c>
      <c r="CZ292" s="13" t="n">
        <v>-0.079089</v>
      </c>
      <c r="DA292" s="13" t="n">
        <v>0.045992</v>
      </c>
      <c r="DB292" s="13" t="n">
        <v>-0.01234</v>
      </c>
      <c r="DC292" s="13" t="n">
        <v>-0.072345</v>
      </c>
      <c r="DD292" s="13" t="n">
        <v>0.028222</v>
      </c>
      <c r="DE292" s="13" t="n">
        <v>0.010274</v>
      </c>
      <c r="DF292" s="13" t="n">
        <v>0.03501</v>
      </c>
      <c r="DG292" s="13" t="n">
        <v>0.02781</v>
      </c>
      <c r="DH292" s="13" t="n">
        <v>-0.045625</v>
      </c>
      <c r="DI292" s="13" t="n">
        <v>-0.043519</v>
      </c>
      <c r="DJ292" s="13" t="n">
        <v>-0.218547</v>
      </c>
      <c r="DK292" s="13" t="n">
        <v>0.151495</v>
      </c>
      <c r="DL292" s="13" t="n">
        <v>0.062274</v>
      </c>
      <c r="DM292" s="13" t="n">
        <v>0.065998</v>
      </c>
      <c r="DN292" s="13" t="n">
        <v>0.032659</v>
      </c>
      <c r="DO292" s="13" t="n">
        <v>0.037787</v>
      </c>
      <c r="DP292" s="13" t="n">
        <v>-0.042142</v>
      </c>
      <c r="DQ292" s="13" t="n">
        <v>-0.004441</v>
      </c>
      <c r="DR292" s="13" t="n">
        <v>0.199117</v>
      </c>
      <c r="DS292" s="13" t="n">
        <v>0.093959</v>
      </c>
      <c r="DT292" s="13" t="n">
        <v>0.082666</v>
      </c>
      <c r="DV292" s="13" t="n">
        <v>0.009407</v>
      </c>
      <c r="DW292" s="13" t="n">
        <v>0.060623</v>
      </c>
      <c r="DX292" s="13" t="n">
        <v>0.038751</v>
      </c>
      <c r="DY292" s="13" t="n">
        <v>0.002691</v>
      </c>
      <c r="DZ292" s="13" t="n">
        <v>-0.015593</v>
      </c>
      <c r="EA292" s="13" t="n">
        <v>0.071161</v>
      </c>
      <c r="EB292" s="13" t="n">
        <v>0.035148</v>
      </c>
      <c r="EC292" s="13" t="n">
        <v>0.042281</v>
      </c>
      <c r="ED292" s="13" t="n">
        <v>-0.081697</v>
      </c>
      <c r="EE292" s="13" t="n">
        <v>0.107254</v>
      </c>
      <c r="EF292" s="13" t="n">
        <v>0.015077</v>
      </c>
      <c r="EG292" s="13" t="n">
        <v>0.028139</v>
      </c>
      <c r="EH292" s="13" t="n">
        <v>0.023436</v>
      </c>
      <c r="EI292" s="13" t="n">
        <v>0.033595</v>
      </c>
      <c r="EJ292" s="13" t="n">
        <v>-0.006399</v>
      </c>
      <c r="EK292" s="13" t="n">
        <v>-0.036321</v>
      </c>
      <c r="EL292" s="13" t="n">
        <v>0.040234</v>
      </c>
      <c r="EM292" s="13" t="n">
        <v>-0.015028</v>
      </c>
      <c r="EN292" s="13" t="n">
        <v>-0.017338</v>
      </c>
      <c r="EO292" s="13" t="n">
        <v>0.130267</v>
      </c>
      <c r="EP292" s="13" t="n">
        <v>0.006499</v>
      </c>
      <c r="EQ292" s="13" t="n">
        <v>0.039321</v>
      </c>
      <c r="ER292" s="13" t="n">
        <v>0.005639</v>
      </c>
      <c r="ES292" s="13" t="n">
        <v>0.001553</v>
      </c>
      <c r="ET292" s="13" t="n">
        <v>-0.054729</v>
      </c>
      <c r="EU292" s="13" t="n">
        <v>0.003436</v>
      </c>
      <c r="EV292" s="13" t="n">
        <v>0.008356</v>
      </c>
      <c r="EW292" s="13" t="n">
        <v>0.05588</v>
      </c>
      <c r="EX292" s="13" t="n">
        <v>-0.003318</v>
      </c>
      <c r="EY292" s="13" t="n">
        <v>-0.011477</v>
      </c>
      <c r="EZ292" s="13" t="n">
        <v>0.021333</v>
      </c>
      <c r="FA292" s="13" t="n">
        <v>-0.03153</v>
      </c>
      <c r="FB292" s="13" t="n">
        <v>-0.10005</v>
      </c>
      <c r="FC292" s="13" t="n">
        <v>-0.019527</v>
      </c>
      <c r="FD292" s="13" t="n">
        <v>-0.139953</v>
      </c>
      <c r="FE292" s="13" t="n">
        <v>0.139684</v>
      </c>
      <c r="FF292" s="13" t="n">
        <v>0.063457</v>
      </c>
      <c r="FG292" s="13" t="n">
        <v>0.007924</v>
      </c>
      <c r="FH292" s="13" t="n">
        <v>0.01261</v>
      </c>
      <c r="FI292" s="13" t="n">
        <v>-0.092647</v>
      </c>
      <c r="FJ292" s="13" t="n">
        <v>0.028727</v>
      </c>
      <c r="FK292" s="13" t="n">
        <v>-0.023811</v>
      </c>
      <c r="FL292" s="13" t="n">
        <v>-0.067317</v>
      </c>
      <c r="FM292" s="13" t="n">
        <v>0.003148</v>
      </c>
      <c r="FN292" s="13" t="n">
        <v>-0.007231</v>
      </c>
      <c r="FO292" s="13" t="n">
        <v>0.025875</v>
      </c>
      <c r="FP292" s="13" t="n">
        <v>0.037857</v>
      </c>
      <c r="FQ292" s="13" t="n">
        <v>0.024118</v>
      </c>
      <c r="FR292" s="13" t="n">
        <v>-0.024067</v>
      </c>
      <c r="FS292" s="13" t="n">
        <v>-0.207119</v>
      </c>
      <c r="FT292" s="13" t="n">
        <v>0.179482</v>
      </c>
      <c r="FU292" s="13" t="n">
        <v>0.096338</v>
      </c>
      <c r="FV292" s="13" t="n">
        <v>0.104619</v>
      </c>
      <c r="FW292" s="13" t="n">
        <v>0.108013</v>
      </c>
      <c r="FX292" s="13" t="n">
        <v>0.027407</v>
      </c>
      <c r="FY292" s="13" t="n">
        <v>-0.035766</v>
      </c>
      <c r="FZ292" s="13" t="n">
        <v>-0.010274</v>
      </c>
      <c r="GA292" s="13" t="n">
        <v>0.240612</v>
      </c>
      <c r="GB292" s="13" t="n">
        <v>0.135557</v>
      </c>
      <c r="GC292" s="13" t="n">
        <v>0.145872</v>
      </c>
    </row>
    <row r="293" customFormat="false" ht="15" hidden="false" customHeight="false" outlineLevel="0" collapsed="false">
      <c r="B293" s="8" t="str">
        <f aca="false">Deals!B293</f>
        <v>Conmed Corporation</v>
      </c>
      <c r="C293" s="12" t="n">
        <v>1</v>
      </c>
      <c r="D293" s="13" t="n">
        <v>0.075799</v>
      </c>
      <c r="E293" s="13" t="n">
        <v>0.05536</v>
      </c>
      <c r="F293" s="13" t="n">
        <v>-0.012399</v>
      </c>
      <c r="G293" s="13" t="n">
        <v>-0.038629</v>
      </c>
      <c r="H293" s="13" t="n">
        <v>0.198644</v>
      </c>
      <c r="I293" s="13" t="n">
        <v>-0.148544</v>
      </c>
      <c r="J293" s="13" t="n">
        <v>0.003937</v>
      </c>
      <c r="K293" s="13" t="n">
        <v>-0.018137</v>
      </c>
      <c r="L293" s="13" t="n">
        <v>-0.001498</v>
      </c>
      <c r="M293" s="13" t="n">
        <v>0.0895</v>
      </c>
      <c r="N293" s="13" t="n">
        <v>0.013538</v>
      </c>
      <c r="O293" s="13" t="n">
        <v>0.009509</v>
      </c>
      <c r="P293" s="13" t="n">
        <v>-0.066607</v>
      </c>
      <c r="Q293" s="13" t="n">
        <v>0.067035</v>
      </c>
      <c r="R293" s="13" t="n">
        <v>0.106958</v>
      </c>
      <c r="S293" s="13" t="n">
        <v>0.03275</v>
      </c>
      <c r="T293" s="13" t="n">
        <v>0.003348</v>
      </c>
      <c r="U293" s="13" t="n">
        <v>0.00746</v>
      </c>
      <c r="V293" s="13" t="n">
        <v>-0.033515</v>
      </c>
      <c r="W293" s="13" t="n">
        <v>0.057863</v>
      </c>
      <c r="X293" s="13" t="n">
        <v>-0.004765</v>
      </c>
      <c r="Y293" s="13" t="n">
        <v>0.024512</v>
      </c>
      <c r="Z293" s="13" t="n">
        <v>-0.04729</v>
      </c>
      <c r="AA293" s="13" t="n">
        <v>0.133608</v>
      </c>
      <c r="AB293" s="13" t="n">
        <v>0.047594</v>
      </c>
      <c r="AC293" s="13" t="n">
        <v>0.049562</v>
      </c>
      <c r="AD293" s="13" t="n">
        <v>0.026844</v>
      </c>
      <c r="AE293" s="13" t="n">
        <v>0.055667</v>
      </c>
      <c r="AF293" s="13" t="n">
        <v>0.069192</v>
      </c>
      <c r="AG293" s="13" t="n">
        <v>0.010929</v>
      </c>
      <c r="AH293" s="13" t="n">
        <v>0.086892</v>
      </c>
      <c r="AI293" s="13" t="n">
        <v>-0.012558</v>
      </c>
      <c r="AJ293" s="13" t="n">
        <v>-0.148826</v>
      </c>
      <c r="AK293" s="13" t="n">
        <v>0.00786</v>
      </c>
      <c r="AL293" s="13" t="n">
        <v>-0.052384</v>
      </c>
      <c r="AM293" s="13" t="n">
        <v>0.095794</v>
      </c>
      <c r="AN293" s="13" t="n">
        <v>0.093106</v>
      </c>
      <c r="AO293" s="13" t="n">
        <v>0.084265</v>
      </c>
      <c r="AP293" s="13" t="n">
        <v>-0.03787</v>
      </c>
      <c r="AQ293" s="13" t="n">
        <v>0.005623</v>
      </c>
      <c r="AR293" s="13" t="n">
        <v>0.065731</v>
      </c>
      <c r="AS293" s="13" t="n">
        <v>0.020802</v>
      </c>
      <c r="AT293" s="13" t="n">
        <v>0.153635</v>
      </c>
      <c r="AU293" s="13" t="n">
        <v>-0.043862</v>
      </c>
      <c r="AV293" s="13" t="n">
        <v>0.144254</v>
      </c>
      <c r="AW293" s="13" t="n">
        <v>0.02954</v>
      </c>
      <c r="AX293" s="13" t="n">
        <v>-0.010947</v>
      </c>
      <c r="AY293" s="13" t="n">
        <v>-0.090763</v>
      </c>
      <c r="AZ293" s="13" t="n">
        <v>-0.069237</v>
      </c>
      <c r="BA293" s="13" t="n">
        <v>-0.392751</v>
      </c>
      <c r="BB293" s="13" t="n">
        <v>0.290554</v>
      </c>
      <c r="BC293" s="13" t="n">
        <v>-0.006765</v>
      </c>
      <c r="BD293" s="13" t="n">
        <v>-0.016619</v>
      </c>
      <c r="BE293" s="13" t="n">
        <v>0.146548</v>
      </c>
      <c r="BF293" s="13" t="n">
        <v>0.045675</v>
      </c>
      <c r="BG293" s="13" t="n">
        <v>-0.086201</v>
      </c>
      <c r="BH293" s="13" t="n">
        <v>-0.008898</v>
      </c>
      <c r="BI293" s="13" t="n">
        <v>0.306785</v>
      </c>
      <c r="BJ293" s="13" t="n">
        <v>0.101188</v>
      </c>
      <c r="BK293" s="13" t="n">
        <v>-0.000893</v>
      </c>
      <c r="BM293" s="13" t="n">
        <v>0.018763</v>
      </c>
      <c r="BN293" s="13" t="n">
        <v>0.08417</v>
      </c>
      <c r="BO293" s="13" t="n">
        <v>-2.2E-005</v>
      </c>
      <c r="BP293" s="13" t="n">
        <v>0.00702</v>
      </c>
      <c r="BQ293" s="13" t="n">
        <v>-0.008668</v>
      </c>
      <c r="BR293" s="13" t="n">
        <v>0.05865</v>
      </c>
      <c r="BS293" s="13" t="n">
        <v>0.021658</v>
      </c>
      <c r="BT293" s="13" t="n">
        <v>0.009925</v>
      </c>
      <c r="BU293" s="13" t="n">
        <v>-0.056638</v>
      </c>
      <c r="BV293" s="13" t="n">
        <v>0.130835</v>
      </c>
      <c r="BW293" s="13" t="n">
        <v>0.024077</v>
      </c>
      <c r="BX293" s="13" t="n">
        <v>-0.005274</v>
      </c>
      <c r="BY293" s="13" t="n">
        <v>0.006226</v>
      </c>
      <c r="BZ293" s="13" t="n">
        <v>-0.007483</v>
      </c>
      <c r="CA293" s="13" t="n">
        <v>0.010098</v>
      </c>
      <c r="CB293" s="13" t="n">
        <v>-0.023938</v>
      </c>
      <c r="CC293" s="13" t="n">
        <v>0.032326</v>
      </c>
      <c r="CD293" s="13" t="n">
        <v>0.010639</v>
      </c>
      <c r="CE293" s="13" t="n">
        <v>-0.018939</v>
      </c>
      <c r="CF293" s="13" t="n">
        <v>0.08756</v>
      </c>
      <c r="CG293" s="13" t="n">
        <v>0.002272</v>
      </c>
      <c r="CH293" s="13" t="n">
        <v>0.023744</v>
      </c>
      <c r="CI293" s="13" t="n">
        <v>-0.019439</v>
      </c>
      <c r="CJ293" s="13" t="n">
        <v>0.029965</v>
      </c>
      <c r="CK293" s="13" t="n">
        <v>-0.039999</v>
      </c>
      <c r="CL293" s="13" t="n">
        <v>0.011741</v>
      </c>
      <c r="CM293" s="13" t="n">
        <v>0.00887</v>
      </c>
      <c r="CN293" s="13" t="n">
        <v>0.06982</v>
      </c>
      <c r="CO293" s="13" t="n">
        <v>-0.002058</v>
      </c>
      <c r="CP293" s="13" t="n">
        <v>0.03853</v>
      </c>
      <c r="CQ293" s="13" t="n">
        <v>0.040514</v>
      </c>
      <c r="CR293" s="13" t="n">
        <v>-0.034794</v>
      </c>
      <c r="CS293" s="13" t="n">
        <v>-0.122604</v>
      </c>
      <c r="CT293" s="13" t="n">
        <v>0.029005</v>
      </c>
      <c r="CU293" s="13" t="n">
        <v>-0.115803</v>
      </c>
      <c r="CV293" s="13" t="n">
        <v>0.097285</v>
      </c>
      <c r="CW293" s="13" t="n">
        <v>0.058438</v>
      </c>
      <c r="CX293" s="13" t="n">
        <v>-0.031017</v>
      </c>
      <c r="CY293" s="13" t="n">
        <v>0.038819</v>
      </c>
      <c r="CZ293" s="13" t="n">
        <v>-0.077642</v>
      </c>
      <c r="DA293" s="13" t="n">
        <v>0.089304</v>
      </c>
      <c r="DB293" s="13" t="n">
        <v>0.00738</v>
      </c>
      <c r="DC293" s="13" t="n">
        <v>-0.047928</v>
      </c>
      <c r="DD293" s="13" t="n">
        <v>0.03855</v>
      </c>
      <c r="DE293" s="13" t="n">
        <v>0.017423</v>
      </c>
      <c r="DF293" s="13" t="n">
        <v>0.029992</v>
      </c>
      <c r="DG293" s="13" t="n">
        <v>0.062799</v>
      </c>
      <c r="DH293" s="13" t="n">
        <v>-0.054286</v>
      </c>
      <c r="DI293" s="13" t="n">
        <v>-0.108629</v>
      </c>
      <c r="DJ293" s="13" t="n">
        <v>-0.21823</v>
      </c>
      <c r="DK293" s="13" t="n">
        <v>0.125835</v>
      </c>
      <c r="DL293" s="13" t="n">
        <v>0.038045</v>
      </c>
      <c r="DM293" s="13" t="n">
        <v>0.037525</v>
      </c>
      <c r="DN293" s="13" t="n">
        <v>0.036019</v>
      </c>
      <c r="DO293" s="13" t="n">
        <v>0.045969</v>
      </c>
      <c r="DP293" s="13" t="n">
        <v>-0.050916</v>
      </c>
      <c r="DQ293" s="13" t="n">
        <v>0.024776</v>
      </c>
      <c r="DR293" s="13" t="n">
        <v>0.183297</v>
      </c>
      <c r="DS293" s="13" t="n">
        <v>0.08958</v>
      </c>
      <c r="DT293" s="13" t="n">
        <v>0.077042</v>
      </c>
      <c r="DV293" s="13" t="n">
        <v>0.022044</v>
      </c>
      <c r="DW293" s="13" t="n">
        <v>0.079691</v>
      </c>
      <c r="DX293" s="13" t="n">
        <v>0.017991</v>
      </c>
      <c r="DY293" s="13" t="n">
        <v>0.011739</v>
      </c>
      <c r="DZ293" s="13" t="n">
        <v>-0.014708</v>
      </c>
      <c r="EA293" s="13" t="n">
        <v>0.056092</v>
      </c>
      <c r="EB293" s="13" t="n">
        <v>0.019127</v>
      </c>
      <c r="EC293" s="13" t="n">
        <v>0.013815</v>
      </c>
      <c r="ED293" s="13" t="n">
        <v>-0.055074</v>
      </c>
      <c r="EE293" s="13" t="n">
        <v>0.135632</v>
      </c>
      <c r="EF293" s="13" t="n">
        <v>0.026419</v>
      </c>
      <c r="EG293" s="13" t="n">
        <v>-0.00429</v>
      </c>
      <c r="EH293" s="13" t="n">
        <v>0.009305</v>
      </c>
      <c r="EI293" s="13" t="n">
        <v>-0.00634</v>
      </c>
      <c r="EJ293" s="13" t="n">
        <v>0.009706</v>
      </c>
      <c r="EK293" s="13" t="n">
        <v>-0.029333</v>
      </c>
      <c r="EL293" s="13" t="n">
        <v>0.040897</v>
      </c>
      <c r="EM293" s="13" t="n">
        <v>0.009406</v>
      </c>
      <c r="EN293" s="13" t="n">
        <v>-0.017898</v>
      </c>
      <c r="EO293" s="13" t="n">
        <v>0.091002</v>
      </c>
      <c r="EP293" s="13" t="n">
        <v>0.001117</v>
      </c>
      <c r="EQ293" s="13" t="n">
        <v>0.022477</v>
      </c>
      <c r="ER293" s="13" t="n">
        <v>-0.013906</v>
      </c>
      <c r="ES293" s="13" t="n">
        <v>0.027451</v>
      </c>
      <c r="ET293" s="13" t="n">
        <v>-0.038053</v>
      </c>
      <c r="EU293" s="13" t="n">
        <v>0.011183</v>
      </c>
      <c r="EV293" s="13" t="n">
        <v>0.009837</v>
      </c>
      <c r="EW293" s="13" t="n">
        <v>0.069362</v>
      </c>
      <c r="EX293" s="13" t="n">
        <v>0.00185</v>
      </c>
      <c r="EY293" s="13" t="n">
        <v>0.037225</v>
      </c>
      <c r="EZ293" s="13" t="n">
        <v>0.040893</v>
      </c>
      <c r="FA293" s="13" t="n">
        <v>-0.039627</v>
      </c>
      <c r="FB293" s="13" t="n">
        <v>-0.122604</v>
      </c>
      <c r="FC293" s="13" t="n">
        <v>0.026862</v>
      </c>
      <c r="FD293" s="13" t="n">
        <v>-0.11858</v>
      </c>
      <c r="FE293" s="13" t="n">
        <v>0.107668</v>
      </c>
      <c r="FF293" s="13" t="n">
        <v>0.069291</v>
      </c>
      <c r="FG293" s="13" t="n">
        <v>-0.031799</v>
      </c>
      <c r="FH293" s="13" t="n">
        <v>0.039109</v>
      </c>
      <c r="FI293" s="13" t="n">
        <v>-0.086469</v>
      </c>
      <c r="FJ293" s="13" t="n">
        <v>0.092211</v>
      </c>
      <c r="FK293" s="13" t="n">
        <v>0.00861</v>
      </c>
      <c r="FL293" s="13" t="n">
        <v>-0.049638</v>
      </c>
      <c r="FM293" s="13" t="n">
        <v>0.039134</v>
      </c>
      <c r="FN293" s="13" t="n">
        <v>0.011202</v>
      </c>
      <c r="FO293" s="13" t="n">
        <v>0.027912</v>
      </c>
      <c r="FP293" s="13" t="n">
        <v>0.083354</v>
      </c>
      <c r="FQ293" s="13" t="n">
        <v>-0.059186</v>
      </c>
      <c r="FR293" s="13" t="n">
        <v>-0.109853</v>
      </c>
      <c r="FS293" s="13" t="n">
        <v>-0.227682</v>
      </c>
      <c r="FT293" s="13" t="n">
        <v>0.160596</v>
      </c>
      <c r="FU293" s="13" t="n">
        <v>0.052385</v>
      </c>
      <c r="FV293" s="13" t="n">
        <v>0.041493</v>
      </c>
      <c r="FW293" s="13" t="n">
        <v>0.029421</v>
      </c>
      <c r="FX293" s="13" t="n">
        <v>0.038437</v>
      </c>
      <c r="FY293" s="13" t="n">
        <v>-0.05288</v>
      </c>
      <c r="FZ293" s="13" t="n">
        <v>0.030608</v>
      </c>
      <c r="GA293" s="13" t="n">
        <v>0.193071</v>
      </c>
      <c r="GB293" s="13" t="n">
        <v>0.097805</v>
      </c>
      <c r="GC293" s="13" t="n">
        <v>0.082572</v>
      </c>
    </row>
    <row r="294" customFormat="false" ht="15" hidden="false" customHeight="false" outlineLevel="0" collapsed="false">
      <c r="B294" s="8" t="str">
        <f aca="false">Deals!B294</f>
        <v>Omnicell, Inc.</v>
      </c>
      <c r="C294" s="12" t="n">
        <v>1</v>
      </c>
      <c r="D294" s="13" t="n">
        <v>-0.022151</v>
      </c>
      <c r="E294" s="13" t="n">
        <v>0.018268</v>
      </c>
      <c r="F294" s="13" t="n">
        <v>0.143165</v>
      </c>
      <c r="G294" s="13" t="n">
        <v>0.01538</v>
      </c>
      <c r="H294" s="13" t="n">
        <v>0.058114</v>
      </c>
      <c r="I294" s="13" t="n">
        <v>0.130003</v>
      </c>
      <c r="J294" s="13" t="n">
        <v>-0.028438</v>
      </c>
      <c r="K294" s="13" t="n">
        <v>0.019159</v>
      </c>
      <c r="L294" s="13" t="n">
        <v>-0.148172</v>
      </c>
      <c r="M294" s="13" t="n">
        <v>0.098851</v>
      </c>
      <c r="N294" s="13" t="n">
        <v>-0.054393</v>
      </c>
      <c r="O294" s="13" t="n">
        <v>0.058997</v>
      </c>
      <c r="P294" s="13" t="n">
        <v>0.059192</v>
      </c>
      <c r="Q294" s="13" t="n">
        <v>0.069034</v>
      </c>
      <c r="R294" s="13" t="n">
        <v>0.01845</v>
      </c>
      <c r="S294" s="13" t="n">
        <v>-0.036232</v>
      </c>
      <c r="T294" s="13" t="n">
        <v>0.080201</v>
      </c>
      <c r="U294" s="13" t="n">
        <v>0.150812</v>
      </c>
      <c r="V294" s="13" t="n">
        <v>0.034274</v>
      </c>
      <c r="W294" s="13" t="n">
        <v>-0.004873</v>
      </c>
      <c r="X294" s="13" t="n">
        <v>-0.024486</v>
      </c>
      <c r="Y294" s="13" t="n">
        <v>0.052209</v>
      </c>
      <c r="Z294" s="13" t="n">
        <v>-0.074427</v>
      </c>
      <c r="AA294" s="13" t="n">
        <v>0.01134</v>
      </c>
      <c r="AB294" s="13" t="n">
        <v>-0.110092</v>
      </c>
      <c r="AC294" s="13" t="n">
        <v>-0.005727</v>
      </c>
      <c r="AD294" s="13" t="n">
        <v>-0.006912</v>
      </c>
      <c r="AE294" s="13" t="n">
        <v>0.080046</v>
      </c>
      <c r="AF294" s="13" t="n">
        <v>0.126745</v>
      </c>
      <c r="AG294" s="13" t="n">
        <v>0.134414</v>
      </c>
      <c r="AH294" s="13" t="n">
        <v>0.155462</v>
      </c>
      <c r="AI294" s="13" t="n">
        <v>0.045818</v>
      </c>
      <c r="AJ294" s="13" t="n">
        <v>-0.01669</v>
      </c>
      <c r="AK294" s="13" t="n">
        <v>0.092362</v>
      </c>
      <c r="AL294" s="13" t="n">
        <v>-0.207044</v>
      </c>
      <c r="AM294" s="13" t="n">
        <v>0.063521</v>
      </c>
      <c r="AN294" s="13" t="n">
        <v>0.304314</v>
      </c>
      <c r="AO294" s="13" t="n">
        <v>-0.048381</v>
      </c>
      <c r="AP294" s="13" t="n">
        <v>-0.005938</v>
      </c>
      <c r="AQ294" s="13" t="n">
        <v>-0.011324</v>
      </c>
      <c r="AR294" s="13" t="n">
        <v>0.082819</v>
      </c>
      <c r="AS294" s="13" t="n">
        <v>-0.12577</v>
      </c>
      <c r="AT294" s="13" t="n">
        <v>-0.04534</v>
      </c>
      <c r="AU294" s="13" t="n">
        <v>0.006546</v>
      </c>
      <c r="AV294" s="13" t="n">
        <v>-0.026014</v>
      </c>
      <c r="AW294" s="13" t="n">
        <v>0.136383</v>
      </c>
      <c r="AX294" s="13" t="n">
        <v>0.021628</v>
      </c>
      <c r="AY294" s="13" t="n">
        <v>-0.005384</v>
      </c>
      <c r="AZ294" s="13" t="n">
        <v>0.002338</v>
      </c>
      <c r="BA294" s="13" t="n">
        <v>-0.195041</v>
      </c>
      <c r="BB294" s="13" t="n">
        <v>0.111619</v>
      </c>
      <c r="BC294" s="13" t="n">
        <v>-0.082167</v>
      </c>
      <c r="BD294" s="13" t="n">
        <v>0.055448</v>
      </c>
      <c r="BE294" s="13" t="n">
        <v>-0.004673</v>
      </c>
      <c r="BF294" s="13" t="n">
        <v>-0.051359</v>
      </c>
      <c r="BG294" s="13" t="n">
        <v>0.119676</v>
      </c>
      <c r="BH294" s="13" t="n">
        <v>0.159255</v>
      </c>
      <c r="BI294" s="13" t="n">
        <v>0.211438</v>
      </c>
      <c r="BJ294" s="13" t="n">
        <v>0.144683</v>
      </c>
      <c r="BK294" s="13" t="n">
        <v>-0.018497</v>
      </c>
      <c r="BM294" s="13" t="n">
        <v>0.018763</v>
      </c>
      <c r="BN294" s="13" t="n">
        <v>0.08417</v>
      </c>
      <c r="BO294" s="13" t="n">
        <v>-2.2E-005</v>
      </c>
      <c r="BP294" s="13" t="n">
        <v>0.00702</v>
      </c>
      <c r="BQ294" s="13" t="n">
        <v>-0.008668</v>
      </c>
      <c r="BR294" s="13" t="n">
        <v>0.05865</v>
      </c>
      <c r="BS294" s="13" t="n">
        <v>0.021658</v>
      </c>
      <c r="BT294" s="13" t="n">
        <v>0.009925</v>
      </c>
      <c r="BU294" s="13" t="n">
        <v>-0.056638</v>
      </c>
      <c r="BV294" s="13" t="n">
        <v>0.130835</v>
      </c>
      <c r="BW294" s="13" t="n">
        <v>0.024077</v>
      </c>
      <c r="BX294" s="13" t="n">
        <v>-0.005274</v>
      </c>
      <c r="BY294" s="13" t="n">
        <v>0.006226</v>
      </c>
      <c r="BZ294" s="13" t="n">
        <v>-0.007483</v>
      </c>
      <c r="CA294" s="13" t="n">
        <v>0.010098</v>
      </c>
      <c r="CB294" s="13" t="n">
        <v>-0.023938</v>
      </c>
      <c r="CC294" s="13" t="n">
        <v>0.032326</v>
      </c>
      <c r="CD294" s="13" t="n">
        <v>0.010639</v>
      </c>
      <c r="CE294" s="13" t="n">
        <v>-0.018939</v>
      </c>
      <c r="CF294" s="13" t="n">
        <v>0.08756</v>
      </c>
      <c r="CG294" s="13" t="n">
        <v>0.002272</v>
      </c>
      <c r="CH294" s="13" t="n">
        <v>0.023744</v>
      </c>
      <c r="CI294" s="13" t="n">
        <v>-0.019439</v>
      </c>
      <c r="CJ294" s="13" t="n">
        <v>0.029965</v>
      </c>
      <c r="CK294" s="13" t="n">
        <v>-0.039999</v>
      </c>
      <c r="CL294" s="13" t="n">
        <v>0.011741</v>
      </c>
      <c r="CM294" s="13" t="n">
        <v>0.00887</v>
      </c>
      <c r="CN294" s="13" t="n">
        <v>0.06982</v>
      </c>
      <c r="CO294" s="13" t="n">
        <v>-0.002058</v>
      </c>
      <c r="CP294" s="13" t="n">
        <v>0.03853</v>
      </c>
      <c r="CQ294" s="13" t="n">
        <v>0.040514</v>
      </c>
      <c r="CR294" s="13" t="n">
        <v>-0.034794</v>
      </c>
      <c r="CS294" s="13" t="n">
        <v>-0.122604</v>
      </c>
      <c r="CT294" s="13" t="n">
        <v>0.029005</v>
      </c>
      <c r="CU294" s="13" t="n">
        <v>-0.115803</v>
      </c>
      <c r="CV294" s="13" t="n">
        <v>0.097285</v>
      </c>
      <c r="CW294" s="13" t="n">
        <v>0.058438</v>
      </c>
      <c r="CX294" s="13" t="n">
        <v>-0.031017</v>
      </c>
      <c r="CY294" s="13" t="n">
        <v>0.038819</v>
      </c>
      <c r="CZ294" s="13" t="n">
        <v>-0.077642</v>
      </c>
      <c r="DA294" s="13" t="n">
        <v>0.089304</v>
      </c>
      <c r="DB294" s="13" t="n">
        <v>0.00738</v>
      </c>
      <c r="DC294" s="13" t="n">
        <v>-0.047928</v>
      </c>
      <c r="DD294" s="13" t="n">
        <v>0.03855</v>
      </c>
      <c r="DE294" s="13" t="n">
        <v>0.017423</v>
      </c>
      <c r="DF294" s="13" t="n">
        <v>0.029992</v>
      </c>
      <c r="DG294" s="13" t="n">
        <v>0.062799</v>
      </c>
      <c r="DH294" s="13" t="n">
        <v>-0.054286</v>
      </c>
      <c r="DI294" s="13" t="n">
        <v>-0.108629</v>
      </c>
      <c r="DJ294" s="13" t="n">
        <v>-0.21823</v>
      </c>
      <c r="DK294" s="13" t="n">
        <v>0.125835</v>
      </c>
      <c r="DL294" s="13" t="n">
        <v>0.038045</v>
      </c>
      <c r="DM294" s="13" t="n">
        <v>0.037525</v>
      </c>
      <c r="DN294" s="13" t="n">
        <v>0.036019</v>
      </c>
      <c r="DO294" s="13" t="n">
        <v>0.045969</v>
      </c>
      <c r="DP294" s="13" t="n">
        <v>-0.050916</v>
      </c>
      <c r="DQ294" s="13" t="n">
        <v>0.024776</v>
      </c>
      <c r="DR294" s="13" t="n">
        <v>0.183297</v>
      </c>
      <c r="DS294" s="13" t="n">
        <v>0.08958</v>
      </c>
      <c r="DT294" s="13" t="n">
        <v>0.077042</v>
      </c>
      <c r="DV294" s="13" t="n">
        <v>0.022044</v>
      </c>
      <c r="DW294" s="13" t="n">
        <v>0.079691</v>
      </c>
      <c r="DX294" s="13" t="n">
        <v>0.017991</v>
      </c>
      <c r="DY294" s="13" t="n">
        <v>0.011739</v>
      </c>
      <c r="DZ294" s="13" t="n">
        <v>-0.014708</v>
      </c>
      <c r="EA294" s="13" t="n">
        <v>0.056092</v>
      </c>
      <c r="EB294" s="13" t="n">
        <v>0.019127</v>
      </c>
      <c r="EC294" s="13" t="n">
        <v>0.013815</v>
      </c>
      <c r="ED294" s="13" t="n">
        <v>-0.055074</v>
      </c>
      <c r="EE294" s="13" t="n">
        <v>0.135632</v>
      </c>
      <c r="EF294" s="13" t="n">
        <v>0.026419</v>
      </c>
      <c r="EG294" s="13" t="n">
        <v>-0.00429</v>
      </c>
      <c r="EH294" s="13" t="n">
        <v>0.009305</v>
      </c>
      <c r="EI294" s="13" t="n">
        <v>-0.00634</v>
      </c>
      <c r="EJ294" s="13" t="n">
        <v>0.009706</v>
      </c>
      <c r="EK294" s="13" t="n">
        <v>-0.029333</v>
      </c>
      <c r="EL294" s="13" t="n">
        <v>0.040897</v>
      </c>
      <c r="EM294" s="13" t="n">
        <v>0.009406</v>
      </c>
      <c r="EN294" s="13" t="n">
        <v>-0.017898</v>
      </c>
      <c r="EO294" s="13" t="n">
        <v>0.091002</v>
      </c>
      <c r="EP294" s="13" t="n">
        <v>0.001117</v>
      </c>
      <c r="EQ294" s="13" t="n">
        <v>0.022477</v>
      </c>
      <c r="ER294" s="13" t="n">
        <v>-0.013906</v>
      </c>
      <c r="ES294" s="13" t="n">
        <v>0.027451</v>
      </c>
      <c r="ET294" s="13" t="n">
        <v>-0.038053</v>
      </c>
      <c r="EU294" s="13" t="n">
        <v>0.011183</v>
      </c>
      <c r="EV294" s="13" t="n">
        <v>0.009837</v>
      </c>
      <c r="EW294" s="13" t="n">
        <v>0.069362</v>
      </c>
      <c r="EX294" s="13" t="n">
        <v>0.00185</v>
      </c>
      <c r="EY294" s="13" t="n">
        <v>0.037225</v>
      </c>
      <c r="EZ294" s="13" t="n">
        <v>0.040893</v>
      </c>
      <c r="FA294" s="13" t="n">
        <v>-0.039627</v>
      </c>
      <c r="FB294" s="13" t="n">
        <v>-0.122604</v>
      </c>
      <c r="FC294" s="13" t="n">
        <v>0.026862</v>
      </c>
      <c r="FD294" s="13" t="n">
        <v>-0.11858</v>
      </c>
      <c r="FE294" s="13" t="n">
        <v>0.107668</v>
      </c>
      <c r="FF294" s="13" t="n">
        <v>0.069291</v>
      </c>
      <c r="FG294" s="13" t="n">
        <v>-0.031799</v>
      </c>
      <c r="FH294" s="13" t="n">
        <v>0.039109</v>
      </c>
      <c r="FI294" s="13" t="n">
        <v>-0.086469</v>
      </c>
      <c r="FJ294" s="13" t="n">
        <v>0.092211</v>
      </c>
      <c r="FK294" s="13" t="n">
        <v>0.00861</v>
      </c>
      <c r="FL294" s="13" t="n">
        <v>-0.049638</v>
      </c>
      <c r="FM294" s="13" t="n">
        <v>0.039134</v>
      </c>
      <c r="FN294" s="13" t="n">
        <v>0.011202</v>
      </c>
      <c r="FO294" s="13" t="n">
        <v>0.027912</v>
      </c>
      <c r="FP294" s="13" t="n">
        <v>0.083354</v>
      </c>
      <c r="FQ294" s="13" t="n">
        <v>-0.059186</v>
      </c>
      <c r="FR294" s="13" t="n">
        <v>-0.109853</v>
      </c>
      <c r="FS294" s="13" t="n">
        <v>-0.227682</v>
      </c>
      <c r="FT294" s="13" t="n">
        <v>0.160596</v>
      </c>
      <c r="FU294" s="13" t="n">
        <v>0.052385</v>
      </c>
      <c r="FV294" s="13" t="n">
        <v>0.041493</v>
      </c>
      <c r="FW294" s="13" t="n">
        <v>0.029421</v>
      </c>
      <c r="FX294" s="13" t="n">
        <v>0.038437</v>
      </c>
      <c r="FY294" s="13" t="n">
        <v>-0.05288</v>
      </c>
      <c r="FZ294" s="13" t="n">
        <v>0.030608</v>
      </c>
      <c r="GA294" s="13" t="n">
        <v>0.193071</v>
      </c>
      <c r="GB294" s="13" t="n">
        <v>0.097805</v>
      </c>
      <c r="GC294" s="13" t="n">
        <v>0.082572</v>
      </c>
    </row>
    <row r="295" customFormat="false" ht="15" hidden="false" customHeight="false" outlineLevel="0" collapsed="false">
      <c r="B295" s="8" t="str">
        <f aca="false">Deals!B295</f>
        <v>Bowflex Inc.</v>
      </c>
      <c r="C295" s="12" t="n">
        <v>1</v>
      </c>
      <c r="D295" s="13" t="n">
        <v>-0.132957</v>
      </c>
      <c r="E295" s="13" t="n">
        <v>0.143872</v>
      </c>
      <c r="F295" s="13" t="n">
        <v>-0.086957</v>
      </c>
      <c r="G295" s="13" t="n">
        <v>0.169501</v>
      </c>
      <c r="H295" s="13" t="n">
        <v>-0.13524</v>
      </c>
      <c r="I295" s="13" t="n">
        <v>0.056054</v>
      </c>
      <c r="J295" s="13" t="n">
        <v>0.2362</v>
      </c>
      <c r="K295" s="13" t="n">
        <v>-0.024474</v>
      </c>
      <c r="L295" s="13" t="n">
        <v>-0.225352</v>
      </c>
      <c r="M295" s="13" t="n">
        <v>-0.022727</v>
      </c>
      <c r="N295" s="13" t="n">
        <v>0.075581</v>
      </c>
      <c r="O295" s="13" t="n">
        <v>-0.062162</v>
      </c>
      <c r="P295" s="13" t="n">
        <v>-0.072046</v>
      </c>
      <c r="Q295" s="13" t="n">
        <v>0.13354</v>
      </c>
      <c r="R295" s="13" t="n">
        <v>-0.00274</v>
      </c>
      <c r="S295" s="13" t="n">
        <v>-0.002747</v>
      </c>
      <c r="T295" s="13" t="n">
        <v>0.055096</v>
      </c>
      <c r="U295" s="13" t="n">
        <v>-0.08094</v>
      </c>
      <c r="V295" s="13" t="n">
        <v>-0.071023</v>
      </c>
      <c r="W295" s="13" t="n">
        <v>0.033639</v>
      </c>
      <c r="X295" s="13" t="n">
        <v>-0.230769</v>
      </c>
      <c r="Y295" s="13" t="n">
        <v>0.007692</v>
      </c>
      <c r="Z295" s="13" t="n">
        <v>0.019084</v>
      </c>
      <c r="AA295" s="13" t="n">
        <v>-0.037453</v>
      </c>
      <c r="AB295" s="13" t="n">
        <v>-0.077821</v>
      </c>
      <c r="AC295" s="13" t="n">
        <v>0.135021</v>
      </c>
      <c r="AD295" s="13" t="n">
        <v>0.081784</v>
      </c>
      <c r="AE295" s="13" t="n">
        <v>0.027491</v>
      </c>
      <c r="AF295" s="13" t="n">
        <v>0.050167</v>
      </c>
      <c r="AG295" s="13" t="n">
        <v>-0.092357</v>
      </c>
      <c r="AH295" s="13" t="n">
        <v>0.02807</v>
      </c>
      <c r="AI295" s="13" t="n">
        <v>-0.047782</v>
      </c>
      <c r="AJ295" s="13" t="n">
        <v>-0.123297</v>
      </c>
      <c r="AK295" s="13" t="n">
        <v>0.055601</v>
      </c>
      <c r="AL295" s="13" t="n">
        <v>-0.155693</v>
      </c>
      <c r="AM295" s="13" t="n">
        <v>-0.311009</v>
      </c>
      <c r="AN295" s="13" t="n">
        <v>-0.130493</v>
      </c>
      <c r="AO295" s="13" t="n">
        <v>-0.148545</v>
      </c>
      <c r="AP295" s="13" t="n">
        <v>-0.03777</v>
      </c>
      <c r="AQ295" s="13" t="n">
        <v>-0.497196</v>
      </c>
      <c r="AR295" s="13" t="n">
        <v>-0.178439</v>
      </c>
      <c r="AS295" s="13" t="n">
        <v>-0.126697</v>
      </c>
      <c r="AT295" s="13" t="n">
        <v>-0.279793</v>
      </c>
      <c r="AU295" s="13" t="n">
        <v>-0.028777</v>
      </c>
      <c r="AV295" s="13" t="n">
        <v>0.222222</v>
      </c>
      <c r="AW295" s="13" t="n">
        <v>-0.127273</v>
      </c>
      <c r="AX295" s="13" t="n">
        <v>0.215278</v>
      </c>
      <c r="AY295" s="13" t="n">
        <v>0.817143</v>
      </c>
      <c r="AZ295" s="13" t="n">
        <v>0.012579</v>
      </c>
      <c r="BA295" s="13" t="n">
        <v>-0.189441</v>
      </c>
      <c r="BB295" s="13" t="n">
        <v>1.48659</v>
      </c>
      <c r="BC295" s="13" t="n">
        <v>-0.058552</v>
      </c>
      <c r="BD295" s="13" t="n">
        <v>0.517185</v>
      </c>
      <c r="BE295" s="13" t="n">
        <v>0.125135</v>
      </c>
      <c r="BF295" s="13" t="n">
        <v>0.136146</v>
      </c>
      <c r="BG295" s="13" t="n">
        <v>0.448101</v>
      </c>
      <c r="BH295" s="13" t="n">
        <v>0.263986</v>
      </c>
      <c r="BI295" s="13" t="n">
        <v>-0.027201</v>
      </c>
      <c r="BJ295" s="13" t="n">
        <v>-0.140284</v>
      </c>
      <c r="BK295" s="13" t="n">
        <v>0.351158</v>
      </c>
      <c r="BM295" s="13" t="n">
        <v>0.004082</v>
      </c>
      <c r="BN295" s="13" t="n">
        <v>0.083681</v>
      </c>
      <c r="BO295" s="13" t="n">
        <v>0.02588</v>
      </c>
      <c r="BP295" s="13" t="n">
        <v>0.023475</v>
      </c>
      <c r="BQ295" s="13" t="n">
        <v>-0.014498</v>
      </c>
      <c r="BR295" s="13" t="n">
        <v>0.059701</v>
      </c>
      <c r="BS295" s="13" t="n">
        <v>0.023253</v>
      </c>
      <c r="BT295" s="13" t="n">
        <v>0.026079</v>
      </c>
      <c r="BU295" s="13" t="n">
        <v>-0.091332</v>
      </c>
      <c r="BV295" s="13" t="n">
        <v>0.092289</v>
      </c>
      <c r="BW295" s="13" t="n">
        <v>0.038276</v>
      </c>
      <c r="BX295" s="13" t="n">
        <v>-0.039286</v>
      </c>
      <c r="BY295" s="13" t="n">
        <v>0.016726</v>
      </c>
      <c r="BZ295" s="13" t="n">
        <v>0.031921</v>
      </c>
      <c r="CA295" s="13" t="n">
        <v>0.003974</v>
      </c>
      <c r="CB295" s="13" t="n">
        <v>-0.037875</v>
      </c>
      <c r="CC295" s="13" t="n">
        <v>0.090566</v>
      </c>
      <c r="CD295" s="13" t="n">
        <v>-0.028201</v>
      </c>
      <c r="CE295" s="13" t="n">
        <v>-0.000852</v>
      </c>
      <c r="CF295" s="13" t="n">
        <v>0.05849</v>
      </c>
      <c r="CG295" s="13" t="n">
        <v>-0.025199</v>
      </c>
      <c r="CH295" s="13" t="n">
        <v>0.045252</v>
      </c>
      <c r="CI295" s="13" t="n">
        <v>0.000926</v>
      </c>
      <c r="CJ295" s="13" t="n">
        <v>0.029971</v>
      </c>
      <c r="CK295" s="13" t="n">
        <v>-0.019706</v>
      </c>
      <c r="CL295" s="13" t="n">
        <v>-0.009147</v>
      </c>
      <c r="CM295" s="13" t="n">
        <v>0.046808</v>
      </c>
      <c r="CN295" s="13" t="n">
        <v>0.104853</v>
      </c>
      <c r="CO295" s="13" t="n">
        <v>0.029695</v>
      </c>
      <c r="CP295" s="13" t="n">
        <v>-0.00856</v>
      </c>
      <c r="CQ295" s="13" t="n">
        <v>0.081557</v>
      </c>
      <c r="CR295" s="13" t="n">
        <v>-0.012881</v>
      </c>
      <c r="CS295" s="13" t="n">
        <v>-0.144756</v>
      </c>
      <c r="CT295" s="13" t="n">
        <v>0.001067</v>
      </c>
      <c r="CU295" s="13" t="n">
        <v>-0.130748</v>
      </c>
      <c r="CV295" s="13" t="n">
        <v>0.105902</v>
      </c>
      <c r="CW295" s="13" t="n">
        <v>0.055703</v>
      </c>
      <c r="CX295" s="13" t="n">
        <v>-0.007136</v>
      </c>
      <c r="CY295" s="13" t="n">
        <v>0.015353</v>
      </c>
      <c r="CZ295" s="13" t="n">
        <v>-0.050152</v>
      </c>
      <c r="DA295" s="13" t="n">
        <v>0.064347</v>
      </c>
      <c r="DB295" s="13" t="n">
        <v>-0.013329</v>
      </c>
      <c r="DC295" s="13" t="n">
        <v>-0.056718</v>
      </c>
      <c r="DD295" s="13" t="n">
        <v>0.000156</v>
      </c>
      <c r="DE295" s="13" t="n">
        <v>0.001541</v>
      </c>
      <c r="DF295" s="13" t="n">
        <v>0.054503</v>
      </c>
      <c r="DG295" s="13" t="n">
        <v>0.127773</v>
      </c>
      <c r="DH295" s="13" t="n">
        <v>-0.031439</v>
      </c>
      <c r="DI295" s="13" t="n">
        <v>-0.042445</v>
      </c>
      <c r="DJ295" s="13" t="n">
        <v>-0.151786</v>
      </c>
      <c r="DK295" s="13" t="n">
        <v>0.181061</v>
      </c>
      <c r="DL295" s="13" t="n">
        <v>0.064379</v>
      </c>
      <c r="DM295" s="13" t="n">
        <v>0.021515</v>
      </c>
      <c r="DN295" s="13" t="n">
        <v>0.001079</v>
      </c>
      <c r="DO295" s="13" t="n">
        <v>0.058416</v>
      </c>
      <c r="DP295" s="13" t="n">
        <v>-0.00196</v>
      </c>
      <c r="DQ295" s="13" t="n">
        <v>-0.009298</v>
      </c>
      <c r="DR295" s="13" t="n">
        <v>0.214574</v>
      </c>
      <c r="DS295" s="13" t="n">
        <v>0.077314</v>
      </c>
      <c r="DT295" s="13" t="n">
        <v>0.146098</v>
      </c>
      <c r="DV295" s="13" t="n">
        <v>0.002424</v>
      </c>
      <c r="DW295" s="13" t="n">
        <v>0.10561</v>
      </c>
      <c r="DX295" s="13" t="n">
        <v>0.043778</v>
      </c>
      <c r="DY295" s="13" t="n">
        <v>0.010881</v>
      </c>
      <c r="DZ295" s="13" t="n">
        <v>-0.023645</v>
      </c>
      <c r="EA295" s="13" t="n">
        <v>0.055189</v>
      </c>
      <c r="EB295" s="13" t="n">
        <v>0.004235</v>
      </c>
      <c r="EC295" s="13" t="n">
        <v>0.021227</v>
      </c>
      <c r="ED295" s="13" t="n">
        <v>-0.116923</v>
      </c>
      <c r="EE295" s="13" t="n">
        <v>0.045407</v>
      </c>
      <c r="EF295" s="13" t="n">
        <v>0.007104</v>
      </c>
      <c r="EG295" s="13" t="n">
        <v>0.015899</v>
      </c>
      <c r="EH295" s="13" t="n">
        <v>0.01839</v>
      </c>
      <c r="EI295" s="13" t="n">
        <v>0.02214</v>
      </c>
      <c r="EJ295" s="13" t="n">
        <v>-0.011661</v>
      </c>
      <c r="EK295" s="13" t="n">
        <v>-0.040966</v>
      </c>
      <c r="EL295" s="13" t="n">
        <v>0.064094</v>
      </c>
      <c r="EM295" s="13" t="n">
        <v>-0.032291</v>
      </c>
      <c r="EN295" s="13" t="n">
        <v>-0.028837</v>
      </c>
      <c r="EO295" s="13" t="n">
        <v>0.067866</v>
      </c>
      <c r="EP295" s="13" t="n">
        <v>-0.023371</v>
      </c>
      <c r="EQ295" s="13" t="n">
        <v>0.02056</v>
      </c>
      <c r="ER295" s="13" t="n">
        <v>-0.008684</v>
      </c>
      <c r="ES295" s="13" t="n">
        <v>0.033566</v>
      </c>
      <c r="ET295" s="13" t="n">
        <v>-0.026163</v>
      </c>
      <c r="EU295" s="13" t="n">
        <v>0.014317</v>
      </c>
      <c r="EV295" s="13" t="n">
        <v>0.010158</v>
      </c>
      <c r="EW295" s="13" t="n">
        <v>0.066016</v>
      </c>
      <c r="EX295" s="13" t="n">
        <v>-0.007249</v>
      </c>
      <c r="EY295" s="13" t="n">
        <v>-0.014598</v>
      </c>
      <c r="EZ295" s="13" t="n">
        <v>0.081223</v>
      </c>
      <c r="FA295" s="13" t="n">
        <v>0.004139</v>
      </c>
      <c r="FB295" s="13" t="n">
        <v>-0.143659</v>
      </c>
      <c r="FC295" s="13" t="n">
        <v>-0.007339</v>
      </c>
      <c r="FD295" s="13" t="n">
        <v>-0.169982</v>
      </c>
      <c r="FE295" s="13" t="n">
        <v>0.200146</v>
      </c>
      <c r="FF295" s="13" t="n">
        <v>0.037106</v>
      </c>
      <c r="FG295" s="13" t="n">
        <v>-0.014703</v>
      </c>
      <c r="FH295" s="13" t="n">
        <v>-0.013995</v>
      </c>
      <c r="FI295" s="13" t="n">
        <v>-0.065877</v>
      </c>
      <c r="FJ295" s="13" t="n">
        <v>0.059797</v>
      </c>
      <c r="FK295" s="13" t="n">
        <v>-0.019193</v>
      </c>
      <c r="FL295" s="13" t="n">
        <v>-0.068961</v>
      </c>
      <c r="FM295" s="13" t="n">
        <v>0.000753</v>
      </c>
      <c r="FN295" s="13" t="n">
        <v>-0.02748</v>
      </c>
      <c r="FO295" s="13" t="n">
        <v>0.021728</v>
      </c>
      <c r="FP295" s="13" t="n">
        <v>0.092301</v>
      </c>
      <c r="FQ295" s="13" t="n">
        <v>-0.004144</v>
      </c>
      <c r="FR295" s="13" t="n">
        <v>-0.045471</v>
      </c>
      <c r="FS295" s="13" t="n">
        <v>-0.172027</v>
      </c>
      <c r="FT295" s="13" t="n">
        <v>0.255191</v>
      </c>
      <c r="FU295" s="13" t="n">
        <v>0.088362</v>
      </c>
      <c r="FV295" s="13" t="n">
        <v>0.088903</v>
      </c>
      <c r="FW295" s="13" t="n">
        <v>0.028921</v>
      </c>
      <c r="FX295" s="13" t="n">
        <v>0.042987</v>
      </c>
      <c r="FY295" s="13" t="n">
        <v>0.011449</v>
      </c>
      <c r="FZ295" s="13" t="n">
        <v>-0.016486</v>
      </c>
      <c r="GA295" s="13" t="n">
        <v>0.238605</v>
      </c>
      <c r="GB295" s="13" t="n">
        <v>0.104316</v>
      </c>
      <c r="GC295" s="13" t="n">
        <v>0.204693</v>
      </c>
    </row>
    <row r="296" customFormat="false" ht="15" hidden="false" customHeight="false" outlineLevel="0" collapsed="false">
      <c r="B296" s="8" t="str">
        <f aca="false">Deals!B296</f>
        <v>Amn Healthcare Services, Inc.</v>
      </c>
      <c r="C296" s="12" t="n">
        <v>1</v>
      </c>
      <c r="D296" s="13" t="n">
        <v>0.00923</v>
      </c>
      <c r="E296" s="13" t="n">
        <v>0.182202</v>
      </c>
      <c r="F296" s="13" t="n">
        <v>0.056531</v>
      </c>
      <c r="G296" s="13" t="n">
        <v>0.051535</v>
      </c>
      <c r="H296" s="13" t="n">
        <v>0.070434</v>
      </c>
      <c r="I296" s="13" t="n">
        <v>0.058294</v>
      </c>
      <c r="J296" s="13" t="n">
        <v>-0.143499</v>
      </c>
      <c r="K296" s="13" t="n">
        <v>-0.120342</v>
      </c>
      <c r="L296" s="13" t="n">
        <v>0.029181</v>
      </c>
      <c r="M296" s="13" t="n">
        <v>0.015244</v>
      </c>
      <c r="N296" s="13" t="n">
        <v>0.154655</v>
      </c>
      <c r="O296" s="13" t="n">
        <v>-0.06762</v>
      </c>
      <c r="P296" s="13" t="n">
        <v>0.147838</v>
      </c>
      <c r="Q296" s="13" t="n">
        <v>-0.013366</v>
      </c>
      <c r="R296" s="13" t="n">
        <v>0.006158</v>
      </c>
      <c r="S296" s="13" t="n">
        <v>-0.112607</v>
      </c>
      <c r="T296" s="13" t="n">
        <v>0.077241</v>
      </c>
      <c r="U296" s="13" t="n">
        <v>-0.055058</v>
      </c>
      <c r="V296" s="13" t="n">
        <v>0.012195</v>
      </c>
      <c r="W296" s="13" t="n">
        <v>0.223561</v>
      </c>
      <c r="X296" s="13" t="n">
        <v>-0.039387</v>
      </c>
      <c r="Y296" s="13" t="n">
        <v>0.143508</v>
      </c>
      <c r="Z296" s="13" t="n">
        <v>-0.018924</v>
      </c>
      <c r="AA296" s="13" t="n">
        <v>0.08934</v>
      </c>
      <c r="AB296" s="13" t="n">
        <v>0.037279</v>
      </c>
      <c r="AC296" s="13" t="n">
        <v>0.019766</v>
      </c>
      <c r="AD296" s="13" t="n">
        <v>0.177974</v>
      </c>
      <c r="AE296" s="13" t="n">
        <v>-0.154824</v>
      </c>
      <c r="AF296" s="13" t="n">
        <v>0.037168</v>
      </c>
      <c r="AG296" s="13" t="n">
        <v>0.032423</v>
      </c>
      <c r="AH296" s="13" t="n">
        <v>-0.036364</v>
      </c>
      <c r="AI296" s="13" t="n">
        <v>-0.06175</v>
      </c>
      <c r="AJ296" s="13" t="n">
        <v>-0.074589</v>
      </c>
      <c r="AK296" s="13" t="n">
        <v>0.258396</v>
      </c>
      <c r="AL296" s="13" t="n">
        <v>-0.110518</v>
      </c>
      <c r="AM296" s="13" t="n">
        <v>0.143487</v>
      </c>
      <c r="AN296" s="13" t="n">
        <v>-0.228122</v>
      </c>
      <c r="AO296" s="13" t="n">
        <v>-0.058388</v>
      </c>
      <c r="AP296" s="13" t="n">
        <v>0.105543</v>
      </c>
      <c r="AQ296" s="13" t="n">
        <v>-0.069535</v>
      </c>
      <c r="AR296" s="13" t="n">
        <v>0.119942</v>
      </c>
      <c r="AS296" s="13" t="n">
        <v>-0.016037</v>
      </c>
      <c r="AT296" s="13" t="n">
        <v>0.094043</v>
      </c>
      <c r="AU296" s="13" t="n">
        <v>-0.014384</v>
      </c>
      <c r="AV296" s="13" t="n">
        <v>0.020848</v>
      </c>
      <c r="AW296" s="13" t="n">
        <v>0.012083</v>
      </c>
      <c r="AX296" s="13" t="n">
        <v>0.047755</v>
      </c>
      <c r="AY296" s="13" t="n">
        <v>0.081367</v>
      </c>
      <c r="AZ296" s="13" t="n">
        <v>0.092312</v>
      </c>
      <c r="BA296" s="13" t="n">
        <v>-0.214538</v>
      </c>
      <c r="BB296" s="13" t="n">
        <v>-0.187338</v>
      </c>
      <c r="BC296" s="13" t="n">
        <v>-0.055768</v>
      </c>
      <c r="BD296" s="13" t="n">
        <v>0.019838</v>
      </c>
      <c r="BE296" s="13" t="n">
        <v>0.214412</v>
      </c>
      <c r="BF296" s="13" t="n">
        <v>-0.020022</v>
      </c>
      <c r="BG296" s="13" t="n">
        <v>0.08581</v>
      </c>
      <c r="BH296" s="13" t="n">
        <v>0.116661</v>
      </c>
      <c r="BI296" s="13" t="n">
        <v>-0.001838</v>
      </c>
      <c r="BJ296" s="13" t="n">
        <v>0.047422</v>
      </c>
      <c r="BK296" s="13" t="n">
        <v>0.056703</v>
      </c>
      <c r="BM296" s="13" t="n">
        <v>-0.014349</v>
      </c>
      <c r="BN296" s="13" t="n">
        <v>0.08568</v>
      </c>
      <c r="BO296" s="13" t="n">
        <v>0.045734</v>
      </c>
      <c r="BP296" s="13" t="n">
        <v>0.033855</v>
      </c>
      <c r="BQ296" s="13" t="n">
        <v>-0.003661</v>
      </c>
      <c r="BR296" s="13" t="n">
        <v>0.0807</v>
      </c>
      <c r="BS296" s="13" t="n">
        <v>0.003679</v>
      </c>
      <c r="BT296" s="13" t="n">
        <v>0.049663</v>
      </c>
      <c r="BU296" s="13" t="n">
        <v>-0.099241</v>
      </c>
      <c r="BV296" s="13" t="n">
        <v>0.093107</v>
      </c>
      <c r="BW296" s="13" t="n">
        <v>-0.022398</v>
      </c>
      <c r="BX296" s="13" t="n">
        <v>0.025391</v>
      </c>
      <c r="BY296" s="13" t="n">
        <v>0.058384</v>
      </c>
      <c r="BZ296" s="13" t="n">
        <v>0.035308</v>
      </c>
      <c r="CA296" s="13" t="n">
        <v>0.039279</v>
      </c>
      <c r="CB296" s="13" t="n">
        <v>0.004125</v>
      </c>
      <c r="CC296" s="13" t="n">
        <v>0.060634</v>
      </c>
      <c r="CD296" s="13" t="n">
        <v>-0.000707</v>
      </c>
      <c r="CE296" s="13" t="n">
        <v>-0.008322</v>
      </c>
      <c r="CF296" s="13" t="n">
        <v>0.056939</v>
      </c>
      <c r="CG296" s="13" t="n">
        <v>0.002457</v>
      </c>
      <c r="CH296" s="13" t="n">
        <v>0.021676</v>
      </c>
      <c r="CI296" s="13" t="n">
        <v>0.000668</v>
      </c>
      <c r="CJ296" s="13" t="n">
        <v>0.028132</v>
      </c>
      <c r="CK296" s="13" t="n">
        <v>-0.040882</v>
      </c>
      <c r="CL296" s="13" t="n">
        <v>0.020508</v>
      </c>
      <c r="CM296" s="13" t="n">
        <v>0.001011</v>
      </c>
      <c r="CN296" s="13" t="n">
        <v>0.086613</v>
      </c>
      <c r="CO296" s="13" t="n">
        <v>0.011741</v>
      </c>
      <c r="CP296" s="13" t="n">
        <v>0.014514</v>
      </c>
      <c r="CQ296" s="13" t="n">
        <v>0.076902</v>
      </c>
      <c r="CR296" s="13" t="n">
        <v>-0.014745</v>
      </c>
      <c r="CS296" s="13" t="n">
        <v>-0.126874</v>
      </c>
      <c r="CT296" s="13" t="n">
        <v>0.032953</v>
      </c>
      <c r="CU296" s="13" t="n">
        <v>-0.121824</v>
      </c>
      <c r="CV296" s="13" t="n">
        <v>0.105013</v>
      </c>
      <c r="CW296" s="13" t="n">
        <v>0.062329</v>
      </c>
      <c r="CX296" s="13" t="n">
        <v>-0.003609</v>
      </c>
      <c r="CY296" s="13" t="n">
        <v>0.031597</v>
      </c>
      <c r="CZ296" s="13" t="n">
        <v>-0.087487</v>
      </c>
      <c r="DA296" s="13" t="n">
        <v>0.087277</v>
      </c>
      <c r="DB296" s="13" t="n">
        <v>-0.028809</v>
      </c>
      <c r="DC296" s="13" t="n">
        <v>-0.01142</v>
      </c>
      <c r="DD296" s="13" t="n">
        <v>-0.016157</v>
      </c>
      <c r="DE296" s="13" t="n">
        <v>0.036256</v>
      </c>
      <c r="DF296" s="13" t="n">
        <v>0.080028</v>
      </c>
      <c r="DG296" s="13" t="n">
        <v>0.039635</v>
      </c>
      <c r="DH296" s="13" t="n">
        <v>-0.02818</v>
      </c>
      <c r="DI296" s="13" t="n">
        <v>-0.076341</v>
      </c>
      <c r="DJ296" s="13" t="n">
        <v>-0.193604</v>
      </c>
      <c r="DK296" s="13" t="n">
        <v>0.193768</v>
      </c>
      <c r="DL296" s="13" t="n">
        <v>0.102705</v>
      </c>
      <c r="DM296" s="13" t="n">
        <v>0.05686</v>
      </c>
      <c r="DN296" s="13" t="n">
        <v>0.007253</v>
      </c>
      <c r="DO296" s="13" t="n">
        <v>0.079862</v>
      </c>
      <c r="DP296" s="13" t="n">
        <v>0.003401</v>
      </c>
      <c r="DQ296" s="13" t="n">
        <v>-0.019809</v>
      </c>
      <c r="DR296" s="13" t="n">
        <v>0.214791</v>
      </c>
      <c r="DS296" s="13" t="n">
        <v>0.115065</v>
      </c>
      <c r="DT296" s="13" t="n">
        <v>0.116678</v>
      </c>
      <c r="DV296" s="13" t="n">
        <v>-0.00396</v>
      </c>
      <c r="DW296" s="13" t="n">
        <v>0.102724</v>
      </c>
      <c r="DX296" s="13" t="n">
        <v>0.056026</v>
      </c>
      <c r="DY296" s="13" t="n">
        <v>0.03106</v>
      </c>
      <c r="DZ296" s="13" t="n">
        <v>-0.008278</v>
      </c>
      <c r="EA296" s="13" t="n">
        <v>0.083394</v>
      </c>
      <c r="EB296" s="13" t="n">
        <v>-0.000451</v>
      </c>
      <c r="EC296" s="13" t="n">
        <v>0.049994</v>
      </c>
      <c r="ED296" s="13" t="n">
        <v>-0.091743</v>
      </c>
      <c r="EE296" s="13" t="n">
        <v>0.084524</v>
      </c>
      <c r="EF296" s="13" t="n">
        <v>-0.015069</v>
      </c>
      <c r="EG296" s="13" t="n">
        <v>0.021881</v>
      </c>
      <c r="EH296" s="13" t="n">
        <v>0.051798</v>
      </c>
      <c r="EI296" s="13" t="n">
        <v>0.026138</v>
      </c>
      <c r="EJ296" s="13" t="n">
        <v>0.025624</v>
      </c>
      <c r="EK296" s="13" t="n">
        <v>0.00125</v>
      </c>
      <c r="EL296" s="13" t="n">
        <v>0.064913</v>
      </c>
      <c r="EM296" s="13" t="n">
        <v>-0.000761</v>
      </c>
      <c r="EN296" s="13" t="n">
        <v>-0.00633</v>
      </c>
      <c r="EO296" s="13" t="n">
        <v>0.065065</v>
      </c>
      <c r="EP296" s="13" t="n">
        <v>0.003386</v>
      </c>
      <c r="EQ296" s="13" t="n">
        <v>0.017911</v>
      </c>
      <c r="ER296" s="13" t="n">
        <v>0.013895</v>
      </c>
      <c r="ES296" s="13" t="n">
        <v>0.034612</v>
      </c>
      <c r="ET296" s="13" t="n">
        <v>-0.042567</v>
      </c>
      <c r="EU296" s="13" t="n">
        <v>0.0217</v>
      </c>
      <c r="EV296" s="13" t="n">
        <v>0.00687</v>
      </c>
      <c r="EW296" s="13" t="n">
        <v>0.088975</v>
      </c>
      <c r="EX296" s="13" t="n">
        <v>0.018863</v>
      </c>
      <c r="EY296" s="13" t="n">
        <v>0.018278</v>
      </c>
      <c r="EZ296" s="13" t="n">
        <v>0.080577</v>
      </c>
      <c r="FA296" s="13" t="n">
        <v>-0.022076</v>
      </c>
      <c r="FB296" s="13" t="n">
        <v>-0.128605</v>
      </c>
      <c r="FC296" s="13" t="n">
        <v>0.03849</v>
      </c>
      <c r="FD296" s="13" t="n">
        <v>-0.118677</v>
      </c>
      <c r="FE296" s="13" t="n">
        <v>0.111825</v>
      </c>
      <c r="FF296" s="13" t="n">
        <v>0.058983</v>
      </c>
      <c r="FG296" s="13" t="n">
        <v>-0.002331</v>
      </c>
      <c r="FH296" s="13" t="n">
        <v>0.039686</v>
      </c>
      <c r="FI296" s="13" t="n">
        <v>-0.087181</v>
      </c>
      <c r="FJ296" s="13" t="n">
        <v>0.089517</v>
      </c>
      <c r="FK296" s="13" t="n">
        <v>-0.030387</v>
      </c>
      <c r="FL296" s="13" t="n">
        <v>-0.027645</v>
      </c>
      <c r="FM296" s="13" t="n">
        <v>-0.007693</v>
      </c>
      <c r="FN296" s="13" t="n">
        <v>0.029804</v>
      </c>
      <c r="FO296" s="13" t="n">
        <v>0.120162</v>
      </c>
      <c r="FP296" s="13" t="n">
        <v>0.049735</v>
      </c>
      <c r="FQ296" s="13" t="n">
        <v>-0.026751</v>
      </c>
      <c r="FR296" s="13" t="n">
        <v>-0.068025</v>
      </c>
      <c r="FS296" s="13" t="n">
        <v>-0.203745</v>
      </c>
      <c r="FT296" s="13" t="n">
        <v>0.199644</v>
      </c>
      <c r="FU296" s="13" t="n">
        <v>0.10533</v>
      </c>
      <c r="FV296" s="13" t="n">
        <v>0.060359</v>
      </c>
      <c r="FW296" s="13" t="n">
        <v>0.001874</v>
      </c>
      <c r="FX296" s="13" t="n">
        <v>0.087533</v>
      </c>
      <c r="FY296" s="13" t="n">
        <v>-0.011573</v>
      </c>
      <c r="FZ296" s="13" t="n">
        <v>-0.028636</v>
      </c>
      <c r="GA296" s="13" t="n">
        <v>0.206308</v>
      </c>
      <c r="GB296" s="13" t="n">
        <v>0.094331</v>
      </c>
      <c r="GC296" s="13" t="n">
        <v>0.112618</v>
      </c>
    </row>
    <row r="297" customFormat="false" ht="15" hidden="false" customHeight="false" outlineLevel="0" collapsed="false">
      <c r="B297" s="8" t="str">
        <f aca="false">Deals!B297</f>
        <v>Trubridge, Inc.</v>
      </c>
      <c r="C297" s="12" t="n">
        <v>1</v>
      </c>
      <c r="D297" s="13" t="n">
        <v>0.090805</v>
      </c>
      <c r="E297" s="13" t="n">
        <v>-0.080127</v>
      </c>
      <c r="F297" s="13" t="n">
        <v>-0.015157</v>
      </c>
      <c r="G297" s="13" t="n">
        <v>-0.18196</v>
      </c>
      <c r="H297" s="13" t="n">
        <v>-0.034583</v>
      </c>
      <c r="I297" s="13" t="n">
        <v>-0.007014</v>
      </c>
      <c r="J297" s="13" t="n">
        <v>-0.340061</v>
      </c>
      <c r="K297" s="13" t="n">
        <v>0.009295</v>
      </c>
      <c r="L297" s="13" t="n">
        <v>0.001535</v>
      </c>
      <c r="M297" s="13" t="n">
        <v>-0.069349</v>
      </c>
      <c r="N297" s="13" t="n">
        <v>-0.018711</v>
      </c>
      <c r="O297" s="13" t="n">
        <v>-0.042373</v>
      </c>
      <c r="P297" s="13" t="n">
        <v>0.201327</v>
      </c>
      <c r="Q297" s="13" t="n">
        <v>0.040892</v>
      </c>
      <c r="R297" s="13" t="n">
        <v>-0.019643</v>
      </c>
      <c r="S297" s="13" t="n">
        <v>0.224044</v>
      </c>
      <c r="T297" s="13" t="n">
        <v>-0.017964</v>
      </c>
      <c r="U297" s="13" t="n">
        <v>-0.065549</v>
      </c>
      <c r="V297" s="13" t="n">
        <v>-0.008157</v>
      </c>
      <c r="W297" s="13" t="n">
        <v>-0.018272</v>
      </c>
      <c r="X297" s="13" t="n">
        <v>0.020305</v>
      </c>
      <c r="Y297" s="13" t="n">
        <v>0.008292</v>
      </c>
      <c r="Z297" s="13" t="n">
        <v>-0.008251</v>
      </c>
      <c r="AA297" s="13" t="n">
        <v>-0.003328</v>
      </c>
      <c r="AB297" s="13" t="n">
        <v>-0.001669</v>
      </c>
      <c r="AC297" s="13" t="n">
        <v>-0.020134</v>
      </c>
      <c r="AD297" s="13" t="n">
        <v>0.02226</v>
      </c>
      <c r="AE297" s="13" t="n">
        <v>0.093802</v>
      </c>
      <c r="AF297" s="13" t="n">
        <v>0.010753</v>
      </c>
      <c r="AG297" s="13" t="n">
        <v>-0.051672</v>
      </c>
      <c r="AH297" s="13" t="n">
        <v>-0.121795</v>
      </c>
      <c r="AI297" s="13" t="n">
        <v>-0.016484</v>
      </c>
      <c r="AJ297" s="13" t="n">
        <v>-0.068901</v>
      </c>
      <c r="AK297" s="13" t="n">
        <v>0.0712</v>
      </c>
      <c r="AL297" s="13" t="n">
        <v>-0.05922</v>
      </c>
      <c r="AM297" s="13" t="n">
        <v>0.045418</v>
      </c>
      <c r="AN297" s="13" t="n">
        <v>0.259146</v>
      </c>
      <c r="AO297" s="13" t="n">
        <v>-0.098664</v>
      </c>
      <c r="AP297" s="13" t="n">
        <v>0.023577</v>
      </c>
      <c r="AQ297" s="13" t="n">
        <v>-0.147417</v>
      </c>
      <c r="AR297" s="13" t="n">
        <v>0.076714</v>
      </c>
      <c r="AS297" s="13" t="n">
        <v>-0.071249</v>
      </c>
      <c r="AT297" s="13" t="n">
        <v>-0.176676</v>
      </c>
      <c r="AU297" s="13" t="n">
        <v>0.069031</v>
      </c>
      <c r="AV297" s="13" t="n">
        <v>0.020345</v>
      </c>
      <c r="AW297" s="13" t="n">
        <v>0.156914</v>
      </c>
      <c r="AX297" s="13" t="n">
        <v>-0.007146</v>
      </c>
      <c r="AY297" s="13" t="n">
        <v>-0.015152</v>
      </c>
      <c r="AZ297" s="13" t="n">
        <v>0.033846</v>
      </c>
      <c r="BA297" s="13" t="n">
        <v>-0.169156</v>
      </c>
      <c r="BB297" s="13" t="n">
        <v>0.08</v>
      </c>
      <c r="BC297" s="13" t="n">
        <v>-0.075323</v>
      </c>
      <c r="BD297" s="13" t="n">
        <v>0.030289</v>
      </c>
      <c r="BE297" s="13" t="n">
        <v>0.082931</v>
      </c>
      <c r="BF297" s="13" t="n">
        <v>0.112642</v>
      </c>
      <c r="BG297" s="13" t="n">
        <v>0.009137</v>
      </c>
      <c r="BH297" s="13" t="n">
        <v>0.010141</v>
      </c>
      <c r="BI297" s="13" t="n">
        <v>0.019362</v>
      </c>
      <c r="BJ297" s="13" t="n">
        <v>-0.055927</v>
      </c>
      <c r="BK297" s="13" t="n">
        <v>0.146796</v>
      </c>
      <c r="BM297" s="13" t="n">
        <v>-0.014349</v>
      </c>
      <c r="BN297" s="13" t="n">
        <v>0.08568</v>
      </c>
      <c r="BO297" s="13" t="n">
        <v>0.045734</v>
      </c>
      <c r="BP297" s="13" t="n">
        <v>0.033855</v>
      </c>
      <c r="BQ297" s="13" t="n">
        <v>-0.003661</v>
      </c>
      <c r="BR297" s="13" t="n">
        <v>0.0807</v>
      </c>
      <c r="BS297" s="13" t="n">
        <v>0.003679</v>
      </c>
      <c r="BT297" s="13" t="n">
        <v>0.049663</v>
      </c>
      <c r="BU297" s="13" t="n">
        <v>-0.099241</v>
      </c>
      <c r="BV297" s="13" t="n">
        <v>0.093107</v>
      </c>
      <c r="BW297" s="13" t="n">
        <v>-0.022398</v>
      </c>
      <c r="BX297" s="13" t="n">
        <v>0.025391</v>
      </c>
      <c r="BY297" s="13" t="n">
        <v>0.058384</v>
      </c>
      <c r="BZ297" s="13" t="n">
        <v>0.035308</v>
      </c>
      <c r="CA297" s="13" t="n">
        <v>0.039279</v>
      </c>
      <c r="CB297" s="13" t="n">
        <v>0.004125</v>
      </c>
      <c r="CC297" s="13" t="n">
        <v>0.060634</v>
      </c>
      <c r="CD297" s="13" t="n">
        <v>-0.000707</v>
      </c>
      <c r="CE297" s="13" t="n">
        <v>-0.008322</v>
      </c>
      <c r="CF297" s="13" t="n">
        <v>0.056939</v>
      </c>
      <c r="CG297" s="13" t="n">
        <v>0.002457</v>
      </c>
      <c r="CH297" s="13" t="n">
        <v>0.021676</v>
      </c>
      <c r="CI297" s="13" t="n">
        <v>0.000668</v>
      </c>
      <c r="CJ297" s="13" t="n">
        <v>0.028132</v>
      </c>
      <c r="CK297" s="13" t="n">
        <v>-0.040882</v>
      </c>
      <c r="CL297" s="13" t="n">
        <v>0.020508</v>
      </c>
      <c r="CM297" s="13" t="n">
        <v>0.001011</v>
      </c>
      <c r="CN297" s="13" t="n">
        <v>0.086613</v>
      </c>
      <c r="CO297" s="13" t="n">
        <v>0.011741</v>
      </c>
      <c r="CP297" s="13" t="n">
        <v>0.014514</v>
      </c>
      <c r="CQ297" s="13" t="n">
        <v>0.076902</v>
      </c>
      <c r="CR297" s="13" t="n">
        <v>-0.014745</v>
      </c>
      <c r="CS297" s="13" t="n">
        <v>-0.126874</v>
      </c>
      <c r="CT297" s="13" t="n">
        <v>0.032953</v>
      </c>
      <c r="CU297" s="13" t="n">
        <v>-0.121824</v>
      </c>
      <c r="CV297" s="13" t="n">
        <v>0.105013</v>
      </c>
      <c r="CW297" s="13" t="n">
        <v>0.062329</v>
      </c>
      <c r="CX297" s="13" t="n">
        <v>-0.003609</v>
      </c>
      <c r="CY297" s="13" t="n">
        <v>0.031597</v>
      </c>
      <c r="CZ297" s="13" t="n">
        <v>-0.087487</v>
      </c>
      <c r="DA297" s="13" t="n">
        <v>0.087277</v>
      </c>
      <c r="DB297" s="13" t="n">
        <v>-0.028809</v>
      </c>
      <c r="DC297" s="13" t="n">
        <v>-0.01142</v>
      </c>
      <c r="DD297" s="13" t="n">
        <v>-0.016157</v>
      </c>
      <c r="DE297" s="13" t="n">
        <v>0.036256</v>
      </c>
      <c r="DF297" s="13" t="n">
        <v>0.080028</v>
      </c>
      <c r="DG297" s="13" t="n">
        <v>0.039635</v>
      </c>
      <c r="DH297" s="13" t="n">
        <v>-0.02818</v>
      </c>
      <c r="DI297" s="13" t="n">
        <v>-0.076341</v>
      </c>
      <c r="DJ297" s="13" t="n">
        <v>-0.193604</v>
      </c>
      <c r="DK297" s="13" t="n">
        <v>0.193768</v>
      </c>
      <c r="DL297" s="13" t="n">
        <v>0.102705</v>
      </c>
      <c r="DM297" s="13" t="n">
        <v>0.05686</v>
      </c>
      <c r="DN297" s="13" t="n">
        <v>0.007253</v>
      </c>
      <c r="DO297" s="13" t="n">
        <v>0.079862</v>
      </c>
      <c r="DP297" s="13" t="n">
        <v>0.003401</v>
      </c>
      <c r="DQ297" s="13" t="n">
        <v>-0.019809</v>
      </c>
      <c r="DR297" s="13" t="n">
        <v>0.214791</v>
      </c>
      <c r="DS297" s="13" t="n">
        <v>0.115065</v>
      </c>
      <c r="DT297" s="13" t="n">
        <v>0.116678</v>
      </c>
      <c r="DV297" s="13" t="n">
        <v>-0.00396</v>
      </c>
      <c r="DW297" s="13" t="n">
        <v>0.102724</v>
      </c>
      <c r="DX297" s="13" t="n">
        <v>0.056026</v>
      </c>
      <c r="DY297" s="13" t="n">
        <v>0.03106</v>
      </c>
      <c r="DZ297" s="13" t="n">
        <v>-0.008278</v>
      </c>
      <c r="EA297" s="13" t="n">
        <v>0.083394</v>
      </c>
      <c r="EB297" s="13" t="n">
        <v>-0.000451</v>
      </c>
      <c r="EC297" s="13" t="n">
        <v>0.049994</v>
      </c>
      <c r="ED297" s="13" t="n">
        <v>-0.091743</v>
      </c>
      <c r="EE297" s="13" t="n">
        <v>0.084524</v>
      </c>
      <c r="EF297" s="13" t="n">
        <v>-0.015069</v>
      </c>
      <c r="EG297" s="13" t="n">
        <v>0.021881</v>
      </c>
      <c r="EH297" s="13" t="n">
        <v>0.051798</v>
      </c>
      <c r="EI297" s="13" t="n">
        <v>0.026138</v>
      </c>
      <c r="EJ297" s="13" t="n">
        <v>0.025624</v>
      </c>
      <c r="EK297" s="13" t="n">
        <v>0.00125</v>
      </c>
      <c r="EL297" s="13" t="n">
        <v>0.064913</v>
      </c>
      <c r="EM297" s="13" t="n">
        <v>-0.000761</v>
      </c>
      <c r="EN297" s="13" t="n">
        <v>-0.00633</v>
      </c>
      <c r="EO297" s="13" t="n">
        <v>0.065065</v>
      </c>
      <c r="EP297" s="13" t="n">
        <v>0.003386</v>
      </c>
      <c r="EQ297" s="13" t="n">
        <v>0.017911</v>
      </c>
      <c r="ER297" s="13" t="n">
        <v>0.013895</v>
      </c>
      <c r="ES297" s="13" t="n">
        <v>0.034612</v>
      </c>
      <c r="ET297" s="13" t="n">
        <v>-0.042567</v>
      </c>
      <c r="EU297" s="13" t="n">
        <v>0.0217</v>
      </c>
      <c r="EV297" s="13" t="n">
        <v>0.00687</v>
      </c>
      <c r="EW297" s="13" t="n">
        <v>0.088975</v>
      </c>
      <c r="EX297" s="13" t="n">
        <v>0.018863</v>
      </c>
      <c r="EY297" s="13" t="n">
        <v>0.018278</v>
      </c>
      <c r="EZ297" s="13" t="n">
        <v>0.080577</v>
      </c>
      <c r="FA297" s="13" t="n">
        <v>-0.022076</v>
      </c>
      <c r="FB297" s="13" t="n">
        <v>-0.128605</v>
      </c>
      <c r="FC297" s="13" t="n">
        <v>0.03849</v>
      </c>
      <c r="FD297" s="13" t="n">
        <v>-0.118677</v>
      </c>
      <c r="FE297" s="13" t="n">
        <v>0.111825</v>
      </c>
      <c r="FF297" s="13" t="n">
        <v>0.058983</v>
      </c>
      <c r="FG297" s="13" t="n">
        <v>-0.002331</v>
      </c>
      <c r="FH297" s="13" t="n">
        <v>0.039686</v>
      </c>
      <c r="FI297" s="13" t="n">
        <v>-0.087181</v>
      </c>
      <c r="FJ297" s="13" t="n">
        <v>0.089517</v>
      </c>
      <c r="FK297" s="13" t="n">
        <v>-0.030387</v>
      </c>
      <c r="FL297" s="13" t="n">
        <v>-0.027645</v>
      </c>
      <c r="FM297" s="13" t="n">
        <v>-0.007693</v>
      </c>
      <c r="FN297" s="13" t="n">
        <v>0.029804</v>
      </c>
      <c r="FO297" s="13" t="n">
        <v>0.120162</v>
      </c>
      <c r="FP297" s="13" t="n">
        <v>0.049735</v>
      </c>
      <c r="FQ297" s="13" t="n">
        <v>-0.026751</v>
      </c>
      <c r="FR297" s="13" t="n">
        <v>-0.068025</v>
      </c>
      <c r="FS297" s="13" t="n">
        <v>-0.203745</v>
      </c>
      <c r="FT297" s="13" t="n">
        <v>0.199644</v>
      </c>
      <c r="FU297" s="13" t="n">
        <v>0.10533</v>
      </c>
      <c r="FV297" s="13" t="n">
        <v>0.060359</v>
      </c>
      <c r="FW297" s="13" t="n">
        <v>0.001874</v>
      </c>
      <c r="FX297" s="13" t="n">
        <v>0.087533</v>
      </c>
      <c r="FY297" s="13" t="n">
        <v>-0.011573</v>
      </c>
      <c r="FZ297" s="13" t="n">
        <v>-0.028636</v>
      </c>
      <c r="GA297" s="13" t="n">
        <v>0.206308</v>
      </c>
      <c r="GB297" s="13" t="n">
        <v>0.094331</v>
      </c>
      <c r="GC297" s="13" t="n">
        <v>0.112618</v>
      </c>
    </row>
    <row r="298" customFormat="false" ht="15" hidden="false" customHeight="false" outlineLevel="0" collapsed="false">
      <c r="B298" s="8" t="str">
        <f aca="false">Deals!B298</f>
        <v>Gran Tierra Energy Inc.</v>
      </c>
      <c r="C298" s="12" t="n">
        <v>1</v>
      </c>
      <c r="D298" s="13" t="n">
        <v>0.039301</v>
      </c>
      <c r="E298" s="13" t="n">
        <v>0.037815</v>
      </c>
      <c r="F298" s="13" t="n">
        <v>0.198381</v>
      </c>
      <c r="G298" s="13" t="n">
        <v>0.006757</v>
      </c>
      <c r="H298" s="13" t="n">
        <v>0.134228</v>
      </c>
      <c r="I298" s="13" t="n">
        <v>-0.180473</v>
      </c>
      <c r="J298" s="13" t="n">
        <v>0</v>
      </c>
      <c r="K298" s="13" t="n">
        <v>0.086643</v>
      </c>
      <c r="L298" s="13" t="n">
        <v>-0.033223</v>
      </c>
      <c r="M298" s="13" t="n">
        <v>-0.003436</v>
      </c>
      <c r="N298" s="13" t="n">
        <v>0.041379</v>
      </c>
      <c r="O298" s="13" t="n">
        <v>-0.145695</v>
      </c>
      <c r="P298" s="13" t="n">
        <v>0.03876</v>
      </c>
      <c r="Q298" s="13" t="n">
        <v>-0.014925</v>
      </c>
      <c r="R298" s="13" t="n">
        <v>-0.045455</v>
      </c>
      <c r="S298" s="13" t="n">
        <v>-0.075397</v>
      </c>
      <c r="T298" s="13" t="n">
        <v>-0.038627</v>
      </c>
      <c r="U298" s="13" t="n">
        <v>0.053571</v>
      </c>
      <c r="V298" s="13" t="n">
        <v>-0.139831</v>
      </c>
      <c r="W298" s="13" t="n">
        <v>0.123153</v>
      </c>
      <c r="X298" s="13" t="n">
        <v>-0.048246</v>
      </c>
      <c r="Y298" s="13" t="n">
        <v>0.036866</v>
      </c>
      <c r="Z298" s="13" t="n">
        <v>0.2</v>
      </c>
      <c r="AA298" s="13" t="n">
        <v>0.025926</v>
      </c>
      <c r="AB298" s="13" t="n">
        <v>-0.097473</v>
      </c>
      <c r="AC298" s="13" t="n">
        <v>0.116</v>
      </c>
      <c r="AD298" s="13" t="n">
        <v>0.18638</v>
      </c>
      <c r="AE298" s="13" t="n">
        <v>-0.012085</v>
      </c>
      <c r="AF298" s="13" t="n">
        <v>0.055046</v>
      </c>
      <c r="AG298" s="13" t="n">
        <v>-0.034783</v>
      </c>
      <c r="AH298" s="13" t="n">
        <v>0.036036</v>
      </c>
      <c r="AI298" s="13" t="n">
        <v>0.107246</v>
      </c>
      <c r="AJ298" s="13" t="n">
        <v>-0.201571</v>
      </c>
      <c r="AK298" s="13" t="n">
        <v>-0.12459</v>
      </c>
      <c r="AL298" s="13" t="n">
        <v>-0.187266</v>
      </c>
      <c r="AM298" s="13" t="n">
        <v>0.092166</v>
      </c>
      <c r="AN298" s="13" t="n">
        <v>-0.046414</v>
      </c>
      <c r="AO298" s="13" t="n">
        <v>0.004425</v>
      </c>
      <c r="AP298" s="13" t="n">
        <v>0.052863</v>
      </c>
      <c r="AQ298" s="13" t="n">
        <v>-0.179916</v>
      </c>
      <c r="AR298" s="13" t="n">
        <v>-0.188776</v>
      </c>
      <c r="AS298" s="13" t="n">
        <v>0.025157</v>
      </c>
      <c r="AT298" s="13" t="n">
        <v>-0.134969</v>
      </c>
      <c r="AU298" s="13" t="n">
        <v>-0.113475</v>
      </c>
      <c r="AV298" s="13" t="n">
        <v>-0.136</v>
      </c>
      <c r="AW298" s="13" t="n">
        <v>-0.055556</v>
      </c>
      <c r="AX298" s="13" t="n">
        <v>0.264706</v>
      </c>
      <c r="AY298" s="13" t="n">
        <v>-0.227597</v>
      </c>
      <c r="AZ298" s="13" t="n">
        <v>-0.230229</v>
      </c>
      <c r="BA298" s="13" t="n">
        <v>-0.673142</v>
      </c>
      <c r="BB298" s="13" t="n">
        <v>0.353809</v>
      </c>
      <c r="BC298" s="13" t="n">
        <v>-0.298173</v>
      </c>
      <c r="BD298" s="13" t="n">
        <v>0.453401</v>
      </c>
      <c r="BE298" s="13" t="n">
        <v>-0.162334</v>
      </c>
      <c r="BF298" s="13" t="n">
        <v>0.006207</v>
      </c>
      <c r="BG298" s="13" t="n">
        <v>-0.203907</v>
      </c>
      <c r="BH298" s="13" t="n">
        <v>-0.182092</v>
      </c>
      <c r="BI298" s="13" t="n">
        <v>0.486842</v>
      </c>
      <c r="BJ298" s="13" t="n">
        <v>0.287788</v>
      </c>
      <c r="BK298" s="13" t="n">
        <v>0.616273</v>
      </c>
      <c r="BM298" s="13" t="n">
        <v>0.001773</v>
      </c>
      <c r="BN298" s="13" t="n">
        <v>0.086996</v>
      </c>
      <c r="BO298" s="13" t="n">
        <v>0.036322</v>
      </c>
      <c r="BP298" s="13" t="n">
        <v>0.011062</v>
      </c>
      <c r="BQ298" s="13" t="n">
        <v>-0.001489</v>
      </c>
      <c r="BR298" s="13" t="n">
        <v>0.064171</v>
      </c>
      <c r="BS298" s="13" t="n">
        <v>0.031186</v>
      </c>
      <c r="BT298" s="13" t="n">
        <v>0.009391</v>
      </c>
      <c r="BU298" s="13" t="n">
        <v>-0.047626</v>
      </c>
      <c r="BV298" s="13" t="n">
        <v>0.145371</v>
      </c>
      <c r="BW298" s="13" t="n">
        <v>0.040105</v>
      </c>
      <c r="BX298" s="13" t="n">
        <v>-0.00095</v>
      </c>
      <c r="BY298" s="13" t="n">
        <v>0.011152</v>
      </c>
      <c r="BZ298" s="13" t="n">
        <v>-0.020227</v>
      </c>
      <c r="CA298" s="13" t="n">
        <v>0.004387</v>
      </c>
      <c r="CB298" s="13" t="n">
        <v>-0.043145</v>
      </c>
      <c r="CC298" s="13" t="n">
        <v>0.041438</v>
      </c>
      <c r="CD298" s="13" t="n">
        <v>0.023299</v>
      </c>
      <c r="CE298" s="13" t="n">
        <v>-0.038965</v>
      </c>
      <c r="CF298" s="13" t="n">
        <v>0.069507</v>
      </c>
      <c r="CG298" s="13" t="n">
        <v>0.008648</v>
      </c>
      <c r="CH298" s="13" t="n">
        <v>0.014171</v>
      </c>
      <c r="CI298" s="13" t="n">
        <v>0.001966</v>
      </c>
      <c r="CJ298" s="13" t="n">
        <v>0.021157</v>
      </c>
      <c r="CK298" s="13" t="n">
        <v>-0.039764</v>
      </c>
      <c r="CL298" s="13" t="n">
        <v>0.009736</v>
      </c>
      <c r="CM298" s="13" t="n">
        <v>0.045123</v>
      </c>
      <c r="CN298" s="13" t="n">
        <v>0.037877</v>
      </c>
      <c r="CO298" s="13" t="n">
        <v>0.011497</v>
      </c>
      <c r="CP298" s="13" t="n">
        <v>0.024535</v>
      </c>
      <c r="CQ298" s="13" t="n">
        <v>0.024763</v>
      </c>
      <c r="CR298" s="13" t="n">
        <v>-0.016478</v>
      </c>
      <c r="CS298" s="13" t="n">
        <v>-0.086489</v>
      </c>
      <c r="CT298" s="13" t="n">
        <v>0.008929</v>
      </c>
      <c r="CU298" s="13" t="n">
        <v>-0.120666</v>
      </c>
      <c r="CV298" s="13" t="n">
        <v>0.107042</v>
      </c>
      <c r="CW298" s="13" t="n">
        <v>0.010244</v>
      </c>
      <c r="CX298" s="13" t="n">
        <v>-0.025975</v>
      </c>
      <c r="CY298" s="13" t="n">
        <v>0.030981</v>
      </c>
      <c r="CZ298" s="13" t="n">
        <v>-0.107217</v>
      </c>
      <c r="DA298" s="13" t="n">
        <v>0.066188</v>
      </c>
      <c r="DB298" s="13" t="n">
        <v>-0.000628</v>
      </c>
      <c r="DC298" s="13" t="n">
        <v>-0.097937</v>
      </c>
      <c r="DD298" s="13" t="n">
        <v>0.042482</v>
      </c>
      <c r="DE298" s="13" t="n">
        <v>0.017889</v>
      </c>
      <c r="DF298" s="13" t="n">
        <v>0.01786</v>
      </c>
      <c r="DG298" s="13" t="n">
        <v>0.06965</v>
      </c>
      <c r="DH298" s="13" t="n">
        <v>-0.091534</v>
      </c>
      <c r="DI298" s="13" t="n">
        <v>-0.105944</v>
      </c>
      <c r="DJ298" s="13" t="n">
        <v>-0.319728</v>
      </c>
      <c r="DK298" s="13" t="n">
        <v>0.259626</v>
      </c>
      <c r="DL298" s="13" t="n">
        <v>0.07167</v>
      </c>
      <c r="DM298" s="13" t="n">
        <v>0.031663</v>
      </c>
      <c r="DN298" s="13" t="n">
        <v>0.02819</v>
      </c>
      <c r="DO298" s="13" t="n">
        <v>0.091547</v>
      </c>
      <c r="DP298" s="13" t="n">
        <v>-0.051048</v>
      </c>
      <c r="DQ298" s="13" t="n">
        <v>0.061753</v>
      </c>
      <c r="DR298" s="13" t="n">
        <v>0.190474</v>
      </c>
      <c r="DS298" s="13" t="n">
        <v>0.071491</v>
      </c>
      <c r="DT298" s="13" t="n">
        <v>0.089893</v>
      </c>
      <c r="DV298" s="13" t="n">
        <v>-0.005748</v>
      </c>
      <c r="DW298" s="13" t="n">
        <v>0.100115</v>
      </c>
      <c r="DX298" s="13" t="n">
        <v>0.065739</v>
      </c>
      <c r="DY298" s="13" t="n">
        <v>-0.0075</v>
      </c>
      <c r="DZ298" s="13" t="n">
        <v>0.020699</v>
      </c>
      <c r="EA298" s="13" t="n">
        <v>0.076499</v>
      </c>
      <c r="EB298" s="13" t="n">
        <v>0.030095</v>
      </c>
      <c r="EC298" s="13" t="n">
        <v>0.016131</v>
      </c>
      <c r="ED298" s="13" t="n">
        <v>-0.040731</v>
      </c>
      <c r="EE298" s="13" t="n">
        <v>0.143686</v>
      </c>
      <c r="EF298" s="13" t="n">
        <v>0.0482</v>
      </c>
      <c r="EG298" s="13" t="n">
        <v>0.001537</v>
      </c>
      <c r="EH298" s="13" t="n">
        <v>0.013285</v>
      </c>
      <c r="EI298" s="13" t="n">
        <v>-0.021438</v>
      </c>
      <c r="EJ298" s="13" t="n">
        <v>-7.2E-005</v>
      </c>
      <c r="EK298" s="13" t="n">
        <v>-0.05102</v>
      </c>
      <c r="EL298" s="13" t="n">
        <v>0.04353</v>
      </c>
      <c r="EM298" s="13" t="n">
        <v>0.053078</v>
      </c>
      <c r="EN298" s="13" t="n">
        <v>-0.039855</v>
      </c>
      <c r="EO298" s="13" t="n">
        <v>0.070085</v>
      </c>
      <c r="EP298" s="13" t="n">
        <v>0.001568</v>
      </c>
      <c r="EQ298" s="13" t="n">
        <v>0.020467</v>
      </c>
      <c r="ER298" s="13" t="n">
        <v>0.002096</v>
      </c>
      <c r="ES298" s="13" t="n">
        <v>0.023978</v>
      </c>
      <c r="ET298" s="13" t="n">
        <v>-0.02306</v>
      </c>
      <c r="EU298" s="13" t="n">
        <v>0.005523</v>
      </c>
      <c r="EV298" s="13" t="n">
        <v>0.044326</v>
      </c>
      <c r="EW298" s="13" t="n">
        <v>0.050541</v>
      </c>
      <c r="EX298" s="13" t="n">
        <v>0.002107</v>
      </c>
      <c r="EY298" s="13" t="n">
        <v>0.023667</v>
      </c>
      <c r="EZ298" s="13" t="n">
        <v>0.028519</v>
      </c>
      <c r="FA298" s="13" t="n">
        <v>-0.018531</v>
      </c>
      <c r="FB298" s="13" t="n">
        <v>-0.090754</v>
      </c>
      <c r="FC298" s="13" t="n">
        <v>0.003332</v>
      </c>
      <c r="FD298" s="13" t="n">
        <v>-0.123315</v>
      </c>
      <c r="FE298" s="13" t="n">
        <v>0.116389</v>
      </c>
      <c r="FF298" s="13" t="n">
        <v>0.014066</v>
      </c>
      <c r="FG298" s="13" t="n">
        <v>-0.037679</v>
      </c>
      <c r="FH298" s="13" t="n">
        <v>0.033327</v>
      </c>
      <c r="FI298" s="13" t="n">
        <v>-0.11674</v>
      </c>
      <c r="FJ298" s="13" t="n">
        <v>0.059213</v>
      </c>
      <c r="FK298" s="13" t="n">
        <v>0.002977</v>
      </c>
      <c r="FL298" s="13" t="n">
        <v>-0.104777</v>
      </c>
      <c r="FM298" s="13" t="n">
        <v>0.052888</v>
      </c>
      <c r="FN298" s="13" t="n">
        <v>0.012588</v>
      </c>
      <c r="FO298" s="13" t="n">
        <v>0.029324</v>
      </c>
      <c r="FP298" s="13" t="n">
        <v>0.092391</v>
      </c>
      <c r="FQ298" s="13" t="n">
        <v>-0.112669</v>
      </c>
      <c r="FR298" s="13" t="n">
        <v>-0.11454</v>
      </c>
      <c r="FS298" s="13" t="n">
        <v>-0.355793</v>
      </c>
      <c r="FT298" s="13" t="n">
        <v>0.412707</v>
      </c>
      <c r="FU298" s="13" t="n">
        <v>0.071711</v>
      </c>
      <c r="FV298" s="13" t="n">
        <v>0.066996</v>
      </c>
      <c r="FW298" s="13" t="n">
        <v>0.020001</v>
      </c>
      <c r="FX298" s="13" t="n">
        <v>0.09015</v>
      </c>
      <c r="FY298" s="13" t="n">
        <v>-0.059242</v>
      </c>
      <c r="FZ298" s="13" t="n">
        <v>0.066831</v>
      </c>
      <c r="GA298" s="13" t="n">
        <v>0.207981</v>
      </c>
      <c r="GB298" s="13" t="n">
        <v>0.066273</v>
      </c>
      <c r="GC298" s="13" t="n">
        <v>0.082058</v>
      </c>
    </row>
    <row r="299" customFormat="false" ht="15" hidden="false" customHeight="false" outlineLevel="0" collapsed="false">
      <c r="B299" s="8" t="str">
        <f aca="false">Deals!B299</f>
        <v>Kraton Corp</v>
      </c>
      <c r="C299" s="12" t="n">
        <v>1</v>
      </c>
      <c r="D299" s="13" t="n">
        <v>0.169619</v>
      </c>
      <c r="E299" s="13" t="n">
        <v>0.007571</v>
      </c>
      <c r="F299" s="13" t="n">
        <v>0.312717</v>
      </c>
      <c r="G299" s="13" t="n">
        <v>0.19727</v>
      </c>
      <c r="H299" s="13" t="n">
        <v>0.027216</v>
      </c>
      <c r="I299" s="13" t="n">
        <v>0.070892</v>
      </c>
      <c r="J299" s="13" t="n">
        <v>0.205617</v>
      </c>
      <c r="K299" s="13" t="n">
        <v>-0.028286</v>
      </c>
      <c r="L299" s="13" t="n">
        <v>-0.26855</v>
      </c>
      <c r="M299" s="13" t="n">
        <v>0.202887</v>
      </c>
      <c r="N299" s="13" t="n">
        <v>-0.076224</v>
      </c>
      <c r="O299" s="13" t="n">
        <v>-0.056882</v>
      </c>
      <c r="P299" s="13" t="n">
        <v>0.013775</v>
      </c>
      <c r="Q299" s="13" t="n">
        <v>0.135512</v>
      </c>
      <c r="R299" s="13" t="n">
        <v>0.057891</v>
      </c>
      <c r="S299" s="13" t="n">
        <v>-0.012534</v>
      </c>
      <c r="T299" s="13" t="n">
        <v>0.066254</v>
      </c>
      <c r="U299" s="13" t="n">
        <v>0.080139</v>
      </c>
      <c r="V299" s="13" t="n">
        <v>-0.117473</v>
      </c>
      <c r="W299" s="13" t="n">
        <v>0.2318</v>
      </c>
      <c r="X299" s="13" t="n">
        <v>0.212413</v>
      </c>
      <c r="Y299" s="13" t="n">
        <v>-0.040383</v>
      </c>
      <c r="Z299" s="13" t="n">
        <v>0.023804</v>
      </c>
      <c r="AA299" s="13" t="n">
        <v>0.043388</v>
      </c>
      <c r="AB299" s="13" t="n">
        <v>-0.156188</v>
      </c>
      <c r="AC299" s="13" t="n">
        <v>0.124971</v>
      </c>
      <c r="AD299" s="13" t="n">
        <v>-0.042758</v>
      </c>
      <c r="AE299" s="13" t="n">
        <v>0.062404</v>
      </c>
      <c r="AF299" s="13" t="n">
        <v>-0.049052</v>
      </c>
      <c r="AG299" s="13" t="n">
        <v>0.042263</v>
      </c>
      <c r="AH299" s="13" t="n">
        <v>-0.022042</v>
      </c>
      <c r="AI299" s="13" t="n">
        <v>0.002552</v>
      </c>
      <c r="AJ299" s="13" t="n">
        <v>-0.415907</v>
      </c>
      <c r="AK299" s="13" t="n">
        <v>-0.048656</v>
      </c>
      <c r="AL299" s="13" t="n">
        <v>-0.166412</v>
      </c>
      <c r="AM299" s="13" t="n">
        <v>0.291209</v>
      </c>
      <c r="AN299" s="13" t="n">
        <v>0.261702</v>
      </c>
      <c r="AO299" s="13" t="n">
        <v>-0.095559</v>
      </c>
      <c r="AP299" s="13" t="n">
        <v>0.019888</v>
      </c>
      <c r="AQ299" s="13" t="n">
        <v>-0.254418</v>
      </c>
      <c r="AR299" s="13" t="n">
        <v>0.269718</v>
      </c>
      <c r="AS299" s="13" t="n">
        <v>-0.012874</v>
      </c>
      <c r="AT299" s="13" t="n">
        <v>-0.105315</v>
      </c>
      <c r="AU299" s="13" t="n">
        <v>0.176749</v>
      </c>
      <c r="AV299" s="13" t="n">
        <v>-0.305667</v>
      </c>
      <c r="AW299" s="13" t="n">
        <v>0.004906</v>
      </c>
      <c r="AX299" s="13" t="n">
        <v>0.123835</v>
      </c>
      <c r="AY299" s="13" t="n">
        <v>-0.350316</v>
      </c>
      <c r="AZ299" s="13" t="n">
        <v>-0.384802</v>
      </c>
      <c r="BA299" s="13" t="n">
        <v>-0.199605</v>
      </c>
      <c r="BB299" s="13" t="n">
        <v>0.92716</v>
      </c>
      <c r="BC299" s="13" t="n">
        <v>-0.023062</v>
      </c>
      <c r="BD299" s="13" t="n">
        <v>0.133115</v>
      </c>
      <c r="BE299" s="13" t="n">
        <v>-0.239005</v>
      </c>
      <c r="BF299" s="13" t="n">
        <v>0.067681</v>
      </c>
      <c r="BG299" s="13" t="n">
        <v>0.269231</v>
      </c>
      <c r="BH299" s="13" t="n">
        <v>0.588103</v>
      </c>
      <c r="BI299" s="13" t="n">
        <v>-0.045936</v>
      </c>
      <c r="BJ299" s="13" t="n">
        <v>0.029259</v>
      </c>
      <c r="BK299" s="13" t="n">
        <v>0.010435</v>
      </c>
      <c r="BM299" s="13" t="n">
        <v>0.004854</v>
      </c>
      <c r="BN299" s="13" t="n">
        <v>0.065541</v>
      </c>
      <c r="BO299" s="13" t="n">
        <v>0.058126</v>
      </c>
      <c r="BP299" s="13" t="n">
        <v>-0.012373</v>
      </c>
      <c r="BQ299" s="13" t="n">
        <v>0.010467</v>
      </c>
      <c r="BR299" s="13" t="n">
        <v>0.05561</v>
      </c>
      <c r="BS299" s="13" t="n">
        <v>0.032884</v>
      </c>
      <c r="BT299" s="13" t="n">
        <v>0.018853</v>
      </c>
      <c r="BU299" s="13" t="n">
        <v>-0.030427</v>
      </c>
      <c r="BV299" s="13" t="n">
        <v>0.135926</v>
      </c>
      <c r="BW299" s="13" t="n">
        <v>0.04365</v>
      </c>
      <c r="BX299" s="13" t="n">
        <v>-0.00087</v>
      </c>
      <c r="BY299" s="13" t="n">
        <v>-0.013856</v>
      </c>
      <c r="BZ299" s="13" t="n">
        <v>0.001807</v>
      </c>
      <c r="CA299" s="13" t="n">
        <v>0.002697</v>
      </c>
      <c r="CB299" s="13" t="n">
        <v>-0.031919</v>
      </c>
      <c r="CC299" s="13" t="n">
        <v>0.043568</v>
      </c>
      <c r="CD299" s="13" t="n">
        <v>-0.002382</v>
      </c>
      <c r="CE299" s="13" t="n">
        <v>-0.015454</v>
      </c>
      <c r="CF299" s="13" t="n">
        <v>0.091039</v>
      </c>
      <c r="CG299" s="13" t="n">
        <v>0.009073</v>
      </c>
      <c r="CH299" s="13" t="n">
        <v>0.03861</v>
      </c>
      <c r="CI299" s="13" t="n">
        <v>0.002164</v>
      </c>
      <c r="CJ299" s="13" t="n">
        <v>0.005313</v>
      </c>
      <c r="CK299" s="13" t="n">
        <v>-0.038367</v>
      </c>
      <c r="CL299" s="13" t="n">
        <v>0.024923</v>
      </c>
      <c r="CM299" s="13" t="n">
        <v>0.009816</v>
      </c>
      <c r="CN299" s="13" t="n">
        <v>0.063579</v>
      </c>
      <c r="CO299" s="13" t="n">
        <v>0.017622</v>
      </c>
      <c r="CP299" s="13" t="n">
        <v>0.00198</v>
      </c>
      <c r="CQ299" s="13" t="n">
        <v>0.02827</v>
      </c>
      <c r="CR299" s="13" t="n">
        <v>-0.023516</v>
      </c>
      <c r="CS299" s="13" t="n">
        <v>-0.080293</v>
      </c>
      <c r="CT299" s="13" t="n">
        <v>-0.033718</v>
      </c>
      <c r="CU299" s="13" t="n">
        <v>-0.122404</v>
      </c>
      <c r="CV299" s="13" t="n">
        <v>0.107903</v>
      </c>
      <c r="CW299" s="13" t="n">
        <v>0.043961</v>
      </c>
      <c r="CX299" s="13" t="n">
        <v>-0.037061</v>
      </c>
      <c r="CY299" s="13" t="n">
        <v>0.018682</v>
      </c>
      <c r="CZ299" s="13" t="n">
        <v>-0.079493</v>
      </c>
      <c r="DA299" s="13" t="n">
        <v>0.047192</v>
      </c>
      <c r="DB299" s="13" t="n">
        <v>-0.020901</v>
      </c>
      <c r="DC299" s="13" t="n">
        <v>-0.087416</v>
      </c>
      <c r="DD299" s="13" t="n">
        <v>0.079525</v>
      </c>
      <c r="DE299" s="13" t="n">
        <v>-0.005728</v>
      </c>
      <c r="DF299" s="13" t="n">
        <v>0.040045</v>
      </c>
      <c r="DG299" s="13" t="n">
        <v>0.070372</v>
      </c>
      <c r="DH299" s="13" t="n">
        <v>-0.096911</v>
      </c>
      <c r="DI299" s="13" t="n">
        <v>-0.084809</v>
      </c>
      <c r="DJ299" s="13" t="n">
        <v>-0.276923</v>
      </c>
      <c r="DK299" s="13" t="n">
        <v>0.15782</v>
      </c>
      <c r="DL299" s="13" t="n">
        <v>0.041402</v>
      </c>
      <c r="DM299" s="13" t="n">
        <v>0.064665</v>
      </c>
      <c r="DN299" s="13" t="n">
        <v>0.036497</v>
      </c>
      <c r="DO299" s="13" t="n">
        <v>0.060696</v>
      </c>
      <c r="DP299" s="13" t="n">
        <v>-0.032792</v>
      </c>
      <c r="DQ299" s="13" t="n">
        <v>0.012595</v>
      </c>
      <c r="DR299" s="13" t="n">
        <v>0.245286</v>
      </c>
      <c r="DS299" s="13" t="n">
        <v>0.07451</v>
      </c>
      <c r="DT299" s="13" t="n">
        <v>0.412114</v>
      </c>
      <c r="DV299" s="13" t="n">
        <v>-0.000588</v>
      </c>
      <c r="DW299" s="13" t="n">
        <v>0.074086</v>
      </c>
      <c r="DX299" s="13" t="n">
        <v>0.051128</v>
      </c>
      <c r="DY299" s="13" t="n">
        <v>-0.004222</v>
      </c>
      <c r="DZ299" s="13" t="n">
        <v>0.02783</v>
      </c>
      <c r="EA299" s="13" t="n">
        <v>0.074439</v>
      </c>
      <c r="EB299" s="13" t="n">
        <v>0.030606</v>
      </c>
      <c r="EC299" s="13" t="n">
        <v>0.019938</v>
      </c>
      <c r="ED299" s="13" t="n">
        <v>-0.042755</v>
      </c>
      <c r="EE299" s="13" t="n">
        <v>0.111444</v>
      </c>
      <c r="EF299" s="13" t="n">
        <v>0.035548</v>
      </c>
      <c r="EG299" s="13" t="n">
        <v>0.018209</v>
      </c>
      <c r="EH299" s="13" t="n">
        <v>-0.002873</v>
      </c>
      <c r="EI299" s="13" t="n">
        <v>0.00237</v>
      </c>
      <c r="EJ299" s="13" t="n">
        <v>-0.006756</v>
      </c>
      <c r="EK299" s="13" t="n">
        <v>-0.025655</v>
      </c>
      <c r="EL299" s="13" t="n">
        <v>0.02877</v>
      </c>
      <c r="EM299" s="13" t="n">
        <v>-0.009182</v>
      </c>
      <c r="EN299" s="13" t="n">
        <v>-0.019957</v>
      </c>
      <c r="EO299" s="13" t="n">
        <v>0.086929</v>
      </c>
      <c r="EP299" s="13" t="n">
        <v>0.008946</v>
      </c>
      <c r="EQ299" s="13" t="n">
        <v>0.048429</v>
      </c>
      <c r="ER299" s="13" t="n">
        <v>0.022056</v>
      </c>
      <c r="ES299" s="13" t="n">
        <v>0.024648</v>
      </c>
      <c r="ET299" s="13" t="n">
        <v>-0.039029</v>
      </c>
      <c r="EU299" s="13" t="n">
        <v>0.003551</v>
      </c>
      <c r="EV299" s="13" t="n">
        <v>0.006746</v>
      </c>
      <c r="EW299" s="13" t="n">
        <v>0.038322</v>
      </c>
      <c r="EX299" s="13" t="n">
        <v>0.019575</v>
      </c>
      <c r="EY299" s="13" t="n">
        <v>-0.003848</v>
      </c>
      <c r="EZ299" s="13" t="n">
        <v>0.013367</v>
      </c>
      <c r="FA299" s="13" t="n">
        <v>-0.027309</v>
      </c>
      <c r="FB299" s="13" t="n">
        <v>-0.085705</v>
      </c>
      <c r="FC299" s="13" t="n">
        <v>-0.043299</v>
      </c>
      <c r="FD299" s="13" t="n">
        <v>-0.140705</v>
      </c>
      <c r="FE299" s="13" t="n">
        <v>0.139049</v>
      </c>
      <c r="FF299" s="13" t="n">
        <v>0.049845</v>
      </c>
      <c r="FG299" s="13" t="n">
        <v>-0.030541</v>
      </c>
      <c r="FH299" s="13" t="n">
        <v>0.010967</v>
      </c>
      <c r="FI299" s="13" t="n">
        <v>-0.079865</v>
      </c>
      <c r="FJ299" s="13" t="n">
        <v>0.009675</v>
      </c>
      <c r="FK299" s="13" t="n">
        <v>-0.023852</v>
      </c>
      <c r="FL299" s="13" t="n">
        <v>-0.064003</v>
      </c>
      <c r="FM299" s="13" t="n">
        <v>0.056801</v>
      </c>
      <c r="FN299" s="13" t="n">
        <v>-0.028552</v>
      </c>
      <c r="FO299" s="13" t="n">
        <v>0.016991</v>
      </c>
      <c r="FP299" s="13" t="n">
        <v>0.080169</v>
      </c>
      <c r="FQ299" s="13" t="n">
        <v>-0.013171</v>
      </c>
      <c r="FR299" s="13" t="n">
        <v>-0.067954</v>
      </c>
      <c r="FS299" s="13" t="n">
        <v>-0.266897</v>
      </c>
      <c r="FT299" s="13" t="n">
        <v>0.20596</v>
      </c>
      <c r="FU299" s="13" t="n">
        <v>0.073257</v>
      </c>
      <c r="FV299" s="13" t="n">
        <v>0.145066</v>
      </c>
      <c r="FW299" s="13" t="n">
        <v>0.049638</v>
      </c>
      <c r="FX299" s="13" t="n">
        <v>0.036972</v>
      </c>
      <c r="FY299" s="13" t="n">
        <v>-0.017021</v>
      </c>
      <c r="FZ299" s="13" t="n">
        <v>0.019086</v>
      </c>
      <c r="GA299" s="13" t="n">
        <v>0.26159</v>
      </c>
      <c r="GB299" s="13" t="n">
        <v>0.097557</v>
      </c>
      <c r="GC299" s="13" t="n">
        <v>0.284845</v>
      </c>
    </row>
    <row r="300" customFormat="false" ht="15" hidden="false" customHeight="false" outlineLevel="0" collapsed="false">
      <c r="B300" s="8" t="str">
        <f aca="false">Deals!B300</f>
        <v>Comtech Telecommunications Corp /De/</v>
      </c>
      <c r="C300" s="12" t="n">
        <v>1</v>
      </c>
      <c r="D300" s="13" t="n">
        <v>0.137226</v>
      </c>
      <c r="E300" s="13" t="n">
        <v>0.035516</v>
      </c>
      <c r="F300" s="13" t="n">
        <v>-0.047934</v>
      </c>
      <c r="G300" s="13" t="n">
        <v>-0.442708</v>
      </c>
      <c r="H300" s="13" t="n">
        <v>0.017913</v>
      </c>
      <c r="I300" s="13" t="n">
        <v>-0.013772</v>
      </c>
      <c r="J300" s="13" t="n">
        <v>-0.006206</v>
      </c>
      <c r="K300" s="13" t="n">
        <v>-0.188134</v>
      </c>
      <c r="L300" s="13" t="n">
        <v>0.105769</v>
      </c>
      <c r="M300" s="13" t="n">
        <v>0.030435</v>
      </c>
      <c r="N300" s="13" t="n">
        <v>-0.094515</v>
      </c>
      <c r="O300" s="13" t="n">
        <v>0.063374</v>
      </c>
      <c r="P300" s="13" t="n">
        <v>0.291849</v>
      </c>
      <c r="Q300" s="13" t="n">
        <v>-0.049525</v>
      </c>
      <c r="R300" s="13" t="n">
        <v>0.029979</v>
      </c>
      <c r="S300" s="13" t="n">
        <v>0.314622</v>
      </c>
      <c r="T300" s="13" t="n">
        <v>-0.051133</v>
      </c>
      <c r="U300" s="13" t="n">
        <v>0.087222</v>
      </c>
      <c r="V300" s="13" t="n">
        <v>0.049055</v>
      </c>
      <c r="W300" s="13" t="n">
        <v>0.047735</v>
      </c>
      <c r="X300" s="13" t="n">
        <v>0.007438</v>
      </c>
      <c r="Y300" s="13" t="n">
        <v>0.020766</v>
      </c>
      <c r="Z300" s="13" t="n">
        <v>-0.022152</v>
      </c>
      <c r="AA300" s="13" t="n">
        <v>0.021729</v>
      </c>
      <c r="AB300" s="13" t="n">
        <v>0.352489</v>
      </c>
      <c r="AC300" s="13" t="n">
        <v>0.023419</v>
      </c>
      <c r="AD300" s="13" t="n">
        <v>0.02321</v>
      </c>
      <c r="AE300" s="13" t="n">
        <v>0.01853</v>
      </c>
      <c r="AF300" s="13" t="n">
        <v>0.053952</v>
      </c>
      <c r="AG300" s="13" t="n">
        <v>0.066964</v>
      </c>
      <c r="AH300" s="13" t="n">
        <v>0.011715</v>
      </c>
      <c r="AI300" s="13" t="n">
        <v>-0.230218</v>
      </c>
      <c r="AJ300" s="13" t="n">
        <v>-0.085244</v>
      </c>
      <c r="AK300" s="13" t="n">
        <v>-0.046985</v>
      </c>
      <c r="AL300" s="13" t="n">
        <v>0.025883</v>
      </c>
      <c r="AM300" s="13" t="n">
        <v>0.061274</v>
      </c>
      <c r="AN300" s="13" t="n">
        <v>-0.123774</v>
      </c>
      <c r="AO300" s="13" t="n">
        <v>0.013351</v>
      </c>
      <c r="AP300" s="13" t="n">
        <v>-0.101147</v>
      </c>
      <c r="AQ300" s="13" t="n">
        <v>0.329078</v>
      </c>
      <c r="AR300" s="13" t="n">
        <v>0.058698</v>
      </c>
      <c r="AS300" s="13" t="n">
        <v>-0.101142</v>
      </c>
      <c r="AT300" s="13" t="n">
        <v>0.214953</v>
      </c>
      <c r="AU300" s="13" t="n">
        <v>0.075385</v>
      </c>
      <c r="AV300" s="13" t="n">
        <v>0.081259</v>
      </c>
      <c r="AW300" s="13" t="n">
        <v>-0.060863</v>
      </c>
      <c r="AX300" s="13" t="n">
        <v>-0.185404</v>
      </c>
      <c r="AY300" s="13" t="n">
        <v>-0.030785</v>
      </c>
      <c r="AZ300" s="13" t="n">
        <v>-0.525696</v>
      </c>
      <c r="BA300" s="13" t="n">
        <v>0.392777</v>
      </c>
      <c r="BB300" s="13" t="n">
        <v>-0.037817</v>
      </c>
      <c r="BC300" s="13" t="n">
        <v>-0.051656</v>
      </c>
      <c r="BD300" s="13" t="n">
        <v>-0.027827</v>
      </c>
      <c r="BE300" s="13" t="n">
        <v>0.010962</v>
      </c>
      <c r="BF300" s="13" t="n">
        <v>-0.156627</v>
      </c>
      <c r="BG300" s="13" t="n">
        <v>0.028571</v>
      </c>
      <c r="BH300" s="13" t="n">
        <v>0.323611</v>
      </c>
      <c r="BI300" s="13" t="n">
        <v>0.085519</v>
      </c>
      <c r="BJ300" s="13" t="n">
        <v>0.031416</v>
      </c>
      <c r="BK300" s="13" t="n">
        <v>0.259606</v>
      </c>
      <c r="BM300" s="13" t="n">
        <v>0.065541</v>
      </c>
      <c r="BN300" s="13" t="n">
        <v>0.058126</v>
      </c>
      <c r="BO300" s="13" t="n">
        <v>-0.012373</v>
      </c>
      <c r="BP300" s="13" t="n">
        <v>0.010467</v>
      </c>
      <c r="BQ300" s="13" t="n">
        <v>0.05561</v>
      </c>
      <c r="BR300" s="13" t="n">
        <v>0.032884</v>
      </c>
      <c r="BS300" s="13" t="n">
        <v>0.018853</v>
      </c>
      <c r="BT300" s="13" t="n">
        <v>-0.030427</v>
      </c>
      <c r="BU300" s="13" t="n">
        <v>0.135926</v>
      </c>
      <c r="BV300" s="13" t="n">
        <v>0.04365</v>
      </c>
      <c r="BW300" s="13" t="n">
        <v>-0.00087</v>
      </c>
      <c r="BX300" s="13" t="n">
        <v>-0.013856</v>
      </c>
      <c r="BY300" s="13" t="n">
        <v>0.001807</v>
      </c>
      <c r="BZ300" s="13" t="n">
        <v>0.002697</v>
      </c>
      <c r="CA300" s="13" t="n">
        <v>-0.031919</v>
      </c>
      <c r="CB300" s="13" t="n">
        <v>0.043568</v>
      </c>
      <c r="CC300" s="13" t="n">
        <v>-0.002382</v>
      </c>
      <c r="CD300" s="13" t="n">
        <v>-0.015454</v>
      </c>
      <c r="CE300" s="13" t="n">
        <v>0.091039</v>
      </c>
      <c r="CF300" s="13" t="n">
        <v>0.009073</v>
      </c>
      <c r="CG300" s="13" t="n">
        <v>0.03861</v>
      </c>
      <c r="CH300" s="13" t="n">
        <v>0.002164</v>
      </c>
      <c r="CI300" s="13" t="n">
        <v>0.005313</v>
      </c>
      <c r="CJ300" s="13" t="n">
        <v>-0.038367</v>
      </c>
      <c r="CK300" s="13" t="n">
        <v>0.024923</v>
      </c>
      <c r="CL300" s="13" t="n">
        <v>0.009816</v>
      </c>
      <c r="CM300" s="13" t="n">
        <v>0.063579</v>
      </c>
      <c r="CN300" s="13" t="n">
        <v>0.017622</v>
      </c>
      <c r="CO300" s="13" t="n">
        <v>0.00198</v>
      </c>
      <c r="CP300" s="13" t="n">
        <v>0.02827</v>
      </c>
      <c r="CQ300" s="13" t="n">
        <v>-0.023516</v>
      </c>
      <c r="CR300" s="13" t="n">
        <v>-0.080293</v>
      </c>
      <c r="CS300" s="13" t="n">
        <v>-0.033718</v>
      </c>
      <c r="CT300" s="13" t="n">
        <v>-0.122404</v>
      </c>
      <c r="CU300" s="13" t="n">
        <v>0.107903</v>
      </c>
      <c r="CV300" s="13" t="n">
        <v>0.043961</v>
      </c>
      <c r="CW300" s="13" t="n">
        <v>-0.037061</v>
      </c>
      <c r="CX300" s="13" t="n">
        <v>0.018682</v>
      </c>
      <c r="CY300" s="13" t="n">
        <v>-0.079493</v>
      </c>
      <c r="CZ300" s="13" t="n">
        <v>0.047192</v>
      </c>
      <c r="DA300" s="13" t="n">
        <v>-0.020901</v>
      </c>
      <c r="DB300" s="13" t="n">
        <v>-0.087416</v>
      </c>
      <c r="DC300" s="13" t="n">
        <v>0.079525</v>
      </c>
      <c r="DD300" s="13" t="n">
        <v>-0.005728</v>
      </c>
      <c r="DE300" s="13" t="n">
        <v>0.040045</v>
      </c>
      <c r="DF300" s="13" t="n">
        <v>0.070372</v>
      </c>
      <c r="DG300" s="13" t="n">
        <v>-0.096911</v>
      </c>
      <c r="DH300" s="13" t="n">
        <v>-0.084809</v>
      </c>
      <c r="DI300" s="13" t="n">
        <v>-0.276923</v>
      </c>
      <c r="DJ300" s="13" t="n">
        <v>0.15782</v>
      </c>
      <c r="DK300" s="13" t="n">
        <v>0.041402</v>
      </c>
      <c r="DL300" s="13" t="n">
        <v>0.064665</v>
      </c>
      <c r="DM300" s="13" t="n">
        <v>0.036497</v>
      </c>
      <c r="DN300" s="13" t="n">
        <v>0.060696</v>
      </c>
      <c r="DO300" s="13" t="n">
        <v>-0.032792</v>
      </c>
      <c r="DP300" s="13" t="n">
        <v>0.012595</v>
      </c>
      <c r="DQ300" s="13" t="n">
        <v>0.245286</v>
      </c>
      <c r="DR300" s="13" t="n">
        <v>0.07451</v>
      </c>
      <c r="DS300" s="13" t="n">
        <v>0.412114</v>
      </c>
      <c r="DT300" s="13" t="n">
        <v>-0.035384</v>
      </c>
      <c r="DV300" s="13" t="n">
        <v>0.074086</v>
      </c>
      <c r="DW300" s="13" t="n">
        <v>0.051128</v>
      </c>
      <c r="DX300" s="13" t="n">
        <v>-0.004222</v>
      </c>
      <c r="DY300" s="13" t="n">
        <v>0.02783</v>
      </c>
      <c r="DZ300" s="13" t="n">
        <v>0.074439</v>
      </c>
      <c r="EA300" s="13" t="n">
        <v>0.030606</v>
      </c>
      <c r="EB300" s="13" t="n">
        <v>0.019938</v>
      </c>
      <c r="EC300" s="13" t="n">
        <v>-0.042755</v>
      </c>
      <c r="ED300" s="13" t="n">
        <v>0.111444</v>
      </c>
      <c r="EE300" s="13" t="n">
        <v>0.035548</v>
      </c>
      <c r="EF300" s="13" t="n">
        <v>0.018209</v>
      </c>
      <c r="EG300" s="13" t="n">
        <v>-0.002873</v>
      </c>
      <c r="EH300" s="13" t="n">
        <v>0.00237</v>
      </c>
      <c r="EI300" s="13" t="n">
        <v>-0.006756</v>
      </c>
      <c r="EJ300" s="13" t="n">
        <v>-0.025655</v>
      </c>
      <c r="EK300" s="13" t="n">
        <v>0.02877</v>
      </c>
      <c r="EL300" s="13" t="n">
        <v>-0.009182</v>
      </c>
      <c r="EM300" s="13" t="n">
        <v>-0.019957</v>
      </c>
      <c r="EN300" s="13" t="n">
        <v>0.086929</v>
      </c>
      <c r="EO300" s="13" t="n">
        <v>0.008946</v>
      </c>
      <c r="EP300" s="13" t="n">
        <v>0.048429</v>
      </c>
      <c r="EQ300" s="13" t="n">
        <v>0.022056</v>
      </c>
      <c r="ER300" s="13" t="n">
        <v>0.024648</v>
      </c>
      <c r="ES300" s="13" t="n">
        <v>-0.039029</v>
      </c>
      <c r="ET300" s="13" t="n">
        <v>0.003551</v>
      </c>
      <c r="EU300" s="13" t="n">
        <v>0.006746</v>
      </c>
      <c r="EV300" s="13" t="n">
        <v>0.038322</v>
      </c>
      <c r="EW300" s="13" t="n">
        <v>0.019575</v>
      </c>
      <c r="EX300" s="13" t="n">
        <v>-0.003848</v>
      </c>
      <c r="EY300" s="13" t="n">
        <v>0.013367</v>
      </c>
      <c r="EZ300" s="13" t="n">
        <v>-0.027309</v>
      </c>
      <c r="FA300" s="13" t="n">
        <v>-0.085705</v>
      </c>
      <c r="FB300" s="13" t="n">
        <v>-0.043299</v>
      </c>
      <c r="FC300" s="13" t="n">
        <v>-0.140705</v>
      </c>
      <c r="FD300" s="13" t="n">
        <v>0.139049</v>
      </c>
      <c r="FE300" s="13" t="n">
        <v>0.049845</v>
      </c>
      <c r="FF300" s="13" t="n">
        <v>-0.030541</v>
      </c>
      <c r="FG300" s="13" t="n">
        <v>0.010967</v>
      </c>
      <c r="FH300" s="13" t="n">
        <v>-0.079865</v>
      </c>
      <c r="FI300" s="13" t="n">
        <v>0.009675</v>
      </c>
      <c r="FJ300" s="13" t="n">
        <v>-0.023852</v>
      </c>
      <c r="FK300" s="13" t="n">
        <v>-0.064003</v>
      </c>
      <c r="FL300" s="13" t="n">
        <v>0.056801</v>
      </c>
      <c r="FM300" s="13" t="n">
        <v>-0.028552</v>
      </c>
      <c r="FN300" s="13" t="n">
        <v>0.016991</v>
      </c>
      <c r="FO300" s="13" t="n">
        <v>0.080169</v>
      </c>
      <c r="FP300" s="13" t="n">
        <v>-0.013171</v>
      </c>
      <c r="FQ300" s="13" t="n">
        <v>-0.067954</v>
      </c>
      <c r="FR300" s="13" t="n">
        <v>-0.266897</v>
      </c>
      <c r="FS300" s="13" t="n">
        <v>0.20596</v>
      </c>
      <c r="FT300" s="13" t="n">
        <v>0.073257</v>
      </c>
      <c r="FU300" s="13" t="n">
        <v>0.145066</v>
      </c>
      <c r="FV300" s="13" t="n">
        <v>0.049638</v>
      </c>
      <c r="FW300" s="13" t="n">
        <v>0.036972</v>
      </c>
      <c r="FX300" s="13" t="n">
        <v>-0.017021</v>
      </c>
      <c r="FY300" s="13" t="n">
        <v>0.019086</v>
      </c>
      <c r="FZ300" s="13" t="n">
        <v>0.26159</v>
      </c>
      <c r="GA300" s="13" t="n">
        <v>0.097557</v>
      </c>
      <c r="GB300" s="13" t="n">
        <v>0.284845</v>
      </c>
      <c r="GC300" s="13" t="n">
        <v>0.128665</v>
      </c>
    </row>
    <row r="301" customFormat="false" ht="15" hidden="false" customHeight="false" outlineLevel="0" collapsed="false">
      <c r="B301" s="8" t="str">
        <f aca="false">Deals!B301</f>
        <v>Cubic Corporation</v>
      </c>
      <c r="C301" s="12" t="n">
        <v>1</v>
      </c>
      <c r="D301" s="13" t="n">
        <v>0.137166</v>
      </c>
      <c r="E301" s="13" t="n">
        <v>0.04029</v>
      </c>
      <c r="F301" s="13" t="n">
        <v>-0.018523</v>
      </c>
      <c r="G301" s="13" t="n">
        <v>-0.015686</v>
      </c>
      <c r="H301" s="13" t="n">
        <v>0.016932</v>
      </c>
      <c r="I301" s="13" t="n">
        <v>0.146425</v>
      </c>
      <c r="J301" s="13" t="n">
        <v>-0.000214</v>
      </c>
      <c r="K301" s="13" t="n">
        <v>-0.087802</v>
      </c>
      <c r="L301" s="13" t="n">
        <v>0.084309</v>
      </c>
      <c r="M301" s="13" t="n">
        <v>0.035637</v>
      </c>
      <c r="N301" s="13" t="n">
        <v>-0.008342</v>
      </c>
      <c r="O301" s="13" t="n">
        <v>0.105152</v>
      </c>
      <c r="P301" s="13" t="n">
        <v>0.004757</v>
      </c>
      <c r="Q301" s="13" t="n">
        <v>-0.017045</v>
      </c>
      <c r="R301" s="13" t="n">
        <v>-0.106936</v>
      </c>
      <c r="S301" s="13" t="n">
        <v>-0.001079</v>
      </c>
      <c r="T301" s="13" t="n">
        <v>0.029158</v>
      </c>
      <c r="U301" s="13" t="n">
        <v>-0.098636</v>
      </c>
      <c r="V301" s="13" t="n">
        <v>0.187427</v>
      </c>
      <c r="W301" s="13" t="n">
        <v>0.069608</v>
      </c>
      <c r="X301" s="13" t="n">
        <v>0.135655</v>
      </c>
      <c r="Y301" s="13" t="n">
        <v>-0.048426</v>
      </c>
      <c r="Z301" s="13" t="n">
        <v>-0.015267</v>
      </c>
      <c r="AA301" s="13" t="n">
        <v>0.057709</v>
      </c>
      <c r="AB301" s="13" t="n">
        <v>0.035831</v>
      </c>
      <c r="AC301" s="13" t="n">
        <v>-0.029088</v>
      </c>
      <c r="AD301" s="13" t="n">
        <v>0.126316</v>
      </c>
      <c r="AE301" s="13" t="n">
        <v>-0.076923</v>
      </c>
      <c r="AF301" s="13" t="n">
        <v>0.060748</v>
      </c>
      <c r="AG301" s="13" t="n">
        <v>0.111601</v>
      </c>
      <c r="AH301" s="13" t="n">
        <v>-0.035007</v>
      </c>
      <c r="AI301" s="13" t="n">
        <v>-0.101848</v>
      </c>
      <c r="AJ301" s="13" t="n">
        <v>-0.067368</v>
      </c>
      <c r="AK301" s="13" t="n">
        <v>-0.121752</v>
      </c>
      <c r="AL301" s="13" t="n">
        <v>0.195943</v>
      </c>
      <c r="AM301" s="13" t="n">
        <v>-0.039988</v>
      </c>
      <c r="AN301" s="13" t="n">
        <v>-0.088493</v>
      </c>
      <c r="AO301" s="13" t="n">
        <v>0.009602</v>
      </c>
      <c r="AP301" s="13" t="n">
        <v>-0.00634</v>
      </c>
      <c r="AQ301" s="13" t="n">
        <v>0.142857</v>
      </c>
      <c r="AR301" s="13" t="n">
        <v>0.026675</v>
      </c>
      <c r="AS301" s="13" t="n">
        <v>0.046375</v>
      </c>
      <c r="AT301" s="13" t="n">
        <v>0.016746</v>
      </c>
      <c r="AU301" s="13" t="n">
        <v>0.046997</v>
      </c>
      <c r="AV301" s="13" t="n">
        <v>-0.192433</v>
      </c>
      <c r="AW301" s="13" t="n">
        <v>0.067506</v>
      </c>
      <c r="AX301" s="13" t="n">
        <v>0.027057</v>
      </c>
      <c r="AY301" s="13" t="n">
        <v>-0.166182</v>
      </c>
      <c r="AZ301" s="13" t="n">
        <v>-0.241183</v>
      </c>
      <c r="BA301" s="13" t="n">
        <v>-0.075042</v>
      </c>
      <c r="BB301" s="13" t="n">
        <v>0.078513</v>
      </c>
      <c r="BC301" s="13" t="n">
        <v>0.165494</v>
      </c>
      <c r="BD301" s="13" t="n">
        <v>-0.125547</v>
      </c>
      <c r="BE301" s="13" t="n">
        <v>0.120952</v>
      </c>
      <c r="BF301" s="13" t="n">
        <v>0.235556</v>
      </c>
      <c r="BG301" s="13" t="n">
        <v>0.01616</v>
      </c>
      <c r="BH301" s="13" t="n">
        <v>-0.009305</v>
      </c>
      <c r="BI301" s="13" t="n">
        <v>0.059426</v>
      </c>
      <c r="BJ301" s="13" t="n">
        <v>-0.013862</v>
      </c>
      <c r="BK301" s="13" t="n">
        <v>0.135175</v>
      </c>
      <c r="BM301" s="13" t="n">
        <v>0.071746</v>
      </c>
      <c r="BN301" s="13" t="n">
        <v>0.028341</v>
      </c>
      <c r="BO301" s="13" t="n">
        <v>0.020327</v>
      </c>
      <c r="BP301" s="13" t="n">
        <v>-0.01764</v>
      </c>
      <c r="BQ301" s="13" t="n">
        <v>0.047786</v>
      </c>
      <c r="BR301" s="13" t="n">
        <v>0.031149</v>
      </c>
      <c r="BS301" s="13" t="n">
        <v>0.009037</v>
      </c>
      <c r="BT301" s="13" t="n">
        <v>-0.025509</v>
      </c>
      <c r="BU301" s="13" t="n">
        <v>0.159475</v>
      </c>
      <c r="BV301" s="13" t="n">
        <v>0.045427</v>
      </c>
      <c r="BW301" s="13" t="n">
        <v>-0.019892</v>
      </c>
      <c r="BX301" s="13" t="n">
        <v>0.015421</v>
      </c>
      <c r="BY301" s="13" t="n">
        <v>-0.006455</v>
      </c>
      <c r="BZ301" s="13" t="n">
        <v>0.01581</v>
      </c>
      <c r="CA301" s="13" t="n">
        <v>-0.040913</v>
      </c>
      <c r="CB301" s="13" t="n">
        <v>0.029799</v>
      </c>
      <c r="CC301" s="13" t="n">
        <v>0.013482</v>
      </c>
      <c r="CD301" s="13" t="n">
        <v>-0.030978</v>
      </c>
      <c r="CE301" s="13" t="n">
        <v>0.093012</v>
      </c>
      <c r="CF301" s="13" t="n">
        <v>-0.00044</v>
      </c>
      <c r="CG301" s="13" t="n">
        <v>0.022007</v>
      </c>
      <c r="CH301" s="13" t="n">
        <v>-0.001032</v>
      </c>
      <c r="CI301" s="13" t="n">
        <v>0.022074</v>
      </c>
      <c r="CJ301" s="13" t="n">
        <v>-0.036871</v>
      </c>
      <c r="CK301" s="13" t="n">
        <v>0.013443</v>
      </c>
      <c r="CL301" s="13" t="n">
        <v>0.008587</v>
      </c>
      <c r="CM301" s="13" t="n">
        <v>0.071675</v>
      </c>
      <c r="CN301" s="13" t="n">
        <v>-0.011675</v>
      </c>
      <c r="CO301" s="13" t="n">
        <v>0.006792</v>
      </c>
      <c r="CP301" s="13" t="n">
        <v>0.021936</v>
      </c>
      <c r="CQ301" s="13" t="n">
        <v>-0.034807</v>
      </c>
      <c r="CR301" s="13" t="n">
        <v>-0.114071</v>
      </c>
      <c r="CS301" s="13" t="n">
        <v>0.017152</v>
      </c>
      <c r="CT301" s="13" t="n">
        <v>-0.125847</v>
      </c>
      <c r="CU301" s="13" t="n">
        <v>0.103834</v>
      </c>
      <c r="CV301" s="13" t="n">
        <v>0.052297</v>
      </c>
      <c r="CW301" s="13" t="n">
        <v>-0.063878</v>
      </c>
      <c r="CX301" s="13" t="n">
        <v>0.03804</v>
      </c>
      <c r="CY301" s="13" t="n">
        <v>-0.104296</v>
      </c>
      <c r="CZ301" s="13" t="n">
        <v>0.068623</v>
      </c>
      <c r="DA301" s="13" t="n">
        <v>0.008882</v>
      </c>
      <c r="DB301" s="13" t="n">
        <v>-0.062116</v>
      </c>
      <c r="DC301" s="13" t="n">
        <v>0.055453</v>
      </c>
      <c r="DD301" s="13" t="n">
        <v>0.027114</v>
      </c>
      <c r="DE301" s="13" t="n">
        <v>0.035496</v>
      </c>
      <c r="DF301" s="13" t="n">
        <v>0.026587</v>
      </c>
      <c r="DG301" s="13" t="n">
        <v>-0.064425</v>
      </c>
      <c r="DH301" s="13" t="n">
        <v>-0.102497</v>
      </c>
      <c r="DI301" s="13" t="n">
        <v>-0.23572</v>
      </c>
      <c r="DJ301" s="13" t="n">
        <v>0.099268</v>
      </c>
      <c r="DK301" s="13" t="n">
        <v>0.015516</v>
      </c>
      <c r="DL301" s="13" t="n">
        <v>0.028691</v>
      </c>
      <c r="DM301" s="13" t="n">
        <v>0.017674</v>
      </c>
      <c r="DN301" s="13" t="n">
        <v>0.030372</v>
      </c>
      <c r="DO301" s="13" t="n">
        <v>-0.06808</v>
      </c>
      <c r="DP301" s="13" t="n">
        <v>0.056662</v>
      </c>
      <c r="DQ301" s="13" t="n">
        <v>0.187037</v>
      </c>
      <c r="DR301" s="13" t="n">
        <v>0.088872</v>
      </c>
      <c r="DS301" s="13" t="n">
        <v>0.042029</v>
      </c>
      <c r="DT301" s="13" t="n">
        <v>0.122259</v>
      </c>
      <c r="DV301" s="13" t="n">
        <v>0.079282</v>
      </c>
      <c r="DW301" s="13" t="n">
        <v>0.044638</v>
      </c>
      <c r="DX301" s="13" t="n">
        <v>0.013977</v>
      </c>
      <c r="DY301" s="13" t="n">
        <v>-0.025048</v>
      </c>
      <c r="DZ301" s="13" t="n">
        <v>0.048073</v>
      </c>
      <c r="EA301" s="13" t="n">
        <v>0.031852</v>
      </c>
      <c r="EB301" s="13" t="n">
        <v>0.008712</v>
      </c>
      <c r="EC301" s="13" t="n">
        <v>-0.02366</v>
      </c>
      <c r="ED301" s="13" t="n">
        <v>0.15901</v>
      </c>
      <c r="EE301" s="13" t="n">
        <v>0.05341</v>
      </c>
      <c r="EF301" s="13" t="n">
        <v>-0.020244</v>
      </c>
      <c r="EG301" s="13" t="n">
        <v>0.017099</v>
      </c>
      <c r="EH301" s="13" t="n">
        <v>-0.009401</v>
      </c>
      <c r="EI301" s="13" t="n">
        <v>0.017902</v>
      </c>
      <c r="EJ301" s="13" t="n">
        <v>-0.042191</v>
      </c>
      <c r="EK301" s="13" t="n">
        <v>0.032763</v>
      </c>
      <c r="EL301" s="13" t="n">
        <v>0.014262</v>
      </c>
      <c r="EM301" s="13" t="n">
        <v>-0.022284</v>
      </c>
      <c r="EN301" s="13" t="n">
        <v>0.09311</v>
      </c>
      <c r="EO301" s="13" t="n">
        <v>0.003785</v>
      </c>
      <c r="EP301" s="13" t="n">
        <v>0.023653</v>
      </c>
      <c r="EQ301" s="13" t="n">
        <v>-0.002032</v>
      </c>
      <c r="ER301" s="13" t="n">
        <v>0.020789</v>
      </c>
      <c r="ES301" s="13" t="n">
        <v>-0.035497</v>
      </c>
      <c r="ET301" s="13" t="n">
        <v>0.012802</v>
      </c>
      <c r="EU301" s="13" t="n">
        <v>0.006758</v>
      </c>
      <c r="EV301" s="13" t="n">
        <v>0.077577</v>
      </c>
      <c r="EW301" s="13" t="n">
        <v>-0.002753</v>
      </c>
      <c r="EX301" s="13" t="n">
        <v>0.007089</v>
      </c>
      <c r="EY301" s="13" t="n">
        <v>0.019129</v>
      </c>
      <c r="EZ301" s="13" t="n">
        <v>-0.03709</v>
      </c>
      <c r="FA301" s="13" t="n">
        <v>-0.105393</v>
      </c>
      <c r="FB301" s="13" t="n">
        <v>0.014799</v>
      </c>
      <c r="FC301" s="13" t="n">
        <v>-0.129337</v>
      </c>
      <c r="FD301" s="13" t="n">
        <v>0.115225</v>
      </c>
      <c r="FE301" s="13" t="n">
        <v>0.053527</v>
      </c>
      <c r="FF301" s="13" t="n">
        <v>-0.063352</v>
      </c>
      <c r="FG301" s="13" t="n">
        <v>0.032639</v>
      </c>
      <c r="FH301" s="13" t="n">
        <v>-0.109236</v>
      </c>
      <c r="FI301" s="13" t="n">
        <v>0.064453</v>
      </c>
      <c r="FJ301" s="13" t="n">
        <v>0.010913</v>
      </c>
      <c r="FK301" s="13" t="n">
        <v>-0.059578</v>
      </c>
      <c r="FL301" s="13" t="n">
        <v>0.056985</v>
      </c>
      <c r="FM301" s="13" t="n">
        <v>0.025523</v>
      </c>
      <c r="FN301" s="13" t="n">
        <v>0.030961</v>
      </c>
      <c r="FO301" s="13" t="n">
        <v>0.035151</v>
      </c>
      <c r="FP301" s="13" t="n">
        <v>-0.068493</v>
      </c>
      <c r="FQ301" s="13" t="n">
        <v>-0.103572</v>
      </c>
      <c r="FR301" s="13" t="n">
        <v>-0.245916</v>
      </c>
      <c r="FS301" s="13" t="n">
        <v>0.113288</v>
      </c>
      <c r="FT301" s="13" t="n">
        <v>0.006015</v>
      </c>
      <c r="FU301" s="13" t="n">
        <v>0.035316</v>
      </c>
      <c r="FV301" s="13" t="n">
        <v>0.013706</v>
      </c>
      <c r="FW301" s="13" t="n">
        <v>0.037934</v>
      </c>
      <c r="FX301" s="13" t="n">
        <v>-0.067679</v>
      </c>
      <c r="FY301" s="13" t="n">
        <v>0.062457</v>
      </c>
      <c r="FZ301" s="13" t="n">
        <v>0.193279</v>
      </c>
      <c r="GA301" s="13" t="n">
        <v>0.088936</v>
      </c>
      <c r="GB301" s="13" t="n">
        <v>0.053208</v>
      </c>
      <c r="GC301" s="13" t="n">
        <v>0.127437</v>
      </c>
    </row>
    <row r="302" customFormat="false" ht="15" hidden="false" customHeight="false" outlineLevel="0" collapsed="false">
      <c r="B302" s="8" t="str">
        <f aca="false">Deals!B302</f>
        <v>Diebold Nixdorf, Incorporated</v>
      </c>
      <c r="C302" s="12" t="n">
        <v>1</v>
      </c>
      <c r="D302" s="13" t="n">
        <v>0.164786</v>
      </c>
      <c r="E302" s="13" t="n">
        <v>-0.091318</v>
      </c>
      <c r="F302" s="13" t="n">
        <v>-0.005025</v>
      </c>
      <c r="G302" s="13" t="n">
        <v>-0.039458</v>
      </c>
      <c r="H302" s="13" t="n">
        <v>0.148933</v>
      </c>
      <c r="I302" s="13" t="n">
        <v>-0.006374</v>
      </c>
      <c r="J302" s="13" t="n">
        <v>-0.116536</v>
      </c>
      <c r="K302" s="13" t="n">
        <v>-0.120613</v>
      </c>
      <c r="L302" s="13" t="n">
        <v>0.050459</v>
      </c>
      <c r="M302" s="13" t="n">
        <v>0.10307</v>
      </c>
      <c r="N302" s="13" t="n">
        <v>0.081511</v>
      </c>
      <c r="O302" s="13" t="n">
        <v>0.113971</v>
      </c>
      <c r="P302" s="13" t="n">
        <v>0.016556</v>
      </c>
      <c r="Q302" s="13" t="n">
        <v>-0.081433</v>
      </c>
      <c r="R302" s="13" t="n">
        <v>-0.058511</v>
      </c>
      <c r="S302" s="13" t="n">
        <v>0.058601</v>
      </c>
      <c r="T302" s="13" t="n">
        <v>-0.164286</v>
      </c>
      <c r="U302" s="13" t="n">
        <v>-0.121795</v>
      </c>
      <c r="V302" s="13" t="n">
        <v>0.117359</v>
      </c>
      <c r="W302" s="13" t="n">
        <v>-0.155361</v>
      </c>
      <c r="X302" s="13" t="n">
        <v>0</v>
      </c>
      <c r="Y302" s="13" t="n">
        <v>-0.148437</v>
      </c>
      <c r="Z302" s="13" t="n">
        <v>0.12844</v>
      </c>
      <c r="AA302" s="13" t="n">
        <v>-0.143631</v>
      </c>
      <c r="AB302" s="13" t="n">
        <v>-0.019108</v>
      </c>
      <c r="AC302" s="13" t="n">
        <v>-0.003247</v>
      </c>
      <c r="AD302" s="13" t="n">
        <v>-0.250814</v>
      </c>
      <c r="AE302" s="13" t="n">
        <v>0.03913</v>
      </c>
      <c r="AF302" s="13" t="n">
        <v>-0.050209</v>
      </c>
      <c r="AG302" s="13" t="n">
        <v>-0.581498</v>
      </c>
      <c r="AH302" s="13" t="n">
        <v>-0.052632</v>
      </c>
      <c r="AI302" s="13" t="n">
        <v>-0.133333</v>
      </c>
      <c r="AJ302" s="13" t="n">
        <v>-0.161538</v>
      </c>
      <c r="AK302" s="13" t="n">
        <v>-0.238532</v>
      </c>
      <c r="AL302" s="13" t="n">
        <v>0.706827</v>
      </c>
      <c r="AM302" s="13" t="n">
        <v>1.162353</v>
      </c>
      <c r="AN302" s="13" t="n">
        <v>0.20457</v>
      </c>
      <c r="AO302" s="13" t="n">
        <v>-0.088528</v>
      </c>
      <c r="AP302" s="13" t="n">
        <v>-0.157582</v>
      </c>
      <c r="AQ302" s="13" t="n">
        <v>0.077647</v>
      </c>
      <c r="AR302" s="13" t="n">
        <v>0.518559</v>
      </c>
      <c r="AS302" s="13" t="n">
        <v>-0.194105</v>
      </c>
      <c r="AT302" s="13" t="n">
        <v>-0.000892</v>
      </c>
      <c r="AU302" s="13" t="n">
        <v>-0.375</v>
      </c>
      <c r="AV302" s="13" t="n">
        <v>0.038571</v>
      </c>
      <c r="AW302" s="13" t="n">
        <v>0.452545</v>
      </c>
      <c r="AX302" s="13" t="n">
        <v>0.089962</v>
      </c>
      <c r="AY302" s="13" t="n">
        <v>-0.390096</v>
      </c>
      <c r="AZ302" s="13" t="n">
        <v>-0.498575</v>
      </c>
      <c r="BA302" s="13" t="n">
        <v>0.400568</v>
      </c>
      <c r="BB302" s="13" t="n">
        <v>-0.028398</v>
      </c>
      <c r="BC302" s="13" t="n">
        <v>0.265136</v>
      </c>
      <c r="BD302" s="13" t="n">
        <v>0.150165</v>
      </c>
      <c r="BE302" s="13" t="n">
        <v>0.196557</v>
      </c>
      <c r="BF302" s="13" t="n">
        <v>-0.083933</v>
      </c>
      <c r="BG302" s="13" t="n">
        <v>-0.184555</v>
      </c>
      <c r="BH302" s="13" t="n">
        <v>0.520064</v>
      </c>
      <c r="BI302" s="13" t="n">
        <v>0.12566</v>
      </c>
      <c r="BJ302" s="13" t="n">
        <v>0.281426</v>
      </c>
      <c r="BK302" s="13" t="n">
        <v>0.062958</v>
      </c>
      <c r="BM302" s="13" t="n">
        <v>0.07542</v>
      </c>
      <c r="BN302" s="13" t="n">
        <v>-0.003604</v>
      </c>
      <c r="BO302" s="13" t="n">
        <v>0.016372</v>
      </c>
      <c r="BP302" s="13" t="n">
        <v>-0.025656</v>
      </c>
      <c r="BQ302" s="13" t="n">
        <v>0.052055</v>
      </c>
      <c r="BR302" s="13" t="n">
        <v>0.022986</v>
      </c>
      <c r="BS302" s="13" t="n">
        <v>0.003539</v>
      </c>
      <c r="BT302" s="13" t="n">
        <v>-0.046889</v>
      </c>
      <c r="BU302" s="13" t="n">
        <v>0.085084</v>
      </c>
      <c r="BV302" s="13" t="n">
        <v>0.016834</v>
      </c>
      <c r="BW302" s="13" t="n">
        <v>0.018865</v>
      </c>
      <c r="BX302" s="13" t="n">
        <v>0.014755</v>
      </c>
      <c r="BY302" s="13" t="n">
        <v>-0.00231</v>
      </c>
      <c r="BZ302" s="13" t="n">
        <v>0.011011</v>
      </c>
      <c r="CA302" s="13" t="n">
        <v>-0.009065</v>
      </c>
      <c r="CB302" s="13" t="n">
        <v>0.020227</v>
      </c>
      <c r="CC302" s="13" t="n">
        <v>0.005463</v>
      </c>
      <c r="CD302" s="13" t="n">
        <v>-0.018586</v>
      </c>
      <c r="CE302" s="13" t="n">
        <v>0.046011</v>
      </c>
      <c r="CF302" s="13" t="n">
        <v>0.01906</v>
      </c>
      <c r="CG302" s="13" t="n">
        <v>0.034775</v>
      </c>
      <c r="CH302" s="13" t="n">
        <v>-0.001446</v>
      </c>
      <c r="CI302" s="13" t="n">
        <v>0.037257</v>
      </c>
      <c r="CJ302" s="13" t="n">
        <v>-0.035351</v>
      </c>
      <c r="CK302" s="13" t="n">
        <v>0.01168</v>
      </c>
      <c r="CL302" s="13" t="n">
        <v>0.002978</v>
      </c>
      <c r="CM302" s="13" t="n">
        <v>0.052862</v>
      </c>
      <c r="CN302" s="13" t="n">
        <v>0.007789</v>
      </c>
      <c r="CO302" s="13" t="n">
        <v>0.026064</v>
      </c>
      <c r="CP302" s="13" t="n">
        <v>0.051329</v>
      </c>
      <c r="CQ302" s="13" t="n">
        <v>-0.010991</v>
      </c>
      <c r="CR302" s="13" t="n">
        <v>-0.106</v>
      </c>
      <c r="CS302" s="13" t="n">
        <v>0.024752</v>
      </c>
      <c r="CT302" s="13" t="n">
        <v>-0.108788</v>
      </c>
      <c r="CU302" s="13" t="n">
        <v>0.100445</v>
      </c>
      <c r="CV302" s="13" t="n">
        <v>0.060194</v>
      </c>
      <c r="CW302" s="13" t="n">
        <v>-0.018345</v>
      </c>
      <c r="CX302" s="13" t="n">
        <v>0.044649</v>
      </c>
      <c r="CY302" s="13" t="n">
        <v>-0.082817</v>
      </c>
      <c r="CZ302" s="13" t="n">
        <v>0.081164</v>
      </c>
      <c r="DA302" s="13" t="n">
        <v>0.017156</v>
      </c>
      <c r="DB302" s="13" t="n">
        <v>-0.042057</v>
      </c>
      <c r="DC302" s="13" t="n">
        <v>0.012578</v>
      </c>
      <c r="DD302" s="13" t="n">
        <v>0.025955</v>
      </c>
      <c r="DE302" s="13" t="n">
        <v>0.030184</v>
      </c>
      <c r="DF302" s="13" t="n">
        <v>0.031672</v>
      </c>
      <c r="DG302" s="13" t="n">
        <v>-0.011484</v>
      </c>
      <c r="DH302" s="13" t="n">
        <v>-0.068037</v>
      </c>
      <c r="DI302" s="13" t="n">
        <v>-0.187323</v>
      </c>
      <c r="DJ302" s="13" t="n">
        <v>0.135259</v>
      </c>
      <c r="DK302" s="13" t="n">
        <v>0.091913</v>
      </c>
      <c r="DL302" s="13" t="n">
        <v>0.012826</v>
      </c>
      <c r="DM302" s="13" t="n">
        <v>0.037942</v>
      </c>
      <c r="DN302" s="13" t="n">
        <v>0.055215</v>
      </c>
      <c r="DO302" s="13" t="n">
        <v>-0.011854</v>
      </c>
      <c r="DP302" s="13" t="n">
        <v>0.020769</v>
      </c>
      <c r="DQ302" s="13" t="n">
        <v>0.176056</v>
      </c>
      <c r="DR302" s="13" t="n">
        <v>0.08836</v>
      </c>
      <c r="DS302" s="13" t="n">
        <v>0.00942</v>
      </c>
      <c r="DT302" s="13" t="n">
        <v>0.079959</v>
      </c>
      <c r="DV302" s="13" t="n">
        <v>0.084161</v>
      </c>
      <c r="DW302" s="13" t="n">
        <v>-0.002913</v>
      </c>
      <c r="DX302" s="13" t="n">
        <v>0.015778</v>
      </c>
      <c r="DY302" s="13" t="n">
        <v>-0.027406</v>
      </c>
      <c r="DZ302" s="13" t="n">
        <v>0.05463</v>
      </c>
      <c r="EA302" s="13" t="n">
        <v>0.018005</v>
      </c>
      <c r="EB302" s="13" t="n">
        <v>0.003286</v>
      </c>
      <c r="EC302" s="13" t="n">
        <v>-0.044896</v>
      </c>
      <c r="ED302" s="13" t="n">
        <v>0.079731</v>
      </c>
      <c r="EE302" s="13" t="n">
        <v>0.01806</v>
      </c>
      <c r="EF302" s="13" t="n">
        <v>0.020789</v>
      </c>
      <c r="EG302" s="13" t="n">
        <v>0.012259</v>
      </c>
      <c r="EH302" s="13" t="n">
        <v>-0.004443</v>
      </c>
      <c r="EI302" s="13" t="n">
        <v>0.015352</v>
      </c>
      <c r="EJ302" s="13" t="n">
        <v>-0.014783</v>
      </c>
      <c r="EK302" s="13" t="n">
        <v>0.021966</v>
      </c>
      <c r="EL302" s="13" t="n">
        <v>0.006962</v>
      </c>
      <c r="EM302" s="13" t="n">
        <v>-0.020048</v>
      </c>
      <c r="EN302" s="13" t="n">
        <v>0.047769</v>
      </c>
      <c r="EO302" s="13" t="n">
        <v>0.010408</v>
      </c>
      <c r="EP302" s="13" t="n">
        <v>0.038008</v>
      </c>
      <c r="EQ302" s="13" t="n">
        <v>0.002647</v>
      </c>
      <c r="ER302" s="13" t="n">
        <v>0.03873</v>
      </c>
      <c r="ES302" s="13" t="n">
        <v>-0.0413</v>
      </c>
      <c r="ET302" s="13" t="n">
        <v>0.011095</v>
      </c>
      <c r="EU302" s="13" t="n">
        <v>0.004647</v>
      </c>
      <c r="EV302" s="13" t="n">
        <v>0.048704</v>
      </c>
      <c r="EW302" s="13" t="n">
        <v>0.013776</v>
      </c>
      <c r="EX302" s="13" t="n">
        <v>0.024714</v>
      </c>
      <c r="EY302" s="13" t="n">
        <v>0.048461</v>
      </c>
      <c r="EZ302" s="13" t="n">
        <v>-0.014265</v>
      </c>
      <c r="FA302" s="13" t="n">
        <v>-0.107156</v>
      </c>
      <c r="FB302" s="13" t="n">
        <v>0.019152</v>
      </c>
      <c r="FC302" s="13" t="n">
        <v>-0.113974</v>
      </c>
      <c r="FD302" s="13" t="n">
        <v>0.108189</v>
      </c>
      <c r="FE302" s="13" t="n">
        <v>0.066692</v>
      </c>
      <c r="FF302" s="13" t="n">
        <v>-0.025629</v>
      </c>
      <c r="FG302" s="13" t="n">
        <v>0.044085</v>
      </c>
      <c r="FH302" s="13" t="n">
        <v>-0.095558</v>
      </c>
      <c r="FI302" s="13" t="n">
        <v>0.084122</v>
      </c>
      <c r="FJ302" s="13" t="n">
        <v>0.016233</v>
      </c>
      <c r="FK302" s="13" t="n">
        <v>-0.042869</v>
      </c>
      <c r="FL302" s="13" t="n">
        <v>0.012393</v>
      </c>
      <c r="FM302" s="13" t="n">
        <v>0.025273</v>
      </c>
      <c r="FN302" s="13" t="n">
        <v>0.039554</v>
      </c>
      <c r="FO302" s="13" t="n">
        <v>0.031341</v>
      </c>
      <c r="FP302" s="13" t="n">
        <v>-0.009539</v>
      </c>
      <c r="FQ302" s="13" t="n">
        <v>-0.071545</v>
      </c>
      <c r="FR302" s="13" t="n">
        <v>-0.192857</v>
      </c>
      <c r="FS302" s="13" t="n">
        <v>0.14683</v>
      </c>
      <c r="FT302" s="13" t="n">
        <v>0.098247</v>
      </c>
      <c r="FU302" s="13" t="n">
        <v>0.014031</v>
      </c>
      <c r="FV302" s="13" t="n">
        <v>0.039286</v>
      </c>
      <c r="FW302" s="13" t="n">
        <v>0.050398</v>
      </c>
      <c r="FX302" s="13" t="n">
        <v>-0.010098</v>
      </c>
      <c r="FY302" s="13" t="n">
        <v>0.031145</v>
      </c>
      <c r="FZ302" s="13" t="n">
        <v>0.183067</v>
      </c>
      <c r="GA302" s="13" t="n">
        <v>0.08896</v>
      </c>
      <c r="GB302" s="13" t="n">
        <v>0.013987</v>
      </c>
      <c r="GC302" s="13" t="n">
        <v>0.089016</v>
      </c>
    </row>
    <row r="303" customFormat="false" ht="15" hidden="false" customHeight="false" outlineLevel="0" collapsed="false">
      <c r="B303" s="8" t="str">
        <f aca="false">Deals!B303</f>
        <v>Equifax Inc.</v>
      </c>
      <c r="C303" s="12" t="n">
        <v>1</v>
      </c>
      <c r="D303" s="13" t="n">
        <v>0.092868</v>
      </c>
      <c r="E303" s="13" t="n">
        <v>0.052148</v>
      </c>
      <c r="F303" s="13" t="n">
        <v>0.048316</v>
      </c>
      <c r="G303" s="13" t="n">
        <v>0.021236</v>
      </c>
      <c r="H303" s="13" t="n">
        <v>0.03162</v>
      </c>
      <c r="I303" s="13" t="n">
        <v>-0.001736</v>
      </c>
      <c r="J303" s="13" t="n">
        <v>0.020318</v>
      </c>
      <c r="K303" s="13" t="n">
        <v>-0.078838</v>
      </c>
      <c r="L303" s="13" t="n">
        <v>-0.074131</v>
      </c>
      <c r="M303" s="13" t="n">
        <v>0.033028</v>
      </c>
      <c r="N303" s="13" t="n">
        <v>-0.008035</v>
      </c>
      <c r="O303" s="13" t="n">
        <v>0.117923</v>
      </c>
      <c r="P303" s="13" t="n">
        <v>0.045916</v>
      </c>
      <c r="Q303" s="13" t="n">
        <v>-0.010458</v>
      </c>
      <c r="R303" s="13" t="n">
        <v>0.013894</v>
      </c>
      <c r="S303" s="13" t="n">
        <v>0.004532</v>
      </c>
      <c r="T303" s="13" t="n">
        <v>0.058361</v>
      </c>
      <c r="U303" s="13" t="n">
        <v>-0.017739</v>
      </c>
      <c r="V303" s="13" t="n">
        <v>-0.256054</v>
      </c>
      <c r="W303" s="13" t="n">
        <v>0.023965</v>
      </c>
      <c r="X303" s="13" t="n">
        <v>0.0551</v>
      </c>
      <c r="Y303" s="13" t="n">
        <v>0.033298</v>
      </c>
      <c r="Z303" s="13" t="n">
        <v>0.059447</v>
      </c>
      <c r="AA303" s="13" t="n">
        <v>-0.095493</v>
      </c>
      <c r="AB303" s="13" t="n">
        <v>0.046018</v>
      </c>
      <c r="AC303" s="13" t="n">
        <v>-0.048892</v>
      </c>
      <c r="AD303" s="13" t="n">
        <v>0.020527</v>
      </c>
      <c r="AE303" s="13" t="n">
        <v>0.097841</v>
      </c>
      <c r="AF303" s="13" t="n">
        <v>0.003117</v>
      </c>
      <c r="AG303" s="13" t="n">
        <v>0.070598</v>
      </c>
      <c r="AH303" s="13" t="n">
        <v>-0.025379</v>
      </c>
      <c r="AI303" s="13" t="n">
        <v>-0.223099</v>
      </c>
      <c r="AJ303" s="13" t="n">
        <v>0.01597</v>
      </c>
      <c r="AK303" s="13" t="n">
        <v>-0.092919</v>
      </c>
      <c r="AL303" s="13" t="n">
        <v>0.149146</v>
      </c>
      <c r="AM303" s="13" t="n">
        <v>0.023267</v>
      </c>
      <c r="AN303" s="13" t="n">
        <v>0.085654</v>
      </c>
      <c r="AO303" s="13" t="n">
        <v>0.062869</v>
      </c>
      <c r="AP303" s="13" t="n">
        <v>-0.036999</v>
      </c>
      <c r="AQ303" s="13" t="n">
        <v>0.11861</v>
      </c>
      <c r="AR303" s="13" t="n">
        <v>0.028468</v>
      </c>
      <c r="AS303" s="13" t="n">
        <v>0.055216</v>
      </c>
      <c r="AT303" s="13" t="n">
        <v>-0.039008</v>
      </c>
      <c r="AU303" s="13" t="n">
        <v>-0.028151</v>
      </c>
      <c r="AV303" s="13" t="n">
        <v>0.024285</v>
      </c>
      <c r="AW303" s="13" t="n">
        <v>0.003437</v>
      </c>
      <c r="AX303" s="13" t="n">
        <v>0.069797</v>
      </c>
      <c r="AY303" s="13" t="n">
        <v>-0.052435</v>
      </c>
      <c r="AZ303" s="13" t="n">
        <v>-0.156294</v>
      </c>
      <c r="BA303" s="13" t="n">
        <v>0.16283</v>
      </c>
      <c r="BB303" s="13" t="n">
        <v>0.108351</v>
      </c>
      <c r="BC303" s="13" t="n">
        <v>0.119302</v>
      </c>
      <c r="BD303" s="13" t="n">
        <v>-0.054224</v>
      </c>
      <c r="BE303" s="13" t="n">
        <v>0.037525</v>
      </c>
      <c r="BF303" s="13" t="n">
        <v>-0.06757</v>
      </c>
      <c r="BG303" s="13" t="n">
        <v>-0.129382</v>
      </c>
      <c r="BH303" s="13" t="n">
        <v>0.224671</v>
      </c>
      <c r="BI303" s="13" t="n">
        <v>0.155422</v>
      </c>
      <c r="BJ303" s="13" t="n">
        <v>-0.08157</v>
      </c>
      <c r="BK303" s="13" t="n">
        <v>-0.08379</v>
      </c>
      <c r="BM303" s="13" t="n">
        <v>0.065164</v>
      </c>
      <c r="BN303" s="13" t="n">
        <v>-0.007147</v>
      </c>
      <c r="BO303" s="13" t="n">
        <v>0.016604</v>
      </c>
      <c r="BP303" s="13" t="n">
        <v>0.000702</v>
      </c>
      <c r="BQ303" s="13" t="n">
        <v>0.051821</v>
      </c>
      <c r="BR303" s="13" t="n">
        <v>-0.007159</v>
      </c>
      <c r="BS303" s="13" t="n">
        <v>0.005453</v>
      </c>
      <c r="BT303" s="13" t="n">
        <v>-0.023749</v>
      </c>
      <c r="BU303" s="13" t="n">
        <v>0.010556</v>
      </c>
      <c r="BV303" s="13" t="n">
        <v>0.012329</v>
      </c>
      <c r="BW303" s="13" t="n">
        <v>0.034037</v>
      </c>
      <c r="BX303" s="13" t="n">
        <v>0.047372</v>
      </c>
      <c r="BY303" s="13" t="n">
        <v>0.014383</v>
      </c>
      <c r="BZ303" s="13" t="n">
        <v>0.019205</v>
      </c>
      <c r="CA303" s="13" t="n">
        <v>0.028893</v>
      </c>
      <c r="CB303" s="13" t="n">
        <v>-0.00451</v>
      </c>
      <c r="CC303" s="13" t="n">
        <v>0.025623</v>
      </c>
      <c r="CD303" s="13" t="n">
        <v>0.02111</v>
      </c>
      <c r="CE303" s="13" t="n">
        <v>0.010474</v>
      </c>
      <c r="CF303" s="13" t="n">
        <v>0.042284</v>
      </c>
      <c r="CG303" s="13" t="n">
        <v>0.032246</v>
      </c>
      <c r="CH303" s="13" t="n">
        <v>0.010423</v>
      </c>
      <c r="CI303" s="13" t="n">
        <v>0.080568</v>
      </c>
      <c r="CJ303" s="13" t="n">
        <v>-0.013619</v>
      </c>
      <c r="CK303" s="13" t="n">
        <v>-0.028051</v>
      </c>
      <c r="CL303" s="13" t="n">
        <v>0.002292</v>
      </c>
      <c r="CM303" s="13" t="n">
        <v>0.044338</v>
      </c>
      <c r="CN303" s="13" t="n">
        <v>0.008912</v>
      </c>
      <c r="CO303" s="13" t="n">
        <v>0.029916</v>
      </c>
      <c r="CP303" s="13" t="n">
        <v>0.062181</v>
      </c>
      <c r="CQ303" s="13" t="n">
        <v>0.009488</v>
      </c>
      <c r="CR303" s="13" t="n">
        <v>-0.088495</v>
      </c>
      <c r="CS303" s="13" t="n">
        <v>0.008286</v>
      </c>
      <c r="CT303" s="13" t="n">
        <v>-0.084595</v>
      </c>
      <c r="CU303" s="13" t="n">
        <v>0.081277</v>
      </c>
      <c r="CV303" s="13" t="n">
        <v>0.038978</v>
      </c>
      <c r="CW303" s="13" t="n">
        <v>0.032718</v>
      </c>
      <c r="CX303" s="13" t="n">
        <v>0.043915</v>
      </c>
      <c r="CY303" s="13" t="n">
        <v>-0.069033</v>
      </c>
      <c r="CZ303" s="13" t="n">
        <v>0.076465</v>
      </c>
      <c r="DA303" s="13" t="n">
        <v>0.015604</v>
      </c>
      <c r="DB303" s="13" t="n">
        <v>-0.002311</v>
      </c>
      <c r="DC303" s="13" t="n">
        <v>0.004095</v>
      </c>
      <c r="DD303" s="13" t="n">
        <v>0.03018</v>
      </c>
      <c r="DE303" s="13" t="n">
        <v>0.038716</v>
      </c>
      <c r="DF303" s="13" t="n">
        <v>0.036704</v>
      </c>
      <c r="DG303" s="13" t="n">
        <v>0.024594</v>
      </c>
      <c r="DH303" s="13" t="n">
        <v>-0.07027</v>
      </c>
      <c r="DI303" s="13" t="n">
        <v>-0.077815</v>
      </c>
      <c r="DJ303" s="13" t="n">
        <v>0.140905</v>
      </c>
      <c r="DK303" s="13" t="n">
        <v>0.056438</v>
      </c>
      <c r="DL303" s="13" t="n">
        <v>0.050972</v>
      </c>
      <c r="DM303" s="13" t="n">
        <v>0.07725</v>
      </c>
      <c r="DN303" s="13" t="n">
        <v>0.107972</v>
      </c>
      <c r="DO303" s="13" t="n">
        <v>-0.045521</v>
      </c>
      <c r="DP303" s="13" t="n">
        <v>-0.045743</v>
      </c>
      <c r="DQ303" s="13" t="n">
        <v>0.107281</v>
      </c>
      <c r="DR303" s="13" t="n">
        <v>0.053002</v>
      </c>
      <c r="DS303" s="13" t="n">
        <v>-0.009351</v>
      </c>
      <c r="DT303" s="13" t="n">
        <v>-0.005854</v>
      </c>
      <c r="DV303" s="13" t="n">
        <v>0.060117</v>
      </c>
      <c r="DW303" s="13" t="n">
        <v>-0.004977</v>
      </c>
      <c r="DX303" s="13" t="n">
        <v>0.008057</v>
      </c>
      <c r="DY303" s="13" t="n">
        <v>0.006806</v>
      </c>
      <c r="DZ303" s="13" t="n">
        <v>0.049935</v>
      </c>
      <c r="EA303" s="13" t="n">
        <v>-0.009553</v>
      </c>
      <c r="EB303" s="13" t="n">
        <v>-0.002709</v>
      </c>
      <c r="EC303" s="13" t="n">
        <v>-0.034978</v>
      </c>
      <c r="ED303" s="13" t="n">
        <v>0.024645</v>
      </c>
      <c r="EE303" s="13" t="n">
        <v>-0.000502</v>
      </c>
      <c r="EF303" s="13" t="n">
        <v>0.034016</v>
      </c>
      <c r="EG303" s="13" t="n">
        <v>0.036635</v>
      </c>
      <c r="EH303" s="13" t="n">
        <v>0.00446</v>
      </c>
      <c r="EI303" s="13" t="n">
        <v>0.016297</v>
      </c>
      <c r="EJ303" s="13" t="n">
        <v>0.023226</v>
      </c>
      <c r="EK303" s="13" t="n">
        <v>0.002142</v>
      </c>
      <c r="EL303" s="13" t="n">
        <v>0.017406</v>
      </c>
      <c r="EM303" s="13" t="n">
        <v>0.007309</v>
      </c>
      <c r="EN303" s="13" t="n">
        <v>0.018518</v>
      </c>
      <c r="EO303" s="13" t="n">
        <v>0.020679</v>
      </c>
      <c r="EP303" s="13" t="n">
        <v>0.034014</v>
      </c>
      <c r="EQ303" s="13" t="n">
        <v>0.017968</v>
      </c>
      <c r="ER303" s="13" t="n">
        <v>0.063409</v>
      </c>
      <c r="ES303" s="13" t="n">
        <v>-0.028518</v>
      </c>
      <c r="ET303" s="13" t="n">
        <v>-0.015555</v>
      </c>
      <c r="EU303" s="13" t="n">
        <v>-0.011655</v>
      </c>
      <c r="EV303" s="13" t="n">
        <v>0.028206</v>
      </c>
      <c r="EW303" s="13" t="n">
        <v>0.011672</v>
      </c>
      <c r="EX303" s="13" t="n">
        <v>0.031151</v>
      </c>
      <c r="EY303" s="13" t="n">
        <v>0.048656</v>
      </c>
      <c r="EZ303" s="13" t="n">
        <v>0.011911</v>
      </c>
      <c r="FA303" s="13" t="n">
        <v>-0.090512</v>
      </c>
      <c r="FB303" s="13" t="n">
        <v>0.031844</v>
      </c>
      <c r="FC303" s="13" t="n">
        <v>-0.083033</v>
      </c>
      <c r="FD303" s="13" t="n">
        <v>0.094941</v>
      </c>
      <c r="FE303" s="13" t="n">
        <v>0.050622</v>
      </c>
      <c r="FF303" s="13" t="n">
        <v>0.016135</v>
      </c>
      <c r="FG303" s="13" t="n">
        <v>0.032897</v>
      </c>
      <c r="FH303" s="13" t="n">
        <v>-0.06874</v>
      </c>
      <c r="FI303" s="13" t="n">
        <v>0.076675</v>
      </c>
      <c r="FJ303" s="13" t="n">
        <v>0.017491</v>
      </c>
      <c r="FK303" s="13" t="n">
        <v>-0.007688</v>
      </c>
      <c r="FL303" s="13" t="n">
        <v>-0.000523</v>
      </c>
      <c r="FM303" s="13" t="n">
        <v>0.022992</v>
      </c>
      <c r="FN303" s="13" t="n">
        <v>0.041412</v>
      </c>
      <c r="FO303" s="13" t="n">
        <v>0.025775</v>
      </c>
      <c r="FP303" s="13" t="n">
        <v>0.005438</v>
      </c>
      <c r="FQ303" s="13" t="n">
        <v>-0.070463</v>
      </c>
      <c r="FR303" s="13" t="n">
        <v>-0.11985</v>
      </c>
      <c r="FS303" s="13" t="n">
        <v>0.139924</v>
      </c>
      <c r="FT303" s="13" t="n">
        <v>0.089001</v>
      </c>
      <c r="FU303" s="13" t="n">
        <v>0.018928</v>
      </c>
      <c r="FV303" s="13" t="n">
        <v>0.070143</v>
      </c>
      <c r="FW303" s="13" t="n">
        <v>0.054124</v>
      </c>
      <c r="FX303" s="13" t="n">
        <v>-0.020604</v>
      </c>
      <c r="FY303" s="13" t="n">
        <v>-0.021628</v>
      </c>
      <c r="FZ303" s="13" t="n">
        <v>0.130555</v>
      </c>
      <c r="GA303" s="13" t="n">
        <v>0.041795</v>
      </c>
      <c r="GB303" s="13" t="n">
        <v>-0.018249</v>
      </c>
      <c r="GC303" s="13" t="n">
        <v>0.019443</v>
      </c>
    </row>
    <row r="304" customFormat="false" ht="15" hidden="false" customHeight="false" outlineLevel="0" collapsed="false">
      <c r="B304" s="8" t="str">
        <f aca="false">Deals!B304</f>
        <v>Federal Signal Corporation</v>
      </c>
      <c r="C304" s="12" t="n">
        <v>1</v>
      </c>
      <c r="D304" s="13" t="n">
        <v>0.118044</v>
      </c>
      <c r="E304" s="13" t="n">
        <v>0.032428</v>
      </c>
      <c r="F304" s="13" t="n">
        <v>-0.044558</v>
      </c>
      <c r="G304" s="13" t="n">
        <v>-0.009992</v>
      </c>
      <c r="H304" s="13" t="n">
        <v>0.020963</v>
      </c>
      <c r="I304" s="13" t="n">
        <v>0.002281</v>
      </c>
      <c r="J304" s="13" t="n">
        <v>0.011442</v>
      </c>
      <c r="K304" s="13" t="n">
        <v>-0.073906</v>
      </c>
      <c r="L304" s="13" t="n">
        <v>0.292345</v>
      </c>
      <c r="M304" s="13" t="n">
        <v>-0.012025</v>
      </c>
      <c r="N304" s="13" t="n">
        <v>-0.004484</v>
      </c>
      <c r="O304" s="13" t="n">
        <v>-0.042471</v>
      </c>
      <c r="P304" s="13" t="n">
        <v>-0.067204</v>
      </c>
      <c r="Q304" s="13" t="n">
        <v>0.13034</v>
      </c>
      <c r="R304" s="13" t="n">
        <v>0.008969</v>
      </c>
      <c r="S304" s="13" t="n">
        <v>0.107143</v>
      </c>
      <c r="T304" s="13" t="n">
        <v>0.065668</v>
      </c>
      <c r="U304" s="13" t="n">
        <v>0.014054</v>
      </c>
      <c r="V304" s="13" t="n">
        <v>0.138577</v>
      </c>
      <c r="W304" s="13" t="n">
        <v>0.003289</v>
      </c>
      <c r="X304" s="13" t="n">
        <v>0.010304</v>
      </c>
      <c r="Y304" s="13" t="n">
        <v>-0.065581</v>
      </c>
      <c r="Z304" s="13" t="n">
        <v>0.012444</v>
      </c>
      <c r="AA304" s="13" t="n">
        <v>0.051622</v>
      </c>
      <c r="AB304" s="13" t="n">
        <v>0.032726</v>
      </c>
      <c r="AC304" s="13" t="n">
        <v>-0.016349</v>
      </c>
      <c r="AD304" s="13" t="n">
        <v>0.106648</v>
      </c>
      <c r="AE304" s="13" t="n">
        <v>-0.025115</v>
      </c>
      <c r="AF304" s="13" t="n">
        <v>0.019751</v>
      </c>
      <c r="AG304" s="13" t="n">
        <v>0.099368</v>
      </c>
      <c r="AH304" s="13" t="n">
        <v>0.028813</v>
      </c>
      <c r="AI304" s="13" t="n">
        <v>-0.178865</v>
      </c>
      <c r="AJ304" s="13" t="n">
        <v>0.070487</v>
      </c>
      <c r="AK304" s="13" t="n">
        <v>-0.151748</v>
      </c>
      <c r="AL304" s="13" t="n">
        <v>0.104523</v>
      </c>
      <c r="AM304" s="13" t="n">
        <v>0.118289</v>
      </c>
      <c r="AN304" s="13" t="n">
        <v>0.060618</v>
      </c>
      <c r="AO304" s="13" t="n">
        <v>0.106964</v>
      </c>
      <c r="AP304" s="13" t="n">
        <v>-0.16684</v>
      </c>
      <c r="AQ304" s="13" t="n">
        <v>0.119715</v>
      </c>
      <c r="AR304" s="13" t="n">
        <v>0.164486</v>
      </c>
      <c r="AS304" s="13" t="n">
        <v>-0.04366</v>
      </c>
      <c r="AT304" s="13" t="n">
        <v>0.101986</v>
      </c>
      <c r="AU304" s="13" t="n">
        <v>-0.009163</v>
      </c>
      <c r="AV304" s="13" t="n">
        <v>0.017879</v>
      </c>
      <c r="AW304" s="13" t="n">
        <v>-0.020947</v>
      </c>
      <c r="AX304" s="13" t="n">
        <v>-0.002791</v>
      </c>
      <c r="AY304" s="13" t="n">
        <v>-0.098259</v>
      </c>
      <c r="AZ304" s="13" t="n">
        <v>-0.056552</v>
      </c>
      <c r="BA304" s="13" t="n">
        <v>-0.01283</v>
      </c>
      <c r="BB304" s="13" t="n">
        <v>0.085035</v>
      </c>
      <c r="BC304" s="13" t="n">
        <v>0.020247</v>
      </c>
      <c r="BD304" s="13" t="n">
        <v>0.039691</v>
      </c>
      <c r="BE304" s="13" t="n">
        <v>0.041734</v>
      </c>
      <c r="BF304" s="13" t="n">
        <v>-0.089352</v>
      </c>
      <c r="BG304" s="13" t="n">
        <v>-0.019487</v>
      </c>
      <c r="BH304" s="13" t="n">
        <v>0.084728</v>
      </c>
      <c r="BI304" s="13" t="n">
        <v>0.068966</v>
      </c>
      <c r="BJ304" s="13" t="n">
        <v>-0.014471</v>
      </c>
      <c r="BK304" s="13" t="n">
        <v>0.113796</v>
      </c>
      <c r="BM304" s="13" t="n">
        <v>0.08417</v>
      </c>
      <c r="BN304" s="13" t="n">
        <v>-2.2E-005</v>
      </c>
      <c r="BO304" s="13" t="n">
        <v>0.00702</v>
      </c>
      <c r="BP304" s="13" t="n">
        <v>-0.008668</v>
      </c>
      <c r="BQ304" s="13" t="n">
        <v>0.05865</v>
      </c>
      <c r="BR304" s="13" t="n">
        <v>0.021658</v>
      </c>
      <c r="BS304" s="13" t="n">
        <v>0.009925</v>
      </c>
      <c r="BT304" s="13" t="n">
        <v>-0.056638</v>
      </c>
      <c r="BU304" s="13" t="n">
        <v>0.130835</v>
      </c>
      <c r="BV304" s="13" t="n">
        <v>0.024077</v>
      </c>
      <c r="BW304" s="13" t="n">
        <v>-0.005274</v>
      </c>
      <c r="BX304" s="13" t="n">
        <v>0.006226</v>
      </c>
      <c r="BY304" s="13" t="n">
        <v>-0.007483</v>
      </c>
      <c r="BZ304" s="13" t="n">
        <v>0.010098</v>
      </c>
      <c r="CA304" s="13" t="n">
        <v>-0.023938</v>
      </c>
      <c r="CB304" s="13" t="n">
        <v>0.032326</v>
      </c>
      <c r="CC304" s="13" t="n">
        <v>0.010639</v>
      </c>
      <c r="CD304" s="13" t="n">
        <v>-0.018939</v>
      </c>
      <c r="CE304" s="13" t="n">
        <v>0.08756</v>
      </c>
      <c r="CF304" s="13" t="n">
        <v>0.002272</v>
      </c>
      <c r="CG304" s="13" t="n">
        <v>0.023744</v>
      </c>
      <c r="CH304" s="13" t="n">
        <v>-0.019439</v>
      </c>
      <c r="CI304" s="13" t="n">
        <v>0.029965</v>
      </c>
      <c r="CJ304" s="13" t="n">
        <v>-0.039999</v>
      </c>
      <c r="CK304" s="13" t="n">
        <v>0.011741</v>
      </c>
      <c r="CL304" s="13" t="n">
        <v>0.00887</v>
      </c>
      <c r="CM304" s="13" t="n">
        <v>0.06982</v>
      </c>
      <c r="CN304" s="13" t="n">
        <v>-0.002058</v>
      </c>
      <c r="CO304" s="13" t="n">
        <v>0.03853</v>
      </c>
      <c r="CP304" s="13" t="n">
        <v>0.040514</v>
      </c>
      <c r="CQ304" s="13" t="n">
        <v>-0.034794</v>
      </c>
      <c r="CR304" s="13" t="n">
        <v>-0.122604</v>
      </c>
      <c r="CS304" s="13" t="n">
        <v>0.029005</v>
      </c>
      <c r="CT304" s="13" t="n">
        <v>-0.115803</v>
      </c>
      <c r="CU304" s="13" t="n">
        <v>0.097285</v>
      </c>
      <c r="CV304" s="13" t="n">
        <v>0.058438</v>
      </c>
      <c r="CW304" s="13" t="n">
        <v>-0.031017</v>
      </c>
      <c r="CX304" s="13" t="n">
        <v>0.038819</v>
      </c>
      <c r="CY304" s="13" t="n">
        <v>-0.077642</v>
      </c>
      <c r="CZ304" s="13" t="n">
        <v>0.089304</v>
      </c>
      <c r="DA304" s="13" t="n">
        <v>0.00738</v>
      </c>
      <c r="DB304" s="13" t="n">
        <v>-0.047928</v>
      </c>
      <c r="DC304" s="13" t="n">
        <v>0.03855</v>
      </c>
      <c r="DD304" s="13" t="n">
        <v>0.017423</v>
      </c>
      <c r="DE304" s="13" t="n">
        <v>0.029992</v>
      </c>
      <c r="DF304" s="13" t="n">
        <v>0.062799</v>
      </c>
      <c r="DG304" s="13" t="n">
        <v>-0.054286</v>
      </c>
      <c r="DH304" s="13" t="n">
        <v>-0.108629</v>
      </c>
      <c r="DI304" s="13" t="n">
        <v>-0.21823</v>
      </c>
      <c r="DJ304" s="13" t="n">
        <v>0.125835</v>
      </c>
      <c r="DK304" s="13" t="n">
        <v>0.038045</v>
      </c>
      <c r="DL304" s="13" t="n">
        <v>0.037525</v>
      </c>
      <c r="DM304" s="13" t="n">
        <v>0.036019</v>
      </c>
      <c r="DN304" s="13" t="n">
        <v>0.045969</v>
      </c>
      <c r="DO304" s="13" t="n">
        <v>-0.050916</v>
      </c>
      <c r="DP304" s="13" t="n">
        <v>0.024776</v>
      </c>
      <c r="DQ304" s="13" t="n">
        <v>0.183297</v>
      </c>
      <c r="DR304" s="13" t="n">
        <v>0.08958</v>
      </c>
      <c r="DS304" s="13" t="n">
        <v>0.077042</v>
      </c>
      <c r="DT304" s="13" t="n">
        <v>0.09566</v>
      </c>
      <c r="DV304" s="13" t="n">
        <v>0.079691</v>
      </c>
      <c r="DW304" s="13" t="n">
        <v>0.017991</v>
      </c>
      <c r="DX304" s="13" t="n">
        <v>0.011739</v>
      </c>
      <c r="DY304" s="13" t="n">
        <v>-0.014708</v>
      </c>
      <c r="DZ304" s="13" t="n">
        <v>0.056092</v>
      </c>
      <c r="EA304" s="13" t="n">
        <v>0.019127</v>
      </c>
      <c r="EB304" s="13" t="n">
        <v>0.013815</v>
      </c>
      <c r="EC304" s="13" t="n">
        <v>-0.055074</v>
      </c>
      <c r="ED304" s="13" t="n">
        <v>0.135632</v>
      </c>
      <c r="EE304" s="13" t="n">
        <v>0.026419</v>
      </c>
      <c r="EF304" s="13" t="n">
        <v>-0.00429</v>
      </c>
      <c r="EG304" s="13" t="n">
        <v>0.009305</v>
      </c>
      <c r="EH304" s="13" t="n">
        <v>-0.00634</v>
      </c>
      <c r="EI304" s="13" t="n">
        <v>0.009706</v>
      </c>
      <c r="EJ304" s="13" t="n">
        <v>-0.029333</v>
      </c>
      <c r="EK304" s="13" t="n">
        <v>0.040897</v>
      </c>
      <c r="EL304" s="13" t="n">
        <v>0.009406</v>
      </c>
      <c r="EM304" s="13" t="n">
        <v>-0.017898</v>
      </c>
      <c r="EN304" s="13" t="n">
        <v>0.091002</v>
      </c>
      <c r="EO304" s="13" t="n">
        <v>0.001117</v>
      </c>
      <c r="EP304" s="13" t="n">
        <v>0.022477</v>
      </c>
      <c r="EQ304" s="13" t="n">
        <v>-0.013906</v>
      </c>
      <c r="ER304" s="13" t="n">
        <v>0.027451</v>
      </c>
      <c r="ES304" s="13" t="n">
        <v>-0.038053</v>
      </c>
      <c r="ET304" s="13" t="n">
        <v>0.011183</v>
      </c>
      <c r="EU304" s="13" t="n">
        <v>0.009837</v>
      </c>
      <c r="EV304" s="13" t="n">
        <v>0.069362</v>
      </c>
      <c r="EW304" s="13" t="n">
        <v>0.00185</v>
      </c>
      <c r="EX304" s="13" t="n">
        <v>0.037225</v>
      </c>
      <c r="EY304" s="13" t="n">
        <v>0.040893</v>
      </c>
      <c r="EZ304" s="13" t="n">
        <v>-0.039627</v>
      </c>
      <c r="FA304" s="13" t="n">
        <v>-0.122604</v>
      </c>
      <c r="FB304" s="13" t="n">
        <v>0.026862</v>
      </c>
      <c r="FC304" s="13" t="n">
        <v>-0.11858</v>
      </c>
      <c r="FD304" s="13" t="n">
        <v>0.107668</v>
      </c>
      <c r="FE304" s="13" t="n">
        <v>0.069291</v>
      </c>
      <c r="FF304" s="13" t="n">
        <v>-0.031799</v>
      </c>
      <c r="FG304" s="13" t="n">
        <v>0.039109</v>
      </c>
      <c r="FH304" s="13" t="n">
        <v>-0.086469</v>
      </c>
      <c r="FI304" s="13" t="n">
        <v>0.092211</v>
      </c>
      <c r="FJ304" s="13" t="n">
        <v>0.00861</v>
      </c>
      <c r="FK304" s="13" t="n">
        <v>-0.049638</v>
      </c>
      <c r="FL304" s="13" t="n">
        <v>0.039134</v>
      </c>
      <c r="FM304" s="13" t="n">
        <v>0.011202</v>
      </c>
      <c r="FN304" s="13" t="n">
        <v>0.027912</v>
      </c>
      <c r="FO304" s="13" t="n">
        <v>0.083354</v>
      </c>
      <c r="FP304" s="13" t="n">
        <v>-0.059186</v>
      </c>
      <c r="FQ304" s="13" t="n">
        <v>-0.109853</v>
      </c>
      <c r="FR304" s="13" t="n">
        <v>-0.227682</v>
      </c>
      <c r="FS304" s="13" t="n">
        <v>0.160596</v>
      </c>
      <c r="FT304" s="13" t="n">
        <v>0.052385</v>
      </c>
      <c r="FU304" s="13" t="n">
        <v>0.041493</v>
      </c>
      <c r="FV304" s="13" t="n">
        <v>0.029421</v>
      </c>
      <c r="FW304" s="13" t="n">
        <v>0.038437</v>
      </c>
      <c r="FX304" s="13" t="n">
        <v>-0.05288</v>
      </c>
      <c r="FY304" s="13" t="n">
        <v>0.030608</v>
      </c>
      <c r="FZ304" s="13" t="n">
        <v>0.193071</v>
      </c>
      <c r="GA304" s="13" t="n">
        <v>0.097805</v>
      </c>
      <c r="GB304" s="13" t="n">
        <v>0.082572</v>
      </c>
      <c r="GC304" s="13" t="n">
        <v>0.092176</v>
      </c>
    </row>
    <row r="305" customFormat="false" ht="15" hidden="false" customHeight="false" outlineLevel="0" collapsed="false">
      <c r="B305" s="8" t="str">
        <f aca="false">Deals!B305</f>
        <v>Activision Blizzard, Inc.</v>
      </c>
      <c r="C305" s="12" t="n">
        <v>1</v>
      </c>
      <c r="D305" s="13" t="n">
        <v>0.076729</v>
      </c>
      <c r="E305" s="13" t="n">
        <v>0.018617</v>
      </c>
      <c r="F305" s="13" t="n">
        <v>0.138961</v>
      </c>
      <c r="G305" s="13" t="n">
        <v>0.009424</v>
      </c>
      <c r="H305" s="13" t="n">
        <v>0.013374</v>
      </c>
      <c r="I305" s="13" t="n">
        <v>0.030129</v>
      </c>
      <c r="J305" s="13" t="n">
        <v>0.070824</v>
      </c>
      <c r="K305" s="13" t="n">
        <v>-0.025508</v>
      </c>
      <c r="L305" s="13" t="n">
        <v>-0.151957</v>
      </c>
      <c r="M305" s="13" t="n">
        <v>-0.013657</v>
      </c>
      <c r="N305" s="13" t="n">
        <v>0.113542</v>
      </c>
      <c r="O305" s="13" t="n">
        <v>0.122358</v>
      </c>
      <c r="P305" s="13" t="n">
        <v>0.111456</v>
      </c>
      <c r="Q305" s="13" t="n">
        <v>0.047934</v>
      </c>
      <c r="R305" s="13" t="n">
        <v>0.121148</v>
      </c>
      <c r="S305" s="13" t="n">
        <v>-0.017241</v>
      </c>
      <c r="T305" s="13" t="n">
        <v>0.073128</v>
      </c>
      <c r="U305" s="13" t="n">
        <v>0.061185</v>
      </c>
      <c r="V305" s="13" t="n">
        <v>-0.016016</v>
      </c>
      <c r="W305" s="13" t="n">
        <v>0.015191</v>
      </c>
      <c r="X305" s="13" t="n">
        <v>-0.047183</v>
      </c>
      <c r="Y305" s="13" t="n">
        <v>0.014744</v>
      </c>
      <c r="Z305" s="13" t="n">
        <v>0.17072</v>
      </c>
      <c r="AA305" s="13" t="n">
        <v>-0.01349</v>
      </c>
      <c r="AB305" s="13" t="n">
        <v>-0.072884</v>
      </c>
      <c r="AC305" s="13" t="n">
        <v>-0.016454</v>
      </c>
      <c r="AD305" s="13" t="n">
        <v>0.068726</v>
      </c>
      <c r="AE305" s="13" t="n">
        <v>0.076294</v>
      </c>
      <c r="AF305" s="13" t="n">
        <v>-0.037998</v>
      </c>
      <c r="AG305" s="13" t="n">
        <v>-0.017979</v>
      </c>
      <c r="AH305" s="13" t="n">
        <v>0.153814</v>
      </c>
      <c r="AI305" s="13" t="n">
        <v>-0.169972</v>
      </c>
      <c r="AJ305" s="13" t="n">
        <v>-0.277625</v>
      </c>
      <c r="AK305" s="13" t="n">
        <v>-0.066359</v>
      </c>
      <c r="AL305" s="13" t="n">
        <v>0.014387</v>
      </c>
      <c r="AM305" s="13" t="n">
        <v>-0.107959</v>
      </c>
      <c r="AN305" s="13" t="n">
        <v>0.089226</v>
      </c>
      <c r="AO305" s="13" t="n">
        <v>0.058862</v>
      </c>
      <c r="AP305" s="13" t="n">
        <v>-0.100394</v>
      </c>
      <c r="AQ305" s="13" t="n">
        <v>0.08831</v>
      </c>
      <c r="AR305" s="13" t="n">
        <v>0.032627</v>
      </c>
      <c r="AS305" s="13" t="n">
        <v>0.038162</v>
      </c>
      <c r="AT305" s="13" t="n">
        <v>0.04585</v>
      </c>
      <c r="AU305" s="13" t="n">
        <v>0.058768</v>
      </c>
      <c r="AV305" s="13" t="n">
        <v>-0.021417</v>
      </c>
      <c r="AW305" s="13" t="n">
        <v>0.083713</v>
      </c>
      <c r="AX305" s="13" t="n">
        <v>-0.01582</v>
      </c>
      <c r="AY305" s="13" t="n">
        <v>-0.005985</v>
      </c>
      <c r="AZ305" s="13" t="n">
        <v>0.023224</v>
      </c>
      <c r="BA305" s="13" t="n">
        <v>0.078346</v>
      </c>
      <c r="BB305" s="13" t="n">
        <v>0.129452</v>
      </c>
      <c r="BC305" s="13" t="n">
        <v>0.05446</v>
      </c>
      <c r="BD305" s="13" t="n">
        <v>0.088669</v>
      </c>
      <c r="BE305" s="13" t="n">
        <v>0.010771</v>
      </c>
      <c r="BF305" s="13" t="n">
        <v>-0.030771</v>
      </c>
      <c r="BG305" s="13" t="n">
        <v>-0.064484</v>
      </c>
      <c r="BH305" s="13" t="n">
        <v>0.049518</v>
      </c>
      <c r="BI305" s="13" t="n">
        <v>0.168218</v>
      </c>
      <c r="BJ305" s="13" t="n">
        <v>-0.019925</v>
      </c>
      <c r="BK305" s="13" t="n">
        <v>0.050659</v>
      </c>
      <c r="BM305" s="13" t="n">
        <v>0.063831</v>
      </c>
      <c r="BN305" s="13" t="n">
        <v>-0.010364</v>
      </c>
      <c r="BO305" s="13" t="n">
        <v>0.021426</v>
      </c>
      <c r="BP305" s="13" t="n">
        <v>-0.000234</v>
      </c>
      <c r="BQ305" s="13" t="n">
        <v>0.03534</v>
      </c>
      <c r="BR305" s="13" t="n">
        <v>-0.003876</v>
      </c>
      <c r="BS305" s="13" t="n">
        <v>0.002358</v>
      </c>
      <c r="BT305" s="13" t="n">
        <v>-0.019156</v>
      </c>
      <c r="BU305" s="13" t="n">
        <v>0.037243</v>
      </c>
      <c r="BV305" s="13" t="n">
        <v>0.01349</v>
      </c>
      <c r="BW305" s="13" t="n">
        <v>0.024595</v>
      </c>
      <c r="BX305" s="13" t="n">
        <v>0.029995</v>
      </c>
      <c r="BY305" s="13" t="n">
        <v>0.003355</v>
      </c>
      <c r="BZ305" s="13" t="n">
        <v>0.019229</v>
      </c>
      <c r="CA305" s="13" t="n">
        <v>0.022041</v>
      </c>
      <c r="CB305" s="13" t="n">
        <v>0.002054</v>
      </c>
      <c r="CC305" s="13" t="n">
        <v>0.022453</v>
      </c>
      <c r="CD305" s="13" t="n">
        <v>0.000712</v>
      </c>
      <c r="CE305" s="13" t="n">
        <v>0.012862</v>
      </c>
      <c r="CF305" s="13" t="n">
        <v>0.007849</v>
      </c>
      <c r="CG305" s="13" t="n">
        <v>0.024267</v>
      </c>
      <c r="CH305" s="13" t="n">
        <v>0.014506</v>
      </c>
      <c r="CI305" s="13" t="n">
        <v>0.053436</v>
      </c>
      <c r="CJ305" s="13" t="n">
        <v>-0.049429</v>
      </c>
      <c r="CK305" s="13" t="n">
        <v>-0.039862</v>
      </c>
      <c r="CL305" s="13" t="n">
        <v>0.009306</v>
      </c>
      <c r="CM305" s="13" t="n">
        <v>0.022007</v>
      </c>
      <c r="CN305" s="13" t="n">
        <v>0.013903</v>
      </c>
      <c r="CO305" s="13" t="n">
        <v>0.052508</v>
      </c>
      <c r="CP305" s="13" t="n">
        <v>0.01952</v>
      </c>
      <c r="CQ305" s="13" t="n">
        <v>0.012577</v>
      </c>
      <c r="CR305" s="13" t="n">
        <v>-0.050917</v>
      </c>
      <c r="CS305" s="13" t="n">
        <v>0.032135</v>
      </c>
      <c r="CT305" s="13" t="n">
        <v>-0.071962</v>
      </c>
      <c r="CU305" s="13" t="n">
        <v>0.06413</v>
      </c>
      <c r="CV305" s="13" t="n">
        <v>0.028411</v>
      </c>
      <c r="CW305" s="13" t="n">
        <v>0.01843</v>
      </c>
      <c r="CX305" s="13" t="n">
        <v>0.031167</v>
      </c>
      <c r="CY305" s="13" t="n">
        <v>-0.055806</v>
      </c>
      <c r="CZ305" s="13" t="n">
        <v>0.058061</v>
      </c>
      <c r="DA305" s="13" t="n">
        <v>0.020209</v>
      </c>
      <c r="DB305" s="13" t="n">
        <v>-0.022763</v>
      </c>
      <c r="DC305" s="13" t="n">
        <v>0.014975</v>
      </c>
      <c r="DD305" s="13" t="n">
        <v>0.017711</v>
      </c>
      <c r="DE305" s="13" t="n">
        <v>0.045297</v>
      </c>
      <c r="DF305" s="13" t="n">
        <v>0.016053</v>
      </c>
      <c r="DG305" s="13" t="n">
        <v>0.005051</v>
      </c>
      <c r="DH305" s="13" t="n">
        <v>-0.080365</v>
      </c>
      <c r="DI305" s="13" t="n">
        <v>-0.110253</v>
      </c>
      <c r="DJ305" s="13" t="n">
        <v>0.135805</v>
      </c>
      <c r="DK305" s="13" t="n">
        <v>0.054962</v>
      </c>
      <c r="DL305" s="13" t="n">
        <v>-0.008925</v>
      </c>
      <c r="DM305" s="13" t="n">
        <v>0.053871</v>
      </c>
      <c r="DN305" s="13" t="n">
        <v>0.063251</v>
      </c>
      <c r="DO305" s="13" t="n">
        <v>-0.033897</v>
      </c>
      <c r="DP305" s="13" t="n">
        <v>0.001671</v>
      </c>
      <c r="DQ305" s="13" t="n">
        <v>0.095437</v>
      </c>
      <c r="DR305" s="13" t="n">
        <v>0.018008</v>
      </c>
      <c r="DS305" s="13" t="n">
        <v>-0.004263</v>
      </c>
      <c r="DT305" s="13" t="n">
        <v>0.033434</v>
      </c>
      <c r="DV305" s="13" t="n">
        <v>0.072469</v>
      </c>
      <c r="DW305" s="13" t="n">
        <v>0.009181</v>
      </c>
      <c r="DX305" s="13" t="n">
        <v>0.016639</v>
      </c>
      <c r="DY305" s="13" t="n">
        <v>-0.006245</v>
      </c>
      <c r="DZ305" s="13" t="n">
        <v>0.03494</v>
      </c>
      <c r="EA305" s="13" t="n">
        <v>-0.005635</v>
      </c>
      <c r="EB305" s="13" t="n">
        <v>0.010227</v>
      </c>
      <c r="EC305" s="13" t="n">
        <v>-0.020043</v>
      </c>
      <c r="ED305" s="13" t="n">
        <v>0.0641</v>
      </c>
      <c r="EE305" s="13" t="n">
        <v>0.008028</v>
      </c>
      <c r="EF305" s="13" t="n">
        <v>0.030818</v>
      </c>
      <c r="EG305" s="13" t="n">
        <v>0.02077</v>
      </c>
      <c r="EH305" s="13" t="n">
        <v>0.007796</v>
      </c>
      <c r="EI305" s="13" t="n">
        <v>0.016426</v>
      </c>
      <c r="EJ305" s="13" t="n">
        <v>0.025849</v>
      </c>
      <c r="EK305" s="13" t="n">
        <v>0.013013</v>
      </c>
      <c r="EL305" s="13" t="n">
        <v>0.026359</v>
      </c>
      <c r="EM305" s="13" t="n">
        <v>-0.012905</v>
      </c>
      <c r="EN305" s="13" t="n">
        <v>0.031949</v>
      </c>
      <c r="EO305" s="13" t="n">
        <v>0.002843</v>
      </c>
      <c r="EP305" s="13" t="n">
        <v>0.034877</v>
      </c>
      <c r="EQ305" s="13" t="n">
        <v>0.027793</v>
      </c>
      <c r="ER305" s="13" t="n">
        <v>0.059316</v>
      </c>
      <c r="ES305" s="13" t="n">
        <v>-0.043523</v>
      </c>
      <c r="ET305" s="13" t="n">
        <v>-0.022218</v>
      </c>
      <c r="EU305" s="13" t="n">
        <v>0.008567</v>
      </c>
      <c r="EV305" s="13" t="n">
        <v>-0.000603</v>
      </c>
      <c r="EW305" s="13" t="n">
        <v>0.018295</v>
      </c>
      <c r="EX305" s="13" t="n">
        <v>0.035484</v>
      </c>
      <c r="EY305" s="13" t="n">
        <v>0.014023</v>
      </c>
      <c r="EZ305" s="13" t="n">
        <v>0.008755</v>
      </c>
      <c r="FA305" s="13" t="n">
        <v>-0.068964</v>
      </c>
      <c r="FB305" s="13" t="n">
        <v>0.026417</v>
      </c>
      <c r="FC305" s="13" t="n">
        <v>-0.084039</v>
      </c>
      <c r="FD305" s="13" t="n">
        <v>0.092672</v>
      </c>
      <c r="FE305" s="13" t="n">
        <v>0.043486</v>
      </c>
      <c r="FF305" s="13" t="n">
        <v>0.014581</v>
      </c>
      <c r="FG305" s="13" t="n">
        <v>0.04534</v>
      </c>
      <c r="FH305" s="13" t="n">
        <v>-0.065902</v>
      </c>
      <c r="FI305" s="13" t="n">
        <v>0.075383</v>
      </c>
      <c r="FJ305" s="13" t="n">
        <v>0.012329</v>
      </c>
      <c r="FK305" s="13" t="n">
        <v>-0.022197</v>
      </c>
      <c r="FL305" s="13" t="n">
        <v>0.023116</v>
      </c>
      <c r="FM305" s="13" t="n">
        <v>0.000244</v>
      </c>
      <c r="FN305" s="13" t="n">
        <v>0.048315</v>
      </c>
      <c r="FO305" s="13" t="n">
        <v>0.022668</v>
      </c>
      <c r="FP305" s="13" t="n">
        <v>-0.001616</v>
      </c>
      <c r="FQ305" s="13" t="n">
        <v>-0.082904</v>
      </c>
      <c r="FR305" s="13" t="n">
        <v>-0.150934</v>
      </c>
      <c r="FS305" s="13" t="n">
        <v>0.150875</v>
      </c>
      <c r="FT305" s="13" t="n">
        <v>0.060166</v>
      </c>
      <c r="FU305" s="13" t="n">
        <v>0.013725</v>
      </c>
      <c r="FV305" s="13" t="n">
        <v>0.051247</v>
      </c>
      <c r="FW305" s="13" t="n">
        <v>0.043716</v>
      </c>
      <c r="FX305" s="13" t="n">
        <v>-0.011563</v>
      </c>
      <c r="FY305" s="13" t="n">
        <v>-0.010968</v>
      </c>
      <c r="FZ305" s="13" t="n">
        <v>0.107181</v>
      </c>
      <c r="GA305" s="13" t="n">
        <v>0.030363</v>
      </c>
      <c r="GB305" s="13" t="n">
        <v>-0.005163</v>
      </c>
      <c r="GC305" s="13" t="n">
        <v>0.036358</v>
      </c>
    </row>
    <row r="306" customFormat="false" ht="15" hidden="false" customHeight="false" outlineLevel="0" collapsed="false">
      <c r="B306" s="8" t="str">
        <f aca="false">Deals!B306</f>
        <v>Icahn Enterprises L.P.</v>
      </c>
      <c r="C306" s="12" t="n">
        <v>1</v>
      </c>
      <c r="D306" s="13" t="n">
        <v>0.059664</v>
      </c>
      <c r="E306" s="13" t="n">
        <v>-0.034576</v>
      </c>
      <c r="F306" s="13" t="n">
        <v>-0.107606</v>
      </c>
      <c r="G306" s="13" t="n">
        <v>-0.005891</v>
      </c>
      <c r="H306" s="13" t="n">
        <v>-0.009444</v>
      </c>
      <c r="I306" s="13" t="n">
        <v>-0.02636</v>
      </c>
      <c r="J306" s="13" t="n">
        <v>-0.029378</v>
      </c>
      <c r="K306" s="13" t="n">
        <v>-0.052819</v>
      </c>
      <c r="L306" s="13" t="n">
        <v>0.207393</v>
      </c>
      <c r="M306" s="13" t="n">
        <v>0.036499</v>
      </c>
      <c r="N306" s="13" t="n">
        <v>-0.009846</v>
      </c>
      <c r="O306" s="13" t="n">
        <v>-0.052082</v>
      </c>
      <c r="P306" s="13" t="n">
        <v>-0.088905</v>
      </c>
      <c r="Q306" s="13" t="n">
        <v>0.031421</v>
      </c>
      <c r="R306" s="13" t="n">
        <v>-0.097446</v>
      </c>
      <c r="S306" s="13" t="n">
        <v>0.083019</v>
      </c>
      <c r="T306" s="13" t="n">
        <v>0.032714</v>
      </c>
      <c r="U306" s="13" t="n">
        <v>-0.040675</v>
      </c>
      <c r="V306" s="13" t="n">
        <v>0.071903</v>
      </c>
      <c r="W306" s="13" t="n">
        <v>0.006015</v>
      </c>
      <c r="X306" s="13" t="n">
        <v>-0.035514</v>
      </c>
      <c r="Y306" s="13" t="n">
        <v>-0.004321</v>
      </c>
      <c r="Z306" s="13" t="n">
        <v>0.106604</v>
      </c>
      <c r="AA306" s="13" t="n">
        <v>-0.069395</v>
      </c>
      <c r="AB306" s="13" t="n">
        <v>0.045071</v>
      </c>
      <c r="AC306" s="13" t="n">
        <v>0.142181</v>
      </c>
      <c r="AD306" s="13" t="n">
        <v>0.055871</v>
      </c>
      <c r="AE306" s="13" t="n">
        <v>0.032999</v>
      </c>
      <c r="AF306" s="13" t="n">
        <v>0.084717</v>
      </c>
      <c r="AG306" s="13" t="n">
        <v>-0.003503</v>
      </c>
      <c r="AH306" s="13" t="n">
        <v>-0.079287</v>
      </c>
      <c r="AI306" s="13" t="n">
        <v>-0.03224</v>
      </c>
      <c r="AJ306" s="13" t="n">
        <v>-0.02294</v>
      </c>
      <c r="AK306" s="13" t="n">
        <v>-0.146403</v>
      </c>
      <c r="AL306" s="13" t="n">
        <v>0.221619</v>
      </c>
      <c r="AM306" s="13" t="n">
        <v>0.065395</v>
      </c>
      <c r="AN306" s="13" t="n">
        <v>-0.024095</v>
      </c>
      <c r="AO306" s="13" t="n">
        <v>0.041379</v>
      </c>
      <c r="AP306" s="13" t="n">
        <v>-0.083444</v>
      </c>
      <c r="AQ306" s="13" t="n">
        <v>0.046387</v>
      </c>
      <c r="AR306" s="13" t="n">
        <v>0.072089</v>
      </c>
      <c r="AS306" s="13" t="n">
        <v>-0.130877</v>
      </c>
      <c r="AT306" s="13" t="n">
        <v>-0.048466</v>
      </c>
      <c r="AU306" s="13" t="n">
        <v>0.052336</v>
      </c>
      <c r="AV306" s="13" t="n">
        <v>-0.067496</v>
      </c>
      <c r="AW306" s="13" t="n">
        <v>-0.02381</v>
      </c>
      <c r="AX306" s="13" t="n">
        <v>0.027967</v>
      </c>
      <c r="AY306" s="13" t="n">
        <v>-0.007751</v>
      </c>
      <c r="AZ306" s="13" t="n">
        <v>-0.228121</v>
      </c>
      <c r="BA306" s="13" t="n">
        <v>0.069806</v>
      </c>
      <c r="BB306" s="13" t="n">
        <v>-0.0361</v>
      </c>
      <c r="BC306" s="13" t="n">
        <v>-0.02884</v>
      </c>
      <c r="BD306" s="13" t="n">
        <v>0.027222</v>
      </c>
      <c r="BE306" s="13" t="n">
        <v>-0.000602</v>
      </c>
      <c r="BF306" s="13" t="n">
        <v>-0.009241</v>
      </c>
      <c r="BG306" s="13" t="n">
        <v>0.002433</v>
      </c>
      <c r="BH306" s="13" t="n">
        <v>0.012743</v>
      </c>
      <c r="BI306" s="13" t="n">
        <v>0.011983</v>
      </c>
      <c r="BJ306" s="13" t="n">
        <v>0.102427</v>
      </c>
      <c r="BK306" s="13" t="n">
        <v>0.143573</v>
      </c>
      <c r="BM306" s="13" t="n">
        <v>0.096993</v>
      </c>
      <c r="BN306" s="13" t="n">
        <v>0.051856</v>
      </c>
      <c r="BO306" s="13" t="n">
        <v>0.018341</v>
      </c>
      <c r="BP306" s="13" t="n">
        <v>-0.041377</v>
      </c>
      <c r="BQ306" s="13" t="n">
        <v>0.063589</v>
      </c>
      <c r="BR306" s="13" t="n">
        <v>0.058929</v>
      </c>
      <c r="BS306" s="13" t="n">
        <v>-0.003255</v>
      </c>
      <c r="BT306" s="13" t="n">
        <v>-0.005223</v>
      </c>
      <c r="BU306" s="13" t="n">
        <v>0.166082</v>
      </c>
      <c r="BV306" s="13" t="n">
        <v>0.020497</v>
      </c>
      <c r="BW306" s="13" t="n">
        <v>0.015836</v>
      </c>
      <c r="BX306" s="13" t="n">
        <v>0.028293</v>
      </c>
      <c r="BY306" s="13" t="n">
        <v>-0.034481</v>
      </c>
      <c r="BZ306" s="13" t="n">
        <v>-0.008654</v>
      </c>
      <c r="CA306" s="13" t="n">
        <v>-0.030146</v>
      </c>
      <c r="CB306" s="13" t="n">
        <v>0.039228</v>
      </c>
      <c r="CC306" s="13" t="n">
        <v>0.019761</v>
      </c>
      <c r="CD306" s="13" t="n">
        <v>-0.024956</v>
      </c>
      <c r="CE306" s="13" t="n">
        <v>0.056489</v>
      </c>
      <c r="CF306" s="13" t="n">
        <v>0.020043</v>
      </c>
      <c r="CG306" s="13" t="n">
        <v>0.048384</v>
      </c>
      <c r="CH306" s="13" t="n">
        <v>0.035384</v>
      </c>
      <c r="CI306" s="13" t="n">
        <v>0.016835</v>
      </c>
      <c r="CJ306" s="13" t="n">
        <v>-0.047199</v>
      </c>
      <c r="CK306" s="13" t="n">
        <v>0.002994</v>
      </c>
      <c r="CL306" s="13" t="n">
        <v>0.023362</v>
      </c>
      <c r="CM306" s="13" t="n">
        <v>0.015536</v>
      </c>
      <c r="CN306" s="13" t="n">
        <v>-0.0049</v>
      </c>
      <c r="CO306" s="13" t="n">
        <v>0.029162</v>
      </c>
      <c r="CP306" s="13" t="n">
        <v>-0.01042</v>
      </c>
      <c r="CQ306" s="13" t="n">
        <v>-0.000782</v>
      </c>
      <c r="CR306" s="13" t="n">
        <v>-0.091073</v>
      </c>
      <c r="CS306" s="13" t="n">
        <v>0.051961</v>
      </c>
      <c r="CT306" s="13" t="n">
        <v>-0.129139</v>
      </c>
      <c r="CU306" s="13" t="n">
        <v>0.117566</v>
      </c>
      <c r="CV306" s="13" t="n">
        <v>0.031284</v>
      </c>
      <c r="CW306" s="13" t="n">
        <v>-0.030933</v>
      </c>
      <c r="CX306" s="13" t="n">
        <v>0.045064</v>
      </c>
      <c r="CY306" s="13" t="n">
        <v>-0.078704</v>
      </c>
      <c r="CZ306" s="13" t="n">
        <v>0.06896</v>
      </c>
      <c r="DA306" s="13" t="n">
        <v>-0.000265</v>
      </c>
      <c r="DB306" s="13" t="n">
        <v>-0.081883</v>
      </c>
      <c r="DC306" s="13" t="n">
        <v>0.050447</v>
      </c>
      <c r="DD306" s="13" t="n">
        <v>-0.031989</v>
      </c>
      <c r="DE306" s="13" t="n">
        <v>0.038335</v>
      </c>
      <c r="DF306" s="13" t="n">
        <v>0.0586</v>
      </c>
      <c r="DG306" s="13" t="n">
        <v>-0.034066</v>
      </c>
      <c r="DH306" s="13" t="n">
        <v>-0.133551</v>
      </c>
      <c r="DI306" s="13" t="n">
        <v>-0.325184</v>
      </c>
      <c r="DJ306" s="13" t="n">
        <v>0.174705</v>
      </c>
      <c r="DK306" s="13" t="n">
        <v>0.019194</v>
      </c>
      <c r="DL306" s="13" t="n">
        <v>0.018633</v>
      </c>
      <c r="DM306" s="13" t="n">
        <v>0.024797</v>
      </c>
      <c r="DN306" s="13" t="n">
        <v>0.03808</v>
      </c>
      <c r="DO306" s="13" t="n">
        <v>-0.044539</v>
      </c>
      <c r="DP306" s="13" t="n">
        <v>0.015225</v>
      </c>
      <c r="DQ306" s="13" t="n">
        <v>0.203849</v>
      </c>
      <c r="DR306" s="13" t="n">
        <v>0.044087</v>
      </c>
      <c r="DS306" s="13" t="n">
        <v>0.025945</v>
      </c>
      <c r="DT306" s="13" t="n">
        <v>0.127692</v>
      </c>
      <c r="DV306" s="13" t="n">
        <v>0.14274</v>
      </c>
      <c r="DW306" s="13" t="n">
        <v>0.078842</v>
      </c>
      <c r="DX306" s="13" t="n">
        <v>0.013213</v>
      </c>
      <c r="DY306" s="13" t="n">
        <v>-0.045459</v>
      </c>
      <c r="DZ306" s="13" t="n">
        <v>0.064455</v>
      </c>
      <c r="EA306" s="13" t="n">
        <v>0.053694</v>
      </c>
      <c r="EB306" s="13" t="n">
        <v>0.001776</v>
      </c>
      <c r="EC306" s="13" t="n">
        <v>-0.024815</v>
      </c>
      <c r="ED306" s="13" t="n">
        <v>0.156124</v>
      </c>
      <c r="EE306" s="13" t="n">
        <v>0.006068</v>
      </c>
      <c r="EF306" s="13" t="n">
        <v>0.013224</v>
      </c>
      <c r="EG306" s="13" t="n">
        <v>0.017625</v>
      </c>
      <c r="EH306" s="13" t="n">
        <v>-0.027064</v>
      </c>
      <c r="EI306" s="13" t="n">
        <v>-0.020286</v>
      </c>
      <c r="EJ306" s="13" t="n">
        <v>-0.034147</v>
      </c>
      <c r="EK306" s="13" t="n">
        <v>0.033017</v>
      </c>
      <c r="EL306" s="13" t="n">
        <v>0.01796</v>
      </c>
      <c r="EM306" s="13" t="n">
        <v>-0.024494</v>
      </c>
      <c r="EN306" s="13" t="n">
        <v>0.053195</v>
      </c>
      <c r="EO306" s="13" t="n">
        <v>0.013447</v>
      </c>
      <c r="EP306" s="13" t="n">
        <v>0.048179</v>
      </c>
      <c r="EQ306" s="13" t="n">
        <v>0.033462</v>
      </c>
      <c r="ER306" s="13" t="n">
        <v>0.021105</v>
      </c>
      <c r="ES306" s="13" t="n">
        <v>-0.041252</v>
      </c>
      <c r="ET306" s="13" t="n">
        <v>0.006483</v>
      </c>
      <c r="EU306" s="13" t="n">
        <v>0.014935</v>
      </c>
      <c r="EV306" s="13" t="n">
        <v>0.013509</v>
      </c>
      <c r="EW306" s="13" t="n">
        <v>0.000349</v>
      </c>
      <c r="EX306" s="13" t="n">
        <v>0.024585</v>
      </c>
      <c r="EY306" s="13" t="n">
        <v>-0.006965</v>
      </c>
      <c r="EZ306" s="13" t="n">
        <v>-0.003842</v>
      </c>
      <c r="FA306" s="13" t="n">
        <v>-0.089963</v>
      </c>
      <c r="FB306" s="13" t="n">
        <v>0.04669</v>
      </c>
      <c r="FC306" s="13" t="n">
        <v>-0.137656</v>
      </c>
      <c r="FD306" s="13" t="n">
        <v>0.127661</v>
      </c>
      <c r="FE306" s="13" t="n">
        <v>0.030364</v>
      </c>
      <c r="FF306" s="13" t="n">
        <v>-0.031091</v>
      </c>
      <c r="FG306" s="13" t="n">
        <v>0.041851</v>
      </c>
      <c r="FH306" s="13" t="n">
        <v>-0.085806</v>
      </c>
      <c r="FI306" s="13" t="n">
        <v>0.068523</v>
      </c>
      <c r="FJ306" s="13" t="n">
        <v>-0.001953</v>
      </c>
      <c r="FK306" s="13" t="n">
        <v>-0.07446</v>
      </c>
      <c r="FL306" s="13" t="n">
        <v>0.045343</v>
      </c>
      <c r="FM306" s="13" t="n">
        <v>-0.027112</v>
      </c>
      <c r="FN306" s="13" t="n">
        <v>0.034546</v>
      </c>
      <c r="FO306" s="13" t="n">
        <v>0.070341</v>
      </c>
      <c r="FP306" s="13" t="n">
        <v>-0.031844</v>
      </c>
      <c r="FQ306" s="13" t="n">
        <v>-0.126271</v>
      </c>
      <c r="FR306" s="13" t="n">
        <v>-0.331716</v>
      </c>
      <c r="FS306" s="13" t="n">
        <v>0.212963</v>
      </c>
      <c r="FT306" s="13" t="n">
        <v>0.015937</v>
      </c>
      <c r="FU306" s="13" t="n">
        <v>0.029576</v>
      </c>
      <c r="FV306" s="13" t="n">
        <v>0.025364</v>
      </c>
      <c r="FW306" s="13" t="n">
        <v>0.042882</v>
      </c>
      <c r="FX306" s="13" t="n">
        <v>-0.046939</v>
      </c>
      <c r="FY306" s="13" t="n">
        <v>0.013266</v>
      </c>
      <c r="FZ306" s="13" t="n">
        <v>0.221271</v>
      </c>
      <c r="GA306" s="13" t="n">
        <v>0.050337</v>
      </c>
      <c r="GB306" s="13" t="n">
        <v>0.022736</v>
      </c>
      <c r="GC306" s="13" t="n">
        <v>0.131127</v>
      </c>
    </row>
    <row r="307" customFormat="false" ht="15" hidden="false" customHeight="false" outlineLevel="0" collapsed="false">
      <c r="B307" s="8" t="str">
        <f aca="false">Deals!B307</f>
        <v>DENTSPLY SIRONA Inc.</v>
      </c>
      <c r="C307" s="12" t="n">
        <v>1</v>
      </c>
      <c r="D307" s="13" t="n">
        <v>0.01227</v>
      </c>
      <c r="E307" s="13" t="n">
        <v>-0.032939</v>
      </c>
      <c r="F307" s="13" t="n">
        <v>0.042953</v>
      </c>
      <c r="G307" s="13" t="n">
        <v>-0.000676</v>
      </c>
      <c r="H307" s="13" t="n">
        <v>0.032237</v>
      </c>
      <c r="I307" s="13" t="n">
        <v>-0.040287</v>
      </c>
      <c r="J307" s="13" t="n">
        <v>-0.03176</v>
      </c>
      <c r="K307" s="13" t="n">
        <v>-0.031297</v>
      </c>
      <c r="L307" s="13" t="n">
        <v>0.010596</v>
      </c>
      <c r="M307" s="13" t="n">
        <v>-0.006394</v>
      </c>
      <c r="N307" s="13" t="n">
        <v>-0.017842</v>
      </c>
      <c r="O307" s="13" t="n">
        <v>0.120282</v>
      </c>
      <c r="P307" s="13" t="n">
        <v>-0.015617</v>
      </c>
      <c r="Q307" s="13" t="n">
        <v>0.012812</v>
      </c>
      <c r="R307" s="13" t="n">
        <v>0.004428</v>
      </c>
      <c r="S307" s="13" t="n">
        <v>0.022166</v>
      </c>
      <c r="T307" s="13" t="n">
        <v>-0.043337</v>
      </c>
      <c r="U307" s="13" t="n">
        <v>-0.088022</v>
      </c>
      <c r="V307" s="13" t="n">
        <v>0.05883</v>
      </c>
      <c r="W307" s="13" t="n">
        <v>0.021067</v>
      </c>
      <c r="X307" s="13" t="n">
        <v>0.097265</v>
      </c>
      <c r="Y307" s="13" t="n">
        <v>-0.016296</v>
      </c>
      <c r="Z307" s="13" t="n">
        <v>-0.076257</v>
      </c>
      <c r="AA307" s="13" t="n">
        <v>-0.078112</v>
      </c>
      <c r="AB307" s="13" t="n">
        <v>-0.101008</v>
      </c>
      <c r="AC307" s="13" t="n">
        <v>0.000596</v>
      </c>
      <c r="AD307" s="13" t="n">
        <v>-0.129718</v>
      </c>
      <c r="AE307" s="13" t="n">
        <v>0.001096</v>
      </c>
      <c r="AF307" s="13" t="n">
        <v>0.099155</v>
      </c>
      <c r="AG307" s="13" t="n">
        <v>-0.170235</v>
      </c>
      <c r="AH307" s="13" t="n">
        <v>-0.052405</v>
      </c>
      <c r="AI307" s="13" t="n">
        <v>-0.082406</v>
      </c>
      <c r="AJ307" s="13" t="n">
        <v>0.090962</v>
      </c>
      <c r="AK307" s="13" t="n">
        <v>-0.012758</v>
      </c>
      <c r="AL307" s="13" t="n">
        <v>0.127385</v>
      </c>
      <c r="AM307" s="13" t="n">
        <v>-0.004529</v>
      </c>
      <c r="AN307" s="13" t="n">
        <v>0.189607</v>
      </c>
      <c r="AO307" s="13" t="n">
        <v>0.031055</v>
      </c>
      <c r="AP307" s="13" t="n">
        <v>0.053589</v>
      </c>
      <c r="AQ307" s="13" t="n">
        <v>0.084982</v>
      </c>
      <c r="AR307" s="13" t="n">
        <v>-0.066998</v>
      </c>
      <c r="AS307" s="13" t="n">
        <v>-0.042241</v>
      </c>
      <c r="AT307" s="13" t="n">
        <v>0.024161</v>
      </c>
      <c r="AU307" s="13" t="n">
        <v>0.027575</v>
      </c>
      <c r="AV307" s="13" t="n">
        <v>0.032129</v>
      </c>
      <c r="AW307" s="13" t="n">
        <v>0.002653</v>
      </c>
      <c r="AX307" s="13" t="n">
        <v>-0.010426</v>
      </c>
      <c r="AY307" s="13" t="n">
        <v>-0.120714</v>
      </c>
      <c r="AZ307" s="13" t="n">
        <v>-0.209383</v>
      </c>
      <c r="BA307" s="13" t="n">
        <v>0.092969</v>
      </c>
      <c r="BB307" s="13" t="n">
        <v>0.096136</v>
      </c>
      <c r="BC307" s="13" t="n">
        <v>-0.050731</v>
      </c>
      <c r="BD307" s="13" t="n">
        <v>0.012256</v>
      </c>
      <c r="BE307" s="13" t="n">
        <v>0.006054</v>
      </c>
      <c r="BF307" s="13" t="n">
        <v>-0.023178</v>
      </c>
      <c r="BG307" s="13" t="n">
        <v>0.079122</v>
      </c>
      <c r="BH307" s="13" t="n">
        <v>0.078406</v>
      </c>
      <c r="BI307" s="13" t="n">
        <v>0.030851</v>
      </c>
      <c r="BJ307" s="13" t="n">
        <v>0.021581</v>
      </c>
      <c r="BK307" s="13" t="n">
        <v>-0.007852</v>
      </c>
      <c r="BM307" s="13" t="n">
        <v>0.075609</v>
      </c>
      <c r="BN307" s="13" t="n">
        <v>0.004424</v>
      </c>
      <c r="BO307" s="13" t="n">
        <v>0.018023</v>
      </c>
      <c r="BP307" s="13" t="n">
        <v>-0.011803</v>
      </c>
      <c r="BQ307" s="13" t="n">
        <v>0.041392</v>
      </c>
      <c r="BR307" s="13" t="n">
        <v>0.006476</v>
      </c>
      <c r="BS307" s="13" t="n">
        <v>-0.003134</v>
      </c>
      <c r="BT307" s="13" t="n">
        <v>-0.018846</v>
      </c>
      <c r="BU307" s="13" t="n">
        <v>0.070102</v>
      </c>
      <c r="BV307" s="13" t="n">
        <v>0.001879</v>
      </c>
      <c r="BW307" s="13" t="n">
        <v>0.036717</v>
      </c>
      <c r="BX307" s="13" t="n">
        <v>0.025925</v>
      </c>
      <c r="BY307" s="13" t="n">
        <v>-2.3E-005</v>
      </c>
      <c r="BZ307" s="13" t="n">
        <v>0.016783</v>
      </c>
      <c r="CA307" s="13" t="n">
        <v>-0.005317</v>
      </c>
      <c r="CB307" s="13" t="n">
        <v>0.015919</v>
      </c>
      <c r="CC307" s="13" t="n">
        <v>0.011914</v>
      </c>
      <c r="CD307" s="13" t="n">
        <v>0.001535</v>
      </c>
      <c r="CE307" s="13" t="n">
        <v>0.037843</v>
      </c>
      <c r="CF307" s="13" t="n">
        <v>0.032391</v>
      </c>
      <c r="CG307" s="13" t="n">
        <v>0.048332</v>
      </c>
      <c r="CH307" s="13" t="n">
        <v>0.007703</v>
      </c>
      <c r="CI307" s="13" t="n">
        <v>0.056247</v>
      </c>
      <c r="CJ307" s="13" t="n">
        <v>-0.049482</v>
      </c>
      <c r="CK307" s="13" t="n">
        <v>0.001997</v>
      </c>
      <c r="CL307" s="13" t="n">
        <v>-0.00721</v>
      </c>
      <c r="CM307" s="13" t="n">
        <v>0.045945</v>
      </c>
      <c r="CN307" s="13" t="n">
        <v>0.013577</v>
      </c>
      <c r="CO307" s="13" t="n">
        <v>0.031178</v>
      </c>
      <c r="CP307" s="13" t="n">
        <v>0.031503</v>
      </c>
      <c r="CQ307" s="13" t="n">
        <v>0.003622</v>
      </c>
      <c r="CR307" s="13" t="n">
        <v>-0.100105</v>
      </c>
      <c r="CS307" s="13" t="n">
        <v>0.01902</v>
      </c>
      <c r="CT307" s="13" t="n">
        <v>-0.114177</v>
      </c>
      <c r="CU307" s="13" t="n">
        <v>0.10528</v>
      </c>
      <c r="CV307" s="13" t="n">
        <v>0.049014</v>
      </c>
      <c r="CW307" s="13" t="n">
        <v>0.009375</v>
      </c>
      <c r="CX307" s="13" t="n">
        <v>0.040175</v>
      </c>
      <c r="CY307" s="13" t="n">
        <v>-0.077156</v>
      </c>
      <c r="CZ307" s="13" t="n">
        <v>0.095604</v>
      </c>
      <c r="DA307" s="13" t="n">
        <v>0.012269</v>
      </c>
      <c r="DB307" s="13" t="n">
        <v>-0.046106</v>
      </c>
      <c r="DC307" s="13" t="n">
        <v>0.03074</v>
      </c>
      <c r="DD307" s="13" t="n">
        <v>0.015052</v>
      </c>
      <c r="DE307" s="13" t="n">
        <v>0.040888</v>
      </c>
      <c r="DF307" s="13" t="n">
        <v>0.02847</v>
      </c>
      <c r="DG307" s="13" t="n">
        <v>-0.018014</v>
      </c>
      <c r="DH307" s="13" t="n">
        <v>-0.071353</v>
      </c>
      <c r="DI307" s="13" t="n">
        <v>-0.185883</v>
      </c>
      <c r="DJ307" s="13" t="n">
        <v>0.145135</v>
      </c>
      <c r="DK307" s="13" t="n">
        <v>0.091203</v>
      </c>
      <c r="DL307" s="13" t="n">
        <v>0.008282</v>
      </c>
      <c r="DM307" s="13" t="n">
        <v>0.074489</v>
      </c>
      <c r="DN307" s="13" t="n">
        <v>0.035349</v>
      </c>
      <c r="DO307" s="13" t="n">
        <v>-0.025095</v>
      </c>
      <c r="DP307" s="13" t="n">
        <v>0.015228</v>
      </c>
      <c r="DQ307" s="13" t="n">
        <v>0.126834</v>
      </c>
      <c r="DR307" s="13" t="n">
        <v>0.058211</v>
      </c>
      <c r="DS307" s="13" t="n">
        <v>0.006644</v>
      </c>
      <c r="DT307" s="13" t="n">
        <v>0.052711</v>
      </c>
      <c r="DV307" s="13" t="n">
        <v>0.083711</v>
      </c>
      <c r="DW307" s="13" t="n">
        <v>0.007668</v>
      </c>
      <c r="DX307" s="13" t="n">
        <v>0.011229</v>
      </c>
      <c r="DY307" s="13" t="n">
        <v>-0.014761</v>
      </c>
      <c r="DZ307" s="13" t="n">
        <v>0.042527</v>
      </c>
      <c r="EA307" s="13" t="n">
        <v>0.001709</v>
      </c>
      <c r="EB307" s="13" t="n">
        <v>0.001375</v>
      </c>
      <c r="EC307" s="13" t="n">
        <v>-0.024456</v>
      </c>
      <c r="ED307" s="13" t="n">
        <v>0.071815</v>
      </c>
      <c r="EE307" s="13" t="n">
        <v>0.00341</v>
      </c>
      <c r="EF307" s="13" t="n">
        <v>0.041283</v>
      </c>
      <c r="EG307" s="13" t="n">
        <v>0.02771</v>
      </c>
      <c r="EH307" s="13" t="n">
        <v>0.000951</v>
      </c>
      <c r="EI307" s="13" t="n">
        <v>0.018779</v>
      </c>
      <c r="EJ307" s="13" t="n">
        <v>-0.004455</v>
      </c>
      <c r="EK307" s="13" t="n">
        <v>0.018669</v>
      </c>
      <c r="EL307" s="13" t="n">
        <v>0.0107</v>
      </c>
      <c r="EM307" s="13" t="n">
        <v>0.000746</v>
      </c>
      <c r="EN307" s="13" t="n">
        <v>0.036305</v>
      </c>
      <c r="EO307" s="13" t="n">
        <v>0.031812</v>
      </c>
      <c r="EP307" s="13" t="n">
        <v>0.046824</v>
      </c>
      <c r="EQ307" s="13" t="n">
        <v>0.008793</v>
      </c>
      <c r="ER307" s="13" t="n">
        <v>0.055211</v>
      </c>
      <c r="ES307" s="13" t="n">
        <v>-0.04486</v>
      </c>
      <c r="ET307" s="13" t="n">
        <v>-0.001829</v>
      </c>
      <c r="EU307" s="13" t="n">
        <v>-0.009547</v>
      </c>
      <c r="EV307" s="13" t="n">
        <v>0.045144</v>
      </c>
      <c r="EW307" s="13" t="n">
        <v>0.013947</v>
      </c>
      <c r="EX307" s="13" t="n">
        <v>0.032185</v>
      </c>
      <c r="EY307" s="13" t="n">
        <v>0.030858</v>
      </c>
      <c r="EZ307" s="13" t="n">
        <v>-0.000878</v>
      </c>
      <c r="FA307" s="13" t="n">
        <v>-0.102856</v>
      </c>
      <c r="FB307" s="13" t="n">
        <v>0.0193</v>
      </c>
      <c r="FC307" s="13" t="n">
        <v>-0.118256</v>
      </c>
      <c r="FD307" s="13" t="n">
        <v>0.112082</v>
      </c>
      <c r="FE307" s="13" t="n">
        <v>0.05047</v>
      </c>
      <c r="FF307" s="13" t="n">
        <v>0.004414</v>
      </c>
      <c r="FG307" s="13" t="n">
        <v>0.045636</v>
      </c>
      <c r="FH307" s="13" t="n">
        <v>-0.085719</v>
      </c>
      <c r="FI307" s="13" t="n">
        <v>0.094344</v>
      </c>
      <c r="FJ307" s="13" t="n">
        <v>0.009871</v>
      </c>
      <c r="FK307" s="13" t="n">
        <v>-0.050563</v>
      </c>
      <c r="FL307" s="13" t="n">
        <v>0.032459</v>
      </c>
      <c r="FM307" s="13" t="n">
        <v>0.011985</v>
      </c>
      <c r="FN307" s="13" t="n">
        <v>0.039272</v>
      </c>
      <c r="FO307" s="13" t="n">
        <v>0.029408</v>
      </c>
      <c r="FP307" s="13" t="n">
        <v>-0.02365</v>
      </c>
      <c r="FQ307" s="13" t="n">
        <v>-0.076039</v>
      </c>
      <c r="FR307" s="13" t="n">
        <v>-0.200642</v>
      </c>
      <c r="FS307" s="13" t="n">
        <v>0.153123</v>
      </c>
      <c r="FT307" s="13" t="n">
        <v>0.076251</v>
      </c>
      <c r="FU307" s="13" t="n">
        <v>0.019646</v>
      </c>
      <c r="FV307" s="13" t="n">
        <v>0.073602</v>
      </c>
      <c r="FW307" s="13" t="n">
        <v>0.033359</v>
      </c>
      <c r="FX307" s="13" t="n">
        <v>-0.034294</v>
      </c>
      <c r="FY307" s="13" t="n">
        <v>0.009723</v>
      </c>
      <c r="FZ307" s="13" t="n">
        <v>0.129694</v>
      </c>
      <c r="GA307" s="13" t="n">
        <v>0.059796</v>
      </c>
      <c r="GB307" s="13" t="n">
        <v>0.020209</v>
      </c>
      <c r="GC307" s="13" t="n">
        <v>0.046584</v>
      </c>
    </row>
    <row r="308" customFormat="false" ht="15" hidden="false" customHeight="false" outlineLevel="0" collapsed="false">
      <c r="B308" s="8" t="str">
        <f aca="false">Deals!B308</f>
        <v>Nuvasive Inc</v>
      </c>
      <c r="C308" s="12" t="n">
        <v>1</v>
      </c>
      <c r="D308" s="13" t="n">
        <v>0.163876</v>
      </c>
      <c r="E308" s="13" t="n">
        <v>0.088181</v>
      </c>
      <c r="F308" s="13" t="n">
        <v>0.027012</v>
      </c>
      <c r="G308" s="13" t="n">
        <v>0.0984</v>
      </c>
      <c r="H308" s="13" t="n">
        <v>0.041527</v>
      </c>
      <c r="I308" s="13" t="n">
        <v>0.052572</v>
      </c>
      <c r="J308" s="13" t="n">
        <v>0.018176</v>
      </c>
      <c r="K308" s="13" t="n">
        <v>-0.10396</v>
      </c>
      <c r="L308" s="13" t="n">
        <v>0.086556</v>
      </c>
      <c r="M308" s="13" t="n">
        <v>0.037904</v>
      </c>
      <c r="N308" s="13" t="n">
        <v>0.050624</v>
      </c>
      <c r="O308" s="13" t="n">
        <v>0.05638</v>
      </c>
      <c r="P308" s="13" t="n">
        <v>-0.00107</v>
      </c>
      <c r="Q308" s="13" t="n">
        <v>-0.029057</v>
      </c>
      <c r="R308" s="13" t="n">
        <v>0.034754</v>
      </c>
      <c r="S308" s="13" t="n">
        <v>0.02519</v>
      </c>
      <c r="T308" s="13" t="n">
        <v>-0.144696</v>
      </c>
      <c r="U308" s="13" t="n">
        <v>-0.050312</v>
      </c>
      <c r="V308" s="13" t="n">
        <v>-0.112356</v>
      </c>
      <c r="W308" s="13" t="n">
        <v>0.022899</v>
      </c>
      <c r="X308" s="13" t="n">
        <v>0.016922</v>
      </c>
      <c r="Y308" s="13" t="n">
        <v>0.013867</v>
      </c>
      <c r="Z308" s="13" t="n">
        <v>-0.164473</v>
      </c>
      <c r="AA308" s="13" t="n">
        <v>-0.010436</v>
      </c>
      <c r="AB308" s="13" t="n">
        <v>0.079611</v>
      </c>
      <c r="AC308" s="13" t="n">
        <v>0.019153</v>
      </c>
      <c r="AD308" s="13" t="n">
        <v>-0.036647</v>
      </c>
      <c r="AE308" s="13" t="n">
        <v>0.016777</v>
      </c>
      <c r="AF308" s="13" t="n">
        <v>0.113776</v>
      </c>
      <c r="AG308" s="13" t="n">
        <v>0.20913</v>
      </c>
      <c r="AH308" s="13" t="n">
        <v>0.011255</v>
      </c>
      <c r="AI308" s="13" t="n">
        <v>-0.20865</v>
      </c>
      <c r="AJ308" s="13" t="n">
        <v>0.133879</v>
      </c>
      <c r="AK308" s="13" t="n">
        <v>-0.221856</v>
      </c>
      <c r="AL308" s="13" t="n">
        <v>0.011703</v>
      </c>
      <c r="AM308" s="13" t="n">
        <v>0.174711</v>
      </c>
      <c r="AN308" s="13" t="n">
        <v>-0.035823</v>
      </c>
      <c r="AO308" s="13" t="n">
        <v>0.067089</v>
      </c>
      <c r="AP308" s="13" t="n">
        <v>-0.043564</v>
      </c>
      <c r="AQ308" s="13" t="n">
        <v>0.010007</v>
      </c>
      <c r="AR308" s="13" t="n">
        <v>0.137684</v>
      </c>
      <c r="AS308" s="13" t="n">
        <v>-0.046246</v>
      </c>
      <c r="AT308" s="13" t="n">
        <v>-0.002204</v>
      </c>
      <c r="AU308" s="13" t="n">
        <v>0.112969</v>
      </c>
      <c r="AV308" s="13" t="n">
        <v>0.0241</v>
      </c>
      <c r="AW308" s="13" t="n">
        <v>0.070598</v>
      </c>
      <c r="AX308" s="13" t="n">
        <v>-0.002845</v>
      </c>
      <c r="AY308" s="13" t="n">
        <v>-0.146655</v>
      </c>
      <c r="AZ308" s="13" t="n">
        <v>-0.230208</v>
      </c>
      <c r="BA308" s="13" t="n">
        <v>0.201737</v>
      </c>
      <c r="BB308" s="13" t="n">
        <v>-0.004599</v>
      </c>
      <c r="BC308" s="13" t="n">
        <v>-0.081518</v>
      </c>
      <c r="BD308" s="13" t="n">
        <v>0.02659</v>
      </c>
      <c r="BE308" s="13" t="n">
        <v>-0.087679</v>
      </c>
      <c r="BF308" s="13" t="n">
        <v>-0.068291</v>
      </c>
      <c r="BG308" s="13" t="n">
        <v>-0.085238</v>
      </c>
      <c r="BH308" s="13" t="n">
        <v>0.042539</v>
      </c>
      <c r="BI308" s="13" t="n">
        <v>0.216105</v>
      </c>
      <c r="BJ308" s="13" t="n">
        <v>-0.045979</v>
      </c>
      <c r="BK308" s="13" t="n">
        <v>0.122627</v>
      </c>
      <c r="BM308" s="13" t="n">
        <v>0.07542</v>
      </c>
      <c r="BN308" s="13" t="n">
        <v>-0.003604</v>
      </c>
      <c r="BO308" s="13" t="n">
        <v>0.016372</v>
      </c>
      <c r="BP308" s="13" t="n">
        <v>-0.025656</v>
      </c>
      <c r="BQ308" s="13" t="n">
        <v>0.052055</v>
      </c>
      <c r="BR308" s="13" t="n">
        <v>0.022986</v>
      </c>
      <c r="BS308" s="13" t="n">
        <v>0.003539</v>
      </c>
      <c r="BT308" s="13" t="n">
        <v>-0.046889</v>
      </c>
      <c r="BU308" s="13" t="n">
        <v>0.085084</v>
      </c>
      <c r="BV308" s="13" t="n">
        <v>0.016834</v>
      </c>
      <c r="BW308" s="13" t="n">
        <v>0.018865</v>
      </c>
      <c r="BX308" s="13" t="n">
        <v>0.014755</v>
      </c>
      <c r="BY308" s="13" t="n">
        <v>-0.00231</v>
      </c>
      <c r="BZ308" s="13" t="n">
        <v>0.011011</v>
      </c>
      <c r="CA308" s="13" t="n">
        <v>-0.009065</v>
      </c>
      <c r="CB308" s="13" t="n">
        <v>0.020227</v>
      </c>
      <c r="CC308" s="13" t="n">
        <v>0.005463</v>
      </c>
      <c r="CD308" s="13" t="n">
        <v>-0.018586</v>
      </c>
      <c r="CE308" s="13" t="n">
        <v>0.046011</v>
      </c>
      <c r="CF308" s="13" t="n">
        <v>0.01906</v>
      </c>
      <c r="CG308" s="13" t="n">
        <v>0.034775</v>
      </c>
      <c r="CH308" s="13" t="n">
        <v>-0.001446</v>
      </c>
      <c r="CI308" s="13" t="n">
        <v>0.037257</v>
      </c>
      <c r="CJ308" s="13" t="n">
        <v>-0.035351</v>
      </c>
      <c r="CK308" s="13" t="n">
        <v>0.01168</v>
      </c>
      <c r="CL308" s="13" t="n">
        <v>0.002978</v>
      </c>
      <c r="CM308" s="13" t="n">
        <v>0.052862</v>
      </c>
      <c r="CN308" s="13" t="n">
        <v>0.007789</v>
      </c>
      <c r="CO308" s="13" t="n">
        <v>0.026064</v>
      </c>
      <c r="CP308" s="13" t="n">
        <v>0.051329</v>
      </c>
      <c r="CQ308" s="13" t="n">
        <v>-0.010991</v>
      </c>
      <c r="CR308" s="13" t="n">
        <v>-0.106</v>
      </c>
      <c r="CS308" s="13" t="n">
        <v>0.024752</v>
      </c>
      <c r="CT308" s="13" t="n">
        <v>-0.108788</v>
      </c>
      <c r="CU308" s="13" t="n">
        <v>0.100445</v>
      </c>
      <c r="CV308" s="13" t="n">
        <v>0.060194</v>
      </c>
      <c r="CW308" s="13" t="n">
        <v>-0.018345</v>
      </c>
      <c r="CX308" s="13" t="n">
        <v>0.044649</v>
      </c>
      <c r="CY308" s="13" t="n">
        <v>-0.082817</v>
      </c>
      <c r="CZ308" s="13" t="n">
        <v>0.081164</v>
      </c>
      <c r="DA308" s="13" t="n">
        <v>0.017156</v>
      </c>
      <c r="DB308" s="13" t="n">
        <v>-0.042057</v>
      </c>
      <c r="DC308" s="13" t="n">
        <v>0.012578</v>
      </c>
      <c r="DD308" s="13" t="n">
        <v>0.025955</v>
      </c>
      <c r="DE308" s="13" t="n">
        <v>0.030184</v>
      </c>
      <c r="DF308" s="13" t="n">
        <v>0.031672</v>
      </c>
      <c r="DG308" s="13" t="n">
        <v>-0.011484</v>
      </c>
      <c r="DH308" s="13" t="n">
        <v>-0.068037</v>
      </c>
      <c r="DI308" s="13" t="n">
        <v>-0.187323</v>
      </c>
      <c r="DJ308" s="13" t="n">
        <v>0.135259</v>
      </c>
      <c r="DK308" s="13" t="n">
        <v>0.091913</v>
      </c>
      <c r="DL308" s="13" t="n">
        <v>0.012826</v>
      </c>
      <c r="DM308" s="13" t="n">
        <v>0.037942</v>
      </c>
      <c r="DN308" s="13" t="n">
        <v>0.055215</v>
      </c>
      <c r="DO308" s="13" t="n">
        <v>-0.011854</v>
      </c>
      <c r="DP308" s="13" t="n">
        <v>0.020769</v>
      </c>
      <c r="DQ308" s="13" t="n">
        <v>0.176056</v>
      </c>
      <c r="DR308" s="13" t="n">
        <v>0.08836</v>
      </c>
      <c r="DS308" s="13" t="n">
        <v>0.00942</v>
      </c>
      <c r="DT308" s="13" t="n">
        <v>0.079959</v>
      </c>
      <c r="DV308" s="13" t="n">
        <v>0.084161</v>
      </c>
      <c r="DW308" s="13" t="n">
        <v>-0.002913</v>
      </c>
      <c r="DX308" s="13" t="n">
        <v>0.015778</v>
      </c>
      <c r="DY308" s="13" t="n">
        <v>-0.027406</v>
      </c>
      <c r="DZ308" s="13" t="n">
        <v>0.05463</v>
      </c>
      <c r="EA308" s="13" t="n">
        <v>0.018005</v>
      </c>
      <c r="EB308" s="13" t="n">
        <v>0.003286</v>
      </c>
      <c r="EC308" s="13" t="n">
        <v>-0.044896</v>
      </c>
      <c r="ED308" s="13" t="n">
        <v>0.079731</v>
      </c>
      <c r="EE308" s="13" t="n">
        <v>0.01806</v>
      </c>
      <c r="EF308" s="13" t="n">
        <v>0.020789</v>
      </c>
      <c r="EG308" s="13" t="n">
        <v>0.012259</v>
      </c>
      <c r="EH308" s="13" t="n">
        <v>-0.004443</v>
      </c>
      <c r="EI308" s="13" t="n">
        <v>0.015352</v>
      </c>
      <c r="EJ308" s="13" t="n">
        <v>-0.014783</v>
      </c>
      <c r="EK308" s="13" t="n">
        <v>0.021966</v>
      </c>
      <c r="EL308" s="13" t="n">
        <v>0.006962</v>
      </c>
      <c r="EM308" s="13" t="n">
        <v>-0.020048</v>
      </c>
      <c r="EN308" s="13" t="n">
        <v>0.047769</v>
      </c>
      <c r="EO308" s="13" t="n">
        <v>0.010408</v>
      </c>
      <c r="EP308" s="13" t="n">
        <v>0.038008</v>
      </c>
      <c r="EQ308" s="13" t="n">
        <v>0.002647</v>
      </c>
      <c r="ER308" s="13" t="n">
        <v>0.03873</v>
      </c>
      <c r="ES308" s="13" t="n">
        <v>-0.0413</v>
      </c>
      <c r="ET308" s="13" t="n">
        <v>0.011095</v>
      </c>
      <c r="EU308" s="13" t="n">
        <v>0.004647</v>
      </c>
      <c r="EV308" s="13" t="n">
        <v>0.048704</v>
      </c>
      <c r="EW308" s="13" t="n">
        <v>0.013776</v>
      </c>
      <c r="EX308" s="13" t="n">
        <v>0.024714</v>
      </c>
      <c r="EY308" s="13" t="n">
        <v>0.048461</v>
      </c>
      <c r="EZ308" s="13" t="n">
        <v>-0.014265</v>
      </c>
      <c r="FA308" s="13" t="n">
        <v>-0.107156</v>
      </c>
      <c r="FB308" s="13" t="n">
        <v>0.019152</v>
      </c>
      <c r="FC308" s="13" t="n">
        <v>-0.113974</v>
      </c>
      <c r="FD308" s="13" t="n">
        <v>0.108189</v>
      </c>
      <c r="FE308" s="13" t="n">
        <v>0.066692</v>
      </c>
      <c r="FF308" s="13" t="n">
        <v>-0.025629</v>
      </c>
      <c r="FG308" s="13" t="n">
        <v>0.044085</v>
      </c>
      <c r="FH308" s="13" t="n">
        <v>-0.095558</v>
      </c>
      <c r="FI308" s="13" t="n">
        <v>0.084122</v>
      </c>
      <c r="FJ308" s="13" t="n">
        <v>0.016233</v>
      </c>
      <c r="FK308" s="13" t="n">
        <v>-0.042869</v>
      </c>
      <c r="FL308" s="13" t="n">
        <v>0.012393</v>
      </c>
      <c r="FM308" s="13" t="n">
        <v>0.025273</v>
      </c>
      <c r="FN308" s="13" t="n">
        <v>0.039554</v>
      </c>
      <c r="FO308" s="13" t="n">
        <v>0.031341</v>
      </c>
      <c r="FP308" s="13" t="n">
        <v>-0.009539</v>
      </c>
      <c r="FQ308" s="13" t="n">
        <v>-0.071545</v>
      </c>
      <c r="FR308" s="13" t="n">
        <v>-0.192857</v>
      </c>
      <c r="FS308" s="13" t="n">
        <v>0.14683</v>
      </c>
      <c r="FT308" s="13" t="n">
        <v>0.098247</v>
      </c>
      <c r="FU308" s="13" t="n">
        <v>0.014031</v>
      </c>
      <c r="FV308" s="13" t="n">
        <v>0.039286</v>
      </c>
      <c r="FW308" s="13" t="n">
        <v>0.050398</v>
      </c>
      <c r="FX308" s="13" t="n">
        <v>-0.010098</v>
      </c>
      <c r="FY308" s="13" t="n">
        <v>0.031145</v>
      </c>
      <c r="FZ308" s="13" t="n">
        <v>0.183067</v>
      </c>
      <c r="GA308" s="13" t="n">
        <v>0.08896</v>
      </c>
      <c r="GB308" s="13" t="n">
        <v>0.013987</v>
      </c>
      <c r="GC308" s="13" t="n">
        <v>0.089016</v>
      </c>
    </row>
    <row r="309" customFormat="false" ht="15" hidden="false" customHeight="false" outlineLevel="0" collapsed="false">
      <c r="B309" s="8" t="str">
        <f aca="false">Deals!B309</f>
        <v>Endurance International Group Holdings, Inc.</v>
      </c>
      <c r="C309" s="12" t="n">
        <v>1</v>
      </c>
      <c r="D309" s="13" t="n">
        <v>-0.063167</v>
      </c>
      <c r="E309" s="13" t="n">
        <v>0.017094</v>
      </c>
      <c r="F309" s="13" t="n">
        <v>-0.120448</v>
      </c>
      <c r="G309" s="13" t="n">
        <v>-0.045648</v>
      </c>
      <c r="H309" s="13" t="n">
        <v>-0.001112</v>
      </c>
      <c r="I309" s="13" t="n">
        <v>-0.114699</v>
      </c>
      <c r="J309" s="13" t="n">
        <v>0.100629</v>
      </c>
      <c r="K309" s="13" t="n">
        <v>-0.16</v>
      </c>
      <c r="L309" s="13" t="n">
        <v>0.081633</v>
      </c>
      <c r="M309" s="13" t="n">
        <v>0.169811</v>
      </c>
      <c r="N309" s="13" t="n">
        <v>-0.172043</v>
      </c>
      <c r="O309" s="13" t="n">
        <v>0.103896</v>
      </c>
      <c r="P309" s="13" t="n">
        <v>-0.076471</v>
      </c>
      <c r="Q309" s="13" t="n">
        <v>-0.031847</v>
      </c>
      <c r="R309" s="13" t="n">
        <v>-0.006579</v>
      </c>
      <c r="S309" s="13" t="n">
        <v>0.10596</v>
      </c>
      <c r="T309" s="13" t="n">
        <v>0.107784</v>
      </c>
      <c r="U309" s="13" t="n">
        <v>-0.167568</v>
      </c>
      <c r="V309" s="13" t="n">
        <v>0.064935</v>
      </c>
      <c r="W309" s="13" t="n">
        <v>0</v>
      </c>
      <c r="X309" s="13" t="n">
        <v>0.140244</v>
      </c>
      <c r="Y309" s="13" t="n">
        <v>-0.101604</v>
      </c>
      <c r="Z309" s="13" t="n">
        <v>-0.011905</v>
      </c>
      <c r="AA309" s="13" t="n">
        <v>-0.120482</v>
      </c>
      <c r="AB309" s="13" t="n">
        <v>0.013699</v>
      </c>
      <c r="AC309" s="13" t="n">
        <v>-0.006757</v>
      </c>
      <c r="AD309" s="13" t="n">
        <v>0.217687</v>
      </c>
      <c r="AE309" s="13" t="n">
        <v>0.111732</v>
      </c>
      <c r="AF309" s="13" t="n">
        <v>-0.175879</v>
      </c>
      <c r="AG309" s="13" t="n">
        <v>0.176829</v>
      </c>
      <c r="AH309" s="13" t="n">
        <v>-0.088083</v>
      </c>
      <c r="AI309" s="13" t="n">
        <v>0.121591</v>
      </c>
      <c r="AJ309" s="13" t="n">
        <v>-0.159068</v>
      </c>
      <c r="AK309" s="13" t="n">
        <v>-0.198795</v>
      </c>
      <c r="AL309" s="13" t="n">
        <v>0.218045</v>
      </c>
      <c r="AM309" s="13" t="n">
        <v>-0.135802</v>
      </c>
      <c r="AN309" s="13" t="n">
        <v>0.035714</v>
      </c>
      <c r="AO309" s="13" t="n">
        <v>-0.237241</v>
      </c>
      <c r="AP309" s="13" t="n">
        <v>-0.195298</v>
      </c>
      <c r="AQ309" s="13" t="n">
        <v>0.078652</v>
      </c>
      <c r="AR309" s="13" t="n">
        <v>-0.0125</v>
      </c>
      <c r="AS309" s="13" t="n">
        <v>0.063291</v>
      </c>
      <c r="AT309" s="13" t="n">
        <v>-0.255952</v>
      </c>
      <c r="AU309" s="13" t="n">
        <v>0.045333</v>
      </c>
      <c r="AV309" s="13" t="n">
        <v>0.033163</v>
      </c>
      <c r="AW309" s="13" t="n">
        <v>0.160494</v>
      </c>
      <c r="AX309" s="13" t="n">
        <v>0.004255</v>
      </c>
      <c r="AY309" s="13" t="n">
        <v>-0.209746</v>
      </c>
      <c r="AZ309" s="13" t="n">
        <v>-0.482574</v>
      </c>
      <c r="BA309" s="13" t="n">
        <v>0.331606</v>
      </c>
      <c r="BB309" s="13" t="n">
        <v>0.392996</v>
      </c>
      <c r="BC309" s="13" t="n">
        <v>0.125698</v>
      </c>
      <c r="BD309" s="13" t="n">
        <v>0.406948</v>
      </c>
      <c r="BE309" s="13" t="n">
        <v>0.148148</v>
      </c>
      <c r="BF309" s="13" t="n">
        <v>-0.11828</v>
      </c>
      <c r="BG309" s="13" t="n">
        <v>0.012195</v>
      </c>
      <c r="BH309" s="13" t="n">
        <v>0.63167</v>
      </c>
      <c r="BI309" s="13" t="n">
        <v>-0.003165</v>
      </c>
      <c r="BJ309" s="13" t="n">
        <v>0.003175</v>
      </c>
      <c r="BK309" s="13" t="n">
        <v>0.040745</v>
      </c>
      <c r="BM309" s="13" t="n">
        <v>0.08568</v>
      </c>
      <c r="BN309" s="13" t="n">
        <v>0.045734</v>
      </c>
      <c r="BO309" s="13" t="n">
        <v>0.033855</v>
      </c>
      <c r="BP309" s="13" t="n">
        <v>-0.003661</v>
      </c>
      <c r="BQ309" s="13" t="n">
        <v>0.0807</v>
      </c>
      <c r="BR309" s="13" t="n">
        <v>0.003679</v>
      </c>
      <c r="BS309" s="13" t="n">
        <v>0.049663</v>
      </c>
      <c r="BT309" s="13" t="n">
        <v>-0.099241</v>
      </c>
      <c r="BU309" s="13" t="n">
        <v>0.093107</v>
      </c>
      <c r="BV309" s="13" t="n">
        <v>-0.022398</v>
      </c>
      <c r="BW309" s="13" t="n">
        <v>0.025391</v>
      </c>
      <c r="BX309" s="13" t="n">
        <v>0.058384</v>
      </c>
      <c r="BY309" s="13" t="n">
        <v>0.035308</v>
      </c>
      <c r="BZ309" s="13" t="n">
        <v>0.039279</v>
      </c>
      <c r="CA309" s="13" t="n">
        <v>0.004125</v>
      </c>
      <c r="CB309" s="13" t="n">
        <v>0.060634</v>
      </c>
      <c r="CC309" s="13" t="n">
        <v>-0.000707</v>
      </c>
      <c r="CD309" s="13" t="n">
        <v>-0.008322</v>
      </c>
      <c r="CE309" s="13" t="n">
        <v>0.056939</v>
      </c>
      <c r="CF309" s="13" t="n">
        <v>0.002457</v>
      </c>
      <c r="CG309" s="13" t="n">
        <v>0.021676</v>
      </c>
      <c r="CH309" s="13" t="n">
        <v>0.000668</v>
      </c>
      <c r="CI309" s="13" t="n">
        <v>0.028132</v>
      </c>
      <c r="CJ309" s="13" t="n">
        <v>-0.040882</v>
      </c>
      <c r="CK309" s="13" t="n">
        <v>0.020508</v>
      </c>
      <c r="CL309" s="13" t="n">
        <v>0.001011</v>
      </c>
      <c r="CM309" s="13" t="n">
        <v>0.086613</v>
      </c>
      <c r="CN309" s="13" t="n">
        <v>0.011741</v>
      </c>
      <c r="CO309" s="13" t="n">
        <v>0.014514</v>
      </c>
      <c r="CP309" s="13" t="n">
        <v>0.076902</v>
      </c>
      <c r="CQ309" s="13" t="n">
        <v>-0.014745</v>
      </c>
      <c r="CR309" s="13" t="n">
        <v>-0.126874</v>
      </c>
      <c r="CS309" s="13" t="n">
        <v>0.032953</v>
      </c>
      <c r="CT309" s="13" t="n">
        <v>-0.121824</v>
      </c>
      <c r="CU309" s="13" t="n">
        <v>0.105013</v>
      </c>
      <c r="CV309" s="13" t="n">
        <v>0.062329</v>
      </c>
      <c r="CW309" s="13" t="n">
        <v>-0.003609</v>
      </c>
      <c r="CX309" s="13" t="n">
        <v>0.031597</v>
      </c>
      <c r="CY309" s="13" t="n">
        <v>-0.087487</v>
      </c>
      <c r="CZ309" s="13" t="n">
        <v>0.087277</v>
      </c>
      <c r="DA309" s="13" t="n">
        <v>-0.028809</v>
      </c>
      <c r="DB309" s="13" t="n">
        <v>-0.01142</v>
      </c>
      <c r="DC309" s="13" t="n">
        <v>-0.016157</v>
      </c>
      <c r="DD309" s="13" t="n">
        <v>0.036256</v>
      </c>
      <c r="DE309" s="13" t="n">
        <v>0.080028</v>
      </c>
      <c r="DF309" s="13" t="n">
        <v>0.039635</v>
      </c>
      <c r="DG309" s="13" t="n">
        <v>-0.02818</v>
      </c>
      <c r="DH309" s="13" t="n">
        <v>-0.076341</v>
      </c>
      <c r="DI309" s="13" t="n">
        <v>-0.193604</v>
      </c>
      <c r="DJ309" s="13" t="n">
        <v>0.193768</v>
      </c>
      <c r="DK309" s="13" t="n">
        <v>0.102705</v>
      </c>
      <c r="DL309" s="13" t="n">
        <v>0.05686</v>
      </c>
      <c r="DM309" s="13" t="n">
        <v>0.007253</v>
      </c>
      <c r="DN309" s="13" t="n">
        <v>0.079862</v>
      </c>
      <c r="DO309" s="13" t="n">
        <v>0.003401</v>
      </c>
      <c r="DP309" s="13" t="n">
        <v>-0.019809</v>
      </c>
      <c r="DQ309" s="13" t="n">
        <v>0.214791</v>
      </c>
      <c r="DR309" s="13" t="n">
        <v>0.115065</v>
      </c>
      <c r="DS309" s="13" t="n">
        <v>0.116678</v>
      </c>
      <c r="DT309" s="13" t="n">
        <v>0.040745</v>
      </c>
      <c r="DV309" s="13" t="n">
        <v>0.102724</v>
      </c>
      <c r="DW309" s="13" t="n">
        <v>0.056026</v>
      </c>
      <c r="DX309" s="13" t="n">
        <v>0.03106</v>
      </c>
      <c r="DY309" s="13" t="n">
        <v>-0.008278</v>
      </c>
      <c r="DZ309" s="13" t="n">
        <v>0.083394</v>
      </c>
      <c r="EA309" s="13" t="n">
        <v>-0.000451</v>
      </c>
      <c r="EB309" s="13" t="n">
        <v>0.049994</v>
      </c>
      <c r="EC309" s="13" t="n">
        <v>-0.091743</v>
      </c>
      <c r="ED309" s="13" t="n">
        <v>0.084524</v>
      </c>
      <c r="EE309" s="13" t="n">
        <v>-0.015069</v>
      </c>
      <c r="EF309" s="13" t="n">
        <v>0.021881</v>
      </c>
      <c r="EG309" s="13" t="n">
        <v>0.051798</v>
      </c>
      <c r="EH309" s="13" t="n">
        <v>0.026138</v>
      </c>
      <c r="EI309" s="13" t="n">
        <v>0.025624</v>
      </c>
      <c r="EJ309" s="13" t="n">
        <v>0.00125</v>
      </c>
      <c r="EK309" s="13" t="n">
        <v>0.064913</v>
      </c>
      <c r="EL309" s="13" t="n">
        <v>-0.000761</v>
      </c>
      <c r="EM309" s="13" t="n">
        <v>-0.00633</v>
      </c>
      <c r="EN309" s="13" t="n">
        <v>0.065065</v>
      </c>
      <c r="EO309" s="13" t="n">
        <v>0.003386</v>
      </c>
      <c r="EP309" s="13" t="n">
        <v>0.017911</v>
      </c>
      <c r="EQ309" s="13" t="n">
        <v>0.013895</v>
      </c>
      <c r="ER309" s="13" t="n">
        <v>0.034612</v>
      </c>
      <c r="ES309" s="13" t="n">
        <v>-0.042567</v>
      </c>
      <c r="ET309" s="13" t="n">
        <v>0.0217</v>
      </c>
      <c r="EU309" s="13" t="n">
        <v>0.00687</v>
      </c>
      <c r="EV309" s="13" t="n">
        <v>0.088975</v>
      </c>
      <c r="EW309" s="13" t="n">
        <v>0.018863</v>
      </c>
      <c r="EX309" s="13" t="n">
        <v>0.018278</v>
      </c>
      <c r="EY309" s="13" t="n">
        <v>0.080577</v>
      </c>
      <c r="EZ309" s="13" t="n">
        <v>-0.022076</v>
      </c>
      <c r="FA309" s="13" t="n">
        <v>-0.128605</v>
      </c>
      <c r="FB309" s="13" t="n">
        <v>0.03849</v>
      </c>
      <c r="FC309" s="13" t="n">
        <v>-0.118677</v>
      </c>
      <c r="FD309" s="13" t="n">
        <v>0.111825</v>
      </c>
      <c r="FE309" s="13" t="n">
        <v>0.058983</v>
      </c>
      <c r="FF309" s="13" t="n">
        <v>-0.002331</v>
      </c>
      <c r="FG309" s="13" t="n">
        <v>0.039686</v>
      </c>
      <c r="FH309" s="13" t="n">
        <v>-0.087181</v>
      </c>
      <c r="FI309" s="13" t="n">
        <v>0.089517</v>
      </c>
      <c r="FJ309" s="13" t="n">
        <v>-0.030387</v>
      </c>
      <c r="FK309" s="13" t="n">
        <v>-0.027645</v>
      </c>
      <c r="FL309" s="13" t="n">
        <v>-0.007693</v>
      </c>
      <c r="FM309" s="13" t="n">
        <v>0.029804</v>
      </c>
      <c r="FN309" s="13" t="n">
        <v>0.120162</v>
      </c>
      <c r="FO309" s="13" t="n">
        <v>0.049735</v>
      </c>
      <c r="FP309" s="13" t="n">
        <v>-0.026751</v>
      </c>
      <c r="FQ309" s="13" t="n">
        <v>-0.068025</v>
      </c>
      <c r="FR309" s="13" t="n">
        <v>-0.203745</v>
      </c>
      <c r="FS309" s="13" t="n">
        <v>0.199644</v>
      </c>
      <c r="FT309" s="13" t="n">
        <v>0.10533</v>
      </c>
      <c r="FU309" s="13" t="n">
        <v>0.060359</v>
      </c>
      <c r="FV309" s="13" t="n">
        <v>0.001874</v>
      </c>
      <c r="FW309" s="13" t="n">
        <v>0.087533</v>
      </c>
      <c r="FX309" s="13" t="n">
        <v>-0.011573</v>
      </c>
      <c r="FY309" s="13" t="n">
        <v>-0.028636</v>
      </c>
      <c r="FZ309" s="13" t="n">
        <v>0.206308</v>
      </c>
      <c r="GA309" s="13" t="n">
        <v>0.094331</v>
      </c>
      <c r="GB309" s="13" t="n">
        <v>0.112618</v>
      </c>
      <c r="GC309" s="13" t="n">
        <v>0.051624</v>
      </c>
    </row>
    <row r="310" customFormat="false" ht="15" hidden="false" customHeight="false" outlineLevel="0" collapsed="false">
      <c r="B310" s="8" t="str">
        <f aca="false">Deals!B310</f>
        <v>Acadia Healthcare Company, Inc.</v>
      </c>
      <c r="C310" s="12" t="n">
        <v>1</v>
      </c>
      <c r="D310" s="13" t="n">
        <v>-0.005414</v>
      </c>
      <c r="E310" s="13" t="n">
        <v>0.146616</v>
      </c>
      <c r="F310" s="13" t="n">
        <v>-0.068365</v>
      </c>
      <c r="G310" s="13" t="n">
        <v>-0.058943</v>
      </c>
      <c r="H310" s="13" t="n">
        <v>0.019856</v>
      </c>
      <c r="I310" s="13" t="n">
        <v>-0.093982</v>
      </c>
      <c r="J310" s="13" t="n">
        <v>-0.032038</v>
      </c>
      <c r="K310" s="13" t="n">
        <v>-0.274268</v>
      </c>
      <c r="L310" s="13" t="n">
        <v>0.057008</v>
      </c>
      <c r="M310" s="13" t="n">
        <v>-0.129177</v>
      </c>
      <c r="N310" s="13" t="n">
        <v>0.159215</v>
      </c>
      <c r="O310" s="13" t="n">
        <v>0.165494</v>
      </c>
      <c r="P310" s="13" t="n">
        <v>-0.025045</v>
      </c>
      <c r="Q310" s="13" t="n">
        <v>-0.000459</v>
      </c>
      <c r="R310" s="13" t="n">
        <v>-0.0514</v>
      </c>
      <c r="S310" s="13" t="n">
        <v>0.194485</v>
      </c>
      <c r="T310" s="13" t="n">
        <v>0.071891</v>
      </c>
      <c r="U310" s="13" t="n">
        <v>-0.113168</v>
      </c>
      <c r="V310" s="13" t="n">
        <v>0.017469</v>
      </c>
      <c r="W310" s="13" t="n">
        <v>-0.343384</v>
      </c>
      <c r="X310" s="13" t="n">
        <v>0.014987</v>
      </c>
      <c r="Y310" s="13" t="n">
        <v>0.025134</v>
      </c>
      <c r="Z310" s="13" t="n">
        <v>0.044438</v>
      </c>
      <c r="AA310" s="13" t="n">
        <v>0.117958</v>
      </c>
      <c r="AB310" s="13" t="n">
        <v>0.028346</v>
      </c>
      <c r="AC310" s="13" t="n">
        <v>-0.091884</v>
      </c>
      <c r="AD310" s="13" t="n">
        <v>0.129567</v>
      </c>
      <c r="AE310" s="13" t="n">
        <v>0.017915</v>
      </c>
      <c r="AF310" s="13" t="n">
        <v>-0.034955</v>
      </c>
      <c r="AG310" s="13" t="n">
        <v>0.051925</v>
      </c>
      <c r="AH310" s="13" t="n">
        <v>-0.15242</v>
      </c>
      <c r="AI310" s="13" t="n">
        <v>0.178977</v>
      </c>
      <c r="AJ310" s="13" t="n">
        <v>-0.181446</v>
      </c>
      <c r="AK310" s="13" t="n">
        <v>-0.243156</v>
      </c>
      <c r="AL310" s="13" t="n">
        <v>0.064177</v>
      </c>
      <c r="AM310" s="13" t="n">
        <v>-0.039108</v>
      </c>
      <c r="AN310" s="13" t="n">
        <v>0.114873</v>
      </c>
      <c r="AO310" s="13" t="n">
        <v>0.09246</v>
      </c>
      <c r="AP310" s="13" t="n">
        <v>0.006246</v>
      </c>
      <c r="AQ310" s="13" t="n">
        <v>0.08473</v>
      </c>
      <c r="AR310" s="13" t="n">
        <v>-0.086123</v>
      </c>
      <c r="AS310" s="13" t="n">
        <v>-0.171572</v>
      </c>
      <c r="AT310" s="13" t="n">
        <v>0.174603</v>
      </c>
      <c r="AU310" s="13" t="n">
        <v>-0.035071</v>
      </c>
      <c r="AV310" s="13" t="n">
        <v>0.072357</v>
      </c>
      <c r="AW310" s="13" t="n">
        <v>0.03296</v>
      </c>
      <c r="AX310" s="13" t="n">
        <v>-0.032812</v>
      </c>
      <c r="AY310" s="13" t="n">
        <v>-0.078743</v>
      </c>
      <c r="AZ310" s="13" t="n">
        <v>-0.380068</v>
      </c>
      <c r="BA310" s="13" t="n">
        <v>0.308447</v>
      </c>
      <c r="BB310" s="13" t="n">
        <v>0.191587</v>
      </c>
      <c r="BC310" s="13" t="n">
        <v>-0.121985</v>
      </c>
      <c r="BD310" s="13" t="n">
        <v>0.186704</v>
      </c>
      <c r="BE310" s="13" t="n">
        <v>0.0369</v>
      </c>
      <c r="BF310" s="13" t="n">
        <v>-0.046263</v>
      </c>
      <c r="BG310" s="13" t="n">
        <v>0.209294</v>
      </c>
      <c r="BH310" s="13" t="n">
        <v>0.190743</v>
      </c>
      <c r="BI310" s="13" t="n">
        <v>0.183981</v>
      </c>
      <c r="BJ310" s="13" t="n">
        <v>0.008357</v>
      </c>
      <c r="BK310" s="13" t="n">
        <v>0.089976</v>
      </c>
      <c r="BM310" s="13" t="n">
        <v>0.080725</v>
      </c>
      <c r="BN310" s="13" t="n">
        <v>0.019985</v>
      </c>
      <c r="BO310" s="13" t="n">
        <v>0.033649</v>
      </c>
      <c r="BP310" s="13" t="n">
        <v>-0.007899</v>
      </c>
      <c r="BQ310" s="13" t="n">
        <v>0.051346</v>
      </c>
      <c r="BR310" s="13" t="n">
        <v>0.01079</v>
      </c>
      <c r="BS310" s="13" t="n">
        <v>-0.004156</v>
      </c>
      <c r="BT310" s="13" t="n">
        <v>-0.037128</v>
      </c>
      <c r="BU310" s="13" t="n">
        <v>0.037117</v>
      </c>
      <c r="BV310" s="13" t="n">
        <v>0.00102</v>
      </c>
      <c r="BW310" s="13" t="n">
        <v>0.030596</v>
      </c>
      <c r="BX310" s="13" t="n">
        <v>0.039699</v>
      </c>
      <c r="BY310" s="13" t="n">
        <v>0.007024</v>
      </c>
      <c r="BZ310" s="13" t="n">
        <v>0.018097</v>
      </c>
      <c r="CA310" s="13" t="n">
        <v>0.015499</v>
      </c>
      <c r="CB310" s="13" t="n">
        <v>0.015566</v>
      </c>
      <c r="CC310" s="13" t="n">
        <v>0.016712</v>
      </c>
      <c r="CD310" s="13" t="n">
        <v>0.00901</v>
      </c>
      <c r="CE310" s="13" t="n">
        <v>0.030275</v>
      </c>
      <c r="CF310" s="13" t="n">
        <v>0.026216</v>
      </c>
      <c r="CG310" s="13" t="n">
        <v>0.047855</v>
      </c>
      <c r="CH310" s="13" t="n">
        <v>0.004199</v>
      </c>
      <c r="CI310" s="13" t="n">
        <v>0.05055</v>
      </c>
      <c r="CJ310" s="13" t="n">
        <v>-0.032593</v>
      </c>
      <c r="CK310" s="13" t="n">
        <v>-0.004648</v>
      </c>
      <c r="CL310" s="13" t="n">
        <v>-0.000105</v>
      </c>
      <c r="CM310" s="13" t="n">
        <v>0.041052</v>
      </c>
      <c r="CN310" s="13" t="n">
        <v>0.01575</v>
      </c>
      <c r="CO310" s="13" t="n">
        <v>0.0235</v>
      </c>
      <c r="CP310" s="13" t="n">
        <v>0.07386</v>
      </c>
      <c r="CQ310" s="13" t="n">
        <v>-0.00907</v>
      </c>
      <c r="CR310" s="13" t="n">
        <v>-0.096152</v>
      </c>
      <c r="CS310" s="13" t="n">
        <v>0.026368</v>
      </c>
      <c r="CT310" s="13" t="n">
        <v>-0.101022</v>
      </c>
      <c r="CU310" s="13" t="n">
        <v>0.11301</v>
      </c>
      <c r="CV310" s="13" t="n">
        <v>0.06969</v>
      </c>
      <c r="CW310" s="13" t="n">
        <v>0.017969</v>
      </c>
      <c r="CX310" s="13" t="n">
        <v>0.032145</v>
      </c>
      <c r="CY310" s="13" t="n">
        <v>-0.055126</v>
      </c>
      <c r="CZ310" s="13" t="n">
        <v>0.071522</v>
      </c>
      <c r="DA310" s="13" t="n">
        <v>0.021182</v>
      </c>
      <c r="DB310" s="13" t="n">
        <v>-0.01992</v>
      </c>
      <c r="DC310" s="13" t="n">
        <v>-0.032211</v>
      </c>
      <c r="DD310" s="13" t="n">
        <v>0.027653</v>
      </c>
      <c r="DE310" s="13" t="n">
        <v>0.076121</v>
      </c>
      <c r="DF310" s="13" t="n">
        <v>-0.004684</v>
      </c>
      <c r="DG310" s="13" t="n">
        <v>0.010148</v>
      </c>
      <c r="DH310" s="13" t="n">
        <v>-0.066348</v>
      </c>
      <c r="DI310" s="13" t="n">
        <v>-0.121418</v>
      </c>
      <c r="DJ310" s="13" t="n">
        <v>0.165635</v>
      </c>
      <c r="DK310" s="13" t="n">
        <v>0.108631</v>
      </c>
      <c r="DL310" s="13" t="n">
        <v>0.022515</v>
      </c>
      <c r="DM310" s="13" t="n">
        <v>0.060034</v>
      </c>
      <c r="DN310" s="13" t="n">
        <v>0.042064</v>
      </c>
      <c r="DO310" s="13" t="n">
        <v>0.00853</v>
      </c>
      <c r="DP310" s="13" t="n">
        <v>0.014059</v>
      </c>
      <c r="DQ310" s="13" t="n">
        <v>0.135594</v>
      </c>
      <c r="DR310" s="13" t="n">
        <v>0.068794</v>
      </c>
      <c r="DS310" s="13" t="n">
        <v>-0.002337</v>
      </c>
      <c r="DT310" s="13" t="n">
        <v>0.034689</v>
      </c>
      <c r="DV310" s="13" t="n">
        <v>0.078538</v>
      </c>
      <c r="DW310" s="13" t="n">
        <v>0.021158</v>
      </c>
      <c r="DX310" s="13" t="n">
        <v>0.029954</v>
      </c>
      <c r="DY310" s="13" t="n">
        <v>-0.012151</v>
      </c>
      <c r="DZ310" s="13" t="n">
        <v>0.0548</v>
      </c>
      <c r="EA310" s="13" t="n">
        <v>0.00836</v>
      </c>
      <c r="EB310" s="13" t="n">
        <v>-0.004989</v>
      </c>
      <c r="EC310" s="13" t="n">
        <v>-0.039536</v>
      </c>
      <c r="ED310" s="13" t="n">
        <v>0.040772</v>
      </c>
      <c r="EE310" s="13" t="n">
        <v>0.003534</v>
      </c>
      <c r="EF310" s="13" t="n">
        <v>0.032737</v>
      </c>
      <c r="EG310" s="13" t="n">
        <v>0.042111</v>
      </c>
      <c r="EH310" s="13" t="n">
        <v>0.005916</v>
      </c>
      <c r="EI310" s="13" t="n">
        <v>0.02178</v>
      </c>
      <c r="EJ310" s="13" t="n">
        <v>0.012158</v>
      </c>
      <c r="EK310" s="13" t="n">
        <v>0.020402</v>
      </c>
      <c r="EL310" s="13" t="n">
        <v>0.017059</v>
      </c>
      <c r="EM310" s="13" t="n">
        <v>0.008143</v>
      </c>
      <c r="EN310" s="13" t="n">
        <v>0.031596</v>
      </c>
      <c r="EO310" s="13" t="n">
        <v>0.021031</v>
      </c>
      <c r="EP310" s="13" t="n">
        <v>0.044201</v>
      </c>
      <c r="EQ310" s="13" t="n">
        <v>0.006314</v>
      </c>
      <c r="ER310" s="13" t="n">
        <v>0.044551</v>
      </c>
      <c r="ES310" s="13" t="n">
        <v>-0.028756</v>
      </c>
      <c r="ET310" s="13" t="n">
        <v>-0.003195</v>
      </c>
      <c r="EU310" s="13" t="n">
        <v>-0.001684</v>
      </c>
      <c r="EV310" s="13" t="n">
        <v>0.039166</v>
      </c>
      <c r="EW310" s="13" t="n">
        <v>0.015338</v>
      </c>
      <c r="EX310" s="13" t="n">
        <v>0.022407</v>
      </c>
      <c r="EY310" s="13" t="n">
        <v>0.077218</v>
      </c>
      <c r="EZ310" s="13" t="n">
        <v>-0.009277</v>
      </c>
      <c r="FA310" s="13" t="n">
        <v>-0.099937</v>
      </c>
      <c r="FB310" s="13" t="n">
        <v>0.030762</v>
      </c>
      <c r="FC310" s="13" t="n">
        <v>-0.101603</v>
      </c>
      <c r="FD310" s="13" t="n">
        <v>0.125157</v>
      </c>
      <c r="FE310" s="13" t="n">
        <v>0.073879</v>
      </c>
      <c r="FF310" s="13" t="n">
        <v>0.010235</v>
      </c>
      <c r="FG310" s="13" t="n">
        <v>0.03007</v>
      </c>
      <c r="FH310" s="13" t="n">
        <v>-0.066985</v>
      </c>
      <c r="FI310" s="13" t="n">
        <v>0.074802</v>
      </c>
      <c r="FJ310" s="13" t="n">
        <v>0.019393</v>
      </c>
      <c r="FK310" s="13" t="n">
        <v>-0.021938</v>
      </c>
      <c r="FL310" s="13" t="n">
        <v>-0.024319</v>
      </c>
      <c r="FM310" s="13" t="n">
        <v>0.026044</v>
      </c>
      <c r="FN310" s="13" t="n">
        <v>0.069986</v>
      </c>
      <c r="FO310" s="13" t="n">
        <v>0.000459</v>
      </c>
      <c r="FP310" s="13" t="n">
        <v>0.009026</v>
      </c>
      <c r="FQ310" s="13" t="n">
        <v>-0.072733</v>
      </c>
      <c r="FR310" s="13" t="n">
        <v>-0.13964</v>
      </c>
      <c r="FS310" s="13" t="n">
        <v>0.181242</v>
      </c>
      <c r="FT310" s="13" t="n">
        <v>0.100358</v>
      </c>
      <c r="FU310" s="13" t="n">
        <v>0.023159</v>
      </c>
      <c r="FV310" s="13" t="n">
        <v>0.053911</v>
      </c>
      <c r="FW310" s="13" t="n">
        <v>0.040966</v>
      </c>
      <c r="FX310" s="13" t="n">
        <v>0.005233</v>
      </c>
      <c r="FY310" s="13" t="n">
        <v>0.019264</v>
      </c>
      <c r="FZ310" s="13" t="n">
        <v>0.135549</v>
      </c>
      <c r="GA310" s="13" t="n">
        <v>0.067697</v>
      </c>
      <c r="GB310" s="13" t="n">
        <v>0.004164</v>
      </c>
      <c r="GC310" s="13" t="n">
        <v>0.031611</v>
      </c>
    </row>
    <row r="311" customFormat="false" ht="15" hidden="false" customHeight="false" outlineLevel="0" collapsed="false">
      <c r="B311" s="8" t="str">
        <f aca="false">Deals!B311</f>
        <v>Avanos Medical, Inc.</v>
      </c>
      <c r="C311" s="12" t="n">
        <v>1</v>
      </c>
      <c r="D311" s="13" t="n">
        <v>0.125784</v>
      </c>
      <c r="E311" s="13" t="n">
        <v>-0.01984</v>
      </c>
      <c r="F311" s="13" t="n">
        <v>0.104048</v>
      </c>
      <c r="G311" s="13" t="n">
        <v>0.045995</v>
      </c>
      <c r="H311" s="13" t="n">
        <v>0.063653</v>
      </c>
      <c r="I311" s="13" t="n">
        <v>0.053773</v>
      </c>
      <c r="J311" s="13" t="n">
        <v>-0.049108</v>
      </c>
      <c r="K311" s="13" t="n">
        <v>-0.066647</v>
      </c>
      <c r="L311" s="13" t="n">
        <v>0.148377</v>
      </c>
      <c r="M311" s="13" t="n">
        <v>-0.004576</v>
      </c>
      <c r="N311" s="13" t="n">
        <v>0.040292</v>
      </c>
      <c r="O311" s="13" t="n">
        <v>0.015337</v>
      </c>
      <c r="P311" s="13" t="n">
        <v>-0.024834</v>
      </c>
      <c r="Q311" s="13" t="n">
        <v>0.037018</v>
      </c>
      <c r="R311" s="13" t="n">
        <v>-0.090127</v>
      </c>
      <c r="S311" s="13" t="n">
        <v>0.092933</v>
      </c>
      <c r="T311" s="13" t="n">
        <v>0.023931</v>
      </c>
      <c r="U311" s="13" t="n">
        <v>0.126057</v>
      </c>
      <c r="V311" s="13" t="n">
        <v>-0.005741</v>
      </c>
      <c r="W311" s="13" t="n">
        <v>-0.063957</v>
      </c>
      <c r="X311" s="13" t="n">
        <v>0.151601</v>
      </c>
      <c r="Y311" s="13" t="n">
        <v>-0.04862</v>
      </c>
      <c r="Z311" s="13" t="n">
        <v>0.056951</v>
      </c>
      <c r="AA311" s="13" t="n">
        <v>0.011678</v>
      </c>
      <c r="AB311" s="13" t="n">
        <v>-0.066829</v>
      </c>
      <c r="AC311" s="13" t="n">
        <v>0.027995</v>
      </c>
      <c r="AD311" s="13" t="n">
        <v>0.158961</v>
      </c>
      <c r="AE311" s="13" t="n">
        <v>0.042805</v>
      </c>
      <c r="AF311" s="13" t="n">
        <v>-0.035808</v>
      </c>
      <c r="AG311" s="13" t="n">
        <v>0.306159</v>
      </c>
      <c r="AH311" s="13" t="n">
        <v>-0.049931</v>
      </c>
      <c r="AI311" s="13" t="n">
        <v>-0.173723</v>
      </c>
      <c r="AJ311" s="13" t="n">
        <v>-0.157067</v>
      </c>
      <c r="AK311" s="13" t="n">
        <v>-0.061203</v>
      </c>
      <c r="AL311" s="13" t="n">
        <v>0.016968</v>
      </c>
      <c r="AM311" s="13" t="n">
        <v>0.033589</v>
      </c>
      <c r="AN311" s="13" t="n">
        <v>-0.093458</v>
      </c>
      <c r="AO311" s="13" t="n">
        <v>-0.017104</v>
      </c>
      <c r="AP311" s="13" t="n">
        <v>-0.101788</v>
      </c>
      <c r="AQ311" s="13" t="n">
        <v>0.157378</v>
      </c>
      <c r="AR311" s="13" t="n">
        <v>-0.066269</v>
      </c>
      <c r="AS311" s="13" t="n">
        <v>-0.185167</v>
      </c>
      <c r="AT311" s="13" t="n">
        <v>0.128993</v>
      </c>
      <c r="AU311" s="13" t="n">
        <v>0.175654</v>
      </c>
      <c r="AV311" s="13" t="n">
        <v>-0.212988</v>
      </c>
      <c r="AW311" s="13" t="n">
        <v>-0.027698</v>
      </c>
      <c r="AX311" s="13" t="n">
        <v>-0.182789</v>
      </c>
      <c r="AY311" s="13" t="n">
        <v>0.176834</v>
      </c>
      <c r="AZ311" s="13" t="n">
        <v>-0.169084</v>
      </c>
      <c r="BA311" s="13" t="n">
        <v>0.152989</v>
      </c>
      <c r="BB311" s="13" t="n">
        <v>-0.06409</v>
      </c>
      <c r="BC311" s="13" t="n">
        <v>0.011356</v>
      </c>
      <c r="BD311" s="13" t="n">
        <v>0.043552</v>
      </c>
      <c r="BE311" s="13" t="n">
        <v>0.056407</v>
      </c>
      <c r="BF311" s="13" t="n">
        <v>0.025309</v>
      </c>
      <c r="BG311" s="13" t="n">
        <v>0.064118</v>
      </c>
      <c r="BH311" s="13" t="n">
        <v>0.199151</v>
      </c>
      <c r="BI311" s="13" t="n">
        <v>0.082331</v>
      </c>
      <c r="BJ311" s="13" t="n">
        <v>-0.012642</v>
      </c>
      <c r="BK311" s="13" t="n">
        <v>0.015011</v>
      </c>
      <c r="BM311" s="13" t="n">
        <v>0.086996</v>
      </c>
      <c r="BN311" s="13" t="n">
        <v>0.036322</v>
      </c>
      <c r="BO311" s="13" t="n">
        <v>0.011062</v>
      </c>
      <c r="BP311" s="13" t="n">
        <v>-0.001489</v>
      </c>
      <c r="BQ311" s="13" t="n">
        <v>0.064171</v>
      </c>
      <c r="BR311" s="13" t="n">
        <v>0.031186</v>
      </c>
      <c r="BS311" s="13" t="n">
        <v>0.009391</v>
      </c>
      <c r="BT311" s="13" t="n">
        <v>-0.047626</v>
      </c>
      <c r="BU311" s="13" t="n">
        <v>0.145371</v>
      </c>
      <c r="BV311" s="13" t="n">
        <v>0.040105</v>
      </c>
      <c r="BW311" s="13" t="n">
        <v>-0.00095</v>
      </c>
      <c r="BX311" s="13" t="n">
        <v>0.011152</v>
      </c>
      <c r="BY311" s="13" t="n">
        <v>-0.020227</v>
      </c>
      <c r="BZ311" s="13" t="n">
        <v>0.004387</v>
      </c>
      <c r="CA311" s="13" t="n">
        <v>-0.043145</v>
      </c>
      <c r="CB311" s="13" t="n">
        <v>0.041438</v>
      </c>
      <c r="CC311" s="13" t="n">
        <v>0.023299</v>
      </c>
      <c r="CD311" s="13" t="n">
        <v>-0.038965</v>
      </c>
      <c r="CE311" s="13" t="n">
        <v>0.069507</v>
      </c>
      <c r="CF311" s="13" t="n">
        <v>0.008648</v>
      </c>
      <c r="CG311" s="13" t="n">
        <v>0.014171</v>
      </c>
      <c r="CH311" s="13" t="n">
        <v>0.001966</v>
      </c>
      <c r="CI311" s="13" t="n">
        <v>0.021157</v>
      </c>
      <c r="CJ311" s="13" t="n">
        <v>-0.039764</v>
      </c>
      <c r="CK311" s="13" t="n">
        <v>0.009736</v>
      </c>
      <c r="CL311" s="13" t="n">
        <v>0.045123</v>
      </c>
      <c r="CM311" s="13" t="n">
        <v>0.037877</v>
      </c>
      <c r="CN311" s="13" t="n">
        <v>0.011497</v>
      </c>
      <c r="CO311" s="13" t="n">
        <v>0.024535</v>
      </c>
      <c r="CP311" s="13" t="n">
        <v>0.024763</v>
      </c>
      <c r="CQ311" s="13" t="n">
        <v>-0.016478</v>
      </c>
      <c r="CR311" s="13" t="n">
        <v>-0.086489</v>
      </c>
      <c r="CS311" s="13" t="n">
        <v>0.008929</v>
      </c>
      <c r="CT311" s="13" t="n">
        <v>-0.120666</v>
      </c>
      <c r="CU311" s="13" t="n">
        <v>0.107042</v>
      </c>
      <c r="CV311" s="13" t="n">
        <v>0.010244</v>
      </c>
      <c r="CW311" s="13" t="n">
        <v>-0.025975</v>
      </c>
      <c r="CX311" s="13" t="n">
        <v>0.030981</v>
      </c>
      <c r="CY311" s="13" t="n">
        <v>-0.107217</v>
      </c>
      <c r="CZ311" s="13" t="n">
        <v>0.066188</v>
      </c>
      <c r="DA311" s="13" t="n">
        <v>-0.000628</v>
      </c>
      <c r="DB311" s="13" t="n">
        <v>-0.097937</v>
      </c>
      <c r="DC311" s="13" t="n">
        <v>0.042482</v>
      </c>
      <c r="DD311" s="13" t="n">
        <v>0.017889</v>
      </c>
      <c r="DE311" s="13" t="n">
        <v>0.01786</v>
      </c>
      <c r="DF311" s="13" t="n">
        <v>0.06965</v>
      </c>
      <c r="DG311" s="13" t="n">
        <v>-0.091534</v>
      </c>
      <c r="DH311" s="13" t="n">
        <v>-0.105944</v>
      </c>
      <c r="DI311" s="13" t="n">
        <v>-0.319728</v>
      </c>
      <c r="DJ311" s="13" t="n">
        <v>0.259626</v>
      </c>
      <c r="DK311" s="13" t="n">
        <v>0.07167</v>
      </c>
      <c r="DL311" s="13" t="n">
        <v>0.031663</v>
      </c>
      <c r="DM311" s="13" t="n">
        <v>0.02819</v>
      </c>
      <c r="DN311" s="13" t="n">
        <v>0.091547</v>
      </c>
      <c r="DO311" s="13" t="n">
        <v>-0.051048</v>
      </c>
      <c r="DP311" s="13" t="n">
        <v>0.061753</v>
      </c>
      <c r="DQ311" s="13" t="n">
        <v>0.190474</v>
      </c>
      <c r="DR311" s="13" t="n">
        <v>0.071491</v>
      </c>
      <c r="DS311" s="13" t="n">
        <v>0.089893</v>
      </c>
      <c r="DT311" s="13" t="n">
        <v>0.08839</v>
      </c>
      <c r="DV311" s="13" t="n">
        <v>0.100115</v>
      </c>
      <c r="DW311" s="13" t="n">
        <v>0.065739</v>
      </c>
      <c r="DX311" s="13" t="n">
        <v>-0.0075</v>
      </c>
      <c r="DY311" s="13" t="n">
        <v>0.020699</v>
      </c>
      <c r="DZ311" s="13" t="n">
        <v>0.076499</v>
      </c>
      <c r="EA311" s="13" t="n">
        <v>0.030095</v>
      </c>
      <c r="EB311" s="13" t="n">
        <v>0.016131</v>
      </c>
      <c r="EC311" s="13" t="n">
        <v>-0.040731</v>
      </c>
      <c r="ED311" s="13" t="n">
        <v>0.143686</v>
      </c>
      <c r="EE311" s="13" t="n">
        <v>0.0482</v>
      </c>
      <c r="EF311" s="13" t="n">
        <v>0.001537</v>
      </c>
      <c r="EG311" s="13" t="n">
        <v>0.013285</v>
      </c>
      <c r="EH311" s="13" t="n">
        <v>-0.021438</v>
      </c>
      <c r="EI311" s="13" t="n">
        <v>-7.2E-005</v>
      </c>
      <c r="EJ311" s="13" t="n">
        <v>-0.05102</v>
      </c>
      <c r="EK311" s="13" t="n">
        <v>0.04353</v>
      </c>
      <c r="EL311" s="13" t="n">
        <v>0.053078</v>
      </c>
      <c r="EM311" s="13" t="n">
        <v>-0.039855</v>
      </c>
      <c r="EN311" s="13" t="n">
        <v>0.070085</v>
      </c>
      <c r="EO311" s="13" t="n">
        <v>0.001568</v>
      </c>
      <c r="EP311" s="13" t="n">
        <v>0.020467</v>
      </c>
      <c r="EQ311" s="13" t="n">
        <v>0.002096</v>
      </c>
      <c r="ER311" s="13" t="n">
        <v>0.023978</v>
      </c>
      <c r="ES311" s="13" t="n">
        <v>-0.02306</v>
      </c>
      <c r="ET311" s="13" t="n">
        <v>0.005523</v>
      </c>
      <c r="EU311" s="13" t="n">
        <v>0.044326</v>
      </c>
      <c r="EV311" s="13" t="n">
        <v>0.050541</v>
      </c>
      <c r="EW311" s="13" t="n">
        <v>0.002107</v>
      </c>
      <c r="EX311" s="13" t="n">
        <v>0.023667</v>
      </c>
      <c r="EY311" s="13" t="n">
        <v>0.028519</v>
      </c>
      <c r="EZ311" s="13" t="n">
        <v>-0.018531</v>
      </c>
      <c r="FA311" s="13" t="n">
        <v>-0.090754</v>
      </c>
      <c r="FB311" s="13" t="n">
        <v>0.003332</v>
      </c>
      <c r="FC311" s="13" t="n">
        <v>-0.123315</v>
      </c>
      <c r="FD311" s="13" t="n">
        <v>0.116389</v>
      </c>
      <c r="FE311" s="13" t="n">
        <v>0.014066</v>
      </c>
      <c r="FF311" s="13" t="n">
        <v>-0.037679</v>
      </c>
      <c r="FG311" s="13" t="n">
        <v>0.033327</v>
      </c>
      <c r="FH311" s="13" t="n">
        <v>-0.11674</v>
      </c>
      <c r="FI311" s="13" t="n">
        <v>0.059213</v>
      </c>
      <c r="FJ311" s="13" t="n">
        <v>0.002977</v>
      </c>
      <c r="FK311" s="13" t="n">
        <v>-0.104777</v>
      </c>
      <c r="FL311" s="13" t="n">
        <v>0.052888</v>
      </c>
      <c r="FM311" s="13" t="n">
        <v>0.012588</v>
      </c>
      <c r="FN311" s="13" t="n">
        <v>0.029324</v>
      </c>
      <c r="FO311" s="13" t="n">
        <v>0.092391</v>
      </c>
      <c r="FP311" s="13" t="n">
        <v>-0.112669</v>
      </c>
      <c r="FQ311" s="13" t="n">
        <v>-0.11454</v>
      </c>
      <c r="FR311" s="13" t="n">
        <v>-0.355793</v>
      </c>
      <c r="FS311" s="13" t="n">
        <v>0.412707</v>
      </c>
      <c r="FT311" s="13" t="n">
        <v>0.071711</v>
      </c>
      <c r="FU311" s="13" t="n">
        <v>0.066996</v>
      </c>
      <c r="FV311" s="13" t="n">
        <v>0.020001</v>
      </c>
      <c r="FW311" s="13" t="n">
        <v>0.09015</v>
      </c>
      <c r="FX311" s="13" t="n">
        <v>-0.059242</v>
      </c>
      <c r="FY311" s="13" t="n">
        <v>0.066831</v>
      </c>
      <c r="FZ311" s="13" t="n">
        <v>0.207981</v>
      </c>
      <c r="GA311" s="13" t="n">
        <v>0.066273</v>
      </c>
      <c r="GB311" s="13" t="n">
        <v>0.082058</v>
      </c>
      <c r="GC311" s="13" t="n">
        <v>0.104681</v>
      </c>
    </row>
    <row r="312" customFormat="false" ht="15" hidden="false" customHeight="false" outlineLevel="0" collapsed="false">
      <c r="B312" s="8" t="str">
        <f aca="false">Deals!B312</f>
        <v>TEAM, Inc.</v>
      </c>
      <c r="C312" s="12" t="n">
        <v>1</v>
      </c>
      <c r="D312" s="13" t="n">
        <v>-0.054312</v>
      </c>
      <c r="E312" s="13" t="n">
        <v>0.055343</v>
      </c>
      <c r="F312" s="13" t="n">
        <v>-0.181069</v>
      </c>
      <c r="G312" s="13" t="n">
        <v>0.111961</v>
      </c>
      <c r="H312" s="13" t="n">
        <v>0.15067</v>
      </c>
      <c r="I312" s="13" t="n">
        <v>0.029588</v>
      </c>
      <c r="J312" s="13" t="n">
        <v>-0.059921</v>
      </c>
      <c r="K312" s="13" t="n">
        <v>0.115447</v>
      </c>
      <c r="L312" s="13" t="n">
        <v>0.144315</v>
      </c>
      <c r="M312" s="13" t="n">
        <v>-0.143949</v>
      </c>
      <c r="N312" s="13" t="n">
        <v>0.022321</v>
      </c>
      <c r="O312" s="13" t="n">
        <v>-0.212518</v>
      </c>
      <c r="P312" s="13" t="n">
        <v>-0.005545</v>
      </c>
      <c r="Q312" s="13" t="n">
        <v>-0.046468</v>
      </c>
      <c r="R312" s="13" t="n">
        <v>-0.08577</v>
      </c>
      <c r="S312" s="13" t="n">
        <v>-0.38806</v>
      </c>
      <c r="T312" s="13" t="n">
        <v>-0.139373</v>
      </c>
      <c r="U312" s="13" t="n">
        <v>0.080972</v>
      </c>
      <c r="V312" s="13" t="n">
        <v>-0.078652</v>
      </c>
      <c r="W312" s="13" t="n">
        <v>0.117886</v>
      </c>
      <c r="X312" s="13" t="n">
        <v>0.083636</v>
      </c>
      <c r="Y312" s="13" t="n">
        <v>0.14094</v>
      </c>
      <c r="Z312" s="13" t="n">
        <v>-0.038235</v>
      </c>
      <c r="AA312" s="13" t="n">
        <v>-0.159021</v>
      </c>
      <c r="AB312" s="13" t="n">
        <v>0.232727</v>
      </c>
      <c r="AC312" s="13" t="n">
        <v>0.253687</v>
      </c>
      <c r="AD312" s="13" t="n">
        <v>0.087059</v>
      </c>
      <c r="AE312" s="13" t="n">
        <v>-0.056277</v>
      </c>
      <c r="AF312" s="13" t="n">
        <v>0.068807</v>
      </c>
      <c r="AG312" s="13" t="n">
        <v>-0.034335</v>
      </c>
      <c r="AH312" s="13" t="n">
        <v>-0.115556</v>
      </c>
      <c r="AI312" s="13" t="n">
        <v>-0.160302</v>
      </c>
      <c r="AJ312" s="13" t="n">
        <v>-0.123279</v>
      </c>
      <c r="AK312" s="13" t="n">
        <v>-0.02116</v>
      </c>
      <c r="AL312" s="13" t="n">
        <v>0.089261</v>
      </c>
      <c r="AM312" s="13" t="n">
        <v>0.120359</v>
      </c>
      <c r="AN312" s="13" t="n">
        <v>-0.034286</v>
      </c>
      <c r="AO312" s="13" t="n">
        <v>-0.140828</v>
      </c>
      <c r="AP312" s="13" t="n">
        <v>0.055096</v>
      </c>
      <c r="AQ312" s="13" t="n">
        <v>0.08094</v>
      </c>
      <c r="AR312" s="13" t="n">
        <v>-0.004831</v>
      </c>
      <c r="AS312" s="13" t="n">
        <v>0.095267</v>
      </c>
      <c r="AT312" s="13" t="n">
        <v>0.006094</v>
      </c>
      <c r="AU312" s="13" t="n">
        <v>-0.109581</v>
      </c>
      <c r="AV312" s="13" t="n">
        <v>-0.012369</v>
      </c>
      <c r="AW312" s="13" t="n">
        <v>-0.148403</v>
      </c>
      <c r="AX312" s="13" t="n">
        <v>-0.063971</v>
      </c>
      <c r="AY312" s="13" t="n">
        <v>-0.489395</v>
      </c>
      <c r="AZ312" s="13" t="n">
        <v>-0.050769</v>
      </c>
      <c r="BA312" s="13" t="n">
        <v>-0.200972</v>
      </c>
      <c r="BB312" s="13" t="n">
        <v>0.129817</v>
      </c>
      <c r="BC312" s="13" t="n">
        <v>-0.290844</v>
      </c>
      <c r="BD312" s="13" t="n">
        <v>0.612658</v>
      </c>
      <c r="BE312" s="13" t="n">
        <v>-0.136578</v>
      </c>
      <c r="BF312" s="13" t="n">
        <v>-0.025455</v>
      </c>
      <c r="BG312" s="13" t="n">
        <v>0.625</v>
      </c>
      <c r="BH312" s="13" t="n">
        <v>0.251435</v>
      </c>
      <c r="BI312" s="13" t="n">
        <v>-0.093578</v>
      </c>
      <c r="BJ312" s="13" t="n">
        <v>0.12247</v>
      </c>
      <c r="BK312" s="13" t="n">
        <v>0.039675</v>
      </c>
      <c r="BM312" s="13" t="n">
        <v>-2.2E-005</v>
      </c>
      <c r="BN312" s="13" t="n">
        <v>0.00702</v>
      </c>
      <c r="BO312" s="13" t="n">
        <v>-0.008668</v>
      </c>
      <c r="BP312" s="13" t="n">
        <v>0.05865</v>
      </c>
      <c r="BQ312" s="13" t="n">
        <v>0.021658</v>
      </c>
      <c r="BR312" s="13" t="n">
        <v>0.009925</v>
      </c>
      <c r="BS312" s="13" t="n">
        <v>-0.056638</v>
      </c>
      <c r="BT312" s="13" t="n">
        <v>0.130835</v>
      </c>
      <c r="BU312" s="13" t="n">
        <v>0.024077</v>
      </c>
      <c r="BV312" s="13" t="n">
        <v>-0.005274</v>
      </c>
      <c r="BW312" s="13" t="n">
        <v>0.006226</v>
      </c>
      <c r="BX312" s="13" t="n">
        <v>-0.007483</v>
      </c>
      <c r="BY312" s="13" t="n">
        <v>0.010098</v>
      </c>
      <c r="BZ312" s="13" t="n">
        <v>-0.023938</v>
      </c>
      <c r="CA312" s="13" t="n">
        <v>0.032326</v>
      </c>
      <c r="CB312" s="13" t="n">
        <v>0.010639</v>
      </c>
      <c r="CC312" s="13" t="n">
        <v>-0.018939</v>
      </c>
      <c r="CD312" s="13" t="n">
        <v>0.08756</v>
      </c>
      <c r="CE312" s="13" t="n">
        <v>0.002272</v>
      </c>
      <c r="CF312" s="13" t="n">
        <v>0.023744</v>
      </c>
      <c r="CG312" s="13" t="n">
        <v>-0.019439</v>
      </c>
      <c r="CH312" s="13" t="n">
        <v>0.029965</v>
      </c>
      <c r="CI312" s="13" t="n">
        <v>-0.039999</v>
      </c>
      <c r="CJ312" s="13" t="n">
        <v>0.011741</v>
      </c>
      <c r="CK312" s="13" t="n">
        <v>0.00887</v>
      </c>
      <c r="CL312" s="13" t="n">
        <v>0.06982</v>
      </c>
      <c r="CM312" s="13" t="n">
        <v>-0.002058</v>
      </c>
      <c r="CN312" s="13" t="n">
        <v>0.03853</v>
      </c>
      <c r="CO312" s="13" t="n">
        <v>0.040514</v>
      </c>
      <c r="CP312" s="13" t="n">
        <v>-0.034794</v>
      </c>
      <c r="CQ312" s="13" t="n">
        <v>-0.122604</v>
      </c>
      <c r="CR312" s="13" t="n">
        <v>0.029005</v>
      </c>
      <c r="CS312" s="13" t="n">
        <v>-0.115803</v>
      </c>
      <c r="CT312" s="13" t="n">
        <v>0.097285</v>
      </c>
      <c r="CU312" s="13" t="n">
        <v>0.058438</v>
      </c>
      <c r="CV312" s="13" t="n">
        <v>-0.031017</v>
      </c>
      <c r="CW312" s="13" t="n">
        <v>0.038819</v>
      </c>
      <c r="CX312" s="13" t="n">
        <v>-0.077642</v>
      </c>
      <c r="CY312" s="13" t="n">
        <v>0.089304</v>
      </c>
      <c r="CZ312" s="13" t="n">
        <v>0.00738</v>
      </c>
      <c r="DA312" s="13" t="n">
        <v>-0.047928</v>
      </c>
      <c r="DB312" s="13" t="n">
        <v>0.03855</v>
      </c>
      <c r="DC312" s="13" t="n">
        <v>0.017423</v>
      </c>
      <c r="DD312" s="13" t="n">
        <v>0.029992</v>
      </c>
      <c r="DE312" s="13" t="n">
        <v>0.062799</v>
      </c>
      <c r="DF312" s="13" t="n">
        <v>-0.054286</v>
      </c>
      <c r="DG312" s="13" t="n">
        <v>-0.108629</v>
      </c>
      <c r="DH312" s="13" t="n">
        <v>-0.21823</v>
      </c>
      <c r="DI312" s="13" t="n">
        <v>0.125835</v>
      </c>
      <c r="DJ312" s="13" t="n">
        <v>0.038045</v>
      </c>
      <c r="DK312" s="13" t="n">
        <v>0.037525</v>
      </c>
      <c r="DL312" s="13" t="n">
        <v>0.036019</v>
      </c>
      <c r="DM312" s="13" t="n">
        <v>0.045969</v>
      </c>
      <c r="DN312" s="13" t="n">
        <v>-0.050916</v>
      </c>
      <c r="DO312" s="13" t="n">
        <v>0.024776</v>
      </c>
      <c r="DP312" s="13" t="n">
        <v>0.183297</v>
      </c>
      <c r="DQ312" s="13" t="n">
        <v>0.08958</v>
      </c>
      <c r="DR312" s="13" t="n">
        <v>0.077042</v>
      </c>
      <c r="DS312" s="13" t="n">
        <v>0.09566</v>
      </c>
      <c r="DT312" s="13" t="n">
        <v>0.02182</v>
      </c>
      <c r="DV312" s="13" t="n">
        <v>0.017991</v>
      </c>
      <c r="DW312" s="13" t="n">
        <v>0.011739</v>
      </c>
      <c r="DX312" s="13" t="n">
        <v>-0.014708</v>
      </c>
      <c r="DY312" s="13" t="n">
        <v>0.056092</v>
      </c>
      <c r="DZ312" s="13" t="n">
        <v>0.019127</v>
      </c>
      <c r="EA312" s="13" t="n">
        <v>0.013815</v>
      </c>
      <c r="EB312" s="13" t="n">
        <v>-0.055074</v>
      </c>
      <c r="EC312" s="13" t="n">
        <v>0.135632</v>
      </c>
      <c r="ED312" s="13" t="n">
        <v>0.026419</v>
      </c>
      <c r="EE312" s="13" t="n">
        <v>-0.00429</v>
      </c>
      <c r="EF312" s="13" t="n">
        <v>0.009305</v>
      </c>
      <c r="EG312" s="13" t="n">
        <v>-0.00634</v>
      </c>
      <c r="EH312" s="13" t="n">
        <v>0.009706</v>
      </c>
      <c r="EI312" s="13" t="n">
        <v>-0.029333</v>
      </c>
      <c r="EJ312" s="13" t="n">
        <v>0.040897</v>
      </c>
      <c r="EK312" s="13" t="n">
        <v>0.009406</v>
      </c>
      <c r="EL312" s="13" t="n">
        <v>-0.017898</v>
      </c>
      <c r="EM312" s="13" t="n">
        <v>0.091002</v>
      </c>
      <c r="EN312" s="13" t="n">
        <v>0.001117</v>
      </c>
      <c r="EO312" s="13" t="n">
        <v>0.022477</v>
      </c>
      <c r="EP312" s="13" t="n">
        <v>-0.013906</v>
      </c>
      <c r="EQ312" s="13" t="n">
        <v>0.027451</v>
      </c>
      <c r="ER312" s="13" t="n">
        <v>-0.038053</v>
      </c>
      <c r="ES312" s="13" t="n">
        <v>0.011183</v>
      </c>
      <c r="ET312" s="13" t="n">
        <v>0.009837</v>
      </c>
      <c r="EU312" s="13" t="n">
        <v>0.069362</v>
      </c>
      <c r="EV312" s="13" t="n">
        <v>0.00185</v>
      </c>
      <c r="EW312" s="13" t="n">
        <v>0.037225</v>
      </c>
      <c r="EX312" s="13" t="n">
        <v>0.040893</v>
      </c>
      <c r="EY312" s="13" t="n">
        <v>-0.039627</v>
      </c>
      <c r="EZ312" s="13" t="n">
        <v>-0.122604</v>
      </c>
      <c r="FA312" s="13" t="n">
        <v>0.026862</v>
      </c>
      <c r="FB312" s="13" t="n">
        <v>-0.11858</v>
      </c>
      <c r="FC312" s="13" t="n">
        <v>0.107668</v>
      </c>
      <c r="FD312" s="13" t="n">
        <v>0.069291</v>
      </c>
      <c r="FE312" s="13" t="n">
        <v>-0.031799</v>
      </c>
      <c r="FF312" s="13" t="n">
        <v>0.039109</v>
      </c>
      <c r="FG312" s="13" t="n">
        <v>-0.086469</v>
      </c>
      <c r="FH312" s="13" t="n">
        <v>0.092211</v>
      </c>
      <c r="FI312" s="13" t="n">
        <v>0.00861</v>
      </c>
      <c r="FJ312" s="13" t="n">
        <v>-0.049638</v>
      </c>
      <c r="FK312" s="13" t="n">
        <v>0.039134</v>
      </c>
      <c r="FL312" s="13" t="n">
        <v>0.011202</v>
      </c>
      <c r="FM312" s="13" t="n">
        <v>0.027912</v>
      </c>
      <c r="FN312" s="13" t="n">
        <v>0.083354</v>
      </c>
      <c r="FO312" s="13" t="n">
        <v>-0.059186</v>
      </c>
      <c r="FP312" s="13" t="n">
        <v>-0.109853</v>
      </c>
      <c r="FQ312" s="13" t="n">
        <v>-0.227682</v>
      </c>
      <c r="FR312" s="13" t="n">
        <v>0.160596</v>
      </c>
      <c r="FS312" s="13" t="n">
        <v>0.052385</v>
      </c>
      <c r="FT312" s="13" t="n">
        <v>0.041493</v>
      </c>
      <c r="FU312" s="13" t="n">
        <v>0.029421</v>
      </c>
      <c r="FV312" s="13" t="n">
        <v>0.038437</v>
      </c>
      <c r="FW312" s="13" t="n">
        <v>-0.05288</v>
      </c>
      <c r="FX312" s="13" t="n">
        <v>0.030608</v>
      </c>
      <c r="FY312" s="13" t="n">
        <v>0.193071</v>
      </c>
      <c r="FZ312" s="13" t="n">
        <v>0.097805</v>
      </c>
      <c r="GA312" s="13" t="n">
        <v>0.082572</v>
      </c>
      <c r="GB312" s="13" t="n">
        <v>0.092176</v>
      </c>
      <c r="GC312" s="13" t="n">
        <v>0.032457</v>
      </c>
    </row>
    <row r="313" customFormat="false" ht="15" hidden="false" customHeight="false" outlineLevel="0" collapsed="false">
      <c r="B313" s="8" t="str">
        <f aca="false">Deals!B313</f>
        <v>CalAmp Corp.</v>
      </c>
      <c r="C313" s="12" t="n">
        <v>1</v>
      </c>
      <c r="D313" s="13" t="n">
        <v>-0.165086</v>
      </c>
      <c r="E313" s="13" t="n">
        <v>0.004008</v>
      </c>
      <c r="F313" s="13" t="n">
        <v>-0.014637</v>
      </c>
      <c r="G313" s="13" t="n">
        <v>-0.041188</v>
      </c>
      <c r="H313" s="13" t="n">
        <v>0.026761</v>
      </c>
      <c r="I313" s="13" t="n">
        <v>-0.04321</v>
      </c>
      <c r="J313" s="13" t="n">
        <v>-0.073835</v>
      </c>
      <c r="K313" s="13" t="n">
        <v>0.125387</v>
      </c>
      <c r="L313" s="13" t="n">
        <v>-0.002751</v>
      </c>
      <c r="M313" s="13" t="n">
        <v>0.035862</v>
      </c>
      <c r="N313" s="13" t="n">
        <v>0.079228</v>
      </c>
      <c r="O313" s="13" t="n">
        <v>0.03578</v>
      </c>
      <c r="P313" s="13" t="n">
        <v>0.068493</v>
      </c>
      <c r="Q313" s="13" t="n">
        <v>0.053512</v>
      </c>
      <c r="R313" s="13" t="n">
        <v>0.075661</v>
      </c>
      <c r="S313" s="13" t="n">
        <v>-0.060502</v>
      </c>
      <c r="T313" s="13" t="n">
        <v>-0.029319</v>
      </c>
      <c r="U313" s="13" t="n">
        <v>0.254045</v>
      </c>
      <c r="V313" s="13" t="n">
        <v>-0.022366</v>
      </c>
      <c r="W313" s="13" t="n">
        <v>0.005279</v>
      </c>
      <c r="X313" s="13" t="n">
        <v>-0.062144</v>
      </c>
      <c r="Y313" s="13" t="n">
        <v>0.142324</v>
      </c>
      <c r="Z313" s="13" t="n">
        <v>-0.044118</v>
      </c>
      <c r="AA313" s="13" t="n">
        <v>-0.022222</v>
      </c>
      <c r="AB313" s="13" t="n">
        <v>-0.136801</v>
      </c>
      <c r="AC313" s="13" t="n">
        <v>0.07443</v>
      </c>
      <c r="AD313" s="13" t="n">
        <v>0.104147</v>
      </c>
      <c r="AE313" s="13" t="n">
        <v>-0.028596</v>
      </c>
      <c r="AF313" s="13" t="n">
        <v>0.032513</v>
      </c>
      <c r="AG313" s="13" t="n">
        <v>0.019574</v>
      </c>
      <c r="AH313" s="13" t="n">
        <v>-0.16778</v>
      </c>
      <c r="AI313" s="13" t="n">
        <v>-0.112337</v>
      </c>
      <c r="AJ313" s="13" t="n">
        <v>-0.264972</v>
      </c>
      <c r="AK313" s="13" t="n">
        <v>0.10761</v>
      </c>
      <c r="AL313" s="13" t="n">
        <v>-0.035392</v>
      </c>
      <c r="AM313" s="13" t="n">
        <v>-0.094964</v>
      </c>
      <c r="AN313" s="13" t="n">
        <v>0.161367</v>
      </c>
      <c r="AO313" s="13" t="n">
        <v>-0.304586</v>
      </c>
      <c r="AP313" s="13" t="n">
        <v>0.149606</v>
      </c>
      <c r="AQ313" s="13" t="n">
        <v>-0.044521</v>
      </c>
      <c r="AR313" s="13" t="n">
        <v>-0.139785</v>
      </c>
      <c r="AS313" s="13" t="n">
        <v>0.2</v>
      </c>
      <c r="AT313" s="13" t="n">
        <v>-0.026042</v>
      </c>
      <c r="AU313" s="13" t="n">
        <v>-0.065062</v>
      </c>
      <c r="AV313" s="13" t="n">
        <v>-0.086749</v>
      </c>
      <c r="AW313" s="13" t="n">
        <v>0.004175</v>
      </c>
      <c r="AX313" s="13" t="n">
        <v>0</v>
      </c>
      <c r="AY313" s="13" t="n">
        <v>-0.532225</v>
      </c>
      <c r="AZ313" s="13" t="n">
        <v>0.493333</v>
      </c>
      <c r="BA313" s="13" t="n">
        <v>0.145833</v>
      </c>
      <c r="BB313" s="13" t="n">
        <v>0.04026</v>
      </c>
      <c r="BC313" s="13" t="n">
        <v>-0.01623</v>
      </c>
      <c r="BD313" s="13" t="n">
        <v>0.036802</v>
      </c>
      <c r="BE313" s="13" t="n">
        <v>-0.119951</v>
      </c>
      <c r="BF313" s="13" t="n">
        <v>-0.015299</v>
      </c>
      <c r="BG313" s="13" t="n">
        <v>0.288136</v>
      </c>
      <c r="BH313" s="13" t="n">
        <v>0.087719</v>
      </c>
      <c r="BI313" s="13" t="n">
        <v>0.009073</v>
      </c>
      <c r="BJ313" s="13" t="n">
        <v>0.115884</v>
      </c>
      <c r="BK313" s="13" t="n">
        <v>-0.028648</v>
      </c>
      <c r="BM313" s="13" t="n">
        <v>0.00132</v>
      </c>
      <c r="BN313" s="13" t="n">
        <v>0.019646</v>
      </c>
      <c r="BO313" s="13" t="n">
        <v>0.013384</v>
      </c>
      <c r="BP313" s="13" t="n">
        <v>0.063183</v>
      </c>
      <c r="BQ313" s="13" t="n">
        <v>0.032902</v>
      </c>
      <c r="BR313" s="13" t="n">
        <v>0.017747</v>
      </c>
      <c r="BS313" s="13" t="n">
        <v>-0.068714</v>
      </c>
      <c r="BT313" s="13" t="n">
        <v>0.099918</v>
      </c>
      <c r="BU313" s="13" t="n">
        <v>0.013263</v>
      </c>
      <c r="BV313" s="13" t="n">
        <v>0.019366</v>
      </c>
      <c r="BW313" s="13" t="n">
        <v>-0.001072</v>
      </c>
      <c r="BX313" s="13" t="n">
        <v>0.005132</v>
      </c>
      <c r="BY313" s="13" t="n">
        <v>0.013007</v>
      </c>
      <c r="BZ313" s="13" t="n">
        <v>-0.007458</v>
      </c>
      <c r="CA313" s="13" t="n">
        <v>0.030297</v>
      </c>
      <c r="CB313" s="13" t="n">
        <v>0.006592</v>
      </c>
      <c r="CC313" s="13" t="n">
        <v>-0.011412</v>
      </c>
      <c r="CD313" s="13" t="n">
        <v>0.065072</v>
      </c>
      <c r="CE313" s="13" t="n">
        <v>0.014941</v>
      </c>
      <c r="CF313" s="13" t="n">
        <v>0.032668</v>
      </c>
      <c r="CG313" s="13" t="n">
        <v>0.024431</v>
      </c>
      <c r="CH313" s="13" t="n">
        <v>0.023933</v>
      </c>
      <c r="CI313" s="13" t="n">
        <v>-0.020116</v>
      </c>
      <c r="CJ313" s="13" t="n">
        <v>0.004668</v>
      </c>
      <c r="CK313" s="13" t="n">
        <v>0.013596</v>
      </c>
      <c r="CL313" s="13" t="n">
        <v>0.064566</v>
      </c>
      <c r="CM313" s="13" t="n">
        <v>0.044922</v>
      </c>
      <c r="CN313" s="13" t="n">
        <v>0.041453</v>
      </c>
      <c r="CO313" s="13" t="n">
        <v>0.046014</v>
      </c>
      <c r="CP313" s="13" t="n">
        <v>-0.013809</v>
      </c>
      <c r="CQ313" s="13" t="n">
        <v>-0.119007</v>
      </c>
      <c r="CR313" s="13" t="n">
        <v>0.020122</v>
      </c>
      <c r="CS313" s="13" t="n">
        <v>-0.112532</v>
      </c>
      <c r="CT313" s="13" t="n">
        <v>0.112732</v>
      </c>
      <c r="CU313" s="13" t="n">
        <v>0.066709</v>
      </c>
      <c r="CV313" s="13" t="n">
        <v>-0.014107</v>
      </c>
      <c r="CW313" s="13" t="n">
        <v>0.018687</v>
      </c>
      <c r="CX313" s="13" t="n">
        <v>-0.074215</v>
      </c>
      <c r="CY313" s="13" t="n">
        <v>0.08799</v>
      </c>
      <c r="CZ313" s="13" t="n">
        <v>0.010865</v>
      </c>
      <c r="DA313" s="13" t="n">
        <v>-0.068612</v>
      </c>
      <c r="DB313" s="13" t="n">
        <v>0.020228</v>
      </c>
      <c r="DC313" s="13" t="n">
        <v>0.045545</v>
      </c>
      <c r="DD313" s="13" t="n">
        <v>0.034777</v>
      </c>
      <c r="DE313" s="13" t="n">
        <v>0.020253</v>
      </c>
      <c r="DF313" s="13" t="n">
        <v>-0.022761</v>
      </c>
      <c r="DG313" s="13" t="n">
        <v>-0.082683</v>
      </c>
      <c r="DH313" s="13" t="n">
        <v>-0.18923</v>
      </c>
      <c r="DI313" s="13" t="n">
        <v>0.123242</v>
      </c>
      <c r="DJ313" s="13" t="n">
        <v>0.073671</v>
      </c>
      <c r="DK313" s="13" t="n">
        <v>0.028131</v>
      </c>
      <c r="DL313" s="13" t="n">
        <v>0.035905</v>
      </c>
      <c r="DM313" s="13" t="n">
        <v>0.069178</v>
      </c>
      <c r="DN313" s="13" t="n">
        <v>-0.047385</v>
      </c>
      <c r="DO313" s="13" t="n">
        <v>0.03365</v>
      </c>
      <c r="DP313" s="13" t="n">
        <v>0.188158</v>
      </c>
      <c r="DQ313" s="13" t="n">
        <v>0.101547</v>
      </c>
      <c r="DR313" s="13" t="n">
        <v>0.049816</v>
      </c>
      <c r="DS313" s="13" t="n">
        <v>0.086155</v>
      </c>
      <c r="DT313" s="13" t="n">
        <v>-0.008262</v>
      </c>
      <c r="DV313" s="13" t="n">
        <v>0.011547</v>
      </c>
      <c r="DW313" s="13" t="n">
        <v>0.014218</v>
      </c>
      <c r="DX313" s="13" t="n">
        <v>0.008408</v>
      </c>
      <c r="DY313" s="13" t="n">
        <v>0.063474</v>
      </c>
      <c r="DZ313" s="13" t="n">
        <v>0.026711</v>
      </c>
      <c r="EA313" s="13" t="n">
        <v>0.016267</v>
      </c>
      <c r="EB313" s="13" t="n">
        <v>-0.069045</v>
      </c>
      <c r="EC313" s="13" t="n">
        <v>0.107258</v>
      </c>
      <c r="ED313" s="13" t="n">
        <v>0.010762</v>
      </c>
      <c r="EE313" s="13" t="n">
        <v>0.019441</v>
      </c>
      <c r="EF313" s="13" t="n">
        <v>0.009952</v>
      </c>
      <c r="EG313" s="13" t="n">
        <v>0.006349</v>
      </c>
      <c r="EH313" s="13" t="n">
        <v>0.013416</v>
      </c>
      <c r="EI313" s="13" t="n">
        <v>-0.01647</v>
      </c>
      <c r="EJ313" s="13" t="n">
        <v>0.034776</v>
      </c>
      <c r="EK313" s="13" t="n">
        <v>0.006464</v>
      </c>
      <c r="EL313" s="13" t="n">
        <v>-0.010849</v>
      </c>
      <c r="EM313" s="13" t="n">
        <v>0.061699</v>
      </c>
      <c r="EN313" s="13" t="n">
        <v>0.008673</v>
      </c>
      <c r="EO313" s="13" t="n">
        <v>0.031201</v>
      </c>
      <c r="EP313" s="13" t="n">
        <v>0.016916</v>
      </c>
      <c r="EQ313" s="13" t="n">
        <v>0.022587</v>
      </c>
      <c r="ER313" s="13" t="n">
        <v>-0.020209</v>
      </c>
      <c r="ES313" s="13" t="n">
        <v>0.00949</v>
      </c>
      <c r="ET313" s="13" t="n">
        <v>0.009416</v>
      </c>
      <c r="EU313" s="13" t="n">
        <v>0.054477</v>
      </c>
      <c r="EV313" s="13" t="n">
        <v>0.023809</v>
      </c>
      <c r="EW313" s="13" t="n">
        <v>0.038217</v>
      </c>
      <c r="EX313" s="13" t="n">
        <v>0.04669</v>
      </c>
      <c r="EY313" s="13" t="n">
        <v>-0.015263</v>
      </c>
      <c r="EZ313" s="13" t="n">
        <v>-0.120172</v>
      </c>
      <c r="FA313" s="13" t="n">
        <v>0.01328</v>
      </c>
      <c r="FB313" s="13" t="n">
        <v>-0.113586</v>
      </c>
      <c r="FC313" s="13" t="n">
        <v>0.120625</v>
      </c>
      <c r="FD313" s="13" t="n">
        <v>0.054428</v>
      </c>
      <c r="FE313" s="13" t="n">
        <v>-0.012992</v>
      </c>
      <c r="FF313" s="13" t="n">
        <v>0.019457</v>
      </c>
      <c r="FG313" s="13" t="n">
        <v>-0.071685</v>
      </c>
      <c r="FH313" s="13" t="n">
        <v>0.088369</v>
      </c>
      <c r="FI313" s="13" t="n">
        <v>0.005833</v>
      </c>
      <c r="FJ313" s="13" t="n">
        <v>-0.072302</v>
      </c>
      <c r="FK313" s="13" t="n">
        <v>0.023966</v>
      </c>
      <c r="FL313" s="13" t="n">
        <v>0.044</v>
      </c>
      <c r="FM313" s="13" t="n">
        <v>0.042206</v>
      </c>
      <c r="FN313" s="13" t="n">
        <v>0.028126</v>
      </c>
      <c r="FO313" s="13" t="n">
        <v>-0.03094</v>
      </c>
      <c r="FP313" s="13" t="n">
        <v>-0.085403</v>
      </c>
      <c r="FQ313" s="13" t="n">
        <v>-0.202687</v>
      </c>
      <c r="FR313" s="13" t="n">
        <v>0.213269</v>
      </c>
      <c r="FS313" s="13" t="n">
        <v>0.06545</v>
      </c>
      <c r="FT313" s="13" t="n">
        <v>0.042922</v>
      </c>
      <c r="FU313" s="13" t="n">
        <v>0.025254</v>
      </c>
      <c r="FV313" s="13" t="n">
        <v>0.076086</v>
      </c>
      <c r="FW313" s="13" t="n">
        <v>-0.053883</v>
      </c>
      <c r="FX313" s="13" t="n">
        <v>0.035066</v>
      </c>
      <c r="FY313" s="13" t="n">
        <v>0.203256</v>
      </c>
      <c r="FZ313" s="13" t="n">
        <v>0.100877</v>
      </c>
      <c r="GA313" s="13" t="n">
        <v>0.053073</v>
      </c>
      <c r="GB313" s="13" t="n">
        <v>0.075831</v>
      </c>
      <c r="GC313" s="13" t="n">
        <v>-0.001805</v>
      </c>
    </row>
    <row r="314" customFormat="false" ht="15" hidden="false" customHeight="false" outlineLevel="0" collapsed="false">
      <c r="B314" s="8" t="str">
        <f aca="false">Deals!B314</f>
        <v>Littelfuse Inc /De</v>
      </c>
      <c r="C314" s="12" t="n">
        <v>1</v>
      </c>
      <c r="D314" s="13" t="n">
        <v>-0.053854</v>
      </c>
      <c r="E314" s="13" t="n">
        <v>-0.014251</v>
      </c>
      <c r="F314" s="13" t="n">
        <v>0.031957</v>
      </c>
      <c r="G314" s="13" t="n">
        <v>0.057788</v>
      </c>
      <c r="H314" s="13" t="n">
        <v>0.016877</v>
      </c>
      <c r="I314" s="13" t="n">
        <v>0.015852</v>
      </c>
      <c r="J314" s="13" t="n">
        <v>0.08299</v>
      </c>
      <c r="K314" s="13" t="n">
        <v>0.047455</v>
      </c>
      <c r="L314" s="13" t="n">
        <v>0.041018</v>
      </c>
      <c r="M314" s="13" t="n">
        <v>0.039138</v>
      </c>
      <c r="N314" s="13" t="n">
        <v>0.025807</v>
      </c>
      <c r="O314" s="13" t="n">
        <v>-0.009539</v>
      </c>
      <c r="P314" s="13" t="n">
        <v>-0.03602</v>
      </c>
      <c r="Q314" s="13" t="n">
        <v>0.052741</v>
      </c>
      <c r="R314" s="13" t="n">
        <v>0.018833</v>
      </c>
      <c r="S314" s="13" t="n">
        <v>0.092</v>
      </c>
      <c r="T314" s="13" t="n">
        <v>0.035243</v>
      </c>
      <c r="U314" s="13" t="n">
        <v>0.052213</v>
      </c>
      <c r="V314" s="13" t="n">
        <v>0.06698</v>
      </c>
      <c r="W314" s="13" t="n">
        <v>-0.027416</v>
      </c>
      <c r="X314" s="13" t="n">
        <v>-0.025037</v>
      </c>
      <c r="Y314" s="13" t="n">
        <v>0.098676</v>
      </c>
      <c r="Z314" s="13" t="n">
        <v>-0.043572</v>
      </c>
      <c r="AA314" s="13" t="n">
        <v>0.003277</v>
      </c>
      <c r="AB314" s="13" t="n">
        <v>-0.102123</v>
      </c>
      <c r="AC314" s="13" t="n">
        <v>0.163171</v>
      </c>
      <c r="AD314" s="13" t="n">
        <v>0.051279</v>
      </c>
      <c r="AE314" s="13" t="n">
        <v>-0.049785</v>
      </c>
      <c r="AF314" s="13" t="n">
        <v>0.033069</v>
      </c>
      <c r="AG314" s="13" t="n">
        <v>-0.114824</v>
      </c>
      <c r="AH314" s="13" t="n">
        <v>-0.084542</v>
      </c>
      <c r="AI314" s="13" t="n">
        <v>0.058622</v>
      </c>
      <c r="AJ314" s="13" t="n">
        <v>-0.103841</v>
      </c>
      <c r="AK314" s="13" t="n">
        <v>0.024726</v>
      </c>
      <c r="AL314" s="13" t="n">
        <v>0.101298</v>
      </c>
      <c r="AM314" s="13" t="n">
        <v>-0.054948</v>
      </c>
      <c r="AN314" s="13" t="n">
        <v>0.101765</v>
      </c>
      <c r="AO314" s="13" t="n">
        <v>-0.186073</v>
      </c>
      <c r="AP314" s="13" t="n">
        <v>0.083941</v>
      </c>
      <c r="AQ314" s="13" t="n">
        <v>-0.044938</v>
      </c>
      <c r="AR314" s="13" t="n">
        <v>-0.073449</v>
      </c>
      <c r="AS314" s="13" t="n">
        <v>0.136093</v>
      </c>
      <c r="AT314" s="13" t="n">
        <v>-0.009813</v>
      </c>
      <c r="AU314" s="13" t="n">
        <v>0.035997</v>
      </c>
      <c r="AV314" s="13" t="n">
        <v>0.054517</v>
      </c>
      <c r="AW314" s="13" t="n">
        <v>-0.075222</v>
      </c>
      <c r="AX314" s="13" t="n">
        <v>-0.094681</v>
      </c>
      <c r="AY314" s="13" t="n">
        <v>-0.164454</v>
      </c>
      <c r="AZ314" s="13" t="n">
        <v>0.088592</v>
      </c>
      <c r="BA314" s="13" t="n">
        <v>0.122074</v>
      </c>
      <c r="BB314" s="13" t="n">
        <v>0.050095</v>
      </c>
      <c r="BC314" s="13" t="n">
        <v>0.041142</v>
      </c>
      <c r="BD314" s="13" t="n">
        <v>0.020659</v>
      </c>
      <c r="BE314" s="13" t="n">
        <v>-0.019354</v>
      </c>
      <c r="BF314" s="13" t="n">
        <v>0.116161</v>
      </c>
      <c r="BG314" s="13" t="n">
        <v>0.217591</v>
      </c>
      <c r="BH314" s="13" t="n">
        <v>0.058745</v>
      </c>
      <c r="BI314" s="13" t="n">
        <v>-0.044334</v>
      </c>
      <c r="BJ314" s="13" t="n">
        <v>0.071208</v>
      </c>
      <c r="BK314" s="13" t="n">
        <v>0.016217</v>
      </c>
      <c r="BM314" s="13" t="n">
        <v>-0.003604</v>
      </c>
      <c r="BN314" s="13" t="n">
        <v>0.016372</v>
      </c>
      <c r="BO314" s="13" t="n">
        <v>-0.025656</v>
      </c>
      <c r="BP314" s="13" t="n">
        <v>0.052055</v>
      </c>
      <c r="BQ314" s="13" t="n">
        <v>0.022986</v>
      </c>
      <c r="BR314" s="13" t="n">
        <v>0.003539</v>
      </c>
      <c r="BS314" s="13" t="n">
        <v>-0.046889</v>
      </c>
      <c r="BT314" s="13" t="n">
        <v>0.085084</v>
      </c>
      <c r="BU314" s="13" t="n">
        <v>0.016834</v>
      </c>
      <c r="BV314" s="13" t="n">
        <v>0.018865</v>
      </c>
      <c r="BW314" s="13" t="n">
        <v>0.014755</v>
      </c>
      <c r="BX314" s="13" t="n">
        <v>-0.00231</v>
      </c>
      <c r="BY314" s="13" t="n">
        <v>0.011011</v>
      </c>
      <c r="BZ314" s="13" t="n">
        <v>-0.009065</v>
      </c>
      <c r="CA314" s="13" t="n">
        <v>0.020227</v>
      </c>
      <c r="CB314" s="13" t="n">
        <v>0.005463</v>
      </c>
      <c r="CC314" s="13" t="n">
        <v>-0.018586</v>
      </c>
      <c r="CD314" s="13" t="n">
        <v>0.046011</v>
      </c>
      <c r="CE314" s="13" t="n">
        <v>0.01906</v>
      </c>
      <c r="CF314" s="13" t="n">
        <v>0.034775</v>
      </c>
      <c r="CG314" s="13" t="n">
        <v>-0.001446</v>
      </c>
      <c r="CH314" s="13" t="n">
        <v>0.037257</v>
      </c>
      <c r="CI314" s="13" t="n">
        <v>-0.035351</v>
      </c>
      <c r="CJ314" s="13" t="n">
        <v>0.01168</v>
      </c>
      <c r="CK314" s="13" t="n">
        <v>0.002978</v>
      </c>
      <c r="CL314" s="13" t="n">
        <v>0.052862</v>
      </c>
      <c r="CM314" s="13" t="n">
        <v>0.007789</v>
      </c>
      <c r="CN314" s="13" t="n">
        <v>0.026064</v>
      </c>
      <c r="CO314" s="13" t="n">
        <v>0.051329</v>
      </c>
      <c r="CP314" s="13" t="n">
        <v>-0.010991</v>
      </c>
      <c r="CQ314" s="13" t="n">
        <v>-0.106</v>
      </c>
      <c r="CR314" s="13" t="n">
        <v>0.024752</v>
      </c>
      <c r="CS314" s="13" t="n">
        <v>-0.108788</v>
      </c>
      <c r="CT314" s="13" t="n">
        <v>0.100445</v>
      </c>
      <c r="CU314" s="13" t="n">
        <v>0.060194</v>
      </c>
      <c r="CV314" s="13" t="n">
        <v>-0.018345</v>
      </c>
      <c r="CW314" s="13" t="n">
        <v>0.044649</v>
      </c>
      <c r="CX314" s="13" t="n">
        <v>-0.082817</v>
      </c>
      <c r="CY314" s="13" t="n">
        <v>0.081164</v>
      </c>
      <c r="CZ314" s="13" t="n">
        <v>0.017156</v>
      </c>
      <c r="DA314" s="13" t="n">
        <v>-0.042057</v>
      </c>
      <c r="DB314" s="13" t="n">
        <v>0.012578</v>
      </c>
      <c r="DC314" s="13" t="n">
        <v>0.025955</v>
      </c>
      <c r="DD314" s="13" t="n">
        <v>0.030184</v>
      </c>
      <c r="DE314" s="13" t="n">
        <v>0.031672</v>
      </c>
      <c r="DF314" s="13" t="n">
        <v>-0.011484</v>
      </c>
      <c r="DG314" s="13" t="n">
        <v>-0.068037</v>
      </c>
      <c r="DH314" s="13" t="n">
        <v>-0.187323</v>
      </c>
      <c r="DI314" s="13" t="n">
        <v>0.135259</v>
      </c>
      <c r="DJ314" s="13" t="n">
        <v>0.091913</v>
      </c>
      <c r="DK314" s="13" t="n">
        <v>0.012826</v>
      </c>
      <c r="DL314" s="13" t="n">
        <v>0.037942</v>
      </c>
      <c r="DM314" s="13" t="n">
        <v>0.055215</v>
      </c>
      <c r="DN314" s="13" t="n">
        <v>-0.011854</v>
      </c>
      <c r="DO314" s="13" t="n">
        <v>0.020769</v>
      </c>
      <c r="DP314" s="13" t="n">
        <v>0.176056</v>
      </c>
      <c r="DQ314" s="13" t="n">
        <v>0.08836</v>
      </c>
      <c r="DR314" s="13" t="n">
        <v>0.00942</v>
      </c>
      <c r="DS314" s="13" t="n">
        <v>0.079959</v>
      </c>
      <c r="DT314" s="13" t="n">
        <v>0.025467</v>
      </c>
      <c r="DV314" s="13" t="n">
        <v>-0.002913</v>
      </c>
      <c r="DW314" s="13" t="n">
        <v>0.015778</v>
      </c>
      <c r="DX314" s="13" t="n">
        <v>-0.027406</v>
      </c>
      <c r="DY314" s="13" t="n">
        <v>0.05463</v>
      </c>
      <c r="DZ314" s="13" t="n">
        <v>0.018005</v>
      </c>
      <c r="EA314" s="13" t="n">
        <v>0.003286</v>
      </c>
      <c r="EB314" s="13" t="n">
        <v>-0.044896</v>
      </c>
      <c r="EC314" s="13" t="n">
        <v>0.079731</v>
      </c>
      <c r="ED314" s="13" t="n">
        <v>0.01806</v>
      </c>
      <c r="EE314" s="13" t="n">
        <v>0.020789</v>
      </c>
      <c r="EF314" s="13" t="n">
        <v>0.012259</v>
      </c>
      <c r="EG314" s="13" t="n">
        <v>-0.004443</v>
      </c>
      <c r="EH314" s="13" t="n">
        <v>0.015352</v>
      </c>
      <c r="EI314" s="13" t="n">
        <v>-0.014783</v>
      </c>
      <c r="EJ314" s="13" t="n">
        <v>0.021966</v>
      </c>
      <c r="EK314" s="13" t="n">
        <v>0.006962</v>
      </c>
      <c r="EL314" s="13" t="n">
        <v>-0.020048</v>
      </c>
      <c r="EM314" s="13" t="n">
        <v>0.047769</v>
      </c>
      <c r="EN314" s="13" t="n">
        <v>0.010408</v>
      </c>
      <c r="EO314" s="13" t="n">
        <v>0.038008</v>
      </c>
      <c r="EP314" s="13" t="n">
        <v>0.002647</v>
      </c>
      <c r="EQ314" s="13" t="n">
        <v>0.03873</v>
      </c>
      <c r="ER314" s="13" t="n">
        <v>-0.0413</v>
      </c>
      <c r="ES314" s="13" t="n">
        <v>0.011095</v>
      </c>
      <c r="ET314" s="13" t="n">
        <v>0.004647</v>
      </c>
      <c r="EU314" s="13" t="n">
        <v>0.048704</v>
      </c>
      <c r="EV314" s="13" t="n">
        <v>0.013776</v>
      </c>
      <c r="EW314" s="13" t="n">
        <v>0.024714</v>
      </c>
      <c r="EX314" s="13" t="n">
        <v>0.048461</v>
      </c>
      <c r="EY314" s="13" t="n">
        <v>-0.014265</v>
      </c>
      <c r="EZ314" s="13" t="n">
        <v>-0.107156</v>
      </c>
      <c r="FA314" s="13" t="n">
        <v>0.019152</v>
      </c>
      <c r="FB314" s="13" t="n">
        <v>-0.113974</v>
      </c>
      <c r="FC314" s="13" t="n">
        <v>0.108189</v>
      </c>
      <c r="FD314" s="13" t="n">
        <v>0.066692</v>
      </c>
      <c r="FE314" s="13" t="n">
        <v>-0.025629</v>
      </c>
      <c r="FF314" s="13" t="n">
        <v>0.044085</v>
      </c>
      <c r="FG314" s="13" t="n">
        <v>-0.095558</v>
      </c>
      <c r="FH314" s="13" t="n">
        <v>0.084122</v>
      </c>
      <c r="FI314" s="13" t="n">
        <v>0.016233</v>
      </c>
      <c r="FJ314" s="13" t="n">
        <v>-0.042869</v>
      </c>
      <c r="FK314" s="13" t="n">
        <v>0.012393</v>
      </c>
      <c r="FL314" s="13" t="n">
        <v>0.025273</v>
      </c>
      <c r="FM314" s="13" t="n">
        <v>0.039554</v>
      </c>
      <c r="FN314" s="13" t="n">
        <v>0.031341</v>
      </c>
      <c r="FO314" s="13" t="n">
        <v>-0.009539</v>
      </c>
      <c r="FP314" s="13" t="n">
        <v>-0.071545</v>
      </c>
      <c r="FQ314" s="13" t="n">
        <v>-0.192857</v>
      </c>
      <c r="FR314" s="13" t="n">
        <v>0.14683</v>
      </c>
      <c r="FS314" s="13" t="n">
        <v>0.098247</v>
      </c>
      <c r="FT314" s="13" t="n">
        <v>0.014031</v>
      </c>
      <c r="FU314" s="13" t="n">
        <v>0.039286</v>
      </c>
      <c r="FV314" s="13" t="n">
        <v>0.050398</v>
      </c>
      <c r="FW314" s="13" t="n">
        <v>-0.010098</v>
      </c>
      <c r="FX314" s="13" t="n">
        <v>0.031145</v>
      </c>
      <c r="FY314" s="13" t="n">
        <v>0.183067</v>
      </c>
      <c r="FZ314" s="13" t="n">
        <v>0.08896</v>
      </c>
      <c r="GA314" s="13" t="n">
        <v>0.013987</v>
      </c>
      <c r="GB314" s="13" t="n">
        <v>0.089016</v>
      </c>
      <c r="GC314" s="13" t="n">
        <v>0.028616</v>
      </c>
    </row>
    <row r="315" customFormat="false" ht="15" hidden="false" customHeight="false" outlineLevel="0" collapsed="false">
      <c r="B315" s="8" t="str">
        <f aca="false">Deals!B315</f>
        <v>Virtusa Corp</v>
      </c>
      <c r="C315" s="12" t="n">
        <v>1</v>
      </c>
      <c r="D315" s="13" t="n">
        <v>-0.051255</v>
      </c>
      <c r="E315" s="13" t="n">
        <v>-0.008723</v>
      </c>
      <c r="F315" s="13" t="n">
        <v>-0.180244</v>
      </c>
      <c r="G315" s="13" t="n">
        <v>-0.058172</v>
      </c>
      <c r="H315" s="13" t="n">
        <v>-0.035662</v>
      </c>
      <c r="I315" s="13" t="n">
        <v>-0.059093</v>
      </c>
      <c r="J315" s="13" t="n">
        <v>-0.232577</v>
      </c>
      <c r="K315" s="13" t="n">
        <v>0.173178</v>
      </c>
      <c r="L315" s="13" t="n">
        <v>0.130513</v>
      </c>
      <c r="M315" s="13" t="n">
        <v>0.014331</v>
      </c>
      <c r="N315" s="13" t="n">
        <v>0.217033</v>
      </c>
      <c r="O315" s="13" t="n">
        <v>-0.025476</v>
      </c>
      <c r="P315" s="13" t="n">
        <v>0.025149</v>
      </c>
      <c r="Q315" s="13" t="n">
        <v>-0.063267</v>
      </c>
      <c r="R315" s="13" t="n">
        <v>0.013094</v>
      </c>
      <c r="S315" s="13" t="n">
        <v>0.127551</v>
      </c>
      <c r="T315" s="13" t="n">
        <v>0.095626</v>
      </c>
      <c r="U315" s="13" t="n">
        <v>0.040198</v>
      </c>
      <c r="V315" s="13" t="n">
        <v>0.010058</v>
      </c>
      <c r="W315" s="13" t="n">
        <v>0.214623</v>
      </c>
      <c r="X315" s="13" t="n">
        <v>-0.048975</v>
      </c>
      <c r="Y315" s="13" t="n">
        <v>0.01225</v>
      </c>
      <c r="Z315" s="13" t="n">
        <v>0.069476</v>
      </c>
      <c r="AA315" s="13" t="n">
        <v>0.015507</v>
      </c>
      <c r="AB315" s="13" t="n">
        <v>-0.006603</v>
      </c>
      <c r="AC315" s="13" t="n">
        <v>0.008517</v>
      </c>
      <c r="AD315" s="13" t="n">
        <v>0.002678</v>
      </c>
      <c r="AE315" s="13" t="n">
        <v>0.085251</v>
      </c>
      <c r="AF315" s="13" t="n">
        <v>0.102783</v>
      </c>
      <c r="AG315" s="13" t="n">
        <v>-0.078098</v>
      </c>
      <c r="AH315" s="13" t="n">
        <v>-0.076708</v>
      </c>
      <c r="AI315" s="13" t="n">
        <v>-0.10607</v>
      </c>
      <c r="AJ315" s="13" t="n">
        <v>-0.039251</v>
      </c>
      <c r="AK315" s="13" t="n">
        <v>0.139235</v>
      </c>
      <c r="AL315" s="13" t="n">
        <v>0.04019</v>
      </c>
      <c r="AM315" s="13" t="n">
        <v>0.059045</v>
      </c>
      <c r="AN315" s="13" t="n">
        <v>0.039289</v>
      </c>
      <c r="AO315" s="13" t="n">
        <v>-0.236724</v>
      </c>
      <c r="AP315" s="13" t="n">
        <v>0.047877</v>
      </c>
      <c r="AQ315" s="13" t="n">
        <v>0.005627</v>
      </c>
      <c r="AR315" s="13" t="n">
        <v>-0.191137</v>
      </c>
      <c r="AS315" s="13" t="n">
        <v>-0.00332</v>
      </c>
      <c r="AT315" s="13" t="n">
        <v>0.034981</v>
      </c>
      <c r="AU315" s="13" t="n">
        <v>0.198766</v>
      </c>
      <c r="AV315" s="13" t="n">
        <v>0.014321</v>
      </c>
      <c r="AW315" s="13" t="n">
        <v>-0.081403</v>
      </c>
      <c r="AX315" s="13" t="n">
        <v>0.059318</v>
      </c>
      <c r="AY315" s="13" t="n">
        <v>-0.356155</v>
      </c>
      <c r="AZ315" s="13" t="n">
        <v>0.161972</v>
      </c>
      <c r="BA315" s="13" t="n">
        <v>-0.088788</v>
      </c>
      <c r="BB315" s="13" t="n">
        <v>0.079814</v>
      </c>
      <c r="BC315" s="13" t="n">
        <v>0.250385</v>
      </c>
      <c r="BD315" s="13" t="n">
        <v>-0.026108</v>
      </c>
      <c r="BE315" s="13" t="n">
        <v>0.243298</v>
      </c>
      <c r="BF315" s="13" t="n">
        <v>0.02319</v>
      </c>
      <c r="BG315" s="13" t="n">
        <v>-0.004374</v>
      </c>
      <c r="BH315" s="13" t="n">
        <v>0.020966</v>
      </c>
      <c r="BI315" s="13" t="n">
        <v>-0.001565</v>
      </c>
      <c r="BJ315" s="13" t="n">
        <v>0.09566</v>
      </c>
      <c r="BK315" s="13" t="n">
        <v>0.02182</v>
      </c>
      <c r="BM315" s="13" t="n">
        <v>-2.2E-005</v>
      </c>
      <c r="BN315" s="13" t="n">
        <v>0.00702</v>
      </c>
      <c r="BO315" s="13" t="n">
        <v>-0.008668</v>
      </c>
      <c r="BP315" s="13" t="n">
        <v>0.05865</v>
      </c>
      <c r="BQ315" s="13" t="n">
        <v>0.021658</v>
      </c>
      <c r="BR315" s="13" t="n">
        <v>0.009925</v>
      </c>
      <c r="BS315" s="13" t="n">
        <v>-0.056638</v>
      </c>
      <c r="BT315" s="13" t="n">
        <v>0.130835</v>
      </c>
      <c r="BU315" s="13" t="n">
        <v>0.024077</v>
      </c>
      <c r="BV315" s="13" t="n">
        <v>-0.005274</v>
      </c>
      <c r="BW315" s="13" t="n">
        <v>0.006226</v>
      </c>
      <c r="BX315" s="13" t="n">
        <v>-0.007483</v>
      </c>
      <c r="BY315" s="13" t="n">
        <v>0.010098</v>
      </c>
      <c r="BZ315" s="13" t="n">
        <v>-0.023938</v>
      </c>
      <c r="CA315" s="13" t="n">
        <v>0.032326</v>
      </c>
      <c r="CB315" s="13" t="n">
        <v>0.010639</v>
      </c>
      <c r="CC315" s="13" t="n">
        <v>-0.018939</v>
      </c>
      <c r="CD315" s="13" t="n">
        <v>0.08756</v>
      </c>
      <c r="CE315" s="13" t="n">
        <v>0.002272</v>
      </c>
      <c r="CF315" s="13" t="n">
        <v>0.023744</v>
      </c>
      <c r="CG315" s="13" t="n">
        <v>-0.019439</v>
      </c>
      <c r="CH315" s="13" t="n">
        <v>0.029965</v>
      </c>
      <c r="CI315" s="13" t="n">
        <v>-0.039999</v>
      </c>
      <c r="CJ315" s="13" t="n">
        <v>0.011741</v>
      </c>
      <c r="CK315" s="13" t="n">
        <v>0.00887</v>
      </c>
      <c r="CL315" s="13" t="n">
        <v>0.06982</v>
      </c>
      <c r="CM315" s="13" t="n">
        <v>-0.002058</v>
      </c>
      <c r="CN315" s="13" t="n">
        <v>0.03853</v>
      </c>
      <c r="CO315" s="13" t="n">
        <v>0.040514</v>
      </c>
      <c r="CP315" s="13" t="n">
        <v>-0.034794</v>
      </c>
      <c r="CQ315" s="13" t="n">
        <v>-0.122604</v>
      </c>
      <c r="CR315" s="13" t="n">
        <v>0.029005</v>
      </c>
      <c r="CS315" s="13" t="n">
        <v>-0.115803</v>
      </c>
      <c r="CT315" s="13" t="n">
        <v>0.097285</v>
      </c>
      <c r="CU315" s="13" t="n">
        <v>0.058438</v>
      </c>
      <c r="CV315" s="13" t="n">
        <v>-0.031017</v>
      </c>
      <c r="CW315" s="13" t="n">
        <v>0.038819</v>
      </c>
      <c r="CX315" s="13" t="n">
        <v>-0.077642</v>
      </c>
      <c r="CY315" s="13" t="n">
        <v>0.089304</v>
      </c>
      <c r="CZ315" s="13" t="n">
        <v>0.00738</v>
      </c>
      <c r="DA315" s="13" t="n">
        <v>-0.047928</v>
      </c>
      <c r="DB315" s="13" t="n">
        <v>0.03855</v>
      </c>
      <c r="DC315" s="13" t="n">
        <v>0.017423</v>
      </c>
      <c r="DD315" s="13" t="n">
        <v>0.029992</v>
      </c>
      <c r="DE315" s="13" t="n">
        <v>0.062799</v>
      </c>
      <c r="DF315" s="13" t="n">
        <v>-0.054286</v>
      </c>
      <c r="DG315" s="13" t="n">
        <v>-0.108629</v>
      </c>
      <c r="DH315" s="13" t="n">
        <v>-0.21823</v>
      </c>
      <c r="DI315" s="13" t="n">
        <v>0.125835</v>
      </c>
      <c r="DJ315" s="13" t="n">
        <v>0.038045</v>
      </c>
      <c r="DK315" s="13" t="n">
        <v>0.037525</v>
      </c>
      <c r="DL315" s="13" t="n">
        <v>0.036019</v>
      </c>
      <c r="DM315" s="13" t="n">
        <v>0.045969</v>
      </c>
      <c r="DN315" s="13" t="n">
        <v>-0.050916</v>
      </c>
      <c r="DO315" s="13" t="n">
        <v>0.024776</v>
      </c>
      <c r="DP315" s="13" t="n">
        <v>0.183297</v>
      </c>
      <c r="DQ315" s="13" t="n">
        <v>0.08958</v>
      </c>
      <c r="DR315" s="13" t="n">
        <v>0.077042</v>
      </c>
      <c r="DS315" s="13" t="n">
        <v>0.09566</v>
      </c>
      <c r="DT315" s="13" t="n">
        <v>0.02182</v>
      </c>
      <c r="DV315" s="13" t="n">
        <v>0.017991</v>
      </c>
      <c r="DW315" s="13" t="n">
        <v>0.011739</v>
      </c>
      <c r="DX315" s="13" t="n">
        <v>-0.014708</v>
      </c>
      <c r="DY315" s="13" t="n">
        <v>0.056092</v>
      </c>
      <c r="DZ315" s="13" t="n">
        <v>0.019127</v>
      </c>
      <c r="EA315" s="13" t="n">
        <v>0.013815</v>
      </c>
      <c r="EB315" s="13" t="n">
        <v>-0.055074</v>
      </c>
      <c r="EC315" s="13" t="n">
        <v>0.135632</v>
      </c>
      <c r="ED315" s="13" t="n">
        <v>0.026419</v>
      </c>
      <c r="EE315" s="13" t="n">
        <v>-0.00429</v>
      </c>
      <c r="EF315" s="13" t="n">
        <v>0.009305</v>
      </c>
      <c r="EG315" s="13" t="n">
        <v>-0.00634</v>
      </c>
      <c r="EH315" s="13" t="n">
        <v>0.009706</v>
      </c>
      <c r="EI315" s="13" t="n">
        <v>-0.029333</v>
      </c>
      <c r="EJ315" s="13" t="n">
        <v>0.040897</v>
      </c>
      <c r="EK315" s="13" t="n">
        <v>0.009406</v>
      </c>
      <c r="EL315" s="13" t="n">
        <v>-0.017898</v>
      </c>
      <c r="EM315" s="13" t="n">
        <v>0.091002</v>
      </c>
      <c r="EN315" s="13" t="n">
        <v>0.001117</v>
      </c>
      <c r="EO315" s="13" t="n">
        <v>0.022477</v>
      </c>
      <c r="EP315" s="13" t="n">
        <v>-0.013906</v>
      </c>
      <c r="EQ315" s="13" t="n">
        <v>0.027451</v>
      </c>
      <c r="ER315" s="13" t="n">
        <v>-0.038053</v>
      </c>
      <c r="ES315" s="13" t="n">
        <v>0.011183</v>
      </c>
      <c r="ET315" s="13" t="n">
        <v>0.009837</v>
      </c>
      <c r="EU315" s="13" t="n">
        <v>0.069362</v>
      </c>
      <c r="EV315" s="13" t="n">
        <v>0.00185</v>
      </c>
      <c r="EW315" s="13" t="n">
        <v>0.037225</v>
      </c>
      <c r="EX315" s="13" t="n">
        <v>0.040893</v>
      </c>
      <c r="EY315" s="13" t="n">
        <v>-0.039627</v>
      </c>
      <c r="EZ315" s="13" t="n">
        <v>-0.122604</v>
      </c>
      <c r="FA315" s="13" t="n">
        <v>0.026862</v>
      </c>
      <c r="FB315" s="13" t="n">
        <v>-0.11858</v>
      </c>
      <c r="FC315" s="13" t="n">
        <v>0.107668</v>
      </c>
      <c r="FD315" s="13" t="n">
        <v>0.069291</v>
      </c>
      <c r="FE315" s="13" t="n">
        <v>-0.031799</v>
      </c>
      <c r="FF315" s="13" t="n">
        <v>0.039109</v>
      </c>
      <c r="FG315" s="13" t="n">
        <v>-0.086469</v>
      </c>
      <c r="FH315" s="13" t="n">
        <v>0.092211</v>
      </c>
      <c r="FI315" s="13" t="n">
        <v>0.00861</v>
      </c>
      <c r="FJ315" s="13" t="n">
        <v>-0.049638</v>
      </c>
      <c r="FK315" s="13" t="n">
        <v>0.039134</v>
      </c>
      <c r="FL315" s="13" t="n">
        <v>0.011202</v>
      </c>
      <c r="FM315" s="13" t="n">
        <v>0.027912</v>
      </c>
      <c r="FN315" s="13" t="n">
        <v>0.083354</v>
      </c>
      <c r="FO315" s="13" t="n">
        <v>-0.059186</v>
      </c>
      <c r="FP315" s="13" t="n">
        <v>-0.109853</v>
      </c>
      <c r="FQ315" s="13" t="n">
        <v>-0.227682</v>
      </c>
      <c r="FR315" s="13" t="n">
        <v>0.160596</v>
      </c>
      <c r="FS315" s="13" t="n">
        <v>0.052385</v>
      </c>
      <c r="FT315" s="13" t="n">
        <v>0.041493</v>
      </c>
      <c r="FU315" s="13" t="n">
        <v>0.029421</v>
      </c>
      <c r="FV315" s="13" t="n">
        <v>0.038437</v>
      </c>
      <c r="FW315" s="13" t="n">
        <v>-0.05288</v>
      </c>
      <c r="FX315" s="13" t="n">
        <v>0.030608</v>
      </c>
      <c r="FY315" s="13" t="n">
        <v>0.193071</v>
      </c>
      <c r="FZ315" s="13" t="n">
        <v>0.097805</v>
      </c>
      <c r="GA315" s="13" t="n">
        <v>0.082572</v>
      </c>
      <c r="GB315" s="13" t="n">
        <v>0.092176</v>
      </c>
      <c r="GC315" s="13" t="n">
        <v>0.032457</v>
      </c>
    </row>
    <row r="316" customFormat="false" ht="15" hidden="false" customHeight="false" outlineLevel="0" collapsed="false">
      <c r="B316" s="8" t="str">
        <f aca="false">Deals!B316</f>
        <v>Stryker Corp</v>
      </c>
      <c r="C316" s="12" t="n">
        <v>1</v>
      </c>
      <c r="D316" s="13" t="n">
        <v>0.019723</v>
      </c>
      <c r="E316" s="13" t="n">
        <v>0.081414</v>
      </c>
      <c r="F316" s="13" t="n">
        <v>-0.029625</v>
      </c>
      <c r="G316" s="13" t="n">
        <v>-0.005332</v>
      </c>
      <c r="H316" s="13" t="n">
        <v>0.00977</v>
      </c>
      <c r="I316" s="13" t="n">
        <v>-0.009106</v>
      </c>
      <c r="J316" s="13" t="n">
        <v>-0.014651</v>
      </c>
      <c r="K316" s="13" t="n">
        <v>0.057848</v>
      </c>
      <c r="L316" s="13" t="n">
        <v>0.031049</v>
      </c>
      <c r="M316" s="13" t="n">
        <v>0.040719</v>
      </c>
      <c r="N316" s="13" t="n">
        <v>0.027341</v>
      </c>
      <c r="O316" s="13" t="n">
        <v>0.035853</v>
      </c>
      <c r="P316" s="13" t="n">
        <v>0.048324</v>
      </c>
      <c r="Q316" s="13" t="n">
        <v>-0.026266</v>
      </c>
      <c r="R316" s="13" t="n">
        <v>0.059951</v>
      </c>
      <c r="S316" s="13" t="n">
        <v>-0.038953</v>
      </c>
      <c r="T316" s="13" t="n">
        <v>0.007604</v>
      </c>
      <c r="U316" s="13" t="n">
        <v>0.09048</v>
      </c>
      <c r="V316" s="13" t="n">
        <v>0.007296</v>
      </c>
      <c r="W316" s="13" t="n">
        <v>-0.004423</v>
      </c>
      <c r="X316" s="13" t="n">
        <v>0.061612</v>
      </c>
      <c r="Y316" s="13" t="n">
        <v>-0.013505</v>
      </c>
      <c r="Z316" s="13" t="n">
        <v>-0.004748</v>
      </c>
      <c r="AA316" s="13" t="n">
        <v>0.052821</v>
      </c>
      <c r="AB316" s="13" t="n">
        <v>0.027151</v>
      </c>
      <c r="AC316" s="13" t="n">
        <v>-0.026951</v>
      </c>
      <c r="AD316" s="13" t="n">
        <v>-0.033223</v>
      </c>
      <c r="AE316" s="13" t="n">
        <v>0.037856</v>
      </c>
      <c r="AF316" s="13" t="n">
        <v>0.051467</v>
      </c>
      <c r="AG316" s="13" t="n">
        <v>-0.08701</v>
      </c>
      <c r="AH316" s="13" t="n">
        <v>0.081618</v>
      </c>
      <c r="AI316" s="13" t="n">
        <v>-0.10367</v>
      </c>
      <c r="AJ316" s="13" t="n">
        <v>0.132823</v>
      </c>
      <c r="AK316" s="13" t="n">
        <v>0.06161</v>
      </c>
      <c r="AL316" s="13" t="n">
        <v>0.050554</v>
      </c>
      <c r="AM316" s="13" t="n">
        <v>-0.043591</v>
      </c>
      <c r="AN316" s="13" t="n">
        <v>-0.030014</v>
      </c>
      <c r="AO316" s="13" t="n">
        <v>0.124754</v>
      </c>
      <c r="AP316" s="13" t="n">
        <v>0.02043</v>
      </c>
      <c r="AQ316" s="13" t="n">
        <v>0.051864</v>
      </c>
      <c r="AR316" s="13" t="n">
        <v>-0.017402</v>
      </c>
      <c r="AS316" s="13" t="n">
        <v>-0.000139</v>
      </c>
      <c r="AT316" s="13" t="n">
        <v>-0.052758</v>
      </c>
      <c r="AU316" s="13" t="n">
        <v>0.027604</v>
      </c>
      <c r="AV316" s="13" t="n">
        <v>0.00362</v>
      </c>
      <c r="AW316" s="13" t="n">
        <v>-0.095444</v>
      </c>
      <c r="AX316" s="13" t="n">
        <v>-0.123432</v>
      </c>
      <c r="AY316" s="13" t="n">
        <v>0.119767</v>
      </c>
      <c r="AZ316" s="13" t="n">
        <v>0.049885</v>
      </c>
      <c r="BA316" s="13" t="n">
        <v>-0.076457</v>
      </c>
      <c r="BB316" s="13" t="n">
        <v>0.072757</v>
      </c>
      <c r="BC316" s="13" t="n">
        <v>0.025142</v>
      </c>
      <c r="BD316" s="13" t="n">
        <v>0.054426</v>
      </c>
      <c r="BE316" s="13" t="n">
        <v>-0.030523</v>
      </c>
      <c r="BF316" s="13" t="n">
        <v>0.155388</v>
      </c>
      <c r="BG316" s="13" t="n">
        <v>0.052571</v>
      </c>
      <c r="BH316" s="13" t="n">
        <v>-0.098066</v>
      </c>
      <c r="BI316" s="13" t="n">
        <v>0.098095</v>
      </c>
      <c r="BJ316" s="13" t="n">
        <v>0.006263</v>
      </c>
      <c r="BK316" s="13" t="n">
        <v>0.078208</v>
      </c>
      <c r="BM316" s="13" t="n">
        <v>0.021426</v>
      </c>
      <c r="BN316" s="13" t="n">
        <v>-0.000234</v>
      </c>
      <c r="BO316" s="13" t="n">
        <v>0.03534</v>
      </c>
      <c r="BP316" s="13" t="n">
        <v>-0.003876</v>
      </c>
      <c r="BQ316" s="13" t="n">
        <v>0.002358</v>
      </c>
      <c r="BR316" s="13" t="n">
        <v>-0.019156</v>
      </c>
      <c r="BS316" s="13" t="n">
        <v>0.037243</v>
      </c>
      <c r="BT316" s="13" t="n">
        <v>0.01349</v>
      </c>
      <c r="BU316" s="13" t="n">
        <v>0.024595</v>
      </c>
      <c r="BV316" s="13" t="n">
        <v>0.029995</v>
      </c>
      <c r="BW316" s="13" t="n">
        <v>0.003355</v>
      </c>
      <c r="BX316" s="13" t="n">
        <v>0.019229</v>
      </c>
      <c r="BY316" s="13" t="n">
        <v>0.022041</v>
      </c>
      <c r="BZ316" s="13" t="n">
        <v>0.002054</v>
      </c>
      <c r="CA316" s="13" t="n">
        <v>0.022453</v>
      </c>
      <c r="CB316" s="13" t="n">
        <v>0.000712</v>
      </c>
      <c r="CC316" s="13" t="n">
        <v>0.012862</v>
      </c>
      <c r="CD316" s="13" t="n">
        <v>0.007849</v>
      </c>
      <c r="CE316" s="13" t="n">
        <v>0.024267</v>
      </c>
      <c r="CF316" s="13" t="n">
        <v>0.014506</v>
      </c>
      <c r="CG316" s="13" t="n">
        <v>0.053436</v>
      </c>
      <c r="CH316" s="13" t="n">
        <v>-0.049429</v>
      </c>
      <c r="CI316" s="13" t="n">
        <v>-0.039862</v>
      </c>
      <c r="CJ316" s="13" t="n">
        <v>0.009306</v>
      </c>
      <c r="CK316" s="13" t="n">
        <v>0.022007</v>
      </c>
      <c r="CL316" s="13" t="n">
        <v>0.013903</v>
      </c>
      <c r="CM316" s="13" t="n">
        <v>0.052508</v>
      </c>
      <c r="CN316" s="13" t="n">
        <v>0.01952</v>
      </c>
      <c r="CO316" s="13" t="n">
        <v>0.012577</v>
      </c>
      <c r="CP316" s="13" t="n">
        <v>-0.050917</v>
      </c>
      <c r="CQ316" s="13" t="n">
        <v>0.032135</v>
      </c>
      <c r="CR316" s="13" t="n">
        <v>-0.071962</v>
      </c>
      <c r="CS316" s="13" t="n">
        <v>0.06413</v>
      </c>
      <c r="CT316" s="13" t="n">
        <v>0.028411</v>
      </c>
      <c r="CU316" s="13" t="n">
        <v>0.01843</v>
      </c>
      <c r="CV316" s="13" t="n">
        <v>0.031167</v>
      </c>
      <c r="CW316" s="13" t="n">
        <v>-0.055806</v>
      </c>
      <c r="CX316" s="13" t="n">
        <v>0.058061</v>
      </c>
      <c r="CY316" s="13" t="n">
        <v>0.020209</v>
      </c>
      <c r="CZ316" s="13" t="n">
        <v>-0.022763</v>
      </c>
      <c r="DA316" s="13" t="n">
        <v>0.014975</v>
      </c>
      <c r="DB316" s="13" t="n">
        <v>0.017711</v>
      </c>
      <c r="DC316" s="13" t="n">
        <v>0.045297</v>
      </c>
      <c r="DD316" s="13" t="n">
        <v>0.016053</v>
      </c>
      <c r="DE316" s="13" t="n">
        <v>0.005051</v>
      </c>
      <c r="DF316" s="13" t="n">
        <v>-0.080365</v>
      </c>
      <c r="DG316" s="13" t="n">
        <v>-0.110253</v>
      </c>
      <c r="DH316" s="13" t="n">
        <v>0.135805</v>
      </c>
      <c r="DI316" s="13" t="n">
        <v>0.054962</v>
      </c>
      <c r="DJ316" s="13" t="n">
        <v>-0.008925</v>
      </c>
      <c r="DK316" s="13" t="n">
        <v>0.053871</v>
      </c>
      <c r="DL316" s="13" t="n">
        <v>0.063251</v>
      </c>
      <c r="DM316" s="13" t="n">
        <v>-0.033897</v>
      </c>
      <c r="DN316" s="13" t="n">
        <v>0.001671</v>
      </c>
      <c r="DO316" s="13" t="n">
        <v>0.095437</v>
      </c>
      <c r="DP316" s="13" t="n">
        <v>0.018008</v>
      </c>
      <c r="DQ316" s="13" t="n">
        <v>-0.004263</v>
      </c>
      <c r="DR316" s="13" t="n">
        <v>0.033434</v>
      </c>
      <c r="DS316" s="13" t="n">
        <v>0.050128</v>
      </c>
      <c r="DT316" s="13" t="n">
        <v>0.057761</v>
      </c>
      <c r="DV316" s="13" t="n">
        <v>0.016639</v>
      </c>
      <c r="DW316" s="13" t="n">
        <v>-0.006245</v>
      </c>
      <c r="DX316" s="13" t="n">
        <v>0.03494</v>
      </c>
      <c r="DY316" s="13" t="n">
        <v>-0.005635</v>
      </c>
      <c r="DZ316" s="13" t="n">
        <v>0.010227</v>
      </c>
      <c r="EA316" s="13" t="n">
        <v>-0.020043</v>
      </c>
      <c r="EB316" s="13" t="n">
        <v>0.0641</v>
      </c>
      <c r="EC316" s="13" t="n">
        <v>0.008028</v>
      </c>
      <c r="ED316" s="13" t="n">
        <v>0.030818</v>
      </c>
      <c r="EE316" s="13" t="n">
        <v>0.02077</v>
      </c>
      <c r="EF316" s="13" t="n">
        <v>0.007796</v>
      </c>
      <c r="EG316" s="13" t="n">
        <v>0.016426</v>
      </c>
      <c r="EH316" s="13" t="n">
        <v>0.025849</v>
      </c>
      <c r="EI316" s="13" t="n">
        <v>0.013013</v>
      </c>
      <c r="EJ316" s="13" t="n">
        <v>0.026359</v>
      </c>
      <c r="EK316" s="13" t="n">
        <v>-0.012905</v>
      </c>
      <c r="EL316" s="13" t="n">
        <v>0.031949</v>
      </c>
      <c r="EM316" s="13" t="n">
        <v>0.002843</v>
      </c>
      <c r="EN316" s="13" t="n">
        <v>0.034877</v>
      </c>
      <c r="EO316" s="13" t="n">
        <v>0.027793</v>
      </c>
      <c r="EP316" s="13" t="n">
        <v>0.059316</v>
      </c>
      <c r="EQ316" s="13" t="n">
        <v>-0.043523</v>
      </c>
      <c r="ER316" s="13" t="n">
        <v>-0.022218</v>
      </c>
      <c r="ES316" s="13" t="n">
        <v>0.008567</v>
      </c>
      <c r="ET316" s="13" t="n">
        <v>-0.000603</v>
      </c>
      <c r="EU316" s="13" t="n">
        <v>0.018295</v>
      </c>
      <c r="EV316" s="13" t="n">
        <v>0.035484</v>
      </c>
      <c r="EW316" s="13" t="n">
        <v>0.014023</v>
      </c>
      <c r="EX316" s="13" t="n">
        <v>0.008755</v>
      </c>
      <c r="EY316" s="13" t="n">
        <v>-0.068964</v>
      </c>
      <c r="EZ316" s="13" t="n">
        <v>0.026417</v>
      </c>
      <c r="FA316" s="13" t="n">
        <v>-0.084039</v>
      </c>
      <c r="FB316" s="13" t="n">
        <v>0.092672</v>
      </c>
      <c r="FC316" s="13" t="n">
        <v>0.043486</v>
      </c>
      <c r="FD316" s="13" t="n">
        <v>0.014581</v>
      </c>
      <c r="FE316" s="13" t="n">
        <v>0.04534</v>
      </c>
      <c r="FF316" s="13" t="n">
        <v>-0.065902</v>
      </c>
      <c r="FG316" s="13" t="n">
        <v>0.075383</v>
      </c>
      <c r="FH316" s="13" t="n">
        <v>0.012329</v>
      </c>
      <c r="FI316" s="13" t="n">
        <v>-0.022197</v>
      </c>
      <c r="FJ316" s="13" t="n">
        <v>0.023116</v>
      </c>
      <c r="FK316" s="13" t="n">
        <v>0.000244</v>
      </c>
      <c r="FL316" s="13" t="n">
        <v>0.048315</v>
      </c>
      <c r="FM316" s="13" t="n">
        <v>0.022668</v>
      </c>
      <c r="FN316" s="13" t="n">
        <v>-0.001616</v>
      </c>
      <c r="FO316" s="13" t="n">
        <v>-0.082904</v>
      </c>
      <c r="FP316" s="13" t="n">
        <v>-0.150934</v>
      </c>
      <c r="FQ316" s="13" t="n">
        <v>0.150875</v>
      </c>
      <c r="FR316" s="13" t="n">
        <v>0.060166</v>
      </c>
      <c r="FS316" s="13" t="n">
        <v>0.013725</v>
      </c>
      <c r="FT316" s="13" t="n">
        <v>0.051247</v>
      </c>
      <c r="FU316" s="13" t="n">
        <v>0.043716</v>
      </c>
      <c r="FV316" s="13" t="n">
        <v>-0.011563</v>
      </c>
      <c r="FW316" s="13" t="n">
        <v>-0.010968</v>
      </c>
      <c r="FX316" s="13" t="n">
        <v>0.107181</v>
      </c>
      <c r="FY316" s="13" t="n">
        <v>0.030363</v>
      </c>
      <c r="FZ316" s="13" t="n">
        <v>-0.005163</v>
      </c>
      <c r="GA316" s="13" t="n">
        <v>0.036358</v>
      </c>
      <c r="GB316" s="13" t="n">
        <v>0.054406</v>
      </c>
      <c r="GC316" s="13" t="n">
        <v>0.037926</v>
      </c>
    </row>
    <row r="317" customFormat="false" ht="15" hidden="false" customHeight="false" outlineLevel="0" collapsed="false">
      <c r="B317" s="8" t="str">
        <f aca="false">Deals!B317</f>
        <v>Newell Brands Inc.</v>
      </c>
      <c r="C317" s="12" t="n">
        <v>1</v>
      </c>
      <c r="D317" s="13" t="n">
        <v>0.051383</v>
      </c>
      <c r="E317" s="13" t="n">
        <v>0.018453</v>
      </c>
      <c r="F317" s="13" t="n">
        <v>0.080091</v>
      </c>
      <c r="G317" s="13" t="n">
        <v>0.01544</v>
      </c>
      <c r="H317" s="13" t="n">
        <v>-0.007913</v>
      </c>
      <c r="I317" s="13" t="n">
        <v>-0.088112</v>
      </c>
      <c r="J317" s="13" t="n">
        <v>-0.017076</v>
      </c>
      <c r="K317" s="13" t="n">
        <v>-0.050202</v>
      </c>
      <c r="L317" s="13" t="n">
        <v>0.060022</v>
      </c>
      <c r="M317" s="13" t="n">
        <v>0.039932</v>
      </c>
      <c r="N317" s="13" t="n">
        <v>-0.037936</v>
      </c>
      <c r="O317" s="13" t="n">
        <v>0.012084</v>
      </c>
      <c r="P317" s="13" t="n">
        <v>0.113951</v>
      </c>
      <c r="Q317" s="13" t="n">
        <v>0.012653</v>
      </c>
      <c r="R317" s="13" t="n">
        <v>-0.016785</v>
      </c>
      <c r="S317" s="13" t="n">
        <v>-0.079856</v>
      </c>
      <c r="T317" s="13" t="n">
        <v>-0.116197</v>
      </c>
      <c r="U317" s="13" t="n">
        <v>-0.044293</v>
      </c>
      <c r="V317" s="13" t="n">
        <v>-0.234919</v>
      </c>
      <c r="W317" s="13" t="n">
        <v>-0.00226</v>
      </c>
      <c r="X317" s="13" t="n">
        <v>-0.144337</v>
      </c>
      <c r="Y317" s="13" t="n">
        <v>-0.019667</v>
      </c>
      <c r="Z317" s="13" t="n">
        <v>-0.008174</v>
      </c>
      <c r="AA317" s="13" t="n">
        <v>0.08438</v>
      </c>
      <c r="AB317" s="13" t="n">
        <v>-0.138256</v>
      </c>
      <c r="AC317" s="13" t="n">
        <v>0.093723</v>
      </c>
      <c r="AD317" s="13" t="n">
        <v>0.01551</v>
      </c>
      <c r="AE317" s="13" t="n">
        <v>-0.161894</v>
      </c>
      <c r="AF317" s="13" t="n">
        <v>-0.065378</v>
      </c>
      <c r="AG317" s="13" t="n">
        <v>-0.217734</v>
      </c>
      <c r="AH317" s="13" t="n">
        <v>0.488035</v>
      </c>
      <c r="AI317" s="13" t="n">
        <v>-0.205556</v>
      </c>
      <c r="AJ317" s="13" t="n">
        <v>0.140936</v>
      </c>
      <c r="AK317" s="13" t="n">
        <v>-0.223951</v>
      </c>
      <c r="AL317" s="13" t="n">
        <v>-0.054837</v>
      </c>
      <c r="AM317" s="13" t="n">
        <v>-0.062581</v>
      </c>
      <c r="AN317" s="13" t="n">
        <v>-0.050765</v>
      </c>
      <c r="AO317" s="13" t="n">
        <v>0.149031</v>
      </c>
      <c r="AP317" s="13" t="n">
        <v>-0.079767</v>
      </c>
      <c r="AQ317" s="13" t="n">
        <v>0.186047</v>
      </c>
      <c r="AR317" s="13" t="n">
        <v>0.127711</v>
      </c>
      <c r="AS317" s="13" t="n">
        <v>0.013355</v>
      </c>
      <c r="AT317" s="13" t="n">
        <v>0.025303</v>
      </c>
      <c r="AU317" s="13" t="n">
        <v>0</v>
      </c>
      <c r="AV317" s="13" t="n">
        <v>0.016129</v>
      </c>
      <c r="AW317" s="13" t="n">
        <v>-0.198157</v>
      </c>
      <c r="AX317" s="13" t="n">
        <v>-0.139339</v>
      </c>
      <c r="AY317" s="13" t="n">
        <v>0.045181</v>
      </c>
      <c r="AZ317" s="13" t="n">
        <v>-0.036023</v>
      </c>
      <c r="BA317" s="13" t="n">
        <v>0.207605</v>
      </c>
      <c r="BB317" s="13" t="n">
        <v>0.032746</v>
      </c>
      <c r="BC317" s="13" t="n">
        <v>-0.011585</v>
      </c>
      <c r="BD317" s="13" t="n">
        <v>0.073842</v>
      </c>
      <c r="BE317" s="13" t="n">
        <v>0.029138</v>
      </c>
      <c r="BF317" s="13" t="n">
        <v>0.216874</v>
      </c>
      <c r="BG317" s="13" t="n">
        <v>-0.001411</v>
      </c>
      <c r="BH317" s="13" t="n">
        <v>0.131418</v>
      </c>
      <c r="BI317" s="13" t="n">
        <v>-0.025812</v>
      </c>
      <c r="BJ317" s="13" t="n">
        <v>0.155805</v>
      </c>
      <c r="BK317" s="13" t="n">
        <v>0.006721</v>
      </c>
      <c r="BM317" s="13" t="n">
        <v>0.016604</v>
      </c>
      <c r="BN317" s="13" t="n">
        <v>0.000702</v>
      </c>
      <c r="BO317" s="13" t="n">
        <v>0.051821</v>
      </c>
      <c r="BP317" s="13" t="n">
        <v>-0.007159</v>
      </c>
      <c r="BQ317" s="13" t="n">
        <v>0.005453</v>
      </c>
      <c r="BR317" s="13" t="n">
        <v>-0.023749</v>
      </c>
      <c r="BS317" s="13" t="n">
        <v>0.010556</v>
      </c>
      <c r="BT317" s="13" t="n">
        <v>0.012329</v>
      </c>
      <c r="BU317" s="13" t="n">
        <v>0.034037</v>
      </c>
      <c r="BV317" s="13" t="n">
        <v>0.047372</v>
      </c>
      <c r="BW317" s="13" t="n">
        <v>0.014383</v>
      </c>
      <c r="BX317" s="13" t="n">
        <v>0.019205</v>
      </c>
      <c r="BY317" s="13" t="n">
        <v>0.028893</v>
      </c>
      <c r="BZ317" s="13" t="n">
        <v>-0.00451</v>
      </c>
      <c r="CA317" s="13" t="n">
        <v>0.025623</v>
      </c>
      <c r="CB317" s="13" t="n">
        <v>0.02111</v>
      </c>
      <c r="CC317" s="13" t="n">
        <v>0.010474</v>
      </c>
      <c r="CD317" s="13" t="n">
        <v>0.042284</v>
      </c>
      <c r="CE317" s="13" t="n">
        <v>0.032246</v>
      </c>
      <c r="CF317" s="13" t="n">
        <v>0.010423</v>
      </c>
      <c r="CG317" s="13" t="n">
        <v>0.080568</v>
      </c>
      <c r="CH317" s="13" t="n">
        <v>-0.013619</v>
      </c>
      <c r="CI317" s="13" t="n">
        <v>-0.028051</v>
      </c>
      <c r="CJ317" s="13" t="n">
        <v>0.002292</v>
      </c>
      <c r="CK317" s="13" t="n">
        <v>0.044338</v>
      </c>
      <c r="CL317" s="13" t="n">
        <v>0.008912</v>
      </c>
      <c r="CM317" s="13" t="n">
        <v>0.029916</v>
      </c>
      <c r="CN317" s="13" t="n">
        <v>0.062181</v>
      </c>
      <c r="CO317" s="13" t="n">
        <v>0.009488</v>
      </c>
      <c r="CP317" s="13" t="n">
        <v>-0.088495</v>
      </c>
      <c r="CQ317" s="13" t="n">
        <v>0.008286</v>
      </c>
      <c r="CR317" s="13" t="n">
        <v>-0.084595</v>
      </c>
      <c r="CS317" s="13" t="n">
        <v>0.081277</v>
      </c>
      <c r="CT317" s="13" t="n">
        <v>0.038978</v>
      </c>
      <c r="CU317" s="13" t="n">
        <v>0.032718</v>
      </c>
      <c r="CV317" s="13" t="n">
        <v>0.043915</v>
      </c>
      <c r="CW317" s="13" t="n">
        <v>-0.069033</v>
      </c>
      <c r="CX317" s="13" t="n">
        <v>0.076465</v>
      </c>
      <c r="CY317" s="13" t="n">
        <v>0.015604</v>
      </c>
      <c r="CZ317" s="13" t="n">
        <v>-0.002311</v>
      </c>
      <c r="DA317" s="13" t="n">
        <v>0.004095</v>
      </c>
      <c r="DB317" s="13" t="n">
        <v>0.03018</v>
      </c>
      <c r="DC317" s="13" t="n">
        <v>0.038716</v>
      </c>
      <c r="DD317" s="13" t="n">
        <v>0.036704</v>
      </c>
      <c r="DE317" s="13" t="n">
        <v>0.024594</v>
      </c>
      <c r="DF317" s="13" t="n">
        <v>-0.07027</v>
      </c>
      <c r="DG317" s="13" t="n">
        <v>-0.077815</v>
      </c>
      <c r="DH317" s="13" t="n">
        <v>0.140905</v>
      </c>
      <c r="DI317" s="13" t="n">
        <v>0.056438</v>
      </c>
      <c r="DJ317" s="13" t="n">
        <v>0.050972</v>
      </c>
      <c r="DK317" s="13" t="n">
        <v>0.07725</v>
      </c>
      <c r="DL317" s="13" t="n">
        <v>0.107972</v>
      </c>
      <c r="DM317" s="13" t="n">
        <v>-0.045521</v>
      </c>
      <c r="DN317" s="13" t="n">
        <v>-0.045743</v>
      </c>
      <c r="DO317" s="13" t="n">
        <v>0.107281</v>
      </c>
      <c r="DP317" s="13" t="n">
        <v>0.053002</v>
      </c>
      <c r="DQ317" s="13" t="n">
        <v>-0.009351</v>
      </c>
      <c r="DR317" s="13" t="n">
        <v>-0.005854</v>
      </c>
      <c r="DS317" s="13" t="n">
        <v>0.01839</v>
      </c>
      <c r="DT317" s="13" t="n">
        <v>0.059373</v>
      </c>
      <c r="DV317" s="13" t="n">
        <v>0.008057</v>
      </c>
      <c r="DW317" s="13" t="n">
        <v>0.006806</v>
      </c>
      <c r="DX317" s="13" t="n">
        <v>0.049935</v>
      </c>
      <c r="DY317" s="13" t="n">
        <v>-0.009553</v>
      </c>
      <c r="DZ317" s="13" t="n">
        <v>-0.002709</v>
      </c>
      <c r="EA317" s="13" t="n">
        <v>-0.034978</v>
      </c>
      <c r="EB317" s="13" t="n">
        <v>0.024645</v>
      </c>
      <c r="EC317" s="13" t="n">
        <v>-0.000502</v>
      </c>
      <c r="ED317" s="13" t="n">
        <v>0.034016</v>
      </c>
      <c r="EE317" s="13" t="n">
        <v>0.036635</v>
      </c>
      <c r="EF317" s="13" t="n">
        <v>0.00446</v>
      </c>
      <c r="EG317" s="13" t="n">
        <v>0.016297</v>
      </c>
      <c r="EH317" s="13" t="n">
        <v>0.023226</v>
      </c>
      <c r="EI317" s="13" t="n">
        <v>0.002142</v>
      </c>
      <c r="EJ317" s="13" t="n">
        <v>0.017406</v>
      </c>
      <c r="EK317" s="13" t="n">
        <v>0.007309</v>
      </c>
      <c r="EL317" s="13" t="n">
        <v>0.018518</v>
      </c>
      <c r="EM317" s="13" t="n">
        <v>0.020679</v>
      </c>
      <c r="EN317" s="13" t="n">
        <v>0.034014</v>
      </c>
      <c r="EO317" s="13" t="n">
        <v>0.017968</v>
      </c>
      <c r="EP317" s="13" t="n">
        <v>0.063409</v>
      </c>
      <c r="EQ317" s="13" t="n">
        <v>-0.028518</v>
      </c>
      <c r="ER317" s="13" t="n">
        <v>-0.015555</v>
      </c>
      <c r="ES317" s="13" t="n">
        <v>-0.011655</v>
      </c>
      <c r="ET317" s="13" t="n">
        <v>0.028206</v>
      </c>
      <c r="EU317" s="13" t="n">
        <v>0.011672</v>
      </c>
      <c r="EV317" s="13" t="n">
        <v>0.031151</v>
      </c>
      <c r="EW317" s="13" t="n">
        <v>0.048656</v>
      </c>
      <c r="EX317" s="13" t="n">
        <v>0.011911</v>
      </c>
      <c r="EY317" s="13" t="n">
        <v>-0.090512</v>
      </c>
      <c r="EZ317" s="13" t="n">
        <v>0.031844</v>
      </c>
      <c r="FA317" s="13" t="n">
        <v>-0.083033</v>
      </c>
      <c r="FB317" s="13" t="n">
        <v>0.094941</v>
      </c>
      <c r="FC317" s="13" t="n">
        <v>0.050622</v>
      </c>
      <c r="FD317" s="13" t="n">
        <v>0.016135</v>
      </c>
      <c r="FE317" s="13" t="n">
        <v>0.032897</v>
      </c>
      <c r="FF317" s="13" t="n">
        <v>-0.06874</v>
      </c>
      <c r="FG317" s="13" t="n">
        <v>0.076675</v>
      </c>
      <c r="FH317" s="13" t="n">
        <v>0.017491</v>
      </c>
      <c r="FI317" s="13" t="n">
        <v>-0.007688</v>
      </c>
      <c r="FJ317" s="13" t="n">
        <v>-0.000523</v>
      </c>
      <c r="FK317" s="13" t="n">
        <v>0.022992</v>
      </c>
      <c r="FL317" s="13" t="n">
        <v>0.041412</v>
      </c>
      <c r="FM317" s="13" t="n">
        <v>0.025775</v>
      </c>
      <c r="FN317" s="13" t="n">
        <v>0.005438</v>
      </c>
      <c r="FO317" s="13" t="n">
        <v>-0.070463</v>
      </c>
      <c r="FP317" s="13" t="n">
        <v>-0.11985</v>
      </c>
      <c r="FQ317" s="13" t="n">
        <v>0.139924</v>
      </c>
      <c r="FR317" s="13" t="n">
        <v>0.089001</v>
      </c>
      <c r="FS317" s="13" t="n">
        <v>0.018928</v>
      </c>
      <c r="FT317" s="13" t="n">
        <v>0.070143</v>
      </c>
      <c r="FU317" s="13" t="n">
        <v>0.054124</v>
      </c>
      <c r="FV317" s="13" t="n">
        <v>-0.020604</v>
      </c>
      <c r="FW317" s="13" t="n">
        <v>-0.021628</v>
      </c>
      <c r="FX317" s="13" t="n">
        <v>0.130555</v>
      </c>
      <c r="FY317" s="13" t="n">
        <v>0.041795</v>
      </c>
      <c r="FZ317" s="13" t="n">
        <v>-0.018249</v>
      </c>
      <c r="GA317" s="13" t="n">
        <v>0.019443</v>
      </c>
      <c r="GB317" s="13" t="n">
        <v>0.020896</v>
      </c>
      <c r="GC317" s="13" t="n">
        <v>0.053291</v>
      </c>
    </row>
    <row r="318" customFormat="false" ht="15" hidden="false" customHeight="false" outlineLevel="0" collapsed="false">
      <c r="B318" s="8" t="str">
        <f aca="false">Deals!B318</f>
        <v>ResMed Inc.</v>
      </c>
      <c r="C318" s="12" t="n">
        <v>1</v>
      </c>
      <c r="D318" s="13" t="n">
        <v>0.058423</v>
      </c>
      <c r="E318" s="13" t="n">
        <v>0.070606</v>
      </c>
      <c r="F318" s="13" t="n">
        <v>0.089356</v>
      </c>
      <c r="G318" s="13" t="n">
        <v>-0.031794</v>
      </c>
      <c r="H318" s="13" t="n">
        <v>-0.02849</v>
      </c>
      <c r="I318" s="13" t="n">
        <v>-0.077481</v>
      </c>
      <c r="J318" s="13" t="n">
        <v>0.02861</v>
      </c>
      <c r="K318" s="13" t="n">
        <v>0.009271</v>
      </c>
      <c r="L318" s="13" t="n">
        <v>0.088477</v>
      </c>
      <c r="M318" s="13" t="n">
        <v>0.066479</v>
      </c>
      <c r="N318" s="13" t="n">
        <v>-0.000833</v>
      </c>
      <c r="O318" s="13" t="n">
        <v>-0.055301</v>
      </c>
      <c r="P318" s="13" t="n">
        <v>0.045742</v>
      </c>
      <c r="Q318" s="13" t="n">
        <v>0.095218</v>
      </c>
      <c r="R318" s="13" t="n">
        <v>-0.009631</v>
      </c>
      <c r="S318" s="13" t="n">
        <v>0.005965</v>
      </c>
      <c r="T318" s="13" t="n">
        <v>-0.007992</v>
      </c>
      <c r="U318" s="13" t="n">
        <v>0.093815</v>
      </c>
      <c r="V318" s="13" t="n">
        <v>0.014493</v>
      </c>
      <c r="W318" s="13" t="n">
        <v>-0.008314</v>
      </c>
      <c r="X318" s="13" t="n">
        <v>0.190105</v>
      </c>
      <c r="Y318" s="13" t="n">
        <v>-0.054767</v>
      </c>
      <c r="Z318" s="13" t="n">
        <v>0.033589</v>
      </c>
      <c r="AA318" s="13" t="n">
        <v>-0.038895</v>
      </c>
      <c r="AB318" s="13" t="n">
        <v>0.086327</v>
      </c>
      <c r="AC318" s="13" t="n">
        <v>0.00749</v>
      </c>
      <c r="AD318" s="13" t="n">
        <v>0.02124</v>
      </c>
      <c r="AE318" s="13" t="n">
        <v>0.053224</v>
      </c>
      <c r="AF318" s="13" t="n">
        <v>0.035275</v>
      </c>
      <c r="AG318" s="13" t="n">
        <v>-0.081672</v>
      </c>
      <c r="AH318" s="13" t="n">
        <v>0.055419</v>
      </c>
      <c r="AI318" s="13" t="n">
        <v>0.018606</v>
      </c>
      <c r="AJ318" s="13" t="n">
        <v>-0.164222</v>
      </c>
      <c r="AK318" s="13" t="n">
        <v>0.076285</v>
      </c>
      <c r="AL318" s="13" t="n">
        <v>0.015035</v>
      </c>
      <c r="AM318" s="13" t="n">
        <v>0.005194</v>
      </c>
      <c r="AN318" s="13" t="n">
        <v>0.091953</v>
      </c>
      <c r="AO318" s="13" t="n">
        <v>0.069313</v>
      </c>
      <c r="AP318" s="13" t="n">
        <v>0.054659</v>
      </c>
      <c r="AQ318" s="13" t="n">
        <v>0.082362</v>
      </c>
      <c r="AR318" s="13" t="n">
        <v>-0.030079</v>
      </c>
      <c r="AS318" s="13" t="n">
        <v>0.094812</v>
      </c>
      <c r="AT318" s="13" t="n">
        <v>0.011357</v>
      </c>
      <c r="AU318" s="13" t="n">
        <v>0.035896</v>
      </c>
      <c r="AV318" s="13" t="n">
        <v>0.025811</v>
      </c>
      <c r="AW318" s="13" t="n">
        <v>-6.3E-005</v>
      </c>
      <c r="AX318" s="13" t="n">
        <v>-0.073415</v>
      </c>
      <c r="AY318" s="13" t="n">
        <v>0.054518</v>
      </c>
      <c r="AZ318" s="13" t="n">
        <v>0.035411</v>
      </c>
      <c r="BA318" s="13" t="n">
        <v>0.193881</v>
      </c>
      <c r="BB318" s="13" t="n">
        <v>0.05474</v>
      </c>
      <c r="BC318" s="13" t="n">
        <v>-0.107303</v>
      </c>
      <c r="BD318" s="13" t="n">
        <v>-0.05172</v>
      </c>
      <c r="BE318" s="13" t="n">
        <v>0.119641</v>
      </c>
      <c r="BF318" s="13" t="n">
        <v>0.092008</v>
      </c>
      <c r="BG318" s="13" t="n">
        <v>0.014122</v>
      </c>
      <c r="BH318" s="13" t="n">
        <v>-0.051703</v>
      </c>
      <c r="BI318" s="13" t="n">
        <v>-0.043608</v>
      </c>
      <c r="BJ318" s="13" t="n">
        <v>0.006432</v>
      </c>
      <c r="BK318" s="13" t="n">
        <v>-0.031182</v>
      </c>
      <c r="BM318" s="13" t="n">
        <v>0.033649</v>
      </c>
      <c r="BN318" s="13" t="n">
        <v>-0.007899</v>
      </c>
      <c r="BO318" s="13" t="n">
        <v>0.051346</v>
      </c>
      <c r="BP318" s="13" t="n">
        <v>0.01079</v>
      </c>
      <c r="BQ318" s="13" t="n">
        <v>-0.004156</v>
      </c>
      <c r="BR318" s="13" t="n">
        <v>-0.037128</v>
      </c>
      <c r="BS318" s="13" t="n">
        <v>0.037117</v>
      </c>
      <c r="BT318" s="13" t="n">
        <v>0.00102</v>
      </c>
      <c r="BU318" s="13" t="n">
        <v>0.030596</v>
      </c>
      <c r="BV318" s="13" t="n">
        <v>0.039699</v>
      </c>
      <c r="BW318" s="13" t="n">
        <v>0.007024</v>
      </c>
      <c r="BX318" s="13" t="n">
        <v>0.018097</v>
      </c>
      <c r="BY318" s="13" t="n">
        <v>0.015499</v>
      </c>
      <c r="BZ318" s="13" t="n">
        <v>0.015566</v>
      </c>
      <c r="CA318" s="13" t="n">
        <v>0.016712</v>
      </c>
      <c r="CB318" s="13" t="n">
        <v>0.00901</v>
      </c>
      <c r="CC318" s="13" t="n">
        <v>0.030275</v>
      </c>
      <c r="CD318" s="13" t="n">
        <v>0.026216</v>
      </c>
      <c r="CE318" s="13" t="n">
        <v>0.047855</v>
      </c>
      <c r="CF318" s="13" t="n">
        <v>0.004199</v>
      </c>
      <c r="CG318" s="13" t="n">
        <v>0.05055</v>
      </c>
      <c r="CH318" s="13" t="n">
        <v>-0.032593</v>
      </c>
      <c r="CI318" s="13" t="n">
        <v>-0.004648</v>
      </c>
      <c r="CJ318" s="13" t="n">
        <v>-0.000105</v>
      </c>
      <c r="CK318" s="13" t="n">
        <v>0.041052</v>
      </c>
      <c r="CL318" s="13" t="n">
        <v>0.01575</v>
      </c>
      <c r="CM318" s="13" t="n">
        <v>0.0235</v>
      </c>
      <c r="CN318" s="13" t="n">
        <v>0.07386</v>
      </c>
      <c r="CO318" s="13" t="n">
        <v>-0.00907</v>
      </c>
      <c r="CP318" s="13" t="n">
        <v>-0.096152</v>
      </c>
      <c r="CQ318" s="13" t="n">
        <v>0.026368</v>
      </c>
      <c r="CR318" s="13" t="n">
        <v>-0.101022</v>
      </c>
      <c r="CS318" s="13" t="n">
        <v>0.11301</v>
      </c>
      <c r="CT318" s="13" t="n">
        <v>0.06969</v>
      </c>
      <c r="CU318" s="13" t="n">
        <v>0.017969</v>
      </c>
      <c r="CV318" s="13" t="n">
        <v>0.032145</v>
      </c>
      <c r="CW318" s="13" t="n">
        <v>-0.055126</v>
      </c>
      <c r="CX318" s="13" t="n">
        <v>0.071522</v>
      </c>
      <c r="CY318" s="13" t="n">
        <v>0.021182</v>
      </c>
      <c r="CZ318" s="13" t="n">
        <v>-0.01992</v>
      </c>
      <c r="DA318" s="13" t="n">
        <v>-0.032211</v>
      </c>
      <c r="DB318" s="13" t="n">
        <v>0.027653</v>
      </c>
      <c r="DC318" s="13" t="n">
        <v>0.076121</v>
      </c>
      <c r="DD318" s="13" t="n">
        <v>-0.004684</v>
      </c>
      <c r="DE318" s="13" t="n">
        <v>0.010148</v>
      </c>
      <c r="DF318" s="13" t="n">
        <v>-0.066348</v>
      </c>
      <c r="DG318" s="13" t="n">
        <v>-0.121418</v>
      </c>
      <c r="DH318" s="13" t="n">
        <v>0.165635</v>
      </c>
      <c r="DI318" s="13" t="n">
        <v>0.108631</v>
      </c>
      <c r="DJ318" s="13" t="n">
        <v>0.022515</v>
      </c>
      <c r="DK318" s="13" t="n">
        <v>0.060034</v>
      </c>
      <c r="DL318" s="13" t="n">
        <v>0.042064</v>
      </c>
      <c r="DM318" s="13" t="n">
        <v>0.00853</v>
      </c>
      <c r="DN318" s="13" t="n">
        <v>0.014059</v>
      </c>
      <c r="DO318" s="13" t="n">
        <v>0.135594</v>
      </c>
      <c r="DP318" s="13" t="n">
        <v>0.068794</v>
      </c>
      <c r="DQ318" s="13" t="n">
        <v>-0.002337</v>
      </c>
      <c r="DR318" s="13" t="n">
        <v>0.034689</v>
      </c>
      <c r="DS318" s="13" t="n">
        <v>-0.020006</v>
      </c>
      <c r="DT318" s="13" t="n">
        <v>0.043697</v>
      </c>
      <c r="DV318" s="13" t="n">
        <v>0.029954</v>
      </c>
      <c r="DW318" s="13" t="n">
        <v>-0.012151</v>
      </c>
      <c r="DX318" s="13" t="n">
        <v>0.0548</v>
      </c>
      <c r="DY318" s="13" t="n">
        <v>0.00836</v>
      </c>
      <c r="DZ318" s="13" t="n">
        <v>-0.004989</v>
      </c>
      <c r="EA318" s="13" t="n">
        <v>-0.039536</v>
      </c>
      <c r="EB318" s="13" t="n">
        <v>0.040772</v>
      </c>
      <c r="EC318" s="13" t="n">
        <v>0.003534</v>
      </c>
      <c r="ED318" s="13" t="n">
        <v>0.032737</v>
      </c>
      <c r="EE318" s="13" t="n">
        <v>0.042111</v>
      </c>
      <c r="EF318" s="13" t="n">
        <v>0.005916</v>
      </c>
      <c r="EG318" s="13" t="n">
        <v>0.02178</v>
      </c>
      <c r="EH318" s="13" t="n">
        <v>0.012158</v>
      </c>
      <c r="EI318" s="13" t="n">
        <v>0.020402</v>
      </c>
      <c r="EJ318" s="13" t="n">
        <v>0.017059</v>
      </c>
      <c r="EK318" s="13" t="n">
        <v>0.008143</v>
      </c>
      <c r="EL318" s="13" t="n">
        <v>0.031596</v>
      </c>
      <c r="EM318" s="13" t="n">
        <v>0.021031</v>
      </c>
      <c r="EN318" s="13" t="n">
        <v>0.044201</v>
      </c>
      <c r="EO318" s="13" t="n">
        <v>0.006314</v>
      </c>
      <c r="EP318" s="13" t="n">
        <v>0.044551</v>
      </c>
      <c r="EQ318" s="13" t="n">
        <v>-0.028756</v>
      </c>
      <c r="ER318" s="13" t="n">
        <v>-0.003195</v>
      </c>
      <c r="ES318" s="13" t="n">
        <v>-0.001684</v>
      </c>
      <c r="ET318" s="13" t="n">
        <v>0.039166</v>
      </c>
      <c r="EU318" s="13" t="n">
        <v>0.015338</v>
      </c>
      <c r="EV318" s="13" t="n">
        <v>0.022407</v>
      </c>
      <c r="EW318" s="13" t="n">
        <v>0.077218</v>
      </c>
      <c r="EX318" s="13" t="n">
        <v>-0.009277</v>
      </c>
      <c r="EY318" s="13" t="n">
        <v>-0.099937</v>
      </c>
      <c r="EZ318" s="13" t="n">
        <v>0.030762</v>
      </c>
      <c r="FA318" s="13" t="n">
        <v>-0.101603</v>
      </c>
      <c r="FB318" s="13" t="n">
        <v>0.125157</v>
      </c>
      <c r="FC318" s="13" t="n">
        <v>0.073879</v>
      </c>
      <c r="FD318" s="13" t="n">
        <v>0.010235</v>
      </c>
      <c r="FE318" s="13" t="n">
        <v>0.03007</v>
      </c>
      <c r="FF318" s="13" t="n">
        <v>-0.066985</v>
      </c>
      <c r="FG318" s="13" t="n">
        <v>0.074802</v>
      </c>
      <c r="FH318" s="13" t="n">
        <v>0.019393</v>
      </c>
      <c r="FI318" s="13" t="n">
        <v>-0.021938</v>
      </c>
      <c r="FJ318" s="13" t="n">
        <v>-0.024319</v>
      </c>
      <c r="FK318" s="13" t="n">
        <v>0.026044</v>
      </c>
      <c r="FL318" s="13" t="n">
        <v>0.069986</v>
      </c>
      <c r="FM318" s="13" t="n">
        <v>0.000459</v>
      </c>
      <c r="FN318" s="13" t="n">
        <v>0.009026</v>
      </c>
      <c r="FO318" s="13" t="n">
        <v>-0.072733</v>
      </c>
      <c r="FP318" s="13" t="n">
        <v>-0.13964</v>
      </c>
      <c r="FQ318" s="13" t="n">
        <v>0.181242</v>
      </c>
      <c r="FR318" s="13" t="n">
        <v>0.100358</v>
      </c>
      <c r="FS318" s="13" t="n">
        <v>0.023159</v>
      </c>
      <c r="FT318" s="13" t="n">
        <v>0.053911</v>
      </c>
      <c r="FU318" s="13" t="n">
        <v>0.040966</v>
      </c>
      <c r="FV318" s="13" t="n">
        <v>0.005233</v>
      </c>
      <c r="FW318" s="13" t="n">
        <v>0.019264</v>
      </c>
      <c r="FX318" s="13" t="n">
        <v>0.135549</v>
      </c>
      <c r="FY318" s="13" t="n">
        <v>0.067697</v>
      </c>
      <c r="FZ318" s="13" t="n">
        <v>0.004164</v>
      </c>
      <c r="GA318" s="13" t="n">
        <v>0.031611</v>
      </c>
      <c r="GB318" s="13" t="n">
        <v>-0.019813</v>
      </c>
      <c r="GC318" s="13" t="n">
        <v>0.037602</v>
      </c>
    </row>
    <row r="319" customFormat="false" ht="15" hidden="false" customHeight="false" outlineLevel="0" collapsed="false">
      <c r="B319" s="8" t="str">
        <f aca="false">Deals!B319</f>
        <v>Sykes Enterprises Inc</v>
      </c>
      <c r="C319" s="12" t="n">
        <v>1</v>
      </c>
      <c r="D319" s="13" t="n">
        <v>0.022985</v>
      </c>
      <c r="E319" s="13" t="n">
        <v>-0.02884</v>
      </c>
      <c r="F319" s="13" t="n">
        <v>0.059738</v>
      </c>
      <c r="G319" s="13" t="n">
        <v>-0.047572</v>
      </c>
      <c r="H319" s="13" t="n">
        <v>-0.037633</v>
      </c>
      <c r="I319" s="13" t="n">
        <v>-0.049413</v>
      </c>
      <c r="J319" s="13" t="n">
        <v>0.053852</v>
      </c>
      <c r="K319" s="13" t="n">
        <v>0.024131</v>
      </c>
      <c r="L319" s="13" t="n">
        <v>-0.032225</v>
      </c>
      <c r="M319" s="13" t="n">
        <v>-0.025421</v>
      </c>
      <c r="N319" s="13" t="n">
        <v>0.080088</v>
      </c>
      <c r="O319" s="13" t="n">
        <v>0.013946</v>
      </c>
      <c r="P319" s="13" t="n">
        <v>0.118081</v>
      </c>
      <c r="Q319" s="13" t="n">
        <v>0.006001</v>
      </c>
      <c r="R319" s="13" t="n">
        <v>0.014017</v>
      </c>
      <c r="S319" s="13" t="n">
        <v>-0.215882</v>
      </c>
      <c r="T319" s="13" t="n">
        <v>0.093773</v>
      </c>
      <c r="U319" s="13" t="n">
        <v>-0.007545</v>
      </c>
      <c r="V319" s="13" t="n">
        <v>0.099516</v>
      </c>
      <c r="W319" s="13" t="n">
        <v>-0.011628</v>
      </c>
      <c r="X319" s="13" t="n">
        <v>-0.013672</v>
      </c>
      <c r="Y319" s="13" t="n">
        <v>-0.063185</v>
      </c>
      <c r="Z319" s="13" t="n">
        <v>-0.004129</v>
      </c>
      <c r="AA319" s="13" t="n">
        <v>-0.00622</v>
      </c>
      <c r="AB319" s="13" t="n">
        <v>-0.02121</v>
      </c>
      <c r="AC319" s="13" t="n">
        <v>0.02238</v>
      </c>
      <c r="AD319" s="13" t="n">
        <v>0.030577</v>
      </c>
      <c r="AE319" s="13" t="n">
        <v>0.019555</v>
      </c>
      <c r="AF319" s="13" t="n">
        <v>0.008267</v>
      </c>
      <c r="AG319" s="13" t="n">
        <v>0.005904</v>
      </c>
      <c r="AH319" s="13" t="n">
        <v>-0.099446</v>
      </c>
      <c r="AI319" s="13" t="n">
        <v>-0.104634</v>
      </c>
      <c r="AJ319" s="13" t="n">
        <v>0.11484</v>
      </c>
      <c r="AK319" s="13" t="n">
        <v>0.073268</v>
      </c>
      <c r="AL319" s="13" t="n">
        <v>-0.044272</v>
      </c>
      <c r="AM319" s="13" t="n">
        <v>-0.018741</v>
      </c>
      <c r="AN319" s="13" t="n">
        <v>-0.107748</v>
      </c>
      <c r="AO319" s="13" t="n">
        <v>0.109047</v>
      </c>
      <c r="AP319" s="13" t="n">
        <v>0.030226</v>
      </c>
      <c r="AQ319" s="13" t="n">
        <v>0.025097</v>
      </c>
      <c r="AR319" s="13" t="n">
        <v>0.056552</v>
      </c>
      <c r="AS319" s="13" t="n">
        <v>0.008486</v>
      </c>
      <c r="AT319" s="13" t="n">
        <v>0.137217</v>
      </c>
      <c r="AU319" s="13" t="n">
        <v>0.052647</v>
      </c>
      <c r="AV319" s="13" t="n">
        <v>-0.091917</v>
      </c>
      <c r="AW319" s="13" t="n">
        <v>-0.056862</v>
      </c>
      <c r="AX319" s="13" t="n">
        <v>-0.143939</v>
      </c>
      <c r="AY319" s="13" t="n">
        <v>0.055678</v>
      </c>
      <c r="AZ319" s="13" t="n">
        <v>-0.047852</v>
      </c>
      <c r="BA319" s="13" t="n">
        <v>0.014674</v>
      </c>
      <c r="BB319" s="13" t="n">
        <v>-0.007231</v>
      </c>
      <c r="BC319" s="13" t="n">
        <v>0.20539</v>
      </c>
      <c r="BD319" s="13" t="n">
        <v>0.033535</v>
      </c>
      <c r="BE319" s="13" t="n">
        <v>0.000877</v>
      </c>
      <c r="BF319" s="13" t="n">
        <v>0.099007</v>
      </c>
      <c r="BG319" s="13" t="n">
        <v>0.001063</v>
      </c>
      <c r="BH319" s="13" t="n">
        <v>0.024423</v>
      </c>
      <c r="BI319" s="13" t="n">
        <v>0.058824</v>
      </c>
      <c r="BJ319" s="13" t="n">
        <v>0.078806</v>
      </c>
      <c r="BK319" s="13" t="n">
        <v>-0.005672</v>
      </c>
      <c r="BM319" s="13" t="n">
        <v>0.020327</v>
      </c>
      <c r="BN319" s="13" t="n">
        <v>-0.01764</v>
      </c>
      <c r="BO319" s="13" t="n">
        <v>0.047786</v>
      </c>
      <c r="BP319" s="13" t="n">
        <v>0.031149</v>
      </c>
      <c r="BQ319" s="13" t="n">
        <v>0.009037</v>
      </c>
      <c r="BR319" s="13" t="n">
        <v>-0.025509</v>
      </c>
      <c r="BS319" s="13" t="n">
        <v>0.159475</v>
      </c>
      <c r="BT319" s="13" t="n">
        <v>0.045427</v>
      </c>
      <c r="BU319" s="13" t="n">
        <v>-0.019892</v>
      </c>
      <c r="BV319" s="13" t="n">
        <v>0.015421</v>
      </c>
      <c r="BW319" s="13" t="n">
        <v>-0.006455</v>
      </c>
      <c r="BX319" s="13" t="n">
        <v>0.01581</v>
      </c>
      <c r="BY319" s="13" t="n">
        <v>-0.040913</v>
      </c>
      <c r="BZ319" s="13" t="n">
        <v>0.029799</v>
      </c>
      <c r="CA319" s="13" t="n">
        <v>0.013482</v>
      </c>
      <c r="CB319" s="13" t="n">
        <v>-0.030978</v>
      </c>
      <c r="CC319" s="13" t="n">
        <v>0.093012</v>
      </c>
      <c r="CD319" s="13" t="n">
        <v>-0.00044</v>
      </c>
      <c r="CE319" s="13" t="n">
        <v>0.022007</v>
      </c>
      <c r="CF319" s="13" t="n">
        <v>-0.001032</v>
      </c>
      <c r="CG319" s="13" t="n">
        <v>0.022074</v>
      </c>
      <c r="CH319" s="13" t="n">
        <v>-0.036871</v>
      </c>
      <c r="CI319" s="13" t="n">
        <v>0.013443</v>
      </c>
      <c r="CJ319" s="13" t="n">
        <v>0.008587</v>
      </c>
      <c r="CK319" s="13" t="n">
        <v>0.071675</v>
      </c>
      <c r="CL319" s="13" t="n">
        <v>-0.011675</v>
      </c>
      <c r="CM319" s="13" t="n">
        <v>0.006792</v>
      </c>
      <c r="CN319" s="13" t="n">
        <v>0.021936</v>
      </c>
      <c r="CO319" s="13" t="n">
        <v>-0.034807</v>
      </c>
      <c r="CP319" s="13" t="n">
        <v>-0.114071</v>
      </c>
      <c r="CQ319" s="13" t="n">
        <v>0.017152</v>
      </c>
      <c r="CR319" s="13" t="n">
        <v>-0.125847</v>
      </c>
      <c r="CS319" s="13" t="n">
        <v>0.103834</v>
      </c>
      <c r="CT319" s="13" t="n">
        <v>0.052297</v>
      </c>
      <c r="CU319" s="13" t="n">
        <v>-0.063878</v>
      </c>
      <c r="CV319" s="13" t="n">
        <v>0.03804</v>
      </c>
      <c r="CW319" s="13" t="n">
        <v>-0.104296</v>
      </c>
      <c r="CX319" s="13" t="n">
        <v>0.068623</v>
      </c>
      <c r="CY319" s="13" t="n">
        <v>0.008882</v>
      </c>
      <c r="CZ319" s="13" t="n">
        <v>-0.062116</v>
      </c>
      <c r="DA319" s="13" t="n">
        <v>0.055453</v>
      </c>
      <c r="DB319" s="13" t="n">
        <v>0.027114</v>
      </c>
      <c r="DC319" s="13" t="n">
        <v>0.035496</v>
      </c>
      <c r="DD319" s="13" t="n">
        <v>0.026587</v>
      </c>
      <c r="DE319" s="13" t="n">
        <v>-0.064425</v>
      </c>
      <c r="DF319" s="13" t="n">
        <v>-0.102497</v>
      </c>
      <c r="DG319" s="13" t="n">
        <v>-0.23572</v>
      </c>
      <c r="DH319" s="13" t="n">
        <v>0.099268</v>
      </c>
      <c r="DI319" s="13" t="n">
        <v>0.015516</v>
      </c>
      <c r="DJ319" s="13" t="n">
        <v>0.028691</v>
      </c>
      <c r="DK319" s="13" t="n">
        <v>0.017674</v>
      </c>
      <c r="DL319" s="13" t="n">
        <v>0.030372</v>
      </c>
      <c r="DM319" s="13" t="n">
        <v>-0.06808</v>
      </c>
      <c r="DN319" s="13" t="n">
        <v>0.056662</v>
      </c>
      <c r="DO319" s="13" t="n">
        <v>0.187037</v>
      </c>
      <c r="DP319" s="13" t="n">
        <v>0.088872</v>
      </c>
      <c r="DQ319" s="13" t="n">
        <v>0.042029</v>
      </c>
      <c r="DR319" s="13" t="n">
        <v>0.122259</v>
      </c>
      <c r="DS319" s="13" t="n">
        <v>0.046456</v>
      </c>
      <c r="DT319" s="13" t="n">
        <v>0.006733</v>
      </c>
      <c r="DV319" s="13" t="n">
        <v>0.013977</v>
      </c>
      <c r="DW319" s="13" t="n">
        <v>-0.025048</v>
      </c>
      <c r="DX319" s="13" t="n">
        <v>0.048073</v>
      </c>
      <c r="DY319" s="13" t="n">
        <v>0.031852</v>
      </c>
      <c r="DZ319" s="13" t="n">
        <v>0.008712</v>
      </c>
      <c r="EA319" s="13" t="n">
        <v>-0.02366</v>
      </c>
      <c r="EB319" s="13" t="n">
        <v>0.15901</v>
      </c>
      <c r="EC319" s="13" t="n">
        <v>0.05341</v>
      </c>
      <c r="ED319" s="13" t="n">
        <v>-0.020244</v>
      </c>
      <c r="EE319" s="13" t="n">
        <v>0.017099</v>
      </c>
      <c r="EF319" s="13" t="n">
        <v>-0.009401</v>
      </c>
      <c r="EG319" s="13" t="n">
        <v>0.017902</v>
      </c>
      <c r="EH319" s="13" t="n">
        <v>-0.042191</v>
      </c>
      <c r="EI319" s="13" t="n">
        <v>0.032763</v>
      </c>
      <c r="EJ319" s="13" t="n">
        <v>0.014262</v>
      </c>
      <c r="EK319" s="13" t="n">
        <v>-0.022284</v>
      </c>
      <c r="EL319" s="13" t="n">
        <v>0.09311</v>
      </c>
      <c r="EM319" s="13" t="n">
        <v>0.003785</v>
      </c>
      <c r="EN319" s="13" t="n">
        <v>0.023653</v>
      </c>
      <c r="EO319" s="13" t="n">
        <v>-0.002032</v>
      </c>
      <c r="EP319" s="13" t="n">
        <v>0.020789</v>
      </c>
      <c r="EQ319" s="13" t="n">
        <v>-0.035497</v>
      </c>
      <c r="ER319" s="13" t="n">
        <v>0.012802</v>
      </c>
      <c r="ES319" s="13" t="n">
        <v>0.006758</v>
      </c>
      <c r="ET319" s="13" t="n">
        <v>0.077577</v>
      </c>
      <c r="EU319" s="13" t="n">
        <v>-0.002753</v>
      </c>
      <c r="EV319" s="13" t="n">
        <v>0.007089</v>
      </c>
      <c r="EW319" s="13" t="n">
        <v>0.019129</v>
      </c>
      <c r="EX319" s="13" t="n">
        <v>-0.03709</v>
      </c>
      <c r="EY319" s="13" t="n">
        <v>-0.105393</v>
      </c>
      <c r="EZ319" s="13" t="n">
        <v>0.014799</v>
      </c>
      <c r="FA319" s="13" t="n">
        <v>-0.129337</v>
      </c>
      <c r="FB319" s="13" t="n">
        <v>0.115225</v>
      </c>
      <c r="FC319" s="13" t="n">
        <v>0.053527</v>
      </c>
      <c r="FD319" s="13" t="n">
        <v>-0.063352</v>
      </c>
      <c r="FE319" s="13" t="n">
        <v>0.032639</v>
      </c>
      <c r="FF319" s="13" t="n">
        <v>-0.109236</v>
      </c>
      <c r="FG319" s="13" t="n">
        <v>0.064453</v>
      </c>
      <c r="FH319" s="13" t="n">
        <v>0.010913</v>
      </c>
      <c r="FI319" s="13" t="n">
        <v>-0.059578</v>
      </c>
      <c r="FJ319" s="13" t="n">
        <v>0.056985</v>
      </c>
      <c r="FK319" s="13" t="n">
        <v>0.025523</v>
      </c>
      <c r="FL319" s="13" t="n">
        <v>0.030961</v>
      </c>
      <c r="FM319" s="13" t="n">
        <v>0.035151</v>
      </c>
      <c r="FN319" s="13" t="n">
        <v>-0.068493</v>
      </c>
      <c r="FO319" s="13" t="n">
        <v>-0.103572</v>
      </c>
      <c r="FP319" s="13" t="n">
        <v>-0.245916</v>
      </c>
      <c r="FQ319" s="13" t="n">
        <v>0.113288</v>
      </c>
      <c r="FR319" s="13" t="n">
        <v>0.006015</v>
      </c>
      <c r="FS319" s="13" t="n">
        <v>0.035316</v>
      </c>
      <c r="FT319" s="13" t="n">
        <v>0.013706</v>
      </c>
      <c r="FU319" s="13" t="n">
        <v>0.037934</v>
      </c>
      <c r="FV319" s="13" t="n">
        <v>-0.067679</v>
      </c>
      <c r="FW319" s="13" t="n">
        <v>0.062457</v>
      </c>
      <c r="FX319" s="13" t="n">
        <v>0.193279</v>
      </c>
      <c r="FY319" s="13" t="n">
        <v>0.088936</v>
      </c>
      <c r="FZ319" s="13" t="n">
        <v>0.053208</v>
      </c>
      <c r="GA319" s="13" t="n">
        <v>0.127437</v>
      </c>
      <c r="GB319" s="13" t="n">
        <v>0.058206</v>
      </c>
      <c r="GC319" s="13" t="n">
        <v>0.009815</v>
      </c>
    </row>
    <row r="320" customFormat="false" ht="15" hidden="false" customHeight="false" outlineLevel="0" collapsed="false">
      <c r="B320" s="8" t="str">
        <f aca="false">Deals!B320</f>
        <v>Mks Instruments, Inc.</v>
      </c>
      <c r="C320" s="12" t="n">
        <v>1</v>
      </c>
      <c r="D320" s="13" t="n">
        <v>0.147518</v>
      </c>
      <c r="E320" s="13" t="n">
        <v>0.050756</v>
      </c>
      <c r="F320" s="13" t="n">
        <v>0.060845</v>
      </c>
      <c r="G320" s="13" t="n">
        <v>0.070709</v>
      </c>
      <c r="H320" s="13" t="n">
        <v>0.020312</v>
      </c>
      <c r="I320" s="13" t="n">
        <v>0.014478</v>
      </c>
      <c r="J320" s="13" t="n">
        <v>0.144103</v>
      </c>
      <c r="K320" s="13" t="n">
        <v>0.032146</v>
      </c>
      <c r="L320" s="13" t="n">
        <v>0.109428</v>
      </c>
      <c r="M320" s="13" t="n">
        <v>-0.001897</v>
      </c>
      <c r="N320" s="13" t="n">
        <v>0.048018</v>
      </c>
      <c r="O320" s="13" t="n">
        <v>0.138182</v>
      </c>
      <c r="P320" s="13" t="n">
        <v>0.046965</v>
      </c>
      <c r="Q320" s="13" t="n">
        <v>-0.176758</v>
      </c>
      <c r="R320" s="13" t="n">
        <v>0.242942</v>
      </c>
      <c r="S320" s="13" t="n">
        <v>-0.013449</v>
      </c>
      <c r="T320" s="13" t="n">
        <v>0.146934</v>
      </c>
      <c r="U320" s="13" t="n">
        <v>0.150344</v>
      </c>
      <c r="V320" s="13" t="n">
        <v>-0.130419</v>
      </c>
      <c r="W320" s="13" t="n">
        <v>0.002121</v>
      </c>
      <c r="X320" s="13" t="n">
        <v>0.08254</v>
      </c>
      <c r="Y320" s="13" t="n">
        <v>0.090225</v>
      </c>
      <c r="Z320" s="13" t="n">
        <v>0.038617</v>
      </c>
      <c r="AA320" s="13" t="n">
        <v>-0.11457</v>
      </c>
      <c r="AB320" s="13" t="n">
        <v>0.099609</v>
      </c>
      <c r="AC320" s="13" t="n">
        <v>-0.147059</v>
      </c>
      <c r="AD320" s="13" t="n">
        <v>-0.014629</v>
      </c>
      <c r="AE320" s="13" t="n">
        <v>-0.012725</v>
      </c>
      <c r="AF320" s="13" t="n">
        <v>-0.137244</v>
      </c>
      <c r="AG320" s="13" t="n">
        <v>-0.080599</v>
      </c>
      <c r="AH320" s="13" t="n">
        <v>0.067445</v>
      </c>
      <c r="AI320" s="13" t="n">
        <v>-0.176523</v>
      </c>
      <c r="AJ320" s="13" t="n">
        <v>0.263427</v>
      </c>
      <c r="AK320" s="13" t="n">
        <v>0.017641</v>
      </c>
      <c r="AL320" s="13" t="n">
        <v>0.122843</v>
      </c>
      <c r="AM320" s="13" t="n">
        <v>-0.021924</v>
      </c>
      <c r="AN320" s="13" t="n">
        <v>-0.212614</v>
      </c>
      <c r="AO320" s="13" t="n">
        <v>0.08998</v>
      </c>
      <c r="AP320" s="13" t="n">
        <v>0.092952</v>
      </c>
      <c r="AQ320" s="13" t="n">
        <v>-0.080348</v>
      </c>
      <c r="AR320" s="13" t="n">
        <v>0.178695</v>
      </c>
      <c r="AS320" s="13" t="n">
        <v>0.172735</v>
      </c>
      <c r="AT320" s="13" t="n">
        <v>-0.016078</v>
      </c>
      <c r="AU320" s="13" t="n">
        <v>0.035096</v>
      </c>
      <c r="AV320" s="13" t="n">
        <v>-0.047178</v>
      </c>
      <c r="AW320" s="13" t="n">
        <v>-0.042263</v>
      </c>
      <c r="AX320" s="13" t="n">
        <v>-0.187045</v>
      </c>
      <c r="AY320" s="13" t="n">
        <v>0.230571</v>
      </c>
      <c r="AZ320" s="13" t="n">
        <v>0.055871</v>
      </c>
      <c r="BA320" s="13" t="n">
        <v>0.072044</v>
      </c>
      <c r="BB320" s="13" t="n">
        <v>0.125397</v>
      </c>
      <c r="BC320" s="13" t="n">
        <v>-0.060499</v>
      </c>
      <c r="BD320" s="13" t="n">
        <v>-0.086171</v>
      </c>
      <c r="BE320" s="13" t="n">
        <v>-0.00769</v>
      </c>
      <c r="BF320" s="13" t="n">
        <v>0.274841</v>
      </c>
      <c r="BG320" s="13" t="n">
        <v>0.090375</v>
      </c>
      <c r="BH320" s="13" t="n">
        <v>0.050648</v>
      </c>
      <c r="BI320" s="13" t="n">
        <v>0.044474</v>
      </c>
      <c r="BJ320" s="13" t="n">
        <v>0.124439</v>
      </c>
      <c r="BK320" s="13" t="n">
        <v>-0.034031</v>
      </c>
      <c r="BM320" s="13" t="n">
        <v>0.009363</v>
      </c>
      <c r="BN320" s="13" t="n">
        <v>-0.008015</v>
      </c>
      <c r="BO320" s="13" t="n">
        <v>0.041571</v>
      </c>
      <c r="BP320" s="13" t="n">
        <v>0.021929</v>
      </c>
      <c r="BQ320" s="13" t="n">
        <v>0.013879</v>
      </c>
      <c r="BR320" s="13" t="n">
        <v>-0.028352</v>
      </c>
      <c r="BS320" s="13" t="n">
        <v>0.132419</v>
      </c>
      <c r="BT320" s="13" t="n">
        <v>0.021499</v>
      </c>
      <c r="BU320" s="13" t="n">
        <v>-0.001631</v>
      </c>
      <c r="BV320" s="13" t="n">
        <v>0.012207</v>
      </c>
      <c r="BW320" s="13" t="n">
        <v>-0.007634</v>
      </c>
      <c r="BX320" s="13" t="n">
        <v>-0.001231</v>
      </c>
      <c r="BY320" s="13" t="n">
        <v>-0.019205</v>
      </c>
      <c r="BZ320" s="13" t="n">
        <v>0.023121</v>
      </c>
      <c r="CA320" s="13" t="n">
        <v>0.000499</v>
      </c>
      <c r="CB320" s="13" t="n">
        <v>-0.009424</v>
      </c>
      <c r="CC320" s="13" t="n">
        <v>0.067982</v>
      </c>
      <c r="CD320" s="13" t="n">
        <v>0.00535</v>
      </c>
      <c r="CE320" s="13" t="n">
        <v>0.033907</v>
      </c>
      <c r="CF320" s="13" t="n">
        <v>-0.013191</v>
      </c>
      <c r="CG320" s="13" t="n">
        <v>0.036353</v>
      </c>
      <c r="CH320" s="13" t="n">
        <v>-0.040985</v>
      </c>
      <c r="CI320" s="13" t="n">
        <v>0.016383</v>
      </c>
      <c r="CJ320" s="13" t="n">
        <v>0.013182</v>
      </c>
      <c r="CK320" s="13" t="n">
        <v>0.055146</v>
      </c>
      <c r="CL320" s="13" t="n">
        <v>-0.001167</v>
      </c>
      <c r="CM320" s="13" t="n">
        <v>0.024528</v>
      </c>
      <c r="CN320" s="13" t="n">
        <v>0.026253</v>
      </c>
      <c r="CO320" s="13" t="n">
        <v>-0.039848</v>
      </c>
      <c r="CP320" s="13" t="n">
        <v>-0.074916</v>
      </c>
      <c r="CQ320" s="13" t="n">
        <v>0.02478</v>
      </c>
      <c r="CR320" s="13" t="n">
        <v>-0.119674</v>
      </c>
      <c r="CS320" s="13" t="n">
        <v>0.107288</v>
      </c>
      <c r="CT320" s="13" t="n">
        <v>0.038796</v>
      </c>
      <c r="CU320" s="13" t="n">
        <v>-0.023051</v>
      </c>
      <c r="CV320" s="13" t="n">
        <v>0.057962</v>
      </c>
      <c r="CW320" s="13" t="n">
        <v>-0.085032</v>
      </c>
      <c r="CX320" s="13" t="n">
        <v>0.065737</v>
      </c>
      <c r="CY320" s="13" t="n">
        <v>-0.0009</v>
      </c>
      <c r="CZ320" s="13" t="n">
        <v>-0.078032</v>
      </c>
      <c r="DA320" s="13" t="n">
        <v>0.063405</v>
      </c>
      <c r="DB320" s="13" t="n">
        <v>0.02682</v>
      </c>
      <c r="DC320" s="13" t="n">
        <v>0.0512</v>
      </c>
      <c r="DD320" s="13" t="n">
        <v>0.021085</v>
      </c>
      <c r="DE320" s="13" t="n">
        <v>-0.050291</v>
      </c>
      <c r="DF320" s="13" t="n">
        <v>-0.090456</v>
      </c>
      <c r="DG320" s="13" t="n">
        <v>-0.265274</v>
      </c>
      <c r="DH320" s="13" t="n">
        <v>0.151394</v>
      </c>
      <c r="DI320" s="13" t="n">
        <v>0.041925</v>
      </c>
      <c r="DJ320" s="13" t="n">
        <v>0.044262</v>
      </c>
      <c r="DK320" s="13" t="n">
        <v>0.042985</v>
      </c>
      <c r="DL320" s="13" t="n">
        <v>0.05474</v>
      </c>
      <c r="DM320" s="13" t="n">
        <v>-0.031873</v>
      </c>
      <c r="DN320" s="13" t="n">
        <v>0.050201</v>
      </c>
      <c r="DO320" s="13" t="n">
        <v>0.166688</v>
      </c>
      <c r="DP320" s="13" t="n">
        <v>0.086023</v>
      </c>
      <c r="DQ320" s="13" t="n">
        <v>0.018859</v>
      </c>
      <c r="DR320" s="13" t="n">
        <v>0.124743</v>
      </c>
      <c r="DS320" s="13" t="n">
        <v>0.062936</v>
      </c>
      <c r="DT320" s="13" t="n">
        <v>0.022207</v>
      </c>
      <c r="DV320" s="13" t="n">
        <v>0.007433</v>
      </c>
      <c r="DW320" s="13" t="n">
        <v>-0.009751</v>
      </c>
      <c r="DX320" s="13" t="n">
        <v>0.045997</v>
      </c>
      <c r="DY320" s="13" t="n">
        <v>0.027097</v>
      </c>
      <c r="DZ320" s="13" t="n">
        <v>0.016254</v>
      </c>
      <c r="EA320" s="13" t="n">
        <v>-0.028065</v>
      </c>
      <c r="EB320" s="13" t="n">
        <v>0.135358</v>
      </c>
      <c r="EC320" s="13" t="n">
        <v>0.023606</v>
      </c>
      <c r="ED320" s="13" t="n">
        <v>-0.001285</v>
      </c>
      <c r="EE320" s="13" t="n">
        <v>0.009152</v>
      </c>
      <c r="EF320" s="13" t="n">
        <v>-0.005001</v>
      </c>
      <c r="EG320" s="13" t="n">
        <v>-0.000392</v>
      </c>
      <c r="EH320" s="13" t="n">
        <v>-0.016334</v>
      </c>
      <c r="EI320" s="13" t="n">
        <v>0.022952</v>
      </c>
      <c r="EJ320" s="13" t="n">
        <v>0.002484</v>
      </c>
      <c r="EK320" s="13" t="n">
        <v>-0.012488</v>
      </c>
      <c r="EL320" s="13" t="n">
        <v>0.076427</v>
      </c>
      <c r="EM320" s="13" t="n">
        <v>0.00355</v>
      </c>
      <c r="EN320" s="13" t="n">
        <v>0.029911</v>
      </c>
      <c r="EO320" s="13" t="n">
        <v>-0.011401</v>
      </c>
      <c r="EP320" s="13" t="n">
        <v>0.02942</v>
      </c>
      <c r="EQ320" s="13" t="n">
        <v>-0.040208</v>
      </c>
      <c r="ER320" s="13" t="n">
        <v>0.015816</v>
      </c>
      <c r="ES320" s="13" t="n">
        <v>0.009584</v>
      </c>
      <c r="ET320" s="13" t="n">
        <v>0.051542</v>
      </c>
      <c r="EU320" s="13" t="n">
        <v>0.000605</v>
      </c>
      <c r="EV320" s="13" t="n">
        <v>0.022955</v>
      </c>
      <c r="EW320" s="13" t="n">
        <v>0.02443</v>
      </c>
      <c r="EX320" s="13" t="n">
        <v>-0.040345</v>
      </c>
      <c r="EY320" s="13" t="n">
        <v>-0.0755</v>
      </c>
      <c r="EZ320" s="13" t="n">
        <v>0.023242</v>
      </c>
      <c r="FA320" s="13" t="n">
        <v>-0.12462</v>
      </c>
      <c r="FB320" s="13" t="n">
        <v>0.109262</v>
      </c>
      <c r="FC320" s="13" t="n">
        <v>0.03816</v>
      </c>
      <c r="FD320" s="13" t="n">
        <v>-0.023201</v>
      </c>
      <c r="FE320" s="13" t="n">
        <v>0.060626</v>
      </c>
      <c r="FF320" s="13" t="n">
        <v>-0.098854</v>
      </c>
      <c r="FG320" s="13" t="n">
        <v>0.076118</v>
      </c>
      <c r="FH320" s="13" t="n">
        <v>-0.002632</v>
      </c>
      <c r="FI320" s="13" t="n">
        <v>-0.07722</v>
      </c>
      <c r="FJ320" s="13" t="n">
        <v>0.064098</v>
      </c>
      <c r="FK320" s="13" t="n">
        <v>0.019316</v>
      </c>
      <c r="FL320" s="13" t="n">
        <v>0.049638</v>
      </c>
      <c r="FM320" s="13" t="n">
        <v>0.02739</v>
      </c>
      <c r="FN320" s="13" t="n">
        <v>-0.05216</v>
      </c>
      <c r="FO320" s="13" t="n">
        <v>-0.097001</v>
      </c>
      <c r="FP320" s="13" t="n">
        <v>-0.275731</v>
      </c>
      <c r="FQ320" s="13" t="n">
        <v>0.187651</v>
      </c>
      <c r="FR320" s="13" t="n">
        <v>0.034982</v>
      </c>
      <c r="FS320" s="13" t="n">
        <v>0.043237</v>
      </c>
      <c r="FT320" s="13" t="n">
        <v>0.043918</v>
      </c>
      <c r="FU320" s="13" t="n">
        <v>0.050912</v>
      </c>
      <c r="FV320" s="13" t="n">
        <v>-0.043342</v>
      </c>
      <c r="FW320" s="13" t="n">
        <v>0.065999</v>
      </c>
      <c r="FX320" s="13" t="n">
        <v>0.168825</v>
      </c>
      <c r="FY320" s="13" t="n">
        <v>0.081255</v>
      </c>
      <c r="FZ320" s="13" t="n">
        <v>0.019686</v>
      </c>
      <c r="GA320" s="13" t="n">
        <v>0.117689</v>
      </c>
      <c r="GB320" s="13" t="n">
        <v>0.06659</v>
      </c>
      <c r="GC320" s="13" t="n">
        <v>0.01446</v>
      </c>
    </row>
    <row r="321" customFormat="false" ht="15" hidden="false" customHeight="false" outlineLevel="0" collapsed="false">
      <c r="B321" s="8" t="str">
        <f aca="false">Deals!B321</f>
        <v>Charles River Laboratories International, Inc.</v>
      </c>
      <c r="C321" s="12" t="n">
        <v>1</v>
      </c>
      <c r="D321" s="13" t="n">
        <v>0.084017</v>
      </c>
      <c r="E321" s="13" t="n">
        <v>-0.040614</v>
      </c>
      <c r="F321" s="13" t="n">
        <v>0.066594</v>
      </c>
      <c r="G321" s="13" t="n">
        <v>-0.053679</v>
      </c>
      <c r="H321" s="13" t="n">
        <v>0.001562</v>
      </c>
      <c r="I321" s="13" t="n">
        <v>-0.089513</v>
      </c>
      <c r="J321" s="13" t="n">
        <v>-0.062994</v>
      </c>
      <c r="K321" s="13" t="n">
        <v>0.071589</v>
      </c>
      <c r="L321" s="13" t="n">
        <v>0.060507</v>
      </c>
      <c r="M321" s="13" t="n">
        <v>0.076361</v>
      </c>
      <c r="N321" s="13" t="n">
        <v>0.034265</v>
      </c>
      <c r="O321" s="13" t="n">
        <v>-0.002779</v>
      </c>
      <c r="P321" s="13" t="n">
        <v>0.026198</v>
      </c>
      <c r="Q321" s="13" t="n">
        <v>0.098859</v>
      </c>
      <c r="R321" s="13" t="n">
        <v>-0.029165</v>
      </c>
      <c r="S321" s="13" t="n">
        <v>0.107943</v>
      </c>
      <c r="T321" s="13" t="n">
        <v>-0.007169</v>
      </c>
      <c r="U321" s="13" t="n">
        <v>0.07656</v>
      </c>
      <c r="V321" s="13" t="n">
        <v>-0.103964</v>
      </c>
      <c r="W321" s="13" t="n">
        <v>0.050384</v>
      </c>
      <c r="X321" s="13" t="n">
        <v>-0.036638</v>
      </c>
      <c r="Y321" s="13" t="n">
        <v>0.011096</v>
      </c>
      <c r="Z321" s="13" t="n">
        <v>0.001219</v>
      </c>
      <c r="AA321" s="13" t="n">
        <v>-0.02389</v>
      </c>
      <c r="AB321" s="13" t="n">
        <v>0.031961</v>
      </c>
      <c r="AC321" s="13" t="n">
        <v>0.044085</v>
      </c>
      <c r="AD321" s="13" t="n">
        <v>0.107251</v>
      </c>
      <c r="AE321" s="13" t="n">
        <v>-0.006356</v>
      </c>
      <c r="AF321" s="13" t="n">
        <v>0.089305</v>
      </c>
      <c r="AG321" s="13" t="n">
        <v>-0.094544</v>
      </c>
      <c r="AH321" s="13" t="n">
        <v>0.106961</v>
      </c>
      <c r="AI321" s="13" t="n">
        <v>-0.160697</v>
      </c>
      <c r="AJ321" s="13" t="n">
        <v>0.088443</v>
      </c>
      <c r="AK321" s="13" t="n">
        <v>0.154071</v>
      </c>
      <c r="AL321" s="13" t="n">
        <v>0.021664</v>
      </c>
      <c r="AM321" s="13" t="n">
        <v>-0.032909</v>
      </c>
      <c r="AN321" s="13" t="n">
        <v>-0.106927</v>
      </c>
      <c r="AO321" s="13" t="n">
        <v>0.131128</v>
      </c>
      <c r="AP321" s="13" t="n">
        <v>-0.051868</v>
      </c>
      <c r="AQ321" s="13" t="n">
        <v>-0.024825</v>
      </c>
      <c r="AR321" s="13" t="n">
        <v>0.008918</v>
      </c>
      <c r="AS321" s="13" t="n">
        <v>-0.018055</v>
      </c>
      <c r="AT321" s="13" t="n">
        <v>0.11748</v>
      </c>
      <c r="AU321" s="13" t="n">
        <v>0.051704</v>
      </c>
      <c r="AV321" s="13" t="n">
        <v>0.011914</v>
      </c>
      <c r="AW321" s="13" t="n">
        <v>0.006404</v>
      </c>
      <c r="AX321" s="13" t="n">
        <v>-0.188725</v>
      </c>
      <c r="AY321" s="13" t="n">
        <v>0.146264</v>
      </c>
      <c r="AZ321" s="13" t="n">
        <v>0.241861</v>
      </c>
      <c r="BA321" s="13" t="n">
        <v>-0.029556</v>
      </c>
      <c r="BB321" s="13" t="n">
        <v>0.141325</v>
      </c>
      <c r="BC321" s="13" t="n">
        <v>0.100307</v>
      </c>
      <c r="BD321" s="13" t="n">
        <v>0.034254</v>
      </c>
      <c r="BE321" s="13" t="n">
        <v>0.00552</v>
      </c>
      <c r="BF321" s="13" t="n">
        <v>0.029952</v>
      </c>
      <c r="BG321" s="13" t="n">
        <v>0.06541</v>
      </c>
      <c r="BH321" s="13" t="n">
        <v>0.036781</v>
      </c>
      <c r="BI321" s="13" t="n">
        <v>0.104574</v>
      </c>
      <c r="BJ321" s="13" t="n">
        <v>0.012896</v>
      </c>
      <c r="BK321" s="13" t="n">
        <v>0.147052</v>
      </c>
      <c r="BM321" s="13" t="n">
        <v>0.033649</v>
      </c>
      <c r="BN321" s="13" t="n">
        <v>-0.007899</v>
      </c>
      <c r="BO321" s="13" t="n">
        <v>0.051346</v>
      </c>
      <c r="BP321" s="13" t="n">
        <v>0.01079</v>
      </c>
      <c r="BQ321" s="13" t="n">
        <v>-0.004156</v>
      </c>
      <c r="BR321" s="13" t="n">
        <v>-0.037128</v>
      </c>
      <c r="BS321" s="13" t="n">
        <v>0.037117</v>
      </c>
      <c r="BT321" s="13" t="n">
        <v>0.00102</v>
      </c>
      <c r="BU321" s="13" t="n">
        <v>0.030596</v>
      </c>
      <c r="BV321" s="13" t="n">
        <v>0.039699</v>
      </c>
      <c r="BW321" s="13" t="n">
        <v>0.007024</v>
      </c>
      <c r="BX321" s="13" t="n">
        <v>0.018097</v>
      </c>
      <c r="BY321" s="13" t="n">
        <v>0.015499</v>
      </c>
      <c r="BZ321" s="13" t="n">
        <v>0.015566</v>
      </c>
      <c r="CA321" s="13" t="n">
        <v>0.016712</v>
      </c>
      <c r="CB321" s="13" t="n">
        <v>0.00901</v>
      </c>
      <c r="CC321" s="13" t="n">
        <v>0.030275</v>
      </c>
      <c r="CD321" s="13" t="n">
        <v>0.026216</v>
      </c>
      <c r="CE321" s="13" t="n">
        <v>0.047855</v>
      </c>
      <c r="CF321" s="13" t="n">
        <v>0.004199</v>
      </c>
      <c r="CG321" s="13" t="n">
        <v>0.05055</v>
      </c>
      <c r="CH321" s="13" t="n">
        <v>-0.032593</v>
      </c>
      <c r="CI321" s="13" t="n">
        <v>-0.004648</v>
      </c>
      <c r="CJ321" s="13" t="n">
        <v>-0.000105</v>
      </c>
      <c r="CK321" s="13" t="n">
        <v>0.041052</v>
      </c>
      <c r="CL321" s="13" t="n">
        <v>0.01575</v>
      </c>
      <c r="CM321" s="13" t="n">
        <v>0.0235</v>
      </c>
      <c r="CN321" s="13" t="n">
        <v>0.07386</v>
      </c>
      <c r="CO321" s="13" t="n">
        <v>-0.00907</v>
      </c>
      <c r="CP321" s="13" t="n">
        <v>-0.096152</v>
      </c>
      <c r="CQ321" s="13" t="n">
        <v>0.026368</v>
      </c>
      <c r="CR321" s="13" t="n">
        <v>-0.101022</v>
      </c>
      <c r="CS321" s="13" t="n">
        <v>0.11301</v>
      </c>
      <c r="CT321" s="13" t="n">
        <v>0.06969</v>
      </c>
      <c r="CU321" s="13" t="n">
        <v>0.017969</v>
      </c>
      <c r="CV321" s="13" t="n">
        <v>0.032145</v>
      </c>
      <c r="CW321" s="13" t="n">
        <v>-0.055126</v>
      </c>
      <c r="CX321" s="13" t="n">
        <v>0.071522</v>
      </c>
      <c r="CY321" s="13" t="n">
        <v>0.021182</v>
      </c>
      <c r="CZ321" s="13" t="n">
        <v>-0.01992</v>
      </c>
      <c r="DA321" s="13" t="n">
        <v>-0.032211</v>
      </c>
      <c r="DB321" s="13" t="n">
        <v>0.027653</v>
      </c>
      <c r="DC321" s="13" t="n">
        <v>0.076121</v>
      </c>
      <c r="DD321" s="13" t="n">
        <v>-0.004684</v>
      </c>
      <c r="DE321" s="13" t="n">
        <v>0.010148</v>
      </c>
      <c r="DF321" s="13" t="n">
        <v>-0.066348</v>
      </c>
      <c r="DG321" s="13" t="n">
        <v>-0.121418</v>
      </c>
      <c r="DH321" s="13" t="n">
        <v>0.165635</v>
      </c>
      <c r="DI321" s="13" t="n">
        <v>0.108631</v>
      </c>
      <c r="DJ321" s="13" t="n">
        <v>0.022515</v>
      </c>
      <c r="DK321" s="13" t="n">
        <v>0.060034</v>
      </c>
      <c r="DL321" s="13" t="n">
        <v>0.042064</v>
      </c>
      <c r="DM321" s="13" t="n">
        <v>0.00853</v>
      </c>
      <c r="DN321" s="13" t="n">
        <v>0.014059</v>
      </c>
      <c r="DO321" s="13" t="n">
        <v>0.135594</v>
      </c>
      <c r="DP321" s="13" t="n">
        <v>0.068794</v>
      </c>
      <c r="DQ321" s="13" t="n">
        <v>-0.002337</v>
      </c>
      <c r="DR321" s="13" t="n">
        <v>0.034689</v>
      </c>
      <c r="DS321" s="13" t="n">
        <v>-0.020006</v>
      </c>
      <c r="DT321" s="13" t="n">
        <v>0.043697</v>
      </c>
      <c r="DV321" s="13" t="n">
        <v>0.029954</v>
      </c>
      <c r="DW321" s="13" t="n">
        <v>-0.012151</v>
      </c>
      <c r="DX321" s="13" t="n">
        <v>0.0548</v>
      </c>
      <c r="DY321" s="13" t="n">
        <v>0.00836</v>
      </c>
      <c r="DZ321" s="13" t="n">
        <v>-0.004989</v>
      </c>
      <c r="EA321" s="13" t="n">
        <v>-0.039536</v>
      </c>
      <c r="EB321" s="13" t="n">
        <v>0.040772</v>
      </c>
      <c r="EC321" s="13" t="n">
        <v>0.003534</v>
      </c>
      <c r="ED321" s="13" t="n">
        <v>0.032737</v>
      </c>
      <c r="EE321" s="13" t="n">
        <v>0.042111</v>
      </c>
      <c r="EF321" s="13" t="n">
        <v>0.005916</v>
      </c>
      <c r="EG321" s="13" t="n">
        <v>0.02178</v>
      </c>
      <c r="EH321" s="13" t="n">
        <v>0.012158</v>
      </c>
      <c r="EI321" s="13" t="n">
        <v>0.020402</v>
      </c>
      <c r="EJ321" s="13" t="n">
        <v>0.017059</v>
      </c>
      <c r="EK321" s="13" t="n">
        <v>0.008143</v>
      </c>
      <c r="EL321" s="13" t="n">
        <v>0.031596</v>
      </c>
      <c r="EM321" s="13" t="n">
        <v>0.021031</v>
      </c>
      <c r="EN321" s="13" t="n">
        <v>0.044201</v>
      </c>
      <c r="EO321" s="13" t="n">
        <v>0.006314</v>
      </c>
      <c r="EP321" s="13" t="n">
        <v>0.044551</v>
      </c>
      <c r="EQ321" s="13" t="n">
        <v>-0.028756</v>
      </c>
      <c r="ER321" s="13" t="n">
        <v>-0.003195</v>
      </c>
      <c r="ES321" s="13" t="n">
        <v>-0.001684</v>
      </c>
      <c r="ET321" s="13" t="n">
        <v>0.039166</v>
      </c>
      <c r="EU321" s="13" t="n">
        <v>0.015338</v>
      </c>
      <c r="EV321" s="13" t="n">
        <v>0.022407</v>
      </c>
      <c r="EW321" s="13" t="n">
        <v>0.077218</v>
      </c>
      <c r="EX321" s="13" t="n">
        <v>-0.009277</v>
      </c>
      <c r="EY321" s="13" t="n">
        <v>-0.099937</v>
      </c>
      <c r="EZ321" s="13" t="n">
        <v>0.030762</v>
      </c>
      <c r="FA321" s="13" t="n">
        <v>-0.101603</v>
      </c>
      <c r="FB321" s="13" t="n">
        <v>0.125157</v>
      </c>
      <c r="FC321" s="13" t="n">
        <v>0.073879</v>
      </c>
      <c r="FD321" s="13" t="n">
        <v>0.010235</v>
      </c>
      <c r="FE321" s="13" t="n">
        <v>0.03007</v>
      </c>
      <c r="FF321" s="13" t="n">
        <v>-0.066985</v>
      </c>
      <c r="FG321" s="13" t="n">
        <v>0.074802</v>
      </c>
      <c r="FH321" s="13" t="n">
        <v>0.019393</v>
      </c>
      <c r="FI321" s="13" t="n">
        <v>-0.021938</v>
      </c>
      <c r="FJ321" s="13" t="n">
        <v>-0.024319</v>
      </c>
      <c r="FK321" s="13" t="n">
        <v>0.026044</v>
      </c>
      <c r="FL321" s="13" t="n">
        <v>0.069986</v>
      </c>
      <c r="FM321" s="13" t="n">
        <v>0.000459</v>
      </c>
      <c r="FN321" s="13" t="n">
        <v>0.009026</v>
      </c>
      <c r="FO321" s="13" t="n">
        <v>-0.072733</v>
      </c>
      <c r="FP321" s="13" t="n">
        <v>-0.13964</v>
      </c>
      <c r="FQ321" s="13" t="n">
        <v>0.181242</v>
      </c>
      <c r="FR321" s="13" t="n">
        <v>0.100358</v>
      </c>
      <c r="FS321" s="13" t="n">
        <v>0.023159</v>
      </c>
      <c r="FT321" s="13" t="n">
        <v>0.053911</v>
      </c>
      <c r="FU321" s="13" t="n">
        <v>0.040966</v>
      </c>
      <c r="FV321" s="13" t="n">
        <v>0.005233</v>
      </c>
      <c r="FW321" s="13" t="n">
        <v>0.019264</v>
      </c>
      <c r="FX321" s="13" t="n">
        <v>0.135549</v>
      </c>
      <c r="FY321" s="13" t="n">
        <v>0.067697</v>
      </c>
      <c r="FZ321" s="13" t="n">
        <v>0.004164</v>
      </c>
      <c r="GA321" s="13" t="n">
        <v>0.031611</v>
      </c>
      <c r="GB321" s="13" t="n">
        <v>-0.019813</v>
      </c>
      <c r="GC321" s="13" t="n">
        <v>0.037602</v>
      </c>
    </row>
    <row r="322" customFormat="false" ht="15" hidden="false" customHeight="false" outlineLevel="0" collapsed="false">
      <c r="B322" s="8" t="str">
        <f aca="false">Deals!B322</f>
        <v>Global Payments Inc</v>
      </c>
      <c r="C322" s="12" t="n">
        <v>1</v>
      </c>
      <c r="D322" s="13" t="n">
        <v>0.076475</v>
      </c>
      <c r="E322" s="13" t="n">
        <v>-0.08122</v>
      </c>
      <c r="F322" s="13" t="n">
        <v>0.045951</v>
      </c>
      <c r="G322" s="13" t="n">
        <v>0.017412</v>
      </c>
      <c r="H322" s="13" t="n">
        <v>0.010665</v>
      </c>
      <c r="I322" s="13" t="n">
        <v>-0.055237</v>
      </c>
      <c r="J322" s="13" t="n">
        <v>-0.054606</v>
      </c>
      <c r="K322" s="13" t="n">
        <v>0.012546</v>
      </c>
      <c r="L322" s="13" t="n">
        <v>0.113384</v>
      </c>
      <c r="M322" s="13" t="n">
        <v>0.031315</v>
      </c>
      <c r="N322" s="13" t="n">
        <v>0.012423</v>
      </c>
      <c r="O322" s="13" t="n">
        <v>0.013386</v>
      </c>
      <c r="P322" s="13" t="n">
        <v>0.120475</v>
      </c>
      <c r="Q322" s="13" t="n">
        <v>-0.01394</v>
      </c>
      <c r="R322" s="13" t="n">
        <v>0.044841</v>
      </c>
      <c r="S322" s="13" t="n">
        <v>0.011868</v>
      </c>
      <c r="T322" s="13" t="n">
        <v>-0.004713</v>
      </c>
      <c r="U322" s="13" t="n">
        <v>0.093865</v>
      </c>
      <c r="V322" s="13" t="n">
        <v>-0.032612</v>
      </c>
      <c r="W322" s="13" t="n">
        <v>-0.003083</v>
      </c>
      <c r="X322" s="13" t="n">
        <v>0.115124</v>
      </c>
      <c r="Y322" s="13" t="n">
        <v>0.014403</v>
      </c>
      <c r="Z322" s="13" t="n">
        <v>-0.016404</v>
      </c>
      <c r="AA322" s="13" t="n">
        <v>0.01372</v>
      </c>
      <c r="AB322" s="13" t="n">
        <v>-0.016718</v>
      </c>
      <c r="AC322" s="13" t="n">
        <v>0.003059</v>
      </c>
      <c r="AD322" s="13" t="n">
        <v>0.009687</v>
      </c>
      <c r="AE322" s="13" t="n">
        <v>0.106689</v>
      </c>
      <c r="AF322" s="13" t="n">
        <v>0.022716</v>
      </c>
      <c r="AG322" s="13" t="n">
        <v>-0.103375</v>
      </c>
      <c r="AH322" s="13" t="n">
        <v>-0.021185</v>
      </c>
      <c r="AI322" s="13" t="n">
        <v>-0.077542</v>
      </c>
      <c r="AJ322" s="13" t="n">
        <v>0.088723</v>
      </c>
      <c r="AK322" s="13" t="n">
        <v>0.161204</v>
      </c>
      <c r="AL322" s="13" t="n">
        <v>0.04717</v>
      </c>
      <c r="AM322" s="13" t="n">
        <v>0.069953</v>
      </c>
      <c r="AN322" s="13" t="n">
        <v>0.054563</v>
      </c>
      <c r="AO322" s="13" t="n">
        <v>0.0396</v>
      </c>
      <c r="AP322" s="13" t="n">
        <v>0.048648</v>
      </c>
      <c r="AQ322" s="13" t="n">
        <v>-0.011553</v>
      </c>
      <c r="AR322" s="13" t="n">
        <v>-0.041993</v>
      </c>
      <c r="AS322" s="13" t="n">
        <v>0.064025</v>
      </c>
      <c r="AT322" s="13" t="n">
        <v>0.070458</v>
      </c>
      <c r="AU322" s="13" t="n">
        <v>0.009139</v>
      </c>
      <c r="AV322" s="13" t="n">
        <v>0.070607</v>
      </c>
      <c r="AW322" s="13" t="n">
        <v>-0.058736</v>
      </c>
      <c r="AX322" s="13" t="n">
        <v>-0.214954</v>
      </c>
      <c r="AY322" s="13" t="n">
        <v>0.151078</v>
      </c>
      <c r="AZ322" s="13" t="n">
        <v>0.081135</v>
      </c>
      <c r="BA322" s="13" t="n">
        <v>-0.053903</v>
      </c>
      <c r="BB322" s="13" t="n">
        <v>0.049522</v>
      </c>
      <c r="BC322" s="13" t="n">
        <v>-0.007864</v>
      </c>
      <c r="BD322" s="13" t="n">
        <v>0.006539</v>
      </c>
      <c r="BE322" s="13" t="n">
        <v>-0.111724</v>
      </c>
      <c r="BF322" s="13" t="n">
        <v>0.237416</v>
      </c>
      <c r="BG322" s="13" t="n">
        <v>0.104642</v>
      </c>
      <c r="BH322" s="13" t="n">
        <v>-0.180577</v>
      </c>
      <c r="BI322" s="13" t="n">
        <v>0.121629</v>
      </c>
      <c r="BJ322" s="13" t="n">
        <v>0.019117</v>
      </c>
      <c r="BK322" s="13" t="n">
        <v>0.064739</v>
      </c>
      <c r="BM322" s="13" t="n">
        <v>0.033649</v>
      </c>
      <c r="BN322" s="13" t="n">
        <v>-0.007899</v>
      </c>
      <c r="BO322" s="13" t="n">
        <v>0.051346</v>
      </c>
      <c r="BP322" s="13" t="n">
        <v>0.01079</v>
      </c>
      <c r="BQ322" s="13" t="n">
        <v>-0.004156</v>
      </c>
      <c r="BR322" s="13" t="n">
        <v>-0.037128</v>
      </c>
      <c r="BS322" s="13" t="n">
        <v>0.037117</v>
      </c>
      <c r="BT322" s="13" t="n">
        <v>0.00102</v>
      </c>
      <c r="BU322" s="13" t="n">
        <v>0.030596</v>
      </c>
      <c r="BV322" s="13" t="n">
        <v>0.039699</v>
      </c>
      <c r="BW322" s="13" t="n">
        <v>0.007024</v>
      </c>
      <c r="BX322" s="13" t="n">
        <v>0.018097</v>
      </c>
      <c r="BY322" s="13" t="n">
        <v>0.015499</v>
      </c>
      <c r="BZ322" s="13" t="n">
        <v>0.015566</v>
      </c>
      <c r="CA322" s="13" t="n">
        <v>0.016712</v>
      </c>
      <c r="CB322" s="13" t="n">
        <v>0.00901</v>
      </c>
      <c r="CC322" s="13" t="n">
        <v>0.030275</v>
      </c>
      <c r="CD322" s="13" t="n">
        <v>0.026216</v>
      </c>
      <c r="CE322" s="13" t="n">
        <v>0.047855</v>
      </c>
      <c r="CF322" s="13" t="n">
        <v>0.004199</v>
      </c>
      <c r="CG322" s="13" t="n">
        <v>0.05055</v>
      </c>
      <c r="CH322" s="13" t="n">
        <v>-0.032593</v>
      </c>
      <c r="CI322" s="13" t="n">
        <v>-0.004648</v>
      </c>
      <c r="CJ322" s="13" t="n">
        <v>-0.000105</v>
      </c>
      <c r="CK322" s="13" t="n">
        <v>0.041052</v>
      </c>
      <c r="CL322" s="13" t="n">
        <v>0.01575</v>
      </c>
      <c r="CM322" s="13" t="n">
        <v>0.0235</v>
      </c>
      <c r="CN322" s="13" t="n">
        <v>0.07386</v>
      </c>
      <c r="CO322" s="13" t="n">
        <v>-0.00907</v>
      </c>
      <c r="CP322" s="13" t="n">
        <v>-0.096152</v>
      </c>
      <c r="CQ322" s="13" t="n">
        <v>0.026368</v>
      </c>
      <c r="CR322" s="13" t="n">
        <v>-0.101022</v>
      </c>
      <c r="CS322" s="13" t="n">
        <v>0.11301</v>
      </c>
      <c r="CT322" s="13" t="n">
        <v>0.06969</v>
      </c>
      <c r="CU322" s="13" t="n">
        <v>0.017969</v>
      </c>
      <c r="CV322" s="13" t="n">
        <v>0.032145</v>
      </c>
      <c r="CW322" s="13" t="n">
        <v>-0.055126</v>
      </c>
      <c r="CX322" s="13" t="n">
        <v>0.071522</v>
      </c>
      <c r="CY322" s="13" t="n">
        <v>0.021182</v>
      </c>
      <c r="CZ322" s="13" t="n">
        <v>-0.01992</v>
      </c>
      <c r="DA322" s="13" t="n">
        <v>-0.032211</v>
      </c>
      <c r="DB322" s="13" t="n">
        <v>0.027653</v>
      </c>
      <c r="DC322" s="13" t="n">
        <v>0.076121</v>
      </c>
      <c r="DD322" s="13" t="n">
        <v>-0.004684</v>
      </c>
      <c r="DE322" s="13" t="n">
        <v>0.010148</v>
      </c>
      <c r="DF322" s="13" t="n">
        <v>-0.066348</v>
      </c>
      <c r="DG322" s="13" t="n">
        <v>-0.121418</v>
      </c>
      <c r="DH322" s="13" t="n">
        <v>0.165635</v>
      </c>
      <c r="DI322" s="13" t="n">
        <v>0.108631</v>
      </c>
      <c r="DJ322" s="13" t="n">
        <v>0.022515</v>
      </c>
      <c r="DK322" s="13" t="n">
        <v>0.060034</v>
      </c>
      <c r="DL322" s="13" t="n">
        <v>0.042064</v>
      </c>
      <c r="DM322" s="13" t="n">
        <v>0.00853</v>
      </c>
      <c r="DN322" s="13" t="n">
        <v>0.014059</v>
      </c>
      <c r="DO322" s="13" t="n">
        <v>0.135594</v>
      </c>
      <c r="DP322" s="13" t="n">
        <v>0.068794</v>
      </c>
      <c r="DQ322" s="13" t="n">
        <v>-0.002337</v>
      </c>
      <c r="DR322" s="13" t="n">
        <v>0.034689</v>
      </c>
      <c r="DS322" s="13" t="n">
        <v>-0.020006</v>
      </c>
      <c r="DT322" s="13" t="n">
        <v>0.043697</v>
      </c>
      <c r="DV322" s="13" t="n">
        <v>0.029954</v>
      </c>
      <c r="DW322" s="13" t="n">
        <v>-0.012151</v>
      </c>
      <c r="DX322" s="13" t="n">
        <v>0.0548</v>
      </c>
      <c r="DY322" s="13" t="n">
        <v>0.00836</v>
      </c>
      <c r="DZ322" s="13" t="n">
        <v>-0.004989</v>
      </c>
      <c r="EA322" s="13" t="n">
        <v>-0.039536</v>
      </c>
      <c r="EB322" s="13" t="n">
        <v>0.040772</v>
      </c>
      <c r="EC322" s="13" t="n">
        <v>0.003534</v>
      </c>
      <c r="ED322" s="13" t="n">
        <v>0.032737</v>
      </c>
      <c r="EE322" s="13" t="n">
        <v>0.042111</v>
      </c>
      <c r="EF322" s="13" t="n">
        <v>0.005916</v>
      </c>
      <c r="EG322" s="13" t="n">
        <v>0.02178</v>
      </c>
      <c r="EH322" s="13" t="n">
        <v>0.012158</v>
      </c>
      <c r="EI322" s="13" t="n">
        <v>0.020402</v>
      </c>
      <c r="EJ322" s="13" t="n">
        <v>0.017059</v>
      </c>
      <c r="EK322" s="13" t="n">
        <v>0.008143</v>
      </c>
      <c r="EL322" s="13" t="n">
        <v>0.031596</v>
      </c>
      <c r="EM322" s="13" t="n">
        <v>0.021031</v>
      </c>
      <c r="EN322" s="13" t="n">
        <v>0.044201</v>
      </c>
      <c r="EO322" s="13" t="n">
        <v>0.006314</v>
      </c>
      <c r="EP322" s="13" t="n">
        <v>0.044551</v>
      </c>
      <c r="EQ322" s="13" t="n">
        <v>-0.028756</v>
      </c>
      <c r="ER322" s="13" t="n">
        <v>-0.003195</v>
      </c>
      <c r="ES322" s="13" t="n">
        <v>-0.001684</v>
      </c>
      <c r="ET322" s="13" t="n">
        <v>0.039166</v>
      </c>
      <c r="EU322" s="13" t="n">
        <v>0.015338</v>
      </c>
      <c r="EV322" s="13" t="n">
        <v>0.022407</v>
      </c>
      <c r="EW322" s="13" t="n">
        <v>0.077218</v>
      </c>
      <c r="EX322" s="13" t="n">
        <v>-0.009277</v>
      </c>
      <c r="EY322" s="13" t="n">
        <v>-0.099937</v>
      </c>
      <c r="EZ322" s="13" t="n">
        <v>0.030762</v>
      </c>
      <c r="FA322" s="13" t="n">
        <v>-0.101603</v>
      </c>
      <c r="FB322" s="13" t="n">
        <v>0.125157</v>
      </c>
      <c r="FC322" s="13" t="n">
        <v>0.073879</v>
      </c>
      <c r="FD322" s="13" t="n">
        <v>0.010235</v>
      </c>
      <c r="FE322" s="13" t="n">
        <v>0.03007</v>
      </c>
      <c r="FF322" s="13" t="n">
        <v>-0.066985</v>
      </c>
      <c r="FG322" s="13" t="n">
        <v>0.074802</v>
      </c>
      <c r="FH322" s="13" t="n">
        <v>0.019393</v>
      </c>
      <c r="FI322" s="13" t="n">
        <v>-0.021938</v>
      </c>
      <c r="FJ322" s="13" t="n">
        <v>-0.024319</v>
      </c>
      <c r="FK322" s="13" t="n">
        <v>0.026044</v>
      </c>
      <c r="FL322" s="13" t="n">
        <v>0.069986</v>
      </c>
      <c r="FM322" s="13" t="n">
        <v>0.000459</v>
      </c>
      <c r="FN322" s="13" t="n">
        <v>0.009026</v>
      </c>
      <c r="FO322" s="13" t="n">
        <v>-0.072733</v>
      </c>
      <c r="FP322" s="13" t="n">
        <v>-0.13964</v>
      </c>
      <c r="FQ322" s="13" t="n">
        <v>0.181242</v>
      </c>
      <c r="FR322" s="13" t="n">
        <v>0.100358</v>
      </c>
      <c r="FS322" s="13" t="n">
        <v>0.023159</v>
      </c>
      <c r="FT322" s="13" t="n">
        <v>0.053911</v>
      </c>
      <c r="FU322" s="13" t="n">
        <v>0.040966</v>
      </c>
      <c r="FV322" s="13" t="n">
        <v>0.005233</v>
      </c>
      <c r="FW322" s="13" t="n">
        <v>0.019264</v>
      </c>
      <c r="FX322" s="13" t="n">
        <v>0.135549</v>
      </c>
      <c r="FY322" s="13" t="n">
        <v>0.067697</v>
      </c>
      <c r="FZ322" s="13" t="n">
        <v>0.004164</v>
      </c>
      <c r="GA322" s="13" t="n">
        <v>0.031611</v>
      </c>
      <c r="GB322" s="13" t="n">
        <v>-0.019813</v>
      </c>
      <c r="GC322" s="13" t="n">
        <v>0.037602</v>
      </c>
    </row>
    <row r="323" customFormat="false" ht="15" hidden="false" customHeight="false" outlineLevel="0" collapsed="false">
      <c r="B323" s="8" t="str">
        <f aca="false">Deals!B323</f>
        <v>Boise Cascade Company</v>
      </c>
      <c r="C323" s="12" t="n">
        <v>1</v>
      </c>
      <c r="D323" s="13" t="n">
        <v>0.100144</v>
      </c>
      <c r="E323" s="13" t="n">
        <v>-0.000436</v>
      </c>
      <c r="F323" s="13" t="n">
        <v>0.183878</v>
      </c>
      <c r="G323" s="13" t="n">
        <v>-0.034229</v>
      </c>
      <c r="H323" s="13" t="n">
        <v>-0.032012</v>
      </c>
      <c r="I323" s="13" t="n">
        <v>-0.242126</v>
      </c>
      <c r="J323" s="13" t="n">
        <v>0.184416</v>
      </c>
      <c r="K323" s="13" t="n">
        <v>-0.013158</v>
      </c>
      <c r="L323" s="13" t="n">
        <v>0.102222</v>
      </c>
      <c r="M323" s="13" t="n">
        <v>0.092742</v>
      </c>
      <c r="N323" s="13" t="n">
        <v>-0.01476</v>
      </c>
      <c r="O323" s="13" t="n">
        <v>0.142322</v>
      </c>
      <c r="P323" s="13" t="n">
        <v>-0.116393</v>
      </c>
      <c r="Q323" s="13" t="n">
        <v>0.128015</v>
      </c>
      <c r="R323" s="13" t="n">
        <v>-0.001645</v>
      </c>
      <c r="S323" s="13" t="n">
        <v>-0.011532</v>
      </c>
      <c r="T323" s="13" t="n">
        <v>0.163333</v>
      </c>
      <c r="U323" s="13" t="n">
        <v>0.015759</v>
      </c>
      <c r="V323" s="13" t="n">
        <v>0.088011</v>
      </c>
      <c r="W323" s="13" t="n">
        <v>0.036364</v>
      </c>
      <c r="X323" s="13" t="n">
        <v>0.114035</v>
      </c>
      <c r="Y323" s="13" t="n">
        <v>-0.091789</v>
      </c>
      <c r="Z323" s="13" t="n">
        <v>-0.042184</v>
      </c>
      <c r="AA323" s="13" t="n">
        <v>0.07772</v>
      </c>
      <c r="AB323" s="13" t="n">
        <v>0.148317</v>
      </c>
      <c r="AC323" s="13" t="n">
        <v>-0.062893</v>
      </c>
      <c r="AD323" s="13" t="n">
        <v>-0.032438</v>
      </c>
      <c r="AE323" s="13" t="n">
        <v>0.035145</v>
      </c>
      <c r="AF323" s="13" t="n">
        <v>-0.157895</v>
      </c>
      <c r="AG323" s="13" t="n">
        <v>-0.163315</v>
      </c>
      <c r="AH323" s="13" t="n">
        <v>-0.13381</v>
      </c>
      <c r="AI323" s="13" t="n">
        <v>-0.102709</v>
      </c>
      <c r="AJ323" s="13" t="n">
        <v>0.151782</v>
      </c>
      <c r="AK323" s="13" t="n">
        <v>0.018566</v>
      </c>
      <c r="AL323" s="13" t="n">
        <v>-0.040516</v>
      </c>
      <c r="AM323" s="13" t="n">
        <v>0.034753</v>
      </c>
      <c r="AN323" s="13" t="n">
        <v>-0.195016</v>
      </c>
      <c r="AO323" s="13" t="n">
        <v>0.266216</v>
      </c>
      <c r="AP323" s="13" t="n">
        <v>-0.039488</v>
      </c>
      <c r="AQ323" s="13" t="n">
        <v>0.166296</v>
      </c>
      <c r="AR323" s="13" t="n">
        <v>0.037898</v>
      </c>
      <c r="AS323" s="13" t="n">
        <v>0.097576</v>
      </c>
      <c r="AT323" s="13" t="n">
        <v>0.090858</v>
      </c>
      <c r="AU323" s="13" t="n">
        <v>-0.036656</v>
      </c>
      <c r="AV323" s="13" t="n">
        <v>-0.009034</v>
      </c>
      <c r="AW323" s="13" t="n">
        <v>-0.017127</v>
      </c>
      <c r="AX323" s="13" t="n">
        <v>-0.329763</v>
      </c>
      <c r="AY323" s="13" t="n">
        <v>0.314971</v>
      </c>
      <c r="AZ323" s="13" t="n">
        <v>0.091461</v>
      </c>
      <c r="BA323" s="13" t="n">
        <v>0.105201</v>
      </c>
      <c r="BB323" s="13" t="n">
        <v>0.238766</v>
      </c>
      <c r="BC323" s="13" t="n">
        <v>-0.01481</v>
      </c>
      <c r="BD323" s="13" t="n">
        <v>-0.128384</v>
      </c>
      <c r="BE323" s="13" t="n">
        <v>0.001503</v>
      </c>
      <c r="BF323" s="13" t="n">
        <v>0.129495</v>
      </c>
      <c r="BG323" s="13" t="n">
        <v>0.105202</v>
      </c>
      <c r="BH323" s="13" t="n">
        <v>-0.003556</v>
      </c>
      <c r="BI323" s="13" t="n">
        <v>0.050598</v>
      </c>
      <c r="BJ323" s="13" t="n">
        <v>0.198038</v>
      </c>
      <c r="BK323" s="13" t="n">
        <v>0.11516</v>
      </c>
      <c r="BM323" s="13" t="n">
        <v>0.020327</v>
      </c>
      <c r="BN323" s="13" t="n">
        <v>-0.01764</v>
      </c>
      <c r="BO323" s="13" t="n">
        <v>0.047786</v>
      </c>
      <c r="BP323" s="13" t="n">
        <v>0.031149</v>
      </c>
      <c r="BQ323" s="13" t="n">
        <v>0.009037</v>
      </c>
      <c r="BR323" s="13" t="n">
        <v>-0.025509</v>
      </c>
      <c r="BS323" s="13" t="n">
        <v>0.159475</v>
      </c>
      <c r="BT323" s="13" t="n">
        <v>0.045427</v>
      </c>
      <c r="BU323" s="13" t="n">
        <v>-0.019892</v>
      </c>
      <c r="BV323" s="13" t="n">
        <v>0.015421</v>
      </c>
      <c r="BW323" s="13" t="n">
        <v>-0.006455</v>
      </c>
      <c r="BX323" s="13" t="n">
        <v>0.01581</v>
      </c>
      <c r="BY323" s="13" t="n">
        <v>-0.040913</v>
      </c>
      <c r="BZ323" s="13" t="n">
        <v>0.029799</v>
      </c>
      <c r="CA323" s="13" t="n">
        <v>0.013482</v>
      </c>
      <c r="CB323" s="13" t="n">
        <v>-0.030978</v>
      </c>
      <c r="CC323" s="13" t="n">
        <v>0.093012</v>
      </c>
      <c r="CD323" s="13" t="n">
        <v>-0.00044</v>
      </c>
      <c r="CE323" s="13" t="n">
        <v>0.022007</v>
      </c>
      <c r="CF323" s="13" t="n">
        <v>-0.001032</v>
      </c>
      <c r="CG323" s="13" t="n">
        <v>0.022074</v>
      </c>
      <c r="CH323" s="13" t="n">
        <v>-0.036871</v>
      </c>
      <c r="CI323" s="13" t="n">
        <v>0.013443</v>
      </c>
      <c r="CJ323" s="13" t="n">
        <v>0.008587</v>
      </c>
      <c r="CK323" s="13" t="n">
        <v>0.071675</v>
      </c>
      <c r="CL323" s="13" t="n">
        <v>-0.011675</v>
      </c>
      <c r="CM323" s="13" t="n">
        <v>0.006792</v>
      </c>
      <c r="CN323" s="13" t="n">
        <v>0.021936</v>
      </c>
      <c r="CO323" s="13" t="n">
        <v>-0.034807</v>
      </c>
      <c r="CP323" s="13" t="n">
        <v>-0.114071</v>
      </c>
      <c r="CQ323" s="13" t="n">
        <v>0.017152</v>
      </c>
      <c r="CR323" s="13" t="n">
        <v>-0.125847</v>
      </c>
      <c r="CS323" s="13" t="n">
        <v>0.103834</v>
      </c>
      <c r="CT323" s="13" t="n">
        <v>0.052297</v>
      </c>
      <c r="CU323" s="13" t="n">
        <v>-0.063878</v>
      </c>
      <c r="CV323" s="13" t="n">
        <v>0.03804</v>
      </c>
      <c r="CW323" s="13" t="n">
        <v>-0.104296</v>
      </c>
      <c r="CX323" s="13" t="n">
        <v>0.068623</v>
      </c>
      <c r="CY323" s="13" t="n">
        <v>0.008882</v>
      </c>
      <c r="CZ323" s="13" t="n">
        <v>-0.062116</v>
      </c>
      <c r="DA323" s="13" t="n">
        <v>0.055453</v>
      </c>
      <c r="DB323" s="13" t="n">
        <v>0.027114</v>
      </c>
      <c r="DC323" s="13" t="n">
        <v>0.035496</v>
      </c>
      <c r="DD323" s="13" t="n">
        <v>0.026587</v>
      </c>
      <c r="DE323" s="13" t="n">
        <v>-0.064425</v>
      </c>
      <c r="DF323" s="13" t="n">
        <v>-0.102497</v>
      </c>
      <c r="DG323" s="13" t="n">
        <v>-0.23572</v>
      </c>
      <c r="DH323" s="13" t="n">
        <v>0.099268</v>
      </c>
      <c r="DI323" s="13" t="n">
        <v>0.015516</v>
      </c>
      <c r="DJ323" s="13" t="n">
        <v>0.028691</v>
      </c>
      <c r="DK323" s="13" t="n">
        <v>0.017674</v>
      </c>
      <c r="DL323" s="13" t="n">
        <v>0.030372</v>
      </c>
      <c r="DM323" s="13" t="n">
        <v>-0.06808</v>
      </c>
      <c r="DN323" s="13" t="n">
        <v>0.056662</v>
      </c>
      <c r="DO323" s="13" t="n">
        <v>0.187037</v>
      </c>
      <c r="DP323" s="13" t="n">
        <v>0.088872</v>
      </c>
      <c r="DQ323" s="13" t="n">
        <v>0.042029</v>
      </c>
      <c r="DR323" s="13" t="n">
        <v>0.122259</v>
      </c>
      <c r="DS323" s="13" t="n">
        <v>0.046456</v>
      </c>
      <c r="DT323" s="13" t="n">
        <v>0.006733</v>
      </c>
      <c r="DV323" s="13" t="n">
        <v>0.013977</v>
      </c>
      <c r="DW323" s="13" t="n">
        <v>-0.025048</v>
      </c>
      <c r="DX323" s="13" t="n">
        <v>0.048073</v>
      </c>
      <c r="DY323" s="13" t="n">
        <v>0.031852</v>
      </c>
      <c r="DZ323" s="13" t="n">
        <v>0.008712</v>
      </c>
      <c r="EA323" s="13" t="n">
        <v>-0.02366</v>
      </c>
      <c r="EB323" s="13" t="n">
        <v>0.15901</v>
      </c>
      <c r="EC323" s="13" t="n">
        <v>0.05341</v>
      </c>
      <c r="ED323" s="13" t="n">
        <v>-0.020244</v>
      </c>
      <c r="EE323" s="13" t="n">
        <v>0.017099</v>
      </c>
      <c r="EF323" s="13" t="n">
        <v>-0.009401</v>
      </c>
      <c r="EG323" s="13" t="n">
        <v>0.017902</v>
      </c>
      <c r="EH323" s="13" t="n">
        <v>-0.042191</v>
      </c>
      <c r="EI323" s="13" t="n">
        <v>0.032763</v>
      </c>
      <c r="EJ323" s="13" t="n">
        <v>0.014262</v>
      </c>
      <c r="EK323" s="13" t="n">
        <v>-0.022284</v>
      </c>
      <c r="EL323" s="13" t="n">
        <v>0.09311</v>
      </c>
      <c r="EM323" s="13" t="n">
        <v>0.003785</v>
      </c>
      <c r="EN323" s="13" t="n">
        <v>0.023653</v>
      </c>
      <c r="EO323" s="13" t="n">
        <v>-0.002032</v>
      </c>
      <c r="EP323" s="13" t="n">
        <v>0.020789</v>
      </c>
      <c r="EQ323" s="13" t="n">
        <v>-0.035497</v>
      </c>
      <c r="ER323" s="13" t="n">
        <v>0.012802</v>
      </c>
      <c r="ES323" s="13" t="n">
        <v>0.006758</v>
      </c>
      <c r="ET323" s="13" t="n">
        <v>0.077577</v>
      </c>
      <c r="EU323" s="13" t="n">
        <v>-0.002753</v>
      </c>
      <c r="EV323" s="13" t="n">
        <v>0.007089</v>
      </c>
      <c r="EW323" s="13" t="n">
        <v>0.019129</v>
      </c>
      <c r="EX323" s="13" t="n">
        <v>-0.03709</v>
      </c>
      <c r="EY323" s="13" t="n">
        <v>-0.105393</v>
      </c>
      <c r="EZ323" s="13" t="n">
        <v>0.014799</v>
      </c>
      <c r="FA323" s="13" t="n">
        <v>-0.129337</v>
      </c>
      <c r="FB323" s="13" t="n">
        <v>0.115225</v>
      </c>
      <c r="FC323" s="13" t="n">
        <v>0.053527</v>
      </c>
      <c r="FD323" s="13" t="n">
        <v>-0.063352</v>
      </c>
      <c r="FE323" s="13" t="n">
        <v>0.032639</v>
      </c>
      <c r="FF323" s="13" t="n">
        <v>-0.109236</v>
      </c>
      <c r="FG323" s="13" t="n">
        <v>0.064453</v>
      </c>
      <c r="FH323" s="13" t="n">
        <v>0.010913</v>
      </c>
      <c r="FI323" s="13" t="n">
        <v>-0.059578</v>
      </c>
      <c r="FJ323" s="13" t="n">
        <v>0.056985</v>
      </c>
      <c r="FK323" s="13" t="n">
        <v>0.025523</v>
      </c>
      <c r="FL323" s="13" t="n">
        <v>0.030961</v>
      </c>
      <c r="FM323" s="13" t="n">
        <v>0.035151</v>
      </c>
      <c r="FN323" s="13" t="n">
        <v>-0.068493</v>
      </c>
      <c r="FO323" s="13" t="n">
        <v>-0.103572</v>
      </c>
      <c r="FP323" s="13" t="n">
        <v>-0.245916</v>
      </c>
      <c r="FQ323" s="13" t="n">
        <v>0.113288</v>
      </c>
      <c r="FR323" s="13" t="n">
        <v>0.006015</v>
      </c>
      <c r="FS323" s="13" t="n">
        <v>0.035316</v>
      </c>
      <c r="FT323" s="13" t="n">
        <v>0.013706</v>
      </c>
      <c r="FU323" s="13" t="n">
        <v>0.037934</v>
      </c>
      <c r="FV323" s="13" t="n">
        <v>-0.067679</v>
      </c>
      <c r="FW323" s="13" t="n">
        <v>0.062457</v>
      </c>
      <c r="FX323" s="13" t="n">
        <v>0.193279</v>
      </c>
      <c r="FY323" s="13" t="n">
        <v>0.088936</v>
      </c>
      <c r="FZ323" s="13" t="n">
        <v>0.053208</v>
      </c>
      <c r="GA323" s="13" t="n">
        <v>0.127437</v>
      </c>
      <c r="GB323" s="13" t="n">
        <v>0.058206</v>
      </c>
      <c r="GC323" s="13" t="n">
        <v>0.009815</v>
      </c>
    </row>
    <row r="324" customFormat="false" ht="15" hidden="false" customHeight="false" outlineLevel="0" collapsed="false">
      <c r="B324" s="8" t="str">
        <f aca="false">Deals!B324</f>
        <v>Gannett Media Corp.</v>
      </c>
      <c r="C324" s="12" t="n">
        <v>1</v>
      </c>
      <c r="D324" s="13" t="n">
        <v>0.085981</v>
      </c>
      <c r="E324" s="13" t="n">
        <v>0.045898</v>
      </c>
      <c r="F324" s="13" t="n">
        <v>-0.02269</v>
      </c>
      <c r="G324" s="13" t="n">
        <v>-0.09513</v>
      </c>
      <c r="H324" s="13" t="n">
        <v>-0.020025</v>
      </c>
      <c r="I324" s="13" t="n">
        <v>-0.070968</v>
      </c>
      <c r="J324" s="13" t="n">
        <v>0.066667</v>
      </c>
      <c r="K324" s="13" t="n">
        <v>0.051432</v>
      </c>
      <c r="L324" s="13" t="n">
        <v>-0.046904</v>
      </c>
      <c r="M324" s="13" t="n">
        <v>0.012467</v>
      </c>
      <c r="N324" s="13" t="n">
        <v>-0.068697</v>
      </c>
      <c r="O324" s="13" t="n">
        <v>-0.073892</v>
      </c>
      <c r="P324" s="13" t="n">
        <v>-0.017477</v>
      </c>
      <c r="Q324" s="13" t="n">
        <v>0.054911</v>
      </c>
      <c r="R324" s="13" t="n">
        <v>0.034125</v>
      </c>
      <c r="S324" s="13" t="n">
        <v>0.000717</v>
      </c>
      <c r="T324" s="13" t="n">
        <v>0.072516</v>
      </c>
      <c r="U324" s="13" t="n">
        <v>0.079784</v>
      </c>
      <c r="V324" s="13" t="n">
        <v>0.087038</v>
      </c>
      <c r="W324" s="13" t="n">
        <v>-0.024194</v>
      </c>
      <c r="X324" s="13" t="n">
        <v>0.036353</v>
      </c>
      <c r="Y324" s="13" t="n">
        <v>-0.040985</v>
      </c>
      <c r="Z324" s="13" t="n">
        <v>0.00996</v>
      </c>
      <c r="AA324" s="13" t="n">
        <v>-0.031062</v>
      </c>
      <c r="AB324" s="13" t="n">
        <v>0.093071</v>
      </c>
      <c r="AC324" s="13" t="n">
        <v>0.027436</v>
      </c>
      <c r="AD324" s="13" t="n">
        <v>-0.01215</v>
      </c>
      <c r="AE324" s="13" t="n">
        <v>-0.027436</v>
      </c>
      <c r="AF324" s="13" t="n">
        <v>-0.0107</v>
      </c>
      <c r="AG324" s="13" t="n">
        <v>-0.030969</v>
      </c>
      <c r="AH324" s="13" t="n">
        <v>0.069072</v>
      </c>
      <c r="AI324" s="13" t="n">
        <v>-0.162006</v>
      </c>
      <c r="AJ324" s="13" t="n">
        <v>0.300117</v>
      </c>
      <c r="AK324" s="13" t="n">
        <v>0.058611</v>
      </c>
      <c r="AL324" s="13" t="n">
        <v>-0.088586</v>
      </c>
      <c r="AM324" s="13" t="n">
        <v>-0.114801</v>
      </c>
      <c r="AN324" s="13" t="n">
        <v>-0.157556</v>
      </c>
      <c r="AO324" s="13" t="n">
        <v>0.058524</v>
      </c>
      <c r="AP324" s="13" t="n">
        <v>0.256127</v>
      </c>
      <c r="AQ324" s="13" t="n">
        <v>0.026341</v>
      </c>
      <c r="AR324" s="13" t="n">
        <v>0.036122</v>
      </c>
      <c r="AS324" s="13" t="n">
        <v>0.02514</v>
      </c>
      <c r="AT324" s="13" t="n">
        <v>-0.413825</v>
      </c>
      <c r="AU324" s="13" t="n">
        <v>0.003145</v>
      </c>
      <c r="AV324" s="13" t="n">
        <v>-0.04232</v>
      </c>
      <c r="AW324" s="13" t="n">
        <v>-0.312602</v>
      </c>
      <c r="AX324" s="13" t="n">
        <v>-0.647619</v>
      </c>
      <c r="AY324" s="13" t="n">
        <v>-0.236486</v>
      </c>
      <c r="AZ324" s="13" t="n">
        <v>0.159292</v>
      </c>
      <c r="BA324" s="13" t="n">
        <v>0.053435</v>
      </c>
      <c r="BB324" s="13" t="n">
        <v>0.072464</v>
      </c>
      <c r="BC324" s="13" t="n">
        <v>0.168919</v>
      </c>
      <c r="BD324" s="13" t="n">
        <v>-0.248555</v>
      </c>
      <c r="BE324" s="13" t="n">
        <v>-0.115385</v>
      </c>
      <c r="BF324" s="13" t="n">
        <v>1.469565</v>
      </c>
      <c r="BG324" s="13" t="n">
        <v>0.183099</v>
      </c>
      <c r="BH324" s="13" t="n">
        <v>0.018859</v>
      </c>
      <c r="BI324" s="13" t="n">
        <v>0.124743</v>
      </c>
      <c r="BJ324" s="13" t="n">
        <v>0.062936</v>
      </c>
      <c r="BK324" s="13" t="n">
        <v>0.022207</v>
      </c>
      <c r="BM324" s="13" t="n">
        <v>0.009363</v>
      </c>
      <c r="BN324" s="13" t="n">
        <v>-0.008015</v>
      </c>
      <c r="BO324" s="13" t="n">
        <v>0.041571</v>
      </c>
      <c r="BP324" s="13" t="n">
        <v>0.021929</v>
      </c>
      <c r="BQ324" s="13" t="n">
        <v>0.013879</v>
      </c>
      <c r="BR324" s="13" t="n">
        <v>-0.028352</v>
      </c>
      <c r="BS324" s="13" t="n">
        <v>0.132419</v>
      </c>
      <c r="BT324" s="13" t="n">
        <v>0.021499</v>
      </c>
      <c r="BU324" s="13" t="n">
        <v>-0.001631</v>
      </c>
      <c r="BV324" s="13" t="n">
        <v>0.012207</v>
      </c>
      <c r="BW324" s="13" t="n">
        <v>-0.007634</v>
      </c>
      <c r="BX324" s="13" t="n">
        <v>-0.001231</v>
      </c>
      <c r="BY324" s="13" t="n">
        <v>-0.019205</v>
      </c>
      <c r="BZ324" s="13" t="n">
        <v>0.023121</v>
      </c>
      <c r="CA324" s="13" t="n">
        <v>0.000499</v>
      </c>
      <c r="CB324" s="13" t="n">
        <v>-0.009424</v>
      </c>
      <c r="CC324" s="13" t="n">
        <v>0.067982</v>
      </c>
      <c r="CD324" s="13" t="n">
        <v>0.00535</v>
      </c>
      <c r="CE324" s="13" t="n">
        <v>0.033907</v>
      </c>
      <c r="CF324" s="13" t="n">
        <v>-0.013191</v>
      </c>
      <c r="CG324" s="13" t="n">
        <v>0.036353</v>
      </c>
      <c r="CH324" s="13" t="n">
        <v>-0.040985</v>
      </c>
      <c r="CI324" s="13" t="n">
        <v>0.016383</v>
      </c>
      <c r="CJ324" s="13" t="n">
        <v>0.013182</v>
      </c>
      <c r="CK324" s="13" t="n">
        <v>0.055146</v>
      </c>
      <c r="CL324" s="13" t="n">
        <v>-0.001167</v>
      </c>
      <c r="CM324" s="13" t="n">
        <v>0.024528</v>
      </c>
      <c r="CN324" s="13" t="n">
        <v>0.026253</v>
      </c>
      <c r="CO324" s="13" t="n">
        <v>-0.039848</v>
      </c>
      <c r="CP324" s="13" t="n">
        <v>-0.074916</v>
      </c>
      <c r="CQ324" s="13" t="n">
        <v>0.02478</v>
      </c>
      <c r="CR324" s="13" t="n">
        <v>-0.119674</v>
      </c>
      <c r="CS324" s="13" t="n">
        <v>0.107288</v>
      </c>
      <c r="CT324" s="13" t="n">
        <v>0.038796</v>
      </c>
      <c r="CU324" s="13" t="n">
        <v>-0.023051</v>
      </c>
      <c r="CV324" s="13" t="n">
        <v>0.057962</v>
      </c>
      <c r="CW324" s="13" t="n">
        <v>-0.085032</v>
      </c>
      <c r="CX324" s="13" t="n">
        <v>0.065737</v>
      </c>
      <c r="CY324" s="13" t="n">
        <v>-0.0009</v>
      </c>
      <c r="CZ324" s="13" t="n">
        <v>-0.078032</v>
      </c>
      <c r="DA324" s="13" t="n">
        <v>0.063405</v>
      </c>
      <c r="DB324" s="13" t="n">
        <v>0.02682</v>
      </c>
      <c r="DC324" s="13" t="n">
        <v>0.0512</v>
      </c>
      <c r="DD324" s="13" t="n">
        <v>0.021085</v>
      </c>
      <c r="DE324" s="13" t="n">
        <v>-0.050291</v>
      </c>
      <c r="DF324" s="13" t="n">
        <v>-0.090456</v>
      </c>
      <c r="DG324" s="13" t="n">
        <v>-0.265274</v>
      </c>
      <c r="DH324" s="13" t="n">
        <v>0.151394</v>
      </c>
      <c r="DI324" s="13" t="n">
        <v>0.041925</v>
      </c>
      <c r="DJ324" s="13" t="n">
        <v>0.044262</v>
      </c>
      <c r="DK324" s="13" t="n">
        <v>0.042985</v>
      </c>
      <c r="DL324" s="13" t="n">
        <v>0.05474</v>
      </c>
      <c r="DM324" s="13" t="n">
        <v>-0.031873</v>
      </c>
      <c r="DN324" s="13" t="n">
        <v>0.050201</v>
      </c>
      <c r="DO324" s="13" t="n">
        <v>0.166688</v>
      </c>
      <c r="DP324" s="13" t="n">
        <v>0.086023</v>
      </c>
      <c r="DQ324" s="13" t="n">
        <v>0.018859</v>
      </c>
      <c r="DR324" s="13" t="n">
        <v>0.124743</v>
      </c>
      <c r="DS324" s="13" t="n">
        <v>0.062936</v>
      </c>
      <c r="DT324" s="13" t="n">
        <v>0.022207</v>
      </c>
      <c r="DV324" s="13" t="n">
        <v>0.007433</v>
      </c>
      <c r="DW324" s="13" t="n">
        <v>-0.009751</v>
      </c>
      <c r="DX324" s="13" t="n">
        <v>0.045997</v>
      </c>
      <c r="DY324" s="13" t="n">
        <v>0.027097</v>
      </c>
      <c r="DZ324" s="13" t="n">
        <v>0.016254</v>
      </c>
      <c r="EA324" s="13" t="n">
        <v>-0.028065</v>
      </c>
      <c r="EB324" s="13" t="n">
        <v>0.135358</v>
      </c>
      <c r="EC324" s="13" t="n">
        <v>0.023606</v>
      </c>
      <c r="ED324" s="13" t="n">
        <v>-0.001285</v>
      </c>
      <c r="EE324" s="13" t="n">
        <v>0.009152</v>
      </c>
      <c r="EF324" s="13" t="n">
        <v>-0.005001</v>
      </c>
      <c r="EG324" s="13" t="n">
        <v>-0.000392</v>
      </c>
      <c r="EH324" s="13" t="n">
        <v>-0.016334</v>
      </c>
      <c r="EI324" s="13" t="n">
        <v>0.022952</v>
      </c>
      <c r="EJ324" s="13" t="n">
        <v>0.002484</v>
      </c>
      <c r="EK324" s="13" t="n">
        <v>-0.012488</v>
      </c>
      <c r="EL324" s="13" t="n">
        <v>0.076427</v>
      </c>
      <c r="EM324" s="13" t="n">
        <v>0.00355</v>
      </c>
      <c r="EN324" s="13" t="n">
        <v>0.029911</v>
      </c>
      <c r="EO324" s="13" t="n">
        <v>-0.011401</v>
      </c>
      <c r="EP324" s="13" t="n">
        <v>0.02942</v>
      </c>
      <c r="EQ324" s="13" t="n">
        <v>-0.040208</v>
      </c>
      <c r="ER324" s="13" t="n">
        <v>0.015816</v>
      </c>
      <c r="ES324" s="13" t="n">
        <v>0.009584</v>
      </c>
      <c r="ET324" s="13" t="n">
        <v>0.051542</v>
      </c>
      <c r="EU324" s="13" t="n">
        <v>0.000605</v>
      </c>
      <c r="EV324" s="13" t="n">
        <v>0.022955</v>
      </c>
      <c r="EW324" s="13" t="n">
        <v>0.02443</v>
      </c>
      <c r="EX324" s="13" t="n">
        <v>-0.040345</v>
      </c>
      <c r="EY324" s="13" t="n">
        <v>-0.0755</v>
      </c>
      <c r="EZ324" s="13" t="n">
        <v>0.023242</v>
      </c>
      <c r="FA324" s="13" t="n">
        <v>-0.12462</v>
      </c>
      <c r="FB324" s="13" t="n">
        <v>0.109262</v>
      </c>
      <c r="FC324" s="13" t="n">
        <v>0.03816</v>
      </c>
      <c r="FD324" s="13" t="n">
        <v>-0.023201</v>
      </c>
      <c r="FE324" s="13" t="n">
        <v>0.060626</v>
      </c>
      <c r="FF324" s="13" t="n">
        <v>-0.098854</v>
      </c>
      <c r="FG324" s="13" t="n">
        <v>0.076118</v>
      </c>
      <c r="FH324" s="13" t="n">
        <v>-0.002632</v>
      </c>
      <c r="FI324" s="13" t="n">
        <v>-0.07722</v>
      </c>
      <c r="FJ324" s="13" t="n">
        <v>0.064098</v>
      </c>
      <c r="FK324" s="13" t="n">
        <v>0.019316</v>
      </c>
      <c r="FL324" s="13" t="n">
        <v>0.049638</v>
      </c>
      <c r="FM324" s="13" t="n">
        <v>0.02739</v>
      </c>
      <c r="FN324" s="13" t="n">
        <v>-0.05216</v>
      </c>
      <c r="FO324" s="13" t="n">
        <v>-0.097001</v>
      </c>
      <c r="FP324" s="13" t="n">
        <v>-0.275731</v>
      </c>
      <c r="FQ324" s="13" t="n">
        <v>0.187651</v>
      </c>
      <c r="FR324" s="13" t="n">
        <v>0.034982</v>
      </c>
      <c r="FS324" s="13" t="n">
        <v>0.043237</v>
      </c>
      <c r="FT324" s="13" t="n">
        <v>0.043918</v>
      </c>
      <c r="FU324" s="13" t="n">
        <v>0.050912</v>
      </c>
      <c r="FV324" s="13" t="n">
        <v>-0.043342</v>
      </c>
      <c r="FW324" s="13" t="n">
        <v>0.065999</v>
      </c>
      <c r="FX324" s="13" t="n">
        <v>0.168825</v>
      </c>
      <c r="FY324" s="13" t="n">
        <v>0.081255</v>
      </c>
      <c r="FZ324" s="13" t="n">
        <v>0.019686</v>
      </c>
      <c r="GA324" s="13" t="n">
        <v>0.117689</v>
      </c>
      <c r="GB324" s="13" t="n">
        <v>0.06659</v>
      </c>
      <c r="GC324" s="13" t="n">
        <v>0.01446</v>
      </c>
    </row>
    <row r="325" customFormat="false" ht="15" hidden="false" customHeight="false" outlineLevel="0" collapsed="false">
      <c r="B325" s="8" t="str">
        <f aca="false">Deals!B325</f>
        <v>Western Digital Corp</v>
      </c>
      <c r="C325" s="12" t="n">
        <v>1</v>
      </c>
      <c r="D325" s="13" t="n">
        <v>0.015471</v>
      </c>
      <c r="E325" s="13" t="n">
        <v>0.00529</v>
      </c>
      <c r="F325" s="13" t="n">
        <v>-0.01768</v>
      </c>
      <c r="G325" s="13" t="n">
        <v>0.252839</v>
      </c>
      <c r="H325" s="13" t="n">
        <v>-0.000513</v>
      </c>
      <c r="I325" s="13" t="n">
        <v>0.089322</v>
      </c>
      <c r="J325" s="13" t="n">
        <v>0.067389</v>
      </c>
      <c r="K325" s="13" t="n">
        <v>0.173363</v>
      </c>
      <c r="L325" s="13" t="n">
        <v>-0.035746</v>
      </c>
      <c r="M325" s="13" t="n">
        <v>0.073491</v>
      </c>
      <c r="N325" s="13" t="n">
        <v>0.079244</v>
      </c>
      <c r="O325" s="13" t="n">
        <v>0.011115</v>
      </c>
      <c r="P325" s="13" t="n">
        <v>-0.016211</v>
      </c>
      <c r="Q325" s="13" t="n">
        <v>-0.039278</v>
      </c>
      <c r="R325" s="13" t="n">
        <v>0.037007</v>
      </c>
      <c r="S325" s="13" t="n">
        <v>-0.021185</v>
      </c>
      <c r="T325" s="13" t="n">
        <v>0.033218</v>
      </c>
      <c r="U325" s="13" t="n">
        <v>-0.116613</v>
      </c>
      <c r="V325" s="13" t="n">
        <v>0.008496</v>
      </c>
      <c r="W325" s="13" t="n">
        <v>0.118823</v>
      </c>
      <c r="X325" s="13" t="n">
        <v>-0.021803</v>
      </c>
      <c r="Y325" s="13" t="n">
        <v>0.060087</v>
      </c>
      <c r="Z325" s="13" t="n">
        <v>-0.146093</v>
      </c>
      <c r="AA325" s="13" t="n">
        <v>0.059906</v>
      </c>
      <c r="AB325" s="13" t="n">
        <v>-0.073045</v>
      </c>
      <c r="AC325" s="13" t="n">
        <v>-0.093786</v>
      </c>
      <c r="AD325" s="13" t="n">
        <v>-0.098503</v>
      </c>
      <c r="AE325" s="13" t="n">
        <v>-0.07432</v>
      </c>
      <c r="AF325" s="13" t="n">
        <v>-0.264264</v>
      </c>
      <c r="AG325" s="13" t="n">
        <v>0.053866</v>
      </c>
      <c r="AH325" s="13" t="n">
        <v>-0.185503</v>
      </c>
      <c r="AI325" s="13" t="n">
        <v>0.216933</v>
      </c>
      <c r="AJ325" s="13" t="n">
        <v>0.118026</v>
      </c>
      <c r="AK325" s="13" t="n">
        <v>-0.044533</v>
      </c>
      <c r="AL325" s="13" t="n">
        <v>0.06367</v>
      </c>
      <c r="AM325" s="13" t="n">
        <v>-0.271909</v>
      </c>
      <c r="AN325" s="13" t="n">
        <v>0.277539</v>
      </c>
      <c r="AO325" s="13" t="n">
        <v>0.133333</v>
      </c>
      <c r="AP325" s="13" t="n">
        <v>0.06272</v>
      </c>
      <c r="AQ325" s="13" t="n">
        <v>0.041383</v>
      </c>
      <c r="AR325" s="13" t="n">
        <v>-0.13397</v>
      </c>
      <c r="AS325" s="13" t="n">
        <v>-0.025557</v>
      </c>
      <c r="AT325" s="13" t="n">
        <v>0.261077</v>
      </c>
      <c r="AU325" s="13" t="n">
        <v>0.031984</v>
      </c>
      <c r="AV325" s="13" t="n">
        <v>-0.151756</v>
      </c>
      <c r="AW325" s="13" t="n">
        <v>-0.2509</v>
      </c>
      <c r="AX325" s="13" t="n">
        <v>0.10716</v>
      </c>
      <c r="AY325" s="13" t="n">
        <v>-0.037109</v>
      </c>
      <c r="AZ325" s="13" t="n">
        <v>-0.004958</v>
      </c>
      <c r="BA325" s="13" t="n">
        <v>-0.023783</v>
      </c>
      <c r="BB325" s="13" t="n">
        <v>-0.108585</v>
      </c>
      <c r="BC325" s="13" t="n">
        <v>-0.048673</v>
      </c>
      <c r="BD325" s="13" t="n">
        <v>0.032285</v>
      </c>
      <c r="BE325" s="13" t="n">
        <v>0.189504</v>
      </c>
      <c r="BF325" s="13" t="n">
        <v>0.23418</v>
      </c>
      <c r="BG325" s="13" t="n">
        <v>0.018776</v>
      </c>
      <c r="BH325" s="13" t="n">
        <v>0.214425</v>
      </c>
      <c r="BI325" s="13" t="n">
        <v>-0.025974</v>
      </c>
      <c r="BJ325" s="13" t="n">
        <v>0.058127</v>
      </c>
      <c r="BK325" s="13" t="n">
        <v>0.065128</v>
      </c>
      <c r="BM325" s="13" t="n">
        <v>-0.041377</v>
      </c>
      <c r="BN325" s="13" t="n">
        <v>0.063589</v>
      </c>
      <c r="BO325" s="13" t="n">
        <v>0.058929</v>
      </c>
      <c r="BP325" s="13" t="n">
        <v>-0.003255</v>
      </c>
      <c r="BQ325" s="13" t="n">
        <v>-0.005223</v>
      </c>
      <c r="BR325" s="13" t="n">
        <v>0.166082</v>
      </c>
      <c r="BS325" s="13" t="n">
        <v>0.020497</v>
      </c>
      <c r="BT325" s="13" t="n">
        <v>0.015836</v>
      </c>
      <c r="BU325" s="13" t="n">
        <v>0.028293</v>
      </c>
      <c r="BV325" s="13" t="n">
        <v>-0.034481</v>
      </c>
      <c r="BW325" s="13" t="n">
        <v>-0.008654</v>
      </c>
      <c r="BX325" s="13" t="n">
        <v>-0.030146</v>
      </c>
      <c r="BY325" s="13" t="n">
        <v>0.039228</v>
      </c>
      <c r="BZ325" s="13" t="n">
        <v>0.019761</v>
      </c>
      <c r="CA325" s="13" t="n">
        <v>-0.024956</v>
      </c>
      <c r="CB325" s="13" t="n">
        <v>0.056489</v>
      </c>
      <c r="CC325" s="13" t="n">
        <v>0.020043</v>
      </c>
      <c r="CD325" s="13" t="n">
        <v>0.048384</v>
      </c>
      <c r="CE325" s="13" t="n">
        <v>0.035384</v>
      </c>
      <c r="CF325" s="13" t="n">
        <v>0.016835</v>
      </c>
      <c r="CG325" s="13" t="n">
        <v>-0.047199</v>
      </c>
      <c r="CH325" s="13" t="n">
        <v>0.002994</v>
      </c>
      <c r="CI325" s="13" t="n">
        <v>0.023362</v>
      </c>
      <c r="CJ325" s="13" t="n">
        <v>0.015536</v>
      </c>
      <c r="CK325" s="13" t="n">
        <v>-0.0049</v>
      </c>
      <c r="CL325" s="13" t="n">
        <v>0.029162</v>
      </c>
      <c r="CM325" s="13" t="n">
        <v>-0.01042</v>
      </c>
      <c r="CN325" s="13" t="n">
        <v>-0.000782</v>
      </c>
      <c r="CO325" s="13" t="n">
        <v>-0.091073</v>
      </c>
      <c r="CP325" s="13" t="n">
        <v>0.051961</v>
      </c>
      <c r="CQ325" s="13" t="n">
        <v>-0.129139</v>
      </c>
      <c r="CR325" s="13" t="n">
        <v>0.117566</v>
      </c>
      <c r="CS325" s="13" t="n">
        <v>0.031284</v>
      </c>
      <c r="CT325" s="13" t="n">
        <v>-0.030933</v>
      </c>
      <c r="CU325" s="13" t="n">
        <v>0.045064</v>
      </c>
      <c r="CV325" s="13" t="n">
        <v>-0.078704</v>
      </c>
      <c r="CW325" s="13" t="n">
        <v>0.06896</v>
      </c>
      <c r="CX325" s="13" t="n">
        <v>-0.000265</v>
      </c>
      <c r="CY325" s="13" t="n">
        <v>-0.081883</v>
      </c>
      <c r="CZ325" s="13" t="n">
        <v>0.050447</v>
      </c>
      <c r="DA325" s="13" t="n">
        <v>-0.031989</v>
      </c>
      <c r="DB325" s="13" t="n">
        <v>0.038335</v>
      </c>
      <c r="DC325" s="13" t="n">
        <v>0.0586</v>
      </c>
      <c r="DD325" s="13" t="n">
        <v>-0.034066</v>
      </c>
      <c r="DE325" s="13" t="n">
        <v>-0.133551</v>
      </c>
      <c r="DF325" s="13" t="n">
        <v>-0.325184</v>
      </c>
      <c r="DG325" s="13" t="n">
        <v>0.174705</v>
      </c>
      <c r="DH325" s="13" t="n">
        <v>0.019194</v>
      </c>
      <c r="DI325" s="13" t="n">
        <v>0.018633</v>
      </c>
      <c r="DJ325" s="13" t="n">
        <v>0.024797</v>
      </c>
      <c r="DK325" s="13" t="n">
        <v>0.03808</v>
      </c>
      <c r="DL325" s="13" t="n">
        <v>-0.044539</v>
      </c>
      <c r="DM325" s="13" t="n">
        <v>0.015225</v>
      </c>
      <c r="DN325" s="13" t="n">
        <v>0.203849</v>
      </c>
      <c r="DO325" s="13" t="n">
        <v>0.044087</v>
      </c>
      <c r="DP325" s="13" t="n">
        <v>0.025945</v>
      </c>
      <c r="DQ325" s="13" t="n">
        <v>0.127692</v>
      </c>
      <c r="DR325" s="13" t="n">
        <v>0.066474</v>
      </c>
      <c r="DS325" s="13" t="n">
        <v>0.062121</v>
      </c>
      <c r="DT325" s="13" t="n">
        <v>0.045177</v>
      </c>
      <c r="DV325" s="13" t="n">
        <v>-0.045459</v>
      </c>
      <c r="DW325" s="13" t="n">
        <v>0.064455</v>
      </c>
      <c r="DX325" s="13" t="n">
        <v>0.053694</v>
      </c>
      <c r="DY325" s="13" t="n">
        <v>0.001776</v>
      </c>
      <c r="DZ325" s="13" t="n">
        <v>-0.024815</v>
      </c>
      <c r="EA325" s="13" t="n">
        <v>0.156124</v>
      </c>
      <c r="EB325" s="13" t="n">
        <v>0.006068</v>
      </c>
      <c r="EC325" s="13" t="n">
        <v>0.013224</v>
      </c>
      <c r="ED325" s="13" t="n">
        <v>0.017625</v>
      </c>
      <c r="EE325" s="13" t="n">
        <v>-0.027064</v>
      </c>
      <c r="EF325" s="13" t="n">
        <v>-0.020286</v>
      </c>
      <c r="EG325" s="13" t="n">
        <v>-0.034147</v>
      </c>
      <c r="EH325" s="13" t="n">
        <v>0.033017</v>
      </c>
      <c r="EI325" s="13" t="n">
        <v>0.01796</v>
      </c>
      <c r="EJ325" s="13" t="n">
        <v>-0.024494</v>
      </c>
      <c r="EK325" s="13" t="n">
        <v>0.053195</v>
      </c>
      <c r="EL325" s="13" t="n">
        <v>0.013447</v>
      </c>
      <c r="EM325" s="13" t="n">
        <v>0.048179</v>
      </c>
      <c r="EN325" s="13" t="n">
        <v>0.033462</v>
      </c>
      <c r="EO325" s="13" t="n">
        <v>0.021105</v>
      </c>
      <c r="EP325" s="13" t="n">
        <v>-0.041252</v>
      </c>
      <c r="EQ325" s="13" t="n">
        <v>0.006483</v>
      </c>
      <c r="ER325" s="13" t="n">
        <v>0.014935</v>
      </c>
      <c r="ES325" s="13" t="n">
        <v>0.013509</v>
      </c>
      <c r="ET325" s="13" t="n">
        <v>0.000349</v>
      </c>
      <c r="EU325" s="13" t="n">
        <v>0.024585</v>
      </c>
      <c r="EV325" s="13" t="n">
        <v>-0.006965</v>
      </c>
      <c r="EW325" s="13" t="n">
        <v>-0.003842</v>
      </c>
      <c r="EX325" s="13" t="n">
        <v>-0.089963</v>
      </c>
      <c r="EY325" s="13" t="n">
        <v>0.04669</v>
      </c>
      <c r="EZ325" s="13" t="n">
        <v>-0.137656</v>
      </c>
      <c r="FA325" s="13" t="n">
        <v>0.127661</v>
      </c>
      <c r="FB325" s="13" t="n">
        <v>0.030364</v>
      </c>
      <c r="FC325" s="13" t="n">
        <v>-0.031091</v>
      </c>
      <c r="FD325" s="13" t="n">
        <v>0.041851</v>
      </c>
      <c r="FE325" s="13" t="n">
        <v>-0.085806</v>
      </c>
      <c r="FF325" s="13" t="n">
        <v>0.068523</v>
      </c>
      <c r="FG325" s="13" t="n">
        <v>-0.001953</v>
      </c>
      <c r="FH325" s="13" t="n">
        <v>-0.07446</v>
      </c>
      <c r="FI325" s="13" t="n">
        <v>0.045343</v>
      </c>
      <c r="FJ325" s="13" t="n">
        <v>-0.027112</v>
      </c>
      <c r="FK325" s="13" t="n">
        <v>0.034546</v>
      </c>
      <c r="FL325" s="13" t="n">
        <v>0.070341</v>
      </c>
      <c r="FM325" s="13" t="n">
        <v>-0.031844</v>
      </c>
      <c r="FN325" s="13" t="n">
        <v>-0.126271</v>
      </c>
      <c r="FO325" s="13" t="n">
        <v>-0.331716</v>
      </c>
      <c r="FP325" s="13" t="n">
        <v>0.212963</v>
      </c>
      <c r="FQ325" s="13" t="n">
        <v>0.015937</v>
      </c>
      <c r="FR325" s="13" t="n">
        <v>0.029576</v>
      </c>
      <c r="FS325" s="13" t="n">
        <v>0.025364</v>
      </c>
      <c r="FT325" s="13" t="n">
        <v>0.042882</v>
      </c>
      <c r="FU325" s="13" t="n">
        <v>-0.046939</v>
      </c>
      <c r="FV325" s="13" t="n">
        <v>0.013266</v>
      </c>
      <c r="FW325" s="13" t="n">
        <v>0.221271</v>
      </c>
      <c r="FX325" s="13" t="n">
        <v>0.050337</v>
      </c>
      <c r="FY325" s="13" t="n">
        <v>0.022736</v>
      </c>
      <c r="FZ325" s="13" t="n">
        <v>0.131127</v>
      </c>
      <c r="GA325" s="13" t="n">
        <v>0.072782</v>
      </c>
      <c r="GB325" s="13" t="n">
        <v>0.060342</v>
      </c>
      <c r="GC325" s="13" t="n">
        <v>0.038634</v>
      </c>
    </row>
    <row r="326" customFormat="false" ht="15" hidden="false" customHeight="false" outlineLevel="0" collapsed="false">
      <c r="B326" s="8" t="str">
        <f aca="false">Deals!B326</f>
        <v>Shenandoah Telecommunications Company</v>
      </c>
      <c r="C326" s="12" t="n">
        <v>1</v>
      </c>
      <c r="D326" s="13" t="n">
        <v>0.221007</v>
      </c>
      <c r="E326" s="13" t="n">
        <v>0.051715</v>
      </c>
      <c r="F326" s="13" t="n">
        <v>-0.373905</v>
      </c>
      <c r="G326" s="13" t="n">
        <v>0.057932</v>
      </c>
      <c r="H326" s="13" t="n">
        <v>-0.029768</v>
      </c>
      <c r="I326" s="13" t="n">
        <v>0.07197</v>
      </c>
      <c r="J326" s="13" t="n">
        <v>-0.026738</v>
      </c>
      <c r="K326" s="13" t="n">
        <v>-0.001832</v>
      </c>
      <c r="L326" s="13" t="n">
        <v>0.031193</v>
      </c>
      <c r="M326" s="13" t="n">
        <v>-0.001779</v>
      </c>
      <c r="N326" s="13" t="n">
        <v>0.14082</v>
      </c>
      <c r="O326" s="13" t="n">
        <v>-0.042188</v>
      </c>
      <c r="P326" s="13" t="n">
        <v>0.001631</v>
      </c>
      <c r="Q326" s="13" t="n">
        <v>0.001629</v>
      </c>
      <c r="R326" s="13" t="n">
        <v>0.172358</v>
      </c>
      <c r="S326" s="13" t="n">
        <v>0.0319</v>
      </c>
      <c r="T326" s="13" t="n">
        <v>0.021505</v>
      </c>
      <c r="U326" s="13" t="n">
        <v>0.016053</v>
      </c>
      <c r="V326" s="13" t="n">
        <v>-0.118644</v>
      </c>
      <c r="W326" s="13" t="n">
        <v>0.005917</v>
      </c>
      <c r="X326" s="13" t="n">
        <v>-0.035294</v>
      </c>
      <c r="Y326" s="13" t="n">
        <v>0.097561</v>
      </c>
      <c r="Z326" s="13" t="n">
        <v>0.048611</v>
      </c>
      <c r="AA326" s="13" t="n">
        <v>-0.154967</v>
      </c>
      <c r="AB326" s="13" t="n">
        <v>0.025078</v>
      </c>
      <c r="AC326" s="13" t="n">
        <v>0.009174</v>
      </c>
      <c r="AD326" s="13" t="n">
        <v>0.156061</v>
      </c>
      <c r="AE326" s="13" t="n">
        <v>0.015727</v>
      </c>
      <c r="AF326" s="13" t="n">
        <v>-0.018839</v>
      </c>
      <c r="AG326" s="13" t="n">
        <v>0.321147</v>
      </c>
      <c r="AH326" s="13" t="n">
        <v>-0.114291</v>
      </c>
      <c r="AI326" s="13" t="n">
        <v>0.076384</v>
      </c>
      <c r="AJ326" s="13" t="n">
        <v>-0.066975</v>
      </c>
      <c r="AK326" s="13" t="n">
        <v>-0.0018</v>
      </c>
      <c r="AL326" s="13" t="n">
        <v>-0.068305</v>
      </c>
      <c r="AM326" s="13" t="n">
        <v>-0.027099</v>
      </c>
      <c r="AN326" s="13" t="n">
        <v>-0.042029</v>
      </c>
      <c r="AO326" s="13" t="n">
        <v>0.021807</v>
      </c>
      <c r="AP326" s="13" t="n">
        <v>-0.198679</v>
      </c>
      <c r="AQ326" s="13" t="n">
        <v>0.007292</v>
      </c>
      <c r="AR326" s="13" t="n">
        <v>0.012276</v>
      </c>
      <c r="AS326" s="13" t="n">
        <v>0.176617</v>
      </c>
      <c r="AT326" s="13" t="n">
        <v>0.108123</v>
      </c>
      <c r="AU326" s="13" t="n">
        <v>-0.030281</v>
      </c>
      <c r="AV326" s="13" t="n">
        <v>0.101115</v>
      </c>
      <c r="AW326" s="13" t="n">
        <v>0.108485</v>
      </c>
      <c r="AX326" s="13" t="n">
        <v>0.086497</v>
      </c>
      <c r="AY326" s="13" t="n">
        <v>-0.016819</v>
      </c>
      <c r="AZ326" s="13" t="n">
        <v>-0.063106</v>
      </c>
      <c r="BA326" s="13" t="n">
        <v>0.019882</v>
      </c>
      <c r="BB326" s="13" t="n">
        <v>0.10006</v>
      </c>
      <c r="BC326" s="13" t="n">
        <v>-0.196383</v>
      </c>
      <c r="BD326" s="13" t="n">
        <v>-0.018452</v>
      </c>
      <c r="BE326" s="13" t="n">
        <v>0.026593</v>
      </c>
      <c r="BF326" s="13" t="n">
        <v>-0.026778</v>
      </c>
      <c r="BG326" s="13" t="n">
        <v>-0.101272</v>
      </c>
      <c r="BH326" s="13" t="n">
        <v>0.140983</v>
      </c>
      <c r="BI326" s="13" t="n">
        <v>0.100564</v>
      </c>
      <c r="BJ326" s="13" t="n">
        <v>-0.031756</v>
      </c>
      <c r="BK326" s="13" t="n">
        <v>0.05565</v>
      </c>
      <c r="BM326" s="13" t="n">
        <v>-0.003661</v>
      </c>
      <c r="BN326" s="13" t="n">
        <v>0.0807</v>
      </c>
      <c r="BO326" s="13" t="n">
        <v>0.003679</v>
      </c>
      <c r="BP326" s="13" t="n">
        <v>0.049663</v>
      </c>
      <c r="BQ326" s="13" t="n">
        <v>-0.099241</v>
      </c>
      <c r="BR326" s="13" t="n">
        <v>0.093107</v>
      </c>
      <c r="BS326" s="13" t="n">
        <v>-0.022398</v>
      </c>
      <c r="BT326" s="13" t="n">
        <v>0.025391</v>
      </c>
      <c r="BU326" s="13" t="n">
        <v>0.058384</v>
      </c>
      <c r="BV326" s="13" t="n">
        <v>0.035308</v>
      </c>
      <c r="BW326" s="13" t="n">
        <v>0.039279</v>
      </c>
      <c r="BX326" s="13" t="n">
        <v>0.004125</v>
      </c>
      <c r="BY326" s="13" t="n">
        <v>0.060634</v>
      </c>
      <c r="BZ326" s="13" t="n">
        <v>-0.000707</v>
      </c>
      <c r="CA326" s="13" t="n">
        <v>-0.008322</v>
      </c>
      <c r="CB326" s="13" t="n">
        <v>0.056939</v>
      </c>
      <c r="CC326" s="13" t="n">
        <v>0.002457</v>
      </c>
      <c r="CD326" s="13" t="n">
        <v>0.021676</v>
      </c>
      <c r="CE326" s="13" t="n">
        <v>0.000668</v>
      </c>
      <c r="CF326" s="13" t="n">
        <v>0.028132</v>
      </c>
      <c r="CG326" s="13" t="n">
        <v>-0.040882</v>
      </c>
      <c r="CH326" s="13" t="n">
        <v>0.020508</v>
      </c>
      <c r="CI326" s="13" t="n">
        <v>0.001011</v>
      </c>
      <c r="CJ326" s="13" t="n">
        <v>0.086613</v>
      </c>
      <c r="CK326" s="13" t="n">
        <v>0.011741</v>
      </c>
      <c r="CL326" s="13" t="n">
        <v>0.014514</v>
      </c>
      <c r="CM326" s="13" t="n">
        <v>0.076902</v>
      </c>
      <c r="CN326" s="13" t="n">
        <v>-0.014745</v>
      </c>
      <c r="CO326" s="13" t="n">
        <v>-0.126874</v>
      </c>
      <c r="CP326" s="13" t="n">
        <v>0.032953</v>
      </c>
      <c r="CQ326" s="13" t="n">
        <v>-0.121824</v>
      </c>
      <c r="CR326" s="13" t="n">
        <v>0.105013</v>
      </c>
      <c r="CS326" s="13" t="n">
        <v>0.062329</v>
      </c>
      <c r="CT326" s="13" t="n">
        <v>-0.003609</v>
      </c>
      <c r="CU326" s="13" t="n">
        <v>0.031597</v>
      </c>
      <c r="CV326" s="13" t="n">
        <v>-0.087487</v>
      </c>
      <c r="CW326" s="13" t="n">
        <v>0.087277</v>
      </c>
      <c r="CX326" s="13" t="n">
        <v>-0.028809</v>
      </c>
      <c r="CY326" s="13" t="n">
        <v>-0.01142</v>
      </c>
      <c r="CZ326" s="13" t="n">
        <v>-0.016157</v>
      </c>
      <c r="DA326" s="13" t="n">
        <v>0.036256</v>
      </c>
      <c r="DB326" s="13" t="n">
        <v>0.080028</v>
      </c>
      <c r="DC326" s="13" t="n">
        <v>0.039635</v>
      </c>
      <c r="DD326" s="13" t="n">
        <v>-0.02818</v>
      </c>
      <c r="DE326" s="13" t="n">
        <v>-0.076341</v>
      </c>
      <c r="DF326" s="13" t="n">
        <v>-0.193604</v>
      </c>
      <c r="DG326" s="13" t="n">
        <v>0.193768</v>
      </c>
      <c r="DH326" s="13" t="n">
        <v>0.102705</v>
      </c>
      <c r="DI326" s="13" t="n">
        <v>0.05686</v>
      </c>
      <c r="DJ326" s="13" t="n">
        <v>0.007253</v>
      </c>
      <c r="DK326" s="13" t="n">
        <v>0.079862</v>
      </c>
      <c r="DL326" s="13" t="n">
        <v>0.003401</v>
      </c>
      <c r="DM326" s="13" t="n">
        <v>-0.019809</v>
      </c>
      <c r="DN326" s="13" t="n">
        <v>0.214791</v>
      </c>
      <c r="DO326" s="13" t="n">
        <v>0.115065</v>
      </c>
      <c r="DP326" s="13" t="n">
        <v>0.116678</v>
      </c>
      <c r="DQ326" s="13" t="n">
        <v>0.040745</v>
      </c>
      <c r="DR326" s="13" t="n">
        <v>-0.048473</v>
      </c>
      <c r="DS326" s="13" t="n">
        <v>0.032353</v>
      </c>
      <c r="DT326" s="13" t="n">
        <v>-0.025949</v>
      </c>
      <c r="DV326" s="13" t="n">
        <v>-0.008278</v>
      </c>
      <c r="DW326" s="13" t="n">
        <v>0.083394</v>
      </c>
      <c r="DX326" s="13" t="n">
        <v>-0.000451</v>
      </c>
      <c r="DY326" s="13" t="n">
        <v>0.049994</v>
      </c>
      <c r="DZ326" s="13" t="n">
        <v>-0.091743</v>
      </c>
      <c r="EA326" s="13" t="n">
        <v>0.084524</v>
      </c>
      <c r="EB326" s="13" t="n">
        <v>-0.015069</v>
      </c>
      <c r="EC326" s="13" t="n">
        <v>0.021881</v>
      </c>
      <c r="ED326" s="13" t="n">
        <v>0.051798</v>
      </c>
      <c r="EE326" s="13" t="n">
        <v>0.026138</v>
      </c>
      <c r="EF326" s="13" t="n">
        <v>0.025624</v>
      </c>
      <c r="EG326" s="13" t="n">
        <v>0.00125</v>
      </c>
      <c r="EH326" s="13" t="n">
        <v>0.064913</v>
      </c>
      <c r="EI326" s="13" t="n">
        <v>-0.000761</v>
      </c>
      <c r="EJ326" s="13" t="n">
        <v>-0.00633</v>
      </c>
      <c r="EK326" s="13" t="n">
        <v>0.065065</v>
      </c>
      <c r="EL326" s="13" t="n">
        <v>0.003386</v>
      </c>
      <c r="EM326" s="13" t="n">
        <v>0.017911</v>
      </c>
      <c r="EN326" s="13" t="n">
        <v>0.013895</v>
      </c>
      <c r="EO326" s="13" t="n">
        <v>0.034612</v>
      </c>
      <c r="EP326" s="13" t="n">
        <v>-0.042567</v>
      </c>
      <c r="EQ326" s="13" t="n">
        <v>0.0217</v>
      </c>
      <c r="ER326" s="13" t="n">
        <v>0.00687</v>
      </c>
      <c r="ES326" s="13" t="n">
        <v>0.088975</v>
      </c>
      <c r="ET326" s="13" t="n">
        <v>0.018863</v>
      </c>
      <c r="EU326" s="13" t="n">
        <v>0.018278</v>
      </c>
      <c r="EV326" s="13" t="n">
        <v>0.080577</v>
      </c>
      <c r="EW326" s="13" t="n">
        <v>-0.022076</v>
      </c>
      <c r="EX326" s="13" t="n">
        <v>-0.128605</v>
      </c>
      <c r="EY326" s="13" t="n">
        <v>0.03849</v>
      </c>
      <c r="EZ326" s="13" t="n">
        <v>-0.118677</v>
      </c>
      <c r="FA326" s="13" t="n">
        <v>0.111825</v>
      </c>
      <c r="FB326" s="13" t="n">
        <v>0.058983</v>
      </c>
      <c r="FC326" s="13" t="n">
        <v>-0.002331</v>
      </c>
      <c r="FD326" s="13" t="n">
        <v>0.039686</v>
      </c>
      <c r="FE326" s="13" t="n">
        <v>-0.087181</v>
      </c>
      <c r="FF326" s="13" t="n">
        <v>0.089517</v>
      </c>
      <c r="FG326" s="13" t="n">
        <v>-0.030387</v>
      </c>
      <c r="FH326" s="13" t="n">
        <v>-0.027645</v>
      </c>
      <c r="FI326" s="13" t="n">
        <v>-0.007693</v>
      </c>
      <c r="FJ326" s="13" t="n">
        <v>0.029804</v>
      </c>
      <c r="FK326" s="13" t="n">
        <v>0.120162</v>
      </c>
      <c r="FL326" s="13" t="n">
        <v>0.049735</v>
      </c>
      <c r="FM326" s="13" t="n">
        <v>-0.026751</v>
      </c>
      <c r="FN326" s="13" t="n">
        <v>-0.068025</v>
      </c>
      <c r="FO326" s="13" t="n">
        <v>-0.203745</v>
      </c>
      <c r="FP326" s="13" t="n">
        <v>0.199644</v>
      </c>
      <c r="FQ326" s="13" t="n">
        <v>0.10533</v>
      </c>
      <c r="FR326" s="13" t="n">
        <v>0.060359</v>
      </c>
      <c r="FS326" s="13" t="n">
        <v>0.001874</v>
      </c>
      <c r="FT326" s="13" t="n">
        <v>0.087533</v>
      </c>
      <c r="FU326" s="13" t="n">
        <v>-0.011573</v>
      </c>
      <c r="FV326" s="13" t="n">
        <v>-0.028636</v>
      </c>
      <c r="FW326" s="13" t="n">
        <v>0.206308</v>
      </c>
      <c r="FX326" s="13" t="n">
        <v>0.094331</v>
      </c>
      <c r="FY326" s="13" t="n">
        <v>0.112618</v>
      </c>
      <c r="FZ326" s="13" t="n">
        <v>0.051624</v>
      </c>
      <c r="GA326" s="13" t="n">
        <v>-0.046095</v>
      </c>
      <c r="GB326" s="13" t="n">
        <v>0.028573</v>
      </c>
      <c r="GC326" s="13" t="n">
        <v>-0.026132</v>
      </c>
    </row>
    <row r="327" customFormat="false" ht="15" hidden="false" customHeight="false" outlineLevel="0" collapsed="false">
      <c r="B327" s="8" t="str">
        <f aca="false">Deals!B327</f>
        <v>Atn International, Inc.</v>
      </c>
      <c r="C327" s="12" t="n">
        <v>1</v>
      </c>
      <c r="D327" s="13" t="n">
        <v>0.048866</v>
      </c>
      <c r="E327" s="13" t="n">
        <v>-0.055134</v>
      </c>
      <c r="F327" s="13" t="n">
        <v>-0.111262</v>
      </c>
      <c r="G327" s="13" t="n">
        <v>0.000612</v>
      </c>
      <c r="H327" s="13" t="n">
        <v>0.039975</v>
      </c>
      <c r="I327" s="13" t="n">
        <v>0.069042</v>
      </c>
      <c r="J327" s="13" t="n">
        <v>0.112847</v>
      </c>
      <c r="K327" s="13" t="n">
        <v>0.001997</v>
      </c>
      <c r="L327" s="13" t="n">
        <v>-0.148213</v>
      </c>
      <c r="M327" s="13" t="n">
        <v>0.034654</v>
      </c>
      <c r="N327" s="13" t="n">
        <v>-0.017467</v>
      </c>
      <c r="O327" s="13" t="n">
        <v>-0.054199</v>
      </c>
      <c r="P327" s="13" t="n">
        <v>0.051039</v>
      </c>
      <c r="Q327" s="13" t="n">
        <v>-0.152542</v>
      </c>
      <c r="R327" s="13" t="n">
        <v>0.04431</v>
      </c>
      <c r="S327" s="13" t="n">
        <v>-0.127126</v>
      </c>
      <c r="T327" s="13" t="n">
        <v>0.030171</v>
      </c>
      <c r="U327" s="13" t="n">
        <v>0.100755</v>
      </c>
      <c r="V327" s="13" t="n">
        <v>-0.072456</v>
      </c>
      <c r="W327" s="13" t="n">
        <v>0.074195</v>
      </c>
      <c r="X327" s="13" t="n">
        <v>0.009097</v>
      </c>
      <c r="Y327" s="13" t="n">
        <v>-0.001836</v>
      </c>
      <c r="Z327" s="13" t="n">
        <v>-0.111037</v>
      </c>
      <c r="AA327" s="13" t="n">
        <v>0.01566</v>
      </c>
      <c r="AB327" s="13" t="n">
        <v>-0.016534</v>
      </c>
      <c r="AC327" s="13" t="n">
        <v>0.210536</v>
      </c>
      <c r="AD327" s="13" t="n">
        <v>0.146368</v>
      </c>
      <c r="AE327" s="13" t="n">
        <v>0.011198</v>
      </c>
      <c r="AF327" s="13" t="n">
        <v>0.143611</v>
      </c>
      <c r="AG327" s="13" t="n">
        <v>0.000829</v>
      </c>
      <c r="AH327" s="13" t="n">
        <v>-0.152081</v>
      </c>
      <c r="AI327" s="13" t="n">
        <v>0.042639</v>
      </c>
      <c r="AJ327" s="13" t="n">
        <v>-0.247385</v>
      </c>
      <c r="AK327" s="13" t="n">
        <v>0.007661</v>
      </c>
      <c r="AL327" s="13" t="n">
        <v>0.082639</v>
      </c>
      <c r="AM327" s="13" t="n">
        <v>-0.041769</v>
      </c>
      <c r="AN327" s="13" t="n">
        <v>-0.010256</v>
      </c>
      <c r="AO327" s="13" t="n">
        <v>-0.02529</v>
      </c>
      <c r="AP327" s="13" t="n">
        <v>0.009774</v>
      </c>
      <c r="AQ327" s="13" t="n">
        <v>0.030271</v>
      </c>
      <c r="AR327" s="13" t="n">
        <v>0.014734</v>
      </c>
      <c r="AS327" s="13" t="n">
        <v>-0.052001</v>
      </c>
      <c r="AT327" s="13" t="n">
        <v>-0.010508</v>
      </c>
      <c r="AU327" s="13" t="n">
        <v>0.044773</v>
      </c>
      <c r="AV327" s="13" t="n">
        <v>-0.068602</v>
      </c>
      <c r="AW327" s="13" t="n">
        <v>0.092393</v>
      </c>
      <c r="AX327" s="13" t="n">
        <v>0.058082</v>
      </c>
      <c r="AY327" s="13" t="n">
        <v>-0.043786</v>
      </c>
      <c r="AZ327" s="13" t="n">
        <v>0.022559</v>
      </c>
      <c r="BA327" s="13" t="n">
        <v>-0.048539</v>
      </c>
      <c r="BB327" s="13" t="n">
        <v>0.00642</v>
      </c>
      <c r="BC327" s="13" t="n">
        <v>-0.132586</v>
      </c>
      <c r="BD327" s="13" t="n">
        <v>-0.108496</v>
      </c>
      <c r="BE327" s="13" t="n">
        <v>0.094855</v>
      </c>
      <c r="BF327" s="13" t="n">
        <v>-0.143237</v>
      </c>
      <c r="BG327" s="13" t="n">
        <v>0.034004</v>
      </c>
      <c r="BH327" s="13" t="n">
        <v>0.127374</v>
      </c>
      <c r="BI327" s="13" t="n">
        <v>0.012531</v>
      </c>
      <c r="BJ327" s="13" t="n">
        <v>-0.072068</v>
      </c>
      <c r="BK327" s="13" t="n">
        <v>0.037078</v>
      </c>
      <c r="BM327" s="13" t="n">
        <v>-0.01764</v>
      </c>
      <c r="BN327" s="13" t="n">
        <v>0.047786</v>
      </c>
      <c r="BO327" s="13" t="n">
        <v>0.031149</v>
      </c>
      <c r="BP327" s="13" t="n">
        <v>0.009037</v>
      </c>
      <c r="BQ327" s="13" t="n">
        <v>-0.025509</v>
      </c>
      <c r="BR327" s="13" t="n">
        <v>0.159475</v>
      </c>
      <c r="BS327" s="13" t="n">
        <v>0.045427</v>
      </c>
      <c r="BT327" s="13" t="n">
        <v>-0.019892</v>
      </c>
      <c r="BU327" s="13" t="n">
        <v>0.015421</v>
      </c>
      <c r="BV327" s="13" t="n">
        <v>-0.006455</v>
      </c>
      <c r="BW327" s="13" t="n">
        <v>0.01581</v>
      </c>
      <c r="BX327" s="13" t="n">
        <v>-0.040913</v>
      </c>
      <c r="BY327" s="13" t="n">
        <v>0.029799</v>
      </c>
      <c r="BZ327" s="13" t="n">
        <v>0.013482</v>
      </c>
      <c r="CA327" s="13" t="n">
        <v>-0.030978</v>
      </c>
      <c r="CB327" s="13" t="n">
        <v>0.093012</v>
      </c>
      <c r="CC327" s="13" t="n">
        <v>-0.00044</v>
      </c>
      <c r="CD327" s="13" t="n">
        <v>0.022007</v>
      </c>
      <c r="CE327" s="13" t="n">
        <v>-0.001032</v>
      </c>
      <c r="CF327" s="13" t="n">
        <v>0.022074</v>
      </c>
      <c r="CG327" s="13" t="n">
        <v>-0.036871</v>
      </c>
      <c r="CH327" s="13" t="n">
        <v>0.013443</v>
      </c>
      <c r="CI327" s="13" t="n">
        <v>0.008587</v>
      </c>
      <c r="CJ327" s="13" t="n">
        <v>0.071675</v>
      </c>
      <c r="CK327" s="13" t="n">
        <v>-0.011675</v>
      </c>
      <c r="CL327" s="13" t="n">
        <v>0.006792</v>
      </c>
      <c r="CM327" s="13" t="n">
        <v>0.021936</v>
      </c>
      <c r="CN327" s="13" t="n">
        <v>-0.034807</v>
      </c>
      <c r="CO327" s="13" t="n">
        <v>-0.114071</v>
      </c>
      <c r="CP327" s="13" t="n">
        <v>0.017152</v>
      </c>
      <c r="CQ327" s="13" t="n">
        <v>-0.125847</v>
      </c>
      <c r="CR327" s="13" t="n">
        <v>0.103834</v>
      </c>
      <c r="CS327" s="13" t="n">
        <v>0.052297</v>
      </c>
      <c r="CT327" s="13" t="n">
        <v>-0.063878</v>
      </c>
      <c r="CU327" s="13" t="n">
        <v>0.03804</v>
      </c>
      <c r="CV327" s="13" t="n">
        <v>-0.104296</v>
      </c>
      <c r="CW327" s="13" t="n">
        <v>0.068623</v>
      </c>
      <c r="CX327" s="13" t="n">
        <v>0.008882</v>
      </c>
      <c r="CY327" s="13" t="n">
        <v>-0.062116</v>
      </c>
      <c r="CZ327" s="13" t="n">
        <v>0.055453</v>
      </c>
      <c r="DA327" s="13" t="n">
        <v>0.027114</v>
      </c>
      <c r="DB327" s="13" t="n">
        <v>0.035496</v>
      </c>
      <c r="DC327" s="13" t="n">
        <v>0.026587</v>
      </c>
      <c r="DD327" s="13" t="n">
        <v>-0.064425</v>
      </c>
      <c r="DE327" s="13" t="n">
        <v>-0.102497</v>
      </c>
      <c r="DF327" s="13" t="n">
        <v>-0.23572</v>
      </c>
      <c r="DG327" s="13" t="n">
        <v>0.099268</v>
      </c>
      <c r="DH327" s="13" t="n">
        <v>0.015516</v>
      </c>
      <c r="DI327" s="13" t="n">
        <v>0.028691</v>
      </c>
      <c r="DJ327" s="13" t="n">
        <v>0.017674</v>
      </c>
      <c r="DK327" s="13" t="n">
        <v>0.030372</v>
      </c>
      <c r="DL327" s="13" t="n">
        <v>-0.06808</v>
      </c>
      <c r="DM327" s="13" t="n">
        <v>0.056662</v>
      </c>
      <c r="DN327" s="13" t="n">
        <v>0.187037</v>
      </c>
      <c r="DO327" s="13" t="n">
        <v>0.088872</v>
      </c>
      <c r="DP327" s="13" t="n">
        <v>0.042029</v>
      </c>
      <c r="DQ327" s="13" t="n">
        <v>0.122259</v>
      </c>
      <c r="DR327" s="13" t="n">
        <v>0.046456</v>
      </c>
      <c r="DS327" s="13" t="n">
        <v>0.006733</v>
      </c>
      <c r="DT327" s="13" t="n">
        <v>0.026615</v>
      </c>
      <c r="DV327" s="13" t="n">
        <v>-0.025048</v>
      </c>
      <c r="DW327" s="13" t="n">
        <v>0.048073</v>
      </c>
      <c r="DX327" s="13" t="n">
        <v>0.031852</v>
      </c>
      <c r="DY327" s="13" t="n">
        <v>0.008712</v>
      </c>
      <c r="DZ327" s="13" t="n">
        <v>-0.02366</v>
      </c>
      <c r="EA327" s="13" t="n">
        <v>0.15901</v>
      </c>
      <c r="EB327" s="13" t="n">
        <v>0.05341</v>
      </c>
      <c r="EC327" s="13" t="n">
        <v>-0.020244</v>
      </c>
      <c r="ED327" s="13" t="n">
        <v>0.017099</v>
      </c>
      <c r="EE327" s="13" t="n">
        <v>-0.009401</v>
      </c>
      <c r="EF327" s="13" t="n">
        <v>0.017902</v>
      </c>
      <c r="EG327" s="13" t="n">
        <v>-0.042191</v>
      </c>
      <c r="EH327" s="13" t="n">
        <v>0.032763</v>
      </c>
      <c r="EI327" s="13" t="n">
        <v>0.014262</v>
      </c>
      <c r="EJ327" s="13" t="n">
        <v>-0.022284</v>
      </c>
      <c r="EK327" s="13" t="n">
        <v>0.09311</v>
      </c>
      <c r="EL327" s="13" t="n">
        <v>0.003785</v>
      </c>
      <c r="EM327" s="13" t="n">
        <v>0.023653</v>
      </c>
      <c r="EN327" s="13" t="n">
        <v>-0.002032</v>
      </c>
      <c r="EO327" s="13" t="n">
        <v>0.020789</v>
      </c>
      <c r="EP327" s="13" t="n">
        <v>-0.035497</v>
      </c>
      <c r="EQ327" s="13" t="n">
        <v>0.012802</v>
      </c>
      <c r="ER327" s="13" t="n">
        <v>0.006758</v>
      </c>
      <c r="ES327" s="13" t="n">
        <v>0.077577</v>
      </c>
      <c r="ET327" s="13" t="n">
        <v>-0.002753</v>
      </c>
      <c r="EU327" s="13" t="n">
        <v>0.007089</v>
      </c>
      <c r="EV327" s="13" t="n">
        <v>0.019129</v>
      </c>
      <c r="EW327" s="13" t="n">
        <v>-0.03709</v>
      </c>
      <c r="EX327" s="13" t="n">
        <v>-0.105393</v>
      </c>
      <c r="EY327" s="13" t="n">
        <v>0.014799</v>
      </c>
      <c r="EZ327" s="13" t="n">
        <v>-0.129337</v>
      </c>
      <c r="FA327" s="13" t="n">
        <v>0.115225</v>
      </c>
      <c r="FB327" s="13" t="n">
        <v>0.053527</v>
      </c>
      <c r="FC327" s="13" t="n">
        <v>-0.063352</v>
      </c>
      <c r="FD327" s="13" t="n">
        <v>0.032639</v>
      </c>
      <c r="FE327" s="13" t="n">
        <v>-0.109236</v>
      </c>
      <c r="FF327" s="13" t="n">
        <v>0.064453</v>
      </c>
      <c r="FG327" s="13" t="n">
        <v>0.010913</v>
      </c>
      <c r="FH327" s="13" t="n">
        <v>-0.059578</v>
      </c>
      <c r="FI327" s="13" t="n">
        <v>0.056985</v>
      </c>
      <c r="FJ327" s="13" t="n">
        <v>0.025523</v>
      </c>
      <c r="FK327" s="13" t="n">
        <v>0.030961</v>
      </c>
      <c r="FL327" s="13" t="n">
        <v>0.035151</v>
      </c>
      <c r="FM327" s="13" t="n">
        <v>-0.068493</v>
      </c>
      <c r="FN327" s="13" t="n">
        <v>-0.103572</v>
      </c>
      <c r="FO327" s="13" t="n">
        <v>-0.245916</v>
      </c>
      <c r="FP327" s="13" t="n">
        <v>0.113288</v>
      </c>
      <c r="FQ327" s="13" t="n">
        <v>0.006015</v>
      </c>
      <c r="FR327" s="13" t="n">
        <v>0.035316</v>
      </c>
      <c r="FS327" s="13" t="n">
        <v>0.013706</v>
      </c>
      <c r="FT327" s="13" t="n">
        <v>0.037934</v>
      </c>
      <c r="FU327" s="13" t="n">
        <v>-0.067679</v>
      </c>
      <c r="FV327" s="13" t="n">
        <v>0.062457</v>
      </c>
      <c r="FW327" s="13" t="n">
        <v>0.193279</v>
      </c>
      <c r="FX327" s="13" t="n">
        <v>0.088936</v>
      </c>
      <c r="FY327" s="13" t="n">
        <v>0.053208</v>
      </c>
      <c r="FZ327" s="13" t="n">
        <v>0.127437</v>
      </c>
      <c r="GA327" s="13" t="n">
        <v>0.058206</v>
      </c>
      <c r="GB327" s="13" t="n">
        <v>0.009815</v>
      </c>
      <c r="GC327" s="13" t="n">
        <v>0.02938</v>
      </c>
    </row>
    <row r="328" customFormat="false" ht="15" hidden="false" customHeight="false" outlineLevel="0" collapsed="false">
      <c r="B328" s="8" t="str">
        <f aca="false">Deals!B328</f>
        <v>FedEx Corporation</v>
      </c>
      <c r="C328" s="12" t="n">
        <v>1</v>
      </c>
      <c r="D328" s="13" t="n">
        <v>-0.079954</v>
      </c>
      <c r="E328" s="13" t="n">
        <v>0.066675</v>
      </c>
      <c r="F328" s="13" t="n">
        <v>0.018715</v>
      </c>
      <c r="G328" s="13" t="n">
        <v>0.059116</v>
      </c>
      <c r="H328" s="13" t="n">
        <v>-0.002061</v>
      </c>
      <c r="I328" s="13" t="n">
        <v>0.09953</v>
      </c>
      <c r="J328" s="13" t="n">
        <v>-0.028539</v>
      </c>
      <c r="K328" s="13" t="n">
        <v>0.015628</v>
      </c>
      <c r="L328" s="13" t="n">
        <v>0.020464</v>
      </c>
      <c r="M328" s="13" t="n">
        <v>0.011245</v>
      </c>
      <c r="N328" s="13" t="n">
        <v>-0.027927</v>
      </c>
      <c r="O328" s="13" t="n">
        <v>0.021824</v>
      </c>
      <c r="P328" s="13" t="n">
        <v>0.121182</v>
      </c>
      <c r="Q328" s="13" t="n">
        <v>-0.042792</v>
      </c>
      <c r="R328" s="13" t="n">
        <v>0.030524</v>
      </c>
      <c r="S328" s="13" t="n">
        <v>0.052244</v>
      </c>
      <c r="T328" s="13" t="n">
        <v>0.00102</v>
      </c>
      <c r="U328" s="13" t="n">
        <v>0.025021</v>
      </c>
      <c r="V328" s="13" t="n">
        <v>0.078113</v>
      </c>
      <c r="W328" s="13" t="n">
        <v>0.051855</v>
      </c>
      <c r="X328" s="13" t="n">
        <v>-0.061224</v>
      </c>
      <c r="Y328" s="13" t="n">
        <v>-0.025567</v>
      </c>
      <c r="Z328" s="13" t="n">
        <v>0.029528</v>
      </c>
      <c r="AA328" s="13" t="n">
        <v>0.007767</v>
      </c>
      <c r="AB328" s="13" t="n">
        <v>-0.088552</v>
      </c>
      <c r="AC328" s="13" t="n">
        <v>0.082842</v>
      </c>
      <c r="AD328" s="13" t="n">
        <v>-0.007809</v>
      </c>
      <c r="AE328" s="13" t="n">
        <v>-0.012953</v>
      </c>
      <c r="AF328" s="13" t="n">
        <v>-0.084929</v>
      </c>
      <c r="AG328" s="13" t="n">
        <v>0.039303</v>
      </c>
      <c r="AH328" s="13" t="n">
        <v>-0.295502</v>
      </c>
      <c r="AI328" s="13" t="n">
        <v>0.100663</v>
      </c>
      <c r="AJ328" s="13" t="n">
        <v>0.019316</v>
      </c>
      <c r="AK328" s="13" t="n">
        <v>0.002265</v>
      </c>
      <c r="AL328" s="13" t="n">
        <v>0.044375</v>
      </c>
      <c r="AM328" s="13" t="n">
        <v>-0.185686</v>
      </c>
      <c r="AN328" s="13" t="n">
        <v>0.064234</v>
      </c>
      <c r="AO328" s="13" t="n">
        <v>0.038614</v>
      </c>
      <c r="AP328" s="13" t="n">
        <v>-0.0699</v>
      </c>
      <c r="AQ328" s="13" t="n">
        <v>-0.082214</v>
      </c>
      <c r="AR328" s="13" t="n">
        <v>0.048705</v>
      </c>
      <c r="AS328" s="13" t="n">
        <v>0.048408</v>
      </c>
      <c r="AT328" s="13" t="n">
        <v>-0.055233</v>
      </c>
      <c r="AU328" s="13" t="n">
        <v>-0.04345</v>
      </c>
      <c r="AV328" s="13" t="n">
        <v>-0.023991</v>
      </c>
      <c r="AW328" s="13" t="n">
        <v>-0.141036</v>
      </c>
      <c r="AX328" s="13" t="n">
        <v>0.04544</v>
      </c>
      <c r="AY328" s="13" t="n">
        <v>0.029897</v>
      </c>
      <c r="AZ328" s="13" t="n">
        <v>0.073989</v>
      </c>
      <c r="BA328" s="13" t="n">
        <v>0.20097</v>
      </c>
      <c r="BB328" s="13" t="n">
        <v>0.305463</v>
      </c>
      <c r="BC328" s="13" t="n">
        <v>0.144105</v>
      </c>
      <c r="BD328" s="13" t="n">
        <v>0.031608</v>
      </c>
      <c r="BE328" s="13" t="n">
        <v>0.104482</v>
      </c>
      <c r="BF328" s="13" t="n">
        <v>-0.094075</v>
      </c>
      <c r="BG328" s="13" t="n">
        <v>-0.093521</v>
      </c>
      <c r="BH328" s="13" t="n">
        <v>0.081414</v>
      </c>
      <c r="BI328" s="13" t="n">
        <v>0.116071</v>
      </c>
      <c r="BJ328" s="13" t="n">
        <v>0.022074</v>
      </c>
      <c r="BK328" s="13" t="n">
        <v>0.084393</v>
      </c>
      <c r="BM328" s="13" t="n">
        <v>-0.000234</v>
      </c>
      <c r="BN328" s="13" t="n">
        <v>0.03534</v>
      </c>
      <c r="BO328" s="13" t="n">
        <v>-0.003876</v>
      </c>
      <c r="BP328" s="13" t="n">
        <v>0.002358</v>
      </c>
      <c r="BQ328" s="13" t="n">
        <v>-0.019156</v>
      </c>
      <c r="BR328" s="13" t="n">
        <v>0.037243</v>
      </c>
      <c r="BS328" s="13" t="n">
        <v>0.01349</v>
      </c>
      <c r="BT328" s="13" t="n">
        <v>0.024595</v>
      </c>
      <c r="BU328" s="13" t="n">
        <v>0.029995</v>
      </c>
      <c r="BV328" s="13" t="n">
        <v>0.003355</v>
      </c>
      <c r="BW328" s="13" t="n">
        <v>0.019229</v>
      </c>
      <c r="BX328" s="13" t="n">
        <v>0.022041</v>
      </c>
      <c r="BY328" s="13" t="n">
        <v>0.002054</v>
      </c>
      <c r="BZ328" s="13" t="n">
        <v>0.022453</v>
      </c>
      <c r="CA328" s="13" t="n">
        <v>0.000712</v>
      </c>
      <c r="CB328" s="13" t="n">
        <v>0.012862</v>
      </c>
      <c r="CC328" s="13" t="n">
        <v>0.007849</v>
      </c>
      <c r="CD328" s="13" t="n">
        <v>0.024267</v>
      </c>
      <c r="CE328" s="13" t="n">
        <v>0.014506</v>
      </c>
      <c r="CF328" s="13" t="n">
        <v>0.053436</v>
      </c>
      <c r="CG328" s="13" t="n">
        <v>-0.049429</v>
      </c>
      <c r="CH328" s="13" t="n">
        <v>-0.039862</v>
      </c>
      <c r="CI328" s="13" t="n">
        <v>0.009306</v>
      </c>
      <c r="CJ328" s="13" t="n">
        <v>0.022007</v>
      </c>
      <c r="CK328" s="13" t="n">
        <v>0.013903</v>
      </c>
      <c r="CL328" s="13" t="n">
        <v>0.052508</v>
      </c>
      <c r="CM328" s="13" t="n">
        <v>0.01952</v>
      </c>
      <c r="CN328" s="13" t="n">
        <v>0.012577</v>
      </c>
      <c r="CO328" s="13" t="n">
        <v>-0.050917</v>
      </c>
      <c r="CP328" s="13" t="n">
        <v>0.032135</v>
      </c>
      <c r="CQ328" s="13" t="n">
        <v>-0.071962</v>
      </c>
      <c r="CR328" s="13" t="n">
        <v>0.06413</v>
      </c>
      <c r="CS328" s="13" t="n">
        <v>0.028411</v>
      </c>
      <c r="CT328" s="13" t="n">
        <v>0.01843</v>
      </c>
      <c r="CU328" s="13" t="n">
        <v>0.031167</v>
      </c>
      <c r="CV328" s="13" t="n">
        <v>-0.055806</v>
      </c>
      <c r="CW328" s="13" t="n">
        <v>0.058061</v>
      </c>
      <c r="CX328" s="13" t="n">
        <v>0.020209</v>
      </c>
      <c r="CY328" s="13" t="n">
        <v>-0.022763</v>
      </c>
      <c r="CZ328" s="13" t="n">
        <v>0.014975</v>
      </c>
      <c r="DA328" s="13" t="n">
        <v>0.017711</v>
      </c>
      <c r="DB328" s="13" t="n">
        <v>0.045297</v>
      </c>
      <c r="DC328" s="13" t="n">
        <v>0.016053</v>
      </c>
      <c r="DD328" s="13" t="n">
        <v>0.005051</v>
      </c>
      <c r="DE328" s="13" t="n">
        <v>-0.080365</v>
      </c>
      <c r="DF328" s="13" t="n">
        <v>-0.110253</v>
      </c>
      <c r="DG328" s="13" t="n">
        <v>0.135805</v>
      </c>
      <c r="DH328" s="13" t="n">
        <v>0.054962</v>
      </c>
      <c r="DI328" s="13" t="n">
        <v>-0.008925</v>
      </c>
      <c r="DJ328" s="13" t="n">
        <v>0.053871</v>
      </c>
      <c r="DK328" s="13" t="n">
        <v>0.063251</v>
      </c>
      <c r="DL328" s="13" t="n">
        <v>-0.033897</v>
      </c>
      <c r="DM328" s="13" t="n">
        <v>0.001671</v>
      </c>
      <c r="DN328" s="13" t="n">
        <v>0.095437</v>
      </c>
      <c r="DO328" s="13" t="n">
        <v>0.018008</v>
      </c>
      <c r="DP328" s="13" t="n">
        <v>-0.004263</v>
      </c>
      <c r="DQ328" s="13" t="n">
        <v>0.033434</v>
      </c>
      <c r="DR328" s="13" t="n">
        <v>0.050128</v>
      </c>
      <c r="DS328" s="13" t="n">
        <v>0.057761</v>
      </c>
      <c r="DT328" s="13" t="n">
        <v>0.008179</v>
      </c>
      <c r="DV328" s="13" t="n">
        <v>-0.006245</v>
      </c>
      <c r="DW328" s="13" t="n">
        <v>0.03494</v>
      </c>
      <c r="DX328" s="13" t="n">
        <v>-0.005635</v>
      </c>
      <c r="DY328" s="13" t="n">
        <v>0.010227</v>
      </c>
      <c r="DZ328" s="13" t="n">
        <v>-0.020043</v>
      </c>
      <c r="EA328" s="13" t="n">
        <v>0.0641</v>
      </c>
      <c r="EB328" s="13" t="n">
        <v>0.008028</v>
      </c>
      <c r="EC328" s="13" t="n">
        <v>0.030818</v>
      </c>
      <c r="ED328" s="13" t="n">
        <v>0.02077</v>
      </c>
      <c r="EE328" s="13" t="n">
        <v>0.007796</v>
      </c>
      <c r="EF328" s="13" t="n">
        <v>0.016426</v>
      </c>
      <c r="EG328" s="13" t="n">
        <v>0.025849</v>
      </c>
      <c r="EH328" s="13" t="n">
        <v>0.013013</v>
      </c>
      <c r="EI328" s="13" t="n">
        <v>0.026359</v>
      </c>
      <c r="EJ328" s="13" t="n">
        <v>-0.012905</v>
      </c>
      <c r="EK328" s="13" t="n">
        <v>0.031949</v>
      </c>
      <c r="EL328" s="13" t="n">
        <v>0.002843</v>
      </c>
      <c r="EM328" s="13" t="n">
        <v>0.034877</v>
      </c>
      <c r="EN328" s="13" t="n">
        <v>0.027793</v>
      </c>
      <c r="EO328" s="13" t="n">
        <v>0.059316</v>
      </c>
      <c r="EP328" s="13" t="n">
        <v>-0.043523</v>
      </c>
      <c r="EQ328" s="13" t="n">
        <v>-0.022218</v>
      </c>
      <c r="ER328" s="13" t="n">
        <v>0.008567</v>
      </c>
      <c r="ES328" s="13" t="n">
        <v>-0.000603</v>
      </c>
      <c r="ET328" s="13" t="n">
        <v>0.018295</v>
      </c>
      <c r="EU328" s="13" t="n">
        <v>0.035484</v>
      </c>
      <c r="EV328" s="13" t="n">
        <v>0.014023</v>
      </c>
      <c r="EW328" s="13" t="n">
        <v>0.008755</v>
      </c>
      <c r="EX328" s="13" t="n">
        <v>-0.068964</v>
      </c>
      <c r="EY328" s="13" t="n">
        <v>0.026417</v>
      </c>
      <c r="EZ328" s="13" t="n">
        <v>-0.084039</v>
      </c>
      <c r="FA328" s="13" t="n">
        <v>0.092672</v>
      </c>
      <c r="FB328" s="13" t="n">
        <v>0.043486</v>
      </c>
      <c r="FC328" s="13" t="n">
        <v>0.014581</v>
      </c>
      <c r="FD328" s="13" t="n">
        <v>0.04534</v>
      </c>
      <c r="FE328" s="13" t="n">
        <v>-0.065902</v>
      </c>
      <c r="FF328" s="13" t="n">
        <v>0.075383</v>
      </c>
      <c r="FG328" s="13" t="n">
        <v>0.012329</v>
      </c>
      <c r="FH328" s="13" t="n">
        <v>-0.022197</v>
      </c>
      <c r="FI328" s="13" t="n">
        <v>0.023116</v>
      </c>
      <c r="FJ328" s="13" t="n">
        <v>0.000244</v>
      </c>
      <c r="FK328" s="13" t="n">
        <v>0.048315</v>
      </c>
      <c r="FL328" s="13" t="n">
        <v>0.022668</v>
      </c>
      <c r="FM328" s="13" t="n">
        <v>-0.001616</v>
      </c>
      <c r="FN328" s="13" t="n">
        <v>-0.082904</v>
      </c>
      <c r="FO328" s="13" t="n">
        <v>-0.150934</v>
      </c>
      <c r="FP328" s="13" t="n">
        <v>0.150875</v>
      </c>
      <c r="FQ328" s="13" t="n">
        <v>0.060166</v>
      </c>
      <c r="FR328" s="13" t="n">
        <v>0.013725</v>
      </c>
      <c r="FS328" s="13" t="n">
        <v>0.051247</v>
      </c>
      <c r="FT328" s="13" t="n">
        <v>0.043716</v>
      </c>
      <c r="FU328" s="13" t="n">
        <v>-0.011563</v>
      </c>
      <c r="FV328" s="13" t="n">
        <v>-0.010968</v>
      </c>
      <c r="FW328" s="13" t="n">
        <v>0.107181</v>
      </c>
      <c r="FX328" s="13" t="n">
        <v>0.030363</v>
      </c>
      <c r="FY328" s="13" t="n">
        <v>-0.005163</v>
      </c>
      <c r="FZ328" s="13" t="n">
        <v>0.036358</v>
      </c>
      <c r="GA328" s="13" t="n">
        <v>0.054406</v>
      </c>
      <c r="GB328" s="13" t="n">
        <v>0.037926</v>
      </c>
      <c r="GC328" s="13" t="n">
        <v>0.009424</v>
      </c>
    </row>
    <row r="329" customFormat="false" ht="15" hidden="false" customHeight="false" outlineLevel="0" collapsed="false">
      <c r="B329" s="8" t="str">
        <f aca="false">Deals!B329</f>
        <v>Mercury Systems, Inc.</v>
      </c>
      <c r="C329" s="12" t="n">
        <v>1</v>
      </c>
      <c r="D329" s="13" t="n">
        <v>0.169882</v>
      </c>
      <c r="E329" s="13" t="n">
        <v>0.042639</v>
      </c>
      <c r="F329" s="13" t="n">
        <v>-0.125</v>
      </c>
      <c r="G329" s="13" t="n">
        <v>0.083333</v>
      </c>
      <c r="H329" s="13" t="n">
        <v>0.130647</v>
      </c>
      <c r="I329" s="13" t="n">
        <v>0.069474</v>
      </c>
      <c r="J329" s="13" t="n">
        <v>0.017166</v>
      </c>
      <c r="K329" s="13" t="n">
        <v>0.115817</v>
      </c>
      <c r="L329" s="13" t="n">
        <v>0.107948</v>
      </c>
      <c r="M329" s="13" t="n">
        <v>0.045236</v>
      </c>
      <c r="N329" s="13" t="n">
        <v>-0.042766</v>
      </c>
      <c r="O329" s="13" t="n">
        <v>0.063938</v>
      </c>
      <c r="P329" s="13" t="n">
        <v>0.058335</v>
      </c>
      <c r="Q329" s="13" t="n">
        <v>0.043241</v>
      </c>
      <c r="R329" s="13" t="n">
        <v>0.098839</v>
      </c>
      <c r="S329" s="13" t="n">
        <v>0.075233</v>
      </c>
      <c r="T329" s="13" t="n">
        <v>-0.027178</v>
      </c>
      <c r="U329" s="13" t="n">
        <v>0.03408</v>
      </c>
      <c r="V329" s="13" t="n">
        <v>-0.016095</v>
      </c>
      <c r="W329" s="13" t="n">
        <v>-0.064849</v>
      </c>
      <c r="X329" s="13" t="n">
        <v>-0.042691</v>
      </c>
      <c r="Y329" s="13" t="n">
        <v>0.05112</v>
      </c>
      <c r="Z329" s="13" t="n">
        <v>-0.336093</v>
      </c>
      <c r="AA329" s="13" t="n">
        <v>0.151185</v>
      </c>
      <c r="AB329" s="13" t="n">
        <v>0.030598</v>
      </c>
      <c r="AC329" s="13" t="n">
        <v>0.096427</v>
      </c>
      <c r="AD329" s="13" t="n">
        <v>0.306254</v>
      </c>
      <c r="AE329" s="13" t="n">
        <v>0.01486</v>
      </c>
      <c r="AF329" s="13" t="n">
        <v>-0.152928</v>
      </c>
      <c r="AG329" s="13" t="n">
        <v>0.105634</v>
      </c>
      <c r="AH329" s="13" t="n">
        <v>-0.087242</v>
      </c>
      <c r="AI329" s="13" t="n">
        <v>0.239797</v>
      </c>
      <c r="AJ329" s="13" t="n">
        <v>0.083404</v>
      </c>
      <c r="AK329" s="13" t="n">
        <v>0.008816</v>
      </c>
      <c r="AL329" s="13" t="n">
        <v>0.139513</v>
      </c>
      <c r="AM329" s="13" t="n">
        <v>-0.05834</v>
      </c>
      <c r="AN329" s="13" t="n">
        <v>0.023124</v>
      </c>
      <c r="AO329" s="13" t="n">
        <v>0.158778</v>
      </c>
      <c r="AP329" s="13" t="n">
        <v>0.050417</v>
      </c>
      <c r="AQ329" s="13" t="n">
        <v>-0.052085</v>
      </c>
      <c r="AR329" s="13" t="n">
        <v>-0.092522</v>
      </c>
      <c r="AS329" s="13" t="n">
        <v>-0.005566</v>
      </c>
      <c r="AT329" s="13" t="n">
        <v>-0.056519</v>
      </c>
      <c r="AU329" s="13" t="n">
        <v>0.110548</v>
      </c>
      <c r="AV329" s="13" t="n">
        <v>-0.042866</v>
      </c>
      <c r="AW329" s="13" t="n">
        <v>-0.028859</v>
      </c>
      <c r="AX329" s="13" t="n">
        <v>0.24979</v>
      </c>
      <c r="AY329" s="13" t="n">
        <v>0.002131</v>
      </c>
      <c r="AZ329" s="13" t="n">
        <v>-0.119642</v>
      </c>
      <c r="BA329" s="13" t="n">
        <v>-0.015637</v>
      </c>
      <c r="BB329" s="13" t="n">
        <v>-0.021826</v>
      </c>
      <c r="BC329" s="13" t="n">
        <v>0.022709</v>
      </c>
      <c r="BD329" s="13" t="n">
        <v>-0.110767</v>
      </c>
      <c r="BE329" s="13" t="n">
        <v>0.033972</v>
      </c>
      <c r="BF329" s="13" t="n">
        <v>0.23645</v>
      </c>
      <c r="BG329" s="13" t="n">
        <v>-0.19305</v>
      </c>
      <c r="BH329" s="13" t="n">
        <v>-0.080214</v>
      </c>
      <c r="BI329" s="13" t="n">
        <v>0.080936</v>
      </c>
      <c r="BJ329" s="13" t="n">
        <v>0.064968</v>
      </c>
      <c r="BK329" s="13" t="n">
        <v>-0.130117</v>
      </c>
      <c r="BM329" s="13" t="n">
        <v>-0.008668</v>
      </c>
      <c r="BN329" s="13" t="n">
        <v>0.05865</v>
      </c>
      <c r="BO329" s="13" t="n">
        <v>0.021658</v>
      </c>
      <c r="BP329" s="13" t="n">
        <v>0.009925</v>
      </c>
      <c r="BQ329" s="13" t="n">
        <v>-0.056638</v>
      </c>
      <c r="BR329" s="13" t="n">
        <v>0.130835</v>
      </c>
      <c r="BS329" s="13" t="n">
        <v>0.024077</v>
      </c>
      <c r="BT329" s="13" t="n">
        <v>-0.005274</v>
      </c>
      <c r="BU329" s="13" t="n">
        <v>0.006226</v>
      </c>
      <c r="BV329" s="13" t="n">
        <v>-0.007483</v>
      </c>
      <c r="BW329" s="13" t="n">
        <v>0.010098</v>
      </c>
      <c r="BX329" s="13" t="n">
        <v>-0.023938</v>
      </c>
      <c r="BY329" s="13" t="n">
        <v>0.032326</v>
      </c>
      <c r="BZ329" s="13" t="n">
        <v>0.010639</v>
      </c>
      <c r="CA329" s="13" t="n">
        <v>-0.018939</v>
      </c>
      <c r="CB329" s="13" t="n">
        <v>0.08756</v>
      </c>
      <c r="CC329" s="13" t="n">
        <v>0.002272</v>
      </c>
      <c r="CD329" s="13" t="n">
        <v>0.023744</v>
      </c>
      <c r="CE329" s="13" t="n">
        <v>-0.019439</v>
      </c>
      <c r="CF329" s="13" t="n">
        <v>0.029965</v>
      </c>
      <c r="CG329" s="13" t="n">
        <v>-0.039999</v>
      </c>
      <c r="CH329" s="13" t="n">
        <v>0.011741</v>
      </c>
      <c r="CI329" s="13" t="n">
        <v>0.00887</v>
      </c>
      <c r="CJ329" s="13" t="n">
        <v>0.06982</v>
      </c>
      <c r="CK329" s="13" t="n">
        <v>-0.002058</v>
      </c>
      <c r="CL329" s="13" t="n">
        <v>0.03853</v>
      </c>
      <c r="CM329" s="13" t="n">
        <v>0.040514</v>
      </c>
      <c r="CN329" s="13" t="n">
        <v>-0.034794</v>
      </c>
      <c r="CO329" s="13" t="n">
        <v>-0.122604</v>
      </c>
      <c r="CP329" s="13" t="n">
        <v>0.029005</v>
      </c>
      <c r="CQ329" s="13" t="n">
        <v>-0.115803</v>
      </c>
      <c r="CR329" s="13" t="n">
        <v>0.097285</v>
      </c>
      <c r="CS329" s="13" t="n">
        <v>0.058438</v>
      </c>
      <c r="CT329" s="13" t="n">
        <v>-0.031017</v>
      </c>
      <c r="CU329" s="13" t="n">
        <v>0.038819</v>
      </c>
      <c r="CV329" s="13" t="n">
        <v>-0.077642</v>
      </c>
      <c r="CW329" s="13" t="n">
        <v>0.089304</v>
      </c>
      <c r="CX329" s="13" t="n">
        <v>0.00738</v>
      </c>
      <c r="CY329" s="13" t="n">
        <v>-0.047928</v>
      </c>
      <c r="CZ329" s="13" t="n">
        <v>0.03855</v>
      </c>
      <c r="DA329" s="13" t="n">
        <v>0.017423</v>
      </c>
      <c r="DB329" s="13" t="n">
        <v>0.029992</v>
      </c>
      <c r="DC329" s="13" t="n">
        <v>0.062799</v>
      </c>
      <c r="DD329" s="13" t="n">
        <v>-0.054286</v>
      </c>
      <c r="DE329" s="13" t="n">
        <v>-0.108629</v>
      </c>
      <c r="DF329" s="13" t="n">
        <v>-0.21823</v>
      </c>
      <c r="DG329" s="13" t="n">
        <v>0.125835</v>
      </c>
      <c r="DH329" s="13" t="n">
        <v>0.038045</v>
      </c>
      <c r="DI329" s="13" t="n">
        <v>0.037525</v>
      </c>
      <c r="DJ329" s="13" t="n">
        <v>0.036019</v>
      </c>
      <c r="DK329" s="13" t="n">
        <v>0.045969</v>
      </c>
      <c r="DL329" s="13" t="n">
        <v>-0.050916</v>
      </c>
      <c r="DM329" s="13" t="n">
        <v>0.024776</v>
      </c>
      <c r="DN329" s="13" t="n">
        <v>0.183297</v>
      </c>
      <c r="DO329" s="13" t="n">
        <v>0.08958</v>
      </c>
      <c r="DP329" s="13" t="n">
        <v>0.077042</v>
      </c>
      <c r="DQ329" s="13" t="n">
        <v>0.09566</v>
      </c>
      <c r="DR329" s="13" t="n">
        <v>0.02182</v>
      </c>
      <c r="DS329" s="13" t="n">
        <v>0.023396</v>
      </c>
      <c r="DT329" s="13" t="n">
        <v>0.011055</v>
      </c>
      <c r="DV329" s="13" t="n">
        <v>-0.014708</v>
      </c>
      <c r="DW329" s="13" t="n">
        <v>0.056092</v>
      </c>
      <c r="DX329" s="13" t="n">
        <v>0.019127</v>
      </c>
      <c r="DY329" s="13" t="n">
        <v>0.013815</v>
      </c>
      <c r="DZ329" s="13" t="n">
        <v>-0.055074</v>
      </c>
      <c r="EA329" s="13" t="n">
        <v>0.135632</v>
      </c>
      <c r="EB329" s="13" t="n">
        <v>0.026419</v>
      </c>
      <c r="EC329" s="13" t="n">
        <v>-0.00429</v>
      </c>
      <c r="ED329" s="13" t="n">
        <v>0.009305</v>
      </c>
      <c r="EE329" s="13" t="n">
        <v>-0.00634</v>
      </c>
      <c r="EF329" s="13" t="n">
        <v>0.009706</v>
      </c>
      <c r="EG329" s="13" t="n">
        <v>-0.029333</v>
      </c>
      <c r="EH329" s="13" t="n">
        <v>0.040897</v>
      </c>
      <c r="EI329" s="13" t="n">
        <v>0.009406</v>
      </c>
      <c r="EJ329" s="13" t="n">
        <v>-0.017898</v>
      </c>
      <c r="EK329" s="13" t="n">
        <v>0.091002</v>
      </c>
      <c r="EL329" s="13" t="n">
        <v>0.001117</v>
      </c>
      <c r="EM329" s="13" t="n">
        <v>0.022477</v>
      </c>
      <c r="EN329" s="13" t="n">
        <v>-0.013906</v>
      </c>
      <c r="EO329" s="13" t="n">
        <v>0.027451</v>
      </c>
      <c r="EP329" s="13" t="n">
        <v>-0.038053</v>
      </c>
      <c r="EQ329" s="13" t="n">
        <v>0.011183</v>
      </c>
      <c r="ER329" s="13" t="n">
        <v>0.009837</v>
      </c>
      <c r="ES329" s="13" t="n">
        <v>0.069362</v>
      </c>
      <c r="ET329" s="13" t="n">
        <v>0.00185</v>
      </c>
      <c r="EU329" s="13" t="n">
        <v>0.037225</v>
      </c>
      <c r="EV329" s="13" t="n">
        <v>0.040893</v>
      </c>
      <c r="EW329" s="13" t="n">
        <v>-0.039627</v>
      </c>
      <c r="EX329" s="13" t="n">
        <v>-0.122604</v>
      </c>
      <c r="EY329" s="13" t="n">
        <v>0.026862</v>
      </c>
      <c r="EZ329" s="13" t="n">
        <v>-0.11858</v>
      </c>
      <c r="FA329" s="13" t="n">
        <v>0.107668</v>
      </c>
      <c r="FB329" s="13" t="n">
        <v>0.069291</v>
      </c>
      <c r="FC329" s="13" t="n">
        <v>-0.031799</v>
      </c>
      <c r="FD329" s="13" t="n">
        <v>0.039109</v>
      </c>
      <c r="FE329" s="13" t="n">
        <v>-0.086469</v>
      </c>
      <c r="FF329" s="13" t="n">
        <v>0.092211</v>
      </c>
      <c r="FG329" s="13" t="n">
        <v>0.00861</v>
      </c>
      <c r="FH329" s="13" t="n">
        <v>-0.049638</v>
      </c>
      <c r="FI329" s="13" t="n">
        <v>0.039134</v>
      </c>
      <c r="FJ329" s="13" t="n">
        <v>0.011202</v>
      </c>
      <c r="FK329" s="13" t="n">
        <v>0.027912</v>
      </c>
      <c r="FL329" s="13" t="n">
        <v>0.083354</v>
      </c>
      <c r="FM329" s="13" t="n">
        <v>-0.059186</v>
      </c>
      <c r="FN329" s="13" t="n">
        <v>-0.109853</v>
      </c>
      <c r="FO329" s="13" t="n">
        <v>-0.227682</v>
      </c>
      <c r="FP329" s="13" t="n">
        <v>0.160596</v>
      </c>
      <c r="FQ329" s="13" t="n">
        <v>0.052385</v>
      </c>
      <c r="FR329" s="13" t="n">
        <v>0.041493</v>
      </c>
      <c r="FS329" s="13" t="n">
        <v>0.029421</v>
      </c>
      <c r="FT329" s="13" t="n">
        <v>0.038437</v>
      </c>
      <c r="FU329" s="13" t="n">
        <v>-0.05288</v>
      </c>
      <c r="FV329" s="13" t="n">
        <v>0.030608</v>
      </c>
      <c r="FW329" s="13" t="n">
        <v>0.193071</v>
      </c>
      <c r="FX329" s="13" t="n">
        <v>0.097805</v>
      </c>
      <c r="FY329" s="13" t="n">
        <v>0.082572</v>
      </c>
      <c r="FZ329" s="13" t="n">
        <v>0.092176</v>
      </c>
      <c r="GA329" s="13" t="n">
        <v>0.032457</v>
      </c>
      <c r="GB329" s="13" t="n">
        <v>0.023833</v>
      </c>
      <c r="GC329" s="13" t="n">
        <v>0.016413</v>
      </c>
    </row>
    <row r="330" customFormat="false" ht="15" hidden="false" customHeight="false" outlineLevel="0" collapsed="false">
      <c r="B330" s="8" t="str">
        <f aca="false">Deals!B330</f>
        <v>FormFactor, Inc.</v>
      </c>
      <c r="C330" s="12" t="n">
        <v>1</v>
      </c>
      <c r="D330" s="13" t="n">
        <v>0.040044</v>
      </c>
      <c r="E330" s="13" t="n">
        <v>0.106952</v>
      </c>
      <c r="F330" s="13" t="n">
        <v>0.048309</v>
      </c>
      <c r="G330" s="13" t="n">
        <v>-0.172811</v>
      </c>
      <c r="H330" s="13" t="n">
        <v>0.247911</v>
      </c>
      <c r="I330" s="13" t="n">
        <v>0</v>
      </c>
      <c r="J330" s="13" t="n">
        <v>0.111607</v>
      </c>
      <c r="K330" s="13" t="n">
        <v>-0.144578</v>
      </c>
      <c r="L330" s="13" t="n">
        <v>0.112676</v>
      </c>
      <c r="M330" s="13" t="n">
        <v>-0.063291</v>
      </c>
      <c r="N330" s="13" t="n">
        <v>0.324324</v>
      </c>
      <c r="O330" s="13" t="n">
        <v>-0.156463</v>
      </c>
      <c r="P330" s="13" t="n">
        <v>0.056452</v>
      </c>
      <c r="Q330" s="13" t="n">
        <v>0.152672</v>
      </c>
      <c r="R330" s="13" t="n">
        <v>0.115894</v>
      </c>
      <c r="S330" s="13" t="n">
        <v>0.080119</v>
      </c>
      <c r="T330" s="13" t="n">
        <v>-0.098901</v>
      </c>
      <c r="U330" s="13" t="n">
        <v>-0.045732</v>
      </c>
      <c r="V330" s="13" t="n">
        <v>-0.083067</v>
      </c>
      <c r="W330" s="13" t="n">
        <v>-0.087108</v>
      </c>
      <c r="X330" s="13" t="n">
        <v>0.041985</v>
      </c>
      <c r="Y330" s="13" t="n">
        <v>-0.158974</v>
      </c>
      <c r="Z330" s="13" t="n">
        <v>0.180314</v>
      </c>
      <c r="AA330" s="13" t="n">
        <v>-0.01845</v>
      </c>
      <c r="AB330" s="13" t="n">
        <v>-0.026316</v>
      </c>
      <c r="AC330" s="13" t="n">
        <v>0.19305</v>
      </c>
      <c r="AD330" s="13" t="n">
        <v>-0.110032</v>
      </c>
      <c r="AE330" s="13" t="n">
        <v>-0.109818</v>
      </c>
      <c r="AF330" s="13" t="n">
        <v>0.347222</v>
      </c>
      <c r="AG330" s="13" t="n">
        <v>-0.145543</v>
      </c>
      <c r="AH330" s="13" t="n">
        <v>0.066004</v>
      </c>
      <c r="AI330" s="13" t="n">
        <v>0.05526</v>
      </c>
      <c r="AJ330" s="13" t="n">
        <v>0.015142</v>
      </c>
      <c r="AK330" s="13" t="n">
        <v>0.17775</v>
      </c>
      <c r="AL330" s="13" t="n">
        <v>-0.242216</v>
      </c>
      <c r="AM330" s="13" t="n">
        <v>0.091226</v>
      </c>
      <c r="AN330" s="13" t="n">
        <v>0.070836</v>
      </c>
      <c r="AO330" s="13" t="n">
        <v>0.018474</v>
      </c>
      <c r="AP330" s="13" t="n">
        <v>0.091281</v>
      </c>
      <c r="AQ330" s="13" t="n">
        <v>0.170509</v>
      </c>
      <c r="AR330" s="13" t="n">
        <v>0.060009</v>
      </c>
      <c r="AS330" s="13" t="n">
        <v>0.122299</v>
      </c>
      <c r="AT330" s="13" t="n">
        <v>-0.025414</v>
      </c>
      <c r="AU330" s="13" t="n">
        <v>-0.11616</v>
      </c>
      <c r="AV330" s="13" t="n">
        <v>-0.101922</v>
      </c>
      <c r="AW330" s="13" t="n">
        <v>0.159781</v>
      </c>
      <c r="AX330" s="13" t="n">
        <v>0.080258</v>
      </c>
      <c r="AY330" s="13" t="n">
        <v>0.165276</v>
      </c>
      <c r="AZ330" s="13" t="n">
        <v>-0.016706</v>
      </c>
      <c r="BA330" s="13" t="n">
        <v>-0.093967</v>
      </c>
      <c r="BB330" s="13" t="n">
        <v>-0.045924</v>
      </c>
      <c r="BC330" s="13" t="n">
        <v>0.137184</v>
      </c>
      <c r="BD330" s="13" t="n">
        <v>0.446208</v>
      </c>
      <c r="BE330" s="13" t="n">
        <v>0.049268</v>
      </c>
      <c r="BF330" s="13" t="n">
        <v>-0.049977</v>
      </c>
      <c r="BG330" s="13" t="n">
        <v>0.110105</v>
      </c>
      <c r="BH330" s="13" t="n">
        <v>-0.005731</v>
      </c>
      <c r="BI330" s="13" t="n">
        <v>-0.132121</v>
      </c>
      <c r="BJ330" s="13" t="n">
        <v>-0.099617</v>
      </c>
      <c r="BK330" s="13" t="n">
        <v>0.034326</v>
      </c>
      <c r="BM330" s="13" t="n">
        <v>0.048882</v>
      </c>
      <c r="BN330" s="13" t="n">
        <v>0.041045</v>
      </c>
      <c r="BO330" s="13" t="n">
        <v>0.030226</v>
      </c>
      <c r="BP330" s="13" t="n">
        <v>-0.035925</v>
      </c>
      <c r="BQ330" s="13" t="n">
        <v>0.13831</v>
      </c>
      <c r="BR330" s="13" t="n">
        <v>0.080139</v>
      </c>
      <c r="BS330" s="13" t="n">
        <v>-0.018857</v>
      </c>
      <c r="BT330" s="13" t="n">
        <v>0.005195</v>
      </c>
      <c r="BU330" s="13" t="n">
        <v>0.008164</v>
      </c>
      <c r="BV330" s="13" t="n">
        <v>0.022889</v>
      </c>
      <c r="BW330" s="13" t="n">
        <v>-0.026455</v>
      </c>
      <c r="BX330" s="13" t="n">
        <v>0.03834</v>
      </c>
      <c r="BY330" s="13" t="n">
        <v>-0.008186</v>
      </c>
      <c r="BZ330" s="13" t="n">
        <v>-0.020183</v>
      </c>
      <c r="CA330" s="13" t="n">
        <v>0.097789</v>
      </c>
      <c r="CB330" s="13" t="n">
        <v>-0.000141</v>
      </c>
      <c r="CC330" s="13" t="n">
        <v>0.021339</v>
      </c>
      <c r="CD330" s="13" t="n">
        <v>-0.014216</v>
      </c>
      <c r="CE330" s="13" t="n">
        <v>0.02739</v>
      </c>
      <c r="CF330" s="13" t="n">
        <v>-0.032222</v>
      </c>
      <c r="CG330" s="13" t="n">
        <v>0.028314</v>
      </c>
      <c r="CH330" s="13" t="n">
        <v>0.011574</v>
      </c>
      <c r="CI330" s="13" t="n">
        <v>0.065476</v>
      </c>
      <c r="CJ330" s="13" t="n">
        <v>0.010986</v>
      </c>
      <c r="CK330" s="13" t="n">
        <v>-0.003438</v>
      </c>
      <c r="CL330" s="13" t="n">
        <v>0.017138</v>
      </c>
      <c r="CM330" s="13" t="n">
        <v>-0.033947</v>
      </c>
      <c r="CN330" s="13" t="n">
        <v>-0.092511</v>
      </c>
      <c r="CO330" s="13" t="n">
        <v>0.002495</v>
      </c>
      <c r="CP330" s="13" t="n">
        <v>-0.115682</v>
      </c>
      <c r="CQ330" s="13" t="n">
        <v>0.084279</v>
      </c>
      <c r="CR330" s="13" t="n">
        <v>0.049183</v>
      </c>
      <c r="CS330" s="13" t="n">
        <v>-0.04816</v>
      </c>
      <c r="CT330" s="13" t="n">
        <v>0.038882</v>
      </c>
      <c r="CU330" s="13" t="n">
        <v>-0.089176</v>
      </c>
      <c r="CV330" s="13" t="n">
        <v>0.066195</v>
      </c>
      <c r="CW330" s="13" t="n">
        <v>-0.018585</v>
      </c>
      <c r="CX330" s="13" t="n">
        <v>-0.066139</v>
      </c>
      <c r="CY330" s="13" t="n">
        <v>0.054784</v>
      </c>
      <c r="CZ330" s="13" t="n">
        <v>0.01138</v>
      </c>
      <c r="DA330" s="13" t="n">
        <v>0.034336</v>
      </c>
      <c r="DB330" s="13" t="n">
        <v>0.046332</v>
      </c>
      <c r="DC330" s="13" t="n">
        <v>-0.059176</v>
      </c>
      <c r="DD330" s="13" t="n">
        <v>-0.083709</v>
      </c>
      <c r="DE330" s="13" t="n">
        <v>-0.264965</v>
      </c>
      <c r="DF330" s="13" t="n">
        <v>0.108935</v>
      </c>
      <c r="DG330" s="13" t="n">
        <v>0.043916</v>
      </c>
      <c r="DH330" s="13" t="n">
        <v>0.044366</v>
      </c>
      <c r="DI330" s="13" t="n">
        <v>-0.008063</v>
      </c>
      <c r="DJ330" s="13" t="n">
        <v>0.056166</v>
      </c>
      <c r="DK330" s="13" t="n">
        <v>-0.033806</v>
      </c>
      <c r="DL330" s="13" t="n">
        <v>0.034274</v>
      </c>
      <c r="DM330" s="13" t="n">
        <v>0.201528</v>
      </c>
      <c r="DN330" s="13" t="n">
        <v>0.08227</v>
      </c>
      <c r="DO330" s="13" t="n">
        <v>0.074101</v>
      </c>
      <c r="DP330" s="13" t="n">
        <v>0.112949</v>
      </c>
      <c r="DQ330" s="13" t="n">
        <v>0.06177</v>
      </c>
      <c r="DR330" s="13" t="n">
        <v>0.008277</v>
      </c>
      <c r="DS330" s="13" t="n">
        <v>0.021009</v>
      </c>
      <c r="DT330" s="13" t="n">
        <v>-0.005691</v>
      </c>
      <c r="DV330" s="13" t="n">
        <v>0.041202</v>
      </c>
      <c r="DW330" s="13" t="n">
        <v>0.034504</v>
      </c>
      <c r="DX330" s="13" t="n">
        <v>0.027047</v>
      </c>
      <c r="DY330" s="13" t="n">
        <v>-0.045937</v>
      </c>
      <c r="DZ330" s="13" t="n">
        <v>0.097765</v>
      </c>
      <c r="EA330" s="13" t="n">
        <v>0.059961</v>
      </c>
      <c r="EB330" s="13" t="n">
        <v>0.000689</v>
      </c>
      <c r="EC330" s="13" t="n">
        <v>0.014868</v>
      </c>
      <c r="ED330" s="13" t="n">
        <v>0.013282</v>
      </c>
      <c r="EE330" s="13" t="n">
        <v>0.010844</v>
      </c>
      <c r="EF330" s="13" t="n">
        <v>-0.022017</v>
      </c>
      <c r="EG330" s="13" t="n">
        <v>0.060492</v>
      </c>
      <c r="EH330" s="13" t="n">
        <v>-0.004598</v>
      </c>
      <c r="EI330" s="13" t="n">
        <v>-0.018252</v>
      </c>
      <c r="EJ330" s="13" t="n">
        <v>0.094668</v>
      </c>
      <c r="EK330" s="13" t="n">
        <v>-0.004544</v>
      </c>
      <c r="EL330" s="13" t="n">
        <v>0.029052</v>
      </c>
      <c r="EM330" s="13" t="n">
        <v>-0.001146</v>
      </c>
      <c r="EN330" s="13" t="n">
        <v>0.031691</v>
      </c>
      <c r="EO330" s="13" t="n">
        <v>-0.043143</v>
      </c>
      <c r="EP330" s="13" t="n">
        <v>0.036203</v>
      </c>
      <c r="EQ330" s="13" t="n">
        <v>0.01141</v>
      </c>
      <c r="ER330" s="13" t="n">
        <v>0.048549</v>
      </c>
      <c r="ES330" s="13" t="n">
        <v>-0.005962</v>
      </c>
      <c r="ET330" s="13" t="n">
        <v>-0.012931</v>
      </c>
      <c r="EU330" s="13" t="n">
        <v>0.014095</v>
      </c>
      <c r="EV330" s="13" t="n">
        <v>-0.022105</v>
      </c>
      <c r="EW330" s="13" t="n">
        <v>-0.087041</v>
      </c>
      <c r="EX330" s="13" t="n">
        <v>-0.004115</v>
      </c>
      <c r="EY330" s="13" t="n">
        <v>-0.124186</v>
      </c>
      <c r="EZ330" s="13" t="n">
        <v>0.115649</v>
      </c>
      <c r="FA330" s="13" t="n">
        <v>0.053177</v>
      </c>
      <c r="FB330" s="13" t="n">
        <v>-0.020198</v>
      </c>
      <c r="FC330" s="13" t="n">
        <v>0.032461</v>
      </c>
      <c r="FD330" s="13" t="n">
        <v>-0.08957</v>
      </c>
      <c r="FE330" s="13" t="n">
        <v>0.04619</v>
      </c>
      <c r="FF330" s="13" t="n">
        <v>-0.027637</v>
      </c>
      <c r="FG330" s="13" t="n">
        <v>-0.053796</v>
      </c>
      <c r="FH330" s="13" t="n">
        <v>0.031277</v>
      </c>
      <c r="FI330" s="13" t="n">
        <v>-0.007</v>
      </c>
      <c r="FJ330" s="13" t="n">
        <v>0.02396</v>
      </c>
      <c r="FK330" s="13" t="n">
        <v>0.057087</v>
      </c>
      <c r="FL330" s="13" t="n">
        <v>-0.022038</v>
      </c>
      <c r="FM330" s="13" t="n">
        <v>-0.06945</v>
      </c>
      <c r="FN330" s="13" t="n">
        <v>-0.248027</v>
      </c>
      <c r="FO330" s="13" t="n">
        <v>0.150956</v>
      </c>
      <c r="FP330" s="13" t="n">
        <v>0.053448</v>
      </c>
      <c r="FQ330" s="13" t="n">
        <v>0.078844</v>
      </c>
      <c r="FR330" s="13" t="n">
        <v>0.033749</v>
      </c>
      <c r="FS330" s="13" t="n">
        <v>0.047001</v>
      </c>
      <c r="FT330" s="13" t="n">
        <v>-0.032952</v>
      </c>
      <c r="FU330" s="13" t="n">
        <v>0.023281</v>
      </c>
      <c r="FV330" s="13" t="n">
        <v>0.210398</v>
      </c>
      <c r="FW330" s="13" t="n">
        <v>0.078423</v>
      </c>
      <c r="FX330" s="13" t="n">
        <v>0.12536</v>
      </c>
      <c r="FY330" s="13" t="n">
        <v>0.110176</v>
      </c>
      <c r="FZ330" s="13" t="n">
        <v>0.047533</v>
      </c>
      <c r="GA330" s="13" t="n">
        <v>0.041184</v>
      </c>
      <c r="GB330" s="13" t="n">
        <v>0.026259</v>
      </c>
      <c r="GC330" s="13" t="n">
        <v>0.008363</v>
      </c>
    </row>
    <row r="331" customFormat="false" ht="15" hidden="false" customHeight="false" outlineLevel="0" collapsed="false">
      <c r="B331" s="8" t="str">
        <f aca="false">Deals!B331</f>
        <v>BALL Corp</v>
      </c>
      <c r="C331" s="12" t="n">
        <v>1</v>
      </c>
      <c r="D331" s="13" t="n">
        <v>0.12148</v>
      </c>
      <c r="E331" s="13" t="n">
        <v>0.034853</v>
      </c>
      <c r="F331" s="13" t="n">
        <v>-0.059549</v>
      </c>
      <c r="G331" s="13" t="n">
        <v>-0.024393</v>
      </c>
      <c r="H331" s="13" t="n">
        <v>0.000133</v>
      </c>
      <c r="I331" s="13" t="n">
        <v>0.015852</v>
      </c>
      <c r="J331" s="13" t="n">
        <v>-0.034094</v>
      </c>
      <c r="K331" s="13" t="n">
        <v>0.009928</v>
      </c>
      <c r="L331" s="13" t="n">
        <v>0.035416</v>
      </c>
      <c r="M331" s="13" t="n">
        <v>0.065158</v>
      </c>
      <c r="N331" s="13" t="n">
        <v>0.032029</v>
      </c>
      <c r="O331" s="13" t="n">
        <v>-0.007344</v>
      </c>
      <c r="P331" s="13" t="n">
        <v>-0.043198</v>
      </c>
      <c r="Q331" s="13" t="n">
        <v>0.032758</v>
      </c>
      <c r="R331" s="13" t="n">
        <v>0.039467</v>
      </c>
      <c r="S331" s="13" t="n">
        <v>-0.068018</v>
      </c>
      <c r="T331" s="13" t="n">
        <v>-0.051616</v>
      </c>
      <c r="U331" s="13" t="n">
        <v>0.011361</v>
      </c>
      <c r="V331" s="13" t="n">
        <v>0.046238</v>
      </c>
      <c r="W331" s="13" t="n">
        <v>-0.006008</v>
      </c>
      <c r="X331" s="13" t="n">
        <v>0.009569</v>
      </c>
      <c r="Y331" s="13" t="n">
        <v>-0.075829</v>
      </c>
      <c r="Z331" s="13" t="n">
        <v>-0.037889</v>
      </c>
      <c r="AA331" s="13" t="n">
        <v>0.096203</v>
      </c>
      <c r="AB331" s="13" t="n">
        <v>0.077239</v>
      </c>
      <c r="AC331" s="13" t="n">
        <v>0.050382</v>
      </c>
      <c r="AD331" s="13" t="n">
        <v>0.018413</v>
      </c>
      <c r="AE331" s="13" t="n">
        <v>0.098438</v>
      </c>
      <c r="AF331" s="13" t="n">
        <v>-0.063734</v>
      </c>
      <c r="AG331" s="13" t="n">
        <v>0.137016</v>
      </c>
      <c r="AH331" s="13" t="n">
        <v>0.049732</v>
      </c>
      <c r="AI331" s="13" t="n">
        <v>0.056225</v>
      </c>
      <c r="AJ331" s="13" t="n">
        <v>0.035949</v>
      </c>
      <c r="AK331" s="13" t="n">
        <v>0.026693</v>
      </c>
      <c r="AL331" s="13" t="n">
        <v>0.140088</v>
      </c>
      <c r="AM331" s="13" t="n">
        <v>0.021289</v>
      </c>
      <c r="AN331" s="13" t="n">
        <v>0.127029</v>
      </c>
      <c r="AO331" s="13" t="n">
        <v>-0.094516</v>
      </c>
      <c r="AP331" s="13" t="n">
        <v>-0.039006</v>
      </c>
      <c r="AQ331" s="13" t="n">
        <v>-0.053737</v>
      </c>
      <c r="AR331" s="13" t="n">
        <v>-0.021041</v>
      </c>
      <c r="AS331" s="13" t="n">
        <v>0.116128</v>
      </c>
      <c r="AT331" s="13" t="n">
        <v>-0.021751</v>
      </c>
      <c r="AU331" s="13" t="n">
        <v>-0.082316</v>
      </c>
      <c r="AV331" s="13" t="n">
        <v>0.014383</v>
      </c>
      <c r="AW331" s="13" t="n">
        <v>0.088733</v>
      </c>
      <c r="AX331" s="13" t="n">
        <v>-0.024839</v>
      </c>
      <c r="AY331" s="13" t="n">
        <v>0.059577</v>
      </c>
      <c r="AZ331" s="13" t="n">
        <v>0.093576</v>
      </c>
      <c r="BA331" s="13" t="n">
        <v>0.034217</v>
      </c>
      <c r="BB331" s="13" t="n">
        <v>0.070741</v>
      </c>
      <c r="BC331" s="13" t="n">
        <v>0.080449</v>
      </c>
      <c r="BD331" s="13" t="n">
        <v>-0.029476</v>
      </c>
      <c r="BE331" s="13" t="n">
        <v>-0.055377</v>
      </c>
      <c r="BF331" s="13" t="n">
        <v>-0.028175</v>
      </c>
      <c r="BG331" s="13" t="n">
        <v>-0.007612</v>
      </c>
      <c r="BH331" s="13" t="n">
        <v>0.105027</v>
      </c>
      <c r="BI331" s="13" t="n">
        <v>-0.120995</v>
      </c>
      <c r="BJ331" s="13" t="n">
        <v>-0.013875</v>
      </c>
      <c r="BK331" s="13" t="n">
        <v>-0.001728</v>
      </c>
      <c r="BM331" s="13" t="n">
        <v>-0.007159</v>
      </c>
      <c r="BN331" s="13" t="n">
        <v>0.005453</v>
      </c>
      <c r="BO331" s="13" t="n">
        <v>-0.023749</v>
      </c>
      <c r="BP331" s="13" t="n">
        <v>0.010556</v>
      </c>
      <c r="BQ331" s="13" t="n">
        <v>0.012329</v>
      </c>
      <c r="BR331" s="13" t="n">
        <v>0.034037</v>
      </c>
      <c r="BS331" s="13" t="n">
        <v>0.047372</v>
      </c>
      <c r="BT331" s="13" t="n">
        <v>0.014383</v>
      </c>
      <c r="BU331" s="13" t="n">
        <v>0.019205</v>
      </c>
      <c r="BV331" s="13" t="n">
        <v>0.028893</v>
      </c>
      <c r="BW331" s="13" t="n">
        <v>-0.00451</v>
      </c>
      <c r="BX331" s="13" t="n">
        <v>0.025623</v>
      </c>
      <c r="BY331" s="13" t="n">
        <v>0.02111</v>
      </c>
      <c r="BZ331" s="13" t="n">
        <v>0.010474</v>
      </c>
      <c r="CA331" s="13" t="n">
        <v>0.042284</v>
      </c>
      <c r="CB331" s="13" t="n">
        <v>0.032246</v>
      </c>
      <c r="CC331" s="13" t="n">
        <v>0.010423</v>
      </c>
      <c r="CD331" s="13" t="n">
        <v>0.080568</v>
      </c>
      <c r="CE331" s="13" t="n">
        <v>-0.013619</v>
      </c>
      <c r="CF331" s="13" t="n">
        <v>-0.028051</v>
      </c>
      <c r="CG331" s="13" t="n">
        <v>0.002292</v>
      </c>
      <c r="CH331" s="13" t="n">
        <v>0.044338</v>
      </c>
      <c r="CI331" s="13" t="n">
        <v>0.008912</v>
      </c>
      <c r="CJ331" s="13" t="n">
        <v>0.029916</v>
      </c>
      <c r="CK331" s="13" t="n">
        <v>0.062181</v>
      </c>
      <c r="CL331" s="13" t="n">
        <v>0.009488</v>
      </c>
      <c r="CM331" s="13" t="n">
        <v>-0.088495</v>
      </c>
      <c r="CN331" s="13" t="n">
        <v>0.008286</v>
      </c>
      <c r="CO331" s="13" t="n">
        <v>-0.084595</v>
      </c>
      <c r="CP331" s="13" t="n">
        <v>0.081277</v>
      </c>
      <c r="CQ331" s="13" t="n">
        <v>0.038978</v>
      </c>
      <c r="CR331" s="13" t="n">
        <v>0.032718</v>
      </c>
      <c r="CS331" s="13" t="n">
        <v>0.043915</v>
      </c>
      <c r="CT331" s="13" t="n">
        <v>-0.069033</v>
      </c>
      <c r="CU331" s="13" t="n">
        <v>0.076465</v>
      </c>
      <c r="CV331" s="13" t="n">
        <v>0.015604</v>
      </c>
      <c r="CW331" s="13" t="n">
        <v>-0.002311</v>
      </c>
      <c r="CX331" s="13" t="n">
        <v>0.004095</v>
      </c>
      <c r="CY331" s="13" t="n">
        <v>0.03018</v>
      </c>
      <c r="CZ331" s="13" t="n">
        <v>0.038716</v>
      </c>
      <c r="DA331" s="13" t="n">
        <v>0.036704</v>
      </c>
      <c r="DB331" s="13" t="n">
        <v>0.024594</v>
      </c>
      <c r="DC331" s="13" t="n">
        <v>-0.07027</v>
      </c>
      <c r="DD331" s="13" t="n">
        <v>-0.077815</v>
      </c>
      <c r="DE331" s="13" t="n">
        <v>0.140905</v>
      </c>
      <c r="DF331" s="13" t="n">
        <v>0.056438</v>
      </c>
      <c r="DG331" s="13" t="n">
        <v>0.050972</v>
      </c>
      <c r="DH331" s="13" t="n">
        <v>0.07725</v>
      </c>
      <c r="DI331" s="13" t="n">
        <v>0.107972</v>
      </c>
      <c r="DJ331" s="13" t="n">
        <v>-0.045521</v>
      </c>
      <c r="DK331" s="13" t="n">
        <v>-0.045743</v>
      </c>
      <c r="DL331" s="13" t="n">
        <v>0.107281</v>
      </c>
      <c r="DM331" s="13" t="n">
        <v>0.053002</v>
      </c>
      <c r="DN331" s="13" t="n">
        <v>-0.009351</v>
      </c>
      <c r="DO331" s="13" t="n">
        <v>-0.005854</v>
      </c>
      <c r="DP331" s="13" t="n">
        <v>0.01839</v>
      </c>
      <c r="DQ331" s="13" t="n">
        <v>0.059373</v>
      </c>
      <c r="DR331" s="13" t="n">
        <v>-0.013515</v>
      </c>
      <c r="DS331" s="13" t="n">
        <v>0.057192</v>
      </c>
      <c r="DT331" s="13" t="n">
        <v>0.032936</v>
      </c>
      <c r="DV331" s="13" t="n">
        <v>-0.009553</v>
      </c>
      <c r="DW331" s="13" t="n">
        <v>-0.002709</v>
      </c>
      <c r="DX331" s="13" t="n">
        <v>-0.034978</v>
      </c>
      <c r="DY331" s="13" t="n">
        <v>0.024645</v>
      </c>
      <c r="DZ331" s="13" t="n">
        <v>-0.000502</v>
      </c>
      <c r="EA331" s="13" t="n">
        <v>0.034016</v>
      </c>
      <c r="EB331" s="13" t="n">
        <v>0.036635</v>
      </c>
      <c r="EC331" s="13" t="n">
        <v>0.00446</v>
      </c>
      <c r="ED331" s="13" t="n">
        <v>0.016297</v>
      </c>
      <c r="EE331" s="13" t="n">
        <v>0.023226</v>
      </c>
      <c r="EF331" s="13" t="n">
        <v>0.002142</v>
      </c>
      <c r="EG331" s="13" t="n">
        <v>0.017406</v>
      </c>
      <c r="EH331" s="13" t="n">
        <v>0.007309</v>
      </c>
      <c r="EI331" s="13" t="n">
        <v>0.018518</v>
      </c>
      <c r="EJ331" s="13" t="n">
        <v>0.020679</v>
      </c>
      <c r="EK331" s="13" t="n">
        <v>0.034014</v>
      </c>
      <c r="EL331" s="13" t="n">
        <v>0.017968</v>
      </c>
      <c r="EM331" s="13" t="n">
        <v>0.063409</v>
      </c>
      <c r="EN331" s="13" t="n">
        <v>-0.028518</v>
      </c>
      <c r="EO331" s="13" t="n">
        <v>-0.015555</v>
      </c>
      <c r="EP331" s="13" t="n">
        <v>-0.011655</v>
      </c>
      <c r="EQ331" s="13" t="n">
        <v>0.028206</v>
      </c>
      <c r="ER331" s="13" t="n">
        <v>0.011672</v>
      </c>
      <c r="ES331" s="13" t="n">
        <v>0.031151</v>
      </c>
      <c r="ET331" s="13" t="n">
        <v>0.048656</v>
      </c>
      <c r="EU331" s="13" t="n">
        <v>0.011911</v>
      </c>
      <c r="EV331" s="13" t="n">
        <v>-0.090512</v>
      </c>
      <c r="EW331" s="13" t="n">
        <v>0.031844</v>
      </c>
      <c r="EX331" s="13" t="n">
        <v>-0.083033</v>
      </c>
      <c r="EY331" s="13" t="n">
        <v>0.094941</v>
      </c>
      <c r="EZ331" s="13" t="n">
        <v>0.050622</v>
      </c>
      <c r="FA331" s="13" t="n">
        <v>0.016135</v>
      </c>
      <c r="FB331" s="13" t="n">
        <v>0.032897</v>
      </c>
      <c r="FC331" s="13" t="n">
        <v>-0.06874</v>
      </c>
      <c r="FD331" s="13" t="n">
        <v>0.076675</v>
      </c>
      <c r="FE331" s="13" t="n">
        <v>0.017491</v>
      </c>
      <c r="FF331" s="13" t="n">
        <v>-0.007688</v>
      </c>
      <c r="FG331" s="13" t="n">
        <v>-0.000523</v>
      </c>
      <c r="FH331" s="13" t="n">
        <v>0.022992</v>
      </c>
      <c r="FI331" s="13" t="n">
        <v>0.041412</v>
      </c>
      <c r="FJ331" s="13" t="n">
        <v>0.025775</v>
      </c>
      <c r="FK331" s="13" t="n">
        <v>0.005438</v>
      </c>
      <c r="FL331" s="13" t="n">
        <v>-0.070463</v>
      </c>
      <c r="FM331" s="13" t="n">
        <v>-0.11985</v>
      </c>
      <c r="FN331" s="13" t="n">
        <v>0.139924</v>
      </c>
      <c r="FO331" s="13" t="n">
        <v>0.089001</v>
      </c>
      <c r="FP331" s="13" t="n">
        <v>0.018928</v>
      </c>
      <c r="FQ331" s="13" t="n">
        <v>0.070143</v>
      </c>
      <c r="FR331" s="13" t="n">
        <v>0.054124</v>
      </c>
      <c r="FS331" s="13" t="n">
        <v>-0.020604</v>
      </c>
      <c r="FT331" s="13" t="n">
        <v>-0.021628</v>
      </c>
      <c r="FU331" s="13" t="n">
        <v>0.130555</v>
      </c>
      <c r="FV331" s="13" t="n">
        <v>0.041795</v>
      </c>
      <c r="FW331" s="13" t="n">
        <v>-0.018249</v>
      </c>
      <c r="FX331" s="13" t="n">
        <v>0.019443</v>
      </c>
      <c r="FY331" s="13" t="n">
        <v>0.020896</v>
      </c>
      <c r="FZ331" s="13" t="n">
        <v>0.053291</v>
      </c>
      <c r="GA331" s="13" t="n">
        <v>-0.004423</v>
      </c>
      <c r="GB331" s="13" t="n">
        <v>0.043268</v>
      </c>
      <c r="GC331" s="13" t="n">
        <v>0.030241</v>
      </c>
    </row>
    <row r="332" customFormat="false" ht="15" hidden="false" customHeight="false" outlineLevel="0" collapsed="false">
      <c r="B332" s="8" t="str">
        <f aca="false">Deals!B332</f>
        <v>Magellan Health Inc</v>
      </c>
      <c r="C332" s="12" t="n">
        <v>1</v>
      </c>
      <c r="D332" s="13" t="n">
        <v>-0.165766</v>
      </c>
      <c r="E332" s="13" t="n">
        <v>-0.059349</v>
      </c>
      <c r="F332" s="13" t="n">
        <v>-0.042434</v>
      </c>
      <c r="G332" s="13" t="n">
        <v>0.414966</v>
      </c>
      <c r="H332" s="13" t="n">
        <v>0.033654</v>
      </c>
      <c r="I332" s="13" t="n">
        <v>-0.003987</v>
      </c>
      <c r="J332" s="13" t="n">
        <v>-0.077385</v>
      </c>
      <c r="K332" s="13" t="n">
        <v>-0.001446</v>
      </c>
      <c r="L332" s="13" t="n">
        <v>-0.003621</v>
      </c>
      <c r="M332" s="13" t="n">
        <v>-0.000727</v>
      </c>
      <c r="N332" s="13" t="n">
        <v>0.060364</v>
      </c>
      <c r="O332" s="13" t="n">
        <v>0.022634</v>
      </c>
      <c r="P332" s="13" t="n">
        <v>0.085178</v>
      </c>
      <c r="Q332" s="13" t="n">
        <v>0.066749</v>
      </c>
      <c r="R332" s="13" t="n">
        <v>-0.011587</v>
      </c>
      <c r="S332" s="13" t="n">
        <v>-0.009379</v>
      </c>
      <c r="T332" s="13" t="n">
        <v>0.142604</v>
      </c>
      <c r="U332" s="13" t="n">
        <v>0.03159</v>
      </c>
      <c r="V332" s="13" t="n">
        <v>0.013052</v>
      </c>
      <c r="W332" s="13" t="n">
        <v>0.061447</v>
      </c>
      <c r="X332" s="13" t="n">
        <v>-0.217087</v>
      </c>
      <c r="Y332" s="13" t="n">
        <v>0.090638</v>
      </c>
      <c r="Z332" s="13" t="n">
        <v>0.049207</v>
      </c>
      <c r="AA332" s="13" t="n">
        <v>-0.241793</v>
      </c>
      <c r="AB332" s="13" t="n">
        <v>0.010309</v>
      </c>
      <c r="AC332" s="13" t="n">
        <v>-0.019728</v>
      </c>
      <c r="AD332" s="13" t="n">
        <v>-0.097016</v>
      </c>
      <c r="AE332" s="13" t="n">
        <v>-0.162004</v>
      </c>
      <c r="AF332" s="13" t="n">
        <v>0.04347</v>
      </c>
      <c r="AG332" s="13" t="n">
        <v>0.145368</v>
      </c>
      <c r="AH332" s="13" t="n">
        <v>0.045273</v>
      </c>
      <c r="AI332" s="13" t="n">
        <v>-0.032154</v>
      </c>
      <c r="AJ332" s="13" t="n">
        <v>0.061893</v>
      </c>
      <c r="AK332" s="13" t="n">
        <v>-0.056714</v>
      </c>
      <c r="AL332" s="13" t="n">
        <v>0.124186</v>
      </c>
      <c r="AM332" s="13" t="n">
        <v>-0.052405</v>
      </c>
      <c r="AN332" s="13" t="n">
        <v>-0.104208</v>
      </c>
      <c r="AO332" s="13" t="n">
        <v>-0.014442</v>
      </c>
      <c r="AP332" s="13" t="n">
        <v>0.045089</v>
      </c>
      <c r="AQ332" s="13" t="n">
        <v>0.197689</v>
      </c>
      <c r="AR332" s="13" t="n">
        <v>0.00669</v>
      </c>
      <c r="AS332" s="13" t="n">
        <v>-0.064409</v>
      </c>
      <c r="AT332" s="13" t="n">
        <v>-0.180303</v>
      </c>
      <c r="AU332" s="13" t="n">
        <v>-0.1983</v>
      </c>
      <c r="AV332" s="13" t="n">
        <v>0.262316</v>
      </c>
      <c r="AW332" s="13" t="n">
        <v>0.23481</v>
      </c>
      <c r="AX332" s="13" t="n">
        <v>-0.026804</v>
      </c>
      <c r="AY332" s="13" t="n">
        <v>0.016306</v>
      </c>
      <c r="AZ332" s="13" t="n">
        <v>0.017392</v>
      </c>
      <c r="BA332" s="13" t="n">
        <v>0.004241</v>
      </c>
      <c r="BB332" s="13" t="n">
        <v>-0.046318</v>
      </c>
      <c r="BC332" s="13" t="n">
        <v>0.093815</v>
      </c>
      <c r="BD332" s="13" t="n">
        <v>0.047944</v>
      </c>
      <c r="BE332" s="13" t="n">
        <v>0.134476</v>
      </c>
      <c r="BF332" s="13" t="n">
        <v>-0.007023</v>
      </c>
      <c r="BG332" s="13" t="n">
        <v>-0.000857</v>
      </c>
      <c r="BH332" s="13" t="n">
        <v>0.010296</v>
      </c>
      <c r="BI332" s="13" t="n">
        <v>-0.000106</v>
      </c>
      <c r="BJ332" s="13" t="n">
        <v>0.000106</v>
      </c>
      <c r="BK332" s="13" t="n">
        <v>0.001274</v>
      </c>
      <c r="BM332" s="13" t="n">
        <v>0.021929</v>
      </c>
      <c r="BN332" s="13" t="n">
        <v>0.013879</v>
      </c>
      <c r="BO332" s="13" t="n">
        <v>-0.028352</v>
      </c>
      <c r="BP332" s="13" t="n">
        <v>0.132419</v>
      </c>
      <c r="BQ332" s="13" t="n">
        <v>0.021499</v>
      </c>
      <c r="BR332" s="13" t="n">
        <v>-0.001631</v>
      </c>
      <c r="BS332" s="13" t="n">
        <v>0.012207</v>
      </c>
      <c r="BT332" s="13" t="n">
        <v>-0.007634</v>
      </c>
      <c r="BU332" s="13" t="n">
        <v>-0.001231</v>
      </c>
      <c r="BV332" s="13" t="n">
        <v>-0.019205</v>
      </c>
      <c r="BW332" s="13" t="n">
        <v>0.023121</v>
      </c>
      <c r="BX332" s="13" t="n">
        <v>0.000499</v>
      </c>
      <c r="BY332" s="13" t="n">
        <v>-0.009424</v>
      </c>
      <c r="BZ332" s="13" t="n">
        <v>0.067982</v>
      </c>
      <c r="CA332" s="13" t="n">
        <v>0.00535</v>
      </c>
      <c r="CB332" s="13" t="n">
        <v>0.033907</v>
      </c>
      <c r="CC332" s="13" t="n">
        <v>-0.013191</v>
      </c>
      <c r="CD332" s="13" t="n">
        <v>0.036353</v>
      </c>
      <c r="CE332" s="13" t="n">
        <v>-0.040985</v>
      </c>
      <c r="CF332" s="13" t="n">
        <v>0.016383</v>
      </c>
      <c r="CG332" s="13" t="n">
        <v>0.013182</v>
      </c>
      <c r="CH332" s="13" t="n">
        <v>0.055146</v>
      </c>
      <c r="CI332" s="13" t="n">
        <v>-0.001167</v>
      </c>
      <c r="CJ332" s="13" t="n">
        <v>0.024528</v>
      </c>
      <c r="CK332" s="13" t="n">
        <v>0.026253</v>
      </c>
      <c r="CL332" s="13" t="n">
        <v>-0.039848</v>
      </c>
      <c r="CM332" s="13" t="n">
        <v>-0.074916</v>
      </c>
      <c r="CN332" s="13" t="n">
        <v>0.02478</v>
      </c>
      <c r="CO332" s="13" t="n">
        <v>-0.119674</v>
      </c>
      <c r="CP332" s="13" t="n">
        <v>0.107288</v>
      </c>
      <c r="CQ332" s="13" t="n">
        <v>0.038796</v>
      </c>
      <c r="CR332" s="13" t="n">
        <v>-0.023051</v>
      </c>
      <c r="CS332" s="13" t="n">
        <v>0.057962</v>
      </c>
      <c r="CT332" s="13" t="n">
        <v>-0.085032</v>
      </c>
      <c r="CU332" s="13" t="n">
        <v>0.065737</v>
      </c>
      <c r="CV332" s="13" t="n">
        <v>-0.0009</v>
      </c>
      <c r="CW332" s="13" t="n">
        <v>-0.078032</v>
      </c>
      <c r="CX332" s="13" t="n">
        <v>0.063405</v>
      </c>
      <c r="CY332" s="13" t="n">
        <v>0.02682</v>
      </c>
      <c r="CZ332" s="13" t="n">
        <v>0.0512</v>
      </c>
      <c r="DA332" s="13" t="n">
        <v>0.021085</v>
      </c>
      <c r="DB332" s="13" t="n">
        <v>-0.050291</v>
      </c>
      <c r="DC332" s="13" t="n">
        <v>-0.090456</v>
      </c>
      <c r="DD332" s="13" t="n">
        <v>-0.265274</v>
      </c>
      <c r="DE332" s="13" t="n">
        <v>0.151394</v>
      </c>
      <c r="DF332" s="13" t="n">
        <v>0.041925</v>
      </c>
      <c r="DG332" s="13" t="n">
        <v>0.044262</v>
      </c>
      <c r="DH332" s="13" t="n">
        <v>0.042985</v>
      </c>
      <c r="DI332" s="13" t="n">
        <v>0.05474</v>
      </c>
      <c r="DJ332" s="13" t="n">
        <v>-0.031873</v>
      </c>
      <c r="DK332" s="13" t="n">
        <v>0.050201</v>
      </c>
      <c r="DL332" s="13" t="n">
        <v>0.166688</v>
      </c>
      <c r="DM332" s="13" t="n">
        <v>0.086023</v>
      </c>
      <c r="DN332" s="13" t="n">
        <v>0.018859</v>
      </c>
      <c r="DO332" s="13" t="n">
        <v>0.124743</v>
      </c>
      <c r="DP332" s="13" t="n">
        <v>0.062936</v>
      </c>
      <c r="DQ332" s="13" t="n">
        <v>0.022207</v>
      </c>
      <c r="DR332" s="13" t="n">
        <v>0.019771</v>
      </c>
      <c r="DS332" s="13" t="n">
        <v>-0.032132</v>
      </c>
      <c r="DT332" s="13" t="n">
        <v>-0.009893</v>
      </c>
      <c r="DV332" s="13" t="n">
        <v>0.027097</v>
      </c>
      <c r="DW332" s="13" t="n">
        <v>0.016254</v>
      </c>
      <c r="DX332" s="13" t="n">
        <v>-0.028065</v>
      </c>
      <c r="DY332" s="13" t="n">
        <v>0.135358</v>
      </c>
      <c r="DZ332" s="13" t="n">
        <v>0.023606</v>
      </c>
      <c r="EA332" s="13" t="n">
        <v>-0.001285</v>
      </c>
      <c r="EB332" s="13" t="n">
        <v>0.009152</v>
      </c>
      <c r="EC332" s="13" t="n">
        <v>-0.005001</v>
      </c>
      <c r="ED332" s="13" t="n">
        <v>-0.000392</v>
      </c>
      <c r="EE332" s="13" t="n">
        <v>-0.016334</v>
      </c>
      <c r="EF332" s="13" t="n">
        <v>0.022952</v>
      </c>
      <c r="EG332" s="13" t="n">
        <v>0.002484</v>
      </c>
      <c r="EH332" s="13" t="n">
        <v>-0.012488</v>
      </c>
      <c r="EI332" s="13" t="n">
        <v>0.076427</v>
      </c>
      <c r="EJ332" s="13" t="n">
        <v>0.00355</v>
      </c>
      <c r="EK332" s="13" t="n">
        <v>0.029911</v>
      </c>
      <c r="EL332" s="13" t="n">
        <v>-0.011401</v>
      </c>
      <c r="EM332" s="13" t="n">
        <v>0.02942</v>
      </c>
      <c r="EN332" s="13" t="n">
        <v>-0.040208</v>
      </c>
      <c r="EO332" s="13" t="n">
        <v>0.015816</v>
      </c>
      <c r="EP332" s="13" t="n">
        <v>0.009584</v>
      </c>
      <c r="EQ332" s="13" t="n">
        <v>0.051542</v>
      </c>
      <c r="ER332" s="13" t="n">
        <v>0.000605</v>
      </c>
      <c r="ES332" s="13" t="n">
        <v>0.022955</v>
      </c>
      <c r="ET332" s="13" t="n">
        <v>0.02443</v>
      </c>
      <c r="EU332" s="13" t="n">
        <v>-0.040345</v>
      </c>
      <c r="EV332" s="13" t="n">
        <v>-0.0755</v>
      </c>
      <c r="EW332" s="13" t="n">
        <v>0.023242</v>
      </c>
      <c r="EX332" s="13" t="n">
        <v>-0.12462</v>
      </c>
      <c r="EY332" s="13" t="n">
        <v>0.109262</v>
      </c>
      <c r="EZ332" s="13" t="n">
        <v>0.03816</v>
      </c>
      <c r="FA332" s="13" t="n">
        <v>-0.023201</v>
      </c>
      <c r="FB332" s="13" t="n">
        <v>0.060626</v>
      </c>
      <c r="FC332" s="13" t="n">
        <v>-0.098854</v>
      </c>
      <c r="FD332" s="13" t="n">
        <v>0.076118</v>
      </c>
      <c r="FE332" s="13" t="n">
        <v>-0.002632</v>
      </c>
      <c r="FF332" s="13" t="n">
        <v>-0.07722</v>
      </c>
      <c r="FG332" s="13" t="n">
        <v>0.064098</v>
      </c>
      <c r="FH332" s="13" t="n">
        <v>0.019316</v>
      </c>
      <c r="FI332" s="13" t="n">
        <v>0.049638</v>
      </c>
      <c r="FJ332" s="13" t="n">
        <v>0.02739</v>
      </c>
      <c r="FK332" s="13" t="n">
        <v>-0.05216</v>
      </c>
      <c r="FL332" s="13" t="n">
        <v>-0.097001</v>
      </c>
      <c r="FM332" s="13" t="n">
        <v>-0.275731</v>
      </c>
      <c r="FN332" s="13" t="n">
        <v>0.187651</v>
      </c>
      <c r="FO332" s="13" t="n">
        <v>0.034982</v>
      </c>
      <c r="FP332" s="13" t="n">
        <v>0.043237</v>
      </c>
      <c r="FQ332" s="13" t="n">
        <v>0.043918</v>
      </c>
      <c r="FR332" s="13" t="n">
        <v>0.050912</v>
      </c>
      <c r="FS332" s="13" t="n">
        <v>-0.043342</v>
      </c>
      <c r="FT332" s="13" t="n">
        <v>0.065999</v>
      </c>
      <c r="FU332" s="13" t="n">
        <v>0.168825</v>
      </c>
      <c r="FV332" s="13" t="n">
        <v>0.081255</v>
      </c>
      <c r="FW332" s="13" t="n">
        <v>0.019686</v>
      </c>
      <c r="FX332" s="13" t="n">
        <v>0.117689</v>
      </c>
      <c r="FY332" s="13" t="n">
        <v>0.06659</v>
      </c>
      <c r="FZ332" s="13" t="n">
        <v>0.01446</v>
      </c>
      <c r="GA332" s="13" t="n">
        <v>0.023615</v>
      </c>
      <c r="GB332" s="13" t="n">
        <v>-0.030644</v>
      </c>
      <c r="GC332" s="13" t="n">
        <v>-0.01229</v>
      </c>
    </row>
    <row r="333" customFormat="false" ht="15" hidden="false" customHeight="false" outlineLevel="0" collapsed="false">
      <c r="B333" s="8" t="str">
        <f aca="false">Deals!B333</f>
        <v>Lydall, Inc.</v>
      </c>
      <c r="C333" s="12" t="n">
        <v>1</v>
      </c>
      <c r="D333" s="13" t="n">
        <v>0.075201</v>
      </c>
      <c r="E333" s="13" t="n">
        <v>0.064321</v>
      </c>
      <c r="F333" s="13" t="n">
        <v>-0.085664</v>
      </c>
      <c r="G333" s="13" t="n">
        <v>0.277005</v>
      </c>
      <c r="H333" s="13" t="n">
        <v>0.036013</v>
      </c>
      <c r="I333" s="13" t="n">
        <v>-0.013743</v>
      </c>
      <c r="J333" s="13" t="n">
        <v>-0.168852</v>
      </c>
      <c r="K333" s="13" t="n">
        <v>0.057199</v>
      </c>
      <c r="L333" s="13" t="n">
        <v>-0.022388</v>
      </c>
      <c r="M333" s="13" t="n">
        <v>-0.037214</v>
      </c>
      <c r="N333" s="13" t="n">
        <v>0.024777</v>
      </c>
      <c r="O333" s="13" t="n">
        <v>-0.042553</v>
      </c>
      <c r="P333" s="13" t="n">
        <v>-0.050505</v>
      </c>
      <c r="Q333" s="13" t="n">
        <v>0.219149</v>
      </c>
      <c r="R333" s="13" t="n">
        <v>0.008726</v>
      </c>
      <c r="S333" s="13" t="n">
        <v>-0.047578</v>
      </c>
      <c r="T333" s="13" t="n">
        <v>-0.078111</v>
      </c>
      <c r="U333" s="13" t="n">
        <v>-0.058128</v>
      </c>
      <c r="V333" s="13" t="n">
        <v>0.007322</v>
      </c>
      <c r="W333" s="13" t="n">
        <v>0.002077</v>
      </c>
      <c r="X333" s="13" t="n">
        <v>-0.075648</v>
      </c>
      <c r="Y333" s="13" t="n">
        <v>-0.060538</v>
      </c>
      <c r="Z333" s="13" t="n">
        <v>0.041766</v>
      </c>
      <c r="AA333" s="13" t="n">
        <v>0.063001</v>
      </c>
      <c r="AB333" s="13" t="n">
        <v>-0.077586</v>
      </c>
      <c r="AC333" s="13" t="n">
        <v>0.007009</v>
      </c>
      <c r="AD333" s="13" t="n">
        <v>-0.306961</v>
      </c>
      <c r="AE333" s="13" t="n">
        <v>-0.259123</v>
      </c>
      <c r="AF333" s="13" t="n">
        <v>-0.082241</v>
      </c>
      <c r="AG333" s="13" t="n">
        <v>0.305761</v>
      </c>
      <c r="AH333" s="13" t="n">
        <v>0.061463</v>
      </c>
      <c r="AI333" s="13" t="n">
        <v>-0.166607</v>
      </c>
      <c r="AJ333" s="13" t="n">
        <v>0.04902</v>
      </c>
      <c r="AK333" s="13" t="n">
        <v>-0.265339</v>
      </c>
      <c r="AL333" s="13" t="n">
        <v>0.117257</v>
      </c>
      <c r="AM333" s="13" t="n">
        <v>0.168317</v>
      </c>
      <c r="AN333" s="13" t="n">
        <v>-0.147881</v>
      </c>
      <c r="AO333" s="13" t="n">
        <v>0.238687</v>
      </c>
      <c r="AP333" s="13" t="n">
        <v>-0.214372</v>
      </c>
      <c r="AQ333" s="13" t="n">
        <v>-0.048544</v>
      </c>
      <c r="AR333" s="13" t="n">
        <v>0.102041</v>
      </c>
      <c r="AS333" s="13" t="n">
        <v>-0.003899</v>
      </c>
      <c r="AT333" s="13" t="n">
        <v>-0.417319</v>
      </c>
      <c r="AU333" s="13" t="n">
        <v>-0.457599</v>
      </c>
      <c r="AV333" s="13" t="n">
        <v>0.733746</v>
      </c>
      <c r="AW333" s="13" t="n">
        <v>-0.033929</v>
      </c>
      <c r="AX333" s="13" t="n">
        <v>0.253235</v>
      </c>
      <c r="AY333" s="13" t="n">
        <v>0.19469</v>
      </c>
      <c r="AZ333" s="13" t="n">
        <v>0.159259</v>
      </c>
      <c r="BA333" s="13" t="n">
        <v>-0.119276</v>
      </c>
      <c r="BB333" s="13" t="n">
        <v>0.196493</v>
      </c>
      <c r="BC333" s="13" t="n">
        <v>0.384538</v>
      </c>
      <c r="BD333" s="13" t="n">
        <v>0.095985</v>
      </c>
      <c r="BE333" s="13" t="n">
        <v>0.002331</v>
      </c>
      <c r="BF333" s="13" t="n">
        <v>0.157143</v>
      </c>
      <c r="BG333" s="13" t="n">
        <v>-0.031295</v>
      </c>
      <c r="BH333" s="13" t="n">
        <v>0.092175</v>
      </c>
      <c r="BI333" s="13" t="n">
        <v>-0.012754</v>
      </c>
      <c r="BJ333" s="13" t="n">
        <v>0.663551</v>
      </c>
      <c r="BK333" s="13" t="n">
        <v>0.011236</v>
      </c>
      <c r="BM333" s="13" t="n">
        <v>0.032902</v>
      </c>
      <c r="BN333" s="13" t="n">
        <v>0.017747</v>
      </c>
      <c r="BO333" s="13" t="n">
        <v>-0.068714</v>
      </c>
      <c r="BP333" s="13" t="n">
        <v>0.099918</v>
      </c>
      <c r="BQ333" s="13" t="n">
        <v>0.013263</v>
      </c>
      <c r="BR333" s="13" t="n">
        <v>0.019366</v>
      </c>
      <c r="BS333" s="13" t="n">
        <v>-0.001072</v>
      </c>
      <c r="BT333" s="13" t="n">
        <v>0.005132</v>
      </c>
      <c r="BU333" s="13" t="n">
        <v>0.013007</v>
      </c>
      <c r="BV333" s="13" t="n">
        <v>-0.007458</v>
      </c>
      <c r="BW333" s="13" t="n">
        <v>0.030297</v>
      </c>
      <c r="BX333" s="13" t="n">
        <v>0.006592</v>
      </c>
      <c r="BY333" s="13" t="n">
        <v>-0.011412</v>
      </c>
      <c r="BZ333" s="13" t="n">
        <v>0.065072</v>
      </c>
      <c r="CA333" s="13" t="n">
        <v>0.014941</v>
      </c>
      <c r="CB333" s="13" t="n">
        <v>0.032668</v>
      </c>
      <c r="CC333" s="13" t="n">
        <v>0.024431</v>
      </c>
      <c r="CD333" s="13" t="n">
        <v>0.023933</v>
      </c>
      <c r="CE333" s="13" t="n">
        <v>-0.020116</v>
      </c>
      <c r="CF333" s="13" t="n">
        <v>0.004668</v>
      </c>
      <c r="CG333" s="13" t="n">
        <v>0.013596</v>
      </c>
      <c r="CH333" s="13" t="n">
        <v>0.064566</v>
      </c>
      <c r="CI333" s="13" t="n">
        <v>0.044922</v>
      </c>
      <c r="CJ333" s="13" t="n">
        <v>0.041453</v>
      </c>
      <c r="CK333" s="13" t="n">
        <v>0.046014</v>
      </c>
      <c r="CL333" s="13" t="n">
        <v>-0.013809</v>
      </c>
      <c r="CM333" s="13" t="n">
        <v>-0.119007</v>
      </c>
      <c r="CN333" s="13" t="n">
        <v>0.020122</v>
      </c>
      <c r="CO333" s="13" t="n">
        <v>-0.112532</v>
      </c>
      <c r="CP333" s="13" t="n">
        <v>0.112732</v>
      </c>
      <c r="CQ333" s="13" t="n">
        <v>0.066709</v>
      </c>
      <c r="CR333" s="13" t="n">
        <v>-0.014107</v>
      </c>
      <c r="CS333" s="13" t="n">
        <v>0.018687</v>
      </c>
      <c r="CT333" s="13" t="n">
        <v>-0.074215</v>
      </c>
      <c r="CU333" s="13" t="n">
        <v>0.08799</v>
      </c>
      <c r="CV333" s="13" t="n">
        <v>0.010865</v>
      </c>
      <c r="CW333" s="13" t="n">
        <v>-0.068612</v>
      </c>
      <c r="CX333" s="13" t="n">
        <v>0.020228</v>
      </c>
      <c r="CY333" s="13" t="n">
        <v>0.045545</v>
      </c>
      <c r="CZ333" s="13" t="n">
        <v>0.034777</v>
      </c>
      <c r="DA333" s="13" t="n">
        <v>0.020253</v>
      </c>
      <c r="DB333" s="13" t="n">
        <v>-0.022761</v>
      </c>
      <c r="DC333" s="13" t="n">
        <v>-0.082683</v>
      </c>
      <c r="DD333" s="13" t="n">
        <v>-0.18923</v>
      </c>
      <c r="DE333" s="13" t="n">
        <v>0.123242</v>
      </c>
      <c r="DF333" s="13" t="n">
        <v>0.073671</v>
      </c>
      <c r="DG333" s="13" t="n">
        <v>0.028131</v>
      </c>
      <c r="DH333" s="13" t="n">
        <v>0.035905</v>
      </c>
      <c r="DI333" s="13" t="n">
        <v>0.069178</v>
      </c>
      <c r="DJ333" s="13" t="n">
        <v>-0.047385</v>
      </c>
      <c r="DK333" s="13" t="n">
        <v>0.03365</v>
      </c>
      <c r="DL333" s="13" t="n">
        <v>0.188158</v>
      </c>
      <c r="DM333" s="13" t="n">
        <v>0.101547</v>
      </c>
      <c r="DN333" s="13" t="n">
        <v>0.049816</v>
      </c>
      <c r="DO333" s="13" t="n">
        <v>0.086155</v>
      </c>
      <c r="DP333" s="13" t="n">
        <v>-0.008262</v>
      </c>
      <c r="DQ333" s="13" t="n">
        <v>0.015677</v>
      </c>
      <c r="DR333" s="13" t="n">
        <v>0.002446</v>
      </c>
      <c r="DS333" s="13" t="n">
        <v>0.035313</v>
      </c>
      <c r="DT333" s="13" t="n">
        <v>-0.028278</v>
      </c>
      <c r="DV333" s="13" t="n">
        <v>0.026711</v>
      </c>
      <c r="DW333" s="13" t="n">
        <v>0.016267</v>
      </c>
      <c r="DX333" s="13" t="n">
        <v>-0.069045</v>
      </c>
      <c r="DY333" s="13" t="n">
        <v>0.107258</v>
      </c>
      <c r="DZ333" s="13" t="n">
        <v>0.010762</v>
      </c>
      <c r="EA333" s="13" t="n">
        <v>0.019441</v>
      </c>
      <c r="EB333" s="13" t="n">
        <v>0.009952</v>
      </c>
      <c r="EC333" s="13" t="n">
        <v>0.006349</v>
      </c>
      <c r="ED333" s="13" t="n">
        <v>0.013416</v>
      </c>
      <c r="EE333" s="13" t="n">
        <v>-0.01647</v>
      </c>
      <c r="EF333" s="13" t="n">
        <v>0.034776</v>
      </c>
      <c r="EG333" s="13" t="n">
        <v>0.006464</v>
      </c>
      <c r="EH333" s="13" t="n">
        <v>-0.010849</v>
      </c>
      <c r="EI333" s="13" t="n">
        <v>0.061699</v>
      </c>
      <c r="EJ333" s="13" t="n">
        <v>0.008673</v>
      </c>
      <c r="EK333" s="13" t="n">
        <v>0.031201</v>
      </c>
      <c r="EL333" s="13" t="n">
        <v>0.016916</v>
      </c>
      <c r="EM333" s="13" t="n">
        <v>0.022587</v>
      </c>
      <c r="EN333" s="13" t="n">
        <v>-0.020209</v>
      </c>
      <c r="EO333" s="13" t="n">
        <v>0.00949</v>
      </c>
      <c r="EP333" s="13" t="n">
        <v>0.009416</v>
      </c>
      <c r="EQ333" s="13" t="n">
        <v>0.054477</v>
      </c>
      <c r="ER333" s="13" t="n">
        <v>0.023809</v>
      </c>
      <c r="ES333" s="13" t="n">
        <v>0.038217</v>
      </c>
      <c r="ET333" s="13" t="n">
        <v>0.04669</v>
      </c>
      <c r="EU333" s="13" t="n">
        <v>-0.015263</v>
      </c>
      <c r="EV333" s="13" t="n">
        <v>-0.120172</v>
      </c>
      <c r="EW333" s="13" t="n">
        <v>0.01328</v>
      </c>
      <c r="EX333" s="13" t="n">
        <v>-0.113586</v>
      </c>
      <c r="EY333" s="13" t="n">
        <v>0.120625</v>
      </c>
      <c r="EZ333" s="13" t="n">
        <v>0.054428</v>
      </c>
      <c r="FA333" s="13" t="n">
        <v>-0.012992</v>
      </c>
      <c r="FB333" s="13" t="n">
        <v>0.019457</v>
      </c>
      <c r="FC333" s="13" t="n">
        <v>-0.071685</v>
      </c>
      <c r="FD333" s="13" t="n">
        <v>0.088369</v>
      </c>
      <c r="FE333" s="13" t="n">
        <v>0.005833</v>
      </c>
      <c r="FF333" s="13" t="n">
        <v>-0.072302</v>
      </c>
      <c r="FG333" s="13" t="n">
        <v>0.023966</v>
      </c>
      <c r="FH333" s="13" t="n">
        <v>0.044</v>
      </c>
      <c r="FI333" s="13" t="n">
        <v>0.042206</v>
      </c>
      <c r="FJ333" s="13" t="n">
        <v>0.028126</v>
      </c>
      <c r="FK333" s="13" t="n">
        <v>-0.03094</v>
      </c>
      <c r="FL333" s="13" t="n">
        <v>-0.085403</v>
      </c>
      <c r="FM333" s="13" t="n">
        <v>-0.202687</v>
      </c>
      <c r="FN333" s="13" t="n">
        <v>0.213269</v>
      </c>
      <c r="FO333" s="13" t="n">
        <v>0.06545</v>
      </c>
      <c r="FP333" s="13" t="n">
        <v>0.042922</v>
      </c>
      <c r="FQ333" s="13" t="n">
        <v>0.025254</v>
      </c>
      <c r="FR333" s="13" t="n">
        <v>0.076086</v>
      </c>
      <c r="FS333" s="13" t="n">
        <v>-0.053883</v>
      </c>
      <c r="FT333" s="13" t="n">
        <v>0.035066</v>
      </c>
      <c r="FU333" s="13" t="n">
        <v>0.203256</v>
      </c>
      <c r="FV333" s="13" t="n">
        <v>0.100877</v>
      </c>
      <c r="FW333" s="13" t="n">
        <v>0.053073</v>
      </c>
      <c r="FX333" s="13" t="n">
        <v>0.075831</v>
      </c>
      <c r="FY333" s="13" t="n">
        <v>-0.001805</v>
      </c>
      <c r="FZ333" s="13" t="n">
        <v>0.008333</v>
      </c>
      <c r="GA333" s="13" t="n">
        <v>-0.008533</v>
      </c>
      <c r="GB333" s="13" t="n">
        <v>0.032572</v>
      </c>
      <c r="GC333" s="13" t="n">
        <v>-0.030216</v>
      </c>
    </row>
    <row r="334" customFormat="false" ht="15" hidden="false" customHeight="false" outlineLevel="0" collapsed="false">
      <c r="B334" s="8" t="str">
        <f aca="false">Deals!B334</f>
        <v>Mts Systems Corporation</v>
      </c>
      <c r="C334" s="12" t="n">
        <v>1</v>
      </c>
      <c r="D334" s="13" t="n">
        <v>0.048914</v>
      </c>
      <c r="E334" s="13" t="n">
        <v>-0.074774</v>
      </c>
      <c r="F334" s="13" t="n">
        <v>0.033022</v>
      </c>
      <c r="G334" s="13" t="n">
        <v>0.132492</v>
      </c>
      <c r="H334" s="13" t="n">
        <v>0.052925</v>
      </c>
      <c r="I334" s="13" t="n">
        <v>0.024691</v>
      </c>
      <c r="J334" s="13" t="n">
        <v>-0.054217</v>
      </c>
      <c r="K334" s="13" t="n">
        <v>0.00182</v>
      </c>
      <c r="L334" s="13" t="n">
        <v>-0.156222</v>
      </c>
      <c r="M334" s="13" t="n">
        <v>0.116254</v>
      </c>
      <c r="N334" s="13" t="n">
        <v>-0.000964</v>
      </c>
      <c r="O334" s="13" t="n">
        <v>0.017375</v>
      </c>
      <c r="P334" s="13" t="n">
        <v>-0.081594</v>
      </c>
      <c r="Q334" s="13" t="n">
        <v>0.104339</v>
      </c>
      <c r="R334" s="13" t="n">
        <v>-0.026193</v>
      </c>
      <c r="S334" s="13" t="n">
        <v>0.073967</v>
      </c>
      <c r="T334" s="13" t="n">
        <v>-0.039356</v>
      </c>
      <c r="U334" s="13" t="n">
        <v>-0.034451</v>
      </c>
      <c r="V334" s="13" t="n">
        <v>-0.055931</v>
      </c>
      <c r="W334" s="13" t="n">
        <v>0.055158</v>
      </c>
      <c r="X334" s="13" t="n">
        <v>-0.016457</v>
      </c>
      <c r="Y334" s="13" t="n">
        <v>0.031496</v>
      </c>
      <c r="Z334" s="13" t="n">
        <v>0.004771</v>
      </c>
      <c r="AA334" s="13" t="n">
        <v>0.035708</v>
      </c>
      <c r="AB334" s="13" t="n">
        <v>-0.007886</v>
      </c>
      <c r="AC334" s="13" t="n">
        <v>0.012015</v>
      </c>
      <c r="AD334" s="13" t="n">
        <v>-0.13516</v>
      </c>
      <c r="AE334" s="13" t="n">
        <v>0.086589</v>
      </c>
      <c r="AF334" s="13" t="n">
        <v>-0.220019</v>
      </c>
      <c r="AG334" s="13" t="n">
        <v>0.247446</v>
      </c>
      <c r="AH334" s="13" t="n">
        <v>0.064722</v>
      </c>
      <c r="AI334" s="13" t="n">
        <v>0.021764</v>
      </c>
      <c r="AJ334" s="13" t="n">
        <v>0.009548</v>
      </c>
      <c r="AK334" s="13" t="n">
        <v>-0.013096</v>
      </c>
      <c r="AL334" s="13" t="n">
        <v>0.078695</v>
      </c>
      <c r="AM334" s="13" t="n">
        <v>-0.015548</v>
      </c>
      <c r="AN334" s="13" t="n">
        <v>-0.013016</v>
      </c>
      <c r="AO334" s="13" t="n">
        <v>-0.028486</v>
      </c>
      <c r="AP334" s="13" t="n">
        <v>0.022262</v>
      </c>
      <c r="AQ334" s="13" t="n">
        <v>-0.195822</v>
      </c>
      <c r="AR334" s="13" t="n">
        <v>0.057464</v>
      </c>
      <c r="AS334" s="13" t="n">
        <v>0.055382</v>
      </c>
      <c r="AT334" s="13" t="n">
        <v>-0.208128</v>
      </c>
      <c r="AU334" s="13" t="n">
        <v>-0.439462</v>
      </c>
      <c r="AV334" s="13" t="n">
        <v>-0.054667</v>
      </c>
      <c r="AW334" s="13" t="n">
        <v>-0.172073</v>
      </c>
      <c r="AX334" s="13" t="n">
        <v>-0.001136</v>
      </c>
      <c r="AY334" s="13" t="n">
        <v>0.054576</v>
      </c>
      <c r="AZ334" s="13" t="n">
        <v>0.315364</v>
      </c>
      <c r="BA334" s="13" t="n">
        <v>-0.216803</v>
      </c>
      <c r="BB334" s="13" t="n">
        <v>0.270539</v>
      </c>
      <c r="BC334" s="13" t="n">
        <v>0.442751</v>
      </c>
      <c r="BD334" s="13" t="n">
        <v>0.660291</v>
      </c>
      <c r="BE334" s="13" t="n">
        <v>0.006534</v>
      </c>
      <c r="BF334" s="13" t="n">
        <v>-0.003075</v>
      </c>
      <c r="BG334" s="13" t="n">
        <v>-0.002742</v>
      </c>
      <c r="BH334" s="13" t="n">
        <v>0.015677</v>
      </c>
      <c r="BI334" s="13" t="n">
        <v>0.002446</v>
      </c>
      <c r="BJ334" s="13" t="n">
        <v>0.035313</v>
      </c>
      <c r="BK334" s="13" t="n">
        <v>-0.028278</v>
      </c>
      <c r="BM334" s="13" t="n">
        <v>0.032902</v>
      </c>
      <c r="BN334" s="13" t="n">
        <v>0.017747</v>
      </c>
      <c r="BO334" s="13" t="n">
        <v>-0.068714</v>
      </c>
      <c r="BP334" s="13" t="n">
        <v>0.099918</v>
      </c>
      <c r="BQ334" s="13" t="n">
        <v>0.013263</v>
      </c>
      <c r="BR334" s="13" t="n">
        <v>0.019366</v>
      </c>
      <c r="BS334" s="13" t="n">
        <v>-0.001072</v>
      </c>
      <c r="BT334" s="13" t="n">
        <v>0.005132</v>
      </c>
      <c r="BU334" s="13" t="n">
        <v>0.013007</v>
      </c>
      <c r="BV334" s="13" t="n">
        <v>-0.007458</v>
      </c>
      <c r="BW334" s="13" t="n">
        <v>0.030297</v>
      </c>
      <c r="BX334" s="13" t="n">
        <v>0.006592</v>
      </c>
      <c r="BY334" s="13" t="n">
        <v>-0.011412</v>
      </c>
      <c r="BZ334" s="13" t="n">
        <v>0.065072</v>
      </c>
      <c r="CA334" s="13" t="n">
        <v>0.014941</v>
      </c>
      <c r="CB334" s="13" t="n">
        <v>0.032668</v>
      </c>
      <c r="CC334" s="13" t="n">
        <v>0.024431</v>
      </c>
      <c r="CD334" s="13" t="n">
        <v>0.023933</v>
      </c>
      <c r="CE334" s="13" t="n">
        <v>-0.020116</v>
      </c>
      <c r="CF334" s="13" t="n">
        <v>0.004668</v>
      </c>
      <c r="CG334" s="13" t="n">
        <v>0.013596</v>
      </c>
      <c r="CH334" s="13" t="n">
        <v>0.064566</v>
      </c>
      <c r="CI334" s="13" t="n">
        <v>0.044922</v>
      </c>
      <c r="CJ334" s="13" t="n">
        <v>0.041453</v>
      </c>
      <c r="CK334" s="13" t="n">
        <v>0.046014</v>
      </c>
      <c r="CL334" s="13" t="n">
        <v>-0.013809</v>
      </c>
      <c r="CM334" s="13" t="n">
        <v>-0.119007</v>
      </c>
      <c r="CN334" s="13" t="n">
        <v>0.020122</v>
      </c>
      <c r="CO334" s="13" t="n">
        <v>-0.112532</v>
      </c>
      <c r="CP334" s="13" t="n">
        <v>0.112732</v>
      </c>
      <c r="CQ334" s="13" t="n">
        <v>0.066709</v>
      </c>
      <c r="CR334" s="13" t="n">
        <v>-0.014107</v>
      </c>
      <c r="CS334" s="13" t="n">
        <v>0.018687</v>
      </c>
      <c r="CT334" s="13" t="n">
        <v>-0.074215</v>
      </c>
      <c r="CU334" s="13" t="n">
        <v>0.08799</v>
      </c>
      <c r="CV334" s="13" t="n">
        <v>0.010865</v>
      </c>
      <c r="CW334" s="13" t="n">
        <v>-0.068612</v>
      </c>
      <c r="CX334" s="13" t="n">
        <v>0.020228</v>
      </c>
      <c r="CY334" s="13" t="n">
        <v>0.045545</v>
      </c>
      <c r="CZ334" s="13" t="n">
        <v>0.034777</v>
      </c>
      <c r="DA334" s="13" t="n">
        <v>0.020253</v>
      </c>
      <c r="DB334" s="13" t="n">
        <v>-0.022761</v>
      </c>
      <c r="DC334" s="13" t="n">
        <v>-0.082683</v>
      </c>
      <c r="DD334" s="13" t="n">
        <v>-0.18923</v>
      </c>
      <c r="DE334" s="13" t="n">
        <v>0.123242</v>
      </c>
      <c r="DF334" s="13" t="n">
        <v>0.073671</v>
      </c>
      <c r="DG334" s="13" t="n">
        <v>0.028131</v>
      </c>
      <c r="DH334" s="13" t="n">
        <v>0.035905</v>
      </c>
      <c r="DI334" s="13" t="n">
        <v>0.069178</v>
      </c>
      <c r="DJ334" s="13" t="n">
        <v>-0.047385</v>
      </c>
      <c r="DK334" s="13" t="n">
        <v>0.03365</v>
      </c>
      <c r="DL334" s="13" t="n">
        <v>0.188158</v>
      </c>
      <c r="DM334" s="13" t="n">
        <v>0.101547</v>
      </c>
      <c r="DN334" s="13" t="n">
        <v>0.049816</v>
      </c>
      <c r="DO334" s="13" t="n">
        <v>0.086155</v>
      </c>
      <c r="DP334" s="13" t="n">
        <v>-0.008262</v>
      </c>
      <c r="DQ334" s="13" t="n">
        <v>0.015677</v>
      </c>
      <c r="DR334" s="13" t="n">
        <v>0.002446</v>
      </c>
      <c r="DS334" s="13" t="n">
        <v>0.035313</v>
      </c>
      <c r="DT334" s="13" t="n">
        <v>-0.028278</v>
      </c>
      <c r="DV334" s="13" t="n">
        <v>0.026711</v>
      </c>
      <c r="DW334" s="13" t="n">
        <v>0.016267</v>
      </c>
      <c r="DX334" s="13" t="n">
        <v>-0.069045</v>
      </c>
      <c r="DY334" s="13" t="n">
        <v>0.107258</v>
      </c>
      <c r="DZ334" s="13" t="n">
        <v>0.010762</v>
      </c>
      <c r="EA334" s="13" t="n">
        <v>0.019441</v>
      </c>
      <c r="EB334" s="13" t="n">
        <v>0.009952</v>
      </c>
      <c r="EC334" s="13" t="n">
        <v>0.006349</v>
      </c>
      <c r="ED334" s="13" t="n">
        <v>0.013416</v>
      </c>
      <c r="EE334" s="13" t="n">
        <v>-0.01647</v>
      </c>
      <c r="EF334" s="13" t="n">
        <v>0.034776</v>
      </c>
      <c r="EG334" s="13" t="n">
        <v>0.006464</v>
      </c>
      <c r="EH334" s="13" t="n">
        <v>-0.010849</v>
      </c>
      <c r="EI334" s="13" t="n">
        <v>0.061699</v>
      </c>
      <c r="EJ334" s="13" t="n">
        <v>0.008673</v>
      </c>
      <c r="EK334" s="13" t="n">
        <v>0.031201</v>
      </c>
      <c r="EL334" s="13" t="n">
        <v>0.016916</v>
      </c>
      <c r="EM334" s="13" t="n">
        <v>0.022587</v>
      </c>
      <c r="EN334" s="13" t="n">
        <v>-0.020209</v>
      </c>
      <c r="EO334" s="13" t="n">
        <v>0.00949</v>
      </c>
      <c r="EP334" s="13" t="n">
        <v>0.009416</v>
      </c>
      <c r="EQ334" s="13" t="n">
        <v>0.054477</v>
      </c>
      <c r="ER334" s="13" t="n">
        <v>0.023809</v>
      </c>
      <c r="ES334" s="13" t="n">
        <v>0.038217</v>
      </c>
      <c r="ET334" s="13" t="n">
        <v>0.04669</v>
      </c>
      <c r="EU334" s="13" t="n">
        <v>-0.015263</v>
      </c>
      <c r="EV334" s="13" t="n">
        <v>-0.120172</v>
      </c>
      <c r="EW334" s="13" t="n">
        <v>0.01328</v>
      </c>
      <c r="EX334" s="13" t="n">
        <v>-0.113586</v>
      </c>
      <c r="EY334" s="13" t="n">
        <v>0.120625</v>
      </c>
      <c r="EZ334" s="13" t="n">
        <v>0.054428</v>
      </c>
      <c r="FA334" s="13" t="n">
        <v>-0.012992</v>
      </c>
      <c r="FB334" s="13" t="n">
        <v>0.019457</v>
      </c>
      <c r="FC334" s="13" t="n">
        <v>-0.071685</v>
      </c>
      <c r="FD334" s="13" t="n">
        <v>0.088369</v>
      </c>
      <c r="FE334" s="13" t="n">
        <v>0.005833</v>
      </c>
      <c r="FF334" s="13" t="n">
        <v>-0.072302</v>
      </c>
      <c r="FG334" s="13" t="n">
        <v>0.023966</v>
      </c>
      <c r="FH334" s="13" t="n">
        <v>0.044</v>
      </c>
      <c r="FI334" s="13" t="n">
        <v>0.042206</v>
      </c>
      <c r="FJ334" s="13" t="n">
        <v>0.028126</v>
      </c>
      <c r="FK334" s="13" t="n">
        <v>-0.03094</v>
      </c>
      <c r="FL334" s="13" t="n">
        <v>-0.085403</v>
      </c>
      <c r="FM334" s="13" t="n">
        <v>-0.202687</v>
      </c>
      <c r="FN334" s="13" t="n">
        <v>0.213269</v>
      </c>
      <c r="FO334" s="13" t="n">
        <v>0.06545</v>
      </c>
      <c r="FP334" s="13" t="n">
        <v>0.042922</v>
      </c>
      <c r="FQ334" s="13" t="n">
        <v>0.025254</v>
      </c>
      <c r="FR334" s="13" t="n">
        <v>0.076086</v>
      </c>
      <c r="FS334" s="13" t="n">
        <v>-0.053883</v>
      </c>
      <c r="FT334" s="13" t="n">
        <v>0.035066</v>
      </c>
      <c r="FU334" s="13" t="n">
        <v>0.203256</v>
      </c>
      <c r="FV334" s="13" t="n">
        <v>0.100877</v>
      </c>
      <c r="FW334" s="13" t="n">
        <v>0.053073</v>
      </c>
      <c r="FX334" s="13" t="n">
        <v>0.075831</v>
      </c>
      <c r="FY334" s="13" t="n">
        <v>-0.001805</v>
      </c>
      <c r="FZ334" s="13" t="n">
        <v>0.008333</v>
      </c>
      <c r="GA334" s="13" t="n">
        <v>-0.008533</v>
      </c>
      <c r="GB334" s="13" t="n">
        <v>0.032572</v>
      </c>
      <c r="GC334" s="13" t="n">
        <v>-0.030216</v>
      </c>
    </row>
    <row r="335" customFormat="false" ht="15" hidden="false" customHeight="false" outlineLevel="0" collapsed="false">
      <c r="B335" s="8" t="str">
        <f aca="false">Deals!B335</f>
        <v>Sysco Corp</v>
      </c>
      <c r="C335" s="12" t="n">
        <v>1</v>
      </c>
      <c r="D335" s="13" t="n">
        <v>0.001352</v>
      </c>
      <c r="E335" s="13" t="n">
        <v>-0.054956</v>
      </c>
      <c r="F335" s="13" t="n">
        <v>-0.01816</v>
      </c>
      <c r="G335" s="13" t="n">
        <v>0.106608</v>
      </c>
      <c r="H335" s="13" t="n">
        <v>0.039812</v>
      </c>
      <c r="I335" s="13" t="n">
        <v>-0.052556</v>
      </c>
      <c r="J335" s="13" t="n">
        <v>0.004956</v>
      </c>
      <c r="K335" s="13" t="n">
        <v>-0.015175</v>
      </c>
      <c r="L335" s="13" t="n">
        <v>0.018297</v>
      </c>
      <c r="M335" s="13" t="n">
        <v>0.031965</v>
      </c>
      <c r="N335" s="13" t="n">
        <v>-0.077529</v>
      </c>
      <c r="O335" s="13" t="n">
        <v>0.0455</v>
      </c>
      <c r="P335" s="13" t="n">
        <v>0.00095</v>
      </c>
      <c r="Q335" s="13" t="n">
        <v>0.024302</v>
      </c>
      <c r="R335" s="13" t="n">
        <v>0.030955</v>
      </c>
      <c r="S335" s="13" t="n">
        <v>0.037936</v>
      </c>
      <c r="T335" s="13" t="n">
        <v>0.051966</v>
      </c>
      <c r="U335" s="13" t="n">
        <v>0.035238</v>
      </c>
      <c r="V335" s="13" t="n">
        <v>-0.051217</v>
      </c>
      <c r="W335" s="13" t="n">
        <v>0.005197</v>
      </c>
      <c r="X335" s="13" t="n">
        <v>0.043029</v>
      </c>
      <c r="Y335" s="13" t="n">
        <v>0.039815</v>
      </c>
      <c r="Z335" s="13" t="n">
        <v>0.050131</v>
      </c>
      <c r="AA335" s="13" t="n">
        <v>-0.015815</v>
      </c>
      <c r="AB335" s="13" t="n">
        <v>0.113227</v>
      </c>
      <c r="AC335" s="13" t="n">
        <v>-0.020984</v>
      </c>
      <c r="AD335" s="13" t="n">
        <v>-0.026212</v>
      </c>
      <c r="AE335" s="13" t="n">
        <v>-0.055096</v>
      </c>
      <c r="AF335" s="13" t="n">
        <v>-0.070326</v>
      </c>
      <c r="AG335" s="13" t="n">
        <v>0.018991</v>
      </c>
      <c r="AH335" s="13" t="n">
        <v>0.057948</v>
      </c>
      <c r="AI335" s="13" t="n">
        <v>-0.011695</v>
      </c>
      <c r="AJ335" s="13" t="n">
        <v>0.054074</v>
      </c>
      <c r="AK335" s="13" t="n">
        <v>-0.022026</v>
      </c>
      <c r="AL335" s="13" t="n">
        <v>0.027608</v>
      </c>
      <c r="AM335" s="13" t="n">
        <v>-0.030402</v>
      </c>
      <c r="AN335" s="13" t="n">
        <v>0.084002</v>
      </c>
      <c r="AO335" s="13" t="n">
        <v>0.068209</v>
      </c>
      <c r="AP335" s="13" t="n">
        <v>0.005919</v>
      </c>
      <c r="AQ335" s="13" t="n">
        <v>0.008514</v>
      </c>
      <c r="AR335" s="13" t="n">
        <v>0.061949</v>
      </c>
      <c r="AS335" s="13" t="n">
        <v>-0.039747</v>
      </c>
      <c r="AT335" s="13" t="n">
        <v>-0.18858</v>
      </c>
      <c r="AU335" s="13" t="n">
        <v>-0.315379</v>
      </c>
      <c r="AV335" s="13" t="n">
        <v>0.23318</v>
      </c>
      <c r="AW335" s="13" t="n">
        <v>-0.019726</v>
      </c>
      <c r="AX335" s="13" t="n">
        <v>-0.009065</v>
      </c>
      <c r="AY335" s="13" t="n">
        <v>-0.033114</v>
      </c>
      <c r="AZ335" s="13" t="n">
        <v>0.137938</v>
      </c>
      <c r="BA335" s="13" t="n">
        <v>0.034586</v>
      </c>
      <c r="BB335" s="13" t="n">
        <v>-0.111058</v>
      </c>
      <c r="BC335" s="13" t="n">
        <v>0.288917</v>
      </c>
      <c r="BD335" s="13" t="n">
        <v>0.041661</v>
      </c>
      <c r="BE335" s="13" t="n">
        <v>-0.037032</v>
      </c>
      <c r="BF335" s="13" t="n">
        <v>0.113551</v>
      </c>
      <c r="BG335" s="13" t="n">
        <v>-0.011177</v>
      </c>
      <c r="BH335" s="13" t="n">
        <v>0.076073</v>
      </c>
      <c r="BI335" s="13" t="n">
        <v>-0.044022</v>
      </c>
      <c r="BJ335" s="13" t="n">
        <v>-0.040123</v>
      </c>
      <c r="BK335" s="13" t="n">
        <v>-0.045659</v>
      </c>
      <c r="BM335" s="13" t="n">
        <v>-0.007159</v>
      </c>
      <c r="BN335" s="13" t="n">
        <v>0.005453</v>
      </c>
      <c r="BO335" s="13" t="n">
        <v>-0.023749</v>
      </c>
      <c r="BP335" s="13" t="n">
        <v>0.010556</v>
      </c>
      <c r="BQ335" s="13" t="n">
        <v>0.012329</v>
      </c>
      <c r="BR335" s="13" t="n">
        <v>0.034037</v>
      </c>
      <c r="BS335" s="13" t="n">
        <v>0.047372</v>
      </c>
      <c r="BT335" s="13" t="n">
        <v>0.014383</v>
      </c>
      <c r="BU335" s="13" t="n">
        <v>0.019205</v>
      </c>
      <c r="BV335" s="13" t="n">
        <v>0.028893</v>
      </c>
      <c r="BW335" s="13" t="n">
        <v>-0.00451</v>
      </c>
      <c r="BX335" s="13" t="n">
        <v>0.025623</v>
      </c>
      <c r="BY335" s="13" t="n">
        <v>0.02111</v>
      </c>
      <c r="BZ335" s="13" t="n">
        <v>0.010474</v>
      </c>
      <c r="CA335" s="13" t="n">
        <v>0.042284</v>
      </c>
      <c r="CB335" s="13" t="n">
        <v>0.032246</v>
      </c>
      <c r="CC335" s="13" t="n">
        <v>0.010423</v>
      </c>
      <c r="CD335" s="13" t="n">
        <v>0.080568</v>
      </c>
      <c r="CE335" s="13" t="n">
        <v>-0.013619</v>
      </c>
      <c r="CF335" s="13" t="n">
        <v>-0.028051</v>
      </c>
      <c r="CG335" s="13" t="n">
        <v>0.002292</v>
      </c>
      <c r="CH335" s="13" t="n">
        <v>0.044338</v>
      </c>
      <c r="CI335" s="13" t="n">
        <v>0.008912</v>
      </c>
      <c r="CJ335" s="13" t="n">
        <v>0.029916</v>
      </c>
      <c r="CK335" s="13" t="n">
        <v>0.062181</v>
      </c>
      <c r="CL335" s="13" t="n">
        <v>0.009488</v>
      </c>
      <c r="CM335" s="13" t="n">
        <v>-0.088495</v>
      </c>
      <c r="CN335" s="13" t="n">
        <v>0.008286</v>
      </c>
      <c r="CO335" s="13" t="n">
        <v>-0.084595</v>
      </c>
      <c r="CP335" s="13" t="n">
        <v>0.081277</v>
      </c>
      <c r="CQ335" s="13" t="n">
        <v>0.038978</v>
      </c>
      <c r="CR335" s="13" t="n">
        <v>0.032718</v>
      </c>
      <c r="CS335" s="13" t="n">
        <v>0.043915</v>
      </c>
      <c r="CT335" s="13" t="n">
        <v>-0.069033</v>
      </c>
      <c r="CU335" s="13" t="n">
        <v>0.076465</v>
      </c>
      <c r="CV335" s="13" t="n">
        <v>0.015604</v>
      </c>
      <c r="CW335" s="13" t="n">
        <v>-0.002311</v>
      </c>
      <c r="CX335" s="13" t="n">
        <v>0.004095</v>
      </c>
      <c r="CY335" s="13" t="n">
        <v>0.03018</v>
      </c>
      <c r="CZ335" s="13" t="n">
        <v>0.038716</v>
      </c>
      <c r="DA335" s="13" t="n">
        <v>0.036704</v>
      </c>
      <c r="DB335" s="13" t="n">
        <v>0.024594</v>
      </c>
      <c r="DC335" s="13" t="n">
        <v>-0.07027</v>
      </c>
      <c r="DD335" s="13" t="n">
        <v>-0.077815</v>
      </c>
      <c r="DE335" s="13" t="n">
        <v>0.140905</v>
      </c>
      <c r="DF335" s="13" t="n">
        <v>0.056438</v>
      </c>
      <c r="DG335" s="13" t="n">
        <v>0.050972</v>
      </c>
      <c r="DH335" s="13" t="n">
        <v>0.07725</v>
      </c>
      <c r="DI335" s="13" t="n">
        <v>0.107972</v>
      </c>
      <c r="DJ335" s="13" t="n">
        <v>-0.045521</v>
      </c>
      <c r="DK335" s="13" t="n">
        <v>-0.045743</v>
      </c>
      <c r="DL335" s="13" t="n">
        <v>0.107281</v>
      </c>
      <c r="DM335" s="13" t="n">
        <v>0.053002</v>
      </c>
      <c r="DN335" s="13" t="n">
        <v>-0.009351</v>
      </c>
      <c r="DO335" s="13" t="n">
        <v>-0.005854</v>
      </c>
      <c r="DP335" s="13" t="n">
        <v>0.01839</v>
      </c>
      <c r="DQ335" s="13" t="n">
        <v>0.059373</v>
      </c>
      <c r="DR335" s="13" t="n">
        <v>-0.013515</v>
      </c>
      <c r="DS335" s="13" t="n">
        <v>0.057192</v>
      </c>
      <c r="DT335" s="13" t="n">
        <v>0.032936</v>
      </c>
      <c r="DV335" s="13" t="n">
        <v>-0.009553</v>
      </c>
      <c r="DW335" s="13" t="n">
        <v>-0.002709</v>
      </c>
      <c r="DX335" s="13" t="n">
        <v>-0.034978</v>
      </c>
      <c r="DY335" s="13" t="n">
        <v>0.024645</v>
      </c>
      <c r="DZ335" s="13" t="n">
        <v>-0.000502</v>
      </c>
      <c r="EA335" s="13" t="n">
        <v>0.034016</v>
      </c>
      <c r="EB335" s="13" t="n">
        <v>0.036635</v>
      </c>
      <c r="EC335" s="13" t="n">
        <v>0.00446</v>
      </c>
      <c r="ED335" s="13" t="n">
        <v>0.016297</v>
      </c>
      <c r="EE335" s="13" t="n">
        <v>0.023226</v>
      </c>
      <c r="EF335" s="13" t="n">
        <v>0.002142</v>
      </c>
      <c r="EG335" s="13" t="n">
        <v>0.017406</v>
      </c>
      <c r="EH335" s="13" t="n">
        <v>0.007309</v>
      </c>
      <c r="EI335" s="13" t="n">
        <v>0.018518</v>
      </c>
      <c r="EJ335" s="13" t="n">
        <v>0.020679</v>
      </c>
      <c r="EK335" s="13" t="n">
        <v>0.034014</v>
      </c>
      <c r="EL335" s="13" t="n">
        <v>0.017968</v>
      </c>
      <c r="EM335" s="13" t="n">
        <v>0.063409</v>
      </c>
      <c r="EN335" s="13" t="n">
        <v>-0.028518</v>
      </c>
      <c r="EO335" s="13" t="n">
        <v>-0.015555</v>
      </c>
      <c r="EP335" s="13" t="n">
        <v>-0.011655</v>
      </c>
      <c r="EQ335" s="13" t="n">
        <v>0.028206</v>
      </c>
      <c r="ER335" s="13" t="n">
        <v>0.011672</v>
      </c>
      <c r="ES335" s="13" t="n">
        <v>0.031151</v>
      </c>
      <c r="ET335" s="13" t="n">
        <v>0.048656</v>
      </c>
      <c r="EU335" s="13" t="n">
        <v>0.011911</v>
      </c>
      <c r="EV335" s="13" t="n">
        <v>-0.090512</v>
      </c>
      <c r="EW335" s="13" t="n">
        <v>0.031844</v>
      </c>
      <c r="EX335" s="13" t="n">
        <v>-0.083033</v>
      </c>
      <c r="EY335" s="13" t="n">
        <v>0.094941</v>
      </c>
      <c r="EZ335" s="13" t="n">
        <v>0.050622</v>
      </c>
      <c r="FA335" s="13" t="n">
        <v>0.016135</v>
      </c>
      <c r="FB335" s="13" t="n">
        <v>0.032897</v>
      </c>
      <c r="FC335" s="13" t="n">
        <v>-0.06874</v>
      </c>
      <c r="FD335" s="13" t="n">
        <v>0.076675</v>
      </c>
      <c r="FE335" s="13" t="n">
        <v>0.017491</v>
      </c>
      <c r="FF335" s="13" t="n">
        <v>-0.007688</v>
      </c>
      <c r="FG335" s="13" t="n">
        <v>-0.000523</v>
      </c>
      <c r="FH335" s="13" t="n">
        <v>0.022992</v>
      </c>
      <c r="FI335" s="13" t="n">
        <v>0.041412</v>
      </c>
      <c r="FJ335" s="13" t="n">
        <v>0.025775</v>
      </c>
      <c r="FK335" s="13" t="n">
        <v>0.005438</v>
      </c>
      <c r="FL335" s="13" t="n">
        <v>-0.070463</v>
      </c>
      <c r="FM335" s="13" t="n">
        <v>-0.11985</v>
      </c>
      <c r="FN335" s="13" t="n">
        <v>0.139924</v>
      </c>
      <c r="FO335" s="13" t="n">
        <v>0.089001</v>
      </c>
      <c r="FP335" s="13" t="n">
        <v>0.018928</v>
      </c>
      <c r="FQ335" s="13" t="n">
        <v>0.070143</v>
      </c>
      <c r="FR335" s="13" t="n">
        <v>0.054124</v>
      </c>
      <c r="FS335" s="13" t="n">
        <v>-0.020604</v>
      </c>
      <c r="FT335" s="13" t="n">
        <v>-0.021628</v>
      </c>
      <c r="FU335" s="13" t="n">
        <v>0.130555</v>
      </c>
      <c r="FV335" s="13" t="n">
        <v>0.041795</v>
      </c>
      <c r="FW335" s="13" t="n">
        <v>-0.018249</v>
      </c>
      <c r="FX335" s="13" t="n">
        <v>0.019443</v>
      </c>
      <c r="FY335" s="13" t="n">
        <v>0.020896</v>
      </c>
      <c r="FZ335" s="13" t="n">
        <v>0.053291</v>
      </c>
      <c r="GA335" s="13" t="n">
        <v>-0.004423</v>
      </c>
      <c r="GB335" s="13" t="n">
        <v>0.043268</v>
      </c>
      <c r="GC335" s="13" t="n">
        <v>0.030241</v>
      </c>
    </row>
    <row r="336" customFormat="false" ht="15" hidden="false" customHeight="false" outlineLevel="0" collapsed="false">
      <c r="B336" s="8" t="str">
        <f aca="false">Deals!B336</f>
        <v>THOR Industries, Inc.</v>
      </c>
      <c r="C336" s="12" t="n">
        <v>1</v>
      </c>
      <c r="D336" s="13" t="n">
        <v>0.06023</v>
      </c>
      <c r="E336" s="13" t="n">
        <v>0.043746</v>
      </c>
      <c r="F336" s="13" t="n">
        <v>-0.063636</v>
      </c>
      <c r="G336" s="13" t="n">
        <v>0.268062</v>
      </c>
      <c r="H336" s="13" t="n">
        <v>-0.005171</v>
      </c>
      <c r="I336" s="13" t="n">
        <v>0.034483</v>
      </c>
      <c r="J336" s="13" t="n">
        <v>0.070725</v>
      </c>
      <c r="K336" s="13" t="n">
        <v>-0.132557</v>
      </c>
      <c r="L336" s="13" t="n">
        <v>0.00052</v>
      </c>
      <c r="M336" s="13" t="n">
        <v>-0.058744</v>
      </c>
      <c r="N336" s="13" t="n">
        <v>0.154534</v>
      </c>
      <c r="O336" s="13" t="n">
        <v>0.007941</v>
      </c>
      <c r="P336" s="13" t="n">
        <v>0.031229</v>
      </c>
      <c r="Q336" s="13" t="n">
        <v>0.158965</v>
      </c>
      <c r="R336" s="13" t="n">
        <v>0.081884</v>
      </c>
      <c r="S336" s="13" t="n">
        <v>0.127221</v>
      </c>
      <c r="T336" s="13" t="n">
        <v>-0.01843</v>
      </c>
      <c r="U336" s="13" t="n">
        <v>-0.093286</v>
      </c>
      <c r="V336" s="13" t="n">
        <v>-0.056052</v>
      </c>
      <c r="W336" s="13" t="n">
        <v>-0.107209</v>
      </c>
      <c r="X336" s="13" t="n">
        <v>-0.078406</v>
      </c>
      <c r="Y336" s="13" t="n">
        <v>-0.127567</v>
      </c>
      <c r="Z336" s="13" t="n">
        <v>0.051728</v>
      </c>
      <c r="AA336" s="13" t="n">
        <v>-0.026081</v>
      </c>
      <c r="AB336" s="13" t="n">
        <v>0.00622</v>
      </c>
      <c r="AC336" s="13" t="n">
        <v>-0.123009</v>
      </c>
      <c r="AD336" s="13" t="n">
        <v>-0.167981</v>
      </c>
      <c r="AE336" s="13" t="n">
        <v>-0.026278</v>
      </c>
      <c r="AF336" s="13" t="n">
        <v>-0.233151</v>
      </c>
      <c r="AG336" s="13" t="n">
        <v>0.252308</v>
      </c>
      <c r="AH336" s="13" t="n">
        <v>-0.008446</v>
      </c>
      <c r="AI336" s="13" t="n">
        <v>-0.034072</v>
      </c>
      <c r="AJ336" s="13" t="n">
        <v>0.056117</v>
      </c>
      <c r="AK336" s="13" t="n">
        <v>-0.216032</v>
      </c>
      <c r="AL336" s="13" t="n">
        <v>0.131875</v>
      </c>
      <c r="AM336" s="13" t="n">
        <v>0.019675</v>
      </c>
      <c r="AN336" s="13" t="n">
        <v>-0.229698</v>
      </c>
      <c r="AO336" s="13" t="n">
        <v>0.233718</v>
      </c>
      <c r="AP336" s="13" t="n">
        <v>0.116879</v>
      </c>
      <c r="AQ336" s="13" t="n">
        <v>0.008062</v>
      </c>
      <c r="AR336" s="13" t="n">
        <v>0.164968</v>
      </c>
      <c r="AS336" s="13" t="n">
        <v>0.083861</v>
      </c>
      <c r="AT336" s="13" t="n">
        <v>-0.063462</v>
      </c>
      <c r="AU336" s="13" t="n">
        <v>-0.440658</v>
      </c>
      <c r="AV336" s="13" t="n">
        <v>0.569464</v>
      </c>
      <c r="AW336" s="13" t="n">
        <v>0.302115</v>
      </c>
      <c r="AX336" s="13" t="n">
        <v>0.235847</v>
      </c>
      <c r="AY336" s="13" t="n">
        <v>0.070027</v>
      </c>
      <c r="AZ336" s="13" t="n">
        <v>-0.171594</v>
      </c>
      <c r="BA336" s="13" t="n">
        <v>0.00879</v>
      </c>
      <c r="BB336" s="13" t="n">
        <v>-0.112114</v>
      </c>
      <c r="BC336" s="13" t="n">
        <v>0.14105</v>
      </c>
      <c r="BD336" s="13" t="n">
        <v>-0.036473</v>
      </c>
      <c r="BE336" s="13" t="n">
        <v>0.301323</v>
      </c>
      <c r="BF336" s="13" t="n">
        <v>-0.032642</v>
      </c>
      <c r="BG336" s="13" t="n">
        <v>0.151034</v>
      </c>
      <c r="BH336" s="13" t="n">
        <v>0.050839</v>
      </c>
      <c r="BI336" s="13" t="n">
        <v>-0.131295</v>
      </c>
      <c r="BJ336" s="13" t="n">
        <v>-0.081301</v>
      </c>
      <c r="BK336" s="13" t="n">
        <v>0.047434</v>
      </c>
      <c r="BM336" s="13" t="n">
        <v>0.022986</v>
      </c>
      <c r="BN336" s="13" t="n">
        <v>0.003539</v>
      </c>
      <c r="BO336" s="13" t="n">
        <v>-0.046889</v>
      </c>
      <c r="BP336" s="13" t="n">
        <v>0.085084</v>
      </c>
      <c r="BQ336" s="13" t="n">
        <v>0.016834</v>
      </c>
      <c r="BR336" s="13" t="n">
        <v>0.018865</v>
      </c>
      <c r="BS336" s="13" t="n">
        <v>0.014755</v>
      </c>
      <c r="BT336" s="13" t="n">
        <v>-0.00231</v>
      </c>
      <c r="BU336" s="13" t="n">
        <v>0.011011</v>
      </c>
      <c r="BV336" s="13" t="n">
        <v>-0.009065</v>
      </c>
      <c r="BW336" s="13" t="n">
        <v>0.020227</v>
      </c>
      <c r="BX336" s="13" t="n">
        <v>0.005463</v>
      </c>
      <c r="BY336" s="13" t="n">
        <v>-0.018586</v>
      </c>
      <c r="BZ336" s="13" t="n">
        <v>0.046011</v>
      </c>
      <c r="CA336" s="13" t="n">
        <v>0.01906</v>
      </c>
      <c r="CB336" s="13" t="n">
        <v>0.034775</v>
      </c>
      <c r="CC336" s="13" t="n">
        <v>-0.001446</v>
      </c>
      <c r="CD336" s="13" t="n">
        <v>0.037257</v>
      </c>
      <c r="CE336" s="13" t="n">
        <v>-0.035351</v>
      </c>
      <c r="CF336" s="13" t="n">
        <v>0.01168</v>
      </c>
      <c r="CG336" s="13" t="n">
        <v>0.002978</v>
      </c>
      <c r="CH336" s="13" t="n">
        <v>0.052862</v>
      </c>
      <c r="CI336" s="13" t="n">
        <v>0.007789</v>
      </c>
      <c r="CJ336" s="13" t="n">
        <v>0.026064</v>
      </c>
      <c r="CK336" s="13" t="n">
        <v>0.051329</v>
      </c>
      <c r="CL336" s="13" t="n">
        <v>-0.010991</v>
      </c>
      <c r="CM336" s="13" t="n">
        <v>-0.106</v>
      </c>
      <c r="CN336" s="13" t="n">
        <v>0.024752</v>
      </c>
      <c r="CO336" s="13" t="n">
        <v>-0.108788</v>
      </c>
      <c r="CP336" s="13" t="n">
        <v>0.100445</v>
      </c>
      <c r="CQ336" s="13" t="n">
        <v>0.060194</v>
      </c>
      <c r="CR336" s="13" t="n">
        <v>-0.018345</v>
      </c>
      <c r="CS336" s="13" t="n">
        <v>0.044649</v>
      </c>
      <c r="CT336" s="13" t="n">
        <v>-0.082817</v>
      </c>
      <c r="CU336" s="13" t="n">
        <v>0.081164</v>
      </c>
      <c r="CV336" s="13" t="n">
        <v>0.017156</v>
      </c>
      <c r="CW336" s="13" t="n">
        <v>-0.042057</v>
      </c>
      <c r="CX336" s="13" t="n">
        <v>0.012578</v>
      </c>
      <c r="CY336" s="13" t="n">
        <v>0.025955</v>
      </c>
      <c r="CZ336" s="13" t="n">
        <v>0.030184</v>
      </c>
      <c r="DA336" s="13" t="n">
        <v>0.031672</v>
      </c>
      <c r="DB336" s="13" t="n">
        <v>-0.011484</v>
      </c>
      <c r="DC336" s="13" t="n">
        <v>-0.068037</v>
      </c>
      <c r="DD336" s="13" t="n">
        <v>-0.187323</v>
      </c>
      <c r="DE336" s="13" t="n">
        <v>0.135259</v>
      </c>
      <c r="DF336" s="13" t="n">
        <v>0.091913</v>
      </c>
      <c r="DG336" s="13" t="n">
        <v>0.012826</v>
      </c>
      <c r="DH336" s="13" t="n">
        <v>0.037942</v>
      </c>
      <c r="DI336" s="13" t="n">
        <v>0.055215</v>
      </c>
      <c r="DJ336" s="13" t="n">
        <v>-0.011854</v>
      </c>
      <c r="DK336" s="13" t="n">
        <v>0.020769</v>
      </c>
      <c r="DL336" s="13" t="n">
        <v>0.176056</v>
      </c>
      <c r="DM336" s="13" t="n">
        <v>0.08836</v>
      </c>
      <c r="DN336" s="13" t="n">
        <v>0.00942</v>
      </c>
      <c r="DO336" s="13" t="n">
        <v>0.079959</v>
      </c>
      <c r="DP336" s="13" t="n">
        <v>0.025467</v>
      </c>
      <c r="DQ336" s="13" t="n">
        <v>0.039993</v>
      </c>
      <c r="DR336" s="13" t="n">
        <v>-0.007853</v>
      </c>
      <c r="DS336" s="13" t="n">
        <v>0.001045</v>
      </c>
      <c r="DT336" s="13" t="n">
        <v>-0.008307</v>
      </c>
      <c r="DV336" s="13" t="n">
        <v>0.018005</v>
      </c>
      <c r="DW336" s="13" t="n">
        <v>0.003286</v>
      </c>
      <c r="DX336" s="13" t="n">
        <v>-0.044896</v>
      </c>
      <c r="DY336" s="13" t="n">
        <v>0.079731</v>
      </c>
      <c r="DZ336" s="13" t="n">
        <v>0.01806</v>
      </c>
      <c r="EA336" s="13" t="n">
        <v>0.020789</v>
      </c>
      <c r="EB336" s="13" t="n">
        <v>0.012259</v>
      </c>
      <c r="EC336" s="13" t="n">
        <v>-0.004443</v>
      </c>
      <c r="ED336" s="13" t="n">
        <v>0.015352</v>
      </c>
      <c r="EE336" s="13" t="n">
        <v>-0.014783</v>
      </c>
      <c r="EF336" s="13" t="n">
        <v>0.021966</v>
      </c>
      <c r="EG336" s="13" t="n">
        <v>0.006962</v>
      </c>
      <c r="EH336" s="13" t="n">
        <v>-0.020048</v>
      </c>
      <c r="EI336" s="13" t="n">
        <v>0.047769</v>
      </c>
      <c r="EJ336" s="13" t="n">
        <v>0.010408</v>
      </c>
      <c r="EK336" s="13" t="n">
        <v>0.038008</v>
      </c>
      <c r="EL336" s="13" t="n">
        <v>0.002647</v>
      </c>
      <c r="EM336" s="13" t="n">
        <v>0.03873</v>
      </c>
      <c r="EN336" s="13" t="n">
        <v>-0.0413</v>
      </c>
      <c r="EO336" s="13" t="n">
        <v>0.011095</v>
      </c>
      <c r="EP336" s="13" t="n">
        <v>0.004647</v>
      </c>
      <c r="EQ336" s="13" t="n">
        <v>0.048704</v>
      </c>
      <c r="ER336" s="13" t="n">
        <v>0.013776</v>
      </c>
      <c r="ES336" s="13" t="n">
        <v>0.024714</v>
      </c>
      <c r="ET336" s="13" t="n">
        <v>0.048461</v>
      </c>
      <c r="EU336" s="13" t="n">
        <v>-0.014265</v>
      </c>
      <c r="EV336" s="13" t="n">
        <v>-0.107156</v>
      </c>
      <c r="EW336" s="13" t="n">
        <v>0.019152</v>
      </c>
      <c r="EX336" s="13" t="n">
        <v>-0.113974</v>
      </c>
      <c r="EY336" s="13" t="n">
        <v>0.108189</v>
      </c>
      <c r="EZ336" s="13" t="n">
        <v>0.066692</v>
      </c>
      <c r="FA336" s="13" t="n">
        <v>-0.025629</v>
      </c>
      <c r="FB336" s="13" t="n">
        <v>0.044085</v>
      </c>
      <c r="FC336" s="13" t="n">
        <v>-0.095558</v>
      </c>
      <c r="FD336" s="13" t="n">
        <v>0.084122</v>
      </c>
      <c r="FE336" s="13" t="n">
        <v>0.016233</v>
      </c>
      <c r="FF336" s="13" t="n">
        <v>-0.042869</v>
      </c>
      <c r="FG336" s="13" t="n">
        <v>0.012393</v>
      </c>
      <c r="FH336" s="13" t="n">
        <v>0.025273</v>
      </c>
      <c r="FI336" s="13" t="n">
        <v>0.039554</v>
      </c>
      <c r="FJ336" s="13" t="n">
        <v>0.031341</v>
      </c>
      <c r="FK336" s="13" t="n">
        <v>-0.009539</v>
      </c>
      <c r="FL336" s="13" t="n">
        <v>-0.071545</v>
      </c>
      <c r="FM336" s="13" t="n">
        <v>-0.192857</v>
      </c>
      <c r="FN336" s="13" t="n">
        <v>0.14683</v>
      </c>
      <c r="FO336" s="13" t="n">
        <v>0.098247</v>
      </c>
      <c r="FP336" s="13" t="n">
        <v>0.014031</v>
      </c>
      <c r="FQ336" s="13" t="n">
        <v>0.039286</v>
      </c>
      <c r="FR336" s="13" t="n">
        <v>0.050398</v>
      </c>
      <c r="FS336" s="13" t="n">
        <v>-0.010098</v>
      </c>
      <c r="FT336" s="13" t="n">
        <v>0.031145</v>
      </c>
      <c r="FU336" s="13" t="n">
        <v>0.183067</v>
      </c>
      <c r="FV336" s="13" t="n">
        <v>0.08896</v>
      </c>
      <c r="FW336" s="13" t="n">
        <v>0.013987</v>
      </c>
      <c r="FX336" s="13" t="n">
        <v>0.089016</v>
      </c>
      <c r="FY336" s="13" t="n">
        <v>0.028616</v>
      </c>
      <c r="FZ336" s="13" t="n">
        <v>0.03792</v>
      </c>
      <c r="GA336" s="13" t="n">
        <v>-0.009349</v>
      </c>
      <c r="GB336" s="13" t="n">
        <v>0.003632</v>
      </c>
      <c r="GC336" s="13" t="n">
        <v>-0.007576</v>
      </c>
    </row>
    <row r="337" customFormat="false" ht="15" hidden="false" customHeight="false" outlineLevel="0" collapsed="false">
      <c r="B337" s="8" t="str">
        <f aca="false">Deals!B337</f>
        <v>Par Pacific Holdings, Inc.</v>
      </c>
      <c r="C337" s="12" t="n">
        <v>1</v>
      </c>
      <c r="D337" s="13" t="n">
        <v>-0.184</v>
      </c>
      <c r="E337" s="13" t="n">
        <v>0.068627</v>
      </c>
      <c r="F337" s="13" t="n">
        <v>-0.025994</v>
      </c>
      <c r="G337" s="13" t="n">
        <v>0.161695</v>
      </c>
      <c r="H337" s="13" t="n">
        <v>-0.017568</v>
      </c>
      <c r="I337" s="13" t="n">
        <v>0.166667</v>
      </c>
      <c r="J337" s="13" t="n">
        <v>0.006144</v>
      </c>
      <c r="K337" s="13" t="n">
        <v>0.094656</v>
      </c>
      <c r="L337" s="13" t="n">
        <v>0.192469</v>
      </c>
      <c r="M337" s="13" t="n">
        <v>0.014035</v>
      </c>
      <c r="N337" s="13" t="n">
        <v>-0.018454</v>
      </c>
      <c r="O337" s="13" t="n">
        <v>0.052879</v>
      </c>
      <c r="P337" s="13" t="n">
        <v>0.199777</v>
      </c>
      <c r="Q337" s="13" t="n">
        <v>-0.028837</v>
      </c>
      <c r="R337" s="13" t="n">
        <v>0.047893</v>
      </c>
      <c r="S337" s="13" t="n">
        <v>-0.202925</v>
      </c>
      <c r="T337" s="13" t="n">
        <v>0.072248</v>
      </c>
      <c r="U337" s="13" t="n">
        <v>-0.054461</v>
      </c>
      <c r="V337" s="13" t="n">
        <v>-0.066374</v>
      </c>
      <c r="W337" s="13" t="n">
        <v>0.008813</v>
      </c>
      <c r="X337" s="13" t="n">
        <v>-0.017472</v>
      </c>
      <c r="Y337" s="13" t="n">
        <v>0.05572</v>
      </c>
      <c r="Z337" s="13" t="n">
        <v>-0.024144</v>
      </c>
      <c r="AA337" s="13" t="n">
        <v>0.00748</v>
      </c>
      <c r="AB337" s="13" t="n">
        <v>0.159909</v>
      </c>
      <c r="AC337" s="13" t="n">
        <v>0.004431</v>
      </c>
      <c r="AD337" s="13" t="n">
        <v>-0.133333</v>
      </c>
      <c r="AE337" s="13" t="n">
        <v>-0.042986</v>
      </c>
      <c r="AF337" s="13" t="n">
        <v>-0.161939</v>
      </c>
      <c r="AG337" s="13" t="n">
        <v>0.146685</v>
      </c>
      <c r="AH337" s="13" t="n">
        <v>0.03936</v>
      </c>
      <c r="AI337" s="13" t="n">
        <v>0.053846</v>
      </c>
      <c r="AJ337" s="13" t="n">
        <v>0.097136</v>
      </c>
      <c r="AK337" s="13" t="n">
        <v>0.003071</v>
      </c>
      <c r="AL337" s="13" t="n">
        <v>0.046939</v>
      </c>
      <c r="AM337" s="13" t="n">
        <v>0.123782</v>
      </c>
      <c r="AN337" s="13" t="n">
        <v>-0.057242</v>
      </c>
      <c r="AO337" s="13" t="n">
        <v>0.051518</v>
      </c>
      <c r="AP337" s="13" t="n">
        <v>-0.009186</v>
      </c>
      <c r="AQ337" s="13" t="n">
        <v>0.098896</v>
      </c>
      <c r="AR337" s="13" t="n">
        <v>-0.066292</v>
      </c>
      <c r="AS337" s="13" t="n">
        <v>-0.134251</v>
      </c>
      <c r="AT337" s="13" t="n">
        <v>-0.175447</v>
      </c>
      <c r="AU337" s="13" t="n">
        <v>-0.572031</v>
      </c>
      <c r="AV337" s="13" t="n">
        <v>0.369014</v>
      </c>
      <c r="AW337" s="13" t="n">
        <v>-0.044239</v>
      </c>
      <c r="AX337" s="13" t="n">
        <v>-0.032293</v>
      </c>
      <c r="AY337" s="13" t="n">
        <v>-0.175751</v>
      </c>
      <c r="AZ337" s="13" t="n">
        <v>0.17139</v>
      </c>
      <c r="BA337" s="13" t="n">
        <v>-0.220046</v>
      </c>
      <c r="BB337" s="13" t="n">
        <v>-0.048744</v>
      </c>
      <c r="BC337" s="13" t="n">
        <v>0.768634</v>
      </c>
      <c r="BD337" s="13" t="n">
        <v>0.227392</v>
      </c>
      <c r="BE337" s="13" t="n">
        <v>-0.050072</v>
      </c>
      <c r="BF337" s="13" t="n">
        <v>0.330572</v>
      </c>
      <c r="BG337" s="13" t="n">
        <v>-0.200905</v>
      </c>
      <c r="BH337" s="13" t="n">
        <v>0.075779</v>
      </c>
      <c r="BI337" s="13" t="n">
        <v>-0.083608</v>
      </c>
      <c r="BJ337" s="13" t="n">
        <v>0.208333</v>
      </c>
      <c r="BK337" s="13" t="n">
        <v>-0.026159</v>
      </c>
      <c r="BM337" s="13" t="n">
        <v>0.021658</v>
      </c>
      <c r="BN337" s="13" t="n">
        <v>0.009925</v>
      </c>
      <c r="BO337" s="13" t="n">
        <v>-0.056638</v>
      </c>
      <c r="BP337" s="13" t="n">
        <v>0.130835</v>
      </c>
      <c r="BQ337" s="13" t="n">
        <v>0.024077</v>
      </c>
      <c r="BR337" s="13" t="n">
        <v>-0.005274</v>
      </c>
      <c r="BS337" s="13" t="n">
        <v>0.006226</v>
      </c>
      <c r="BT337" s="13" t="n">
        <v>-0.007483</v>
      </c>
      <c r="BU337" s="13" t="n">
        <v>0.010098</v>
      </c>
      <c r="BV337" s="13" t="n">
        <v>-0.023938</v>
      </c>
      <c r="BW337" s="13" t="n">
        <v>0.032326</v>
      </c>
      <c r="BX337" s="13" t="n">
        <v>0.010639</v>
      </c>
      <c r="BY337" s="13" t="n">
        <v>-0.018939</v>
      </c>
      <c r="BZ337" s="13" t="n">
        <v>0.08756</v>
      </c>
      <c r="CA337" s="13" t="n">
        <v>0.002272</v>
      </c>
      <c r="CB337" s="13" t="n">
        <v>0.023744</v>
      </c>
      <c r="CC337" s="13" t="n">
        <v>-0.019439</v>
      </c>
      <c r="CD337" s="13" t="n">
        <v>0.029965</v>
      </c>
      <c r="CE337" s="13" t="n">
        <v>-0.039999</v>
      </c>
      <c r="CF337" s="13" t="n">
        <v>0.011741</v>
      </c>
      <c r="CG337" s="13" t="n">
        <v>0.00887</v>
      </c>
      <c r="CH337" s="13" t="n">
        <v>0.06982</v>
      </c>
      <c r="CI337" s="13" t="n">
        <v>-0.002058</v>
      </c>
      <c r="CJ337" s="13" t="n">
        <v>0.03853</v>
      </c>
      <c r="CK337" s="13" t="n">
        <v>0.040514</v>
      </c>
      <c r="CL337" s="13" t="n">
        <v>-0.034794</v>
      </c>
      <c r="CM337" s="13" t="n">
        <v>-0.122604</v>
      </c>
      <c r="CN337" s="13" t="n">
        <v>0.029005</v>
      </c>
      <c r="CO337" s="13" t="n">
        <v>-0.115803</v>
      </c>
      <c r="CP337" s="13" t="n">
        <v>0.097285</v>
      </c>
      <c r="CQ337" s="13" t="n">
        <v>0.058438</v>
      </c>
      <c r="CR337" s="13" t="n">
        <v>-0.031017</v>
      </c>
      <c r="CS337" s="13" t="n">
        <v>0.038819</v>
      </c>
      <c r="CT337" s="13" t="n">
        <v>-0.077642</v>
      </c>
      <c r="CU337" s="13" t="n">
        <v>0.089304</v>
      </c>
      <c r="CV337" s="13" t="n">
        <v>0.00738</v>
      </c>
      <c r="CW337" s="13" t="n">
        <v>-0.047928</v>
      </c>
      <c r="CX337" s="13" t="n">
        <v>0.03855</v>
      </c>
      <c r="CY337" s="13" t="n">
        <v>0.017423</v>
      </c>
      <c r="CZ337" s="13" t="n">
        <v>0.029992</v>
      </c>
      <c r="DA337" s="13" t="n">
        <v>0.062799</v>
      </c>
      <c r="DB337" s="13" t="n">
        <v>-0.054286</v>
      </c>
      <c r="DC337" s="13" t="n">
        <v>-0.108629</v>
      </c>
      <c r="DD337" s="13" t="n">
        <v>-0.21823</v>
      </c>
      <c r="DE337" s="13" t="n">
        <v>0.125835</v>
      </c>
      <c r="DF337" s="13" t="n">
        <v>0.038045</v>
      </c>
      <c r="DG337" s="13" t="n">
        <v>0.037525</v>
      </c>
      <c r="DH337" s="13" t="n">
        <v>0.036019</v>
      </c>
      <c r="DI337" s="13" t="n">
        <v>0.045969</v>
      </c>
      <c r="DJ337" s="13" t="n">
        <v>-0.050916</v>
      </c>
      <c r="DK337" s="13" t="n">
        <v>0.024776</v>
      </c>
      <c r="DL337" s="13" t="n">
        <v>0.183297</v>
      </c>
      <c r="DM337" s="13" t="n">
        <v>0.08958</v>
      </c>
      <c r="DN337" s="13" t="n">
        <v>0.077042</v>
      </c>
      <c r="DO337" s="13" t="n">
        <v>0.09566</v>
      </c>
      <c r="DP337" s="13" t="n">
        <v>0.02182</v>
      </c>
      <c r="DQ337" s="13" t="n">
        <v>0.023396</v>
      </c>
      <c r="DR337" s="13" t="n">
        <v>0.011055</v>
      </c>
      <c r="DS337" s="13" t="n">
        <v>0.012853</v>
      </c>
      <c r="DT337" s="13" t="n">
        <v>-0.018155</v>
      </c>
      <c r="DV337" s="13" t="n">
        <v>0.019127</v>
      </c>
      <c r="DW337" s="13" t="n">
        <v>0.013815</v>
      </c>
      <c r="DX337" s="13" t="n">
        <v>-0.055074</v>
      </c>
      <c r="DY337" s="13" t="n">
        <v>0.135632</v>
      </c>
      <c r="DZ337" s="13" t="n">
        <v>0.026419</v>
      </c>
      <c r="EA337" s="13" t="n">
        <v>-0.00429</v>
      </c>
      <c r="EB337" s="13" t="n">
        <v>0.009305</v>
      </c>
      <c r="EC337" s="13" t="n">
        <v>-0.00634</v>
      </c>
      <c r="ED337" s="13" t="n">
        <v>0.009706</v>
      </c>
      <c r="EE337" s="13" t="n">
        <v>-0.029333</v>
      </c>
      <c r="EF337" s="13" t="n">
        <v>0.040897</v>
      </c>
      <c r="EG337" s="13" t="n">
        <v>0.009406</v>
      </c>
      <c r="EH337" s="13" t="n">
        <v>-0.017898</v>
      </c>
      <c r="EI337" s="13" t="n">
        <v>0.091002</v>
      </c>
      <c r="EJ337" s="13" t="n">
        <v>0.001117</v>
      </c>
      <c r="EK337" s="13" t="n">
        <v>0.022477</v>
      </c>
      <c r="EL337" s="13" t="n">
        <v>-0.013906</v>
      </c>
      <c r="EM337" s="13" t="n">
        <v>0.027451</v>
      </c>
      <c r="EN337" s="13" t="n">
        <v>-0.038053</v>
      </c>
      <c r="EO337" s="13" t="n">
        <v>0.011183</v>
      </c>
      <c r="EP337" s="13" t="n">
        <v>0.009837</v>
      </c>
      <c r="EQ337" s="13" t="n">
        <v>0.069362</v>
      </c>
      <c r="ER337" s="13" t="n">
        <v>0.00185</v>
      </c>
      <c r="ES337" s="13" t="n">
        <v>0.037225</v>
      </c>
      <c r="ET337" s="13" t="n">
        <v>0.040893</v>
      </c>
      <c r="EU337" s="13" t="n">
        <v>-0.039627</v>
      </c>
      <c r="EV337" s="13" t="n">
        <v>-0.122604</v>
      </c>
      <c r="EW337" s="13" t="n">
        <v>0.026862</v>
      </c>
      <c r="EX337" s="13" t="n">
        <v>-0.11858</v>
      </c>
      <c r="EY337" s="13" t="n">
        <v>0.107668</v>
      </c>
      <c r="EZ337" s="13" t="n">
        <v>0.069291</v>
      </c>
      <c r="FA337" s="13" t="n">
        <v>-0.031799</v>
      </c>
      <c r="FB337" s="13" t="n">
        <v>0.039109</v>
      </c>
      <c r="FC337" s="13" t="n">
        <v>-0.086469</v>
      </c>
      <c r="FD337" s="13" t="n">
        <v>0.092211</v>
      </c>
      <c r="FE337" s="13" t="n">
        <v>0.00861</v>
      </c>
      <c r="FF337" s="13" t="n">
        <v>-0.049638</v>
      </c>
      <c r="FG337" s="13" t="n">
        <v>0.039134</v>
      </c>
      <c r="FH337" s="13" t="n">
        <v>0.011202</v>
      </c>
      <c r="FI337" s="13" t="n">
        <v>0.027912</v>
      </c>
      <c r="FJ337" s="13" t="n">
        <v>0.083354</v>
      </c>
      <c r="FK337" s="13" t="n">
        <v>-0.059186</v>
      </c>
      <c r="FL337" s="13" t="n">
        <v>-0.109853</v>
      </c>
      <c r="FM337" s="13" t="n">
        <v>-0.227682</v>
      </c>
      <c r="FN337" s="13" t="n">
        <v>0.160596</v>
      </c>
      <c r="FO337" s="13" t="n">
        <v>0.052385</v>
      </c>
      <c r="FP337" s="13" t="n">
        <v>0.041493</v>
      </c>
      <c r="FQ337" s="13" t="n">
        <v>0.029421</v>
      </c>
      <c r="FR337" s="13" t="n">
        <v>0.038437</v>
      </c>
      <c r="FS337" s="13" t="n">
        <v>-0.05288</v>
      </c>
      <c r="FT337" s="13" t="n">
        <v>0.030608</v>
      </c>
      <c r="FU337" s="13" t="n">
        <v>0.193071</v>
      </c>
      <c r="FV337" s="13" t="n">
        <v>0.097805</v>
      </c>
      <c r="FW337" s="13" t="n">
        <v>0.082572</v>
      </c>
      <c r="FX337" s="13" t="n">
        <v>0.092176</v>
      </c>
      <c r="FY337" s="13" t="n">
        <v>0.032457</v>
      </c>
      <c r="FZ337" s="13" t="n">
        <v>0.023833</v>
      </c>
      <c r="GA337" s="13" t="n">
        <v>0.016413</v>
      </c>
      <c r="GB337" s="13" t="n">
        <v>0.003494</v>
      </c>
      <c r="GC337" s="13" t="n">
        <v>-0.023492</v>
      </c>
    </row>
    <row r="338" customFormat="false" ht="15" hidden="false" customHeight="false" outlineLevel="0" collapsed="false">
      <c r="B338" s="8" t="str">
        <f aca="false">Deals!B338</f>
        <v>Merit Medical Systems Inc</v>
      </c>
      <c r="C338" s="12" t="n">
        <v>1</v>
      </c>
      <c r="D338" s="13" t="n">
        <v>0.03413</v>
      </c>
      <c r="E338" s="13" t="n">
        <v>0.002063</v>
      </c>
      <c r="F338" s="13" t="n">
        <v>-0.096336</v>
      </c>
      <c r="G338" s="13" t="n">
        <v>0.072893</v>
      </c>
      <c r="H338" s="13" t="n">
        <v>0.125265</v>
      </c>
      <c r="I338" s="13" t="n">
        <v>-0.041509</v>
      </c>
      <c r="J338" s="13" t="n">
        <v>0.212598</v>
      </c>
      <c r="K338" s="13" t="n">
        <v>-0.061688</v>
      </c>
      <c r="L338" s="13" t="n">
        <v>0.16609</v>
      </c>
      <c r="M338" s="13" t="n">
        <v>0.053412</v>
      </c>
      <c r="N338" s="13" t="n">
        <v>0.074648</v>
      </c>
      <c r="O338" s="13" t="n">
        <v>0.074705</v>
      </c>
      <c r="P338" s="13" t="n">
        <v>0.007317</v>
      </c>
      <c r="Q338" s="13" t="n">
        <v>0.025424</v>
      </c>
      <c r="R338" s="13" t="n">
        <v>-0.101535</v>
      </c>
      <c r="S338" s="13" t="n">
        <v>0.141919</v>
      </c>
      <c r="T338" s="13" t="n">
        <v>-0.005754</v>
      </c>
      <c r="U338" s="13" t="n">
        <v>0.075231</v>
      </c>
      <c r="V338" s="13" t="n">
        <v>-0.020452</v>
      </c>
      <c r="W338" s="13" t="n">
        <v>-0.003297</v>
      </c>
      <c r="X338" s="13" t="n">
        <v>0.06946</v>
      </c>
      <c r="Y338" s="13" t="n">
        <v>0.057732</v>
      </c>
      <c r="Z338" s="13" t="n">
        <v>-0.001949</v>
      </c>
      <c r="AA338" s="13" t="n">
        <v>0.060547</v>
      </c>
      <c r="AB338" s="13" t="n">
        <v>0.083794</v>
      </c>
      <c r="AC338" s="13" t="n">
        <v>0.04418</v>
      </c>
      <c r="AD338" s="13" t="n">
        <v>-0.070464</v>
      </c>
      <c r="AE338" s="13" t="n">
        <v>0.103817</v>
      </c>
      <c r="AF338" s="13" t="n">
        <v>-0.11483</v>
      </c>
      <c r="AG338" s="13" t="n">
        <v>0.012901</v>
      </c>
      <c r="AH338" s="13" t="n">
        <v>-0.014152</v>
      </c>
      <c r="AI338" s="13" t="n">
        <v>0.109456</v>
      </c>
      <c r="AJ338" s="13" t="n">
        <v>-0.09138</v>
      </c>
      <c r="AK338" s="13" t="n">
        <v>-0.08099</v>
      </c>
      <c r="AL338" s="13" t="n">
        <v>0.153593</v>
      </c>
      <c r="AM338" s="13" t="n">
        <v>-0.337475</v>
      </c>
      <c r="AN338" s="13" t="n">
        <v>-0.118601</v>
      </c>
      <c r="AO338" s="13" t="n">
        <v>-0.124209</v>
      </c>
      <c r="AP338" s="13" t="n">
        <v>-0.321733</v>
      </c>
      <c r="AQ338" s="13" t="n">
        <v>0.355276</v>
      </c>
      <c r="AR338" s="13" t="n">
        <v>0.115</v>
      </c>
      <c r="AS338" s="13" t="n">
        <v>0.16656</v>
      </c>
      <c r="AT338" s="13" t="n">
        <v>-0.011258</v>
      </c>
      <c r="AU338" s="13" t="n">
        <v>-0.132186</v>
      </c>
      <c r="AV338" s="13" t="n">
        <v>0.30624</v>
      </c>
      <c r="AW338" s="13" t="n">
        <v>0.102156</v>
      </c>
      <c r="AX338" s="13" t="n">
        <v>0.01467</v>
      </c>
      <c r="AY338" s="13" t="n">
        <v>-0.020372</v>
      </c>
      <c r="AZ338" s="13" t="n">
        <v>0.097943</v>
      </c>
      <c r="BA338" s="13" t="n">
        <v>-0.114053</v>
      </c>
      <c r="BB338" s="13" t="n">
        <v>0.150575</v>
      </c>
      <c r="BC338" s="13" t="n">
        <v>0.1003</v>
      </c>
      <c r="BD338" s="13" t="n">
        <v>0.00799</v>
      </c>
      <c r="BE338" s="13" t="n">
        <v>-0.0245</v>
      </c>
      <c r="BF338" s="13" t="n">
        <v>0.028994</v>
      </c>
      <c r="BG338" s="13" t="n">
        <v>0.074659</v>
      </c>
      <c r="BH338" s="13" t="n">
        <v>0.062124</v>
      </c>
      <c r="BI338" s="13" t="n">
        <v>-0.051258</v>
      </c>
      <c r="BJ338" s="13" t="n">
        <v>0.071594</v>
      </c>
      <c r="BK338" s="13" t="n">
        <v>0.083978</v>
      </c>
      <c r="BM338" s="13" t="n">
        <v>0.021658</v>
      </c>
      <c r="BN338" s="13" t="n">
        <v>0.009925</v>
      </c>
      <c r="BO338" s="13" t="n">
        <v>-0.056638</v>
      </c>
      <c r="BP338" s="13" t="n">
        <v>0.130835</v>
      </c>
      <c r="BQ338" s="13" t="n">
        <v>0.024077</v>
      </c>
      <c r="BR338" s="13" t="n">
        <v>-0.005274</v>
      </c>
      <c r="BS338" s="13" t="n">
        <v>0.006226</v>
      </c>
      <c r="BT338" s="13" t="n">
        <v>-0.007483</v>
      </c>
      <c r="BU338" s="13" t="n">
        <v>0.010098</v>
      </c>
      <c r="BV338" s="13" t="n">
        <v>-0.023938</v>
      </c>
      <c r="BW338" s="13" t="n">
        <v>0.032326</v>
      </c>
      <c r="BX338" s="13" t="n">
        <v>0.010639</v>
      </c>
      <c r="BY338" s="13" t="n">
        <v>-0.018939</v>
      </c>
      <c r="BZ338" s="13" t="n">
        <v>0.08756</v>
      </c>
      <c r="CA338" s="13" t="n">
        <v>0.002272</v>
      </c>
      <c r="CB338" s="13" t="n">
        <v>0.023744</v>
      </c>
      <c r="CC338" s="13" t="n">
        <v>-0.019439</v>
      </c>
      <c r="CD338" s="13" t="n">
        <v>0.029965</v>
      </c>
      <c r="CE338" s="13" t="n">
        <v>-0.039999</v>
      </c>
      <c r="CF338" s="13" t="n">
        <v>0.011741</v>
      </c>
      <c r="CG338" s="13" t="n">
        <v>0.00887</v>
      </c>
      <c r="CH338" s="13" t="n">
        <v>0.06982</v>
      </c>
      <c r="CI338" s="13" t="n">
        <v>-0.002058</v>
      </c>
      <c r="CJ338" s="13" t="n">
        <v>0.03853</v>
      </c>
      <c r="CK338" s="13" t="n">
        <v>0.040514</v>
      </c>
      <c r="CL338" s="13" t="n">
        <v>-0.034794</v>
      </c>
      <c r="CM338" s="13" t="n">
        <v>-0.122604</v>
      </c>
      <c r="CN338" s="13" t="n">
        <v>0.029005</v>
      </c>
      <c r="CO338" s="13" t="n">
        <v>-0.115803</v>
      </c>
      <c r="CP338" s="13" t="n">
        <v>0.097285</v>
      </c>
      <c r="CQ338" s="13" t="n">
        <v>0.058438</v>
      </c>
      <c r="CR338" s="13" t="n">
        <v>-0.031017</v>
      </c>
      <c r="CS338" s="13" t="n">
        <v>0.038819</v>
      </c>
      <c r="CT338" s="13" t="n">
        <v>-0.077642</v>
      </c>
      <c r="CU338" s="13" t="n">
        <v>0.089304</v>
      </c>
      <c r="CV338" s="13" t="n">
        <v>0.00738</v>
      </c>
      <c r="CW338" s="13" t="n">
        <v>-0.047928</v>
      </c>
      <c r="CX338" s="13" t="n">
        <v>0.03855</v>
      </c>
      <c r="CY338" s="13" t="n">
        <v>0.017423</v>
      </c>
      <c r="CZ338" s="13" t="n">
        <v>0.029992</v>
      </c>
      <c r="DA338" s="13" t="n">
        <v>0.062799</v>
      </c>
      <c r="DB338" s="13" t="n">
        <v>-0.054286</v>
      </c>
      <c r="DC338" s="13" t="n">
        <v>-0.108629</v>
      </c>
      <c r="DD338" s="13" t="n">
        <v>-0.21823</v>
      </c>
      <c r="DE338" s="13" t="n">
        <v>0.125835</v>
      </c>
      <c r="DF338" s="13" t="n">
        <v>0.038045</v>
      </c>
      <c r="DG338" s="13" t="n">
        <v>0.037525</v>
      </c>
      <c r="DH338" s="13" t="n">
        <v>0.036019</v>
      </c>
      <c r="DI338" s="13" t="n">
        <v>0.045969</v>
      </c>
      <c r="DJ338" s="13" t="n">
        <v>-0.050916</v>
      </c>
      <c r="DK338" s="13" t="n">
        <v>0.024776</v>
      </c>
      <c r="DL338" s="13" t="n">
        <v>0.183297</v>
      </c>
      <c r="DM338" s="13" t="n">
        <v>0.08958</v>
      </c>
      <c r="DN338" s="13" t="n">
        <v>0.077042</v>
      </c>
      <c r="DO338" s="13" t="n">
        <v>0.09566</v>
      </c>
      <c r="DP338" s="13" t="n">
        <v>0.02182</v>
      </c>
      <c r="DQ338" s="13" t="n">
        <v>0.023396</v>
      </c>
      <c r="DR338" s="13" t="n">
        <v>0.011055</v>
      </c>
      <c r="DS338" s="13" t="n">
        <v>0.012853</v>
      </c>
      <c r="DT338" s="13" t="n">
        <v>-0.018155</v>
      </c>
      <c r="DV338" s="13" t="n">
        <v>0.019127</v>
      </c>
      <c r="DW338" s="13" t="n">
        <v>0.013815</v>
      </c>
      <c r="DX338" s="13" t="n">
        <v>-0.055074</v>
      </c>
      <c r="DY338" s="13" t="n">
        <v>0.135632</v>
      </c>
      <c r="DZ338" s="13" t="n">
        <v>0.026419</v>
      </c>
      <c r="EA338" s="13" t="n">
        <v>-0.00429</v>
      </c>
      <c r="EB338" s="13" t="n">
        <v>0.009305</v>
      </c>
      <c r="EC338" s="13" t="n">
        <v>-0.00634</v>
      </c>
      <c r="ED338" s="13" t="n">
        <v>0.009706</v>
      </c>
      <c r="EE338" s="13" t="n">
        <v>-0.029333</v>
      </c>
      <c r="EF338" s="13" t="n">
        <v>0.040897</v>
      </c>
      <c r="EG338" s="13" t="n">
        <v>0.009406</v>
      </c>
      <c r="EH338" s="13" t="n">
        <v>-0.017898</v>
      </c>
      <c r="EI338" s="13" t="n">
        <v>0.091002</v>
      </c>
      <c r="EJ338" s="13" t="n">
        <v>0.001117</v>
      </c>
      <c r="EK338" s="13" t="n">
        <v>0.022477</v>
      </c>
      <c r="EL338" s="13" t="n">
        <v>-0.013906</v>
      </c>
      <c r="EM338" s="13" t="n">
        <v>0.027451</v>
      </c>
      <c r="EN338" s="13" t="n">
        <v>-0.038053</v>
      </c>
      <c r="EO338" s="13" t="n">
        <v>0.011183</v>
      </c>
      <c r="EP338" s="13" t="n">
        <v>0.009837</v>
      </c>
      <c r="EQ338" s="13" t="n">
        <v>0.069362</v>
      </c>
      <c r="ER338" s="13" t="n">
        <v>0.00185</v>
      </c>
      <c r="ES338" s="13" t="n">
        <v>0.037225</v>
      </c>
      <c r="ET338" s="13" t="n">
        <v>0.040893</v>
      </c>
      <c r="EU338" s="13" t="n">
        <v>-0.039627</v>
      </c>
      <c r="EV338" s="13" t="n">
        <v>-0.122604</v>
      </c>
      <c r="EW338" s="13" t="n">
        <v>0.026862</v>
      </c>
      <c r="EX338" s="13" t="n">
        <v>-0.11858</v>
      </c>
      <c r="EY338" s="13" t="n">
        <v>0.107668</v>
      </c>
      <c r="EZ338" s="13" t="n">
        <v>0.069291</v>
      </c>
      <c r="FA338" s="13" t="n">
        <v>-0.031799</v>
      </c>
      <c r="FB338" s="13" t="n">
        <v>0.039109</v>
      </c>
      <c r="FC338" s="13" t="n">
        <v>-0.086469</v>
      </c>
      <c r="FD338" s="13" t="n">
        <v>0.092211</v>
      </c>
      <c r="FE338" s="13" t="n">
        <v>0.00861</v>
      </c>
      <c r="FF338" s="13" t="n">
        <v>-0.049638</v>
      </c>
      <c r="FG338" s="13" t="n">
        <v>0.039134</v>
      </c>
      <c r="FH338" s="13" t="n">
        <v>0.011202</v>
      </c>
      <c r="FI338" s="13" t="n">
        <v>0.027912</v>
      </c>
      <c r="FJ338" s="13" t="n">
        <v>0.083354</v>
      </c>
      <c r="FK338" s="13" t="n">
        <v>-0.059186</v>
      </c>
      <c r="FL338" s="13" t="n">
        <v>-0.109853</v>
      </c>
      <c r="FM338" s="13" t="n">
        <v>-0.227682</v>
      </c>
      <c r="FN338" s="13" t="n">
        <v>0.160596</v>
      </c>
      <c r="FO338" s="13" t="n">
        <v>0.052385</v>
      </c>
      <c r="FP338" s="13" t="n">
        <v>0.041493</v>
      </c>
      <c r="FQ338" s="13" t="n">
        <v>0.029421</v>
      </c>
      <c r="FR338" s="13" t="n">
        <v>0.038437</v>
      </c>
      <c r="FS338" s="13" t="n">
        <v>-0.05288</v>
      </c>
      <c r="FT338" s="13" t="n">
        <v>0.030608</v>
      </c>
      <c r="FU338" s="13" t="n">
        <v>0.193071</v>
      </c>
      <c r="FV338" s="13" t="n">
        <v>0.097805</v>
      </c>
      <c r="FW338" s="13" t="n">
        <v>0.082572</v>
      </c>
      <c r="FX338" s="13" t="n">
        <v>0.092176</v>
      </c>
      <c r="FY338" s="13" t="n">
        <v>0.032457</v>
      </c>
      <c r="FZ338" s="13" t="n">
        <v>0.023833</v>
      </c>
      <c r="GA338" s="13" t="n">
        <v>0.016413</v>
      </c>
      <c r="GB338" s="13" t="n">
        <v>0.003494</v>
      </c>
      <c r="GC338" s="13" t="n">
        <v>-0.023492</v>
      </c>
    </row>
    <row r="339" customFormat="false" ht="15" hidden="false" customHeight="false" outlineLevel="0" collapsed="false">
      <c r="B339" s="8" t="str">
        <f aca="false">Deals!B339</f>
        <v>Jazz Pharmaceuticals plc</v>
      </c>
      <c r="C339" s="12" t="n">
        <v>1</v>
      </c>
      <c r="D339" s="13" t="n">
        <v>-0.179771</v>
      </c>
      <c r="E339" s="13" t="n">
        <v>-0.018978</v>
      </c>
      <c r="F339" s="13" t="n">
        <v>-0.098864</v>
      </c>
      <c r="G339" s="13" t="n">
        <v>-0.053348</v>
      </c>
      <c r="H339" s="13" t="n">
        <v>0.052108</v>
      </c>
      <c r="I339" s="13" t="n">
        <v>0.118224</v>
      </c>
      <c r="J339" s="13" t="n">
        <v>0.087762</v>
      </c>
      <c r="K339" s="13" t="n">
        <v>0.09433</v>
      </c>
      <c r="L339" s="13" t="n">
        <v>0.097499</v>
      </c>
      <c r="M339" s="13" t="n">
        <v>-0.086138</v>
      </c>
      <c r="N339" s="13" t="n">
        <v>0.068288</v>
      </c>
      <c r="O339" s="13" t="n">
        <v>-0.012154</v>
      </c>
      <c r="P339" s="13" t="n">
        <v>-0.027667</v>
      </c>
      <c r="Q339" s="13" t="n">
        <v>-0.020822</v>
      </c>
      <c r="R339" s="13" t="n">
        <v>-0.032274</v>
      </c>
      <c r="S339" s="13" t="n">
        <v>-0.012647</v>
      </c>
      <c r="T339" s="13" t="n">
        <v>-0.036425</v>
      </c>
      <c r="U339" s="13" t="n">
        <v>0.082362</v>
      </c>
      <c r="V339" s="13" t="n">
        <v>-0.00645</v>
      </c>
      <c r="W339" s="13" t="n">
        <v>0.042749</v>
      </c>
      <c r="X339" s="13" t="n">
        <v>0.006954</v>
      </c>
      <c r="Y339" s="13" t="n">
        <v>0.11155</v>
      </c>
      <c r="Z339" s="13" t="n">
        <v>0.019527</v>
      </c>
      <c r="AA339" s="13" t="n">
        <v>0.004527</v>
      </c>
      <c r="AB339" s="13" t="n">
        <v>-0.01248</v>
      </c>
      <c r="AC339" s="13" t="n">
        <v>-0.016323</v>
      </c>
      <c r="AD339" s="13" t="n">
        <v>-0.055374</v>
      </c>
      <c r="AE339" s="13" t="n">
        <v>-0.047979</v>
      </c>
      <c r="AF339" s="13" t="n">
        <v>-0.180159</v>
      </c>
      <c r="AG339" s="13" t="n">
        <v>0.01557</v>
      </c>
      <c r="AH339" s="13" t="n">
        <v>0.11232</v>
      </c>
      <c r="AI339" s="13" t="n">
        <v>0.020853</v>
      </c>
      <c r="AJ339" s="13" t="n">
        <v>-0.0922</v>
      </c>
      <c r="AK339" s="13" t="n">
        <v>-0.032519</v>
      </c>
      <c r="AL339" s="13" t="n">
        <v>0.135484</v>
      </c>
      <c r="AM339" s="13" t="n">
        <v>-0.022306</v>
      </c>
      <c r="AN339" s="13" t="n">
        <v>-0.080571</v>
      </c>
      <c r="AO339" s="13" t="n">
        <v>-7.8E-005</v>
      </c>
      <c r="AP339" s="13" t="n">
        <v>-0.019588</v>
      </c>
      <c r="AQ339" s="13" t="n">
        <v>0.202897</v>
      </c>
      <c r="AR339" s="13" t="n">
        <v>-0.012176</v>
      </c>
      <c r="AS339" s="13" t="n">
        <v>-0.039724</v>
      </c>
      <c r="AT339" s="13" t="n">
        <v>-0.200698</v>
      </c>
      <c r="AU339" s="13" t="n">
        <v>-0.129516</v>
      </c>
      <c r="AV339" s="13" t="n">
        <v>0.105374</v>
      </c>
      <c r="AW339" s="13" t="n">
        <v>0.082268</v>
      </c>
      <c r="AX339" s="13" t="n">
        <v>-0.07526</v>
      </c>
      <c r="AY339" s="13" t="n">
        <v>-0.018941</v>
      </c>
      <c r="AZ339" s="13" t="n">
        <v>0.241478</v>
      </c>
      <c r="BA339" s="13" t="n">
        <v>0.061016</v>
      </c>
      <c r="BB339" s="13" t="n">
        <v>0.01059</v>
      </c>
      <c r="BC339" s="13" t="n">
        <v>-0.023525</v>
      </c>
      <c r="BD339" s="13" t="n">
        <v>0.17298</v>
      </c>
      <c r="BE339" s="13" t="n">
        <v>-0.057861</v>
      </c>
      <c r="BF339" s="13" t="n">
        <v>0.080643</v>
      </c>
      <c r="BG339" s="13" t="n">
        <v>-0.02184</v>
      </c>
      <c r="BH339" s="13" t="n">
        <v>0.000183</v>
      </c>
      <c r="BI339" s="13" t="n">
        <v>0.083516</v>
      </c>
      <c r="BJ339" s="13" t="n">
        <v>-0.002751</v>
      </c>
      <c r="BK339" s="13" t="n">
        <v>-0.04571</v>
      </c>
      <c r="BM339" s="13" t="n">
        <v>0.01079</v>
      </c>
      <c r="BN339" s="13" t="n">
        <v>-0.004156</v>
      </c>
      <c r="BO339" s="13" t="n">
        <v>-0.037128</v>
      </c>
      <c r="BP339" s="13" t="n">
        <v>0.037117</v>
      </c>
      <c r="BQ339" s="13" t="n">
        <v>0.00102</v>
      </c>
      <c r="BR339" s="13" t="n">
        <v>0.030596</v>
      </c>
      <c r="BS339" s="13" t="n">
        <v>0.039699</v>
      </c>
      <c r="BT339" s="13" t="n">
        <v>0.007024</v>
      </c>
      <c r="BU339" s="13" t="n">
        <v>0.018097</v>
      </c>
      <c r="BV339" s="13" t="n">
        <v>0.015499</v>
      </c>
      <c r="BW339" s="13" t="n">
        <v>0.015566</v>
      </c>
      <c r="BX339" s="13" t="n">
        <v>0.016712</v>
      </c>
      <c r="BY339" s="13" t="n">
        <v>0.00901</v>
      </c>
      <c r="BZ339" s="13" t="n">
        <v>0.030275</v>
      </c>
      <c r="CA339" s="13" t="n">
        <v>0.026216</v>
      </c>
      <c r="CB339" s="13" t="n">
        <v>0.047855</v>
      </c>
      <c r="CC339" s="13" t="n">
        <v>0.004199</v>
      </c>
      <c r="CD339" s="13" t="n">
        <v>0.05055</v>
      </c>
      <c r="CE339" s="13" t="n">
        <v>-0.032593</v>
      </c>
      <c r="CF339" s="13" t="n">
        <v>-0.004648</v>
      </c>
      <c r="CG339" s="13" t="n">
        <v>-0.000105</v>
      </c>
      <c r="CH339" s="13" t="n">
        <v>0.041052</v>
      </c>
      <c r="CI339" s="13" t="n">
        <v>0.01575</v>
      </c>
      <c r="CJ339" s="13" t="n">
        <v>0.0235</v>
      </c>
      <c r="CK339" s="13" t="n">
        <v>0.07386</v>
      </c>
      <c r="CL339" s="13" t="n">
        <v>-0.00907</v>
      </c>
      <c r="CM339" s="13" t="n">
        <v>-0.096152</v>
      </c>
      <c r="CN339" s="13" t="n">
        <v>0.026368</v>
      </c>
      <c r="CO339" s="13" t="n">
        <v>-0.101022</v>
      </c>
      <c r="CP339" s="13" t="n">
        <v>0.11301</v>
      </c>
      <c r="CQ339" s="13" t="n">
        <v>0.06969</v>
      </c>
      <c r="CR339" s="13" t="n">
        <v>0.017969</v>
      </c>
      <c r="CS339" s="13" t="n">
        <v>0.032145</v>
      </c>
      <c r="CT339" s="13" t="n">
        <v>-0.055126</v>
      </c>
      <c r="CU339" s="13" t="n">
        <v>0.071522</v>
      </c>
      <c r="CV339" s="13" t="n">
        <v>0.021182</v>
      </c>
      <c r="CW339" s="13" t="n">
        <v>-0.01992</v>
      </c>
      <c r="CX339" s="13" t="n">
        <v>-0.032211</v>
      </c>
      <c r="CY339" s="13" t="n">
        <v>0.027653</v>
      </c>
      <c r="CZ339" s="13" t="n">
        <v>0.076121</v>
      </c>
      <c r="DA339" s="13" t="n">
        <v>-0.004684</v>
      </c>
      <c r="DB339" s="13" t="n">
        <v>0.010148</v>
      </c>
      <c r="DC339" s="13" t="n">
        <v>-0.066348</v>
      </c>
      <c r="DD339" s="13" t="n">
        <v>-0.121418</v>
      </c>
      <c r="DE339" s="13" t="n">
        <v>0.165635</v>
      </c>
      <c r="DF339" s="13" t="n">
        <v>0.108631</v>
      </c>
      <c r="DG339" s="13" t="n">
        <v>0.022515</v>
      </c>
      <c r="DH339" s="13" t="n">
        <v>0.060034</v>
      </c>
      <c r="DI339" s="13" t="n">
        <v>0.042064</v>
      </c>
      <c r="DJ339" s="13" t="n">
        <v>0.00853</v>
      </c>
      <c r="DK339" s="13" t="n">
        <v>0.014059</v>
      </c>
      <c r="DL339" s="13" t="n">
        <v>0.135594</v>
      </c>
      <c r="DM339" s="13" t="n">
        <v>0.068794</v>
      </c>
      <c r="DN339" s="13" t="n">
        <v>-0.002337</v>
      </c>
      <c r="DO339" s="13" t="n">
        <v>0.034689</v>
      </c>
      <c r="DP339" s="13" t="n">
        <v>-0.020006</v>
      </c>
      <c r="DQ339" s="13" t="n">
        <v>0.043697</v>
      </c>
      <c r="DR339" s="13" t="n">
        <v>-0.020314</v>
      </c>
      <c r="DS339" s="13" t="n">
        <v>0.05157</v>
      </c>
      <c r="DT339" s="13" t="n">
        <v>-0.008614</v>
      </c>
      <c r="DV339" s="13" t="n">
        <v>0.00836</v>
      </c>
      <c r="DW339" s="13" t="n">
        <v>-0.004989</v>
      </c>
      <c r="DX339" s="13" t="n">
        <v>-0.039536</v>
      </c>
      <c r="DY339" s="13" t="n">
        <v>0.040772</v>
      </c>
      <c r="DZ339" s="13" t="n">
        <v>0.003534</v>
      </c>
      <c r="EA339" s="13" t="n">
        <v>0.032737</v>
      </c>
      <c r="EB339" s="13" t="n">
        <v>0.042111</v>
      </c>
      <c r="EC339" s="13" t="n">
        <v>0.005916</v>
      </c>
      <c r="ED339" s="13" t="n">
        <v>0.02178</v>
      </c>
      <c r="EE339" s="13" t="n">
        <v>0.012158</v>
      </c>
      <c r="EF339" s="13" t="n">
        <v>0.020402</v>
      </c>
      <c r="EG339" s="13" t="n">
        <v>0.017059</v>
      </c>
      <c r="EH339" s="13" t="n">
        <v>0.008143</v>
      </c>
      <c r="EI339" s="13" t="n">
        <v>0.031596</v>
      </c>
      <c r="EJ339" s="13" t="n">
        <v>0.021031</v>
      </c>
      <c r="EK339" s="13" t="n">
        <v>0.044201</v>
      </c>
      <c r="EL339" s="13" t="n">
        <v>0.006314</v>
      </c>
      <c r="EM339" s="13" t="n">
        <v>0.044551</v>
      </c>
      <c r="EN339" s="13" t="n">
        <v>-0.028756</v>
      </c>
      <c r="EO339" s="13" t="n">
        <v>-0.003195</v>
      </c>
      <c r="EP339" s="13" t="n">
        <v>-0.001684</v>
      </c>
      <c r="EQ339" s="13" t="n">
        <v>0.039166</v>
      </c>
      <c r="ER339" s="13" t="n">
        <v>0.015338</v>
      </c>
      <c r="ES339" s="13" t="n">
        <v>0.022407</v>
      </c>
      <c r="ET339" s="13" t="n">
        <v>0.077218</v>
      </c>
      <c r="EU339" s="13" t="n">
        <v>-0.009277</v>
      </c>
      <c r="EV339" s="13" t="n">
        <v>-0.099937</v>
      </c>
      <c r="EW339" s="13" t="n">
        <v>0.030762</v>
      </c>
      <c r="EX339" s="13" t="n">
        <v>-0.101603</v>
      </c>
      <c r="EY339" s="13" t="n">
        <v>0.125157</v>
      </c>
      <c r="EZ339" s="13" t="n">
        <v>0.073879</v>
      </c>
      <c r="FA339" s="13" t="n">
        <v>0.010235</v>
      </c>
      <c r="FB339" s="13" t="n">
        <v>0.03007</v>
      </c>
      <c r="FC339" s="13" t="n">
        <v>-0.066985</v>
      </c>
      <c r="FD339" s="13" t="n">
        <v>0.074802</v>
      </c>
      <c r="FE339" s="13" t="n">
        <v>0.019393</v>
      </c>
      <c r="FF339" s="13" t="n">
        <v>-0.021938</v>
      </c>
      <c r="FG339" s="13" t="n">
        <v>-0.024319</v>
      </c>
      <c r="FH339" s="13" t="n">
        <v>0.026044</v>
      </c>
      <c r="FI339" s="13" t="n">
        <v>0.069986</v>
      </c>
      <c r="FJ339" s="13" t="n">
        <v>0.000459</v>
      </c>
      <c r="FK339" s="13" t="n">
        <v>0.009026</v>
      </c>
      <c r="FL339" s="13" t="n">
        <v>-0.072733</v>
      </c>
      <c r="FM339" s="13" t="n">
        <v>-0.13964</v>
      </c>
      <c r="FN339" s="13" t="n">
        <v>0.181242</v>
      </c>
      <c r="FO339" s="13" t="n">
        <v>0.100358</v>
      </c>
      <c r="FP339" s="13" t="n">
        <v>0.023159</v>
      </c>
      <c r="FQ339" s="13" t="n">
        <v>0.053911</v>
      </c>
      <c r="FR339" s="13" t="n">
        <v>0.040966</v>
      </c>
      <c r="FS339" s="13" t="n">
        <v>0.005233</v>
      </c>
      <c r="FT339" s="13" t="n">
        <v>0.019264</v>
      </c>
      <c r="FU339" s="13" t="n">
        <v>0.135549</v>
      </c>
      <c r="FV339" s="13" t="n">
        <v>0.067697</v>
      </c>
      <c r="FW339" s="13" t="n">
        <v>0.004164</v>
      </c>
      <c r="FX339" s="13" t="n">
        <v>0.031611</v>
      </c>
      <c r="FY339" s="13" t="n">
        <v>-0.019813</v>
      </c>
      <c r="FZ339" s="13" t="n">
        <v>0.037602</v>
      </c>
      <c r="GA339" s="13" t="n">
        <v>-0.018649</v>
      </c>
      <c r="GB339" s="13" t="n">
        <v>0.047074</v>
      </c>
      <c r="GC339" s="13" t="n">
        <v>-0.012965</v>
      </c>
    </row>
    <row r="340" customFormat="false" ht="15" hidden="false" customHeight="false" outlineLevel="0" collapsed="false">
      <c r="B340" s="8" t="str">
        <f aca="false">Deals!B340</f>
        <v>Douglas Dynamics, Inc.</v>
      </c>
      <c r="C340" s="12" t="n">
        <v>1</v>
      </c>
      <c r="D340" s="13" t="n">
        <v>0.197015</v>
      </c>
      <c r="E340" s="13" t="n">
        <v>0.002961</v>
      </c>
      <c r="F340" s="13" t="n">
        <v>0.005009</v>
      </c>
      <c r="G340" s="13" t="n">
        <v>-0.004673</v>
      </c>
      <c r="H340" s="13" t="n">
        <v>0.060563</v>
      </c>
      <c r="I340" s="13" t="n">
        <v>0.004458</v>
      </c>
      <c r="J340" s="13" t="n">
        <v>-0.013314</v>
      </c>
      <c r="K340" s="13" t="n">
        <v>-0.073763</v>
      </c>
      <c r="L340" s="13" t="n">
        <v>0.040783</v>
      </c>
      <c r="M340" s="13" t="n">
        <v>-0.045455</v>
      </c>
      <c r="N340" s="13" t="n">
        <v>0.088342</v>
      </c>
      <c r="O340" s="13" t="n">
        <v>-0.033435</v>
      </c>
      <c r="P340" s="13" t="n">
        <v>0.097484</v>
      </c>
      <c r="Q340" s="13" t="n">
        <v>0.135817</v>
      </c>
      <c r="R340" s="13" t="n">
        <v>0.064721</v>
      </c>
      <c r="S340" s="13" t="n">
        <v>-0.028605</v>
      </c>
      <c r="T340" s="13" t="n">
        <v>-0.072393</v>
      </c>
      <c r="U340" s="13" t="n">
        <v>0.089947</v>
      </c>
      <c r="V340" s="13" t="n">
        <v>0.080097</v>
      </c>
      <c r="W340" s="13" t="n">
        <v>-0.019888</v>
      </c>
      <c r="X340" s="13" t="n">
        <v>-0.036909</v>
      </c>
      <c r="Y340" s="13" t="n">
        <v>0.102994</v>
      </c>
      <c r="Z340" s="13" t="n">
        <v>0.0481</v>
      </c>
      <c r="AA340" s="13" t="n">
        <v>0.022917</v>
      </c>
      <c r="AB340" s="13" t="n">
        <v>-0.06721</v>
      </c>
      <c r="AC340" s="13" t="n">
        <v>-0.035699</v>
      </c>
      <c r="AD340" s="13" t="n">
        <v>-0.011617</v>
      </c>
      <c r="AE340" s="13" t="n">
        <v>-0.141046</v>
      </c>
      <c r="AF340" s="13" t="n">
        <v>-0.029917</v>
      </c>
      <c r="AG340" s="13" t="n">
        <v>-0.013653</v>
      </c>
      <c r="AH340" s="13" t="n">
        <v>0.191525</v>
      </c>
      <c r="AI340" s="13" t="n">
        <v>-0.090979</v>
      </c>
      <c r="AJ340" s="13" t="n">
        <v>-0.008143</v>
      </c>
      <c r="AK340" s="13" t="n">
        <v>-0.017479</v>
      </c>
      <c r="AL340" s="13" t="n">
        <v>0.079865</v>
      </c>
      <c r="AM340" s="13" t="n">
        <v>0.032923</v>
      </c>
      <c r="AN340" s="13" t="n">
        <v>0.016058</v>
      </c>
      <c r="AO340" s="13" t="n">
        <v>0.073827</v>
      </c>
      <c r="AP340" s="13" t="n">
        <v>0.050707</v>
      </c>
      <c r="AQ340" s="13" t="n">
        <v>0.155456</v>
      </c>
      <c r="AR340" s="13" t="n">
        <v>0.021493</v>
      </c>
      <c r="AS340" s="13" t="n">
        <v>-0.046727</v>
      </c>
      <c r="AT340" s="13" t="n">
        <v>-0.16975</v>
      </c>
      <c r="AU340" s="13" t="n">
        <v>-0.177808</v>
      </c>
      <c r="AV340" s="13" t="n">
        <v>0.040834</v>
      </c>
      <c r="AW340" s="13" t="n">
        <v>-0.011364</v>
      </c>
      <c r="AX340" s="13" t="n">
        <v>-0.031199</v>
      </c>
      <c r="AY340" s="13" t="n">
        <v>0.006549</v>
      </c>
      <c r="AZ340" s="13" t="n">
        <v>0.085997</v>
      </c>
      <c r="BA340" s="13" t="n">
        <v>-0.101849</v>
      </c>
      <c r="BB340" s="13" t="n">
        <v>-0.002632</v>
      </c>
      <c r="BC340" s="13" t="n">
        <v>0.146878</v>
      </c>
      <c r="BD340" s="13" t="n">
        <v>0.10046</v>
      </c>
      <c r="BE340" s="13" t="n">
        <v>-0.04606</v>
      </c>
      <c r="BF340" s="13" t="n">
        <v>0.180882</v>
      </c>
      <c r="BG340" s="13" t="n">
        <v>-0.036218</v>
      </c>
      <c r="BH340" s="13" t="n">
        <v>-0.030769</v>
      </c>
      <c r="BI340" s="13" t="n">
        <v>-0.019674</v>
      </c>
      <c r="BJ340" s="13" t="n">
        <v>-0.065564</v>
      </c>
      <c r="BK340" s="13" t="n">
        <v>-0.019415</v>
      </c>
      <c r="BM340" s="13" t="n">
        <v>0.023253</v>
      </c>
      <c r="BN340" s="13" t="n">
        <v>0.026079</v>
      </c>
      <c r="BO340" s="13" t="n">
        <v>-0.091332</v>
      </c>
      <c r="BP340" s="13" t="n">
        <v>0.092289</v>
      </c>
      <c r="BQ340" s="13" t="n">
        <v>0.038276</v>
      </c>
      <c r="BR340" s="13" t="n">
        <v>-0.039286</v>
      </c>
      <c r="BS340" s="13" t="n">
        <v>0.016726</v>
      </c>
      <c r="BT340" s="13" t="n">
        <v>0.031921</v>
      </c>
      <c r="BU340" s="13" t="n">
        <v>0.003974</v>
      </c>
      <c r="BV340" s="13" t="n">
        <v>-0.037875</v>
      </c>
      <c r="BW340" s="13" t="n">
        <v>0.090566</v>
      </c>
      <c r="BX340" s="13" t="n">
        <v>-0.028201</v>
      </c>
      <c r="BY340" s="13" t="n">
        <v>-0.000852</v>
      </c>
      <c r="BZ340" s="13" t="n">
        <v>0.05849</v>
      </c>
      <c r="CA340" s="13" t="n">
        <v>-0.025199</v>
      </c>
      <c r="CB340" s="13" t="n">
        <v>0.045252</v>
      </c>
      <c r="CC340" s="13" t="n">
        <v>0.000926</v>
      </c>
      <c r="CD340" s="13" t="n">
        <v>0.029971</v>
      </c>
      <c r="CE340" s="13" t="n">
        <v>-0.019706</v>
      </c>
      <c r="CF340" s="13" t="n">
        <v>-0.009147</v>
      </c>
      <c r="CG340" s="13" t="n">
        <v>0.046808</v>
      </c>
      <c r="CH340" s="13" t="n">
        <v>0.104853</v>
      </c>
      <c r="CI340" s="13" t="n">
        <v>0.029695</v>
      </c>
      <c r="CJ340" s="13" t="n">
        <v>-0.00856</v>
      </c>
      <c r="CK340" s="13" t="n">
        <v>0.081557</v>
      </c>
      <c r="CL340" s="13" t="n">
        <v>-0.012881</v>
      </c>
      <c r="CM340" s="13" t="n">
        <v>-0.144756</v>
      </c>
      <c r="CN340" s="13" t="n">
        <v>0.001067</v>
      </c>
      <c r="CO340" s="13" t="n">
        <v>-0.130748</v>
      </c>
      <c r="CP340" s="13" t="n">
        <v>0.105902</v>
      </c>
      <c r="CQ340" s="13" t="n">
        <v>0.055703</v>
      </c>
      <c r="CR340" s="13" t="n">
        <v>-0.007136</v>
      </c>
      <c r="CS340" s="13" t="n">
        <v>0.015353</v>
      </c>
      <c r="CT340" s="13" t="n">
        <v>-0.050152</v>
      </c>
      <c r="CU340" s="13" t="n">
        <v>0.064347</v>
      </c>
      <c r="CV340" s="13" t="n">
        <v>-0.013329</v>
      </c>
      <c r="CW340" s="13" t="n">
        <v>-0.056718</v>
      </c>
      <c r="CX340" s="13" t="n">
        <v>0.000156</v>
      </c>
      <c r="CY340" s="13" t="n">
        <v>0.001541</v>
      </c>
      <c r="CZ340" s="13" t="n">
        <v>0.054503</v>
      </c>
      <c r="DA340" s="13" t="n">
        <v>0.127773</v>
      </c>
      <c r="DB340" s="13" t="n">
        <v>-0.031439</v>
      </c>
      <c r="DC340" s="13" t="n">
        <v>-0.042445</v>
      </c>
      <c r="DD340" s="13" t="n">
        <v>-0.151786</v>
      </c>
      <c r="DE340" s="13" t="n">
        <v>0.181061</v>
      </c>
      <c r="DF340" s="13" t="n">
        <v>0.064379</v>
      </c>
      <c r="DG340" s="13" t="n">
        <v>0.021515</v>
      </c>
      <c r="DH340" s="13" t="n">
        <v>0.001079</v>
      </c>
      <c r="DI340" s="13" t="n">
        <v>0.058416</v>
      </c>
      <c r="DJ340" s="13" t="n">
        <v>-0.00196</v>
      </c>
      <c r="DK340" s="13" t="n">
        <v>-0.009298</v>
      </c>
      <c r="DL340" s="13" t="n">
        <v>0.214574</v>
      </c>
      <c r="DM340" s="13" t="n">
        <v>0.077314</v>
      </c>
      <c r="DN340" s="13" t="n">
        <v>0.146098</v>
      </c>
      <c r="DO340" s="13" t="n">
        <v>0.062924</v>
      </c>
      <c r="DP340" s="13" t="n">
        <v>0.012307</v>
      </c>
      <c r="DQ340" s="13" t="n">
        <v>-0.024029</v>
      </c>
      <c r="DR340" s="13" t="n">
        <v>0.006597</v>
      </c>
      <c r="DS340" s="13" t="n">
        <v>0.053254</v>
      </c>
      <c r="DT340" s="13" t="n">
        <v>-0.075508</v>
      </c>
      <c r="DV340" s="13" t="n">
        <v>0.004235</v>
      </c>
      <c r="DW340" s="13" t="n">
        <v>0.021227</v>
      </c>
      <c r="DX340" s="13" t="n">
        <v>-0.116923</v>
      </c>
      <c r="DY340" s="13" t="n">
        <v>0.045407</v>
      </c>
      <c r="DZ340" s="13" t="n">
        <v>0.007104</v>
      </c>
      <c r="EA340" s="13" t="n">
        <v>0.015899</v>
      </c>
      <c r="EB340" s="13" t="n">
        <v>0.01839</v>
      </c>
      <c r="EC340" s="13" t="n">
        <v>0.02214</v>
      </c>
      <c r="ED340" s="13" t="n">
        <v>-0.011661</v>
      </c>
      <c r="EE340" s="13" t="n">
        <v>-0.040966</v>
      </c>
      <c r="EF340" s="13" t="n">
        <v>0.064094</v>
      </c>
      <c r="EG340" s="13" t="n">
        <v>-0.032291</v>
      </c>
      <c r="EH340" s="13" t="n">
        <v>-0.028837</v>
      </c>
      <c r="EI340" s="13" t="n">
        <v>0.067866</v>
      </c>
      <c r="EJ340" s="13" t="n">
        <v>-0.023371</v>
      </c>
      <c r="EK340" s="13" t="n">
        <v>0.02056</v>
      </c>
      <c r="EL340" s="13" t="n">
        <v>-0.008684</v>
      </c>
      <c r="EM340" s="13" t="n">
        <v>0.033566</v>
      </c>
      <c r="EN340" s="13" t="n">
        <v>-0.026163</v>
      </c>
      <c r="EO340" s="13" t="n">
        <v>0.014317</v>
      </c>
      <c r="EP340" s="13" t="n">
        <v>0.010158</v>
      </c>
      <c r="EQ340" s="13" t="n">
        <v>0.066016</v>
      </c>
      <c r="ER340" s="13" t="n">
        <v>-0.007249</v>
      </c>
      <c r="ES340" s="13" t="n">
        <v>-0.014598</v>
      </c>
      <c r="ET340" s="13" t="n">
        <v>0.081223</v>
      </c>
      <c r="EU340" s="13" t="n">
        <v>0.004139</v>
      </c>
      <c r="EV340" s="13" t="n">
        <v>-0.143659</v>
      </c>
      <c r="EW340" s="13" t="n">
        <v>-0.007339</v>
      </c>
      <c r="EX340" s="13" t="n">
        <v>-0.169982</v>
      </c>
      <c r="EY340" s="13" t="n">
        <v>0.200146</v>
      </c>
      <c r="EZ340" s="13" t="n">
        <v>0.037106</v>
      </c>
      <c r="FA340" s="13" t="n">
        <v>-0.014703</v>
      </c>
      <c r="FB340" s="13" t="n">
        <v>-0.013995</v>
      </c>
      <c r="FC340" s="13" t="n">
        <v>-0.065877</v>
      </c>
      <c r="FD340" s="13" t="n">
        <v>0.059797</v>
      </c>
      <c r="FE340" s="13" t="n">
        <v>-0.019193</v>
      </c>
      <c r="FF340" s="13" t="n">
        <v>-0.068961</v>
      </c>
      <c r="FG340" s="13" t="n">
        <v>0.000753</v>
      </c>
      <c r="FH340" s="13" t="n">
        <v>-0.02748</v>
      </c>
      <c r="FI340" s="13" t="n">
        <v>0.021728</v>
      </c>
      <c r="FJ340" s="13" t="n">
        <v>0.092301</v>
      </c>
      <c r="FK340" s="13" t="n">
        <v>-0.004144</v>
      </c>
      <c r="FL340" s="13" t="n">
        <v>-0.045471</v>
      </c>
      <c r="FM340" s="13" t="n">
        <v>-0.172027</v>
      </c>
      <c r="FN340" s="13" t="n">
        <v>0.255191</v>
      </c>
      <c r="FO340" s="13" t="n">
        <v>0.088362</v>
      </c>
      <c r="FP340" s="13" t="n">
        <v>0.088903</v>
      </c>
      <c r="FQ340" s="13" t="n">
        <v>0.028921</v>
      </c>
      <c r="FR340" s="13" t="n">
        <v>0.042987</v>
      </c>
      <c r="FS340" s="13" t="n">
        <v>0.011449</v>
      </c>
      <c r="FT340" s="13" t="n">
        <v>-0.016486</v>
      </c>
      <c r="FU340" s="13" t="n">
        <v>0.238605</v>
      </c>
      <c r="FV340" s="13" t="n">
        <v>0.104316</v>
      </c>
      <c r="FW340" s="13" t="n">
        <v>0.204693</v>
      </c>
      <c r="FX340" s="13" t="n">
        <v>0.126662</v>
      </c>
      <c r="FY340" s="13" t="n">
        <v>-0.006561</v>
      </c>
      <c r="FZ340" s="13" t="n">
        <v>-0.038418</v>
      </c>
      <c r="GA340" s="13" t="n">
        <v>0.045722</v>
      </c>
      <c r="GB340" s="13" t="n">
        <v>0.060618</v>
      </c>
      <c r="GC340" s="13" t="n">
        <v>-0.086434</v>
      </c>
    </row>
    <row r="341" customFormat="false" ht="15" hidden="false" customHeight="false" outlineLevel="0" collapsed="false">
      <c r="B341" s="8" t="str">
        <f aca="false">Deals!B341</f>
        <v>WEX Inc.</v>
      </c>
      <c r="C341" s="12" t="n">
        <v>1</v>
      </c>
      <c r="D341" s="13" t="n">
        <v>0.060098</v>
      </c>
      <c r="E341" s="13" t="n">
        <v>0.08841</v>
      </c>
      <c r="F341" s="13" t="n">
        <v>0.009344</v>
      </c>
      <c r="G341" s="13" t="n">
        <v>0.012924</v>
      </c>
      <c r="H341" s="13" t="n">
        <v>0.009863</v>
      </c>
      <c r="I341" s="13" t="n">
        <v>0.024462</v>
      </c>
      <c r="J341" s="13" t="n">
        <v>-0.027114</v>
      </c>
      <c r="K341" s="13" t="n">
        <v>-0.069496</v>
      </c>
      <c r="L341" s="13" t="n">
        <v>-0.01971</v>
      </c>
      <c r="M341" s="13" t="n">
        <v>0.006899</v>
      </c>
      <c r="N341" s="13" t="n">
        <v>0.020654</v>
      </c>
      <c r="O341" s="13" t="n">
        <v>0.042294</v>
      </c>
      <c r="P341" s="13" t="n">
        <v>0.004233</v>
      </c>
      <c r="Q341" s="13" t="n">
        <v>0.028221</v>
      </c>
      <c r="R341" s="13" t="n">
        <v>0.101319</v>
      </c>
      <c r="S341" s="13" t="n">
        <v>0.041508</v>
      </c>
      <c r="T341" s="13" t="n">
        <v>0.097188</v>
      </c>
      <c r="U341" s="13" t="n">
        <v>0.096155</v>
      </c>
      <c r="V341" s="13" t="n">
        <v>-0.033977</v>
      </c>
      <c r="W341" s="13" t="n">
        <v>0.047275</v>
      </c>
      <c r="X341" s="13" t="n">
        <v>0.03384</v>
      </c>
      <c r="Y341" s="13" t="n">
        <v>0.085783</v>
      </c>
      <c r="Z341" s="13" t="n">
        <v>0.083442</v>
      </c>
      <c r="AA341" s="13" t="n">
        <v>-0.003465</v>
      </c>
      <c r="AB341" s="13" t="n">
        <v>0.002107</v>
      </c>
      <c r="AC341" s="13" t="n">
        <v>0.05541</v>
      </c>
      <c r="AD341" s="13" t="n">
        <v>-0.123531</v>
      </c>
      <c r="AE341" s="13" t="n">
        <v>-0.119288</v>
      </c>
      <c r="AF341" s="13" t="n">
        <v>-0.096212</v>
      </c>
      <c r="AG341" s="13" t="n">
        <v>0.151863</v>
      </c>
      <c r="AH341" s="13" t="n">
        <v>0.1037</v>
      </c>
      <c r="AI341" s="13" t="n">
        <v>0.078232</v>
      </c>
      <c r="AJ341" s="13" t="n">
        <v>0.09537</v>
      </c>
      <c r="AK341" s="13" t="n">
        <v>-0.101569</v>
      </c>
      <c r="AL341" s="13" t="n">
        <v>0.101408</v>
      </c>
      <c r="AM341" s="13" t="n">
        <v>0.04791</v>
      </c>
      <c r="AN341" s="13" t="n">
        <v>-0.061998</v>
      </c>
      <c r="AO341" s="13" t="n">
        <v>-0.012124</v>
      </c>
      <c r="AP341" s="13" t="n">
        <v>-0.06379</v>
      </c>
      <c r="AQ341" s="13" t="n">
        <v>0.063167</v>
      </c>
      <c r="AR341" s="13" t="n">
        <v>0.041416</v>
      </c>
      <c r="AS341" s="13" t="n">
        <v>0.035615</v>
      </c>
      <c r="AT341" s="13" t="n">
        <v>-0.136825</v>
      </c>
      <c r="AU341" s="13" t="n">
        <v>-0.441626</v>
      </c>
      <c r="AV341" s="13" t="n">
        <v>0.265615</v>
      </c>
      <c r="AW341" s="13" t="n">
        <v>0.119105</v>
      </c>
      <c r="AX341" s="13" t="n">
        <v>0.11433</v>
      </c>
      <c r="AY341" s="13" t="n">
        <v>-0.04024</v>
      </c>
      <c r="AZ341" s="13" t="n">
        <v>0.008461</v>
      </c>
      <c r="BA341" s="13" t="n">
        <v>-0.12986</v>
      </c>
      <c r="BB341" s="13" t="n">
        <v>-0.089372</v>
      </c>
      <c r="BC341" s="13" t="n">
        <v>0.368945</v>
      </c>
      <c r="BD341" s="13" t="n">
        <v>0.174844</v>
      </c>
      <c r="BE341" s="13" t="n">
        <v>-0.073355</v>
      </c>
      <c r="BF341" s="13" t="n">
        <v>0.104719</v>
      </c>
      <c r="BG341" s="13" t="n">
        <v>0.004176</v>
      </c>
      <c r="BH341" s="13" t="n">
        <v>-0.019166</v>
      </c>
      <c r="BI341" s="13" t="n">
        <v>-0.045319</v>
      </c>
      <c r="BJ341" s="13" t="n">
        <v>-0.01026</v>
      </c>
      <c r="BK341" s="13" t="n">
        <v>-0.021506</v>
      </c>
      <c r="BM341" s="13" t="n">
        <v>0.006476</v>
      </c>
      <c r="BN341" s="13" t="n">
        <v>-0.003134</v>
      </c>
      <c r="BO341" s="13" t="n">
        <v>-0.018846</v>
      </c>
      <c r="BP341" s="13" t="n">
        <v>0.070102</v>
      </c>
      <c r="BQ341" s="13" t="n">
        <v>0.001879</v>
      </c>
      <c r="BR341" s="13" t="n">
        <v>0.036717</v>
      </c>
      <c r="BS341" s="13" t="n">
        <v>0.025925</v>
      </c>
      <c r="BT341" s="13" t="n">
        <v>-2.3E-005</v>
      </c>
      <c r="BU341" s="13" t="n">
        <v>0.016783</v>
      </c>
      <c r="BV341" s="13" t="n">
        <v>-0.005317</v>
      </c>
      <c r="BW341" s="13" t="n">
        <v>0.015919</v>
      </c>
      <c r="BX341" s="13" t="n">
        <v>0.011914</v>
      </c>
      <c r="BY341" s="13" t="n">
        <v>0.001535</v>
      </c>
      <c r="BZ341" s="13" t="n">
        <v>0.037843</v>
      </c>
      <c r="CA341" s="13" t="n">
        <v>0.032391</v>
      </c>
      <c r="CB341" s="13" t="n">
        <v>0.048332</v>
      </c>
      <c r="CC341" s="13" t="n">
        <v>0.007703</v>
      </c>
      <c r="CD341" s="13" t="n">
        <v>0.056247</v>
      </c>
      <c r="CE341" s="13" t="n">
        <v>-0.049482</v>
      </c>
      <c r="CF341" s="13" t="n">
        <v>0.001997</v>
      </c>
      <c r="CG341" s="13" t="n">
        <v>-0.00721</v>
      </c>
      <c r="CH341" s="13" t="n">
        <v>0.045945</v>
      </c>
      <c r="CI341" s="13" t="n">
        <v>0.013577</v>
      </c>
      <c r="CJ341" s="13" t="n">
        <v>0.031178</v>
      </c>
      <c r="CK341" s="13" t="n">
        <v>0.031503</v>
      </c>
      <c r="CL341" s="13" t="n">
        <v>0.003622</v>
      </c>
      <c r="CM341" s="13" t="n">
        <v>-0.100105</v>
      </c>
      <c r="CN341" s="13" t="n">
        <v>0.01902</v>
      </c>
      <c r="CO341" s="13" t="n">
        <v>-0.114177</v>
      </c>
      <c r="CP341" s="13" t="n">
        <v>0.10528</v>
      </c>
      <c r="CQ341" s="13" t="n">
        <v>0.049014</v>
      </c>
      <c r="CR341" s="13" t="n">
        <v>0.009375</v>
      </c>
      <c r="CS341" s="13" t="n">
        <v>0.040175</v>
      </c>
      <c r="CT341" s="13" t="n">
        <v>-0.077156</v>
      </c>
      <c r="CU341" s="13" t="n">
        <v>0.095604</v>
      </c>
      <c r="CV341" s="13" t="n">
        <v>0.012269</v>
      </c>
      <c r="CW341" s="13" t="n">
        <v>-0.046106</v>
      </c>
      <c r="CX341" s="13" t="n">
        <v>0.03074</v>
      </c>
      <c r="CY341" s="13" t="n">
        <v>0.015052</v>
      </c>
      <c r="CZ341" s="13" t="n">
        <v>0.040888</v>
      </c>
      <c r="DA341" s="13" t="n">
        <v>0.02847</v>
      </c>
      <c r="DB341" s="13" t="n">
        <v>-0.018014</v>
      </c>
      <c r="DC341" s="13" t="n">
        <v>-0.071353</v>
      </c>
      <c r="DD341" s="13" t="n">
        <v>-0.185883</v>
      </c>
      <c r="DE341" s="13" t="n">
        <v>0.145135</v>
      </c>
      <c r="DF341" s="13" t="n">
        <v>0.091203</v>
      </c>
      <c r="DG341" s="13" t="n">
        <v>0.008282</v>
      </c>
      <c r="DH341" s="13" t="n">
        <v>0.074489</v>
      </c>
      <c r="DI341" s="13" t="n">
        <v>0.035349</v>
      </c>
      <c r="DJ341" s="13" t="n">
        <v>-0.025095</v>
      </c>
      <c r="DK341" s="13" t="n">
        <v>0.015228</v>
      </c>
      <c r="DL341" s="13" t="n">
        <v>0.126834</v>
      </c>
      <c r="DM341" s="13" t="n">
        <v>0.058211</v>
      </c>
      <c r="DN341" s="13" t="n">
        <v>0.006644</v>
      </c>
      <c r="DO341" s="13" t="n">
        <v>0.052711</v>
      </c>
      <c r="DP341" s="13" t="n">
        <v>0.041592</v>
      </c>
      <c r="DQ341" s="13" t="n">
        <v>0.031215</v>
      </c>
      <c r="DR341" s="13" t="n">
        <v>-0.000996</v>
      </c>
      <c r="DS341" s="13" t="n">
        <v>0.002585</v>
      </c>
      <c r="DT341" s="13" t="n">
        <v>0.018915</v>
      </c>
      <c r="DV341" s="13" t="n">
        <v>0.001709</v>
      </c>
      <c r="DW341" s="13" t="n">
        <v>0.001375</v>
      </c>
      <c r="DX341" s="13" t="n">
        <v>-0.024456</v>
      </c>
      <c r="DY341" s="13" t="n">
        <v>0.071815</v>
      </c>
      <c r="DZ341" s="13" t="n">
        <v>0.00341</v>
      </c>
      <c r="EA341" s="13" t="n">
        <v>0.041283</v>
      </c>
      <c r="EB341" s="13" t="n">
        <v>0.02771</v>
      </c>
      <c r="EC341" s="13" t="n">
        <v>0.000951</v>
      </c>
      <c r="ED341" s="13" t="n">
        <v>0.018779</v>
      </c>
      <c r="EE341" s="13" t="n">
        <v>-0.004455</v>
      </c>
      <c r="EF341" s="13" t="n">
        <v>0.018669</v>
      </c>
      <c r="EG341" s="13" t="n">
        <v>0.0107</v>
      </c>
      <c r="EH341" s="13" t="n">
        <v>0.000746</v>
      </c>
      <c r="EI341" s="13" t="n">
        <v>0.036305</v>
      </c>
      <c r="EJ341" s="13" t="n">
        <v>0.031812</v>
      </c>
      <c r="EK341" s="13" t="n">
        <v>0.046824</v>
      </c>
      <c r="EL341" s="13" t="n">
        <v>0.008793</v>
      </c>
      <c r="EM341" s="13" t="n">
        <v>0.055211</v>
      </c>
      <c r="EN341" s="13" t="n">
        <v>-0.04486</v>
      </c>
      <c r="EO341" s="13" t="n">
        <v>-0.001829</v>
      </c>
      <c r="EP341" s="13" t="n">
        <v>-0.009547</v>
      </c>
      <c r="EQ341" s="13" t="n">
        <v>0.045144</v>
      </c>
      <c r="ER341" s="13" t="n">
        <v>0.013947</v>
      </c>
      <c r="ES341" s="13" t="n">
        <v>0.032185</v>
      </c>
      <c r="ET341" s="13" t="n">
        <v>0.030858</v>
      </c>
      <c r="EU341" s="13" t="n">
        <v>-0.000878</v>
      </c>
      <c r="EV341" s="13" t="n">
        <v>-0.102856</v>
      </c>
      <c r="EW341" s="13" t="n">
        <v>0.0193</v>
      </c>
      <c r="EX341" s="13" t="n">
        <v>-0.118256</v>
      </c>
      <c r="EY341" s="13" t="n">
        <v>0.112082</v>
      </c>
      <c r="EZ341" s="13" t="n">
        <v>0.05047</v>
      </c>
      <c r="FA341" s="13" t="n">
        <v>0.004414</v>
      </c>
      <c r="FB341" s="13" t="n">
        <v>0.045636</v>
      </c>
      <c r="FC341" s="13" t="n">
        <v>-0.085719</v>
      </c>
      <c r="FD341" s="13" t="n">
        <v>0.094344</v>
      </c>
      <c r="FE341" s="13" t="n">
        <v>0.009871</v>
      </c>
      <c r="FF341" s="13" t="n">
        <v>-0.050563</v>
      </c>
      <c r="FG341" s="13" t="n">
        <v>0.032459</v>
      </c>
      <c r="FH341" s="13" t="n">
        <v>0.011985</v>
      </c>
      <c r="FI341" s="13" t="n">
        <v>0.039272</v>
      </c>
      <c r="FJ341" s="13" t="n">
        <v>0.029408</v>
      </c>
      <c r="FK341" s="13" t="n">
        <v>-0.02365</v>
      </c>
      <c r="FL341" s="13" t="n">
        <v>-0.076039</v>
      </c>
      <c r="FM341" s="13" t="n">
        <v>-0.200642</v>
      </c>
      <c r="FN341" s="13" t="n">
        <v>0.153123</v>
      </c>
      <c r="FO341" s="13" t="n">
        <v>0.076251</v>
      </c>
      <c r="FP341" s="13" t="n">
        <v>0.019646</v>
      </c>
      <c r="FQ341" s="13" t="n">
        <v>0.073602</v>
      </c>
      <c r="FR341" s="13" t="n">
        <v>0.033359</v>
      </c>
      <c r="FS341" s="13" t="n">
        <v>-0.034294</v>
      </c>
      <c r="FT341" s="13" t="n">
        <v>0.009723</v>
      </c>
      <c r="FU341" s="13" t="n">
        <v>0.129694</v>
      </c>
      <c r="FV341" s="13" t="n">
        <v>0.059796</v>
      </c>
      <c r="FW341" s="13" t="n">
        <v>0.020209</v>
      </c>
      <c r="FX341" s="13" t="n">
        <v>0.046584</v>
      </c>
      <c r="FY341" s="13" t="n">
        <v>0.042845</v>
      </c>
      <c r="FZ341" s="13" t="n">
        <v>0.034177</v>
      </c>
      <c r="GA341" s="13" t="n">
        <v>-0.007006</v>
      </c>
      <c r="GB341" s="13" t="n">
        <v>0.001047</v>
      </c>
      <c r="GC341" s="13" t="n">
        <v>0.00943</v>
      </c>
    </row>
    <row r="342" customFormat="false" ht="15" hidden="false" customHeight="false" outlineLevel="0" collapsed="false">
      <c r="B342" s="8" t="str">
        <f aca="false">Deals!B342</f>
        <v>KBR, Inc.</v>
      </c>
      <c r="C342" s="12" t="n">
        <v>1</v>
      </c>
      <c r="D342" s="13" t="n">
        <v>0.047076</v>
      </c>
      <c r="E342" s="13" t="n">
        <v>0.036104</v>
      </c>
      <c r="F342" s="13" t="n">
        <v>-0.02115</v>
      </c>
      <c r="G342" s="13" t="n">
        <v>0.128292</v>
      </c>
      <c r="H342" s="13" t="n">
        <v>0.003591</v>
      </c>
      <c r="I342" s="13" t="n">
        <v>0.019173</v>
      </c>
      <c r="J342" s="13" t="n">
        <v>-0.115226</v>
      </c>
      <c r="K342" s="13" t="n">
        <v>0.003987</v>
      </c>
      <c r="L342" s="13" t="n">
        <v>-0.065203</v>
      </c>
      <c r="M342" s="13" t="n">
        <v>-0.029893</v>
      </c>
      <c r="N342" s="13" t="n">
        <v>0.122524</v>
      </c>
      <c r="O342" s="13" t="n">
        <v>-0.019711</v>
      </c>
      <c r="P342" s="13" t="n">
        <v>0.090483</v>
      </c>
      <c r="Q342" s="13" t="n">
        <v>0.103872</v>
      </c>
      <c r="R342" s="13" t="n">
        <v>0.097875</v>
      </c>
      <c r="S342" s="13" t="n">
        <v>-0.044829</v>
      </c>
      <c r="T342" s="13" t="n">
        <v>0.061867</v>
      </c>
      <c r="U342" s="13" t="n">
        <v>0.025719</v>
      </c>
      <c r="V342" s="13" t="n">
        <v>-0.255654</v>
      </c>
      <c r="W342" s="13" t="n">
        <v>0.074637</v>
      </c>
      <c r="X342" s="13" t="n">
        <v>0.030883</v>
      </c>
      <c r="Y342" s="13" t="n">
        <v>0.103655</v>
      </c>
      <c r="Z342" s="13" t="n">
        <v>-0.022801</v>
      </c>
      <c r="AA342" s="13" t="n">
        <v>0.114955</v>
      </c>
      <c r="AB342" s="13" t="n">
        <v>0.05005</v>
      </c>
      <c r="AC342" s="13" t="n">
        <v>0.010963</v>
      </c>
      <c r="AD342" s="13" t="n">
        <v>-0.06389</v>
      </c>
      <c r="AE342" s="13" t="n">
        <v>-0.061173</v>
      </c>
      <c r="AF342" s="13" t="n">
        <v>-0.178244</v>
      </c>
      <c r="AG342" s="13" t="n">
        <v>0.13307</v>
      </c>
      <c r="AH342" s="13" t="n">
        <v>0.148837</v>
      </c>
      <c r="AI342" s="13" t="n">
        <v>-0.029858</v>
      </c>
      <c r="AJ342" s="13" t="n">
        <v>0.16396</v>
      </c>
      <c r="AK342" s="13" t="n">
        <v>0</v>
      </c>
      <c r="AL342" s="13" t="n">
        <v>0.126013</v>
      </c>
      <c r="AM342" s="13" t="n">
        <v>0.057739</v>
      </c>
      <c r="AN342" s="13" t="n">
        <v>-0.0326</v>
      </c>
      <c r="AO342" s="13" t="n">
        <v>-0.035266</v>
      </c>
      <c r="AP342" s="13" t="n">
        <v>0.147514</v>
      </c>
      <c r="AQ342" s="13" t="n">
        <v>0.057173</v>
      </c>
      <c r="AR342" s="13" t="n">
        <v>0.027209</v>
      </c>
      <c r="AS342" s="13" t="n">
        <v>-0.108197</v>
      </c>
      <c r="AT342" s="13" t="n">
        <v>-0.045588</v>
      </c>
      <c r="AU342" s="13" t="n">
        <v>-0.199538</v>
      </c>
      <c r="AV342" s="13" t="n">
        <v>-0.020309</v>
      </c>
      <c r="AW342" s="13" t="n">
        <v>0.157453</v>
      </c>
      <c r="AX342" s="13" t="n">
        <v>-0.034115</v>
      </c>
      <c r="AY342" s="13" t="n">
        <v>-0.013747</v>
      </c>
      <c r="AZ342" s="13" t="n">
        <v>0.123651</v>
      </c>
      <c r="BA342" s="13" t="n">
        <v>-0.10124</v>
      </c>
      <c r="BB342" s="13" t="n">
        <v>-0.003131</v>
      </c>
      <c r="BC342" s="13" t="n">
        <v>0.24585</v>
      </c>
      <c r="BD342" s="13" t="n">
        <v>0.117393</v>
      </c>
      <c r="BE342" s="13" t="n">
        <v>-0.060782</v>
      </c>
      <c r="BF342" s="13" t="n">
        <v>0.067126</v>
      </c>
      <c r="BG342" s="13" t="n">
        <v>0.238387</v>
      </c>
      <c r="BH342" s="13" t="n">
        <v>0.030477</v>
      </c>
      <c r="BI342" s="13" t="n">
        <v>0.029828</v>
      </c>
      <c r="BJ342" s="13" t="n">
        <v>-0.060874</v>
      </c>
      <c r="BK342" s="13" t="n">
        <v>0.014417</v>
      </c>
      <c r="BM342" s="13" t="n">
        <v>0.037891</v>
      </c>
      <c r="BN342" s="13" t="n">
        <v>0.003862</v>
      </c>
      <c r="BO342" s="13" t="n">
        <v>-0.029525</v>
      </c>
      <c r="BP342" s="13" t="n">
        <v>0.103264</v>
      </c>
      <c r="BQ342" s="13" t="n">
        <v>0.015927</v>
      </c>
      <c r="BR342" s="13" t="n">
        <v>0.013463</v>
      </c>
      <c r="BS342" s="13" t="n">
        <v>0.011146</v>
      </c>
      <c r="BT342" s="13" t="n">
        <v>0.007446</v>
      </c>
      <c r="BU342" s="13" t="n">
        <v>0.014659</v>
      </c>
      <c r="BV342" s="13" t="n">
        <v>-0.025473</v>
      </c>
      <c r="BW342" s="13" t="n">
        <v>0.027644</v>
      </c>
      <c r="BX342" s="13" t="n">
        <v>0.014574</v>
      </c>
      <c r="BY342" s="13" t="n">
        <v>-0.019729</v>
      </c>
      <c r="BZ342" s="13" t="n">
        <v>0.070008</v>
      </c>
      <c r="CA342" s="13" t="n">
        <v>0.014219</v>
      </c>
      <c r="CB342" s="13" t="n">
        <v>0.036682</v>
      </c>
      <c r="CC342" s="13" t="n">
        <v>0.003904</v>
      </c>
      <c r="CD342" s="13" t="n">
        <v>0.034016</v>
      </c>
      <c r="CE342" s="13" t="n">
        <v>-0.051369</v>
      </c>
      <c r="CF342" s="13" t="n">
        <v>-0.009456</v>
      </c>
      <c r="CG342" s="13" t="n">
        <v>-0.016556</v>
      </c>
      <c r="CH342" s="13" t="n">
        <v>0.046834</v>
      </c>
      <c r="CI342" s="13" t="n">
        <v>0.001733</v>
      </c>
      <c r="CJ342" s="13" t="n">
        <v>0.019585</v>
      </c>
      <c r="CK342" s="13" t="n">
        <v>0.028295</v>
      </c>
      <c r="CL342" s="13" t="n">
        <v>-0.021554</v>
      </c>
      <c r="CM342" s="13" t="n">
        <v>-0.084914</v>
      </c>
      <c r="CN342" s="13" t="n">
        <v>0.027938</v>
      </c>
      <c r="CO342" s="13" t="n">
        <v>-0.116724</v>
      </c>
      <c r="CP342" s="13" t="n">
        <v>0.11513</v>
      </c>
      <c r="CQ342" s="13" t="n">
        <v>0.047855</v>
      </c>
      <c r="CR342" s="13" t="n">
        <v>-0.008538</v>
      </c>
      <c r="CS342" s="13" t="n">
        <v>0.068989</v>
      </c>
      <c r="CT342" s="13" t="n">
        <v>-0.077456</v>
      </c>
      <c r="CU342" s="13" t="n">
        <v>0.074876</v>
      </c>
      <c r="CV342" s="13" t="n">
        <v>0.00707</v>
      </c>
      <c r="CW342" s="13" t="n">
        <v>-0.040461</v>
      </c>
      <c r="CX342" s="13" t="n">
        <v>0.026707</v>
      </c>
      <c r="CY342" s="13" t="n">
        <v>0.016719</v>
      </c>
      <c r="CZ342" s="13" t="n">
        <v>0.014528</v>
      </c>
      <c r="DA342" s="13" t="n">
        <v>0.042934</v>
      </c>
      <c r="DB342" s="13" t="n">
        <v>-0.026369</v>
      </c>
      <c r="DC342" s="13" t="n">
        <v>-0.111915</v>
      </c>
      <c r="DD342" s="13" t="n">
        <v>-0.181165</v>
      </c>
      <c r="DE342" s="13" t="n">
        <v>0.102267</v>
      </c>
      <c r="DF342" s="13" t="n">
        <v>0.050492</v>
      </c>
      <c r="DG342" s="13" t="n">
        <v>-0.000509</v>
      </c>
      <c r="DH342" s="13" t="n">
        <v>0.025894</v>
      </c>
      <c r="DI342" s="13" t="n">
        <v>0.03218</v>
      </c>
      <c r="DJ342" s="13" t="n">
        <v>-0.042964</v>
      </c>
      <c r="DK342" s="13" t="n">
        <v>0.030633</v>
      </c>
      <c r="DL342" s="13" t="n">
        <v>0.152673</v>
      </c>
      <c r="DM342" s="13" t="n">
        <v>0.069227</v>
      </c>
      <c r="DN342" s="13" t="n">
        <v>0.026253</v>
      </c>
      <c r="DO342" s="13" t="n">
        <v>0.083383</v>
      </c>
      <c r="DP342" s="13" t="n">
        <v>0.050807</v>
      </c>
      <c r="DQ342" s="13" t="n">
        <v>0.039311</v>
      </c>
      <c r="DR342" s="13" t="n">
        <v>0.00368</v>
      </c>
      <c r="DS342" s="13" t="n">
        <v>-0.020617</v>
      </c>
      <c r="DT342" s="13" t="n">
        <v>-0.014361</v>
      </c>
      <c r="DV342" s="13" t="n">
        <v>0.037025</v>
      </c>
      <c r="DW342" s="13" t="n">
        <v>0.003486</v>
      </c>
      <c r="DX342" s="13" t="n">
        <v>-0.033383</v>
      </c>
      <c r="DY342" s="13" t="n">
        <v>0.109108</v>
      </c>
      <c r="DZ342" s="13" t="n">
        <v>0.012881</v>
      </c>
      <c r="EA342" s="13" t="n">
        <v>0.010399</v>
      </c>
      <c r="EB342" s="13" t="n">
        <v>0.01177</v>
      </c>
      <c r="EC342" s="13" t="n">
        <v>0.005698</v>
      </c>
      <c r="ED342" s="13" t="n">
        <v>0.01452</v>
      </c>
      <c r="EE342" s="13" t="n">
        <v>-0.022888</v>
      </c>
      <c r="EF342" s="13" t="n">
        <v>0.03131</v>
      </c>
      <c r="EG342" s="13" t="n">
        <v>0.014889</v>
      </c>
      <c r="EH342" s="13" t="n">
        <v>-0.017389</v>
      </c>
      <c r="EI342" s="13" t="n">
        <v>0.071866</v>
      </c>
      <c r="EJ342" s="13" t="n">
        <v>0.009797</v>
      </c>
      <c r="EK342" s="13" t="n">
        <v>0.03356</v>
      </c>
      <c r="EL342" s="13" t="n">
        <v>0.000446</v>
      </c>
      <c r="EM342" s="13" t="n">
        <v>0.035593</v>
      </c>
      <c r="EN342" s="13" t="n">
        <v>-0.055815</v>
      </c>
      <c r="EO342" s="13" t="n">
        <v>-0.005293</v>
      </c>
      <c r="EP342" s="13" t="n">
        <v>-0.014149</v>
      </c>
      <c r="EQ342" s="13" t="n">
        <v>0.051225</v>
      </c>
      <c r="ER342" s="13" t="n">
        <v>0.008643</v>
      </c>
      <c r="ES342" s="13" t="n">
        <v>0.020586</v>
      </c>
      <c r="ET342" s="13" t="n">
        <v>0.029529</v>
      </c>
      <c r="EU342" s="13" t="n">
        <v>-0.022302</v>
      </c>
      <c r="EV342" s="13" t="n">
        <v>-0.087868</v>
      </c>
      <c r="EW342" s="13" t="n">
        <v>0.034552</v>
      </c>
      <c r="EX342" s="13" t="n">
        <v>-0.12227</v>
      </c>
      <c r="EY342" s="13" t="n">
        <v>0.126677</v>
      </c>
      <c r="EZ342" s="13" t="n">
        <v>0.045578</v>
      </c>
      <c r="FA342" s="13" t="n">
        <v>-0.015688</v>
      </c>
      <c r="FB342" s="13" t="n">
        <v>0.074212</v>
      </c>
      <c r="FC342" s="13" t="n">
        <v>-0.080144</v>
      </c>
      <c r="FD342" s="13" t="n">
        <v>0.087821</v>
      </c>
      <c r="FE342" s="13" t="n">
        <v>0.006571</v>
      </c>
      <c r="FF342" s="13" t="n">
        <v>-0.044902</v>
      </c>
      <c r="FG342" s="13" t="n">
        <v>0.028649</v>
      </c>
      <c r="FH342" s="13" t="n">
        <v>0.015194</v>
      </c>
      <c r="FI342" s="13" t="n">
        <v>0.017935</v>
      </c>
      <c r="FJ342" s="13" t="n">
        <v>0.045525</v>
      </c>
      <c r="FK342" s="13" t="n">
        <v>-0.03243</v>
      </c>
      <c r="FL342" s="13" t="n">
        <v>-0.115388</v>
      </c>
      <c r="FM342" s="13" t="n">
        <v>-0.192625</v>
      </c>
      <c r="FN342" s="13" t="n">
        <v>0.128575</v>
      </c>
      <c r="FO342" s="13" t="n">
        <v>0.050017</v>
      </c>
      <c r="FP342" s="13" t="n">
        <v>0.012092</v>
      </c>
      <c r="FQ342" s="13" t="n">
        <v>0.023153</v>
      </c>
      <c r="FR342" s="13" t="n">
        <v>0.028826</v>
      </c>
      <c r="FS342" s="13" t="n">
        <v>-0.045935</v>
      </c>
      <c r="FT342" s="13" t="n">
        <v>0.026239</v>
      </c>
      <c r="FU342" s="13" t="n">
        <v>0.16104</v>
      </c>
      <c r="FV342" s="13" t="n">
        <v>0.066408</v>
      </c>
      <c r="FW342" s="13" t="n">
        <v>0.03008</v>
      </c>
      <c r="FX342" s="13" t="n">
        <v>0.076997</v>
      </c>
      <c r="FY342" s="13" t="n">
        <v>0.055609</v>
      </c>
      <c r="FZ342" s="13" t="n">
        <v>0.031663</v>
      </c>
      <c r="GA342" s="13" t="n">
        <v>0.012116</v>
      </c>
      <c r="GB342" s="13" t="n">
        <v>-0.01594</v>
      </c>
      <c r="GC342" s="13" t="n">
        <v>-0.014149</v>
      </c>
    </row>
    <row r="343" customFormat="false" ht="15" hidden="false" customHeight="false" outlineLevel="0" collapsed="false">
      <c r="B343" s="8" t="str">
        <f aca="false">Deals!B343</f>
        <v>Hanesbrands Inc.</v>
      </c>
      <c r="C343" s="12" t="n">
        <v>1</v>
      </c>
      <c r="D343" s="13" t="n">
        <v>-0.000375</v>
      </c>
      <c r="E343" s="13" t="n">
        <v>-0.048606</v>
      </c>
      <c r="F343" s="13" t="n">
        <v>0.017822</v>
      </c>
      <c r="G343" s="13" t="n">
        <v>-0.091829</v>
      </c>
      <c r="H343" s="13" t="n">
        <v>-0.071459</v>
      </c>
      <c r="I343" s="13" t="n">
        <v>0.099212</v>
      </c>
      <c r="J343" s="13" t="n">
        <v>-0.149726</v>
      </c>
      <c r="K343" s="13" t="n">
        <v>0.037481</v>
      </c>
      <c r="L343" s="13" t="n">
        <v>0.050578</v>
      </c>
      <c r="M343" s="13" t="n">
        <v>-0.046309</v>
      </c>
      <c r="N343" s="13" t="n">
        <v>0.12155</v>
      </c>
      <c r="O343" s="13" t="n">
        <v>-0.010363</v>
      </c>
      <c r="P343" s="13" t="n">
        <v>0.065009</v>
      </c>
      <c r="Q343" s="13" t="n">
        <v>0.015664</v>
      </c>
      <c r="R343" s="13" t="n">
        <v>-0.086851</v>
      </c>
      <c r="S343" s="13" t="n">
        <v>-0.064889</v>
      </c>
      <c r="T343" s="13" t="n">
        <v>0.000957</v>
      </c>
      <c r="U343" s="13" t="n">
        <v>0.038737</v>
      </c>
      <c r="V343" s="13" t="n">
        <v>-0.099908</v>
      </c>
      <c r="W343" s="13" t="n">
        <v>-0.050515</v>
      </c>
      <c r="X343" s="13" t="n">
        <v>0.002714</v>
      </c>
      <c r="Y343" s="13" t="n">
        <v>-0.004873</v>
      </c>
      <c r="Z343" s="13" t="n">
        <v>0.207899</v>
      </c>
      <c r="AA343" s="13" t="n">
        <v>0.010899</v>
      </c>
      <c r="AB343" s="13" t="n">
        <v>-0.205301</v>
      </c>
      <c r="AC343" s="13" t="n">
        <v>0.050741</v>
      </c>
      <c r="AD343" s="13" t="n">
        <v>-0.068909</v>
      </c>
      <c r="AE343" s="13" t="n">
        <v>-0.064103</v>
      </c>
      <c r="AF343" s="13" t="n">
        <v>-0.212445</v>
      </c>
      <c r="AG343" s="13" t="n">
        <v>0.196329</v>
      </c>
      <c r="AH343" s="13" t="n">
        <v>0.250167</v>
      </c>
      <c r="AI343" s="13" t="n">
        <v>-0.038193</v>
      </c>
      <c r="AJ343" s="13" t="n">
        <v>0.010626</v>
      </c>
      <c r="AK343" s="13" t="n">
        <v>-0.169895</v>
      </c>
      <c r="AL343" s="13" t="n">
        <v>0.159596</v>
      </c>
      <c r="AM343" s="13" t="n">
        <v>-0.065621</v>
      </c>
      <c r="AN343" s="13" t="n">
        <v>-0.141703</v>
      </c>
      <c r="AO343" s="13" t="n">
        <v>0.121523</v>
      </c>
      <c r="AP343" s="13" t="n">
        <v>-0.00718</v>
      </c>
      <c r="AQ343" s="13" t="n">
        <v>0.000657</v>
      </c>
      <c r="AR343" s="13" t="n">
        <v>-0.014599</v>
      </c>
      <c r="AS343" s="13" t="n">
        <v>-0.073401</v>
      </c>
      <c r="AT343" s="13" t="n">
        <v>-0.02689</v>
      </c>
      <c r="AU343" s="13" t="n">
        <v>-0.405589</v>
      </c>
      <c r="AV343" s="13" t="n">
        <v>0.263024</v>
      </c>
      <c r="AW343" s="13" t="n">
        <v>0.007042</v>
      </c>
      <c r="AX343" s="13" t="n">
        <v>0.14503</v>
      </c>
      <c r="AY343" s="13" t="n">
        <v>0.25155</v>
      </c>
      <c r="AZ343" s="13" t="n">
        <v>0.092711</v>
      </c>
      <c r="BA343" s="13" t="n">
        <v>0.030085</v>
      </c>
      <c r="BB343" s="13" t="n">
        <v>0.020317</v>
      </c>
      <c r="BC343" s="13" t="n">
        <v>-0.107032</v>
      </c>
      <c r="BD343" s="13" t="n">
        <v>0.026761</v>
      </c>
      <c r="BE343" s="13" t="n">
        <v>0.048697</v>
      </c>
      <c r="BF343" s="13" t="n">
        <v>0.166776</v>
      </c>
      <c r="BG343" s="13" t="n">
        <v>0.111928</v>
      </c>
      <c r="BH343" s="13" t="n">
        <v>0.070666</v>
      </c>
      <c r="BI343" s="13" t="n">
        <v>-0.065052</v>
      </c>
      <c r="BJ343" s="13" t="n">
        <v>-0.044524</v>
      </c>
      <c r="BK343" s="13" t="n">
        <v>-0.02196</v>
      </c>
      <c r="BM343" s="13" t="n">
        <v>0.01079</v>
      </c>
      <c r="BN343" s="13" t="n">
        <v>-0.004156</v>
      </c>
      <c r="BO343" s="13" t="n">
        <v>-0.037128</v>
      </c>
      <c r="BP343" s="13" t="n">
        <v>0.037117</v>
      </c>
      <c r="BQ343" s="13" t="n">
        <v>0.00102</v>
      </c>
      <c r="BR343" s="13" t="n">
        <v>0.030596</v>
      </c>
      <c r="BS343" s="13" t="n">
        <v>0.039699</v>
      </c>
      <c r="BT343" s="13" t="n">
        <v>0.007024</v>
      </c>
      <c r="BU343" s="13" t="n">
        <v>0.018097</v>
      </c>
      <c r="BV343" s="13" t="n">
        <v>0.015499</v>
      </c>
      <c r="BW343" s="13" t="n">
        <v>0.015566</v>
      </c>
      <c r="BX343" s="13" t="n">
        <v>0.016712</v>
      </c>
      <c r="BY343" s="13" t="n">
        <v>0.00901</v>
      </c>
      <c r="BZ343" s="13" t="n">
        <v>0.030275</v>
      </c>
      <c r="CA343" s="13" t="n">
        <v>0.026216</v>
      </c>
      <c r="CB343" s="13" t="n">
        <v>0.047855</v>
      </c>
      <c r="CC343" s="13" t="n">
        <v>0.004199</v>
      </c>
      <c r="CD343" s="13" t="n">
        <v>0.05055</v>
      </c>
      <c r="CE343" s="13" t="n">
        <v>-0.032593</v>
      </c>
      <c r="CF343" s="13" t="n">
        <v>-0.004648</v>
      </c>
      <c r="CG343" s="13" t="n">
        <v>-0.000105</v>
      </c>
      <c r="CH343" s="13" t="n">
        <v>0.041052</v>
      </c>
      <c r="CI343" s="13" t="n">
        <v>0.01575</v>
      </c>
      <c r="CJ343" s="13" t="n">
        <v>0.0235</v>
      </c>
      <c r="CK343" s="13" t="n">
        <v>0.07386</v>
      </c>
      <c r="CL343" s="13" t="n">
        <v>-0.00907</v>
      </c>
      <c r="CM343" s="13" t="n">
        <v>-0.096152</v>
      </c>
      <c r="CN343" s="13" t="n">
        <v>0.026368</v>
      </c>
      <c r="CO343" s="13" t="n">
        <v>-0.101022</v>
      </c>
      <c r="CP343" s="13" t="n">
        <v>0.11301</v>
      </c>
      <c r="CQ343" s="13" t="n">
        <v>0.06969</v>
      </c>
      <c r="CR343" s="13" t="n">
        <v>0.017969</v>
      </c>
      <c r="CS343" s="13" t="n">
        <v>0.032145</v>
      </c>
      <c r="CT343" s="13" t="n">
        <v>-0.055126</v>
      </c>
      <c r="CU343" s="13" t="n">
        <v>0.071522</v>
      </c>
      <c r="CV343" s="13" t="n">
        <v>0.021182</v>
      </c>
      <c r="CW343" s="13" t="n">
        <v>-0.01992</v>
      </c>
      <c r="CX343" s="13" t="n">
        <v>-0.032211</v>
      </c>
      <c r="CY343" s="13" t="n">
        <v>0.027653</v>
      </c>
      <c r="CZ343" s="13" t="n">
        <v>0.076121</v>
      </c>
      <c r="DA343" s="13" t="n">
        <v>-0.004684</v>
      </c>
      <c r="DB343" s="13" t="n">
        <v>0.010148</v>
      </c>
      <c r="DC343" s="13" t="n">
        <v>-0.066348</v>
      </c>
      <c r="DD343" s="13" t="n">
        <v>-0.121418</v>
      </c>
      <c r="DE343" s="13" t="n">
        <v>0.165635</v>
      </c>
      <c r="DF343" s="13" t="n">
        <v>0.108631</v>
      </c>
      <c r="DG343" s="13" t="n">
        <v>0.022515</v>
      </c>
      <c r="DH343" s="13" t="n">
        <v>0.060034</v>
      </c>
      <c r="DI343" s="13" t="n">
        <v>0.042064</v>
      </c>
      <c r="DJ343" s="13" t="n">
        <v>0.00853</v>
      </c>
      <c r="DK343" s="13" t="n">
        <v>0.014059</v>
      </c>
      <c r="DL343" s="13" t="n">
        <v>0.135594</v>
      </c>
      <c r="DM343" s="13" t="n">
        <v>0.068794</v>
      </c>
      <c r="DN343" s="13" t="n">
        <v>-0.002337</v>
      </c>
      <c r="DO343" s="13" t="n">
        <v>0.034689</v>
      </c>
      <c r="DP343" s="13" t="n">
        <v>-0.020006</v>
      </c>
      <c r="DQ343" s="13" t="n">
        <v>0.043697</v>
      </c>
      <c r="DR343" s="13" t="n">
        <v>-0.020314</v>
      </c>
      <c r="DS343" s="13" t="n">
        <v>0.05157</v>
      </c>
      <c r="DT343" s="13" t="n">
        <v>-0.008614</v>
      </c>
      <c r="DV343" s="13" t="n">
        <v>0.00836</v>
      </c>
      <c r="DW343" s="13" t="n">
        <v>-0.004989</v>
      </c>
      <c r="DX343" s="13" t="n">
        <v>-0.039536</v>
      </c>
      <c r="DY343" s="13" t="n">
        <v>0.040772</v>
      </c>
      <c r="DZ343" s="13" t="n">
        <v>0.003534</v>
      </c>
      <c r="EA343" s="13" t="n">
        <v>0.032737</v>
      </c>
      <c r="EB343" s="13" t="n">
        <v>0.042111</v>
      </c>
      <c r="EC343" s="13" t="n">
        <v>0.005916</v>
      </c>
      <c r="ED343" s="13" t="n">
        <v>0.02178</v>
      </c>
      <c r="EE343" s="13" t="n">
        <v>0.012158</v>
      </c>
      <c r="EF343" s="13" t="n">
        <v>0.020402</v>
      </c>
      <c r="EG343" s="13" t="n">
        <v>0.017059</v>
      </c>
      <c r="EH343" s="13" t="n">
        <v>0.008143</v>
      </c>
      <c r="EI343" s="13" t="n">
        <v>0.031596</v>
      </c>
      <c r="EJ343" s="13" t="n">
        <v>0.021031</v>
      </c>
      <c r="EK343" s="13" t="n">
        <v>0.044201</v>
      </c>
      <c r="EL343" s="13" t="n">
        <v>0.006314</v>
      </c>
      <c r="EM343" s="13" t="n">
        <v>0.044551</v>
      </c>
      <c r="EN343" s="13" t="n">
        <v>-0.028756</v>
      </c>
      <c r="EO343" s="13" t="n">
        <v>-0.003195</v>
      </c>
      <c r="EP343" s="13" t="n">
        <v>-0.001684</v>
      </c>
      <c r="EQ343" s="13" t="n">
        <v>0.039166</v>
      </c>
      <c r="ER343" s="13" t="n">
        <v>0.015338</v>
      </c>
      <c r="ES343" s="13" t="n">
        <v>0.022407</v>
      </c>
      <c r="ET343" s="13" t="n">
        <v>0.077218</v>
      </c>
      <c r="EU343" s="13" t="n">
        <v>-0.009277</v>
      </c>
      <c r="EV343" s="13" t="n">
        <v>-0.099937</v>
      </c>
      <c r="EW343" s="13" t="n">
        <v>0.030762</v>
      </c>
      <c r="EX343" s="13" t="n">
        <v>-0.101603</v>
      </c>
      <c r="EY343" s="13" t="n">
        <v>0.125157</v>
      </c>
      <c r="EZ343" s="13" t="n">
        <v>0.073879</v>
      </c>
      <c r="FA343" s="13" t="n">
        <v>0.010235</v>
      </c>
      <c r="FB343" s="13" t="n">
        <v>0.03007</v>
      </c>
      <c r="FC343" s="13" t="n">
        <v>-0.066985</v>
      </c>
      <c r="FD343" s="13" t="n">
        <v>0.074802</v>
      </c>
      <c r="FE343" s="13" t="n">
        <v>0.019393</v>
      </c>
      <c r="FF343" s="13" t="n">
        <v>-0.021938</v>
      </c>
      <c r="FG343" s="13" t="n">
        <v>-0.024319</v>
      </c>
      <c r="FH343" s="13" t="n">
        <v>0.026044</v>
      </c>
      <c r="FI343" s="13" t="n">
        <v>0.069986</v>
      </c>
      <c r="FJ343" s="13" t="n">
        <v>0.000459</v>
      </c>
      <c r="FK343" s="13" t="n">
        <v>0.009026</v>
      </c>
      <c r="FL343" s="13" t="n">
        <v>-0.072733</v>
      </c>
      <c r="FM343" s="13" t="n">
        <v>-0.13964</v>
      </c>
      <c r="FN343" s="13" t="n">
        <v>0.181242</v>
      </c>
      <c r="FO343" s="13" t="n">
        <v>0.100358</v>
      </c>
      <c r="FP343" s="13" t="n">
        <v>0.023159</v>
      </c>
      <c r="FQ343" s="13" t="n">
        <v>0.053911</v>
      </c>
      <c r="FR343" s="13" t="n">
        <v>0.040966</v>
      </c>
      <c r="FS343" s="13" t="n">
        <v>0.005233</v>
      </c>
      <c r="FT343" s="13" t="n">
        <v>0.019264</v>
      </c>
      <c r="FU343" s="13" t="n">
        <v>0.135549</v>
      </c>
      <c r="FV343" s="13" t="n">
        <v>0.067697</v>
      </c>
      <c r="FW343" s="13" t="n">
        <v>0.004164</v>
      </c>
      <c r="FX343" s="13" t="n">
        <v>0.031611</v>
      </c>
      <c r="FY343" s="13" t="n">
        <v>-0.019813</v>
      </c>
      <c r="FZ343" s="13" t="n">
        <v>0.037602</v>
      </c>
      <c r="GA343" s="13" t="n">
        <v>-0.018649</v>
      </c>
      <c r="GB343" s="13" t="n">
        <v>0.047074</v>
      </c>
      <c r="GC343" s="13" t="n">
        <v>-0.012965</v>
      </c>
    </row>
    <row r="344" customFormat="false" ht="15" hidden="false" customHeight="false" outlineLevel="0" collapsed="false">
      <c r="B344" s="8" t="str">
        <f aca="false">Deals!B344</f>
        <v>Teladoc Health, Inc.</v>
      </c>
      <c r="C344" s="12" t="n">
        <v>1</v>
      </c>
      <c r="D344" s="13" t="n">
        <v>0.022362</v>
      </c>
      <c r="E344" s="13" t="n">
        <v>0.026921</v>
      </c>
      <c r="F344" s="13" t="n">
        <v>-0.112507</v>
      </c>
      <c r="G344" s="13" t="n">
        <v>0.129231</v>
      </c>
      <c r="H344" s="13" t="n">
        <v>-0.100817</v>
      </c>
      <c r="I344" s="13" t="n">
        <v>0.212121</v>
      </c>
      <c r="J344" s="13" t="n">
        <v>0.1025</v>
      </c>
      <c r="K344" s="13" t="n">
        <v>0.133787</v>
      </c>
      <c r="L344" s="13" t="n">
        <v>-0.008</v>
      </c>
      <c r="M344" s="13" t="n">
        <v>0.233871</v>
      </c>
      <c r="N344" s="13" t="n">
        <v>0.133987</v>
      </c>
      <c r="O344" s="13" t="n">
        <v>-0.054755</v>
      </c>
      <c r="P344" s="13" t="n">
        <v>0.022866</v>
      </c>
      <c r="Q344" s="13" t="n">
        <v>-0.011923</v>
      </c>
      <c r="R344" s="13" t="n">
        <v>-0.003017</v>
      </c>
      <c r="S344" s="13" t="n">
        <v>0.122542</v>
      </c>
      <c r="T344" s="13" t="n">
        <v>-0.060647</v>
      </c>
      <c r="U344" s="13" t="n">
        <v>0.073171</v>
      </c>
      <c r="V344" s="13" t="n">
        <v>0.072193</v>
      </c>
      <c r="W344" s="13" t="n">
        <v>0.004988</v>
      </c>
      <c r="X344" s="13" t="n">
        <v>0.066998</v>
      </c>
      <c r="Y344" s="13" t="n">
        <v>0.183721</v>
      </c>
      <c r="Z344" s="13" t="n">
        <v>0.140472</v>
      </c>
      <c r="AA344" s="13" t="n">
        <v>0.031008</v>
      </c>
      <c r="AB344" s="13" t="n">
        <v>0.295739</v>
      </c>
      <c r="AC344" s="13" t="n">
        <v>0.113475</v>
      </c>
      <c r="AD344" s="13" t="n">
        <v>-0.196989</v>
      </c>
      <c r="AE344" s="13" t="n">
        <v>-0.099365</v>
      </c>
      <c r="AF344" s="13" t="n">
        <v>-0.206245</v>
      </c>
      <c r="AG344" s="13" t="n">
        <v>0.295138</v>
      </c>
      <c r="AH344" s="13" t="n">
        <v>0.002492</v>
      </c>
      <c r="AI344" s="13" t="n">
        <v>-0.136109</v>
      </c>
      <c r="AJ344" s="13" t="n">
        <v>0.023022</v>
      </c>
      <c r="AK344" s="13" t="n">
        <v>0.0218</v>
      </c>
      <c r="AL344" s="13" t="n">
        <v>0.142636</v>
      </c>
      <c r="AM344" s="13" t="n">
        <v>0.027556</v>
      </c>
      <c r="AN344" s="13" t="n">
        <v>-0.151817</v>
      </c>
      <c r="AO344" s="13" t="n">
        <v>0.170007</v>
      </c>
      <c r="AP344" s="13" t="n">
        <v>0.131128</v>
      </c>
      <c r="AQ344" s="13" t="n">
        <v>0.093211</v>
      </c>
      <c r="AR344" s="13" t="n">
        <v>-0.000239</v>
      </c>
      <c r="AS344" s="13" t="n">
        <v>0.214883</v>
      </c>
      <c r="AT344" s="13" t="n">
        <v>0.228591</v>
      </c>
      <c r="AU344" s="13" t="n">
        <v>0.240477</v>
      </c>
      <c r="AV344" s="13" t="n">
        <v>0.061802</v>
      </c>
      <c r="AW344" s="13" t="n">
        <v>0.057537</v>
      </c>
      <c r="AX344" s="13" t="n">
        <v>0.096404</v>
      </c>
      <c r="AY344" s="13" t="n">
        <v>0.245179</v>
      </c>
      <c r="AZ344" s="13" t="n">
        <v>-0.092328</v>
      </c>
      <c r="BA344" s="13" t="n">
        <v>0.016459</v>
      </c>
      <c r="BB344" s="13" t="n">
        <v>-0.103904</v>
      </c>
      <c r="BC344" s="13" t="n">
        <v>0.011758</v>
      </c>
      <c r="BD344" s="13" t="n">
        <v>0.005987</v>
      </c>
      <c r="BE344" s="13" t="n">
        <v>0.319414</v>
      </c>
      <c r="BF344" s="13" t="n">
        <v>-0.161998</v>
      </c>
      <c r="BG344" s="13" t="n">
        <v>-0.177937</v>
      </c>
      <c r="BH344" s="13" t="n">
        <v>-0.051719</v>
      </c>
      <c r="BI344" s="13" t="n">
        <v>-0.126313</v>
      </c>
      <c r="BJ344" s="13" t="n">
        <v>0.10433</v>
      </c>
      <c r="BK344" s="13" t="n">
        <v>-0.107282</v>
      </c>
      <c r="BM344" s="13" t="n">
        <v>0.032902</v>
      </c>
      <c r="BN344" s="13" t="n">
        <v>0.017747</v>
      </c>
      <c r="BO344" s="13" t="n">
        <v>-0.068714</v>
      </c>
      <c r="BP344" s="13" t="n">
        <v>0.099918</v>
      </c>
      <c r="BQ344" s="13" t="n">
        <v>0.013263</v>
      </c>
      <c r="BR344" s="13" t="n">
        <v>0.019366</v>
      </c>
      <c r="BS344" s="13" t="n">
        <v>-0.001072</v>
      </c>
      <c r="BT344" s="13" t="n">
        <v>0.005132</v>
      </c>
      <c r="BU344" s="13" t="n">
        <v>0.013007</v>
      </c>
      <c r="BV344" s="13" t="n">
        <v>-0.007458</v>
      </c>
      <c r="BW344" s="13" t="n">
        <v>0.030297</v>
      </c>
      <c r="BX344" s="13" t="n">
        <v>0.006592</v>
      </c>
      <c r="BY344" s="13" t="n">
        <v>-0.011412</v>
      </c>
      <c r="BZ344" s="13" t="n">
        <v>0.065072</v>
      </c>
      <c r="CA344" s="13" t="n">
        <v>0.014941</v>
      </c>
      <c r="CB344" s="13" t="n">
        <v>0.032668</v>
      </c>
      <c r="CC344" s="13" t="n">
        <v>0.024431</v>
      </c>
      <c r="CD344" s="13" t="n">
        <v>0.023933</v>
      </c>
      <c r="CE344" s="13" t="n">
        <v>-0.020116</v>
      </c>
      <c r="CF344" s="13" t="n">
        <v>0.004668</v>
      </c>
      <c r="CG344" s="13" t="n">
        <v>0.013596</v>
      </c>
      <c r="CH344" s="13" t="n">
        <v>0.064566</v>
      </c>
      <c r="CI344" s="13" t="n">
        <v>0.044922</v>
      </c>
      <c r="CJ344" s="13" t="n">
        <v>0.041453</v>
      </c>
      <c r="CK344" s="13" t="n">
        <v>0.046014</v>
      </c>
      <c r="CL344" s="13" t="n">
        <v>-0.013809</v>
      </c>
      <c r="CM344" s="13" t="n">
        <v>-0.119007</v>
      </c>
      <c r="CN344" s="13" t="n">
        <v>0.020122</v>
      </c>
      <c r="CO344" s="13" t="n">
        <v>-0.112532</v>
      </c>
      <c r="CP344" s="13" t="n">
        <v>0.112732</v>
      </c>
      <c r="CQ344" s="13" t="n">
        <v>0.066709</v>
      </c>
      <c r="CR344" s="13" t="n">
        <v>-0.014107</v>
      </c>
      <c r="CS344" s="13" t="n">
        <v>0.018687</v>
      </c>
      <c r="CT344" s="13" t="n">
        <v>-0.074215</v>
      </c>
      <c r="CU344" s="13" t="n">
        <v>0.08799</v>
      </c>
      <c r="CV344" s="13" t="n">
        <v>0.010865</v>
      </c>
      <c r="CW344" s="13" t="n">
        <v>-0.068612</v>
      </c>
      <c r="CX344" s="13" t="n">
        <v>0.020228</v>
      </c>
      <c r="CY344" s="13" t="n">
        <v>0.045545</v>
      </c>
      <c r="CZ344" s="13" t="n">
        <v>0.034777</v>
      </c>
      <c r="DA344" s="13" t="n">
        <v>0.020253</v>
      </c>
      <c r="DB344" s="13" t="n">
        <v>-0.022761</v>
      </c>
      <c r="DC344" s="13" t="n">
        <v>-0.082683</v>
      </c>
      <c r="DD344" s="13" t="n">
        <v>-0.18923</v>
      </c>
      <c r="DE344" s="13" t="n">
        <v>0.123242</v>
      </c>
      <c r="DF344" s="13" t="n">
        <v>0.073671</v>
      </c>
      <c r="DG344" s="13" t="n">
        <v>0.028131</v>
      </c>
      <c r="DH344" s="13" t="n">
        <v>0.035905</v>
      </c>
      <c r="DI344" s="13" t="n">
        <v>0.069178</v>
      </c>
      <c r="DJ344" s="13" t="n">
        <v>-0.047385</v>
      </c>
      <c r="DK344" s="13" t="n">
        <v>0.03365</v>
      </c>
      <c r="DL344" s="13" t="n">
        <v>0.188158</v>
      </c>
      <c r="DM344" s="13" t="n">
        <v>0.101547</v>
      </c>
      <c r="DN344" s="13" t="n">
        <v>0.049816</v>
      </c>
      <c r="DO344" s="13" t="n">
        <v>0.086155</v>
      </c>
      <c r="DP344" s="13" t="n">
        <v>-0.008262</v>
      </c>
      <c r="DQ344" s="13" t="n">
        <v>0.015677</v>
      </c>
      <c r="DR344" s="13" t="n">
        <v>0.002446</v>
      </c>
      <c r="DS344" s="13" t="n">
        <v>0.035313</v>
      </c>
      <c r="DT344" s="13" t="n">
        <v>-0.028278</v>
      </c>
      <c r="DV344" s="13" t="n">
        <v>0.026711</v>
      </c>
      <c r="DW344" s="13" t="n">
        <v>0.016267</v>
      </c>
      <c r="DX344" s="13" t="n">
        <v>-0.069045</v>
      </c>
      <c r="DY344" s="13" t="n">
        <v>0.107258</v>
      </c>
      <c r="DZ344" s="13" t="n">
        <v>0.010762</v>
      </c>
      <c r="EA344" s="13" t="n">
        <v>0.019441</v>
      </c>
      <c r="EB344" s="13" t="n">
        <v>0.009952</v>
      </c>
      <c r="EC344" s="13" t="n">
        <v>0.006349</v>
      </c>
      <c r="ED344" s="13" t="n">
        <v>0.013416</v>
      </c>
      <c r="EE344" s="13" t="n">
        <v>-0.01647</v>
      </c>
      <c r="EF344" s="13" t="n">
        <v>0.034776</v>
      </c>
      <c r="EG344" s="13" t="n">
        <v>0.006464</v>
      </c>
      <c r="EH344" s="13" t="n">
        <v>-0.010849</v>
      </c>
      <c r="EI344" s="13" t="n">
        <v>0.061699</v>
      </c>
      <c r="EJ344" s="13" t="n">
        <v>0.008673</v>
      </c>
      <c r="EK344" s="13" t="n">
        <v>0.031201</v>
      </c>
      <c r="EL344" s="13" t="n">
        <v>0.016916</v>
      </c>
      <c r="EM344" s="13" t="n">
        <v>0.022587</v>
      </c>
      <c r="EN344" s="13" t="n">
        <v>-0.020209</v>
      </c>
      <c r="EO344" s="13" t="n">
        <v>0.00949</v>
      </c>
      <c r="EP344" s="13" t="n">
        <v>0.009416</v>
      </c>
      <c r="EQ344" s="13" t="n">
        <v>0.054477</v>
      </c>
      <c r="ER344" s="13" t="n">
        <v>0.023809</v>
      </c>
      <c r="ES344" s="13" t="n">
        <v>0.038217</v>
      </c>
      <c r="ET344" s="13" t="n">
        <v>0.04669</v>
      </c>
      <c r="EU344" s="13" t="n">
        <v>-0.015263</v>
      </c>
      <c r="EV344" s="13" t="n">
        <v>-0.120172</v>
      </c>
      <c r="EW344" s="13" t="n">
        <v>0.01328</v>
      </c>
      <c r="EX344" s="13" t="n">
        <v>-0.113586</v>
      </c>
      <c r="EY344" s="13" t="n">
        <v>0.120625</v>
      </c>
      <c r="EZ344" s="13" t="n">
        <v>0.054428</v>
      </c>
      <c r="FA344" s="13" t="n">
        <v>-0.012992</v>
      </c>
      <c r="FB344" s="13" t="n">
        <v>0.019457</v>
      </c>
      <c r="FC344" s="13" t="n">
        <v>-0.071685</v>
      </c>
      <c r="FD344" s="13" t="n">
        <v>0.088369</v>
      </c>
      <c r="FE344" s="13" t="n">
        <v>0.005833</v>
      </c>
      <c r="FF344" s="13" t="n">
        <v>-0.072302</v>
      </c>
      <c r="FG344" s="13" t="n">
        <v>0.023966</v>
      </c>
      <c r="FH344" s="13" t="n">
        <v>0.044</v>
      </c>
      <c r="FI344" s="13" t="n">
        <v>0.042206</v>
      </c>
      <c r="FJ344" s="13" t="n">
        <v>0.028126</v>
      </c>
      <c r="FK344" s="13" t="n">
        <v>-0.03094</v>
      </c>
      <c r="FL344" s="13" t="n">
        <v>-0.085403</v>
      </c>
      <c r="FM344" s="13" t="n">
        <v>-0.202687</v>
      </c>
      <c r="FN344" s="13" t="n">
        <v>0.213269</v>
      </c>
      <c r="FO344" s="13" t="n">
        <v>0.06545</v>
      </c>
      <c r="FP344" s="13" t="n">
        <v>0.042922</v>
      </c>
      <c r="FQ344" s="13" t="n">
        <v>0.025254</v>
      </c>
      <c r="FR344" s="13" t="n">
        <v>0.076086</v>
      </c>
      <c r="FS344" s="13" t="n">
        <v>-0.053883</v>
      </c>
      <c r="FT344" s="13" t="n">
        <v>0.035066</v>
      </c>
      <c r="FU344" s="13" t="n">
        <v>0.203256</v>
      </c>
      <c r="FV344" s="13" t="n">
        <v>0.100877</v>
      </c>
      <c r="FW344" s="13" t="n">
        <v>0.053073</v>
      </c>
      <c r="FX344" s="13" t="n">
        <v>0.075831</v>
      </c>
      <c r="FY344" s="13" t="n">
        <v>-0.001805</v>
      </c>
      <c r="FZ344" s="13" t="n">
        <v>0.008333</v>
      </c>
      <c r="GA344" s="13" t="n">
        <v>-0.008533</v>
      </c>
      <c r="GB344" s="13" t="n">
        <v>0.032572</v>
      </c>
      <c r="GC344" s="13" t="n">
        <v>-0.030216</v>
      </c>
    </row>
    <row r="345" customFormat="false" ht="15" hidden="false" customHeight="false" outlineLevel="0" collapsed="false">
      <c r="B345" s="8" t="str">
        <f aca="false">Deals!B345</f>
        <v>Ihs Markit Ltd.</v>
      </c>
      <c r="C345" s="12" t="n">
        <v>1</v>
      </c>
      <c r="D345" s="13" t="n">
        <v>0.074266</v>
      </c>
      <c r="E345" s="13" t="n">
        <v>0.006163</v>
      </c>
      <c r="F345" s="13" t="n">
        <v>-0.02024</v>
      </c>
      <c r="G345" s="13" t="n">
        <v>-0.023104</v>
      </c>
      <c r="H345" s="13" t="n">
        <v>-0.014747</v>
      </c>
      <c r="I345" s="13" t="n">
        <v>0.114092</v>
      </c>
      <c r="J345" s="13" t="n">
        <v>0.008872</v>
      </c>
      <c r="K345" s="13" t="n">
        <v>0.05402</v>
      </c>
      <c r="L345" s="13" t="n">
        <v>0.034565</v>
      </c>
      <c r="M345" s="13" t="n">
        <v>0.056452</v>
      </c>
      <c r="N345" s="13" t="n">
        <v>-0.039477</v>
      </c>
      <c r="O345" s="13" t="n">
        <v>0.059264</v>
      </c>
      <c r="P345" s="13" t="n">
        <v>0.004073</v>
      </c>
      <c r="Q345" s="13" t="n">
        <v>-0.058924</v>
      </c>
      <c r="R345" s="13" t="n">
        <v>-0.033348</v>
      </c>
      <c r="S345" s="13" t="n">
        <v>0.047172</v>
      </c>
      <c r="T345" s="13" t="n">
        <v>0.011878</v>
      </c>
      <c r="U345" s="13" t="n">
        <v>0.057143</v>
      </c>
      <c r="V345" s="13" t="n">
        <v>-0.014247</v>
      </c>
      <c r="W345" s="13" t="n">
        <v>0.025292</v>
      </c>
      <c r="X345" s="13" t="n">
        <v>0.018449</v>
      </c>
      <c r="Y345" s="13" t="n">
        <v>0.003053</v>
      </c>
      <c r="Z345" s="13" t="n">
        <v>0.046875</v>
      </c>
      <c r="AA345" s="13" t="n">
        <v>0.027912</v>
      </c>
      <c r="AB345" s="13" t="n">
        <v>0.037149</v>
      </c>
      <c r="AC345" s="13" t="n">
        <v>-0.018909</v>
      </c>
      <c r="AD345" s="13" t="n">
        <v>-0.026501</v>
      </c>
      <c r="AE345" s="13" t="n">
        <v>0.015991</v>
      </c>
      <c r="AF345" s="13" t="n">
        <v>-0.10118</v>
      </c>
      <c r="AG345" s="13" t="n">
        <v>0.082343</v>
      </c>
      <c r="AH345" s="13" t="n">
        <v>0.024076</v>
      </c>
      <c r="AI345" s="13" t="n">
        <v>0.022757</v>
      </c>
      <c r="AJ345" s="13" t="n">
        <v>0.052961</v>
      </c>
      <c r="AK345" s="13" t="n">
        <v>0.00227</v>
      </c>
      <c r="AL345" s="13" t="n">
        <v>0.110298</v>
      </c>
      <c r="AM345" s="13" t="n">
        <v>0.010986</v>
      </c>
      <c r="AN345" s="13" t="n">
        <v>0.018473</v>
      </c>
      <c r="AO345" s="13" t="n">
        <v>0.019357</v>
      </c>
      <c r="AP345" s="13" t="n">
        <v>0.04695</v>
      </c>
      <c r="AQ345" s="13" t="n">
        <v>0.037561</v>
      </c>
      <c r="AR345" s="13" t="n">
        <v>0.037164</v>
      </c>
      <c r="AS345" s="13" t="n">
        <v>0.046583</v>
      </c>
      <c r="AT345" s="13" t="n">
        <v>-0.094471</v>
      </c>
      <c r="AU345" s="13" t="n">
        <v>-0.157777</v>
      </c>
      <c r="AV345" s="13" t="n">
        <v>0.1245</v>
      </c>
      <c r="AW345" s="13" t="n">
        <v>0.032095</v>
      </c>
      <c r="AX345" s="13" t="n">
        <v>0.086957</v>
      </c>
      <c r="AY345" s="13" t="n">
        <v>0.071523</v>
      </c>
      <c r="AZ345" s="13" t="n">
        <v>-0.010033</v>
      </c>
      <c r="BA345" s="13" t="n">
        <v>-0.017643</v>
      </c>
      <c r="BB345" s="13" t="n">
        <v>0.032225</v>
      </c>
      <c r="BC345" s="13" t="n">
        <v>0.229875</v>
      </c>
      <c r="BD345" s="13" t="n">
        <v>-0.096823</v>
      </c>
      <c r="BE345" s="13" t="n">
        <v>-0.028387</v>
      </c>
      <c r="BF345" s="13" t="n">
        <v>0.03537</v>
      </c>
      <c r="BG345" s="13" t="n">
        <v>0.073425</v>
      </c>
      <c r="BH345" s="13" t="n">
        <v>0.11366</v>
      </c>
      <c r="BI345" s="13" t="n">
        <v>-0.021101</v>
      </c>
      <c r="BJ345" s="13" t="n">
        <v>0.069794</v>
      </c>
      <c r="BK345" s="13" t="n">
        <v>0.038878</v>
      </c>
      <c r="BM345" s="13" t="n">
        <v>-0.007159</v>
      </c>
      <c r="BN345" s="13" t="n">
        <v>0.005453</v>
      </c>
      <c r="BO345" s="13" t="n">
        <v>-0.023749</v>
      </c>
      <c r="BP345" s="13" t="n">
        <v>0.010556</v>
      </c>
      <c r="BQ345" s="13" t="n">
        <v>0.012329</v>
      </c>
      <c r="BR345" s="13" t="n">
        <v>0.034037</v>
      </c>
      <c r="BS345" s="13" t="n">
        <v>0.047372</v>
      </c>
      <c r="BT345" s="13" t="n">
        <v>0.014383</v>
      </c>
      <c r="BU345" s="13" t="n">
        <v>0.019205</v>
      </c>
      <c r="BV345" s="13" t="n">
        <v>0.028893</v>
      </c>
      <c r="BW345" s="13" t="n">
        <v>-0.00451</v>
      </c>
      <c r="BX345" s="13" t="n">
        <v>0.025623</v>
      </c>
      <c r="BY345" s="13" t="n">
        <v>0.02111</v>
      </c>
      <c r="BZ345" s="13" t="n">
        <v>0.010474</v>
      </c>
      <c r="CA345" s="13" t="n">
        <v>0.042284</v>
      </c>
      <c r="CB345" s="13" t="n">
        <v>0.032246</v>
      </c>
      <c r="CC345" s="13" t="n">
        <v>0.010423</v>
      </c>
      <c r="CD345" s="13" t="n">
        <v>0.080568</v>
      </c>
      <c r="CE345" s="13" t="n">
        <v>-0.013619</v>
      </c>
      <c r="CF345" s="13" t="n">
        <v>-0.028051</v>
      </c>
      <c r="CG345" s="13" t="n">
        <v>0.002292</v>
      </c>
      <c r="CH345" s="13" t="n">
        <v>0.044338</v>
      </c>
      <c r="CI345" s="13" t="n">
        <v>0.008912</v>
      </c>
      <c r="CJ345" s="13" t="n">
        <v>0.029916</v>
      </c>
      <c r="CK345" s="13" t="n">
        <v>0.062181</v>
      </c>
      <c r="CL345" s="13" t="n">
        <v>0.009488</v>
      </c>
      <c r="CM345" s="13" t="n">
        <v>-0.088495</v>
      </c>
      <c r="CN345" s="13" t="n">
        <v>0.008286</v>
      </c>
      <c r="CO345" s="13" t="n">
        <v>-0.084595</v>
      </c>
      <c r="CP345" s="13" t="n">
        <v>0.081277</v>
      </c>
      <c r="CQ345" s="13" t="n">
        <v>0.038978</v>
      </c>
      <c r="CR345" s="13" t="n">
        <v>0.032718</v>
      </c>
      <c r="CS345" s="13" t="n">
        <v>0.043915</v>
      </c>
      <c r="CT345" s="13" t="n">
        <v>-0.069033</v>
      </c>
      <c r="CU345" s="13" t="n">
        <v>0.076465</v>
      </c>
      <c r="CV345" s="13" t="n">
        <v>0.015604</v>
      </c>
      <c r="CW345" s="13" t="n">
        <v>-0.002311</v>
      </c>
      <c r="CX345" s="13" t="n">
        <v>0.004095</v>
      </c>
      <c r="CY345" s="13" t="n">
        <v>0.03018</v>
      </c>
      <c r="CZ345" s="13" t="n">
        <v>0.038716</v>
      </c>
      <c r="DA345" s="13" t="n">
        <v>0.036704</v>
      </c>
      <c r="DB345" s="13" t="n">
        <v>0.024594</v>
      </c>
      <c r="DC345" s="13" t="n">
        <v>-0.07027</v>
      </c>
      <c r="DD345" s="13" t="n">
        <v>-0.077815</v>
      </c>
      <c r="DE345" s="13" t="n">
        <v>0.140905</v>
      </c>
      <c r="DF345" s="13" t="n">
        <v>0.056438</v>
      </c>
      <c r="DG345" s="13" t="n">
        <v>0.050972</v>
      </c>
      <c r="DH345" s="13" t="n">
        <v>0.07725</v>
      </c>
      <c r="DI345" s="13" t="n">
        <v>0.107972</v>
      </c>
      <c r="DJ345" s="13" t="n">
        <v>-0.045521</v>
      </c>
      <c r="DK345" s="13" t="n">
        <v>-0.045743</v>
      </c>
      <c r="DL345" s="13" t="n">
        <v>0.107281</v>
      </c>
      <c r="DM345" s="13" t="n">
        <v>0.053002</v>
      </c>
      <c r="DN345" s="13" t="n">
        <v>-0.009351</v>
      </c>
      <c r="DO345" s="13" t="n">
        <v>-0.005854</v>
      </c>
      <c r="DP345" s="13" t="n">
        <v>0.01839</v>
      </c>
      <c r="DQ345" s="13" t="n">
        <v>0.059373</v>
      </c>
      <c r="DR345" s="13" t="n">
        <v>-0.013515</v>
      </c>
      <c r="DS345" s="13" t="n">
        <v>0.057192</v>
      </c>
      <c r="DT345" s="13" t="n">
        <v>0.032936</v>
      </c>
      <c r="DV345" s="13" t="n">
        <v>-0.009553</v>
      </c>
      <c r="DW345" s="13" t="n">
        <v>-0.002709</v>
      </c>
      <c r="DX345" s="13" t="n">
        <v>-0.034978</v>
      </c>
      <c r="DY345" s="13" t="n">
        <v>0.024645</v>
      </c>
      <c r="DZ345" s="13" t="n">
        <v>-0.000502</v>
      </c>
      <c r="EA345" s="13" t="n">
        <v>0.034016</v>
      </c>
      <c r="EB345" s="13" t="n">
        <v>0.036635</v>
      </c>
      <c r="EC345" s="13" t="n">
        <v>0.00446</v>
      </c>
      <c r="ED345" s="13" t="n">
        <v>0.016297</v>
      </c>
      <c r="EE345" s="13" t="n">
        <v>0.023226</v>
      </c>
      <c r="EF345" s="13" t="n">
        <v>0.002142</v>
      </c>
      <c r="EG345" s="13" t="n">
        <v>0.017406</v>
      </c>
      <c r="EH345" s="13" t="n">
        <v>0.007309</v>
      </c>
      <c r="EI345" s="13" t="n">
        <v>0.018518</v>
      </c>
      <c r="EJ345" s="13" t="n">
        <v>0.020679</v>
      </c>
      <c r="EK345" s="13" t="n">
        <v>0.034014</v>
      </c>
      <c r="EL345" s="13" t="n">
        <v>0.017968</v>
      </c>
      <c r="EM345" s="13" t="n">
        <v>0.063409</v>
      </c>
      <c r="EN345" s="13" t="n">
        <v>-0.028518</v>
      </c>
      <c r="EO345" s="13" t="n">
        <v>-0.015555</v>
      </c>
      <c r="EP345" s="13" t="n">
        <v>-0.011655</v>
      </c>
      <c r="EQ345" s="13" t="n">
        <v>0.028206</v>
      </c>
      <c r="ER345" s="13" t="n">
        <v>0.011672</v>
      </c>
      <c r="ES345" s="13" t="n">
        <v>0.031151</v>
      </c>
      <c r="ET345" s="13" t="n">
        <v>0.048656</v>
      </c>
      <c r="EU345" s="13" t="n">
        <v>0.011911</v>
      </c>
      <c r="EV345" s="13" t="n">
        <v>-0.090512</v>
      </c>
      <c r="EW345" s="13" t="n">
        <v>0.031844</v>
      </c>
      <c r="EX345" s="13" t="n">
        <v>-0.083033</v>
      </c>
      <c r="EY345" s="13" t="n">
        <v>0.094941</v>
      </c>
      <c r="EZ345" s="13" t="n">
        <v>0.050622</v>
      </c>
      <c r="FA345" s="13" t="n">
        <v>0.016135</v>
      </c>
      <c r="FB345" s="13" t="n">
        <v>0.032897</v>
      </c>
      <c r="FC345" s="13" t="n">
        <v>-0.06874</v>
      </c>
      <c r="FD345" s="13" t="n">
        <v>0.076675</v>
      </c>
      <c r="FE345" s="13" t="n">
        <v>0.017491</v>
      </c>
      <c r="FF345" s="13" t="n">
        <v>-0.007688</v>
      </c>
      <c r="FG345" s="13" t="n">
        <v>-0.000523</v>
      </c>
      <c r="FH345" s="13" t="n">
        <v>0.022992</v>
      </c>
      <c r="FI345" s="13" t="n">
        <v>0.041412</v>
      </c>
      <c r="FJ345" s="13" t="n">
        <v>0.025775</v>
      </c>
      <c r="FK345" s="13" t="n">
        <v>0.005438</v>
      </c>
      <c r="FL345" s="13" t="n">
        <v>-0.070463</v>
      </c>
      <c r="FM345" s="13" t="n">
        <v>-0.11985</v>
      </c>
      <c r="FN345" s="13" t="n">
        <v>0.139924</v>
      </c>
      <c r="FO345" s="13" t="n">
        <v>0.089001</v>
      </c>
      <c r="FP345" s="13" t="n">
        <v>0.018928</v>
      </c>
      <c r="FQ345" s="13" t="n">
        <v>0.070143</v>
      </c>
      <c r="FR345" s="13" t="n">
        <v>0.054124</v>
      </c>
      <c r="FS345" s="13" t="n">
        <v>-0.020604</v>
      </c>
      <c r="FT345" s="13" t="n">
        <v>-0.021628</v>
      </c>
      <c r="FU345" s="13" t="n">
        <v>0.130555</v>
      </c>
      <c r="FV345" s="13" t="n">
        <v>0.041795</v>
      </c>
      <c r="FW345" s="13" t="n">
        <v>-0.018249</v>
      </c>
      <c r="FX345" s="13" t="n">
        <v>0.019443</v>
      </c>
      <c r="FY345" s="13" t="n">
        <v>0.020896</v>
      </c>
      <c r="FZ345" s="13" t="n">
        <v>0.053291</v>
      </c>
      <c r="GA345" s="13" t="n">
        <v>-0.004423</v>
      </c>
      <c r="GB345" s="13" t="n">
        <v>0.043268</v>
      </c>
      <c r="GC345" s="13" t="n">
        <v>0.030241</v>
      </c>
    </row>
    <row r="346" customFormat="false" ht="15" hidden="false" customHeight="false" outlineLevel="0" collapsed="false">
      <c r="B346" s="8" t="str">
        <f aca="false">Deals!B346</f>
        <v>Babcock &amp; Wilcox Enterprises, Inc.</v>
      </c>
      <c r="C346" s="12" t="n">
        <v>1</v>
      </c>
      <c r="D346" s="13" t="n">
        <v>0.064453</v>
      </c>
      <c r="E346" s="13" t="n">
        <v>0.009174</v>
      </c>
      <c r="F346" s="13" t="n">
        <v>-0.046061</v>
      </c>
      <c r="G346" s="13" t="n">
        <v>0.012706</v>
      </c>
      <c r="H346" s="13" t="n">
        <v>0.040778</v>
      </c>
      <c r="I346" s="13" t="n">
        <v>0.003014</v>
      </c>
      <c r="J346" s="13" t="n">
        <v>-0.008413</v>
      </c>
      <c r="K346" s="13" t="n">
        <v>-0.433939</v>
      </c>
      <c r="L346" s="13" t="n">
        <v>0.003212</v>
      </c>
      <c r="M346" s="13" t="n">
        <v>0.136606</v>
      </c>
      <c r="N346" s="13" t="n">
        <v>0.104225</v>
      </c>
      <c r="O346" s="13" t="n">
        <v>-0.107143</v>
      </c>
      <c r="P346" s="13" t="n">
        <v>-0.784762</v>
      </c>
      <c r="Q346" s="13" t="n">
        <v>0.473451</v>
      </c>
      <c r="R346" s="13" t="n">
        <v>0.315315</v>
      </c>
      <c r="S346" s="13" t="n">
        <v>0.073059</v>
      </c>
      <c r="T346" s="13" t="n">
        <v>0.208511</v>
      </c>
      <c r="U346" s="13" t="n">
        <v>0.144366</v>
      </c>
      <c r="V346" s="13" t="n">
        <v>-0.021538</v>
      </c>
      <c r="W346" s="13" t="n">
        <v>-0.312893</v>
      </c>
      <c r="X346" s="13" t="n">
        <v>-0.478261</v>
      </c>
      <c r="Y346" s="13" t="n">
        <v>0.083333</v>
      </c>
      <c r="Z346" s="13" t="n">
        <v>-0.036437</v>
      </c>
      <c r="AA346" s="13" t="n">
        <v>-0.096639</v>
      </c>
      <c r="AB346" s="13" t="n">
        <v>-0.348837</v>
      </c>
      <c r="AC346" s="13" t="n">
        <v>-0.264286</v>
      </c>
      <c r="AD346" s="13" t="n">
        <v>-0.050874</v>
      </c>
      <c r="AE346" s="13" t="n">
        <v>-0.094108</v>
      </c>
      <c r="AF346" s="13" t="n">
        <v>-0.559169</v>
      </c>
      <c r="AG346" s="13" t="n">
        <v>0.503842</v>
      </c>
      <c r="AH346" s="13" t="n">
        <v>0.091807</v>
      </c>
      <c r="AI346" s="13" t="n">
        <v>-0.358502</v>
      </c>
      <c r="AJ346" s="13" t="n">
        <v>-0.151021</v>
      </c>
      <c r="AK346" s="13" t="n">
        <v>0.231739</v>
      </c>
      <c r="AL346" s="13" t="n">
        <v>-0.202558</v>
      </c>
      <c r="AM346" s="13" t="n">
        <v>0.029455</v>
      </c>
      <c r="AN346" s="13" t="n">
        <v>0.042493</v>
      </c>
      <c r="AO346" s="13" t="n">
        <v>0.30163</v>
      </c>
      <c r="AP346" s="13" t="n">
        <v>-0.041754</v>
      </c>
      <c r="AQ346" s="13" t="n">
        <v>-0.246187</v>
      </c>
      <c r="AR346" s="13" t="n">
        <v>0.052023</v>
      </c>
      <c r="AS346" s="13" t="n">
        <v>0.156593</v>
      </c>
      <c r="AT346" s="13" t="n">
        <v>-0.014252</v>
      </c>
      <c r="AU346" s="13" t="n">
        <v>-0.754217</v>
      </c>
      <c r="AV346" s="13" t="n">
        <v>-0.090392</v>
      </c>
      <c r="AW346" s="13" t="n">
        <v>1.31731</v>
      </c>
      <c r="AX346" s="13" t="n">
        <v>0.060465</v>
      </c>
      <c r="AY346" s="13" t="n">
        <v>0.008772</v>
      </c>
      <c r="AZ346" s="13" t="n">
        <v>0.047826</v>
      </c>
      <c r="BA346" s="13" t="n">
        <v>-0.037344</v>
      </c>
      <c r="BB346" s="13" t="n">
        <v>0.021552</v>
      </c>
      <c r="BC346" s="13" t="n">
        <v>0.772152</v>
      </c>
      <c r="BD346" s="13" t="n">
        <v>-0.164286</v>
      </c>
      <c r="BE346" s="13" t="n">
        <v>0.581197</v>
      </c>
      <c r="BF346" s="13" t="n">
        <v>0.275676</v>
      </c>
      <c r="BG346" s="13" t="n">
        <v>0.337571</v>
      </c>
      <c r="BH346" s="13" t="n">
        <v>-0.047518</v>
      </c>
      <c r="BI346" s="13" t="n">
        <v>-0.044346</v>
      </c>
      <c r="BJ346" s="13" t="n">
        <v>-0.085847</v>
      </c>
      <c r="BK346" s="13" t="n">
        <v>-0.091371</v>
      </c>
      <c r="BM346" s="13" t="n">
        <v>0.031186</v>
      </c>
      <c r="BN346" s="13" t="n">
        <v>0.009391</v>
      </c>
      <c r="BO346" s="13" t="n">
        <v>-0.047626</v>
      </c>
      <c r="BP346" s="13" t="n">
        <v>0.145371</v>
      </c>
      <c r="BQ346" s="13" t="n">
        <v>0.040105</v>
      </c>
      <c r="BR346" s="13" t="n">
        <v>-0.00095</v>
      </c>
      <c r="BS346" s="13" t="n">
        <v>0.011152</v>
      </c>
      <c r="BT346" s="13" t="n">
        <v>-0.020227</v>
      </c>
      <c r="BU346" s="13" t="n">
        <v>0.004387</v>
      </c>
      <c r="BV346" s="13" t="n">
        <v>-0.043145</v>
      </c>
      <c r="BW346" s="13" t="n">
        <v>0.041438</v>
      </c>
      <c r="BX346" s="13" t="n">
        <v>0.023299</v>
      </c>
      <c r="BY346" s="13" t="n">
        <v>-0.038965</v>
      </c>
      <c r="BZ346" s="13" t="n">
        <v>0.069507</v>
      </c>
      <c r="CA346" s="13" t="n">
        <v>0.008648</v>
      </c>
      <c r="CB346" s="13" t="n">
        <v>0.014171</v>
      </c>
      <c r="CC346" s="13" t="n">
        <v>0.001966</v>
      </c>
      <c r="CD346" s="13" t="n">
        <v>0.021157</v>
      </c>
      <c r="CE346" s="13" t="n">
        <v>-0.039764</v>
      </c>
      <c r="CF346" s="13" t="n">
        <v>0.009736</v>
      </c>
      <c r="CG346" s="13" t="n">
        <v>0.045123</v>
      </c>
      <c r="CH346" s="13" t="n">
        <v>0.037877</v>
      </c>
      <c r="CI346" s="13" t="n">
        <v>0.011497</v>
      </c>
      <c r="CJ346" s="13" t="n">
        <v>0.024535</v>
      </c>
      <c r="CK346" s="13" t="n">
        <v>0.024763</v>
      </c>
      <c r="CL346" s="13" t="n">
        <v>-0.016478</v>
      </c>
      <c r="CM346" s="13" t="n">
        <v>-0.086489</v>
      </c>
      <c r="CN346" s="13" t="n">
        <v>0.008929</v>
      </c>
      <c r="CO346" s="13" t="n">
        <v>-0.120666</v>
      </c>
      <c r="CP346" s="13" t="n">
        <v>0.107042</v>
      </c>
      <c r="CQ346" s="13" t="n">
        <v>0.010244</v>
      </c>
      <c r="CR346" s="13" t="n">
        <v>-0.025975</v>
      </c>
      <c r="CS346" s="13" t="n">
        <v>0.030981</v>
      </c>
      <c r="CT346" s="13" t="n">
        <v>-0.107217</v>
      </c>
      <c r="CU346" s="13" t="n">
        <v>0.066188</v>
      </c>
      <c r="CV346" s="13" t="n">
        <v>-0.000628</v>
      </c>
      <c r="CW346" s="13" t="n">
        <v>-0.097937</v>
      </c>
      <c r="CX346" s="13" t="n">
        <v>0.042482</v>
      </c>
      <c r="CY346" s="13" t="n">
        <v>0.017889</v>
      </c>
      <c r="CZ346" s="13" t="n">
        <v>0.01786</v>
      </c>
      <c r="DA346" s="13" t="n">
        <v>0.06965</v>
      </c>
      <c r="DB346" s="13" t="n">
        <v>-0.091534</v>
      </c>
      <c r="DC346" s="13" t="n">
        <v>-0.105944</v>
      </c>
      <c r="DD346" s="13" t="n">
        <v>-0.319728</v>
      </c>
      <c r="DE346" s="13" t="n">
        <v>0.259626</v>
      </c>
      <c r="DF346" s="13" t="n">
        <v>0.07167</v>
      </c>
      <c r="DG346" s="13" t="n">
        <v>0.031663</v>
      </c>
      <c r="DH346" s="13" t="n">
        <v>0.02819</v>
      </c>
      <c r="DI346" s="13" t="n">
        <v>0.091547</v>
      </c>
      <c r="DJ346" s="13" t="n">
        <v>-0.051048</v>
      </c>
      <c r="DK346" s="13" t="n">
        <v>0.061753</v>
      </c>
      <c r="DL346" s="13" t="n">
        <v>0.190474</v>
      </c>
      <c r="DM346" s="13" t="n">
        <v>0.071491</v>
      </c>
      <c r="DN346" s="13" t="n">
        <v>0.089893</v>
      </c>
      <c r="DO346" s="13" t="n">
        <v>0.08839</v>
      </c>
      <c r="DP346" s="13" t="n">
        <v>0.074558</v>
      </c>
      <c r="DQ346" s="13" t="n">
        <v>0.012305</v>
      </c>
      <c r="DR346" s="13" t="n">
        <v>0.071065</v>
      </c>
      <c r="DS346" s="13" t="n">
        <v>0.004465</v>
      </c>
      <c r="DT346" s="13" t="n">
        <v>-0.060784</v>
      </c>
      <c r="DV346" s="13" t="n">
        <v>0.030095</v>
      </c>
      <c r="DW346" s="13" t="n">
        <v>0.016131</v>
      </c>
      <c r="DX346" s="13" t="n">
        <v>-0.040731</v>
      </c>
      <c r="DY346" s="13" t="n">
        <v>0.143686</v>
      </c>
      <c r="DZ346" s="13" t="n">
        <v>0.0482</v>
      </c>
      <c r="EA346" s="13" t="n">
        <v>0.001537</v>
      </c>
      <c r="EB346" s="13" t="n">
        <v>0.013285</v>
      </c>
      <c r="EC346" s="13" t="n">
        <v>-0.021438</v>
      </c>
      <c r="ED346" s="13" t="n">
        <v>-7.2E-005</v>
      </c>
      <c r="EE346" s="13" t="n">
        <v>-0.05102</v>
      </c>
      <c r="EF346" s="13" t="n">
        <v>0.04353</v>
      </c>
      <c r="EG346" s="13" t="n">
        <v>0.053078</v>
      </c>
      <c r="EH346" s="13" t="n">
        <v>-0.039855</v>
      </c>
      <c r="EI346" s="13" t="n">
        <v>0.070085</v>
      </c>
      <c r="EJ346" s="13" t="n">
        <v>0.001568</v>
      </c>
      <c r="EK346" s="13" t="n">
        <v>0.020467</v>
      </c>
      <c r="EL346" s="13" t="n">
        <v>0.002096</v>
      </c>
      <c r="EM346" s="13" t="n">
        <v>0.023978</v>
      </c>
      <c r="EN346" s="13" t="n">
        <v>-0.02306</v>
      </c>
      <c r="EO346" s="13" t="n">
        <v>0.005523</v>
      </c>
      <c r="EP346" s="13" t="n">
        <v>0.044326</v>
      </c>
      <c r="EQ346" s="13" t="n">
        <v>0.050541</v>
      </c>
      <c r="ER346" s="13" t="n">
        <v>0.002107</v>
      </c>
      <c r="ES346" s="13" t="n">
        <v>0.023667</v>
      </c>
      <c r="ET346" s="13" t="n">
        <v>0.028519</v>
      </c>
      <c r="EU346" s="13" t="n">
        <v>-0.018531</v>
      </c>
      <c r="EV346" s="13" t="n">
        <v>-0.090754</v>
      </c>
      <c r="EW346" s="13" t="n">
        <v>0.003332</v>
      </c>
      <c r="EX346" s="13" t="n">
        <v>-0.123315</v>
      </c>
      <c r="EY346" s="13" t="n">
        <v>0.116389</v>
      </c>
      <c r="EZ346" s="13" t="n">
        <v>0.014066</v>
      </c>
      <c r="FA346" s="13" t="n">
        <v>-0.037679</v>
      </c>
      <c r="FB346" s="13" t="n">
        <v>0.033327</v>
      </c>
      <c r="FC346" s="13" t="n">
        <v>-0.11674</v>
      </c>
      <c r="FD346" s="13" t="n">
        <v>0.059213</v>
      </c>
      <c r="FE346" s="13" t="n">
        <v>0.002977</v>
      </c>
      <c r="FF346" s="13" t="n">
        <v>-0.104777</v>
      </c>
      <c r="FG346" s="13" t="n">
        <v>0.052888</v>
      </c>
      <c r="FH346" s="13" t="n">
        <v>0.012588</v>
      </c>
      <c r="FI346" s="13" t="n">
        <v>0.029324</v>
      </c>
      <c r="FJ346" s="13" t="n">
        <v>0.092391</v>
      </c>
      <c r="FK346" s="13" t="n">
        <v>-0.112669</v>
      </c>
      <c r="FL346" s="13" t="n">
        <v>-0.11454</v>
      </c>
      <c r="FM346" s="13" t="n">
        <v>-0.355793</v>
      </c>
      <c r="FN346" s="13" t="n">
        <v>0.412707</v>
      </c>
      <c r="FO346" s="13" t="n">
        <v>0.071711</v>
      </c>
      <c r="FP346" s="13" t="n">
        <v>0.066996</v>
      </c>
      <c r="FQ346" s="13" t="n">
        <v>0.020001</v>
      </c>
      <c r="FR346" s="13" t="n">
        <v>0.09015</v>
      </c>
      <c r="FS346" s="13" t="n">
        <v>-0.059242</v>
      </c>
      <c r="FT346" s="13" t="n">
        <v>0.066831</v>
      </c>
      <c r="FU346" s="13" t="n">
        <v>0.207981</v>
      </c>
      <c r="FV346" s="13" t="n">
        <v>0.066273</v>
      </c>
      <c r="FW346" s="13" t="n">
        <v>0.082058</v>
      </c>
      <c r="FX346" s="13" t="n">
        <v>0.104681</v>
      </c>
      <c r="FY346" s="13" t="n">
        <v>0.087232</v>
      </c>
      <c r="FZ346" s="13" t="n">
        <v>0.018575</v>
      </c>
      <c r="GA346" s="13" t="n">
        <v>0.064895</v>
      </c>
      <c r="GB346" s="13" t="n">
        <v>-0.004041</v>
      </c>
      <c r="GC346" s="13" t="n">
        <v>-0.062834</v>
      </c>
    </row>
    <row r="347" customFormat="false" ht="15" hidden="false" customHeight="false" outlineLevel="0" collapsed="false">
      <c r="B347" s="8" t="str">
        <f aca="false">Deals!B347</f>
        <v>Energizer Holdings, Inc.</v>
      </c>
      <c r="C347" s="12" t="n">
        <v>1</v>
      </c>
      <c r="D347" s="13" t="n">
        <v>-0.040947</v>
      </c>
      <c r="E347" s="13" t="n">
        <v>0.010927</v>
      </c>
      <c r="F347" s="13" t="n">
        <v>-0.069055</v>
      </c>
      <c r="G347" s="13" t="n">
        <v>-0.035261</v>
      </c>
      <c r="H347" s="13" t="n">
        <v>-0.005795</v>
      </c>
      <c r="I347" s="13" t="n">
        <v>0.131361</v>
      </c>
      <c r="J347" s="13" t="n">
        <v>0.086982</v>
      </c>
      <c r="K347" s="13" t="n">
        <v>0.016223</v>
      </c>
      <c r="L347" s="13" t="n">
        <v>0.062422</v>
      </c>
      <c r="M347" s="13" t="n">
        <v>-0.095053</v>
      </c>
      <c r="N347" s="13" t="n">
        <v>-0.104104</v>
      </c>
      <c r="O347" s="13" t="n">
        <v>-0.040608</v>
      </c>
      <c r="P347" s="13" t="n">
        <v>-0.041676</v>
      </c>
      <c r="Q347" s="13" t="n">
        <v>0.043035</v>
      </c>
      <c r="R347" s="13" t="n">
        <v>-0.06645</v>
      </c>
      <c r="S347" s="13" t="n">
        <v>0.068388</v>
      </c>
      <c r="T347" s="13" t="n">
        <v>0.044633</v>
      </c>
      <c r="U347" s="13" t="n">
        <v>0.213422</v>
      </c>
      <c r="V347" s="13" t="n">
        <v>-0.064239</v>
      </c>
      <c r="W347" s="13" t="n">
        <v>0.093612</v>
      </c>
      <c r="X347" s="13" t="n">
        <v>-0.037261</v>
      </c>
      <c r="Y347" s="13" t="n">
        <v>0.058926</v>
      </c>
      <c r="Z347" s="13" t="n">
        <v>0.036549</v>
      </c>
      <c r="AA347" s="13" t="n">
        <v>0.011436</v>
      </c>
      <c r="AB347" s="13" t="n">
        <v>-0.001413</v>
      </c>
      <c r="AC347" s="13" t="n">
        <v>-0.077685</v>
      </c>
      <c r="AD347" s="13" t="n">
        <v>0.002046</v>
      </c>
      <c r="AE347" s="13" t="n">
        <v>-0.237196</v>
      </c>
      <c r="AF347" s="13" t="n">
        <v>0.007138</v>
      </c>
      <c r="AG347" s="13" t="n">
        <v>0.049834</v>
      </c>
      <c r="AH347" s="13" t="n">
        <v>-0.032068</v>
      </c>
      <c r="AI347" s="13" t="n">
        <v>-0.020706</v>
      </c>
      <c r="AJ347" s="13" t="n">
        <v>0.06588</v>
      </c>
      <c r="AK347" s="13" t="n">
        <v>-0.145542</v>
      </c>
      <c r="AL347" s="13" t="n">
        <v>-0.055718</v>
      </c>
      <c r="AM347" s="13" t="n">
        <v>0.089027</v>
      </c>
      <c r="AN347" s="13" t="n">
        <v>-0.085076</v>
      </c>
      <c r="AO347" s="13" t="n">
        <v>0.131948</v>
      </c>
      <c r="AP347" s="13" t="n">
        <v>-0.025011</v>
      </c>
      <c r="AQ347" s="13" t="n">
        <v>0.174159</v>
      </c>
      <c r="AR347" s="13" t="n">
        <v>0.006615</v>
      </c>
      <c r="AS347" s="13" t="n">
        <v>-0.078853</v>
      </c>
      <c r="AT347" s="13" t="n">
        <v>-0.070687</v>
      </c>
      <c r="AU347" s="13" t="n">
        <v>-0.296348</v>
      </c>
      <c r="AV347" s="13" t="n">
        <v>0.287934</v>
      </c>
      <c r="AW347" s="13" t="n">
        <v>0.126283</v>
      </c>
      <c r="AX347" s="13" t="n">
        <v>0.08227</v>
      </c>
      <c r="AY347" s="13" t="n">
        <v>0.055591</v>
      </c>
      <c r="AZ347" s="13" t="n">
        <v>-0.076601</v>
      </c>
      <c r="BA347" s="13" t="n">
        <v>-0.154461</v>
      </c>
      <c r="BB347" s="13" t="n">
        <v>0.005365</v>
      </c>
      <c r="BC347" s="13" t="n">
        <v>0.064549</v>
      </c>
      <c r="BD347" s="13" t="n">
        <v>0.006923</v>
      </c>
      <c r="BE347" s="13" t="n">
        <v>0.039355</v>
      </c>
      <c r="BF347" s="13" t="n">
        <v>-0.046533</v>
      </c>
      <c r="BG347" s="13" t="n">
        <v>0.135407</v>
      </c>
      <c r="BH347" s="13" t="n">
        <v>0.038769</v>
      </c>
      <c r="BI347" s="13" t="n">
        <v>-0.066126</v>
      </c>
      <c r="BJ347" s="13" t="n">
        <v>-0.066464</v>
      </c>
      <c r="BK347" s="13" t="n">
        <v>-0.003025</v>
      </c>
      <c r="BM347" s="13" t="n">
        <v>-0.01104</v>
      </c>
      <c r="BN347" s="13" t="n">
        <v>0</v>
      </c>
      <c r="BO347" s="13" t="n">
        <v>-0.048917</v>
      </c>
      <c r="BP347" s="13" t="n">
        <v>0.059159</v>
      </c>
      <c r="BQ347" s="13" t="n">
        <v>0.003178</v>
      </c>
      <c r="BR347" s="13" t="n">
        <v>0.025215</v>
      </c>
      <c r="BS347" s="13" t="n">
        <v>0.039548</v>
      </c>
      <c r="BT347" s="13" t="n">
        <v>0.015682</v>
      </c>
      <c r="BU347" s="13" t="n">
        <v>0.017618</v>
      </c>
      <c r="BV347" s="13" t="n">
        <v>0.016762</v>
      </c>
      <c r="BW347" s="13" t="n">
        <v>0.025148</v>
      </c>
      <c r="BX347" s="13" t="n">
        <v>0.007932</v>
      </c>
      <c r="BY347" s="13" t="n">
        <v>0.007953</v>
      </c>
      <c r="BZ347" s="13" t="n">
        <v>0.024036</v>
      </c>
      <c r="CA347" s="13" t="n">
        <v>0.023892</v>
      </c>
      <c r="CB347" s="13" t="n">
        <v>0.038463</v>
      </c>
      <c r="CC347" s="13" t="n">
        <v>0.01021</v>
      </c>
      <c r="CD347" s="13" t="n">
        <v>0.050764</v>
      </c>
      <c r="CE347" s="13" t="n">
        <v>-0.029375</v>
      </c>
      <c r="CF347" s="13" t="n">
        <v>0.021376</v>
      </c>
      <c r="CG347" s="13" t="n">
        <v>-0.001966</v>
      </c>
      <c r="CH347" s="13" t="n">
        <v>0.060957</v>
      </c>
      <c r="CI347" s="13" t="n">
        <v>-0.00261</v>
      </c>
      <c r="CJ347" s="13" t="n">
        <v>0.012289</v>
      </c>
      <c r="CK347" s="13" t="n">
        <v>0.06538</v>
      </c>
      <c r="CL347" s="13" t="n">
        <v>-0.019284</v>
      </c>
      <c r="CM347" s="13" t="n">
        <v>-0.134942</v>
      </c>
      <c r="CN347" s="13" t="n">
        <v>0.003477</v>
      </c>
      <c r="CO347" s="13" t="n">
        <v>-0.11214</v>
      </c>
      <c r="CP347" s="13" t="n">
        <v>0.142621</v>
      </c>
      <c r="CQ347" s="13" t="n">
        <v>0.067853</v>
      </c>
      <c r="CR347" s="13" t="n">
        <v>-0.013378</v>
      </c>
      <c r="CS347" s="13" t="n">
        <v>0.031745</v>
      </c>
      <c r="CT347" s="13" t="n">
        <v>-0.054149</v>
      </c>
      <c r="CU347" s="13" t="n">
        <v>0.095155</v>
      </c>
      <c r="CV347" s="13" t="n">
        <v>0.030932</v>
      </c>
      <c r="CW347" s="13" t="n">
        <v>-0.053799</v>
      </c>
      <c r="CX347" s="13" t="n">
        <v>-0.033039</v>
      </c>
      <c r="CY347" s="13" t="n">
        <v>0.038854</v>
      </c>
      <c r="CZ347" s="13" t="n">
        <v>0.07419</v>
      </c>
      <c r="DA347" s="13" t="n">
        <v>0.002582</v>
      </c>
      <c r="DB347" s="13" t="n">
        <v>-0.010175</v>
      </c>
      <c r="DC347" s="13" t="n">
        <v>-0.066114</v>
      </c>
      <c r="DD347" s="13" t="n">
        <v>-0.177333</v>
      </c>
      <c r="DE347" s="13" t="n">
        <v>0.175214</v>
      </c>
      <c r="DF347" s="13" t="n">
        <v>0.124257</v>
      </c>
      <c r="DG347" s="13" t="n">
        <v>0.046007</v>
      </c>
      <c r="DH347" s="13" t="n">
        <v>0.011045</v>
      </c>
      <c r="DI347" s="13" t="n">
        <v>0.084196</v>
      </c>
      <c r="DJ347" s="13" t="n">
        <v>-0.031087</v>
      </c>
      <c r="DK347" s="13" t="n">
        <v>0.030388</v>
      </c>
      <c r="DL347" s="13" t="n">
        <v>0.207556</v>
      </c>
      <c r="DM347" s="13" t="n">
        <v>0.12645</v>
      </c>
      <c r="DN347" s="13" t="n">
        <v>0.024415</v>
      </c>
      <c r="DO347" s="13" t="n">
        <v>-0.000483</v>
      </c>
      <c r="DP347" s="13" t="n">
        <v>-0.047837</v>
      </c>
      <c r="DQ347" s="13" t="n">
        <v>0.02869</v>
      </c>
      <c r="DR347" s="13" t="n">
        <v>-0.033421</v>
      </c>
      <c r="DS347" s="13" t="n">
        <v>0.054695</v>
      </c>
      <c r="DT347" s="13" t="n">
        <v>-0.02501</v>
      </c>
      <c r="DV347" s="13" t="n">
        <v>-0.012112</v>
      </c>
      <c r="DW347" s="13" t="n">
        <v>-0.000608</v>
      </c>
      <c r="DX347" s="13" t="n">
        <v>-0.052504</v>
      </c>
      <c r="DY347" s="13" t="n">
        <v>0.057973</v>
      </c>
      <c r="DZ347" s="13" t="n">
        <v>-0.000793</v>
      </c>
      <c r="EA347" s="13" t="n">
        <v>0.027035</v>
      </c>
      <c r="EB347" s="13" t="n">
        <v>0.042605</v>
      </c>
      <c r="EC347" s="13" t="n">
        <v>0.025166</v>
      </c>
      <c r="ED347" s="13" t="n">
        <v>0.00737</v>
      </c>
      <c r="EE347" s="13" t="n">
        <v>0.010392</v>
      </c>
      <c r="EF347" s="13" t="n">
        <v>0.035766</v>
      </c>
      <c r="EG347" s="13" t="n">
        <v>0.008416</v>
      </c>
      <c r="EH347" s="13" t="n">
        <v>0.0091</v>
      </c>
      <c r="EI347" s="13" t="n">
        <v>0.024501</v>
      </c>
      <c r="EJ347" s="13" t="n">
        <v>0.020936</v>
      </c>
      <c r="EK347" s="13" t="n">
        <v>0.042491</v>
      </c>
      <c r="EL347" s="13" t="n">
        <v>0.00498</v>
      </c>
      <c r="EM347" s="13" t="n">
        <v>0.038418</v>
      </c>
      <c r="EN347" s="13" t="n">
        <v>-0.032533</v>
      </c>
      <c r="EO347" s="13" t="n">
        <v>0.012494</v>
      </c>
      <c r="EP347" s="13" t="n">
        <v>0.008404</v>
      </c>
      <c r="EQ347" s="13" t="n">
        <v>0.061318</v>
      </c>
      <c r="ER347" s="13" t="n">
        <v>0.013706</v>
      </c>
      <c r="ES347" s="13" t="n">
        <v>0.011294</v>
      </c>
      <c r="ET347" s="13" t="n">
        <v>0.06077</v>
      </c>
      <c r="EU347" s="13" t="n">
        <v>-0.023636</v>
      </c>
      <c r="EV347" s="13" t="n">
        <v>-0.143435</v>
      </c>
      <c r="EW347" s="13" t="n">
        <v>0.012373</v>
      </c>
      <c r="EX347" s="13" t="n">
        <v>-0.111642</v>
      </c>
      <c r="EY347" s="13" t="n">
        <v>0.160467</v>
      </c>
      <c r="EZ347" s="13" t="n">
        <v>0.062815</v>
      </c>
      <c r="FA347" s="13" t="n">
        <v>-0.010624</v>
      </c>
      <c r="FB347" s="13" t="n">
        <v>0.022678</v>
      </c>
      <c r="FC347" s="13" t="n">
        <v>-0.07708</v>
      </c>
      <c r="FD347" s="13" t="n">
        <v>0.091022</v>
      </c>
      <c r="FE347" s="13" t="n">
        <v>0.026044</v>
      </c>
      <c r="FF347" s="13" t="n">
        <v>-0.051077</v>
      </c>
      <c r="FG347" s="13" t="n">
        <v>-0.027706</v>
      </c>
      <c r="FH347" s="13" t="n">
        <v>0.049115</v>
      </c>
      <c r="FI347" s="13" t="n">
        <v>0.074613</v>
      </c>
      <c r="FJ347" s="13" t="n">
        <v>0.002853</v>
      </c>
      <c r="FK347" s="13" t="n">
        <v>-0.004408</v>
      </c>
      <c r="FL347" s="13" t="n">
        <v>-0.062037</v>
      </c>
      <c r="FM347" s="13" t="n">
        <v>-0.189678</v>
      </c>
      <c r="FN347" s="13" t="n">
        <v>0.196761</v>
      </c>
      <c r="FO347" s="13" t="n">
        <v>0.118762</v>
      </c>
      <c r="FP347" s="13" t="n">
        <v>0.046814</v>
      </c>
      <c r="FQ347" s="13" t="n">
        <v>0.008228</v>
      </c>
      <c r="FR347" s="13" t="n">
        <v>0.084717</v>
      </c>
      <c r="FS347" s="13" t="n">
        <v>-0.030373</v>
      </c>
      <c r="FT347" s="13" t="n">
        <v>0.034269</v>
      </c>
      <c r="FU347" s="13" t="n">
        <v>0.21392</v>
      </c>
      <c r="FV347" s="13" t="n">
        <v>0.129432</v>
      </c>
      <c r="FW347" s="13" t="n">
        <v>0.017059</v>
      </c>
      <c r="FX347" s="13" t="n">
        <v>0.021424</v>
      </c>
      <c r="FY347" s="13" t="n">
        <v>-0.036464</v>
      </c>
      <c r="FZ347" s="13" t="n">
        <v>0.030769</v>
      </c>
      <c r="GA347" s="13" t="n">
        <v>-0.028421</v>
      </c>
      <c r="GB347" s="13" t="n">
        <v>0.061708</v>
      </c>
      <c r="GC347" s="13" t="n">
        <v>-0.023545</v>
      </c>
    </row>
    <row r="348" customFormat="false" ht="15" hidden="false" customHeight="false" outlineLevel="0" collapsed="false">
      <c r="B348" s="8" t="str">
        <f aca="false">Deals!B348</f>
        <v>Sequential Brands Group, Inc.</v>
      </c>
      <c r="C348" s="12" t="n">
        <v>1</v>
      </c>
      <c r="D348" s="13" t="n">
        <v>-0.103321</v>
      </c>
      <c r="E348" s="13" t="n">
        <v>0.097394</v>
      </c>
      <c r="F348" s="13" t="n">
        <v>-0.1</v>
      </c>
      <c r="G348" s="13" t="n">
        <v>-0.288889</v>
      </c>
      <c r="H348" s="13" t="n">
        <v>-0.085938</v>
      </c>
      <c r="I348" s="13" t="n">
        <v>-0.010684</v>
      </c>
      <c r="J348" s="13" t="n">
        <v>-0.151188</v>
      </c>
      <c r="K348" s="13" t="n">
        <v>-0.010178</v>
      </c>
      <c r="L348" s="13" t="n">
        <v>-0.133676</v>
      </c>
      <c r="M348" s="13" t="n">
        <v>-0.047478</v>
      </c>
      <c r="N348" s="13" t="n">
        <v>0.242991</v>
      </c>
      <c r="O348" s="13" t="n">
        <v>-0.195489</v>
      </c>
      <c r="P348" s="13" t="n">
        <v>-0.049844</v>
      </c>
      <c r="Q348" s="13" t="n">
        <v>-0.019672</v>
      </c>
      <c r="R348" s="13" t="n">
        <v>-0.130435</v>
      </c>
      <c r="S348" s="13" t="n">
        <v>-0.319231</v>
      </c>
      <c r="T348" s="13" t="n">
        <v>0.00565</v>
      </c>
      <c r="U348" s="13" t="n">
        <v>-0.089888</v>
      </c>
      <c r="V348" s="13" t="n">
        <v>0.222222</v>
      </c>
      <c r="W348" s="13" t="n">
        <v>0.055556</v>
      </c>
      <c r="X348" s="13" t="n">
        <v>-0.076555</v>
      </c>
      <c r="Y348" s="13" t="n">
        <v>0.067358</v>
      </c>
      <c r="Z348" s="13" t="n">
        <v>-0.043689</v>
      </c>
      <c r="AA348" s="13" t="n">
        <v>0.101523</v>
      </c>
      <c r="AB348" s="13" t="n">
        <v>-0.170507</v>
      </c>
      <c r="AC348" s="13" t="n">
        <v>-0.072222</v>
      </c>
      <c r="AD348" s="13" t="n">
        <v>-0.215569</v>
      </c>
      <c r="AE348" s="13" t="n">
        <v>-0.267176</v>
      </c>
      <c r="AF348" s="13" t="n">
        <v>-0.166562</v>
      </c>
      <c r="AG348" s="13" t="n">
        <v>0.36233</v>
      </c>
      <c r="AH348" s="13" t="n">
        <v>0.541284</v>
      </c>
      <c r="AI348" s="13" t="n">
        <v>-0.238095</v>
      </c>
      <c r="AJ348" s="13" t="n">
        <v>-0.27375</v>
      </c>
      <c r="AK348" s="13" t="n">
        <v>-0.214716</v>
      </c>
      <c r="AL348" s="13" t="n">
        <v>-0.246575</v>
      </c>
      <c r="AM348" s="13" t="n">
        <v>-0.226909</v>
      </c>
      <c r="AN348" s="13" t="n">
        <v>-0.317968</v>
      </c>
      <c r="AO348" s="13" t="n">
        <v>-0.234483</v>
      </c>
      <c r="AP348" s="13" t="n">
        <v>0.689189</v>
      </c>
      <c r="AQ348" s="13" t="n">
        <v>0.066667</v>
      </c>
      <c r="AR348" s="13" t="n">
        <v>-0.14375</v>
      </c>
      <c r="AS348" s="13" t="n">
        <v>-0.087299</v>
      </c>
      <c r="AT348" s="13" t="n">
        <v>-0.232246</v>
      </c>
      <c r="AU348" s="13" t="n">
        <v>-0.145833</v>
      </c>
      <c r="AV348" s="13" t="n">
        <v>0.039512</v>
      </c>
      <c r="AW348" s="13" t="n">
        <v>-0.134209</v>
      </c>
      <c r="AX348" s="13" t="n">
        <v>0.138211</v>
      </c>
      <c r="AY348" s="13" t="n">
        <v>-0.280952</v>
      </c>
      <c r="AZ348" s="13" t="n">
        <v>0.008278</v>
      </c>
      <c r="BA348" s="13" t="n">
        <v>-0.247947</v>
      </c>
      <c r="BB348" s="13" t="n">
        <v>0.286026</v>
      </c>
      <c r="BC348" s="13" t="n">
        <v>0.764007</v>
      </c>
      <c r="BD348" s="13" t="n">
        <v>0.381136</v>
      </c>
      <c r="BE348" s="13" t="n">
        <v>0.185366</v>
      </c>
      <c r="BF348" s="13" t="n">
        <v>-0.04468</v>
      </c>
      <c r="BG348" s="13" t="n">
        <v>0.408</v>
      </c>
      <c r="BH348" s="13" t="n">
        <v>0.092657</v>
      </c>
      <c r="BI348" s="13" t="n">
        <v>-0.7012</v>
      </c>
      <c r="BJ348" s="13" t="n">
        <v>0.141901</v>
      </c>
      <c r="BK348" s="13" t="n">
        <v>0.181712</v>
      </c>
      <c r="BM348" s="13" t="n">
        <v>0.032884</v>
      </c>
      <c r="BN348" s="13" t="n">
        <v>0.018853</v>
      </c>
      <c r="BO348" s="13" t="n">
        <v>-0.030427</v>
      </c>
      <c r="BP348" s="13" t="n">
        <v>0.135926</v>
      </c>
      <c r="BQ348" s="13" t="n">
        <v>0.04365</v>
      </c>
      <c r="BR348" s="13" t="n">
        <v>-0.00087</v>
      </c>
      <c r="BS348" s="13" t="n">
        <v>-0.013856</v>
      </c>
      <c r="BT348" s="13" t="n">
        <v>0.001807</v>
      </c>
      <c r="BU348" s="13" t="n">
        <v>0.002697</v>
      </c>
      <c r="BV348" s="13" t="n">
        <v>-0.031919</v>
      </c>
      <c r="BW348" s="13" t="n">
        <v>0.043568</v>
      </c>
      <c r="BX348" s="13" t="n">
        <v>-0.002382</v>
      </c>
      <c r="BY348" s="13" t="n">
        <v>-0.015454</v>
      </c>
      <c r="BZ348" s="13" t="n">
        <v>0.091039</v>
      </c>
      <c r="CA348" s="13" t="n">
        <v>0.009073</v>
      </c>
      <c r="CB348" s="13" t="n">
        <v>0.03861</v>
      </c>
      <c r="CC348" s="13" t="n">
        <v>0.002164</v>
      </c>
      <c r="CD348" s="13" t="n">
        <v>0.005313</v>
      </c>
      <c r="CE348" s="13" t="n">
        <v>-0.038367</v>
      </c>
      <c r="CF348" s="13" t="n">
        <v>0.024923</v>
      </c>
      <c r="CG348" s="13" t="n">
        <v>0.009816</v>
      </c>
      <c r="CH348" s="13" t="n">
        <v>0.063579</v>
      </c>
      <c r="CI348" s="13" t="n">
        <v>0.017622</v>
      </c>
      <c r="CJ348" s="13" t="n">
        <v>0.00198</v>
      </c>
      <c r="CK348" s="13" t="n">
        <v>0.02827</v>
      </c>
      <c r="CL348" s="13" t="n">
        <v>-0.023516</v>
      </c>
      <c r="CM348" s="13" t="n">
        <v>-0.080293</v>
      </c>
      <c r="CN348" s="13" t="n">
        <v>-0.033718</v>
      </c>
      <c r="CO348" s="13" t="n">
        <v>-0.122404</v>
      </c>
      <c r="CP348" s="13" t="n">
        <v>0.107903</v>
      </c>
      <c r="CQ348" s="13" t="n">
        <v>0.043961</v>
      </c>
      <c r="CR348" s="13" t="n">
        <v>-0.037061</v>
      </c>
      <c r="CS348" s="13" t="n">
        <v>0.018682</v>
      </c>
      <c r="CT348" s="13" t="n">
        <v>-0.079493</v>
      </c>
      <c r="CU348" s="13" t="n">
        <v>0.047192</v>
      </c>
      <c r="CV348" s="13" t="n">
        <v>-0.020901</v>
      </c>
      <c r="CW348" s="13" t="n">
        <v>-0.087416</v>
      </c>
      <c r="CX348" s="13" t="n">
        <v>0.079525</v>
      </c>
      <c r="CY348" s="13" t="n">
        <v>-0.005728</v>
      </c>
      <c r="CZ348" s="13" t="n">
        <v>0.040045</v>
      </c>
      <c r="DA348" s="13" t="n">
        <v>0.070372</v>
      </c>
      <c r="DB348" s="13" t="n">
        <v>-0.096911</v>
      </c>
      <c r="DC348" s="13" t="n">
        <v>-0.084809</v>
      </c>
      <c r="DD348" s="13" t="n">
        <v>-0.276923</v>
      </c>
      <c r="DE348" s="13" t="n">
        <v>0.15782</v>
      </c>
      <c r="DF348" s="13" t="n">
        <v>0.041402</v>
      </c>
      <c r="DG348" s="13" t="n">
        <v>0.064665</v>
      </c>
      <c r="DH348" s="13" t="n">
        <v>0.036497</v>
      </c>
      <c r="DI348" s="13" t="n">
        <v>0.060696</v>
      </c>
      <c r="DJ348" s="13" t="n">
        <v>-0.032792</v>
      </c>
      <c r="DK348" s="13" t="n">
        <v>0.012595</v>
      </c>
      <c r="DL348" s="13" t="n">
        <v>0.245286</v>
      </c>
      <c r="DM348" s="13" t="n">
        <v>0.07451</v>
      </c>
      <c r="DN348" s="13" t="n">
        <v>0.412114</v>
      </c>
      <c r="DO348" s="13" t="n">
        <v>-0.035384</v>
      </c>
      <c r="DP348" s="13" t="n">
        <v>0.117823</v>
      </c>
      <c r="DQ348" s="13" t="n">
        <v>-0.010157</v>
      </c>
      <c r="DR348" s="13" t="n">
        <v>0.107327</v>
      </c>
      <c r="DS348" s="13" t="n">
        <v>0.037629</v>
      </c>
      <c r="DT348" s="13" t="n">
        <v>-0.015695</v>
      </c>
      <c r="DV348" s="13" t="n">
        <v>0.030606</v>
      </c>
      <c r="DW348" s="13" t="n">
        <v>0.019938</v>
      </c>
      <c r="DX348" s="13" t="n">
        <v>-0.042755</v>
      </c>
      <c r="DY348" s="13" t="n">
        <v>0.111444</v>
      </c>
      <c r="DZ348" s="13" t="n">
        <v>0.035548</v>
      </c>
      <c r="EA348" s="13" t="n">
        <v>0.018209</v>
      </c>
      <c r="EB348" s="13" t="n">
        <v>-0.002873</v>
      </c>
      <c r="EC348" s="13" t="n">
        <v>0.00237</v>
      </c>
      <c r="ED348" s="13" t="n">
        <v>-0.006756</v>
      </c>
      <c r="EE348" s="13" t="n">
        <v>-0.025655</v>
      </c>
      <c r="EF348" s="13" t="n">
        <v>0.02877</v>
      </c>
      <c r="EG348" s="13" t="n">
        <v>-0.009182</v>
      </c>
      <c r="EH348" s="13" t="n">
        <v>-0.019957</v>
      </c>
      <c r="EI348" s="13" t="n">
        <v>0.086929</v>
      </c>
      <c r="EJ348" s="13" t="n">
        <v>0.008946</v>
      </c>
      <c r="EK348" s="13" t="n">
        <v>0.048429</v>
      </c>
      <c r="EL348" s="13" t="n">
        <v>0.022056</v>
      </c>
      <c r="EM348" s="13" t="n">
        <v>0.024648</v>
      </c>
      <c r="EN348" s="13" t="n">
        <v>-0.039029</v>
      </c>
      <c r="EO348" s="13" t="n">
        <v>0.003551</v>
      </c>
      <c r="EP348" s="13" t="n">
        <v>0.006746</v>
      </c>
      <c r="EQ348" s="13" t="n">
        <v>0.038322</v>
      </c>
      <c r="ER348" s="13" t="n">
        <v>0.019575</v>
      </c>
      <c r="ES348" s="13" t="n">
        <v>-0.003848</v>
      </c>
      <c r="ET348" s="13" t="n">
        <v>0.013367</v>
      </c>
      <c r="EU348" s="13" t="n">
        <v>-0.027309</v>
      </c>
      <c r="EV348" s="13" t="n">
        <v>-0.085705</v>
      </c>
      <c r="EW348" s="13" t="n">
        <v>-0.043299</v>
      </c>
      <c r="EX348" s="13" t="n">
        <v>-0.140705</v>
      </c>
      <c r="EY348" s="13" t="n">
        <v>0.139049</v>
      </c>
      <c r="EZ348" s="13" t="n">
        <v>0.049845</v>
      </c>
      <c r="FA348" s="13" t="n">
        <v>-0.030541</v>
      </c>
      <c r="FB348" s="13" t="n">
        <v>0.010967</v>
      </c>
      <c r="FC348" s="13" t="n">
        <v>-0.079865</v>
      </c>
      <c r="FD348" s="13" t="n">
        <v>0.009675</v>
      </c>
      <c r="FE348" s="13" t="n">
        <v>-0.023852</v>
      </c>
      <c r="FF348" s="13" t="n">
        <v>-0.064003</v>
      </c>
      <c r="FG348" s="13" t="n">
        <v>0.056801</v>
      </c>
      <c r="FH348" s="13" t="n">
        <v>-0.028552</v>
      </c>
      <c r="FI348" s="13" t="n">
        <v>0.016991</v>
      </c>
      <c r="FJ348" s="13" t="n">
        <v>0.080169</v>
      </c>
      <c r="FK348" s="13" t="n">
        <v>-0.013171</v>
      </c>
      <c r="FL348" s="13" t="n">
        <v>-0.067954</v>
      </c>
      <c r="FM348" s="13" t="n">
        <v>-0.266897</v>
      </c>
      <c r="FN348" s="13" t="n">
        <v>0.20596</v>
      </c>
      <c r="FO348" s="13" t="n">
        <v>0.073257</v>
      </c>
      <c r="FP348" s="13" t="n">
        <v>0.145066</v>
      </c>
      <c r="FQ348" s="13" t="n">
        <v>0.049638</v>
      </c>
      <c r="FR348" s="13" t="n">
        <v>0.036972</v>
      </c>
      <c r="FS348" s="13" t="n">
        <v>-0.017021</v>
      </c>
      <c r="FT348" s="13" t="n">
        <v>0.019086</v>
      </c>
      <c r="FU348" s="13" t="n">
        <v>0.26159</v>
      </c>
      <c r="FV348" s="13" t="n">
        <v>0.097557</v>
      </c>
      <c r="FW348" s="13" t="n">
        <v>0.284845</v>
      </c>
      <c r="FX348" s="13" t="n">
        <v>0.128665</v>
      </c>
      <c r="FY348" s="13" t="n">
        <v>0.046507</v>
      </c>
      <c r="FZ348" s="13" t="n">
        <v>-0.004233</v>
      </c>
      <c r="GA348" s="13" t="n">
        <v>0.062602</v>
      </c>
      <c r="GB348" s="13" t="n">
        <v>0.061298</v>
      </c>
      <c r="GC348" s="13" t="n">
        <v>-0.016461</v>
      </c>
    </row>
    <row r="349" customFormat="false" ht="15" hidden="false" customHeight="false" outlineLevel="0" collapsed="false">
      <c r="B349" s="8" t="str">
        <f aca="false">Deals!B349</f>
        <v>Gen Digital Inc.</v>
      </c>
      <c r="C349" s="12" t="n">
        <v>1</v>
      </c>
      <c r="D349" s="13" t="n">
        <v>0.040199</v>
      </c>
      <c r="E349" s="13" t="n">
        <v>-0.002789</v>
      </c>
      <c r="F349" s="13" t="n">
        <v>-0.025569</v>
      </c>
      <c r="G349" s="13" t="n">
        <v>-0.0205</v>
      </c>
      <c r="H349" s="13" t="n">
        <v>0.153202</v>
      </c>
      <c r="I349" s="13" t="n">
        <v>0.037024</v>
      </c>
      <c r="J349" s="13" t="n">
        <v>0.073854</v>
      </c>
      <c r="K349" s="13" t="n">
        <v>0.030965</v>
      </c>
      <c r="L349" s="13" t="n">
        <v>-0.041733</v>
      </c>
      <c r="M349" s="13" t="n">
        <v>-0.067964</v>
      </c>
      <c r="N349" s="13" t="n">
        <v>0.096991</v>
      </c>
      <c r="O349" s="13" t="n">
        <v>-0.032591</v>
      </c>
      <c r="P349" s="13" t="n">
        <v>0.094396</v>
      </c>
      <c r="Q349" s="13" t="n">
        <v>-0.009448</v>
      </c>
      <c r="R349" s="13" t="n">
        <v>-0.108615</v>
      </c>
      <c r="S349" s="13" t="n">
        <v>-0.031412</v>
      </c>
      <c r="T349" s="13" t="n">
        <v>-0.029579</v>
      </c>
      <c r="U349" s="13" t="n">
        <v>-0.034521</v>
      </c>
      <c r="V349" s="13" t="n">
        <v>-0.016736</v>
      </c>
      <c r="W349" s="13" t="n">
        <v>0.006623</v>
      </c>
      <c r="X349" s="13" t="n">
        <v>0.381579</v>
      </c>
      <c r="Y349" s="13" t="n">
        <v>0.090476</v>
      </c>
      <c r="Z349" s="13" t="n">
        <v>-0.340611</v>
      </c>
      <c r="AA349" s="13" t="n">
        <v>0.172185</v>
      </c>
      <c r="AB349" s="13" t="n">
        <v>-0.237288</v>
      </c>
      <c r="AC349" s="13" t="n">
        <v>0.140741</v>
      </c>
      <c r="AD349" s="13" t="n">
        <v>0.032468</v>
      </c>
      <c r="AE349" s="13" t="n">
        <v>-0.257862</v>
      </c>
      <c r="AF349" s="13" t="n">
        <v>0.330508</v>
      </c>
      <c r="AG349" s="13" t="n">
        <v>-0.127389</v>
      </c>
      <c r="AH349" s="13" t="n">
        <v>0.051095</v>
      </c>
      <c r="AI349" s="13" t="n">
        <v>-0.097222</v>
      </c>
      <c r="AJ349" s="13" t="n">
        <v>-0.130769</v>
      </c>
      <c r="AK349" s="13" t="n">
        <v>0.097345</v>
      </c>
      <c r="AL349" s="13" t="n">
        <v>-0.056452</v>
      </c>
      <c r="AM349" s="13" t="n">
        <v>-0.076923</v>
      </c>
      <c r="AN349" s="13" t="n">
        <v>0.027778</v>
      </c>
      <c r="AO349" s="13" t="n">
        <v>0.153153</v>
      </c>
      <c r="AP349" s="13" t="n">
        <v>0.021856</v>
      </c>
      <c r="AQ349" s="13" t="n">
        <v>0.0249</v>
      </c>
      <c r="AR349" s="13" t="n">
        <v>0.113636</v>
      </c>
      <c r="AS349" s="13" t="n">
        <v>-0.330401</v>
      </c>
      <c r="AT349" s="13" t="n">
        <v>-0.016816</v>
      </c>
      <c r="AU349" s="13" t="n">
        <v>0.136825</v>
      </c>
      <c r="AV349" s="13" t="n">
        <v>0.070992</v>
      </c>
      <c r="AW349" s="13" t="n">
        <v>-0.1295</v>
      </c>
      <c r="AX349" s="13" t="n">
        <v>0.081694</v>
      </c>
      <c r="AY349" s="13" t="n">
        <v>0.096503</v>
      </c>
      <c r="AZ349" s="13" t="n">
        <v>-0.113946</v>
      </c>
      <c r="BA349" s="13" t="n">
        <v>-0.012956</v>
      </c>
      <c r="BB349" s="13" t="n">
        <v>-0.113758</v>
      </c>
      <c r="BC349" s="13" t="n">
        <v>0.139879</v>
      </c>
      <c r="BD349" s="13" t="n">
        <v>0.013956</v>
      </c>
      <c r="BE349" s="13" t="n">
        <v>-0.074039</v>
      </c>
      <c r="BF349" s="13" t="n">
        <v>0.089698</v>
      </c>
      <c r="BG349" s="13" t="n">
        <v>0.016463</v>
      </c>
      <c r="BH349" s="13" t="n">
        <v>0.279963</v>
      </c>
      <c r="BI349" s="13" t="n">
        <v>-0.015907</v>
      </c>
      <c r="BJ349" s="13" t="n">
        <v>-0.08817</v>
      </c>
      <c r="BK349" s="13" t="n">
        <v>0.070105</v>
      </c>
      <c r="BM349" s="13" t="n">
        <v>0.008286</v>
      </c>
      <c r="BN349" s="13" t="n">
        <v>-0.021076</v>
      </c>
      <c r="BO349" s="13" t="n">
        <v>0.046286</v>
      </c>
      <c r="BP349" s="13" t="n">
        <v>0.022528</v>
      </c>
      <c r="BQ349" s="13" t="n">
        <v>-0.005353</v>
      </c>
      <c r="BR349" s="13" t="n">
        <v>0.023452</v>
      </c>
      <c r="BS349" s="13" t="n">
        <v>-0.006084</v>
      </c>
      <c r="BT349" s="13" t="n">
        <v>0.004339</v>
      </c>
      <c r="BU349" s="13" t="n">
        <v>0.004706</v>
      </c>
      <c r="BV349" s="13" t="n">
        <v>-0.005873</v>
      </c>
      <c r="BW349" s="13" t="n">
        <v>0.014927</v>
      </c>
      <c r="BX349" s="13" t="n">
        <v>-0.00622</v>
      </c>
      <c r="BY349" s="13" t="n">
        <v>0.036556</v>
      </c>
      <c r="BZ349" s="13" t="n">
        <v>0.021606</v>
      </c>
      <c r="CA349" s="13" t="n">
        <v>0.046506</v>
      </c>
      <c r="CB349" s="13" t="n">
        <v>0.015447</v>
      </c>
      <c r="CC349" s="13" t="n">
        <v>0.050716</v>
      </c>
      <c r="CD349" s="13" t="n">
        <v>-0.052129</v>
      </c>
      <c r="CE349" s="13" t="n">
        <v>-0.012294</v>
      </c>
      <c r="CF349" s="13" t="n">
        <v>0.014465</v>
      </c>
      <c r="CG349" s="13" t="n">
        <v>0.008348</v>
      </c>
      <c r="CH349" s="13" t="n">
        <v>-0.000493</v>
      </c>
      <c r="CI349" s="13" t="n">
        <v>0.034844</v>
      </c>
      <c r="CJ349" s="13" t="n">
        <v>0.019118</v>
      </c>
      <c r="CK349" s="13" t="n">
        <v>-0.003777</v>
      </c>
      <c r="CL349" s="13" t="n">
        <v>-0.048416</v>
      </c>
      <c r="CM349" s="13" t="n">
        <v>0.0225</v>
      </c>
      <c r="CN349" s="13" t="n">
        <v>-0.100308</v>
      </c>
      <c r="CO349" s="13" t="n">
        <v>0.101691</v>
      </c>
      <c r="CP349" s="13" t="n">
        <v>0.039263</v>
      </c>
      <c r="CQ349" s="13" t="n">
        <v>0.002255</v>
      </c>
      <c r="CR349" s="13" t="n">
        <v>0.036722</v>
      </c>
      <c r="CS349" s="13" t="n">
        <v>-0.049879</v>
      </c>
      <c r="CT349" s="13" t="n">
        <v>0.061362</v>
      </c>
      <c r="CU349" s="13" t="n">
        <v>0.017001</v>
      </c>
      <c r="CV349" s="13" t="n">
        <v>-0.030073</v>
      </c>
      <c r="CW349" s="13" t="n">
        <v>0.029608</v>
      </c>
      <c r="CX349" s="13" t="n">
        <v>0.027643</v>
      </c>
      <c r="CY349" s="13" t="n">
        <v>0.021856</v>
      </c>
      <c r="CZ349" s="13" t="n">
        <v>0.023625</v>
      </c>
      <c r="DA349" s="13" t="n">
        <v>-0.006205</v>
      </c>
      <c r="DB349" s="13" t="n">
        <v>-0.090851</v>
      </c>
      <c r="DC349" s="13" t="n">
        <v>-0.158724</v>
      </c>
      <c r="DD349" s="13" t="n">
        <v>0.098223</v>
      </c>
      <c r="DE349" s="13" t="n">
        <v>0.036908</v>
      </c>
      <c r="DF349" s="13" t="n">
        <v>-0.006291</v>
      </c>
      <c r="DG349" s="13" t="n">
        <v>0.04407</v>
      </c>
      <c r="DH349" s="13" t="n">
        <v>0.023828</v>
      </c>
      <c r="DI349" s="13" t="n">
        <v>-0.012329</v>
      </c>
      <c r="DJ349" s="13" t="n">
        <v>0.000113</v>
      </c>
      <c r="DK349" s="13" t="n">
        <v>0.142612</v>
      </c>
      <c r="DL349" s="13" t="n">
        <v>0.034491</v>
      </c>
      <c r="DM349" s="13" t="n">
        <v>-0.020906</v>
      </c>
      <c r="DN349" s="13" t="n">
        <v>0.067356</v>
      </c>
      <c r="DO349" s="13" t="n">
        <v>0.059385</v>
      </c>
      <c r="DP349" s="13" t="n">
        <v>0.040311</v>
      </c>
      <c r="DQ349" s="13" t="n">
        <v>0.033246</v>
      </c>
      <c r="DR349" s="13" t="n">
        <v>-0.022174</v>
      </c>
      <c r="DS349" s="13" t="n">
        <v>0.003887</v>
      </c>
      <c r="DT349" s="13" t="n">
        <v>0.00556</v>
      </c>
      <c r="DV349" s="13" t="n">
        <v>0.011858</v>
      </c>
      <c r="DW349" s="13" t="n">
        <v>-0.01357</v>
      </c>
      <c r="DX349" s="13" t="n">
        <v>0.066072</v>
      </c>
      <c r="DY349" s="13" t="n">
        <v>0.010798</v>
      </c>
      <c r="DZ349" s="13" t="n">
        <v>0.018176</v>
      </c>
      <c r="EA349" s="13" t="n">
        <v>0.02874</v>
      </c>
      <c r="EB349" s="13" t="n">
        <v>-0.006082</v>
      </c>
      <c r="EC349" s="13" t="n">
        <v>0.006748</v>
      </c>
      <c r="ED349" s="13" t="n">
        <v>0.003888</v>
      </c>
      <c r="EE349" s="13" t="n">
        <v>-1.3E-005</v>
      </c>
      <c r="EF349" s="13" t="n">
        <v>0.008592</v>
      </c>
      <c r="EG349" s="13" t="n">
        <v>-0.003004</v>
      </c>
      <c r="EH349" s="13" t="n">
        <v>0.026725</v>
      </c>
      <c r="EI349" s="13" t="n">
        <v>0.01743</v>
      </c>
      <c r="EJ349" s="13" t="n">
        <v>0.041328</v>
      </c>
      <c r="EK349" s="13" t="n">
        <v>0.012273</v>
      </c>
      <c r="EL349" s="13" t="n">
        <v>0.044422</v>
      </c>
      <c r="EM349" s="13" t="n">
        <v>-0.042192</v>
      </c>
      <c r="EN349" s="13" t="n">
        <v>-0.014146</v>
      </c>
      <c r="EO349" s="13" t="n">
        <v>0.018185</v>
      </c>
      <c r="EP349" s="13" t="n">
        <v>0.005335</v>
      </c>
      <c r="EQ349" s="13" t="n">
        <v>0.007155</v>
      </c>
      <c r="ER349" s="13" t="n">
        <v>0.035282</v>
      </c>
      <c r="ES349" s="13" t="n">
        <v>0.01252</v>
      </c>
      <c r="ET349" s="13" t="n">
        <v>-0.006676</v>
      </c>
      <c r="EU349" s="13" t="n">
        <v>-0.067173</v>
      </c>
      <c r="EV349" s="13" t="n">
        <v>0.023969</v>
      </c>
      <c r="EW349" s="13" t="n">
        <v>-0.10782</v>
      </c>
      <c r="EX349" s="13" t="n">
        <v>0.110945</v>
      </c>
      <c r="EY349" s="13" t="n">
        <v>0.032613</v>
      </c>
      <c r="EZ349" s="13" t="n">
        <v>-0.00107</v>
      </c>
      <c r="FA349" s="13" t="n">
        <v>0.0428</v>
      </c>
      <c r="FB349" s="13" t="n">
        <v>-0.062321</v>
      </c>
      <c r="FC349" s="13" t="n">
        <v>0.075221</v>
      </c>
      <c r="FD349" s="13" t="n">
        <v>0.018565</v>
      </c>
      <c r="FE349" s="13" t="n">
        <v>-0.029902</v>
      </c>
      <c r="FF349" s="13" t="n">
        <v>0.031837</v>
      </c>
      <c r="FG349" s="13" t="n">
        <v>0.023308</v>
      </c>
      <c r="FH349" s="13" t="n">
        <v>0.019285</v>
      </c>
      <c r="FI349" s="13" t="n">
        <v>0.028349</v>
      </c>
      <c r="FJ349" s="13" t="n">
        <v>-0.013945</v>
      </c>
      <c r="FK349" s="13" t="n">
        <v>-0.098747</v>
      </c>
      <c r="FL349" s="13" t="n">
        <v>-0.181326</v>
      </c>
      <c r="FM349" s="13" t="n">
        <v>0.12039</v>
      </c>
      <c r="FN349" s="13" t="n">
        <v>0.029318</v>
      </c>
      <c r="FO349" s="13" t="n">
        <v>0.009474</v>
      </c>
      <c r="FP349" s="13" t="n">
        <v>0.048969</v>
      </c>
      <c r="FQ349" s="13" t="n">
        <v>0.020368</v>
      </c>
      <c r="FR349" s="13" t="n">
        <v>-0.013973</v>
      </c>
      <c r="FS349" s="13" t="n">
        <v>0.008824</v>
      </c>
      <c r="FT349" s="13" t="n">
        <v>0.127904</v>
      </c>
      <c r="FU349" s="13" t="n">
        <v>0.031495</v>
      </c>
      <c r="FV349" s="13" t="n">
        <v>-0.00068</v>
      </c>
      <c r="FW349" s="13" t="n">
        <v>0.064359</v>
      </c>
      <c r="FX349" s="13" t="n">
        <v>0.063106</v>
      </c>
      <c r="FY349" s="13" t="n">
        <v>0.043219</v>
      </c>
      <c r="FZ349" s="13" t="n">
        <v>0.020238</v>
      </c>
      <c r="GA349" s="13" t="n">
        <v>-0.011274</v>
      </c>
      <c r="GB349" s="13" t="n">
        <v>0.013181</v>
      </c>
      <c r="GC349" s="13" t="n">
        <v>0.01243</v>
      </c>
    </row>
    <row r="350" customFormat="false" ht="15" hidden="false" customHeight="false" outlineLevel="0" collapsed="false">
      <c r="B350" s="8" t="str">
        <f aca="false">Deals!B350</f>
        <v>Boyd Gaming Corp</v>
      </c>
      <c r="C350" s="12" t="n">
        <v>1</v>
      </c>
      <c r="D350" s="13" t="n">
        <v>0.014359</v>
      </c>
      <c r="E350" s="13" t="n">
        <v>-0.097068</v>
      </c>
      <c r="F350" s="13" t="n">
        <v>0.054871</v>
      </c>
      <c r="G350" s="13" t="n">
        <v>0.070594</v>
      </c>
      <c r="H350" s="13" t="n">
        <v>0.007437</v>
      </c>
      <c r="I350" s="13" t="n">
        <v>-0.031988</v>
      </c>
      <c r="J350" s="13" t="n">
        <v>0.118963</v>
      </c>
      <c r="K350" s="13" t="n">
        <v>0.030441</v>
      </c>
      <c r="L350" s="13" t="n">
        <v>0.12037</v>
      </c>
      <c r="M350" s="13" t="n">
        <v>-0.021645</v>
      </c>
      <c r="N350" s="13" t="n">
        <v>0.010077</v>
      </c>
      <c r="O350" s="13" t="n">
        <v>0.055068</v>
      </c>
      <c r="P350" s="13" t="n">
        <v>-0.012859</v>
      </c>
      <c r="Q350" s="13" t="n">
        <v>0.122073</v>
      </c>
      <c r="R350" s="13" t="n">
        <v>0.091002</v>
      </c>
      <c r="S350" s="13" t="n">
        <v>0.100659</v>
      </c>
      <c r="T350" s="13" t="n">
        <v>0.126106</v>
      </c>
      <c r="U350" s="13" t="n">
        <v>-0.103623</v>
      </c>
      <c r="V350" s="13" t="n">
        <v>-0.098078</v>
      </c>
      <c r="W350" s="13" t="n">
        <v>0.042373</v>
      </c>
      <c r="X350" s="13" t="n">
        <v>0.136706</v>
      </c>
      <c r="Y350" s="13" t="n">
        <v>-0.080265</v>
      </c>
      <c r="Z350" s="13" t="n">
        <v>0.077611</v>
      </c>
      <c r="AA350" s="13" t="n">
        <v>-0.0249</v>
      </c>
      <c r="AB350" s="13" t="n">
        <v>-0.068918</v>
      </c>
      <c r="AC350" s="13" t="n">
        <v>-0.215362</v>
      </c>
      <c r="AD350" s="13" t="n">
        <v>-0.065512</v>
      </c>
      <c r="AE350" s="13" t="n">
        <v>-0.160355</v>
      </c>
      <c r="AF350" s="13" t="n">
        <v>0.314726</v>
      </c>
      <c r="AG350" s="13" t="n">
        <v>0.089312</v>
      </c>
      <c r="AH350" s="13" t="n">
        <v>-0.078629</v>
      </c>
      <c r="AI350" s="13" t="n">
        <v>0.051901</v>
      </c>
      <c r="AJ350" s="13" t="n">
        <v>-0.168867</v>
      </c>
      <c r="AK350" s="13" t="n">
        <v>0.129181</v>
      </c>
      <c r="AL350" s="13" t="n">
        <v>-0.016704</v>
      </c>
      <c r="AM350" s="13" t="n">
        <v>-0.092488</v>
      </c>
      <c r="AN350" s="13" t="n">
        <v>-0.000832</v>
      </c>
      <c r="AO350" s="13" t="n">
        <v>0.137787</v>
      </c>
      <c r="AP350" s="13" t="n">
        <v>0.079266</v>
      </c>
      <c r="AQ350" s="13" t="n">
        <v>0.020401</v>
      </c>
      <c r="AR350" s="13" t="n">
        <v>-0.003006</v>
      </c>
      <c r="AS350" s="13" t="n">
        <v>-0.105193</v>
      </c>
      <c r="AT350" s="13" t="n">
        <v>-0.460127</v>
      </c>
      <c r="AU350" s="13" t="n">
        <v>0.15742</v>
      </c>
      <c r="AV350" s="13" t="n">
        <v>0.281007</v>
      </c>
      <c r="AW350" s="13" t="n">
        <v>-0.022451</v>
      </c>
      <c r="AX350" s="13" t="n">
        <v>0.132536</v>
      </c>
      <c r="AY350" s="13" t="n">
        <v>0.13139</v>
      </c>
      <c r="AZ350" s="13" t="n">
        <v>0.146004</v>
      </c>
      <c r="BA350" s="13" t="n">
        <v>0.033561</v>
      </c>
      <c r="BB350" s="13" t="n">
        <v>0.21343</v>
      </c>
      <c r="BC350" s="13" t="n">
        <v>0.115095</v>
      </c>
      <c r="BD350" s="13" t="n">
        <v>0.05219</v>
      </c>
      <c r="BE350" s="13" t="n">
        <v>0.299823</v>
      </c>
      <c r="BF350" s="13" t="n">
        <v>0.004429</v>
      </c>
      <c r="BG350" s="13" t="n">
        <v>0.121947</v>
      </c>
      <c r="BH350" s="13" t="n">
        <v>-0.026606</v>
      </c>
      <c r="BI350" s="13" t="n">
        <v>-0.045038</v>
      </c>
      <c r="BJ350" s="13" t="n">
        <v>-0.07302</v>
      </c>
      <c r="BK350" s="13" t="n">
        <v>0.076667</v>
      </c>
      <c r="BM350" s="13" t="n">
        <v>0</v>
      </c>
      <c r="BN350" s="13" t="n">
        <v>-0.048917</v>
      </c>
      <c r="BO350" s="13" t="n">
        <v>0.059159</v>
      </c>
      <c r="BP350" s="13" t="n">
        <v>0.003178</v>
      </c>
      <c r="BQ350" s="13" t="n">
        <v>0.025215</v>
      </c>
      <c r="BR350" s="13" t="n">
        <v>0.039548</v>
      </c>
      <c r="BS350" s="13" t="n">
        <v>0.015682</v>
      </c>
      <c r="BT350" s="13" t="n">
        <v>0.017618</v>
      </c>
      <c r="BU350" s="13" t="n">
        <v>0.016762</v>
      </c>
      <c r="BV350" s="13" t="n">
        <v>0.025148</v>
      </c>
      <c r="BW350" s="13" t="n">
        <v>0.007932</v>
      </c>
      <c r="BX350" s="13" t="n">
        <v>0.007953</v>
      </c>
      <c r="BY350" s="13" t="n">
        <v>0.024036</v>
      </c>
      <c r="BZ350" s="13" t="n">
        <v>0.023892</v>
      </c>
      <c r="CA350" s="13" t="n">
        <v>0.038463</v>
      </c>
      <c r="CB350" s="13" t="n">
        <v>0.01021</v>
      </c>
      <c r="CC350" s="13" t="n">
        <v>0.050764</v>
      </c>
      <c r="CD350" s="13" t="n">
        <v>-0.029375</v>
      </c>
      <c r="CE350" s="13" t="n">
        <v>0.021376</v>
      </c>
      <c r="CF350" s="13" t="n">
        <v>-0.001966</v>
      </c>
      <c r="CG350" s="13" t="n">
        <v>0.060957</v>
      </c>
      <c r="CH350" s="13" t="n">
        <v>-0.00261</v>
      </c>
      <c r="CI350" s="13" t="n">
        <v>0.012289</v>
      </c>
      <c r="CJ350" s="13" t="n">
        <v>0.06538</v>
      </c>
      <c r="CK350" s="13" t="n">
        <v>-0.019284</v>
      </c>
      <c r="CL350" s="13" t="n">
        <v>-0.134942</v>
      </c>
      <c r="CM350" s="13" t="n">
        <v>0.003477</v>
      </c>
      <c r="CN350" s="13" t="n">
        <v>-0.11214</v>
      </c>
      <c r="CO350" s="13" t="n">
        <v>0.142621</v>
      </c>
      <c r="CP350" s="13" t="n">
        <v>0.067853</v>
      </c>
      <c r="CQ350" s="13" t="n">
        <v>-0.013378</v>
      </c>
      <c r="CR350" s="13" t="n">
        <v>0.031745</v>
      </c>
      <c r="CS350" s="13" t="n">
        <v>-0.054149</v>
      </c>
      <c r="CT350" s="13" t="n">
        <v>0.095155</v>
      </c>
      <c r="CU350" s="13" t="n">
        <v>0.030932</v>
      </c>
      <c r="CV350" s="13" t="n">
        <v>-0.053799</v>
      </c>
      <c r="CW350" s="13" t="n">
        <v>-0.033039</v>
      </c>
      <c r="CX350" s="13" t="n">
        <v>0.038854</v>
      </c>
      <c r="CY350" s="13" t="n">
        <v>0.07419</v>
      </c>
      <c r="CZ350" s="13" t="n">
        <v>0.002582</v>
      </c>
      <c r="DA350" s="13" t="n">
        <v>-0.010175</v>
      </c>
      <c r="DB350" s="13" t="n">
        <v>-0.066114</v>
      </c>
      <c r="DC350" s="13" t="n">
        <v>-0.177333</v>
      </c>
      <c r="DD350" s="13" t="n">
        <v>0.175214</v>
      </c>
      <c r="DE350" s="13" t="n">
        <v>0.124257</v>
      </c>
      <c r="DF350" s="13" t="n">
        <v>0.046007</v>
      </c>
      <c r="DG350" s="13" t="n">
        <v>0.011045</v>
      </c>
      <c r="DH350" s="13" t="n">
        <v>0.084196</v>
      </c>
      <c r="DI350" s="13" t="n">
        <v>-0.031087</v>
      </c>
      <c r="DJ350" s="13" t="n">
        <v>0.030388</v>
      </c>
      <c r="DK350" s="13" t="n">
        <v>0.207556</v>
      </c>
      <c r="DL350" s="13" t="n">
        <v>0.12645</v>
      </c>
      <c r="DM350" s="13" t="n">
        <v>0.024415</v>
      </c>
      <c r="DN350" s="13" t="n">
        <v>-0.000483</v>
      </c>
      <c r="DO350" s="13" t="n">
        <v>-0.047837</v>
      </c>
      <c r="DP350" s="13" t="n">
        <v>0.02869</v>
      </c>
      <c r="DQ350" s="13" t="n">
        <v>-0.033421</v>
      </c>
      <c r="DR350" s="13" t="n">
        <v>0.054695</v>
      </c>
      <c r="DS350" s="13" t="n">
        <v>-0.02501</v>
      </c>
      <c r="DT350" s="13" t="n">
        <v>0.019022</v>
      </c>
      <c r="DV350" s="13" t="n">
        <v>-0.000608</v>
      </c>
      <c r="DW350" s="13" t="n">
        <v>-0.052504</v>
      </c>
      <c r="DX350" s="13" t="n">
        <v>0.057973</v>
      </c>
      <c r="DY350" s="13" t="n">
        <v>-0.000793</v>
      </c>
      <c r="DZ350" s="13" t="n">
        <v>0.027035</v>
      </c>
      <c r="EA350" s="13" t="n">
        <v>0.042605</v>
      </c>
      <c r="EB350" s="13" t="n">
        <v>0.025166</v>
      </c>
      <c r="EC350" s="13" t="n">
        <v>0.00737</v>
      </c>
      <c r="ED350" s="13" t="n">
        <v>0.010392</v>
      </c>
      <c r="EE350" s="13" t="n">
        <v>0.035766</v>
      </c>
      <c r="EF350" s="13" t="n">
        <v>0.008416</v>
      </c>
      <c r="EG350" s="13" t="n">
        <v>0.0091</v>
      </c>
      <c r="EH350" s="13" t="n">
        <v>0.024501</v>
      </c>
      <c r="EI350" s="13" t="n">
        <v>0.020936</v>
      </c>
      <c r="EJ350" s="13" t="n">
        <v>0.042491</v>
      </c>
      <c r="EK350" s="13" t="n">
        <v>0.00498</v>
      </c>
      <c r="EL350" s="13" t="n">
        <v>0.038418</v>
      </c>
      <c r="EM350" s="13" t="n">
        <v>-0.032533</v>
      </c>
      <c r="EN350" s="13" t="n">
        <v>0.012494</v>
      </c>
      <c r="EO350" s="13" t="n">
        <v>0.008404</v>
      </c>
      <c r="EP350" s="13" t="n">
        <v>0.061318</v>
      </c>
      <c r="EQ350" s="13" t="n">
        <v>0.013706</v>
      </c>
      <c r="ER350" s="13" t="n">
        <v>0.011294</v>
      </c>
      <c r="ES350" s="13" t="n">
        <v>0.06077</v>
      </c>
      <c r="ET350" s="13" t="n">
        <v>-0.023636</v>
      </c>
      <c r="EU350" s="13" t="n">
        <v>-0.143435</v>
      </c>
      <c r="EV350" s="13" t="n">
        <v>0.012373</v>
      </c>
      <c r="EW350" s="13" t="n">
        <v>-0.111642</v>
      </c>
      <c r="EX350" s="13" t="n">
        <v>0.160467</v>
      </c>
      <c r="EY350" s="13" t="n">
        <v>0.062815</v>
      </c>
      <c r="EZ350" s="13" t="n">
        <v>-0.010624</v>
      </c>
      <c r="FA350" s="13" t="n">
        <v>0.022678</v>
      </c>
      <c r="FB350" s="13" t="n">
        <v>-0.07708</v>
      </c>
      <c r="FC350" s="13" t="n">
        <v>0.091022</v>
      </c>
      <c r="FD350" s="13" t="n">
        <v>0.026044</v>
      </c>
      <c r="FE350" s="13" t="n">
        <v>-0.051077</v>
      </c>
      <c r="FF350" s="13" t="n">
        <v>-0.027706</v>
      </c>
      <c r="FG350" s="13" t="n">
        <v>0.049115</v>
      </c>
      <c r="FH350" s="13" t="n">
        <v>0.074613</v>
      </c>
      <c r="FI350" s="13" t="n">
        <v>0.002853</v>
      </c>
      <c r="FJ350" s="13" t="n">
        <v>-0.004408</v>
      </c>
      <c r="FK350" s="13" t="n">
        <v>-0.062037</v>
      </c>
      <c r="FL350" s="13" t="n">
        <v>-0.189678</v>
      </c>
      <c r="FM350" s="13" t="n">
        <v>0.196761</v>
      </c>
      <c r="FN350" s="13" t="n">
        <v>0.118762</v>
      </c>
      <c r="FO350" s="13" t="n">
        <v>0.046814</v>
      </c>
      <c r="FP350" s="13" t="n">
        <v>0.008228</v>
      </c>
      <c r="FQ350" s="13" t="n">
        <v>0.084717</v>
      </c>
      <c r="FR350" s="13" t="n">
        <v>-0.030373</v>
      </c>
      <c r="FS350" s="13" t="n">
        <v>0.034269</v>
      </c>
      <c r="FT350" s="13" t="n">
        <v>0.21392</v>
      </c>
      <c r="FU350" s="13" t="n">
        <v>0.129432</v>
      </c>
      <c r="FV350" s="13" t="n">
        <v>0.017059</v>
      </c>
      <c r="FW350" s="13" t="n">
        <v>0.021424</v>
      </c>
      <c r="FX350" s="13" t="n">
        <v>-0.036464</v>
      </c>
      <c r="FY350" s="13" t="n">
        <v>0.030769</v>
      </c>
      <c r="FZ350" s="13" t="n">
        <v>-0.028421</v>
      </c>
      <c r="GA350" s="13" t="n">
        <v>0.061708</v>
      </c>
      <c r="GB350" s="13" t="n">
        <v>-0.023545</v>
      </c>
      <c r="GC350" s="13" t="n">
        <v>0.015868</v>
      </c>
    </row>
    <row r="351" customFormat="false" ht="15" hidden="false" customHeight="false" outlineLevel="0" collapsed="false">
      <c r="B351" s="8" t="str">
        <f aca="false">Deals!B351</f>
        <v>Rambus Inc.</v>
      </c>
      <c r="C351" s="12" t="n">
        <v>1</v>
      </c>
      <c r="D351" s="13" t="n">
        <v>-0.095514</v>
      </c>
      <c r="E351" s="13" t="n">
        <v>-0.0248</v>
      </c>
      <c r="F351" s="13" t="n">
        <v>0.078753</v>
      </c>
      <c r="G351" s="13" t="n">
        <v>0.047148</v>
      </c>
      <c r="H351" s="13" t="n">
        <v>-0.057371</v>
      </c>
      <c r="I351" s="13" t="n">
        <v>-0.032357</v>
      </c>
      <c r="J351" s="13" t="n">
        <v>0.046178</v>
      </c>
      <c r="K351" s="13" t="n">
        <v>-0.047184</v>
      </c>
      <c r="L351" s="13" t="n">
        <v>-0.054313</v>
      </c>
      <c r="M351" s="13" t="n">
        <v>-0.034628</v>
      </c>
      <c r="N351" s="13" t="n">
        <v>0.127734</v>
      </c>
      <c r="O351" s="13" t="n">
        <v>0.006206</v>
      </c>
      <c r="P351" s="13" t="n">
        <v>0.029298</v>
      </c>
      <c r="Q351" s="13" t="n">
        <v>0.101873</v>
      </c>
      <c r="R351" s="13" t="n">
        <v>0.006118</v>
      </c>
      <c r="S351" s="13" t="n">
        <v>-0.039189</v>
      </c>
      <c r="T351" s="13" t="n">
        <v>-0.111814</v>
      </c>
      <c r="U351" s="13" t="n">
        <v>0.006334</v>
      </c>
      <c r="V351" s="13" t="n">
        <v>0.056648</v>
      </c>
      <c r="W351" s="13" t="n">
        <v>0.005212</v>
      </c>
      <c r="X351" s="13" t="n">
        <v>-0.002963</v>
      </c>
      <c r="Y351" s="13" t="n">
        <v>-0.068351</v>
      </c>
      <c r="Z351" s="13" t="n">
        <v>-0.014354</v>
      </c>
      <c r="AA351" s="13" t="n">
        <v>-0.011327</v>
      </c>
      <c r="AB351" s="13" t="n">
        <v>-0.107201</v>
      </c>
      <c r="AC351" s="13" t="n">
        <v>-0.20165</v>
      </c>
      <c r="AD351" s="13" t="n">
        <v>0.001148</v>
      </c>
      <c r="AE351" s="13" t="n">
        <v>-0.120413</v>
      </c>
      <c r="AF351" s="13" t="n">
        <v>0.17601</v>
      </c>
      <c r="AG351" s="13" t="n">
        <v>0.138581</v>
      </c>
      <c r="AH351" s="13" t="n">
        <v>0.017527</v>
      </c>
      <c r="AI351" s="13" t="n">
        <v>0.096651</v>
      </c>
      <c r="AJ351" s="13" t="n">
        <v>-0.008726</v>
      </c>
      <c r="AK351" s="13" t="n">
        <v>0.059859</v>
      </c>
      <c r="AL351" s="13" t="n">
        <v>0.034884</v>
      </c>
      <c r="AM351" s="13" t="n">
        <v>0.006421</v>
      </c>
      <c r="AN351" s="13" t="n">
        <v>0.047049</v>
      </c>
      <c r="AO351" s="13" t="n">
        <v>0.054836</v>
      </c>
      <c r="AP351" s="13" t="n">
        <v>-0.057762</v>
      </c>
      <c r="AQ351" s="13" t="n">
        <v>0.055939</v>
      </c>
      <c r="AR351" s="13" t="n">
        <v>0.151669</v>
      </c>
      <c r="AS351" s="13" t="n">
        <v>-0.119093</v>
      </c>
      <c r="AT351" s="13" t="n">
        <v>-0.206009</v>
      </c>
      <c r="AU351" s="13" t="n">
        <v>0.128829</v>
      </c>
      <c r="AV351" s="13" t="n">
        <v>0.240223</v>
      </c>
      <c r="AW351" s="13" t="n">
        <v>-0.021879</v>
      </c>
      <c r="AX351" s="13" t="n">
        <v>-0.028947</v>
      </c>
      <c r="AY351" s="13" t="n">
        <v>-0.090108</v>
      </c>
      <c r="AZ351" s="13" t="n">
        <v>0.01936</v>
      </c>
      <c r="BA351" s="13" t="n">
        <v>0.007305</v>
      </c>
      <c r="BB351" s="13" t="n">
        <v>0.139956</v>
      </c>
      <c r="BC351" s="13" t="n">
        <v>0.110687</v>
      </c>
      <c r="BD351" s="13" t="n">
        <v>0.087915</v>
      </c>
      <c r="BE351" s="13" t="n">
        <v>0.104501</v>
      </c>
      <c r="BF351" s="13" t="n">
        <v>-0.073403</v>
      </c>
      <c r="BG351" s="13" t="n">
        <v>-0.023663</v>
      </c>
      <c r="BH351" s="13" t="n">
        <v>0.030558</v>
      </c>
      <c r="BI351" s="13" t="n">
        <v>0.212168</v>
      </c>
      <c r="BJ351" s="13" t="n">
        <v>-0.002109</v>
      </c>
      <c r="BK351" s="13" t="n">
        <v>0.005917</v>
      </c>
      <c r="BM351" s="13" t="n">
        <v>0.017747</v>
      </c>
      <c r="BN351" s="13" t="n">
        <v>-0.068714</v>
      </c>
      <c r="BO351" s="13" t="n">
        <v>0.099918</v>
      </c>
      <c r="BP351" s="13" t="n">
        <v>0.013263</v>
      </c>
      <c r="BQ351" s="13" t="n">
        <v>0.019366</v>
      </c>
      <c r="BR351" s="13" t="n">
        <v>-0.001072</v>
      </c>
      <c r="BS351" s="13" t="n">
        <v>0.005132</v>
      </c>
      <c r="BT351" s="13" t="n">
        <v>0.013007</v>
      </c>
      <c r="BU351" s="13" t="n">
        <v>-0.007458</v>
      </c>
      <c r="BV351" s="13" t="n">
        <v>0.030297</v>
      </c>
      <c r="BW351" s="13" t="n">
        <v>0.006592</v>
      </c>
      <c r="BX351" s="13" t="n">
        <v>-0.011412</v>
      </c>
      <c r="BY351" s="13" t="n">
        <v>0.065072</v>
      </c>
      <c r="BZ351" s="13" t="n">
        <v>0.014941</v>
      </c>
      <c r="CA351" s="13" t="n">
        <v>0.032668</v>
      </c>
      <c r="CB351" s="13" t="n">
        <v>0.024431</v>
      </c>
      <c r="CC351" s="13" t="n">
        <v>0.023933</v>
      </c>
      <c r="CD351" s="13" t="n">
        <v>-0.020116</v>
      </c>
      <c r="CE351" s="13" t="n">
        <v>0.004668</v>
      </c>
      <c r="CF351" s="13" t="n">
        <v>0.013596</v>
      </c>
      <c r="CG351" s="13" t="n">
        <v>0.064566</v>
      </c>
      <c r="CH351" s="13" t="n">
        <v>0.044922</v>
      </c>
      <c r="CI351" s="13" t="n">
        <v>0.041453</v>
      </c>
      <c r="CJ351" s="13" t="n">
        <v>0.046014</v>
      </c>
      <c r="CK351" s="13" t="n">
        <v>-0.013809</v>
      </c>
      <c r="CL351" s="13" t="n">
        <v>-0.119007</v>
      </c>
      <c r="CM351" s="13" t="n">
        <v>0.020122</v>
      </c>
      <c r="CN351" s="13" t="n">
        <v>-0.112532</v>
      </c>
      <c r="CO351" s="13" t="n">
        <v>0.112732</v>
      </c>
      <c r="CP351" s="13" t="n">
        <v>0.066709</v>
      </c>
      <c r="CQ351" s="13" t="n">
        <v>-0.014107</v>
      </c>
      <c r="CR351" s="13" t="n">
        <v>0.018687</v>
      </c>
      <c r="CS351" s="13" t="n">
        <v>-0.074215</v>
      </c>
      <c r="CT351" s="13" t="n">
        <v>0.08799</v>
      </c>
      <c r="CU351" s="13" t="n">
        <v>0.010865</v>
      </c>
      <c r="CV351" s="13" t="n">
        <v>-0.068612</v>
      </c>
      <c r="CW351" s="13" t="n">
        <v>0.020228</v>
      </c>
      <c r="CX351" s="13" t="n">
        <v>0.045545</v>
      </c>
      <c r="CY351" s="13" t="n">
        <v>0.034777</v>
      </c>
      <c r="CZ351" s="13" t="n">
        <v>0.020253</v>
      </c>
      <c r="DA351" s="13" t="n">
        <v>-0.022761</v>
      </c>
      <c r="DB351" s="13" t="n">
        <v>-0.082683</v>
      </c>
      <c r="DC351" s="13" t="n">
        <v>-0.18923</v>
      </c>
      <c r="DD351" s="13" t="n">
        <v>0.123242</v>
      </c>
      <c r="DE351" s="13" t="n">
        <v>0.073671</v>
      </c>
      <c r="DF351" s="13" t="n">
        <v>0.028131</v>
      </c>
      <c r="DG351" s="13" t="n">
        <v>0.035905</v>
      </c>
      <c r="DH351" s="13" t="n">
        <v>0.069178</v>
      </c>
      <c r="DI351" s="13" t="n">
        <v>-0.047385</v>
      </c>
      <c r="DJ351" s="13" t="n">
        <v>0.03365</v>
      </c>
      <c r="DK351" s="13" t="n">
        <v>0.188158</v>
      </c>
      <c r="DL351" s="13" t="n">
        <v>0.101547</v>
      </c>
      <c r="DM351" s="13" t="n">
        <v>0.049816</v>
      </c>
      <c r="DN351" s="13" t="n">
        <v>0.086155</v>
      </c>
      <c r="DO351" s="13" t="n">
        <v>-0.008262</v>
      </c>
      <c r="DP351" s="13" t="n">
        <v>0.015677</v>
      </c>
      <c r="DQ351" s="13" t="n">
        <v>0.002446</v>
      </c>
      <c r="DR351" s="13" t="n">
        <v>0.035313</v>
      </c>
      <c r="DS351" s="13" t="n">
        <v>-0.028278</v>
      </c>
      <c r="DT351" s="13" t="n">
        <v>0.024312</v>
      </c>
      <c r="DV351" s="13" t="n">
        <v>0.016267</v>
      </c>
      <c r="DW351" s="13" t="n">
        <v>-0.069045</v>
      </c>
      <c r="DX351" s="13" t="n">
        <v>0.107258</v>
      </c>
      <c r="DY351" s="13" t="n">
        <v>0.010762</v>
      </c>
      <c r="DZ351" s="13" t="n">
        <v>0.019441</v>
      </c>
      <c r="EA351" s="13" t="n">
        <v>0.009952</v>
      </c>
      <c r="EB351" s="13" t="n">
        <v>0.006349</v>
      </c>
      <c r="EC351" s="13" t="n">
        <v>0.013416</v>
      </c>
      <c r="ED351" s="13" t="n">
        <v>-0.01647</v>
      </c>
      <c r="EE351" s="13" t="n">
        <v>0.034776</v>
      </c>
      <c r="EF351" s="13" t="n">
        <v>0.006464</v>
      </c>
      <c r="EG351" s="13" t="n">
        <v>-0.010849</v>
      </c>
      <c r="EH351" s="13" t="n">
        <v>0.061699</v>
      </c>
      <c r="EI351" s="13" t="n">
        <v>0.008673</v>
      </c>
      <c r="EJ351" s="13" t="n">
        <v>0.031201</v>
      </c>
      <c r="EK351" s="13" t="n">
        <v>0.016916</v>
      </c>
      <c r="EL351" s="13" t="n">
        <v>0.022587</v>
      </c>
      <c r="EM351" s="13" t="n">
        <v>-0.020209</v>
      </c>
      <c r="EN351" s="13" t="n">
        <v>0.00949</v>
      </c>
      <c r="EO351" s="13" t="n">
        <v>0.009416</v>
      </c>
      <c r="EP351" s="13" t="n">
        <v>0.054477</v>
      </c>
      <c r="EQ351" s="13" t="n">
        <v>0.023809</v>
      </c>
      <c r="ER351" s="13" t="n">
        <v>0.038217</v>
      </c>
      <c r="ES351" s="13" t="n">
        <v>0.04669</v>
      </c>
      <c r="ET351" s="13" t="n">
        <v>-0.015263</v>
      </c>
      <c r="EU351" s="13" t="n">
        <v>-0.120172</v>
      </c>
      <c r="EV351" s="13" t="n">
        <v>0.01328</v>
      </c>
      <c r="EW351" s="13" t="n">
        <v>-0.113586</v>
      </c>
      <c r="EX351" s="13" t="n">
        <v>0.120625</v>
      </c>
      <c r="EY351" s="13" t="n">
        <v>0.054428</v>
      </c>
      <c r="EZ351" s="13" t="n">
        <v>-0.012992</v>
      </c>
      <c r="FA351" s="13" t="n">
        <v>0.019457</v>
      </c>
      <c r="FB351" s="13" t="n">
        <v>-0.071685</v>
      </c>
      <c r="FC351" s="13" t="n">
        <v>0.088369</v>
      </c>
      <c r="FD351" s="13" t="n">
        <v>0.005833</v>
      </c>
      <c r="FE351" s="13" t="n">
        <v>-0.072302</v>
      </c>
      <c r="FF351" s="13" t="n">
        <v>0.023966</v>
      </c>
      <c r="FG351" s="13" t="n">
        <v>0.044</v>
      </c>
      <c r="FH351" s="13" t="n">
        <v>0.042206</v>
      </c>
      <c r="FI351" s="13" t="n">
        <v>0.028126</v>
      </c>
      <c r="FJ351" s="13" t="n">
        <v>-0.03094</v>
      </c>
      <c r="FK351" s="13" t="n">
        <v>-0.085403</v>
      </c>
      <c r="FL351" s="13" t="n">
        <v>-0.202687</v>
      </c>
      <c r="FM351" s="13" t="n">
        <v>0.213269</v>
      </c>
      <c r="FN351" s="13" t="n">
        <v>0.06545</v>
      </c>
      <c r="FO351" s="13" t="n">
        <v>0.042922</v>
      </c>
      <c r="FP351" s="13" t="n">
        <v>0.025254</v>
      </c>
      <c r="FQ351" s="13" t="n">
        <v>0.076086</v>
      </c>
      <c r="FR351" s="13" t="n">
        <v>-0.053883</v>
      </c>
      <c r="FS351" s="13" t="n">
        <v>0.035066</v>
      </c>
      <c r="FT351" s="13" t="n">
        <v>0.203256</v>
      </c>
      <c r="FU351" s="13" t="n">
        <v>0.100877</v>
      </c>
      <c r="FV351" s="13" t="n">
        <v>0.053073</v>
      </c>
      <c r="FW351" s="13" t="n">
        <v>0.075831</v>
      </c>
      <c r="FX351" s="13" t="n">
        <v>-0.001805</v>
      </c>
      <c r="FY351" s="13" t="n">
        <v>0.008333</v>
      </c>
      <c r="FZ351" s="13" t="n">
        <v>-0.008533</v>
      </c>
      <c r="GA351" s="13" t="n">
        <v>0.032572</v>
      </c>
      <c r="GB351" s="13" t="n">
        <v>-0.030216</v>
      </c>
      <c r="GC351" s="13" t="n">
        <v>0.020798</v>
      </c>
    </row>
    <row r="352" customFormat="false" ht="15" hidden="false" customHeight="false" outlineLevel="0" collapsed="false">
      <c r="B352" s="8" t="str">
        <f aca="false">Deals!B352</f>
        <v>Westlake Corporation</v>
      </c>
      <c r="C352" s="12" t="n">
        <v>1</v>
      </c>
      <c r="D352" s="13" t="n">
        <v>0.03242</v>
      </c>
      <c r="E352" s="13" t="n">
        <v>-0.031963</v>
      </c>
      <c r="F352" s="13" t="n">
        <v>0.146187</v>
      </c>
      <c r="G352" s="13" t="n">
        <v>-0.053743</v>
      </c>
      <c r="H352" s="13" t="n">
        <v>0.105733</v>
      </c>
      <c r="I352" s="13" t="n">
        <v>0.027637</v>
      </c>
      <c r="J352" s="13" t="n">
        <v>0.041305</v>
      </c>
      <c r="K352" s="13" t="n">
        <v>-0.057532</v>
      </c>
      <c r="L352" s="13" t="n">
        <v>-0.009622</v>
      </c>
      <c r="M352" s="13" t="n">
        <v>0.077286</v>
      </c>
      <c r="N352" s="13" t="n">
        <v>0.062679</v>
      </c>
      <c r="O352" s="13" t="n">
        <v>0.096077</v>
      </c>
      <c r="P352" s="13" t="n">
        <v>0.080354</v>
      </c>
      <c r="Q352" s="13" t="n">
        <v>0.021904</v>
      </c>
      <c r="R352" s="13" t="n">
        <v>0.155812</v>
      </c>
      <c r="S352" s="13" t="n">
        <v>0.087818</v>
      </c>
      <c r="T352" s="13" t="n">
        <v>0.056979</v>
      </c>
      <c r="U352" s="13" t="n">
        <v>-0.036679</v>
      </c>
      <c r="V352" s="13" t="n">
        <v>0.026695</v>
      </c>
      <c r="W352" s="13" t="n">
        <v>-0.037607</v>
      </c>
      <c r="X352" s="13" t="n">
        <v>0.083855</v>
      </c>
      <c r="Y352" s="13" t="n">
        <v>-0.06999</v>
      </c>
      <c r="Z352" s="13" t="n">
        <v>-0.003809</v>
      </c>
      <c r="AA352" s="13" t="n">
        <v>-0.11565</v>
      </c>
      <c r="AB352" s="13" t="n">
        <v>-0.12118</v>
      </c>
      <c r="AC352" s="13" t="n">
        <v>-0.142101</v>
      </c>
      <c r="AD352" s="13" t="n">
        <v>0.020196</v>
      </c>
      <c r="AE352" s="13" t="n">
        <v>-0.087184</v>
      </c>
      <c r="AF352" s="13" t="n">
        <v>0.11682</v>
      </c>
      <c r="AG352" s="13" t="n">
        <v>-0.05115</v>
      </c>
      <c r="AH352" s="13" t="n">
        <v>-0.028768</v>
      </c>
      <c r="AI352" s="13" t="n">
        <v>0.027851</v>
      </c>
      <c r="AJ352" s="13" t="n">
        <v>-0.175054</v>
      </c>
      <c r="AK352" s="13" t="n">
        <v>0.212428</v>
      </c>
      <c r="AL352" s="13" t="n">
        <v>-0.02721</v>
      </c>
      <c r="AM352" s="13" t="n">
        <v>-0.129007</v>
      </c>
      <c r="AN352" s="13" t="n">
        <v>0.11828</v>
      </c>
      <c r="AO352" s="13" t="n">
        <v>-0.035562</v>
      </c>
      <c r="AP352" s="13" t="n">
        <v>0.091043</v>
      </c>
      <c r="AQ352" s="13" t="n">
        <v>0.021404</v>
      </c>
      <c r="AR352" s="13" t="n">
        <v>-0.127584</v>
      </c>
      <c r="AS352" s="13" t="n">
        <v>-0.082794</v>
      </c>
      <c r="AT352" s="13" t="n">
        <v>-0.316807</v>
      </c>
      <c r="AU352" s="13" t="n">
        <v>0.138329</v>
      </c>
      <c r="AV352" s="13" t="n">
        <v>0.103867</v>
      </c>
      <c r="AW352" s="13" t="n">
        <v>0.124738</v>
      </c>
      <c r="AX352" s="13" t="n">
        <v>0.015843</v>
      </c>
      <c r="AY352" s="13" t="n">
        <v>0.093394</v>
      </c>
      <c r="AZ352" s="13" t="n">
        <v>0.065745</v>
      </c>
      <c r="BA352" s="13" t="n">
        <v>0.069598</v>
      </c>
      <c r="BB352" s="13" t="n">
        <v>0.11535</v>
      </c>
      <c r="BC352" s="13" t="n">
        <v>0.085828</v>
      </c>
      <c r="BD352" s="13" t="n">
        <v>-0.06299</v>
      </c>
      <c r="BE352" s="13" t="n">
        <v>0.119409</v>
      </c>
      <c r="BF352" s="13" t="n">
        <v>0.040542</v>
      </c>
      <c r="BG352" s="13" t="n">
        <v>0.057439</v>
      </c>
      <c r="BH352" s="13" t="n">
        <v>0.077218</v>
      </c>
      <c r="BI352" s="13" t="n">
        <v>-0.10687</v>
      </c>
      <c r="BJ352" s="13" t="n">
        <v>-0.079587</v>
      </c>
      <c r="BK352" s="13" t="n">
        <v>0.057019</v>
      </c>
      <c r="BM352" s="13" t="n">
        <v>0.011081</v>
      </c>
      <c r="BN352" s="13" t="n">
        <v>-0.008831</v>
      </c>
      <c r="BO352" s="13" t="n">
        <v>0.072449</v>
      </c>
      <c r="BP352" s="13" t="n">
        <v>0.012484</v>
      </c>
      <c r="BQ352" s="13" t="n">
        <v>0.015297</v>
      </c>
      <c r="BR352" s="13" t="n">
        <v>0.030587</v>
      </c>
      <c r="BS352" s="13" t="n">
        <v>0.006089</v>
      </c>
      <c r="BT352" s="13" t="n">
        <v>0.001577</v>
      </c>
      <c r="BU352" s="13" t="n">
        <v>0.002715</v>
      </c>
      <c r="BV352" s="13" t="n">
        <v>0.012367</v>
      </c>
      <c r="BW352" s="13" t="n">
        <v>0.010593</v>
      </c>
      <c r="BX352" s="13" t="n">
        <v>-0.001771</v>
      </c>
      <c r="BY352" s="13" t="n">
        <v>0.045931</v>
      </c>
      <c r="BZ352" s="13" t="n">
        <v>0.019471</v>
      </c>
      <c r="CA352" s="13" t="n">
        <v>0.04309</v>
      </c>
      <c r="CB352" s="13" t="n">
        <v>0.006204</v>
      </c>
      <c r="CC352" s="13" t="n">
        <v>0.045127</v>
      </c>
      <c r="CD352" s="13" t="n">
        <v>-0.034703</v>
      </c>
      <c r="CE352" s="13" t="n">
        <v>-0.00088</v>
      </c>
      <c r="CF352" s="13" t="n">
        <v>-0.006974</v>
      </c>
      <c r="CG352" s="13" t="n">
        <v>0.024488</v>
      </c>
      <c r="CH352" s="13" t="n">
        <v>-0.002915</v>
      </c>
      <c r="CI352" s="13" t="n">
        <v>0.024557</v>
      </c>
      <c r="CJ352" s="13" t="n">
        <v>-0.006231</v>
      </c>
      <c r="CK352" s="13" t="n">
        <v>-0.01801</v>
      </c>
      <c r="CL352" s="13" t="n">
        <v>-0.08171</v>
      </c>
      <c r="CM352" s="13" t="n">
        <v>0.035196</v>
      </c>
      <c r="CN352" s="13" t="n">
        <v>-0.10699</v>
      </c>
      <c r="CO352" s="13" t="n">
        <v>0.105701</v>
      </c>
      <c r="CP352" s="13" t="n">
        <v>0.030243</v>
      </c>
      <c r="CQ352" s="13" t="n">
        <v>-0.005953</v>
      </c>
      <c r="CR352" s="13" t="n">
        <v>0.042376</v>
      </c>
      <c r="CS352" s="13" t="n">
        <v>-0.07346</v>
      </c>
      <c r="CT352" s="13" t="n">
        <v>0.088546</v>
      </c>
      <c r="CU352" s="13" t="n">
        <v>0.020084</v>
      </c>
      <c r="CV352" s="13" t="n">
        <v>-0.048928</v>
      </c>
      <c r="CW352" s="13" t="n">
        <v>0.052103</v>
      </c>
      <c r="CX352" s="13" t="n">
        <v>-0.001482</v>
      </c>
      <c r="CY352" s="13" t="n">
        <v>0.033055</v>
      </c>
      <c r="CZ352" s="13" t="n">
        <v>0.036052</v>
      </c>
      <c r="DA352" s="13" t="n">
        <v>-0.016351</v>
      </c>
      <c r="DB352" s="13" t="n">
        <v>-0.092258</v>
      </c>
      <c r="DC352" s="13" t="n">
        <v>-0.198695</v>
      </c>
      <c r="DD352" s="13" t="n">
        <v>0.116597</v>
      </c>
      <c r="DE352" s="13" t="n">
        <v>0.058158</v>
      </c>
      <c r="DF352" s="13" t="n">
        <v>-0.009049</v>
      </c>
      <c r="DG352" s="13" t="n">
        <v>0.060667</v>
      </c>
      <c r="DH352" s="13" t="n">
        <v>0.04837</v>
      </c>
      <c r="DI352" s="13" t="n">
        <v>-0.036757</v>
      </c>
      <c r="DJ352" s="13" t="n">
        <v>0.014828</v>
      </c>
      <c r="DK352" s="13" t="n">
        <v>0.168167</v>
      </c>
      <c r="DL352" s="13" t="n">
        <v>0.045756</v>
      </c>
      <c r="DM352" s="13" t="n">
        <v>-0.002059</v>
      </c>
      <c r="DN352" s="13" t="n">
        <v>0.092254</v>
      </c>
      <c r="DO352" s="13" t="n">
        <v>0.040771</v>
      </c>
      <c r="DP352" s="13" t="n">
        <v>0.058012</v>
      </c>
      <c r="DQ352" s="13" t="n">
        <v>0.022358</v>
      </c>
      <c r="DR352" s="13" t="n">
        <v>-0.012513</v>
      </c>
      <c r="DS352" s="13" t="n">
        <v>-0.012862</v>
      </c>
      <c r="DT352" s="13" t="n">
        <v>0.016428</v>
      </c>
      <c r="DV352" s="13" t="n">
        <v>0.010726</v>
      </c>
      <c r="DW352" s="13" t="n">
        <v>-0.009775</v>
      </c>
      <c r="DX352" s="13" t="n">
        <v>0.072883</v>
      </c>
      <c r="DY352" s="13" t="n">
        <v>0.017056</v>
      </c>
      <c r="DZ352" s="13" t="n">
        <v>0.016222</v>
      </c>
      <c r="EA352" s="13" t="n">
        <v>0.027022</v>
      </c>
      <c r="EB352" s="13" t="n">
        <v>0.006269</v>
      </c>
      <c r="EC352" s="13" t="n">
        <v>-2.1E-005</v>
      </c>
      <c r="ED352" s="13" t="n">
        <v>-0.007588</v>
      </c>
      <c r="EE352" s="13" t="n">
        <v>0.016305</v>
      </c>
      <c r="EF352" s="13" t="n">
        <v>0.005941</v>
      </c>
      <c r="EG352" s="13" t="n">
        <v>-0.004131</v>
      </c>
      <c r="EH352" s="13" t="n">
        <v>0.038515</v>
      </c>
      <c r="EI352" s="13" t="n">
        <v>0.016072</v>
      </c>
      <c r="EJ352" s="13" t="n">
        <v>0.047135</v>
      </c>
      <c r="EK352" s="13" t="n">
        <v>0.007133</v>
      </c>
      <c r="EL352" s="13" t="n">
        <v>0.047611</v>
      </c>
      <c r="EM352" s="13" t="n">
        <v>-0.03467</v>
      </c>
      <c r="EN352" s="13" t="n">
        <v>-0.002521</v>
      </c>
      <c r="EO352" s="13" t="n">
        <v>-0.0076</v>
      </c>
      <c r="EP352" s="13" t="n">
        <v>0.020404</v>
      </c>
      <c r="EQ352" s="13" t="n">
        <v>0.010759</v>
      </c>
      <c r="ER352" s="13" t="n">
        <v>0.021261</v>
      </c>
      <c r="ES352" s="13" t="n">
        <v>-0.004456</v>
      </c>
      <c r="ET352" s="13" t="n">
        <v>-0.021531</v>
      </c>
      <c r="EU352" s="13" t="n">
        <v>-0.081302</v>
      </c>
      <c r="EV352" s="13" t="n">
        <v>0.037363</v>
      </c>
      <c r="EW352" s="13" t="n">
        <v>-0.112171</v>
      </c>
      <c r="EX352" s="13" t="n">
        <v>0.114885</v>
      </c>
      <c r="EY352" s="13" t="n">
        <v>0.037869</v>
      </c>
      <c r="EZ352" s="13" t="n">
        <v>-0.012058</v>
      </c>
      <c r="FA352" s="13" t="n">
        <v>0.043934</v>
      </c>
      <c r="FB352" s="13" t="n">
        <v>-0.072258</v>
      </c>
      <c r="FC352" s="13" t="n">
        <v>0.097213</v>
      </c>
      <c r="FD352" s="13" t="n">
        <v>0.0207</v>
      </c>
      <c r="FE352" s="13" t="n">
        <v>-0.053504</v>
      </c>
      <c r="FF352" s="13" t="n">
        <v>0.051649</v>
      </c>
      <c r="FG352" s="13" t="n">
        <v>0.001274</v>
      </c>
      <c r="FH352" s="13" t="n">
        <v>0.037843</v>
      </c>
      <c r="FI352" s="13" t="n">
        <v>0.039703</v>
      </c>
      <c r="FJ352" s="13" t="n">
        <v>-0.021457</v>
      </c>
      <c r="FK352" s="13" t="n">
        <v>-0.087648</v>
      </c>
      <c r="FL352" s="13" t="n">
        <v>-0.212334</v>
      </c>
      <c r="FM352" s="13" t="n">
        <v>0.135337</v>
      </c>
      <c r="FN352" s="13" t="n">
        <v>0.059304</v>
      </c>
      <c r="FO352" s="13" t="n">
        <v>-0.006226</v>
      </c>
      <c r="FP352" s="13" t="n">
        <v>0.062515</v>
      </c>
      <c r="FQ352" s="13" t="n">
        <v>0.051584</v>
      </c>
      <c r="FR352" s="13" t="n">
        <v>-0.040409</v>
      </c>
      <c r="FS352" s="13" t="n">
        <v>0.018557</v>
      </c>
      <c r="FT352" s="13" t="n">
        <v>0.172917</v>
      </c>
      <c r="FU352" s="13" t="n">
        <v>0.041069</v>
      </c>
      <c r="FV352" s="13" t="n">
        <v>0.00476</v>
      </c>
      <c r="FW352" s="13" t="n">
        <v>0.081124</v>
      </c>
      <c r="FX352" s="13" t="n">
        <v>0.054214</v>
      </c>
      <c r="FY352" s="13" t="n">
        <v>0.05332</v>
      </c>
      <c r="FZ352" s="13" t="n">
        <v>0.016144</v>
      </c>
      <c r="GA352" s="13" t="n">
        <v>-0.008976</v>
      </c>
      <c r="GB352" s="13" t="n">
        <v>-0.011142</v>
      </c>
      <c r="GC352" s="13" t="n">
        <v>0.012908</v>
      </c>
    </row>
    <row r="353" customFormat="false" ht="15" hidden="false" customHeight="false" outlineLevel="0" collapsed="false">
      <c r="B353" s="8" t="str">
        <f aca="false">Deals!B353</f>
        <v>Leidos Holdings, Inc.</v>
      </c>
      <c r="C353" s="12" t="n">
        <v>1</v>
      </c>
      <c r="D353" s="13" t="n">
        <v>0.076277</v>
      </c>
      <c r="E353" s="13" t="n">
        <v>-0.03951</v>
      </c>
      <c r="F353" s="13" t="n">
        <v>0.231657</v>
      </c>
      <c r="G353" s="13" t="n">
        <v>0.005078</v>
      </c>
      <c r="H353" s="13" t="n">
        <v>-0.055143</v>
      </c>
      <c r="I353" s="13" t="n">
        <v>0.103063</v>
      </c>
      <c r="J353" s="13" t="n">
        <v>-0.034522</v>
      </c>
      <c r="K353" s="13" t="n">
        <v>0.029722</v>
      </c>
      <c r="L353" s="13" t="n">
        <v>0.05507</v>
      </c>
      <c r="M353" s="13" t="n">
        <v>-0.063895</v>
      </c>
      <c r="N353" s="13" t="n">
        <v>0.033856</v>
      </c>
      <c r="O353" s="13" t="n">
        <v>0.091317</v>
      </c>
      <c r="P353" s="13" t="n">
        <v>0.020919</v>
      </c>
      <c r="Q353" s="13" t="n">
        <v>0.055724</v>
      </c>
      <c r="R353" s="13" t="n">
        <v>0.016795</v>
      </c>
      <c r="S353" s="13" t="n">
        <v>0.015731</v>
      </c>
      <c r="T353" s="13" t="n">
        <v>0.031439</v>
      </c>
      <c r="U353" s="13" t="n">
        <v>-0.049399</v>
      </c>
      <c r="V353" s="13" t="n">
        <v>0.038067</v>
      </c>
      <c r="W353" s="13" t="n">
        <v>-0.01789</v>
      </c>
      <c r="X353" s="13" t="n">
        <v>-0.064923</v>
      </c>
      <c r="Y353" s="13" t="n">
        <v>-0.012321</v>
      </c>
      <c r="Z353" s="13" t="n">
        <v>0.159661</v>
      </c>
      <c r="AA353" s="13" t="n">
        <v>0.034347</v>
      </c>
      <c r="AB353" s="13" t="n">
        <v>-0.018228</v>
      </c>
      <c r="AC353" s="13" t="n">
        <v>-0.063331</v>
      </c>
      <c r="AD353" s="13" t="n">
        <v>-0.027478</v>
      </c>
      <c r="AE353" s="13" t="n">
        <v>-0.158095</v>
      </c>
      <c r="AF353" s="13" t="n">
        <v>0.100152</v>
      </c>
      <c r="AG353" s="13" t="n">
        <v>0.113621</v>
      </c>
      <c r="AH353" s="13" t="n">
        <v>-0.002787</v>
      </c>
      <c r="AI353" s="13" t="n">
        <v>0.146513</v>
      </c>
      <c r="AJ353" s="13" t="n">
        <v>0.025177</v>
      </c>
      <c r="AK353" s="13" t="n">
        <v>0.064251</v>
      </c>
      <c r="AL353" s="13" t="n">
        <v>0.028178</v>
      </c>
      <c r="AM353" s="13" t="n">
        <v>0.064068</v>
      </c>
      <c r="AN353" s="13" t="n">
        <v>-0.013049</v>
      </c>
      <c r="AO353" s="13" t="n">
        <v>0.004075</v>
      </c>
      <c r="AP353" s="13" t="n">
        <v>0.053462</v>
      </c>
      <c r="AQ353" s="13" t="n">
        <v>0.081352</v>
      </c>
      <c r="AR353" s="13" t="n">
        <v>0.026356</v>
      </c>
      <c r="AS353" s="13" t="n">
        <v>0.021698</v>
      </c>
      <c r="AT353" s="13" t="n">
        <v>-0.103848</v>
      </c>
      <c r="AU353" s="13" t="n">
        <v>0.078123</v>
      </c>
      <c r="AV353" s="13" t="n">
        <v>0.06558</v>
      </c>
      <c r="AW353" s="13" t="n">
        <v>-0.107133</v>
      </c>
      <c r="AX353" s="13" t="n">
        <v>0.015907</v>
      </c>
      <c r="AY353" s="13" t="n">
        <v>-0.049075</v>
      </c>
      <c r="AZ353" s="13" t="n">
        <v>-0.011051</v>
      </c>
      <c r="BA353" s="13" t="n">
        <v>-0.068985</v>
      </c>
      <c r="BB353" s="13" t="n">
        <v>0.213253</v>
      </c>
      <c r="BC353" s="13" t="n">
        <v>0.047269</v>
      </c>
      <c r="BD353" s="13" t="n">
        <v>0.008942</v>
      </c>
      <c r="BE353" s="13" t="n">
        <v>-0.166038</v>
      </c>
      <c r="BF353" s="13" t="n">
        <v>0.092369</v>
      </c>
      <c r="BG353" s="13" t="n">
        <v>0.051932</v>
      </c>
      <c r="BH353" s="13" t="n">
        <v>0.014514</v>
      </c>
      <c r="BI353" s="13" t="n">
        <v>-0.012749</v>
      </c>
      <c r="BJ353" s="13" t="n">
        <v>0.052621</v>
      </c>
      <c r="BK353" s="13" t="n">
        <v>-0.078087</v>
      </c>
      <c r="BM353" s="13" t="n">
        <v>0.003539</v>
      </c>
      <c r="BN353" s="13" t="n">
        <v>-0.046889</v>
      </c>
      <c r="BO353" s="13" t="n">
        <v>0.085084</v>
      </c>
      <c r="BP353" s="13" t="n">
        <v>0.016834</v>
      </c>
      <c r="BQ353" s="13" t="n">
        <v>0.018865</v>
      </c>
      <c r="BR353" s="13" t="n">
        <v>0.014755</v>
      </c>
      <c r="BS353" s="13" t="n">
        <v>-0.00231</v>
      </c>
      <c r="BT353" s="13" t="n">
        <v>0.011011</v>
      </c>
      <c r="BU353" s="13" t="n">
        <v>-0.009065</v>
      </c>
      <c r="BV353" s="13" t="n">
        <v>0.020227</v>
      </c>
      <c r="BW353" s="13" t="n">
        <v>0.005463</v>
      </c>
      <c r="BX353" s="13" t="n">
        <v>-0.018586</v>
      </c>
      <c r="BY353" s="13" t="n">
        <v>0.046011</v>
      </c>
      <c r="BZ353" s="13" t="n">
        <v>0.01906</v>
      </c>
      <c r="CA353" s="13" t="n">
        <v>0.034775</v>
      </c>
      <c r="CB353" s="13" t="n">
        <v>-0.001446</v>
      </c>
      <c r="CC353" s="13" t="n">
        <v>0.037257</v>
      </c>
      <c r="CD353" s="13" t="n">
        <v>-0.035351</v>
      </c>
      <c r="CE353" s="13" t="n">
        <v>0.01168</v>
      </c>
      <c r="CF353" s="13" t="n">
        <v>0.002978</v>
      </c>
      <c r="CG353" s="13" t="n">
        <v>0.052862</v>
      </c>
      <c r="CH353" s="13" t="n">
        <v>0.007789</v>
      </c>
      <c r="CI353" s="13" t="n">
        <v>0.026064</v>
      </c>
      <c r="CJ353" s="13" t="n">
        <v>0.051329</v>
      </c>
      <c r="CK353" s="13" t="n">
        <v>-0.010991</v>
      </c>
      <c r="CL353" s="13" t="n">
        <v>-0.106</v>
      </c>
      <c r="CM353" s="13" t="n">
        <v>0.024752</v>
      </c>
      <c r="CN353" s="13" t="n">
        <v>-0.108788</v>
      </c>
      <c r="CO353" s="13" t="n">
        <v>0.100445</v>
      </c>
      <c r="CP353" s="13" t="n">
        <v>0.060194</v>
      </c>
      <c r="CQ353" s="13" t="n">
        <v>-0.018345</v>
      </c>
      <c r="CR353" s="13" t="n">
        <v>0.044649</v>
      </c>
      <c r="CS353" s="13" t="n">
        <v>-0.082817</v>
      </c>
      <c r="CT353" s="13" t="n">
        <v>0.081164</v>
      </c>
      <c r="CU353" s="13" t="n">
        <v>0.017156</v>
      </c>
      <c r="CV353" s="13" t="n">
        <v>-0.042057</v>
      </c>
      <c r="CW353" s="13" t="n">
        <v>0.012578</v>
      </c>
      <c r="CX353" s="13" t="n">
        <v>0.025955</v>
      </c>
      <c r="CY353" s="13" t="n">
        <v>0.030184</v>
      </c>
      <c r="CZ353" s="13" t="n">
        <v>0.031672</v>
      </c>
      <c r="DA353" s="13" t="n">
        <v>-0.011484</v>
      </c>
      <c r="DB353" s="13" t="n">
        <v>-0.068037</v>
      </c>
      <c r="DC353" s="13" t="n">
        <v>-0.187323</v>
      </c>
      <c r="DD353" s="13" t="n">
        <v>0.135259</v>
      </c>
      <c r="DE353" s="13" t="n">
        <v>0.091913</v>
      </c>
      <c r="DF353" s="13" t="n">
        <v>0.012826</v>
      </c>
      <c r="DG353" s="13" t="n">
        <v>0.037942</v>
      </c>
      <c r="DH353" s="13" t="n">
        <v>0.055215</v>
      </c>
      <c r="DI353" s="13" t="n">
        <v>-0.011854</v>
      </c>
      <c r="DJ353" s="13" t="n">
        <v>0.020769</v>
      </c>
      <c r="DK353" s="13" t="n">
        <v>0.176056</v>
      </c>
      <c r="DL353" s="13" t="n">
        <v>0.08836</v>
      </c>
      <c r="DM353" s="13" t="n">
        <v>0.00942</v>
      </c>
      <c r="DN353" s="13" t="n">
        <v>0.079959</v>
      </c>
      <c r="DO353" s="13" t="n">
        <v>0.025467</v>
      </c>
      <c r="DP353" s="13" t="n">
        <v>0.039993</v>
      </c>
      <c r="DQ353" s="13" t="n">
        <v>-0.007853</v>
      </c>
      <c r="DR353" s="13" t="n">
        <v>0.001045</v>
      </c>
      <c r="DS353" s="13" t="n">
        <v>-0.008307</v>
      </c>
      <c r="DT353" s="13" t="n">
        <v>0.01354</v>
      </c>
      <c r="DV353" s="13" t="n">
        <v>0.003286</v>
      </c>
      <c r="DW353" s="13" t="n">
        <v>-0.044896</v>
      </c>
      <c r="DX353" s="13" t="n">
        <v>0.079731</v>
      </c>
      <c r="DY353" s="13" t="n">
        <v>0.01806</v>
      </c>
      <c r="DZ353" s="13" t="n">
        <v>0.020789</v>
      </c>
      <c r="EA353" s="13" t="n">
        <v>0.012259</v>
      </c>
      <c r="EB353" s="13" t="n">
        <v>-0.004443</v>
      </c>
      <c r="EC353" s="13" t="n">
        <v>0.015352</v>
      </c>
      <c r="ED353" s="13" t="n">
        <v>-0.014783</v>
      </c>
      <c r="EE353" s="13" t="n">
        <v>0.021966</v>
      </c>
      <c r="EF353" s="13" t="n">
        <v>0.006962</v>
      </c>
      <c r="EG353" s="13" t="n">
        <v>-0.020048</v>
      </c>
      <c r="EH353" s="13" t="n">
        <v>0.047769</v>
      </c>
      <c r="EI353" s="13" t="n">
        <v>0.010408</v>
      </c>
      <c r="EJ353" s="13" t="n">
        <v>0.038008</v>
      </c>
      <c r="EK353" s="13" t="n">
        <v>0.002647</v>
      </c>
      <c r="EL353" s="13" t="n">
        <v>0.03873</v>
      </c>
      <c r="EM353" s="13" t="n">
        <v>-0.0413</v>
      </c>
      <c r="EN353" s="13" t="n">
        <v>0.011095</v>
      </c>
      <c r="EO353" s="13" t="n">
        <v>0.004647</v>
      </c>
      <c r="EP353" s="13" t="n">
        <v>0.048704</v>
      </c>
      <c r="EQ353" s="13" t="n">
        <v>0.013776</v>
      </c>
      <c r="ER353" s="13" t="n">
        <v>0.024714</v>
      </c>
      <c r="ES353" s="13" t="n">
        <v>0.048461</v>
      </c>
      <c r="ET353" s="13" t="n">
        <v>-0.014265</v>
      </c>
      <c r="EU353" s="13" t="n">
        <v>-0.107156</v>
      </c>
      <c r="EV353" s="13" t="n">
        <v>0.019152</v>
      </c>
      <c r="EW353" s="13" t="n">
        <v>-0.113974</v>
      </c>
      <c r="EX353" s="13" t="n">
        <v>0.108189</v>
      </c>
      <c r="EY353" s="13" t="n">
        <v>0.066692</v>
      </c>
      <c r="EZ353" s="13" t="n">
        <v>-0.025629</v>
      </c>
      <c r="FA353" s="13" t="n">
        <v>0.044085</v>
      </c>
      <c r="FB353" s="13" t="n">
        <v>-0.095558</v>
      </c>
      <c r="FC353" s="13" t="n">
        <v>0.084122</v>
      </c>
      <c r="FD353" s="13" t="n">
        <v>0.016233</v>
      </c>
      <c r="FE353" s="13" t="n">
        <v>-0.042869</v>
      </c>
      <c r="FF353" s="13" t="n">
        <v>0.012393</v>
      </c>
      <c r="FG353" s="13" t="n">
        <v>0.025273</v>
      </c>
      <c r="FH353" s="13" t="n">
        <v>0.039554</v>
      </c>
      <c r="FI353" s="13" t="n">
        <v>0.031341</v>
      </c>
      <c r="FJ353" s="13" t="n">
        <v>-0.009539</v>
      </c>
      <c r="FK353" s="13" t="n">
        <v>-0.071545</v>
      </c>
      <c r="FL353" s="13" t="n">
        <v>-0.192857</v>
      </c>
      <c r="FM353" s="13" t="n">
        <v>0.14683</v>
      </c>
      <c r="FN353" s="13" t="n">
        <v>0.098247</v>
      </c>
      <c r="FO353" s="13" t="n">
        <v>0.014031</v>
      </c>
      <c r="FP353" s="13" t="n">
        <v>0.039286</v>
      </c>
      <c r="FQ353" s="13" t="n">
        <v>0.050398</v>
      </c>
      <c r="FR353" s="13" t="n">
        <v>-0.010098</v>
      </c>
      <c r="FS353" s="13" t="n">
        <v>0.031145</v>
      </c>
      <c r="FT353" s="13" t="n">
        <v>0.183067</v>
      </c>
      <c r="FU353" s="13" t="n">
        <v>0.08896</v>
      </c>
      <c r="FV353" s="13" t="n">
        <v>0.013987</v>
      </c>
      <c r="FW353" s="13" t="n">
        <v>0.089016</v>
      </c>
      <c r="FX353" s="13" t="n">
        <v>0.028616</v>
      </c>
      <c r="FY353" s="13" t="n">
        <v>0.03792</v>
      </c>
      <c r="FZ353" s="13" t="n">
        <v>-0.009349</v>
      </c>
      <c r="GA353" s="13" t="n">
        <v>0.003632</v>
      </c>
      <c r="GB353" s="13" t="n">
        <v>-0.007576</v>
      </c>
      <c r="GC353" s="13" t="n">
        <v>0.0162</v>
      </c>
    </row>
    <row r="354" customFormat="false" ht="15" hidden="false" customHeight="false" outlineLevel="0" collapsed="false">
      <c r="B354" s="8" t="str">
        <f aca="false">Deals!B354</f>
        <v>Johnson Controls International Plc</v>
      </c>
      <c r="C354" s="12" t="n">
        <v>1</v>
      </c>
      <c r="D354" s="13" t="n">
        <v>-0.133462</v>
      </c>
      <c r="E354" s="13" t="n">
        <v>0.115575</v>
      </c>
      <c r="F354" s="13" t="n">
        <v>-0.08426</v>
      </c>
      <c r="G354" s="13" t="n">
        <v>0.067735</v>
      </c>
      <c r="H354" s="13" t="n">
        <v>-0.046385</v>
      </c>
      <c r="I354" s="13" t="n">
        <v>0.004292</v>
      </c>
      <c r="J354" s="13" t="n">
        <v>-0.013058</v>
      </c>
      <c r="K354" s="13" t="n">
        <v>0.004571</v>
      </c>
      <c r="L354" s="13" t="n">
        <v>0.038314</v>
      </c>
      <c r="M354" s="13" t="n">
        <v>-0.101707</v>
      </c>
      <c r="N354" s="13" t="n">
        <v>0.016431</v>
      </c>
      <c r="O354" s="13" t="n">
        <v>0.017681</v>
      </c>
      <c r="P354" s="13" t="n">
        <v>0.027302</v>
      </c>
      <c r="Q354" s="13" t="n">
        <v>-0.090602</v>
      </c>
      <c r="R354" s="13" t="n">
        <v>0.012487</v>
      </c>
      <c r="S354" s="13" t="n">
        <v>0.026765</v>
      </c>
      <c r="T354" s="13" t="n">
        <v>-0.057756</v>
      </c>
      <c r="U354" s="13" t="n">
        <v>-0.044209</v>
      </c>
      <c r="V354" s="13" t="n">
        <v>-0.038876</v>
      </c>
      <c r="W354" s="13" t="n">
        <v>-0.009153</v>
      </c>
      <c r="X354" s="13" t="n">
        <v>-0.003278</v>
      </c>
      <c r="Y354" s="13" t="n">
        <v>0.121375</v>
      </c>
      <c r="Z354" s="13" t="n">
        <v>0.006931</v>
      </c>
      <c r="AA354" s="13" t="n">
        <v>-0.073339</v>
      </c>
      <c r="AB354" s="13" t="n">
        <v>-0.086571</v>
      </c>
      <c r="AC354" s="13" t="n">
        <v>0.087895</v>
      </c>
      <c r="AD354" s="13" t="n">
        <v>-0.147499</v>
      </c>
      <c r="AE354" s="13" t="n">
        <v>0.138954</v>
      </c>
      <c r="AF354" s="13" t="n">
        <v>0.044418</v>
      </c>
      <c r="AG354" s="13" t="n">
        <v>0.047349</v>
      </c>
      <c r="AH354" s="13" t="n">
        <v>0.01516</v>
      </c>
      <c r="AI354" s="13" t="n">
        <v>0.0272</v>
      </c>
      <c r="AJ354" s="13" t="n">
        <v>0.07243</v>
      </c>
      <c r="AK354" s="13" t="n">
        <v>0.027354</v>
      </c>
      <c r="AL354" s="13" t="n">
        <v>0.005891</v>
      </c>
      <c r="AM354" s="13" t="n">
        <v>0.02811</v>
      </c>
      <c r="AN354" s="13" t="n">
        <v>-0.012759</v>
      </c>
      <c r="AO354" s="13" t="n">
        <v>-0.011539</v>
      </c>
      <c r="AP354" s="13" t="n">
        <v>-0.049498</v>
      </c>
      <c r="AQ354" s="13" t="n">
        <v>-0.030951</v>
      </c>
      <c r="AR354" s="13" t="n">
        <v>-0.073004</v>
      </c>
      <c r="AS354" s="13" t="n">
        <v>-0.262784</v>
      </c>
      <c r="AT354" s="13" t="n">
        <v>0.079748</v>
      </c>
      <c r="AU354" s="13" t="n">
        <v>0.079011</v>
      </c>
      <c r="AV354" s="13" t="n">
        <v>0.086915</v>
      </c>
      <c r="AW354" s="13" t="n">
        <v>0.127124</v>
      </c>
      <c r="AX354" s="13" t="n">
        <v>0.058472</v>
      </c>
      <c r="AY354" s="13" t="n">
        <v>0.002946</v>
      </c>
      <c r="AZ354" s="13" t="n">
        <v>0.033293</v>
      </c>
      <c r="BA354" s="13" t="n">
        <v>0.090737</v>
      </c>
      <c r="BB354" s="13" t="n">
        <v>0.011946</v>
      </c>
      <c r="BC354" s="13" t="n">
        <v>0.069328</v>
      </c>
      <c r="BD354" s="13" t="n">
        <v>0.119831</v>
      </c>
      <c r="BE354" s="13" t="n">
        <v>0.069547</v>
      </c>
      <c r="BF354" s="13" t="n">
        <v>0.044746</v>
      </c>
      <c r="BG354" s="13" t="n">
        <v>0.067372</v>
      </c>
      <c r="BH354" s="13" t="n">
        <v>0.03141</v>
      </c>
      <c r="BI354" s="13" t="n">
        <v>0.040653</v>
      </c>
      <c r="BJ354" s="13" t="n">
        <v>0.047326</v>
      </c>
      <c r="BK354" s="13" t="n">
        <v>-0.08984</v>
      </c>
      <c r="BM354" s="13" t="n">
        <v>-0.023749</v>
      </c>
      <c r="BN354" s="13" t="n">
        <v>0.010556</v>
      </c>
      <c r="BO354" s="13" t="n">
        <v>0.012329</v>
      </c>
      <c r="BP354" s="13" t="n">
        <v>0.034037</v>
      </c>
      <c r="BQ354" s="13" t="n">
        <v>0.047372</v>
      </c>
      <c r="BR354" s="13" t="n">
        <v>0.014383</v>
      </c>
      <c r="BS354" s="13" t="n">
        <v>0.019205</v>
      </c>
      <c r="BT354" s="13" t="n">
        <v>0.028893</v>
      </c>
      <c r="BU354" s="13" t="n">
        <v>-0.00451</v>
      </c>
      <c r="BV354" s="13" t="n">
        <v>0.025623</v>
      </c>
      <c r="BW354" s="13" t="n">
        <v>0.02111</v>
      </c>
      <c r="BX354" s="13" t="n">
        <v>0.010474</v>
      </c>
      <c r="BY354" s="13" t="n">
        <v>0.042284</v>
      </c>
      <c r="BZ354" s="13" t="n">
        <v>0.032246</v>
      </c>
      <c r="CA354" s="13" t="n">
        <v>0.010423</v>
      </c>
      <c r="CB354" s="13" t="n">
        <v>0.080568</v>
      </c>
      <c r="CC354" s="13" t="n">
        <v>-0.013619</v>
      </c>
      <c r="CD354" s="13" t="n">
        <v>-0.028051</v>
      </c>
      <c r="CE354" s="13" t="n">
        <v>0.002292</v>
      </c>
      <c r="CF354" s="13" t="n">
        <v>0.044338</v>
      </c>
      <c r="CG354" s="13" t="n">
        <v>0.008912</v>
      </c>
      <c r="CH354" s="13" t="n">
        <v>0.029916</v>
      </c>
      <c r="CI354" s="13" t="n">
        <v>0.062181</v>
      </c>
      <c r="CJ354" s="13" t="n">
        <v>0.009488</v>
      </c>
      <c r="CK354" s="13" t="n">
        <v>-0.088495</v>
      </c>
      <c r="CL354" s="13" t="n">
        <v>0.008286</v>
      </c>
      <c r="CM354" s="13" t="n">
        <v>-0.084595</v>
      </c>
      <c r="CN354" s="13" t="n">
        <v>0.081277</v>
      </c>
      <c r="CO354" s="13" t="n">
        <v>0.038978</v>
      </c>
      <c r="CP354" s="13" t="n">
        <v>0.032718</v>
      </c>
      <c r="CQ354" s="13" t="n">
        <v>0.043915</v>
      </c>
      <c r="CR354" s="13" t="n">
        <v>-0.069033</v>
      </c>
      <c r="CS354" s="13" t="n">
        <v>0.076465</v>
      </c>
      <c r="CT354" s="13" t="n">
        <v>0.015604</v>
      </c>
      <c r="CU354" s="13" t="n">
        <v>-0.002311</v>
      </c>
      <c r="CV354" s="13" t="n">
        <v>0.004095</v>
      </c>
      <c r="CW354" s="13" t="n">
        <v>0.03018</v>
      </c>
      <c r="CX354" s="13" t="n">
        <v>0.038716</v>
      </c>
      <c r="CY354" s="13" t="n">
        <v>0.036704</v>
      </c>
      <c r="CZ354" s="13" t="n">
        <v>0.024594</v>
      </c>
      <c r="DA354" s="13" t="n">
        <v>-0.07027</v>
      </c>
      <c r="DB354" s="13" t="n">
        <v>-0.077815</v>
      </c>
      <c r="DC354" s="13" t="n">
        <v>0.140905</v>
      </c>
      <c r="DD354" s="13" t="n">
        <v>0.056438</v>
      </c>
      <c r="DE354" s="13" t="n">
        <v>0.050972</v>
      </c>
      <c r="DF354" s="13" t="n">
        <v>0.07725</v>
      </c>
      <c r="DG354" s="13" t="n">
        <v>0.107972</v>
      </c>
      <c r="DH354" s="13" t="n">
        <v>-0.045521</v>
      </c>
      <c r="DI354" s="13" t="n">
        <v>-0.045743</v>
      </c>
      <c r="DJ354" s="13" t="n">
        <v>0.107281</v>
      </c>
      <c r="DK354" s="13" t="n">
        <v>0.053002</v>
      </c>
      <c r="DL354" s="13" t="n">
        <v>-0.009351</v>
      </c>
      <c r="DM354" s="13" t="n">
        <v>-0.005854</v>
      </c>
      <c r="DN354" s="13" t="n">
        <v>0.01839</v>
      </c>
      <c r="DO354" s="13" t="n">
        <v>0.059373</v>
      </c>
      <c r="DP354" s="13" t="n">
        <v>-0.013515</v>
      </c>
      <c r="DQ354" s="13" t="n">
        <v>0.057192</v>
      </c>
      <c r="DR354" s="13" t="n">
        <v>0.032936</v>
      </c>
      <c r="DS354" s="13" t="n">
        <v>0.033156</v>
      </c>
      <c r="DT354" s="13" t="n">
        <v>-0.052802</v>
      </c>
      <c r="DV354" s="13" t="n">
        <v>-0.034978</v>
      </c>
      <c r="DW354" s="13" t="n">
        <v>0.024645</v>
      </c>
      <c r="DX354" s="13" t="n">
        <v>-0.000502</v>
      </c>
      <c r="DY354" s="13" t="n">
        <v>0.034016</v>
      </c>
      <c r="DZ354" s="13" t="n">
        <v>0.036635</v>
      </c>
      <c r="EA354" s="13" t="n">
        <v>0.00446</v>
      </c>
      <c r="EB354" s="13" t="n">
        <v>0.016297</v>
      </c>
      <c r="EC354" s="13" t="n">
        <v>0.023226</v>
      </c>
      <c r="ED354" s="13" t="n">
        <v>0.002142</v>
      </c>
      <c r="EE354" s="13" t="n">
        <v>0.017406</v>
      </c>
      <c r="EF354" s="13" t="n">
        <v>0.007309</v>
      </c>
      <c r="EG354" s="13" t="n">
        <v>0.018518</v>
      </c>
      <c r="EH354" s="13" t="n">
        <v>0.020679</v>
      </c>
      <c r="EI354" s="13" t="n">
        <v>0.034014</v>
      </c>
      <c r="EJ354" s="13" t="n">
        <v>0.017968</v>
      </c>
      <c r="EK354" s="13" t="n">
        <v>0.063409</v>
      </c>
      <c r="EL354" s="13" t="n">
        <v>-0.028518</v>
      </c>
      <c r="EM354" s="13" t="n">
        <v>-0.015555</v>
      </c>
      <c r="EN354" s="13" t="n">
        <v>-0.011655</v>
      </c>
      <c r="EO354" s="13" t="n">
        <v>0.028206</v>
      </c>
      <c r="EP354" s="13" t="n">
        <v>0.011672</v>
      </c>
      <c r="EQ354" s="13" t="n">
        <v>0.031151</v>
      </c>
      <c r="ER354" s="13" t="n">
        <v>0.048656</v>
      </c>
      <c r="ES354" s="13" t="n">
        <v>0.011911</v>
      </c>
      <c r="ET354" s="13" t="n">
        <v>-0.090512</v>
      </c>
      <c r="EU354" s="13" t="n">
        <v>0.031844</v>
      </c>
      <c r="EV354" s="13" t="n">
        <v>-0.083033</v>
      </c>
      <c r="EW354" s="13" t="n">
        <v>0.094941</v>
      </c>
      <c r="EX354" s="13" t="n">
        <v>0.050622</v>
      </c>
      <c r="EY354" s="13" t="n">
        <v>0.016135</v>
      </c>
      <c r="EZ354" s="13" t="n">
        <v>0.032897</v>
      </c>
      <c r="FA354" s="13" t="n">
        <v>-0.06874</v>
      </c>
      <c r="FB354" s="13" t="n">
        <v>0.076675</v>
      </c>
      <c r="FC354" s="13" t="n">
        <v>0.017491</v>
      </c>
      <c r="FD354" s="13" t="n">
        <v>-0.007688</v>
      </c>
      <c r="FE354" s="13" t="n">
        <v>-0.000523</v>
      </c>
      <c r="FF354" s="13" t="n">
        <v>0.022992</v>
      </c>
      <c r="FG354" s="13" t="n">
        <v>0.041412</v>
      </c>
      <c r="FH354" s="13" t="n">
        <v>0.025775</v>
      </c>
      <c r="FI354" s="13" t="n">
        <v>0.005438</v>
      </c>
      <c r="FJ354" s="13" t="n">
        <v>-0.070463</v>
      </c>
      <c r="FK354" s="13" t="n">
        <v>-0.11985</v>
      </c>
      <c r="FL354" s="13" t="n">
        <v>0.139924</v>
      </c>
      <c r="FM354" s="13" t="n">
        <v>0.089001</v>
      </c>
      <c r="FN354" s="13" t="n">
        <v>0.018928</v>
      </c>
      <c r="FO354" s="13" t="n">
        <v>0.070143</v>
      </c>
      <c r="FP354" s="13" t="n">
        <v>0.054124</v>
      </c>
      <c r="FQ354" s="13" t="n">
        <v>-0.020604</v>
      </c>
      <c r="FR354" s="13" t="n">
        <v>-0.021628</v>
      </c>
      <c r="FS354" s="13" t="n">
        <v>0.130555</v>
      </c>
      <c r="FT354" s="13" t="n">
        <v>0.041795</v>
      </c>
      <c r="FU354" s="13" t="n">
        <v>-0.018249</v>
      </c>
      <c r="FV354" s="13" t="n">
        <v>0.019443</v>
      </c>
      <c r="FW354" s="13" t="n">
        <v>0.020896</v>
      </c>
      <c r="FX354" s="13" t="n">
        <v>0.053291</v>
      </c>
      <c r="FY354" s="13" t="n">
        <v>-0.004423</v>
      </c>
      <c r="FZ354" s="13" t="n">
        <v>0.043268</v>
      </c>
      <c r="GA354" s="13" t="n">
        <v>0.030241</v>
      </c>
      <c r="GB354" s="13" t="n">
        <v>0.029029</v>
      </c>
      <c r="GC354" s="13" t="n">
        <v>-0.051931</v>
      </c>
    </row>
    <row r="355" customFormat="false" ht="15" hidden="false" customHeight="false" outlineLevel="0" collapsed="false">
      <c r="B355" s="8" t="str">
        <f aca="false">Deals!B355</f>
        <v>Firstcash Holdings, Inc.</v>
      </c>
      <c r="C355" s="12" t="n">
        <v>1</v>
      </c>
      <c r="D355" s="13" t="n">
        <v>0.002549</v>
      </c>
      <c r="E355" s="13" t="n">
        <v>-0.023517</v>
      </c>
      <c r="F355" s="13" t="n">
        <v>0.023965</v>
      </c>
      <c r="G355" s="13" t="n">
        <v>-0.091489</v>
      </c>
      <c r="H355" s="13" t="n">
        <v>0.043091</v>
      </c>
      <c r="I355" s="13" t="n">
        <v>0.10823</v>
      </c>
      <c r="J355" s="13" t="n">
        <v>0.056968</v>
      </c>
      <c r="K355" s="13" t="n">
        <v>0.036381</v>
      </c>
      <c r="L355" s="13" t="n">
        <v>0.086673</v>
      </c>
      <c r="M355" s="13" t="n">
        <v>-0.002573</v>
      </c>
      <c r="N355" s="13" t="n">
        <v>0.012726</v>
      </c>
      <c r="O355" s="13" t="n">
        <v>0.075809</v>
      </c>
      <c r="P355" s="13" t="n">
        <v>0.011085</v>
      </c>
      <c r="Q355" s="13" t="n">
        <v>0.058731</v>
      </c>
      <c r="R355" s="13" t="n">
        <v>0.000742</v>
      </c>
      <c r="S355" s="13" t="n">
        <v>0.083766</v>
      </c>
      <c r="T355" s="13" t="n">
        <v>0.011218</v>
      </c>
      <c r="U355" s="13" t="n">
        <v>0.102442</v>
      </c>
      <c r="V355" s="13" t="n">
        <v>0.067077</v>
      </c>
      <c r="W355" s="13" t="n">
        <v>0.04925</v>
      </c>
      <c r="X355" s="13" t="n">
        <v>-0.009917</v>
      </c>
      <c r="Y355" s="13" t="n">
        <v>-0.096272</v>
      </c>
      <c r="Z355" s="13" t="n">
        <v>0.003941</v>
      </c>
      <c r="AA355" s="13" t="n">
        <v>0.00861</v>
      </c>
      <c r="AB355" s="13" t="n">
        <v>-0.019512</v>
      </c>
      <c r="AC355" s="13" t="n">
        <v>0.110697</v>
      </c>
      <c r="AD355" s="13" t="n">
        <v>-0.187535</v>
      </c>
      <c r="AE355" s="13" t="n">
        <v>0.139323</v>
      </c>
      <c r="AF355" s="13" t="n">
        <v>0.066481</v>
      </c>
      <c r="AG355" s="13" t="n">
        <v>-0.013233</v>
      </c>
      <c r="AH355" s="13" t="n">
        <v>0.129249</v>
      </c>
      <c r="AI355" s="13" t="n">
        <v>-0.027744</v>
      </c>
      <c r="AJ355" s="13" t="n">
        <v>0.055954</v>
      </c>
      <c r="AK355" s="13" t="n">
        <v>0.006199</v>
      </c>
      <c r="AL355" s="13" t="n">
        <v>-0.016494</v>
      </c>
      <c r="AM355" s="13" t="n">
        <v>-0.071508</v>
      </c>
      <c r="AN355" s="13" t="n">
        <v>-0.079415</v>
      </c>
      <c r="AO355" s="13" t="n">
        <v>-0.038867</v>
      </c>
      <c r="AP355" s="13" t="n">
        <v>-0.002598</v>
      </c>
      <c r="AQ355" s="13" t="n">
        <v>0.078631</v>
      </c>
      <c r="AR355" s="13" t="n">
        <v>-0.112453</v>
      </c>
      <c r="AS355" s="13" t="n">
        <v>-0.067343</v>
      </c>
      <c r="AT355" s="13" t="n">
        <v>0.001394</v>
      </c>
      <c r="AU355" s="13" t="n">
        <v>-0.025056</v>
      </c>
      <c r="AV355" s="13" t="n">
        <v>-0.032822</v>
      </c>
      <c r="AW355" s="13" t="n">
        <v>-0.145821</v>
      </c>
      <c r="AX355" s="13" t="n">
        <v>0.041291</v>
      </c>
      <c r="AY355" s="13" t="n">
        <v>-0.04251</v>
      </c>
      <c r="AZ355" s="13" t="n">
        <v>-0.090369</v>
      </c>
      <c r="BA355" s="13" t="n">
        <v>0.239623</v>
      </c>
      <c r="BB355" s="13" t="n">
        <v>0.090286</v>
      </c>
      <c r="BC355" s="13" t="n">
        <v>-0.159338</v>
      </c>
      <c r="BD355" s="13" t="n">
        <v>0.079993</v>
      </c>
      <c r="BE355" s="13" t="n">
        <v>0.037113</v>
      </c>
      <c r="BF355" s="13" t="n">
        <v>0.096848</v>
      </c>
      <c r="BG355" s="13" t="n">
        <v>0.110926</v>
      </c>
      <c r="BH355" s="13" t="n">
        <v>-0.041144</v>
      </c>
      <c r="BI355" s="13" t="n">
        <v>0.036107</v>
      </c>
      <c r="BJ355" s="13" t="n">
        <v>0.085732</v>
      </c>
      <c r="BK355" s="13" t="n">
        <v>0.021123</v>
      </c>
      <c r="BM355" s="13" t="n">
        <v>-0.068714</v>
      </c>
      <c r="BN355" s="13" t="n">
        <v>0.099918</v>
      </c>
      <c r="BO355" s="13" t="n">
        <v>0.013263</v>
      </c>
      <c r="BP355" s="13" t="n">
        <v>0.019366</v>
      </c>
      <c r="BQ355" s="13" t="n">
        <v>-0.001072</v>
      </c>
      <c r="BR355" s="13" t="n">
        <v>0.005132</v>
      </c>
      <c r="BS355" s="13" t="n">
        <v>0.013007</v>
      </c>
      <c r="BT355" s="13" t="n">
        <v>-0.007458</v>
      </c>
      <c r="BU355" s="13" t="n">
        <v>0.030297</v>
      </c>
      <c r="BV355" s="13" t="n">
        <v>0.006592</v>
      </c>
      <c r="BW355" s="13" t="n">
        <v>-0.011412</v>
      </c>
      <c r="BX355" s="13" t="n">
        <v>0.065072</v>
      </c>
      <c r="BY355" s="13" t="n">
        <v>0.014941</v>
      </c>
      <c r="BZ355" s="13" t="n">
        <v>0.032668</v>
      </c>
      <c r="CA355" s="13" t="n">
        <v>0.024431</v>
      </c>
      <c r="CB355" s="13" t="n">
        <v>0.023933</v>
      </c>
      <c r="CC355" s="13" t="n">
        <v>-0.020116</v>
      </c>
      <c r="CD355" s="13" t="n">
        <v>0.004668</v>
      </c>
      <c r="CE355" s="13" t="n">
        <v>0.013596</v>
      </c>
      <c r="CF355" s="13" t="n">
        <v>0.064566</v>
      </c>
      <c r="CG355" s="13" t="n">
        <v>0.044922</v>
      </c>
      <c r="CH355" s="13" t="n">
        <v>0.041453</v>
      </c>
      <c r="CI355" s="13" t="n">
        <v>0.046014</v>
      </c>
      <c r="CJ355" s="13" t="n">
        <v>-0.013809</v>
      </c>
      <c r="CK355" s="13" t="n">
        <v>-0.119007</v>
      </c>
      <c r="CL355" s="13" t="n">
        <v>0.020122</v>
      </c>
      <c r="CM355" s="13" t="n">
        <v>-0.112532</v>
      </c>
      <c r="CN355" s="13" t="n">
        <v>0.112732</v>
      </c>
      <c r="CO355" s="13" t="n">
        <v>0.066709</v>
      </c>
      <c r="CP355" s="13" t="n">
        <v>-0.014107</v>
      </c>
      <c r="CQ355" s="13" t="n">
        <v>0.018687</v>
      </c>
      <c r="CR355" s="13" t="n">
        <v>-0.074215</v>
      </c>
      <c r="CS355" s="13" t="n">
        <v>0.08799</v>
      </c>
      <c r="CT355" s="13" t="n">
        <v>0.010865</v>
      </c>
      <c r="CU355" s="13" t="n">
        <v>-0.068612</v>
      </c>
      <c r="CV355" s="13" t="n">
        <v>0.020228</v>
      </c>
      <c r="CW355" s="13" t="n">
        <v>0.045545</v>
      </c>
      <c r="CX355" s="13" t="n">
        <v>0.034777</v>
      </c>
      <c r="CY355" s="13" t="n">
        <v>0.020253</v>
      </c>
      <c r="CZ355" s="13" t="n">
        <v>-0.022761</v>
      </c>
      <c r="DA355" s="13" t="n">
        <v>-0.082683</v>
      </c>
      <c r="DB355" s="13" t="n">
        <v>-0.18923</v>
      </c>
      <c r="DC355" s="13" t="n">
        <v>0.123242</v>
      </c>
      <c r="DD355" s="13" t="n">
        <v>0.073671</v>
      </c>
      <c r="DE355" s="13" t="n">
        <v>0.028131</v>
      </c>
      <c r="DF355" s="13" t="n">
        <v>0.035905</v>
      </c>
      <c r="DG355" s="13" t="n">
        <v>0.069178</v>
      </c>
      <c r="DH355" s="13" t="n">
        <v>-0.047385</v>
      </c>
      <c r="DI355" s="13" t="n">
        <v>0.03365</v>
      </c>
      <c r="DJ355" s="13" t="n">
        <v>0.188158</v>
      </c>
      <c r="DK355" s="13" t="n">
        <v>0.101547</v>
      </c>
      <c r="DL355" s="13" t="n">
        <v>0.049816</v>
      </c>
      <c r="DM355" s="13" t="n">
        <v>0.086155</v>
      </c>
      <c r="DN355" s="13" t="n">
        <v>-0.008262</v>
      </c>
      <c r="DO355" s="13" t="n">
        <v>0.015677</v>
      </c>
      <c r="DP355" s="13" t="n">
        <v>0.002446</v>
      </c>
      <c r="DQ355" s="13" t="n">
        <v>0.035313</v>
      </c>
      <c r="DR355" s="13" t="n">
        <v>-0.028278</v>
      </c>
      <c r="DS355" s="13" t="n">
        <v>0.024312</v>
      </c>
      <c r="DT355" s="13" t="n">
        <v>-0.041121</v>
      </c>
      <c r="DV355" s="13" t="n">
        <v>-0.069045</v>
      </c>
      <c r="DW355" s="13" t="n">
        <v>0.107258</v>
      </c>
      <c r="DX355" s="13" t="n">
        <v>0.010762</v>
      </c>
      <c r="DY355" s="13" t="n">
        <v>0.019441</v>
      </c>
      <c r="DZ355" s="13" t="n">
        <v>0.009952</v>
      </c>
      <c r="EA355" s="13" t="n">
        <v>0.006349</v>
      </c>
      <c r="EB355" s="13" t="n">
        <v>0.013416</v>
      </c>
      <c r="EC355" s="13" t="n">
        <v>-0.01647</v>
      </c>
      <c r="ED355" s="13" t="n">
        <v>0.034776</v>
      </c>
      <c r="EE355" s="13" t="n">
        <v>0.006464</v>
      </c>
      <c r="EF355" s="13" t="n">
        <v>-0.010849</v>
      </c>
      <c r="EG355" s="13" t="n">
        <v>0.061699</v>
      </c>
      <c r="EH355" s="13" t="n">
        <v>0.008673</v>
      </c>
      <c r="EI355" s="13" t="n">
        <v>0.031201</v>
      </c>
      <c r="EJ355" s="13" t="n">
        <v>0.016916</v>
      </c>
      <c r="EK355" s="13" t="n">
        <v>0.022587</v>
      </c>
      <c r="EL355" s="13" t="n">
        <v>-0.020209</v>
      </c>
      <c r="EM355" s="13" t="n">
        <v>0.00949</v>
      </c>
      <c r="EN355" s="13" t="n">
        <v>0.009416</v>
      </c>
      <c r="EO355" s="13" t="n">
        <v>0.054477</v>
      </c>
      <c r="EP355" s="13" t="n">
        <v>0.023809</v>
      </c>
      <c r="EQ355" s="13" t="n">
        <v>0.038217</v>
      </c>
      <c r="ER355" s="13" t="n">
        <v>0.04669</v>
      </c>
      <c r="ES355" s="13" t="n">
        <v>-0.015263</v>
      </c>
      <c r="ET355" s="13" t="n">
        <v>-0.120172</v>
      </c>
      <c r="EU355" s="13" t="n">
        <v>0.01328</v>
      </c>
      <c r="EV355" s="13" t="n">
        <v>-0.113586</v>
      </c>
      <c r="EW355" s="13" t="n">
        <v>0.120625</v>
      </c>
      <c r="EX355" s="13" t="n">
        <v>0.054428</v>
      </c>
      <c r="EY355" s="13" t="n">
        <v>-0.012992</v>
      </c>
      <c r="EZ355" s="13" t="n">
        <v>0.019457</v>
      </c>
      <c r="FA355" s="13" t="n">
        <v>-0.071685</v>
      </c>
      <c r="FB355" s="13" t="n">
        <v>0.088369</v>
      </c>
      <c r="FC355" s="13" t="n">
        <v>0.005833</v>
      </c>
      <c r="FD355" s="13" t="n">
        <v>-0.072302</v>
      </c>
      <c r="FE355" s="13" t="n">
        <v>0.023966</v>
      </c>
      <c r="FF355" s="13" t="n">
        <v>0.044</v>
      </c>
      <c r="FG355" s="13" t="n">
        <v>0.042206</v>
      </c>
      <c r="FH355" s="13" t="n">
        <v>0.028126</v>
      </c>
      <c r="FI355" s="13" t="n">
        <v>-0.03094</v>
      </c>
      <c r="FJ355" s="13" t="n">
        <v>-0.085403</v>
      </c>
      <c r="FK355" s="13" t="n">
        <v>-0.202687</v>
      </c>
      <c r="FL355" s="13" t="n">
        <v>0.213269</v>
      </c>
      <c r="FM355" s="13" t="n">
        <v>0.06545</v>
      </c>
      <c r="FN355" s="13" t="n">
        <v>0.042922</v>
      </c>
      <c r="FO355" s="13" t="n">
        <v>0.025254</v>
      </c>
      <c r="FP355" s="13" t="n">
        <v>0.076086</v>
      </c>
      <c r="FQ355" s="13" t="n">
        <v>-0.053883</v>
      </c>
      <c r="FR355" s="13" t="n">
        <v>0.035066</v>
      </c>
      <c r="FS355" s="13" t="n">
        <v>0.203256</v>
      </c>
      <c r="FT355" s="13" t="n">
        <v>0.100877</v>
      </c>
      <c r="FU355" s="13" t="n">
        <v>0.053073</v>
      </c>
      <c r="FV355" s="13" t="n">
        <v>0.075831</v>
      </c>
      <c r="FW355" s="13" t="n">
        <v>-0.001805</v>
      </c>
      <c r="FX355" s="13" t="n">
        <v>0.008333</v>
      </c>
      <c r="FY355" s="13" t="n">
        <v>-0.008533</v>
      </c>
      <c r="FZ355" s="13" t="n">
        <v>0.032572</v>
      </c>
      <c r="GA355" s="13" t="n">
        <v>-0.030216</v>
      </c>
      <c r="GB355" s="13" t="n">
        <v>0.020798</v>
      </c>
      <c r="GC355" s="13" t="n">
        <v>-0.040113</v>
      </c>
    </row>
    <row r="356" customFormat="false" ht="15" hidden="false" customHeight="false" outlineLevel="0" collapsed="false">
      <c r="B356" s="8" t="str">
        <f aca="false">Deals!B356</f>
        <v>Osi Systems, Inc.</v>
      </c>
      <c r="C356" s="12" t="n">
        <v>1</v>
      </c>
      <c r="D356" s="13" t="n">
        <v>0.072652</v>
      </c>
      <c r="E356" s="13" t="n">
        <v>0.079424</v>
      </c>
      <c r="F356" s="13" t="n">
        <v>0.005548</v>
      </c>
      <c r="G356" s="13" t="n">
        <v>-0.019049</v>
      </c>
      <c r="H356" s="13" t="n">
        <v>0.010044</v>
      </c>
      <c r="I356" s="13" t="n">
        <v>-0.03222</v>
      </c>
      <c r="J356" s="13" t="n">
        <v>0.060419</v>
      </c>
      <c r="K356" s="13" t="n">
        <v>0.023127</v>
      </c>
      <c r="L356" s="13" t="n">
        <v>-0.051017</v>
      </c>
      <c r="M356" s="13" t="n">
        <v>0.064138</v>
      </c>
      <c r="N356" s="13" t="n">
        <v>0.038639</v>
      </c>
      <c r="O356" s="13" t="n">
        <v>0.100048</v>
      </c>
      <c r="P356" s="13" t="n">
        <v>-0.032724</v>
      </c>
      <c r="Q356" s="13" t="n">
        <v>-0.019461</v>
      </c>
      <c r="R356" s="13" t="n">
        <v>-0.257097</v>
      </c>
      <c r="S356" s="13" t="n">
        <v>0.026406</v>
      </c>
      <c r="T356" s="13" t="n">
        <v>-0.044492</v>
      </c>
      <c r="U356" s="13" t="n">
        <v>0.033735</v>
      </c>
      <c r="V356" s="13" t="n">
        <v>-0.019151</v>
      </c>
      <c r="W356" s="13" t="n">
        <v>0.071228</v>
      </c>
      <c r="X356" s="13" t="n">
        <v>0.127588</v>
      </c>
      <c r="Y356" s="13" t="n">
        <v>0.031424</v>
      </c>
      <c r="Z356" s="13" t="n">
        <v>-0.023445</v>
      </c>
      <c r="AA356" s="13" t="n">
        <v>-0.020285</v>
      </c>
      <c r="AB356" s="13" t="n">
        <v>-0.093697</v>
      </c>
      <c r="AC356" s="13" t="n">
        <v>0.046848</v>
      </c>
      <c r="AD356" s="13" t="n">
        <v>0.012431</v>
      </c>
      <c r="AE356" s="13" t="n">
        <v>0.223602</v>
      </c>
      <c r="AF356" s="13" t="n">
        <v>-0.031665</v>
      </c>
      <c r="AG356" s="13" t="n">
        <v>0.008636</v>
      </c>
      <c r="AH356" s="13" t="n">
        <v>0.028881</v>
      </c>
      <c r="AI356" s="13" t="n">
        <v>0.14934</v>
      </c>
      <c r="AJ356" s="13" t="n">
        <v>0.087267</v>
      </c>
      <c r="AK356" s="13" t="n">
        <v>-0.000622</v>
      </c>
      <c r="AL356" s="13" t="n">
        <v>-0.067075</v>
      </c>
      <c r="AM356" s="13" t="n">
        <v>-0.032854</v>
      </c>
      <c r="AN356" s="13" t="n">
        <v>-0.022844</v>
      </c>
      <c r="AO356" s="13" t="n">
        <v>0.002519</v>
      </c>
      <c r="AP356" s="13" t="n">
        <v>0.012564</v>
      </c>
      <c r="AQ356" s="13" t="n">
        <v>-0.140957</v>
      </c>
      <c r="AR356" s="13" t="n">
        <v>-0.060897</v>
      </c>
      <c r="AS356" s="13" t="n">
        <v>-0.151963</v>
      </c>
      <c r="AT356" s="13" t="n">
        <v>0.050203</v>
      </c>
      <c r="AU356" s="13" t="n">
        <v>0.046836</v>
      </c>
      <c r="AV356" s="13" t="n">
        <v>-0.014914</v>
      </c>
      <c r="AW356" s="13" t="n">
        <v>-0.049303</v>
      </c>
      <c r="AX356" s="13" t="n">
        <v>0.10978</v>
      </c>
      <c r="AY356" s="13" t="n">
        <v>-0.014476</v>
      </c>
      <c r="AZ356" s="13" t="n">
        <v>-0.005798</v>
      </c>
      <c r="BA356" s="13" t="n">
        <v>0.141783</v>
      </c>
      <c r="BB356" s="13" t="n">
        <v>0.058116</v>
      </c>
      <c r="BC356" s="13" t="n">
        <v>-0.034327</v>
      </c>
      <c r="BD356" s="13" t="n">
        <v>0.0511</v>
      </c>
      <c r="BE356" s="13" t="n">
        <v>0.015642</v>
      </c>
      <c r="BF356" s="13" t="n">
        <v>0.004891</v>
      </c>
      <c r="BG356" s="13" t="n">
        <v>-0.002175</v>
      </c>
      <c r="BH356" s="13" t="n">
        <v>0.054795</v>
      </c>
      <c r="BI356" s="13" t="n">
        <v>-0.015643</v>
      </c>
      <c r="BJ356" s="13" t="n">
        <v>-0.011094</v>
      </c>
      <c r="BK356" s="13" t="n">
        <v>-0.041844</v>
      </c>
      <c r="BM356" s="13" t="n">
        <v>-0.056638</v>
      </c>
      <c r="BN356" s="13" t="n">
        <v>0.130835</v>
      </c>
      <c r="BO356" s="13" t="n">
        <v>0.024077</v>
      </c>
      <c r="BP356" s="13" t="n">
        <v>-0.005274</v>
      </c>
      <c r="BQ356" s="13" t="n">
        <v>0.006226</v>
      </c>
      <c r="BR356" s="13" t="n">
        <v>-0.007483</v>
      </c>
      <c r="BS356" s="13" t="n">
        <v>0.010098</v>
      </c>
      <c r="BT356" s="13" t="n">
        <v>-0.023938</v>
      </c>
      <c r="BU356" s="13" t="n">
        <v>0.032326</v>
      </c>
      <c r="BV356" s="13" t="n">
        <v>0.010639</v>
      </c>
      <c r="BW356" s="13" t="n">
        <v>-0.018939</v>
      </c>
      <c r="BX356" s="13" t="n">
        <v>0.08756</v>
      </c>
      <c r="BY356" s="13" t="n">
        <v>0.002272</v>
      </c>
      <c r="BZ356" s="13" t="n">
        <v>0.023744</v>
      </c>
      <c r="CA356" s="13" t="n">
        <v>-0.019439</v>
      </c>
      <c r="CB356" s="13" t="n">
        <v>0.029965</v>
      </c>
      <c r="CC356" s="13" t="n">
        <v>-0.039999</v>
      </c>
      <c r="CD356" s="13" t="n">
        <v>0.011741</v>
      </c>
      <c r="CE356" s="13" t="n">
        <v>0.00887</v>
      </c>
      <c r="CF356" s="13" t="n">
        <v>0.06982</v>
      </c>
      <c r="CG356" s="13" t="n">
        <v>-0.002058</v>
      </c>
      <c r="CH356" s="13" t="n">
        <v>0.03853</v>
      </c>
      <c r="CI356" s="13" t="n">
        <v>0.040514</v>
      </c>
      <c r="CJ356" s="13" t="n">
        <v>-0.034794</v>
      </c>
      <c r="CK356" s="13" t="n">
        <v>-0.122604</v>
      </c>
      <c r="CL356" s="13" t="n">
        <v>0.029005</v>
      </c>
      <c r="CM356" s="13" t="n">
        <v>-0.115803</v>
      </c>
      <c r="CN356" s="13" t="n">
        <v>0.097285</v>
      </c>
      <c r="CO356" s="13" t="n">
        <v>0.058438</v>
      </c>
      <c r="CP356" s="13" t="n">
        <v>-0.031017</v>
      </c>
      <c r="CQ356" s="13" t="n">
        <v>0.038819</v>
      </c>
      <c r="CR356" s="13" t="n">
        <v>-0.077642</v>
      </c>
      <c r="CS356" s="13" t="n">
        <v>0.089304</v>
      </c>
      <c r="CT356" s="13" t="n">
        <v>0.00738</v>
      </c>
      <c r="CU356" s="13" t="n">
        <v>-0.047928</v>
      </c>
      <c r="CV356" s="13" t="n">
        <v>0.03855</v>
      </c>
      <c r="CW356" s="13" t="n">
        <v>0.017423</v>
      </c>
      <c r="CX356" s="13" t="n">
        <v>0.029992</v>
      </c>
      <c r="CY356" s="13" t="n">
        <v>0.062799</v>
      </c>
      <c r="CZ356" s="13" t="n">
        <v>-0.054286</v>
      </c>
      <c r="DA356" s="13" t="n">
        <v>-0.108629</v>
      </c>
      <c r="DB356" s="13" t="n">
        <v>-0.21823</v>
      </c>
      <c r="DC356" s="13" t="n">
        <v>0.125835</v>
      </c>
      <c r="DD356" s="13" t="n">
        <v>0.038045</v>
      </c>
      <c r="DE356" s="13" t="n">
        <v>0.037525</v>
      </c>
      <c r="DF356" s="13" t="n">
        <v>0.036019</v>
      </c>
      <c r="DG356" s="13" t="n">
        <v>0.045969</v>
      </c>
      <c r="DH356" s="13" t="n">
        <v>-0.050916</v>
      </c>
      <c r="DI356" s="13" t="n">
        <v>0.024776</v>
      </c>
      <c r="DJ356" s="13" t="n">
        <v>0.183297</v>
      </c>
      <c r="DK356" s="13" t="n">
        <v>0.08958</v>
      </c>
      <c r="DL356" s="13" t="n">
        <v>0.077042</v>
      </c>
      <c r="DM356" s="13" t="n">
        <v>0.09566</v>
      </c>
      <c r="DN356" s="13" t="n">
        <v>0.02182</v>
      </c>
      <c r="DO356" s="13" t="n">
        <v>0.023396</v>
      </c>
      <c r="DP356" s="13" t="n">
        <v>0.011055</v>
      </c>
      <c r="DQ356" s="13" t="n">
        <v>0.012853</v>
      </c>
      <c r="DR356" s="13" t="n">
        <v>-0.018155</v>
      </c>
      <c r="DS356" s="13" t="n">
        <v>0.013589</v>
      </c>
      <c r="DT356" s="13" t="n">
        <v>-0.034063</v>
      </c>
      <c r="DV356" s="13" t="n">
        <v>-0.055074</v>
      </c>
      <c r="DW356" s="13" t="n">
        <v>0.135632</v>
      </c>
      <c r="DX356" s="13" t="n">
        <v>0.026419</v>
      </c>
      <c r="DY356" s="13" t="n">
        <v>-0.00429</v>
      </c>
      <c r="DZ356" s="13" t="n">
        <v>0.009305</v>
      </c>
      <c r="EA356" s="13" t="n">
        <v>-0.00634</v>
      </c>
      <c r="EB356" s="13" t="n">
        <v>0.009706</v>
      </c>
      <c r="EC356" s="13" t="n">
        <v>-0.029333</v>
      </c>
      <c r="ED356" s="13" t="n">
        <v>0.040897</v>
      </c>
      <c r="EE356" s="13" t="n">
        <v>0.009406</v>
      </c>
      <c r="EF356" s="13" t="n">
        <v>-0.017898</v>
      </c>
      <c r="EG356" s="13" t="n">
        <v>0.091002</v>
      </c>
      <c r="EH356" s="13" t="n">
        <v>0.001117</v>
      </c>
      <c r="EI356" s="13" t="n">
        <v>0.022477</v>
      </c>
      <c r="EJ356" s="13" t="n">
        <v>-0.013906</v>
      </c>
      <c r="EK356" s="13" t="n">
        <v>0.027451</v>
      </c>
      <c r="EL356" s="13" t="n">
        <v>-0.038053</v>
      </c>
      <c r="EM356" s="13" t="n">
        <v>0.011183</v>
      </c>
      <c r="EN356" s="13" t="n">
        <v>0.009837</v>
      </c>
      <c r="EO356" s="13" t="n">
        <v>0.069362</v>
      </c>
      <c r="EP356" s="13" t="n">
        <v>0.00185</v>
      </c>
      <c r="EQ356" s="13" t="n">
        <v>0.037225</v>
      </c>
      <c r="ER356" s="13" t="n">
        <v>0.040893</v>
      </c>
      <c r="ES356" s="13" t="n">
        <v>-0.039627</v>
      </c>
      <c r="ET356" s="13" t="n">
        <v>-0.122604</v>
      </c>
      <c r="EU356" s="13" t="n">
        <v>0.026862</v>
      </c>
      <c r="EV356" s="13" t="n">
        <v>-0.11858</v>
      </c>
      <c r="EW356" s="13" t="n">
        <v>0.107668</v>
      </c>
      <c r="EX356" s="13" t="n">
        <v>0.069291</v>
      </c>
      <c r="EY356" s="13" t="n">
        <v>-0.031799</v>
      </c>
      <c r="EZ356" s="13" t="n">
        <v>0.039109</v>
      </c>
      <c r="FA356" s="13" t="n">
        <v>-0.086469</v>
      </c>
      <c r="FB356" s="13" t="n">
        <v>0.092211</v>
      </c>
      <c r="FC356" s="13" t="n">
        <v>0.00861</v>
      </c>
      <c r="FD356" s="13" t="n">
        <v>-0.049638</v>
      </c>
      <c r="FE356" s="13" t="n">
        <v>0.039134</v>
      </c>
      <c r="FF356" s="13" t="n">
        <v>0.011202</v>
      </c>
      <c r="FG356" s="13" t="n">
        <v>0.027912</v>
      </c>
      <c r="FH356" s="13" t="n">
        <v>0.083354</v>
      </c>
      <c r="FI356" s="13" t="n">
        <v>-0.059186</v>
      </c>
      <c r="FJ356" s="13" t="n">
        <v>-0.109853</v>
      </c>
      <c r="FK356" s="13" t="n">
        <v>-0.227682</v>
      </c>
      <c r="FL356" s="13" t="n">
        <v>0.160596</v>
      </c>
      <c r="FM356" s="13" t="n">
        <v>0.052385</v>
      </c>
      <c r="FN356" s="13" t="n">
        <v>0.041493</v>
      </c>
      <c r="FO356" s="13" t="n">
        <v>0.029421</v>
      </c>
      <c r="FP356" s="13" t="n">
        <v>0.038437</v>
      </c>
      <c r="FQ356" s="13" t="n">
        <v>-0.05288</v>
      </c>
      <c r="FR356" s="13" t="n">
        <v>0.030608</v>
      </c>
      <c r="FS356" s="13" t="n">
        <v>0.193071</v>
      </c>
      <c r="FT356" s="13" t="n">
        <v>0.097805</v>
      </c>
      <c r="FU356" s="13" t="n">
        <v>0.082572</v>
      </c>
      <c r="FV356" s="13" t="n">
        <v>0.092176</v>
      </c>
      <c r="FW356" s="13" t="n">
        <v>0.032457</v>
      </c>
      <c r="FX356" s="13" t="n">
        <v>0.023833</v>
      </c>
      <c r="FY356" s="13" t="n">
        <v>0.016413</v>
      </c>
      <c r="FZ356" s="13" t="n">
        <v>0.003494</v>
      </c>
      <c r="GA356" s="13" t="n">
        <v>-0.023492</v>
      </c>
      <c r="GB356" s="13" t="n">
        <v>0.010659</v>
      </c>
      <c r="GC356" s="13" t="n">
        <v>-0.035282</v>
      </c>
    </row>
    <row r="357" customFormat="false" ht="15" hidden="false" customHeight="false" outlineLevel="0" collapsed="false">
      <c r="B357" s="8" t="str">
        <f aca="false">Deals!B357</f>
        <v>Marriott International Inc /Md/</v>
      </c>
      <c r="C357" s="12" t="n">
        <v>1</v>
      </c>
      <c r="D357" s="13" t="n">
        <v>0.020348</v>
      </c>
      <c r="E357" s="13" t="n">
        <v>0.151092</v>
      </c>
      <c r="F357" s="13" t="n">
        <v>0.049505</v>
      </c>
      <c r="G357" s="13" t="n">
        <v>0.023222</v>
      </c>
      <c r="H357" s="13" t="n">
        <v>0.031797</v>
      </c>
      <c r="I357" s="13" t="n">
        <v>0.082653</v>
      </c>
      <c r="J357" s="13" t="n">
        <v>0.002548</v>
      </c>
      <c r="K357" s="13" t="n">
        <v>0.143614</v>
      </c>
      <c r="L357" s="13" t="n">
        <v>-0.068184</v>
      </c>
      <c r="M357" s="13" t="n">
        <v>0.03868</v>
      </c>
      <c r="N357" s="13" t="n">
        <v>-0.002687</v>
      </c>
      <c r="O357" s="13" t="n">
        <v>0.064491</v>
      </c>
      <c r="P357" s="13" t="n">
        <v>0.083621</v>
      </c>
      <c r="Q357" s="13" t="n">
        <v>0.065701</v>
      </c>
      <c r="R357" s="13" t="n">
        <v>0.06874</v>
      </c>
      <c r="S357" s="13" t="n">
        <v>0.085537</v>
      </c>
      <c r="T357" s="13" t="n">
        <v>-0.039365</v>
      </c>
      <c r="U357" s="13" t="n">
        <v>-0.037037</v>
      </c>
      <c r="V357" s="13" t="n">
        <v>0.005148</v>
      </c>
      <c r="W357" s="13" t="n">
        <v>-0.006658</v>
      </c>
      <c r="X357" s="13" t="n">
        <v>-0.064716</v>
      </c>
      <c r="Y357" s="13" t="n">
        <v>0.009795</v>
      </c>
      <c r="Z357" s="13" t="n">
        <v>-0.007509</v>
      </c>
      <c r="AA357" s="13" t="n">
        <v>0.043963</v>
      </c>
      <c r="AB357" s="13" t="n">
        <v>-0.114671</v>
      </c>
      <c r="AC357" s="13" t="n">
        <v>-0.012405</v>
      </c>
      <c r="AD357" s="13" t="n">
        <v>-0.056246</v>
      </c>
      <c r="AE357" s="13" t="n">
        <v>0.054993</v>
      </c>
      <c r="AF357" s="13" t="n">
        <v>0.097354</v>
      </c>
      <c r="AG357" s="13" t="n">
        <v>-0.001437</v>
      </c>
      <c r="AH357" s="13" t="n">
        <v>0.090575</v>
      </c>
      <c r="AI357" s="13" t="n">
        <v>-0.081366</v>
      </c>
      <c r="AJ357" s="13" t="n">
        <v>0.123758</v>
      </c>
      <c r="AK357" s="13" t="n">
        <v>-0.008768</v>
      </c>
      <c r="AL357" s="13" t="n">
        <v>-0.090033</v>
      </c>
      <c r="AM357" s="13" t="n">
        <v>-0.013406</v>
      </c>
      <c r="AN357" s="13" t="n">
        <v>0.017528</v>
      </c>
      <c r="AO357" s="13" t="n">
        <v>0.11292</v>
      </c>
      <c r="AP357" s="13" t="n">
        <v>0.078869</v>
      </c>
      <c r="AQ357" s="13" t="n">
        <v>-0.075084</v>
      </c>
      <c r="AR357" s="13" t="n">
        <v>-0.111238</v>
      </c>
      <c r="AS357" s="13" t="n">
        <v>-0.396694</v>
      </c>
      <c r="AT357" s="13" t="n">
        <v>0.215613</v>
      </c>
      <c r="AU357" s="13" t="n">
        <v>-0.026831</v>
      </c>
      <c r="AV357" s="13" t="n">
        <v>-0.031299</v>
      </c>
      <c r="AW357" s="13" t="n">
        <v>-0.022163</v>
      </c>
      <c r="AX357" s="13" t="n">
        <v>0.227603</v>
      </c>
      <c r="AY357" s="13" t="n">
        <v>-0.100379</v>
      </c>
      <c r="AZ357" s="13" t="n">
        <v>0.00324</v>
      </c>
      <c r="BA357" s="13" t="n">
        <v>0.365956</v>
      </c>
      <c r="BB357" s="13" t="n">
        <v>0.039805</v>
      </c>
      <c r="BC357" s="13" t="n">
        <v>-0.118329</v>
      </c>
      <c r="BD357" s="13" t="n">
        <v>0.273063</v>
      </c>
      <c r="BE357" s="13" t="n">
        <v>0.00027</v>
      </c>
      <c r="BF357" s="13" t="n">
        <v>0.002768</v>
      </c>
      <c r="BG357" s="13" t="n">
        <v>-0.033262</v>
      </c>
      <c r="BH357" s="13" t="n">
        <v>-0.049171</v>
      </c>
      <c r="BI357" s="13" t="n">
        <v>0.069294</v>
      </c>
      <c r="BJ357" s="13" t="n">
        <v>-0.074257</v>
      </c>
      <c r="BK357" s="13" t="n">
        <v>0.095827</v>
      </c>
      <c r="BM357" s="13" t="n">
        <v>-0.023749</v>
      </c>
      <c r="BN357" s="13" t="n">
        <v>0.010556</v>
      </c>
      <c r="BO357" s="13" t="n">
        <v>0.012329</v>
      </c>
      <c r="BP357" s="13" t="n">
        <v>0.034037</v>
      </c>
      <c r="BQ357" s="13" t="n">
        <v>0.047372</v>
      </c>
      <c r="BR357" s="13" t="n">
        <v>0.014383</v>
      </c>
      <c r="BS357" s="13" t="n">
        <v>0.019205</v>
      </c>
      <c r="BT357" s="13" t="n">
        <v>0.028893</v>
      </c>
      <c r="BU357" s="13" t="n">
        <v>-0.00451</v>
      </c>
      <c r="BV357" s="13" t="n">
        <v>0.025623</v>
      </c>
      <c r="BW357" s="13" t="n">
        <v>0.02111</v>
      </c>
      <c r="BX357" s="13" t="n">
        <v>0.010474</v>
      </c>
      <c r="BY357" s="13" t="n">
        <v>0.042284</v>
      </c>
      <c r="BZ357" s="13" t="n">
        <v>0.032246</v>
      </c>
      <c r="CA357" s="13" t="n">
        <v>0.010423</v>
      </c>
      <c r="CB357" s="13" t="n">
        <v>0.080568</v>
      </c>
      <c r="CC357" s="13" t="n">
        <v>-0.013619</v>
      </c>
      <c r="CD357" s="13" t="n">
        <v>-0.028051</v>
      </c>
      <c r="CE357" s="13" t="n">
        <v>0.002292</v>
      </c>
      <c r="CF357" s="13" t="n">
        <v>0.044338</v>
      </c>
      <c r="CG357" s="13" t="n">
        <v>0.008912</v>
      </c>
      <c r="CH357" s="13" t="n">
        <v>0.029916</v>
      </c>
      <c r="CI357" s="13" t="n">
        <v>0.062181</v>
      </c>
      <c r="CJ357" s="13" t="n">
        <v>0.009488</v>
      </c>
      <c r="CK357" s="13" t="n">
        <v>-0.088495</v>
      </c>
      <c r="CL357" s="13" t="n">
        <v>0.008286</v>
      </c>
      <c r="CM357" s="13" t="n">
        <v>-0.084595</v>
      </c>
      <c r="CN357" s="13" t="n">
        <v>0.081277</v>
      </c>
      <c r="CO357" s="13" t="n">
        <v>0.038978</v>
      </c>
      <c r="CP357" s="13" t="n">
        <v>0.032718</v>
      </c>
      <c r="CQ357" s="13" t="n">
        <v>0.043915</v>
      </c>
      <c r="CR357" s="13" t="n">
        <v>-0.069033</v>
      </c>
      <c r="CS357" s="13" t="n">
        <v>0.076465</v>
      </c>
      <c r="CT357" s="13" t="n">
        <v>0.015604</v>
      </c>
      <c r="CU357" s="13" t="n">
        <v>-0.002311</v>
      </c>
      <c r="CV357" s="13" t="n">
        <v>0.004095</v>
      </c>
      <c r="CW357" s="13" t="n">
        <v>0.03018</v>
      </c>
      <c r="CX357" s="13" t="n">
        <v>0.038716</v>
      </c>
      <c r="CY357" s="13" t="n">
        <v>0.036704</v>
      </c>
      <c r="CZ357" s="13" t="n">
        <v>0.024594</v>
      </c>
      <c r="DA357" s="13" t="n">
        <v>-0.07027</v>
      </c>
      <c r="DB357" s="13" t="n">
        <v>-0.077815</v>
      </c>
      <c r="DC357" s="13" t="n">
        <v>0.140905</v>
      </c>
      <c r="DD357" s="13" t="n">
        <v>0.056438</v>
      </c>
      <c r="DE357" s="13" t="n">
        <v>0.050972</v>
      </c>
      <c r="DF357" s="13" t="n">
        <v>0.07725</v>
      </c>
      <c r="DG357" s="13" t="n">
        <v>0.107972</v>
      </c>
      <c r="DH357" s="13" t="n">
        <v>-0.045521</v>
      </c>
      <c r="DI357" s="13" t="n">
        <v>-0.045743</v>
      </c>
      <c r="DJ357" s="13" t="n">
        <v>0.107281</v>
      </c>
      <c r="DK357" s="13" t="n">
        <v>0.053002</v>
      </c>
      <c r="DL357" s="13" t="n">
        <v>-0.009351</v>
      </c>
      <c r="DM357" s="13" t="n">
        <v>-0.005854</v>
      </c>
      <c r="DN357" s="13" t="n">
        <v>0.01839</v>
      </c>
      <c r="DO357" s="13" t="n">
        <v>0.059373</v>
      </c>
      <c r="DP357" s="13" t="n">
        <v>-0.013515</v>
      </c>
      <c r="DQ357" s="13" t="n">
        <v>0.057192</v>
      </c>
      <c r="DR357" s="13" t="n">
        <v>0.032936</v>
      </c>
      <c r="DS357" s="13" t="n">
        <v>0.033156</v>
      </c>
      <c r="DT357" s="13" t="n">
        <v>-0.052802</v>
      </c>
      <c r="DV357" s="13" t="n">
        <v>-0.034978</v>
      </c>
      <c r="DW357" s="13" t="n">
        <v>0.024645</v>
      </c>
      <c r="DX357" s="13" t="n">
        <v>-0.000502</v>
      </c>
      <c r="DY357" s="13" t="n">
        <v>0.034016</v>
      </c>
      <c r="DZ357" s="13" t="n">
        <v>0.036635</v>
      </c>
      <c r="EA357" s="13" t="n">
        <v>0.00446</v>
      </c>
      <c r="EB357" s="13" t="n">
        <v>0.016297</v>
      </c>
      <c r="EC357" s="13" t="n">
        <v>0.023226</v>
      </c>
      <c r="ED357" s="13" t="n">
        <v>0.002142</v>
      </c>
      <c r="EE357" s="13" t="n">
        <v>0.017406</v>
      </c>
      <c r="EF357" s="13" t="n">
        <v>0.007309</v>
      </c>
      <c r="EG357" s="13" t="n">
        <v>0.018518</v>
      </c>
      <c r="EH357" s="13" t="n">
        <v>0.020679</v>
      </c>
      <c r="EI357" s="13" t="n">
        <v>0.034014</v>
      </c>
      <c r="EJ357" s="13" t="n">
        <v>0.017968</v>
      </c>
      <c r="EK357" s="13" t="n">
        <v>0.063409</v>
      </c>
      <c r="EL357" s="13" t="n">
        <v>-0.028518</v>
      </c>
      <c r="EM357" s="13" t="n">
        <v>-0.015555</v>
      </c>
      <c r="EN357" s="13" t="n">
        <v>-0.011655</v>
      </c>
      <c r="EO357" s="13" t="n">
        <v>0.028206</v>
      </c>
      <c r="EP357" s="13" t="n">
        <v>0.011672</v>
      </c>
      <c r="EQ357" s="13" t="n">
        <v>0.031151</v>
      </c>
      <c r="ER357" s="13" t="n">
        <v>0.048656</v>
      </c>
      <c r="ES357" s="13" t="n">
        <v>0.011911</v>
      </c>
      <c r="ET357" s="13" t="n">
        <v>-0.090512</v>
      </c>
      <c r="EU357" s="13" t="n">
        <v>0.031844</v>
      </c>
      <c r="EV357" s="13" t="n">
        <v>-0.083033</v>
      </c>
      <c r="EW357" s="13" t="n">
        <v>0.094941</v>
      </c>
      <c r="EX357" s="13" t="n">
        <v>0.050622</v>
      </c>
      <c r="EY357" s="13" t="n">
        <v>0.016135</v>
      </c>
      <c r="EZ357" s="13" t="n">
        <v>0.032897</v>
      </c>
      <c r="FA357" s="13" t="n">
        <v>-0.06874</v>
      </c>
      <c r="FB357" s="13" t="n">
        <v>0.076675</v>
      </c>
      <c r="FC357" s="13" t="n">
        <v>0.017491</v>
      </c>
      <c r="FD357" s="13" t="n">
        <v>-0.007688</v>
      </c>
      <c r="FE357" s="13" t="n">
        <v>-0.000523</v>
      </c>
      <c r="FF357" s="13" t="n">
        <v>0.022992</v>
      </c>
      <c r="FG357" s="13" t="n">
        <v>0.041412</v>
      </c>
      <c r="FH357" s="13" t="n">
        <v>0.025775</v>
      </c>
      <c r="FI357" s="13" t="n">
        <v>0.005438</v>
      </c>
      <c r="FJ357" s="13" t="n">
        <v>-0.070463</v>
      </c>
      <c r="FK357" s="13" t="n">
        <v>-0.11985</v>
      </c>
      <c r="FL357" s="13" t="n">
        <v>0.139924</v>
      </c>
      <c r="FM357" s="13" t="n">
        <v>0.089001</v>
      </c>
      <c r="FN357" s="13" t="n">
        <v>0.018928</v>
      </c>
      <c r="FO357" s="13" t="n">
        <v>0.070143</v>
      </c>
      <c r="FP357" s="13" t="n">
        <v>0.054124</v>
      </c>
      <c r="FQ357" s="13" t="n">
        <v>-0.020604</v>
      </c>
      <c r="FR357" s="13" t="n">
        <v>-0.021628</v>
      </c>
      <c r="FS357" s="13" t="n">
        <v>0.130555</v>
      </c>
      <c r="FT357" s="13" t="n">
        <v>0.041795</v>
      </c>
      <c r="FU357" s="13" t="n">
        <v>-0.018249</v>
      </c>
      <c r="FV357" s="13" t="n">
        <v>0.019443</v>
      </c>
      <c r="FW357" s="13" t="n">
        <v>0.020896</v>
      </c>
      <c r="FX357" s="13" t="n">
        <v>0.053291</v>
      </c>
      <c r="FY357" s="13" t="n">
        <v>-0.004423</v>
      </c>
      <c r="FZ357" s="13" t="n">
        <v>0.043268</v>
      </c>
      <c r="GA357" s="13" t="n">
        <v>0.030241</v>
      </c>
      <c r="GB357" s="13" t="n">
        <v>0.029029</v>
      </c>
      <c r="GC357" s="13" t="n">
        <v>-0.051931</v>
      </c>
    </row>
    <row r="358" customFormat="false" ht="15" hidden="false" customHeight="false" outlineLevel="0" collapsed="false">
      <c r="B358" s="8" t="str">
        <f aca="false">Deals!B358</f>
        <v>On Semiconductor Corp</v>
      </c>
      <c r="C358" s="12" t="n">
        <v>1</v>
      </c>
      <c r="D358" s="13" t="n">
        <v>-0.05276</v>
      </c>
      <c r="E358" s="13" t="n">
        <v>0.009426</v>
      </c>
      <c r="F358" s="13" t="n">
        <v>0.083192</v>
      </c>
      <c r="G358" s="13" t="n">
        <v>0.043887</v>
      </c>
      <c r="H358" s="13" t="n">
        <v>0.135886</v>
      </c>
      <c r="I358" s="13" t="n">
        <v>0.023794</v>
      </c>
      <c r="J358" s="13" t="n">
        <v>-0.084571</v>
      </c>
      <c r="K358" s="13" t="n">
        <v>0.091678</v>
      </c>
      <c r="L358" s="13" t="n">
        <v>-0.093023</v>
      </c>
      <c r="M358" s="13" t="n">
        <v>0.064815</v>
      </c>
      <c r="N358" s="13" t="n">
        <v>0.142475</v>
      </c>
      <c r="O358" s="13" t="n">
        <v>0.081382</v>
      </c>
      <c r="P358" s="13" t="n">
        <v>0.154304</v>
      </c>
      <c r="Q358" s="13" t="n">
        <v>-0.058161</v>
      </c>
      <c r="R358" s="13" t="n">
        <v>0.042829</v>
      </c>
      <c r="S358" s="13" t="n">
        <v>0.181471</v>
      </c>
      <c r="T358" s="13" t="n">
        <v>-0.033145</v>
      </c>
      <c r="U358" s="13" t="n">
        <v>0.022575</v>
      </c>
      <c r="V358" s="13" t="n">
        <v>-0.097302</v>
      </c>
      <c r="W358" s="13" t="n">
        <v>0.138134</v>
      </c>
      <c r="X358" s="13" t="n">
        <v>-0.115002</v>
      </c>
      <c r="Y358" s="13" t="n">
        <v>-0.008543</v>
      </c>
      <c r="Z358" s="13" t="n">
        <v>-0.0322</v>
      </c>
      <c r="AA358" s="13" t="n">
        <v>-0.136364</v>
      </c>
      <c r="AB358" s="13" t="n">
        <v>-0.077591</v>
      </c>
      <c r="AC358" s="13" t="n">
        <v>0.128235</v>
      </c>
      <c r="AD358" s="13" t="n">
        <v>-0.139208</v>
      </c>
      <c r="AE358" s="13" t="n">
        <v>0.21381</v>
      </c>
      <c r="AF358" s="13" t="n">
        <v>0.071856</v>
      </c>
      <c r="AG358" s="13" t="n">
        <v>-0.042365</v>
      </c>
      <c r="AH358" s="13" t="n">
        <v>0.12105</v>
      </c>
      <c r="AI358" s="13" t="n">
        <v>-0.229835</v>
      </c>
      <c r="AJ358" s="13" t="n">
        <v>0.13795</v>
      </c>
      <c r="AK358" s="13" t="n">
        <v>0.064325</v>
      </c>
      <c r="AL358" s="13" t="n">
        <v>-0.172478</v>
      </c>
      <c r="AM358" s="13" t="n">
        <v>0.079213</v>
      </c>
      <c r="AN358" s="13" t="n">
        <v>0.061947</v>
      </c>
      <c r="AO358" s="13" t="n">
        <v>0.052451</v>
      </c>
      <c r="AP358" s="13" t="n">
        <v>0.135538</v>
      </c>
      <c r="AQ358" s="13" t="n">
        <v>-0.050451</v>
      </c>
      <c r="AR358" s="13" t="n">
        <v>-0.193952</v>
      </c>
      <c r="AS358" s="13" t="n">
        <v>-0.333333</v>
      </c>
      <c r="AT358" s="13" t="n">
        <v>0.290193</v>
      </c>
      <c r="AU358" s="13" t="n">
        <v>0.027414</v>
      </c>
      <c r="AV358" s="13" t="n">
        <v>0.201941</v>
      </c>
      <c r="AW358" s="13" t="n">
        <v>0.039354</v>
      </c>
      <c r="AX358" s="13" t="n">
        <v>0.037379</v>
      </c>
      <c r="AY358" s="13" t="n">
        <v>0.014974</v>
      </c>
      <c r="AZ358" s="13" t="n">
        <v>0.156754</v>
      </c>
      <c r="BA358" s="13" t="n">
        <v>0.145875</v>
      </c>
      <c r="BB358" s="13" t="n">
        <v>0.138435</v>
      </c>
      <c r="BC358" s="13" t="n">
        <v>0.053773</v>
      </c>
      <c r="BD358" s="13" t="n">
        <v>0.167585</v>
      </c>
      <c r="BE358" s="13" t="n">
        <v>0.033275</v>
      </c>
      <c r="BF358" s="13" t="n">
        <v>-0.062725</v>
      </c>
      <c r="BG358" s="13" t="n">
        <v>0.026667</v>
      </c>
      <c r="BH358" s="13" t="n">
        <v>-0.043956</v>
      </c>
      <c r="BI358" s="13" t="n">
        <v>0.020376</v>
      </c>
      <c r="BJ358" s="13" t="n">
        <v>0.135689</v>
      </c>
      <c r="BK358" s="13" t="n">
        <v>0.031785</v>
      </c>
      <c r="BM358" s="13" t="n">
        <v>-0.018846</v>
      </c>
      <c r="BN358" s="13" t="n">
        <v>0.070102</v>
      </c>
      <c r="BO358" s="13" t="n">
        <v>0.001879</v>
      </c>
      <c r="BP358" s="13" t="n">
        <v>0.036717</v>
      </c>
      <c r="BQ358" s="13" t="n">
        <v>0.025925</v>
      </c>
      <c r="BR358" s="13" t="n">
        <v>-2.3E-005</v>
      </c>
      <c r="BS358" s="13" t="n">
        <v>0.016783</v>
      </c>
      <c r="BT358" s="13" t="n">
        <v>-0.005317</v>
      </c>
      <c r="BU358" s="13" t="n">
        <v>0.015919</v>
      </c>
      <c r="BV358" s="13" t="n">
        <v>0.011914</v>
      </c>
      <c r="BW358" s="13" t="n">
        <v>0.001535</v>
      </c>
      <c r="BX358" s="13" t="n">
        <v>0.037843</v>
      </c>
      <c r="BY358" s="13" t="n">
        <v>0.032391</v>
      </c>
      <c r="BZ358" s="13" t="n">
        <v>0.048332</v>
      </c>
      <c r="CA358" s="13" t="n">
        <v>0.007703</v>
      </c>
      <c r="CB358" s="13" t="n">
        <v>0.056247</v>
      </c>
      <c r="CC358" s="13" t="n">
        <v>-0.049482</v>
      </c>
      <c r="CD358" s="13" t="n">
        <v>0.001997</v>
      </c>
      <c r="CE358" s="13" t="n">
        <v>-0.00721</v>
      </c>
      <c r="CF358" s="13" t="n">
        <v>0.045945</v>
      </c>
      <c r="CG358" s="13" t="n">
        <v>0.013577</v>
      </c>
      <c r="CH358" s="13" t="n">
        <v>0.031178</v>
      </c>
      <c r="CI358" s="13" t="n">
        <v>0.031503</v>
      </c>
      <c r="CJ358" s="13" t="n">
        <v>0.003622</v>
      </c>
      <c r="CK358" s="13" t="n">
        <v>-0.100105</v>
      </c>
      <c r="CL358" s="13" t="n">
        <v>0.01902</v>
      </c>
      <c r="CM358" s="13" t="n">
        <v>-0.114177</v>
      </c>
      <c r="CN358" s="13" t="n">
        <v>0.10528</v>
      </c>
      <c r="CO358" s="13" t="n">
        <v>0.049014</v>
      </c>
      <c r="CP358" s="13" t="n">
        <v>0.009375</v>
      </c>
      <c r="CQ358" s="13" t="n">
        <v>0.040175</v>
      </c>
      <c r="CR358" s="13" t="n">
        <v>-0.077156</v>
      </c>
      <c r="CS358" s="13" t="n">
        <v>0.095604</v>
      </c>
      <c r="CT358" s="13" t="n">
        <v>0.012269</v>
      </c>
      <c r="CU358" s="13" t="n">
        <v>-0.046106</v>
      </c>
      <c r="CV358" s="13" t="n">
        <v>0.03074</v>
      </c>
      <c r="CW358" s="13" t="n">
        <v>0.015052</v>
      </c>
      <c r="CX358" s="13" t="n">
        <v>0.040888</v>
      </c>
      <c r="CY358" s="13" t="n">
        <v>0.02847</v>
      </c>
      <c r="CZ358" s="13" t="n">
        <v>-0.018014</v>
      </c>
      <c r="DA358" s="13" t="n">
        <v>-0.071353</v>
      </c>
      <c r="DB358" s="13" t="n">
        <v>-0.185883</v>
      </c>
      <c r="DC358" s="13" t="n">
        <v>0.145135</v>
      </c>
      <c r="DD358" s="13" t="n">
        <v>0.091203</v>
      </c>
      <c r="DE358" s="13" t="n">
        <v>0.008282</v>
      </c>
      <c r="DF358" s="13" t="n">
        <v>0.074489</v>
      </c>
      <c r="DG358" s="13" t="n">
        <v>0.035349</v>
      </c>
      <c r="DH358" s="13" t="n">
        <v>-0.025095</v>
      </c>
      <c r="DI358" s="13" t="n">
        <v>0.015228</v>
      </c>
      <c r="DJ358" s="13" t="n">
        <v>0.126834</v>
      </c>
      <c r="DK358" s="13" t="n">
        <v>0.058211</v>
      </c>
      <c r="DL358" s="13" t="n">
        <v>0.006644</v>
      </c>
      <c r="DM358" s="13" t="n">
        <v>0.052711</v>
      </c>
      <c r="DN358" s="13" t="n">
        <v>0.041592</v>
      </c>
      <c r="DO358" s="13" t="n">
        <v>0.031215</v>
      </c>
      <c r="DP358" s="13" t="n">
        <v>-0.000996</v>
      </c>
      <c r="DQ358" s="13" t="n">
        <v>0.002585</v>
      </c>
      <c r="DR358" s="13" t="n">
        <v>0.018915</v>
      </c>
      <c r="DS358" s="13" t="n">
        <v>0.015678</v>
      </c>
      <c r="DT358" s="13" t="n">
        <v>-0.05048</v>
      </c>
      <c r="DV358" s="13" t="n">
        <v>-0.024456</v>
      </c>
      <c r="DW358" s="13" t="n">
        <v>0.071815</v>
      </c>
      <c r="DX358" s="13" t="n">
        <v>0.00341</v>
      </c>
      <c r="DY358" s="13" t="n">
        <v>0.041283</v>
      </c>
      <c r="DZ358" s="13" t="n">
        <v>0.02771</v>
      </c>
      <c r="EA358" s="13" t="n">
        <v>0.000951</v>
      </c>
      <c r="EB358" s="13" t="n">
        <v>0.018779</v>
      </c>
      <c r="EC358" s="13" t="n">
        <v>-0.004455</v>
      </c>
      <c r="ED358" s="13" t="n">
        <v>0.018669</v>
      </c>
      <c r="EE358" s="13" t="n">
        <v>0.0107</v>
      </c>
      <c r="EF358" s="13" t="n">
        <v>0.000746</v>
      </c>
      <c r="EG358" s="13" t="n">
        <v>0.036305</v>
      </c>
      <c r="EH358" s="13" t="n">
        <v>0.031812</v>
      </c>
      <c r="EI358" s="13" t="n">
        <v>0.046824</v>
      </c>
      <c r="EJ358" s="13" t="n">
        <v>0.008793</v>
      </c>
      <c r="EK358" s="13" t="n">
        <v>0.055211</v>
      </c>
      <c r="EL358" s="13" t="n">
        <v>-0.04486</v>
      </c>
      <c r="EM358" s="13" t="n">
        <v>-0.001829</v>
      </c>
      <c r="EN358" s="13" t="n">
        <v>-0.009547</v>
      </c>
      <c r="EO358" s="13" t="n">
        <v>0.045144</v>
      </c>
      <c r="EP358" s="13" t="n">
        <v>0.013947</v>
      </c>
      <c r="EQ358" s="13" t="n">
        <v>0.032185</v>
      </c>
      <c r="ER358" s="13" t="n">
        <v>0.030858</v>
      </c>
      <c r="ES358" s="13" t="n">
        <v>-0.000878</v>
      </c>
      <c r="ET358" s="13" t="n">
        <v>-0.102856</v>
      </c>
      <c r="EU358" s="13" t="n">
        <v>0.0193</v>
      </c>
      <c r="EV358" s="13" t="n">
        <v>-0.118256</v>
      </c>
      <c r="EW358" s="13" t="n">
        <v>0.112082</v>
      </c>
      <c r="EX358" s="13" t="n">
        <v>0.05047</v>
      </c>
      <c r="EY358" s="13" t="n">
        <v>0.004414</v>
      </c>
      <c r="EZ358" s="13" t="n">
        <v>0.045636</v>
      </c>
      <c r="FA358" s="13" t="n">
        <v>-0.085719</v>
      </c>
      <c r="FB358" s="13" t="n">
        <v>0.094344</v>
      </c>
      <c r="FC358" s="13" t="n">
        <v>0.009871</v>
      </c>
      <c r="FD358" s="13" t="n">
        <v>-0.050563</v>
      </c>
      <c r="FE358" s="13" t="n">
        <v>0.032459</v>
      </c>
      <c r="FF358" s="13" t="n">
        <v>0.011985</v>
      </c>
      <c r="FG358" s="13" t="n">
        <v>0.039272</v>
      </c>
      <c r="FH358" s="13" t="n">
        <v>0.029408</v>
      </c>
      <c r="FI358" s="13" t="n">
        <v>-0.02365</v>
      </c>
      <c r="FJ358" s="13" t="n">
        <v>-0.076039</v>
      </c>
      <c r="FK358" s="13" t="n">
        <v>-0.200642</v>
      </c>
      <c r="FL358" s="13" t="n">
        <v>0.153123</v>
      </c>
      <c r="FM358" s="13" t="n">
        <v>0.076251</v>
      </c>
      <c r="FN358" s="13" t="n">
        <v>0.019646</v>
      </c>
      <c r="FO358" s="13" t="n">
        <v>0.073602</v>
      </c>
      <c r="FP358" s="13" t="n">
        <v>0.033359</v>
      </c>
      <c r="FQ358" s="13" t="n">
        <v>-0.034294</v>
      </c>
      <c r="FR358" s="13" t="n">
        <v>0.009723</v>
      </c>
      <c r="FS358" s="13" t="n">
        <v>0.129694</v>
      </c>
      <c r="FT358" s="13" t="n">
        <v>0.059796</v>
      </c>
      <c r="FU358" s="13" t="n">
        <v>0.020209</v>
      </c>
      <c r="FV358" s="13" t="n">
        <v>0.046584</v>
      </c>
      <c r="FW358" s="13" t="n">
        <v>0.042845</v>
      </c>
      <c r="FX358" s="13" t="n">
        <v>0.034177</v>
      </c>
      <c r="FY358" s="13" t="n">
        <v>-0.007006</v>
      </c>
      <c r="FZ358" s="13" t="n">
        <v>0.001047</v>
      </c>
      <c r="GA358" s="13" t="n">
        <v>0.00943</v>
      </c>
      <c r="GB358" s="13" t="n">
        <v>0.0133</v>
      </c>
      <c r="GC358" s="13" t="n">
        <v>-0.050123</v>
      </c>
    </row>
    <row r="359" customFormat="false" ht="15" hidden="false" customHeight="false" outlineLevel="0" collapsed="false">
      <c r="B359" s="8" t="str">
        <f aca="false">Deals!B359</f>
        <v>Coty Inc.</v>
      </c>
      <c r="C359" s="12" t="n">
        <v>1</v>
      </c>
      <c r="D359" s="13" t="n">
        <v>-0.186168</v>
      </c>
      <c r="E359" s="13" t="n">
        <v>-0.021379</v>
      </c>
      <c r="F359" s="13" t="n">
        <v>0.048607</v>
      </c>
      <c r="G359" s="13" t="n">
        <v>-0.021875</v>
      </c>
      <c r="H359" s="13" t="n">
        <v>-0.034611</v>
      </c>
      <c r="I359" s="13" t="n">
        <v>-0.015444</v>
      </c>
      <c r="J359" s="13" t="n">
        <v>0.061064</v>
      </c>
      <c r="K359" s="13" t="n">
        <v>-0.009504</v>
      </c>
      <c r="L359" s="13" t="n">
        <v>0.091684</v>
      </c>
      <c r="M359" s="13" t="n">
        <v>-0.19043</v>
      </c>
      <c r="N359" s="13" t="n">
        <v>-0.003016</v>
      </c>
      <c r="O359" s="13" t="n">
        <v>-0.068361</v>
      </c>
      <c r="P359" s="13" t="n">
        <v>0.118831</v>
      </c>
      <c r="Q359" s="13" t="n">
        <v>0.154382</v>
      </c>
      <c r="R359" s="13" t="n">
        <v>-0.014077</v>
      </c>
      <c r="S359" s="13" t="n">
        <v>-0.014788</v>
      </c>
      <c r="T359" s="13" t="n">
        <v>-0.052795</v>
      </c>
      <c r="U359" s="13" t="n">
        <v>-0.051913</v>
      </c>
      <c r="V359" s="13" t="n">
        <v>-0.236311</v>
      </c>
      <c r="W359" s="13" t="n">
        <v>0.064151</v>
      </c>
      <c r="X359" s="13" t="n">
        <v>-0.048936</v>
      </c>
      <c r="Y359" s="13" t="n">
        <v>-0.0783</v>
      </c>
      <c r="Z359" s="13" t="n">
        <v>0.016181</v>
      </c>
      <c r="AA359" s="13" t="n">
        <v>-0.160032</v>
      </c>
      <c r="AB359" s="13" t="n">
        <v>-0.209479</v>
      </c>
      <c r="AC359" s="13" t="n">
        <v>-0.213429</v>
      </c>
      <c r="AD359" s="13" t="n">
        <v>0.182927</v>
      </c>
      <c r="AE359" s="13" t="n">
        <v>0.417526</v>
      </c>
      <c r="AF359" s="13" t="n">
        <v>0.045455</v>
      </c>
      <c r="AG359" s="13" t="n">
        <v>-0.05913</v>
      </c>
      <c r="AH359" s="13" t="n">
        <v>0.140481</v>
      </c>
      <c r="AI359" s="13" t="n">
        <v>0.0859</v>
      </c>
      <c r="AJ359" s="13" t="n">
        <v>-0.185821</v>
      </c>
      <c r="AK359" s="13" t="n">
        <v>-0.124656</v>
      </c>
      <c r="AL359" s="13" t="n">
        <v>0.100524</v>
      </c>
      <c r="AM359" s="13" t="n">
        <v>0.112274</v>
      </c>
      <c r="AN359" s="13" t="n">
        <v>-0.012831</v>
      </c>
      <c r="AO359" s="13" t="n">
        <v>-0.02513</v>
      </c>
      <c r="AP359" s="13" t="n">
        <v>-0.088</v>
      </c>
      <c r="AQ359" s="13" t="n">
        <v>-0.10039</v>
      </c>
      <c r="AR359" s="13" t="n">
        <v>-0.440953</v>
      </c>
      <c r="AS359" s="13" t="n">
        <v>0.056202</v>
      </c>
      <c r="AT359" s="13" t="n">
        <v>-0.333945</v>
      </c>
      <c r="AU359" s="13" t="n">
        <v>0.231405</v>
      </c>
      <c r="AV359" s="13" t="n">
        <v>-0.170022</v>
      </c>
      <c r="AW359" s="13" t="n">
        <v>-0.03504</v>
      </c>
      <c r="AX359" s="13" t="n">
        <v>-0.24581</v>
      </c>
      <c r="AY359" s="13" t="n">
        <v>0.074074</v>
      </c>
      <c r="AZ359" s="13" t="n">
        <v>1.47931</v>
      </c>
      <c r="BA359" s="13" t="n">
        <v>-0.023644</v>
      </c>
      <c r="BB359" s="13" t="n">
        <v>-0.092593</v>
      </c>
      <c r="BC359" s="13" t="n">
        <v>0.204082</v>
      </c>
      <c r="BD359" s="13" t="n">
        <v>0.174707</v>
      </c>
      <c r="BE359" s="13" t="n">
        <v>0.110988</v>
      </c>
      <c r="BF359" s="13" t="n">
        <v>-0.10989</v>
      </c>
      <c r="BG359" s="13" t="n">
        <v>0.04826</v>
      </c>
      <c r="BH359" s="13" t="n">
        <v>-0.06531</v>
      </c>
      <c r="BI359" s="13" t="n">
        <v>0.119129</v>
      </c>
      <c r="BJ359" s="13" t="n">
        <v>-0.195496</v>
      </c>
      <c r="BK359" s="13" t="n">
        <v>0.07888</v>
      </c>
      <c r="BM359" s="13" t="n">
        <v>0.010556</v>
      </c>
      <c r="BN359" s="13" t="n">
        <v>0.012329</v>
      </c>
      <c r="BO359" s="13" t="n">
        <v>0.034037</v>
      </c>
      <c r="BP359" s="13" t="n">
        <v>0.047372</v>
      </c>
      <c r="BQ359" s="13" t="n">
        <v>0.014383</v>
      </c>
      <c r="BR359" s="13" t="n">
        <v>0.019205</v>
      </c>
      <c r="BS359" s="13" t="n">
        <v>0.028893</v>
      </c>
      <c r="BT359" s="13" t="n">
        <v>-0.00451</v>
      </c>
      <c r="BU359" s="13" t="n">
        <v>0.025623</v>
      </c>
      <c r="BV359" s="13" t="n">
        <v>0.02111</v>
      </c>
      <c r="BW359" s="13" t="n">
        <v>0.010474</v>
      </c>
      <c r="BX359" s="13" t="n">
        <v>0.042284</v>
      </c>
      <c r="BY359" s="13" t="n">
        <v>0.032246</v>
      </c>
      <c r="BZ359" s="13" t="n">
        <v>0.010423</v>
      </c>
      <c r="CA359" s="13" t="n">
        <v>0.080568</v>
      </c>
      <c r="CB359" s="13" t="n">
        <v>-0.013619</v>
      </c>
      <c r="CC359" s="13" t="n">
        <v>-0.028051</v>
      </c>
      <c r="CD359" s="13" t="n">
        <v>0.002292</v>
      </c>
      <c r="CE359" s="13" t="n">
        <v>0.044338</v>
      </c>
      <c r="CF359" s="13" t="n">
        <v>0.008912</v>
      </c>
      <c r="CG359" s="13" t="n">
        <v>0.029916</v>
      </c>
      <c r="CH359" s="13" t="n">
        <v>0.062181</v>
      </c>
      <c r="CI359" s="13" t="n">
        <v>0.009488</v>
      </c>
      <c r="CJ359" s="13" t="n">
        <v>-0.088495</v>
      </c>
      <c r="CK359" s="13" t="n">
        <v>0.008286</v>
      </c>
      <c r="CL359" s="13" t="n">
        <v>-0.084595</v>
      </c>
      <c r="CM359" s="13" t="n">
        <v>0.081277</v>
      </c>
      <c r="CN359" s="13" t="n">
        <v>0.038978</v>
      </c>
      <c r="CO359" s="13" t="n">
        <v>0.032718</v>
      </c>
      <c r="CP359" s="13" t="n">
        <v>0.043915</v>
      </c>
      <c r="CQ359" s="13" t="n">
        <v>-0.069033</v>
      </c>
      <c r="CR359" s="13" t="n">
        <v>0.076465</v>
      </c>
      <c r="CS359" s="13" t="n">
        <v>0.015604</v>
      </c>
      <c r="CT359" s="13" t="n">
        <v>-0.002311</v>
      </c>
      <c r="CU359" s="13" t="n">
        <v>0.004095</v>
      </c>
      <c r="CV359" s="13" t="n">
        <v>0.03018</v>
      </c>
      <c r="CW359" s="13" t="n">
        <v>0.038716</v>
      </c>
      <c r="CX359" s="13" t="n">
        <v>0.036704</v>
      </c>
      <c r="CY359" s="13" t="n">
        <v>0.024594</v>
      </c>
      <c r="CZ359" s="13" t="n">
        <v>-0.07027</v>
      </c>
      <c r="DA359" s="13" t="n">
        <v>-0.077815</v>
      </c>
      <c r="DB359" s="13" t="n">
        <v>0.140905</v>
      </c>
      <c r="DC359" s="13" t="n">
        <v>0.056438</v>
      </c>
      <c r="DD359" s="13" t="n">
        <v>0.050972</v>
      </c>
      <c r="DE359" s="13" t="n">
        <v>0.07725</v>
      </c>
      <c r="DF359" s="13" t="n">
        <v>0.107972</v>
      </c>
      <c r="DG359" s="13" t="n">
        <v>-0.045521</v>
      </c>
      <c r="DH359" s="13" t="n">
        <v>-0.045743</v>
      </c>
      <c r="DI359" s="13" t="n">
        <v>0.107281</v>
      </c>
      <c r="DJ359" s="13" t="n">
        <v>0.053002</v>
      </c>
      <c r="DK359" s="13" t="n">
        <v>-0.009351</v>
      </c>
      <c r="DL359" s="13" t="n">
        <v>-0.005854</v>
      </c>
      <c r="DM359" s="13" t="n">
        <v>0.01839</v>
      </c>
      <c r="DN359" s="13" t="n">
        <v>0.059373</v>
      </c>
      <c r="DO359" s="13" t="n">
        <v>-0.013515</v>
      </c>
      <c r="DP359" s="13" t="n">
        <v>0.057192</v>
      </c>
      <c r="DQ359" s="13" t="n">
        <v>0.032936</v>
      </c>
      <c r="DR359" s="13" t="n">
        <v>0.033156</v>
      </c>
      <c r="DS359" s="13" t="n">
        <v>-0.052802</v>
      </c>
      <c r="DT359" s="13" t="n">
        <v>0.089956</v>
      </c>
      <c r="DV359" s="13" t="n">
        <v>0.024645</v>
      </c>
      <c r="DW359" s="13" t="n">
        <v>-0.000502</v>
      </c>
      <c r="DX359" s="13" t="n">
        <v>0.034016</v>
      </c>
      <c r="DY359" s="13" t="n">
        <v>0.036635</v>
      </c>
      <c r="DZ359" s="13" t="n">
        <v>0.00446</v>
      </c>
      <c r="EA359" s="13" t="n">
        <v>0.016297</v>
      </c>
      <c r="EB359" s="13" t="n">
        <v>0.023226</v>
      </c>
      <c r="EC359" s="13" t="n">
        <v>0.002142</v>
      </c>
      <c r="ED359" s="13" t="n">
        <v>0.017406</v>
      </c>
      <c r="EE359" s="13" t="n">
        <v>0.007309</v>
      </c>
      <c r="EF359" s="13" t="n">
        <v>0.018518</v>
      </c>
      <c r="EG359" s="13" t="n">
        <v>0.020679</v>
      </c>
      <c r="EH359" s="13" t="n">
        <v>0.034014</v>
      </c>
      <c r="EI359" s="13" t="n">
        <v>0.017968</v>
      </c>
      <c r="EJ359" s="13" t="n">
        <v>0.063409</v>
      </c>
      <c r="EK359" s="13" t="n">
        <v>-0.028518</v>
      </c>
      <c r="EL359" s="13" t="n">
        <v>-0.015555</v>
      </c>
      <c r="EM359" s="13" t="n">
        <v>-0.011655</v>
      </c>
      <c r="EN359" s="13" t="n">
        <v>0.028206</v>
      </c>
      <c r="EO359" s="13" t="n">
        <v>0.011672</v>
      </c>
      <c r="EP359" s="13" t="n">
        <v>0.031151</v>
      </c>
      <c r="EQ359" s="13" t="n">
        <v>0.048656</v>
      </c>
      <c r="ER359" s="13" t="n">
        <v>0.011911</v>
      </c>
      <c r="ES359" s="13" t="n">
        <v>-0.090512</v>
      </c>
      <c r="ET359" s="13" t="n">
        <v>0.031844</v>
      </c>
      <c r="EU359" s="13" t="n">
        <v>-0.083033</v>
      </c>
      <c r="EV359" s="13" t="n">
        <v>0.094941</v>
      </c>
      <c r="EW359" s="13" t="n">
        <v>0.050622</v>
      </c>
      <c r="EX359" s="13" t="n">
        <v>0.016135</v>
      </c>
      <c r="EY359" s="13" t="n">
        <v>0.032897</v>
      </c>
      <c r="EZ359" s="13" t="n">
        <v>-0.06874</v>
      </c>
      <c r="FA359" s="13" t="n">
        <v>0.076675</v>
      </c>
      <c r="FB359" s="13" t="n">
        <v>0.017491</v>
      </c>
      <c r="FC359" s="13" t="n">
        <v>-0.007688</v>
      </c>
      <c r="FD359" s="13" t="n">
        <v>-0.000523</v>
      </c>
      <c r="FE359" s="13" t="n">
        <v>0.022992</v>
      </c>
      <c r="FF359" s="13" t="n">
        <v>0.041412</v>
      </c>
      <c r="FG359" s="13" t="n">
        <v>0.025775</v>
      </c>
      <c r="FH359" s="13" t="n">
        <v>0.005438</v>
      </c>
      <c r="FI359" s="13" t="n">
        <v>-0.070463</v>
      </c>
      <c r="FJ359" s="13" t="n">
        <v>-0.11985</v>
      </c>
      <c r="FK359" s="13" t="n">
        <v>0.139924</v>
      </c>
      <c r="FL359" s="13" t="n">
        <v>0.089001</v>
      </c>
      <c r="FM359" s="13" t="n">
        <v>0.018928</v>
      </c>
      <c r="FN359" s="13" t="n">
        <v>0.070143</v>
      </c>
      <c r="FO359" s="13" t="n">
        <v>0.054124</v>
      </c>
      <c r="FP359" s="13" t="n">
        <v>-0.020604</v>
      </c>
      <c r="FQ359" s="13" t="n">
        <v>-0.021628</v>
      </c>
      <c r="FR359" s="13" t="n">
        <v>0.130555</v>
      </c>
      <c r="FS359" s="13" t="n">
        <v>0.041795</v>
      </c>
      <c r="FT359" s="13" t="n">
        <v>-0.018249</v>
      </c>
      <c r="FU359" s="13" t="n">
        <v>0.019443</v>
      </c>
      <c r="FV359" s="13" t="n">
        <v>0.020896</v>
      </c>
      <c r="FW359" s="13" t="n">
        <v>0.053291</v>
      </c>
      <c r="FX359" s="13" t="n">
        <v>-0.004423</v>
      </c>
      <c r="FY359" s="13" t="n">
        <v>0.043268</v>
      </c>
      <c r="FZ359" s="13" t="n">
        <v>0.030241</v>
      </c>
      <c r="GA359" s="13" t="n">
        <v>0.029029</v>
      </c>
      <c r="GB359" s="13" t="n">
        <v>-0.051931</v>
      </c>
      <c r="GC359" s="13" t="n">
        <v>0.076494</v>
      </c>
    </row>
    <row r="360" customFormat="false" ht="15" hidden="false" customHeight="false" outlineLevel="0" collapsed="false">
      <c r="B360" s="8" t="str">
        <f aca="false">Deals!B360</f>
        <v>Circor International, Inc.</v>
      </c>
      <c r="C360" s="12" t="n">
        <v>1</v>
      </c>
      <c r="D360" s="13" t="n">
        <v>0.179026</v>
      </c>
      <c r="E360" s="13" t="n">
        <v>0.023828</v>
      </c>
      <c r="F360" s="13" t="n">
        <v>-0.040074</v>
      </c>
      <c r="G360" s="13" t="n">
        <v>-0.002119</v>
      </c>
      <c r="H360" s="13" t="n">
        <v>-0.042988</v>
      </c>
      <c r="I360" s="13" t="n">
        <v>0.122308</v>
      </c>
      <c r="J360" s="13" t="n">
        <v>-0.033158</v>
      </c>
      <c r="K360" s="13" t="n">
        <v>-0.078809</v>
      </c>
      <c r="L360" s="13" t="n">
        <v>-0.156955</v>
      </c>
      <c r="M360" s="13" t="n">
        <v>-0.039992</v>
      </c>
      <c r="N360" s="13" t="n">
        <v>0.133486</v>
      </c>
      <c r="O360" s="13" t="n">
        <v>-0.192541</v>
      </c>
      <c r="P360" s="13" t="n">
        <v>0.103026</v>
      </c>
      <c r="Q360" s="13" t="n">
        <v>0.004955</v>
      </c>
      <c r="R360" s="13" t="n">
        <v>0.089154</v>
      </c>
      <c r="S360" s="13" t="n">
        <v>-0.113542</v>
      </c>
      <c r="T360" s="13" t="n">
        <v>-0.09234</v>
      </c>
      <c r="U360" s="13" t="n">
        <v>-0.006798</v>
      </c>
      <c r="V360" s="13" t="n">
        <v>0.135945</v>
      </c>
      <c r="W360" s="13" t="n">
        <v>-0.23208</v>
      </c>
      <c r="X360" s="13" t="n">
        <v>0.199946</v>
      </c>
      <c r="Y360" s="13" t="n">
        <v>0.022773</v>
      </c>
      <c r="Z360" s="13" t="n">
        <v>0.047178</v>
      </c>
      <c r="AA360" s="13" t="n">
        <v>-0.315579</v>
      </c>
      <c r="AB360" s="13" t="n">
        <v>0.018148</v>
      </c>
      <c r="AC360" s="13" t="n">
        <v>-0.356495</v>
      </c>
      <c r="AD360" s="13" t="n">
        <v>0.298122</v>
      </c>
      <c r="AE360" s="13" t="n">
        <v>0.140325</v>
      </c>
      <c r="AF360" s="13" t="n">
        <v>0.033936</v>
      </c>
      <c r="AG360" s="13" t="n">
        <v>0.034356</v>
      </c>
      <c r="AH360" s="13" t="n">
        <v>0.253262</v>
      </c>
      <c r="AI360" s="13" t="n">
        <v>0.0885</v>
      </c>
      <c r="AJ360" s="13" t="n">
        <v>-0.173913</v>
      </c>
      <c r="AK360" s="13" t="n">
        <v>-0.095526</v>
      </c>
      <c r="AL360" s="13" t="n">
        <v>0.092523</v>
      </c>
      <c r="AM360" s="13" t="n">
        <v>0.019707</v>
      </c>
      <c r="AN360" s="13" t="n">
        <v>0.158527</v>
      </c>
      <c r="AO360" s="13" t="n">
        <v>0.042381</v>
      </c>
      <c r="AP360" s="13" t="n">
        <v>-0.10186</v>
      </c>
      <c r="AQ360" s="13" t="n">
        <v>-0.133638</v>
      </c>
      <c r="AR360" s="13" t="n">
        <v>-0.676765</v>
      </c>
      <c r="AS360" s="13" t="n">
        <v>0.283749</v>
      </c>
      <c r="AT360" s="13" t="n">
        <v>0.077026</v>
      </c>
      <c r="AU360" s="13" t="n">
        <v>0.584577</v>
      </c>
      <c r="AV360" s="13" t="n">
        <v>0.029042</v>
      </c>
      <c r="AW360" s="13" t="n">
        <v>0.130816</v>
      </c>
      <c r="AX360" s="13" t="n">
        <v>-0.077572</v>
      </c>
      <c r="AY360" s="13" t="n">
        <v>0.02011</v>
      </c>
      <c r="AZ360" s="13" t="n">
        <v>0.185305</v>
      </c>
      <c r="BA360" s="13" t="n">
        <v>0.162383</v>
      </c>
      <c r="BB360" s="13" t="n">
        <v>-0.168314</v>
      </c>
      <c r="BC360" s="13" t="n">
        <v>0.113857</v>
      </c>
      <c r="BD360" s="13" t="n">
        <v>-0.022185</v>
      </c>
      <c r="BE360" s="13" t="n">
        <v>-0.012924</v>
      </c>
      <c r="BF360" s="13" t="n">
        <v>0.09485</v>
      </c>
      <c r="BG360" s="13" t="n">
        <v>-0.13367</v>
      </c>
      <c r="BH360" s="13" t="n">
        <v>-0.053988</v>
      </c>
      <c r="BI360" s="13" t="n">
        <v>0.159209</v>
      </c>
      <c r="BJ360" s="13" t="n">
        <v>-0.076643</v>
      </c>
      <c r="BK360" s="13" t="n">
        <v>-0.135414</v>
      </c>
      <c r="BM360" s="13" t="n">
        <v>0.130835</v>
      </c>
      <c r="BN360" s="13" t="n">
        <v>0.024077</v>
      </c>
      <c r="BO360" s="13" t="n">
        <v>-0.005274</v>
      </c>
      <c r="BP360" s="13" t="n">
        <v>0.006226</v>
      </c>
      <c r="BQ360" s="13" t="n">
        <v>-0.007483</v>
      </c>
      <c r="BR360" s="13" t="n">
        <v>0.010098</v>
      </c>
      <c r="BS360" s="13" t="n">
        <v>-0.023938</v>
      </c>
      <c r="BT360" s="13" t="n">
        <v>0.032326</v>
      </c>
      <c r="BU360" s="13" t="n">
        <v>0.010639</v>
      </c>
      <c r="BV360" s="13" t="n">
        <v>-0.018939</v>
      </c>
      <c r="BW360" s="13" t="n">
        <v>0.08756</v>
      </c>
      <c r="BX360" s="13" t="n">
        <v>0.002272</v>
      </c>
      <c r="BY360" s="13" t="n">
        <v>0.023744</v>
      </c>
      <c r="BZ360" s="13" t="n">
        <v>-0.019439</v>
      </c>
      <c r="CA360" s="13" t="n">
        <v>0.029965</v>
      </c>
      <c r="CB360" s="13" t="n">
        <v>-0.039999</v>
      </c>
      <c r="CC360" s="13" t="n">
        <v>0.011741</v>
      </c>
      <c r="CD360" s="13" t="n">
        <v>0.00887</v>
      </c>
      <c r="CE360" s="13" t="n">
        <v>0.06982</v>
      </c>
      <c r="CF360" s="13" t="n">
        <v>-0.002058</v>
      </c>
      <c r="CG360" s="13" t="n">
        <v>0.03853</v>
      </c>
      <c r="CH360" s="13" t="n">
        <v>0.040514</v>
      </c>
      <c r="CI360" s="13" t="n">
        <v>-0.034794</v>
      </c>
      <c r="CJ360" s="13" t="n">
        <v>-0.122604</v>
      </c>
      <c r="CK360" s="13" t="n">
        <v>0.029005</v>
      </c>
      <c r="CL360" s="13" t="n">
        <v>-0.115803</v>
      </c>
      <c r="CM360" s="13" t="n">
        <v>0.097285</v>
      </c>
      <c r="CN360" s="13" t="n">
        <v>0.058438</v>
      </c>
      <c r="CO360" s="13" t="n">
        <v>-0.031017</v>
      </c>
      <c r="CP360" s="13" t="n">
        <v>0.038819</v>
      </c>
      <c r="CQ360" s="13" t="n">
        <v>-0.077642</v>
      </c>
      <c r="CR360" s="13" t="n">
        <v>0.089304</v>
      </c>
      <c r="CS360" s="13" t="n">
        <v>0.00738</v>
      </c>
      <c r="CT360" s="13" t="n">
        <v>-0.047928</v>
      </c>
      <c r="CU360" s="13" t="n">
        <v>0.03855</v>
      </c>
      <c r="CV360" s="13" t="n">
        <v>0.017423</v>
      </c>
      <c r="CW360" s="13" t="n">
        <v>0.029992</v>
      </c>
      <c r="CX360" s="13" t="n">
        <v>0.062799</v>
      </c>
      <c r="CY360" s="13" t="n">
        <v>-0.054286</v>
      </c>
      <c r="CZ360" s="13" t="n">
        <v>-0.108629</v>
      </c>
      <c r="DA360" s="13" t="n">
        <v>-0.21823</v>
      </c>
      <c r="DB360" s="13" t="n">
        <v>0.125835</v>
      </c>
      <c r="DC360" s="13" t="n">
        <v>0.038045</v>
      </c>
      <c r="DD360" s="13" t="n">
        <v>0.037525</v>
      </c>
      <c r="DE360" s="13" t="n">
        <v>0.036019</v>
      </c>
      <c r="DF360" s="13" t="n">
        <v>0.045969</v>
      </c>
      <c r="DG360" s="13" t="n">
        <v>-0.050916</v>
      </c>
      <c r="DH360" s="13" t="n">
        <v>0.024776</v>
      </c>
      <c r="DI360" s="13" t="n">
        <v>0.183297</v>
      </c>
      <c r="DJ360" s="13" t="n">
        <v>0.08958</v>
      </c>
      <c r="DK360" s="13" t="n">
        <v>0.077042</v>
      </c>
      <c r="DL360" s="13" t="n">
        <v>0.09566</v>
      </c>
      <c r="DM360" s="13" t="n">
        <v>0.02182</v>
      </c>
      <c r="DN360" s="13" t="n">
        <v>0.023396</v>
      </c>
      <c r="DO360" s="13" t="n">
        <v>0.011055</v>
      </c>
      <c r="DP360" s="13" t="n">
        <v>0.012853</v>
      </c>
      <c r="DQ360" s="13" t="n">
        <v>-0.018155</v>
      </c>
      <c r="DR360" s="13" t="n">
        <v>0.013589</v>
      </c>
      <c r="DS360" s="13" t="n">
        <v>-0.034063</v>
      </c>
      <c r="DT360" s="13" t="n">
        <v>0.039859</v>
      </c>
      <c r="DV360" s="13" t="n">
        <v>0.135632</v>
      </c>
      <c r="DW360" s="13" t="n">
        <v>0.026419</v>
      </c>
      <c r="DX360" s="13" t="n">
        <v>-0.00429</v>
      </c>
      <c r="DY360" s="13" t="n">
        <v>0.009305</v>
      </c>
      <c r="DZ360" s="13" t="n">
        <v>-0.00634</v>
      </c>
      <c r="EA360" s="13" t="n">
        <v>0.009706</v>
      </c>
      <c r="EB360" s="13" t="n">
        <v>-0.029333</v>
      </c>
      <c r="EC360" s="13" t="n">
        <v>0.040897</v>
      </c>
      <c r="ED360" s="13" t="n">
        <v>0.009406</v>
      </c>
      <c r="EE360" s="13" t="n">
        <v>-0.017898</v>
      </c>
      <c r="EF360" s="13" t="n">
        <v>0.091002</v>
      </c>
      <c r="EG360" s="13" t="n">
        <v>0.001117</v>
      </c>
      <c r="EH360" s="13" t="n">
        <v>0.022477</v>
      </c>
      <c r="EI360" s="13" t="n">
        <v>-0.013906</v>
      </c>
      <c r="EJ360" s="13" t="n">
        <v>0.027451</v>
      </c>
      <c r="EK360" s="13" t="n">
        <v>-0.038053</v>
      </c>
      <c r="EL360" s="13" t="n">
        <v>0.011183</v>
      </c>
      <c r="EM360" s="13" t="n">
        <v>0.009837</v>
      </c>
      <c r="EN360" s="13" t="n">
        <v>0.069362</v>
      </c>
      <c r="EO360" s="13" t="n">
        <v>0.00185</v>
      </c>
      <c r="EP360" s="13" t="n">
        <v>0.037225</v>
      </c>
      <c r="EQ360" s="13" t="n">
        <v>0.040893</v>
      </c>
      <c r="ER360" s="13" t="n">
        <v>-0.039627</v>
      </c>
      <c r="ES360" s="13" t="n">
        <v>-0.122604</v>
      </c>
      <c r="ET360" s="13" t="n">
        <v>0.026862</v>
      </c>
      <c r="EU360" s="13" t="n">
        <v>-0.11858</v>
      </c>
      <c r="EV360" s="13" t="n">
        <v>0.107668</v>
      </c>
      <c r="EW360" s="13" t="n">
        <v>0.069291</v>
      </c>
      <c r="EX360" s="13" t="n">
        <v>-0.031799</v>
      </c>
      <c r="EY360" s="13" t="n">
        <v>0.039109</v>
      </c>
      <c r="EZ360" s="13" t="n">
        <v>-0.086469</v>
      </c>
      <c r="FA360" s="13" t="n">
        <v>0.092211</v>
      </c>
      <c r="FB360" s="13" t="n">
        <v>0.00861</v>
      </c>
      <c r="FC360" s="13" t="n">
        <v>-0.049638</v>
      </c>
      <c r="FD360" s="13" t="n">
        <v>0.039134</v>
      </c>
      <c r="FE360" s="13" t="n">
        <v>0.011202</v>
      </c>
      <c r="FF360" s="13" t="n">
        <v>0.027912</v>
      </c>
      <c r="FG360" s="13" t="n">
        <v>0.083354</v>
      </c>
      <c r="FH360" s="13" t="n">
        <v>-0.059186</v>
      </c>
      <c r="FI360" s="13" t="n">
        <v>-0.109853</v>
      </c>
      <c r="FJ360" s="13" t="n">
        <v>-0.227682</v>
      </c>
      <c r="FK360" s="13" t="n">
        <v>0.160596</v>
      </c>
      <c r="FL360" s="13" t="n">
        <v>0.052385</v>
      </c>
      <c r="FM360" s="13" t="n">
        <v>0.041493</v>
      </c>
      <c r="FN360" s="13" t="n">
        <v>0.029421</v>
      </c>
      <c r="FO360" s="13" t="n">
        <v>0.038437</v>
      </c>
      <c r="FP360" s="13" t="n">
        <v>-0.05288</v>
      </c>
      <c r="FQ360" s="13" t="n">
        <v>0.030608</v>
      </c>
      <c r="FR360" s="13" t="n">
        <v>0.193071</v>
      </c>
      <c r="FS360" s="13" t="n">
        <v>0.097805</v>
      </c>
      <c r="FT360" s="13" t="n">
        <v>0.082572</v>
      </c>
      <c r="FU360" s="13" t="n">
        <v>0.092176</v>
      </c>
      <c r="FV360" s="13" t="n">
        <v>0.032457</v>
      </c>
      <c r="FW360" s="13" t="n">
        <v>0.023833</v>
      </c>
      <c r="FX360" s="13" t="n">
        <v>0.016413</v>
      </c>
      <c r="FY360" s="13" t="n">
        <v>0.003494</v>
      </c>
      <c r="FZ360" s="13" t="n">
        <v>-0.023492</v>
      </c>
      <c r="GA360" s="13" t="n">
        <v>0.010659</v>
      </c>
      <c r="GB360" s="13" t="n">
        <v>-0.035282</v>
      </c>
      <c r="GC360" s="13" t="n">
        <v>0.041156</v>
      </c>
    </row>
    <row r="361" customFormat="false" ht="15" hidden="false" customHeight="false" outlineLevel="0" collapsed="false">
      <c r="B361" s="8" t="str">
        <f aca="false">Deals!B361</f>
        <v>Compass Minerals International, Inc.</v>
      </c>
      <c r="C361" s="12" t="n">
        <v>1</v>
      </c>
      <c r="D361" s="13" t="n">
        <v>0.089005</v>
      </c>
      <c r="E361" s="13" t="n">
        <v>0.010316</v>
      </c>
      <c r="F361" s="13" t="n">
        <v>0.067007</v>
      </c>
      <c r="G361" s="13" t="n">
        <v>-0.084689</v>
      </c>
      <c r="H361" s="13" t="n">
        <v>-0.104881</v>
      </c>
      <c r="I361" s="13" t="n">
        <v>-0.027266</v>
      </c>
      <c r="J361" s="13" t="n">
        <v>-0.017121</v>
      </c>
      <c r="K361" s="13" t="n">
        <v>0.017927</v>
      </c>
      <c r="L361" s="13" t="n">
        <v>0.057427</v>
      </c>
      <c r="M361" s="13" t="n">
        <v>-0.022158</v>
      </c>
      <c r="N361" s="13" t="n">
        <v>-0.028443</v>
      </c>
      <c r="O361" s="13" t="n">
        <v>0.010786</v>
      </c>
      <c r="P361" s="13" t="n">
        <v>0.074238</v>
      </c>
      <c r="Q361" s="13" t="n">
        <v>0.035842</v>
      </c>
      <c r="R361" s="13" t="n">
        <v>0.008997</v>
      </c>
      <c r="S361" s="13" t="n">
        <v>-0.162963</v>
      </c>
      <c r="T361" s="13" t="n">
        <v>0</v>
      </c>
      <c r="U361" s="13" t="n">
        <v>0.116086</v>
      </c>
      <c r="V361" s="13" t="n">
        <v>-0.017533</v>
      </c>
      <c r="W361" s="13" t="n">
        <v>0.005352</v>
      </c>
      <c r="X361" s="13" t="n">
        <v>0.031939</v>
      </c>
      <c r="Y361" s="13" t="n">
        <v>-0.067502</v>
      </c>
      <c r="Z361" s="13" t="n">
        <v>0.074341</v>
      </c>
      <c r="AA361" s="13" t="n">
        <v>-0.278125</v>
      </c>
      <c r="AB361" s="13" t="n">
        <v>0.047619</v>
      </c>
      <c r="AC361" s="13" t="n">
        <v>-0.167864</v>
      </c>
      <c r="AD361" s="13" t="n">
        <v>0.253298</v>
      </c>
      <c r="AE361" s="13" t="n">
        <v>0.016268</v>
      </c>
      <c r="AF361" s="13" t="n">
        <v>0.037992</v>
      </c>
      <c r="AG361" s="13" t="n">
        <v>0.055545</v>
      </c>
      <c r="AH361" s="13" t="n">
        <v>-0.098623</v>
      </c>
      <c r="AI361" s="13" t="n">
        <v>0.07724</v>
      </c>
      <c r="AJ361" s="13" t="n">
        <v>0.016379</v>
      </c>
      <c r="AK361" s="13" t="n">
        <v>-0.096688</v>
      </c>
      <c r="AL361" s="13" t="n">
        <v>0.135934</v>
      </c>
      <c r="AM361" s="13" t="n">
        <v>-0.000177</v>
      </c>
      <c r="AN361" s="13" t="n">
        <v>-0.008676</v>
      </c>
      <c r="AO361" s="13" t="n">
        <v>0.102949</v>
      </c>
      <c r="AP361" s="13" t="n">
        <v>-0.050361</v>
      </c>
      <c r="AQ361" s="13" t="n">
        <v>-0.045258</v>
      </c>
      <c r="AR361" s="13" t="n">
        <v>-0.294775</v>
      </c>
      <c r="AS361" s="13" t="n">
        <v>0.277879</v>
      </c>
      <c r="AT361" s="13" t="n">
        <v>-0.005289</v>
      </c>
      <c r="AU361" s="13" t="n">
        <v>0.011831</v>
      </c>
      <c r="AV361" s="13" t="n">
        <v>0.044923</v>
      </c>
      <c r="AW361" s="13" t="n">
        <v>0.131724</v>
      </c>
      <c r="AX361" s="13" t="n">
        <v>0.042508</v>
      </c>
      <c r="AY361" s="13" t="n">
        <v>0.017355</v>
      </c>
      <c r="AZ361" s="13" t="n">
        <v>0.046373</v>
      </c>
      <c r="BA361" s="13" t="n">
        <v>-0.011848</v>
      </c>
      <c r="BB361" s="13" t="n">
        <v>-0.05606</v>
      </c>
      <c r="BC361" s="13" t="n">
        <v>0.082904</v>
      </c>
      <c r="BD361" s="13" t="n">
        <v>-0.005865</v>
      </c>
      <c r="BE361" s="13" t="n">
        <v>0.082908</v>
      </c>
      <c r="BF361" s="13" t="n">
        <v>0.029152</v>
      </c>
      <c r="BG361" s="13" t="n">
        <v>-0.141917</v>
      </c>
      <c r="BH361" s="13" t="n">
        <v>0.156936</v>
      </c>
      <c r="BI361" s="13" t="n">
        <v>-0.023775</v>
      </c>
      <c r="BJ361" s="13" t="n">
        <v>-0.027043</v>
      </c>
      <c r="BK361" s="13" t="n">
        <v>0.018634</v>
      </c>
      <c r="BM361" s="13" t="n">
        <v>0.085084</v>
      </c>
      <c r="BN361" s="13" t="n">
        <v>0.016834</v>
      </c>
      <c r="BO361" s="13" t="n">
        <v>0.018865</v>
      </c>
      <c r="BP361" s="13" t="n">
        <v>0.014755</v>
      </c>
      <c r="BQ361" s="13" t="n">
        <v>-0.00231</v>
      </c>
      <c r="BR361" s="13" t="n">
        <v>0.011011</v>
      </c>
      <c r="BS361" s="13" t="n">
        <v>-0.009065</v>
      </c>
      <c r="BT361" s="13" t="n">
        <v>0.020227</v>
      </c>
      <c r="BU361" s="13" t="n">
        <v>0.005463</v>
      </c>
      <c r="BV361" s="13" t="n">
        <v>-0.018586</v>
      </c>
      <c r="BW361" s="13" t="n">
        <v>0.046011</v>
      </c>
      <c r="BX361" s="13" t="n">
        <v>0.01906</v>
      </c>
      <c r="BY361" s="13" t="n">
        <v>0.034775</v>
      </c>
      <c r="BZ361" s="13" t="n">
        <v>-0.001446</v>
      </c>
      <c r="CA361" s="13" t="n">
        <v>0.037257</v>
      </c>
      <c r="CB361" s="13" t="n">
        <v>-0.035351</v>
      </c>
      <c r="CC361" s="13" t="n">
        <v>0.01168</v>
      </c>
      <c r="CD361" s="13" t="n">
        <v>0.002978</v>
      </c>
      <c r="CE361" s="13" t="n">
        <v>0.052862</v>
      </c>
      <c r="CF361" s="13" t="n">
        <v>0.007789</v>
      </c>
      <c r="CG361" s="13" t="n">
        <v>0.026064</v>
      </c>
      <c r="CH361" s="13" t="n">
        <v>0.051329</v>
      </c>
      <c r="CI361" s="13" t="n">
        <v>-0.010991</v>
      </c>
      <c r="CJ361" s="13" t="n">
        <v>-0.106</v>
      </c>
      <c r="CK361" s="13" t="n">
        <v>0.024752</v>
      </c>
      <c r="CL361" s="13" t="n">
        <v>-0.108788</v>
      </c>
      <c r="CM361" s="13" t="n">
        <v>0.100445</v>
      </c>
      <c r="CN361" s="13" t="n">
        <v>0.060194</v>
      </c>
      <c r="CO361" s="13" t="n">
        <v>-0.018345</v>
      </c>
      <c r="CP361" s="13" t="n">
        <v>0.044649</v>
      </c>
      <c r="CQ361" s="13" t="n">
        <v>-0.082817</v>
      </c>
      <c r="CR361" s="13" t="n">
        <v>0.081164</v>
      </c>
      <c r="CS361" s="13" t="n">
        <v>0.017156</v>
      </c>
      <c r="CT361" s="13" t="n">
        <v>-0.042057</v>
      </c>
      <c r="CU361" s="13" t="n">
        <v>0.012578</v>
      </c>
      <c r="CV361" s="13" t="n">
        <v>0.025955</v>
      </c>
      <c r="CW361" s="13" t="n">
        <v>0.030184</v>
      </c>
      <c r="CX361" s="13" t="n">
        <v>0.031672</v>
      </c>
      <c r="CY361" s="13" t="n">
        <v>-0.011484</v>
      </c>
      <c r="CZ361" s="13" t="n">
        <v>-0.068037</v>
      </c>
      <c r="DA361" s="13" t="n">
        <v>-0.187323</v>
      </c>
      <c r="DB361" s="13" t="n">
        <v>0.135259</v>
      </c>
      <c r="DC361" s="13" t="n">
        <v>0.091913</v>
      </c>
      <c r="DD361" s="13" t="n">
        <v>0.012826</v>
      </c>
      <c r="DE361" s="13" t="n">
        <v>0.037942</v>
      </c>
      <c r="DF361" s="13" t="n">
        <v>0.055215</v>
      </c>
      <c r="DG361" s="13" t="n">
        <v>-0.011854</v>
      </c>
      <c r="DH361" s="13" t="n">
        <v>0.020769</v>
      </c>
      <c r="DI361" s="13" t="n">
        <v>0.176056</v>
      </c>
      <c r="DJ361" s="13" t="n">
        <v>0.08836</v>
      </c>
      <c r="DK361" s="13" t="n">
        <v>0.00942</v>
      </c>
      <c r="DL361" s="13" t="n">
        <v>0.079959</v>
      </c>
      <c r="DM361" s="13" t="n">
        <v>0.025467</v>
      </c>
      <c r="DN361" s="13" t="n">
        <v>0.039993</v>
      </c>
      <c r="DO361" s="13" t="n">
        <v>-0.007853</v>
      </c>
      <c r="DP361" s="13" t="n">
        <v>0.001045</v>
      </c>
      <c r="DQ361" s="13" t="n">
        <v>-0.008307</v>
      </c>
      <c r="DR361" s="13" t="n">
        <v>0.01354</v>
      </c>
      <c r="DS361" s="13" t="n">
        <v>-0.039939</v>
      </c>
      <c r="DT361" s="13" t="n">
        <v>0.038484</v>
      </c>
      <c r="DV361" s="13" t="n">
        <v>0.079731</v>
      </c>
      <c r="DW361" s="13" t="n">
        <v>0.01806</v>
      </c>
      <c r="DX361" s="13" t="n">
        <v>0.020789</v>
      </c>
      <c r="DY361" s="13" t="n">
        <v>0.012259</v>
      </c>
      <c r="DZ361" s="13" t="n">
        <v>-0.004443</v>
      </c>
      <c r="EA361" s="13" t="n">
        <v>0.015352</v>
      </c>
      <c r="EB361" s="13" t="n">
        <v>-0.014783</v>
      </c>
      <c r="EC361" s="13" t="n">
        <v>0.021966</v>
      </c>
      <c r="ED361" s="13" t="n">
        <v>0.006962</v>
      </c>
      <c r="EE361" s="13" t="n">
        <v>-0.020048</v>
      </c>
      <c r="EF361" s="13" t="n">
        <v>0.047769</v>
      </c>
      <c r="EG361" s="13" t="n">
        <v>0.010408</v>
      </c>
      <c r="EH361" s="13" t="n">
        <v>0.038008</v>
      </c>
      <c r="EI361" s="13" t="n">
        <v>0.002647</v>
      </c>
      <c r="EJ361" s="13" t="n">
        <v>0.03873</v>
      </c>
      <c r="EK361" s="13" t="n">
        <v>-0.0413</v>
      </c>
      <c r="EL361" s="13" t="n">
        <v>0.011095</v>
      </c>
      <c r="EM361" s="13" t="n">
        <v>0.004647</v>
      </c>
      <c r="EN361" s="13" t="n">
        <v>0.048704</v>
      </c>
      <c r="EO361" s="13" t="n">
        <v>0.013776</v>
      </c>
      <c r="EP361" s="13" t="n">
        <v>0.024714</v>
      </c>
      <c r="EQ361" s="13" t="n">
        <v>0.048461</v>
      </c>
      <c r="ER361" s="13" t="n">
        <v>-0.014265</v>
      </c>
      <c r="ES361" s="13" t="n">
        <v>-0.107156</v>
      </c>
      <c r="ET361" s="13" t="n">
        <v>0.019152</v>
      </c>
      <c r="EU361" s="13" t="n">
        <v>-0.113974</v>
      </c>
      <c r="EV361" s="13" t="n">
        <v>0.108189</v>
      </c>
      <c r="EW361" s="13" t="n">
        <v>0.066692</v>
      </c>
      <c r="EX361" s="13" t="n">
        <v>-0.025629</v>
      </c>
      <c r="EY361" s="13" t="n">
        <v>0.044085</v>
      </c>
      <c r="EZ361" s="13" t="n">
        <v>-0.095558</v>
      </c>
      <c r="FA361" s="13" t="n">
        <v>0.084122</v>
      </c>
      <c r="FB361" s="13" t="n">
        <v>0.016233</v>
      </c>
      <c r="FC361" s="13" t="n">
        <v>-0.042869</v>
      </c>
      <c r="FD361" s="13" t="n">
        <v>0.012393</v>
      </c>
      <c r="FE361" s="13" t="n">
        <v>0.025273</v>
      </c>
      <c r="FF361" s="13" t="n">
        <v>0.039554</v>
      </c>
      <c r="FG361" s="13" t="n">
        <v>0.031341</v>
      </c>
      <c r="FH361" s="13" t="n">
        <v>-0.009539</v>
      </c>
      <c r="FI361" s="13" t="n">
        <v>-0.071545</v>
      </c>
      <c r="FJ361" s="13" t="n">
        <v>-0.192857</v>
      </c>
      <c r="FK361" s="13" t="n">
        <v>0.14683</v>
      </c>
      <c r="FL361" s="13" t="n">
        <v>0.098247</v>
      </c>
      <c r="FM361" s="13" t="n">
        <v>0.014031</v>
      </c>
      <c r="FN361" s="13" t="n">
        <v>0.039286</v>
      </c>
      <c r="FO361" s="13" t="n">
        <v>0.050398</v>
      </c>
      <c r="FP361" s="13" t="n">
        <v>-0.010098</v>
      </c>
      <c r="FQ361" s="13" t="n">
        <v>0.031145</v>
      </c>
      <c r="FR361" s="13" t="n">
        <v>0.183067</v>
      </c>
      <c r="FS361" s="13" t="n">
        <v>0.08896</v>
      </c>
      <c r="FT361" s="13" t="n">
        <v>0.013987</v>
      </c>
      <c r="FU361" s="13" t="n">
        <v>0.089016</v>
      </c>
      <c r="FV361" s="13" t="n">
        <v>0.028616</v>
      </c>
      <c r="FW361" s="13" t="n">
        <v>0.03792</v>
      </c>
      <c r="FX361" s="13" t="n">
        <v>-0.009349</v>
      </c>
      <c r="FY361" s="13" t="n">
        <v>0.003632</v>
      </c>
      <c r="FZ361" s="13" t="n">
        <v>-0.007576</v>
      </c>
      <c r="GA361" s="13" t="n">
        <v>0.0162</v>
      </c>
      <c r="GB361" s="13" t="n">
        <v>-0.038653</v>
      </c>
      <c r="GC361" s="13" t="n">
        <v>0.035353</v>
      </c>
    </row>
    <row r="362" customFormat="false" ht="15" hidden="false" customHeight="false" outlineLevel="0" collapsed="false">
      <c r="B362" s="8" t="str">
        <f aca="false">Deals!B362</f>
        <v>Iqvia Holdings Inc.</v>
      </c>
      <c r="C362" s="12" t="n">
        <v>1</v>
      </c>
      <c r="D362" s="13" t="n">
        <v>0.070951</v>
      </c>
      <c r="E362" s="13" t="n">
        <v>-0.010152</v>
      </c>
      <c r="F362" s="13" t="n">
        <v>0.032084</v>
      </c>
      <c r="G362" s="13" t="n">
        <v>-0.014015</v>
      </c>
      <c r="H362" s="13" t="n">
        <v>0.040574</v>
      </c>
      <c r="I362" s="13" t="n">
        <v>0.046566</v>
      </c>
      <c r="J362" s="13" t="n">
        <v>0.025629</v>
      </c>
      <c r="K362" s="13" t="n">
        <v>0.0354</v>
      </c>
      <c r="L362" s="13" t="n">
        <v>0.011732</v>
      </c>
      <c r="M362" s="13" t="n">
        <v>0.060519</v>
      </c>
      <c r="N362" s="13" t="n">
        <v>-0.009997</v>
      </c>
      <c r="O362" s="13" t="n">
        <v>0.137057</v>
      </c>
      <c r="P362" s="13" t="n">
        <v>-0.056337</v>
      </c>
      <c r="Q362" s="13" t="n">
        <v>-0.04029</v>
      </c>
      <c r="R362" s="13" t="n">
        <v>0.04382</v>
      </c>
      <c r="S362" s="13" t="n">
        <v>-0.037773</v>
      </c>
      <c r="T362" s="13" t="n">
        <v>-0.002237</v>
      </c>
      <c r="U362" s="13" t="n">
        <v>-0.023953</v>
      </c>
      <c r="V362" s="13" t="n">
        <v>0.033104</v>
      </c>
      <c r="W362" s="13" t="n">
        <v>0.008996</v>
      </c>
      <c r="X362" s="13" t="n">
        <v>0.221599</v>
      </c>
      <c r="Y362" s="13" t="n">
        <v>0.042234</v>
      </c>
      <c r="Z362" s="13" t="n">
        <v>0.020851</v>
      </c>
      <c r="AA362" s="13" t="n">
        <v>-0.05249</v>
      </c>
      <c r="AB362" s="13" t="n">
        <v>0.017408</v>
      </c>
      <c r="AC362" s="13" t="n">
        <v>-0.07116</v>
      </c>
      <c r="AD362" s="13" t="n">
        <v>0.110528</v>
      </c>
      <c r="AE362" s="13" t="n">
        <v>0.085962</v>
      </c>
      <c r="AF362" s="13" t="n">
        <v>0.026767</v>
      </c>
      <c r="AG362" s="13" t="n">
        <v>-0.034411</v>
      </c>
      <c r="AH362" s="13" t="n">
        <v>-0.021958</v>
      </c>
      <c r="AI362" s="13" t="n">
        <v>0.184395</v>
      </c>
      <c r="AJ362" s="13" t="n">
        <v>-0.010752</v>
      </c>
      <c r="AK362" s="13" t="n">
        <v>-0.025256</v>
      </c>
      <c r="AL362" s="13" t="n">
        <v>-0.03719</v>
      </c>
      <c r="AM362" s="13" t="n">
        <v>-0.033204</v>
      </c>
      <c r="AN362" s="13" t="n">
        <v>0.010802</v>
      </c>
      <c r="AO362" s="13" t="n">
        <v>0.058433</v>
      </c>
      <c r="AP362" s="13" t="n">
        <v>0.004789</v>
      </c>
      <c r="AQ362" s="13" t="n">
        <v>-0.101514</v>
      </c>
      <c r="AR362" s="13" t="n">
        <v>-0.226755</v>
      </c>
      <c r="AS362" s="13" t="n">
        <v>0.321991</v>
      </c>
      <c r="AT362" s="13" t="n">
        <v>0.048601</v>
      </c>
      <c r="AU362" s="13" t="n">
        <v>-0.051097</v>
      </c>
      <c r="AV362" s="13" t="n">
        <v>0.116366</v>
      </c>
      <c r="AW362" s="13" t="n">
        <v>0.033841</v>
      </c>
      <c r="AX362" s="13" t="n">
        <v>-0.037374</v>
      </c>
      <c r="AY362" s="13" t="n">
        <v>-0.023092</v>
      </c>
      <c r="AZ362" s="13" t="n">
        <v>0.097409</v>
      </c>
      <c r="BA362" s="13" t="n">
        <v>0.06024</v>
      </c>
      <c r="BB362" s="13" t="n">
        <v>-0.007646</v>
      </c>
      <c r="BC362" s="13" t="n">
        <v>0.084308</v>
      </c>
      <c r="BD362" s="13" t="n">
        <v>0.001815</v>
      </c>
      <c r="BE362" s="13" t="n">
        <v>0.215129</v>
      </c>
      <c r="BF362" s="13" t="n">
        <v>0.023307</v>
      </c>
      <c r="BG362" s="13" t="n">
        <v>0.008994</v>
      </c>
      <c r="BH362" s="13" t="n">
        <v>0.022202</v>
      </c>
      <c r="BI362" s="13" t="n">
        <v>0.048567</v>
      </c>
      <c r="BJ362" s="13" t="n">
        <v>-0.077735</v>
      </c>
      <c r="BK362" s="13" t="n">
        <v>0.091342</v>
      </c>
      <c r="BM362" s="13" t="n">
        <v>0.010556</v>
      </c>
      <c r="BN362" s="13" t="n">
        <v>0.012329</v>
      </c>
      <c r="BO362" s="13" t="n">
        <v>0.034037</v>
      </c>
      <c r="BP362" s="13" t="n">
        <v>0.047372</v>
      </c>
      <c r="BQ362" s="13" t="n">
        <v>0.014383</v>
      </c>
      <c r="BR362" s="13" t="n">
        <v>0.019205</v>
      </c>
      <c r="BS362" s="13" t="n">
        <v>0.028893</v>
      </c>
      <c r="BT362" s="13" t="n">
        <v>-0.00451</v>
      </c>
      <c r="BU362" s="13" t="n">
        <v>0.025623</v>
      </c>
      <c r="BV362" s="13" t="n">
        <v>0.02111</v>
      </c>
      <c r="BW362" s="13" t="n">
        <v>0.010474</v>
      </c>
      <c r="BX362" s="13" t="n">
        <v>0.042284</v>
      </c>
      <c r="BY362" s="13" t="n">
        <v>0.032246</v>
      </c>
      <c r="BZ362" s="13" t="n">
        <v>0.010423</v>
      </c>
      <c r="CA362" s="13" t="n">
        <v>0.080568</v>
      </c>
      <c r="CB362" s="13" t="n">
        <v>-0.013619</v>
      </c>
      <c r="CC362" s="13" t="n">
        <v>-0.028051</v>
      </c>
      <c r="CD362" s="13" t="n">
        <v>0.002292</v>
      </c>
      <c r="CE362" s="13" t="n">
        <v>0.044338</v>
      </c>
      <c r="CF362" s="13" t="n">
        <v>0.008912</v>
      </c>
      <c r="CG362" s="13" t="n">
        <v>0.029916</v>
      </c>
      <c r="CH362" s="13" t="n">
        <v>0.062181</v>
      </c>
      <c r="CI362" s="13" t="n">
        <v>0.009488</v>
      </c>
      <c r="CJ362" s="13" t="n">
        <v>-0.088495</v>
      </c>
      <c r="CK362" s="13" t="n">
        <v>0.008286</v>
      </c>
      <c r="CL362" s="13" t="n">
        <v>-0.084595</v>
      </c>
      <c r="CM362" s="13" t="n">
        <v>0.081277</v>
      </c>
      <c r="CN362" s="13" t="n">
        <v>0.038978</v>
      </c>
      <c r="CO362" s="13" t="n">
        <v>0.032718</v>
      </c>
      <c r="CP362" s="13" t="n">
        <v>0.043915</v>
      </c>
      <c r="CQ362" s="13" t="n">
        <v>-0.069033</v>
      </c>
      <c r="CR362" s="13" t="n">
        <v>0.076465</v>
      </c>
      <c r="CS362" s="13" t="n">
        <v>0.015604</v>
      </c>
      <c r="CT362" s="13" t="n">
        <v>-0.002311</v>
      </c>
      <c r="CU362" s="13" t="n">
        <v>0.004095</v>
      </c>
      <c r="CV362" s="13" t="n">
        <v>0.03018</v>
      </c>
      <c r="CW362" s="13" t="n">
        <v>0.038716</v>
      </c>
      <c r="CX362" s="13" t="n">
        <v>0.036704</v>
      </c>
      <c r="CY362" s="13" t="n">
        <v>0.024594</v>
      </c>
      <c r="CZ362" s="13" t="n">
        <v>-0.07027</v>
      </c>
      <c r="DA362" s="13" t="n">
        <v>-0.077815</v>
      </c>
      <c r="DB362" s="13" t="n">
        <v>0.140905</v>
      </c>
      <c r="DC362" s="13" t="n">
        <v>0.056438</v>
      </c>
      <c r="DD362" s="13" t="n">
        <v>0.050972</v>
      </c>
      <c r="DE362" s="13" t="n">
        <v>0.07725</v>
      </c>
      <c r="DF362" s="13" t="n">
        <v>0.107972</v>
      </c>
      <c r="DG362" s="13" t="n">
        <v>-0.045521</v>
      </c>
      <c r="DH362" s="13" t="n">
        <v>-0.045743</v>
      </c>
      <c r="DI362" s="13" t="n">
        <v>0.107281</v>
      </c>
      <c r="DJ362" s="13" t="n">
        <v>0.053002</v>
      </c>
      <c r="DK362" s="13" t="n">
        <v>-0.009351</v>
      </c>
      <c r="DL362" s="13" t="n">
        <v>-0.005854</v>
      </c>
      <c r="DM362" s="13" t="n">
        <v>0.01839</v>
      </c>
      <c r="DN362" s="13" t="n">
        <v>0.059373</v>
      </c>
      <c r="DO362" s="13" t="n">
        <v>-0.013515</v>
      </c>
      <c r="DP362" s="13" t="n">
        <v>0.057192</v>
      </c>
      <c r="DQ362" s="13" t="n">
        <v>0.032936</v>
      </c>
      <c r="DR362" s="13" t="n">
        <v>0.033156</v>
      </c>
      <c r="DS362" s="13" t="n">
        <v>-0.052802</v>
      </c>
      <c r="DT362" s="13" t="n">
        <v>0.089956</v>
      </c>
      <c r="DV362" s="13" t="n">
        <v>0.024645</v>
      </c>
      <c r="DW362" s="13" t="n">
        <v>-0.000502</v>
      </c>
      <c r="DX362" s="13" t="n">
        <v>0.034016</v>
      </c>
      <c r="DY362" s="13" t="n">
        <v>0.036635</v>
      </c>
      <c r="DZ362" s="13" t="n">
        <v>0.00446</v>
      </c>
      <c r="EA362" s="13" t="n">
        <v>0.016297</v>
      </c>
      <c r="EB362" s="13" t="n">
        <v>0.023226</v>
      </c>
      <c r="EC362" s="13" t="n">
        <v>0.002142</v>
      </c>
      <c r="ED362" s="13" t="n">
        <v>0.017406</v>
      </c>
      <c r="EE362" s="13" t="n">
        <v>0.007309</v>
      </c>
      <c r="EF362" s="13" t="n">
        <v>0.018518</v>
      </c>
      <c r="EG362" s="13" t="n">
        <v>0.020679</v>
      </c>
      <c r="EH362" s="13" t="n">
        <v>0.034014</v>
      </c>
      <c r="EI362" s="13" t="n">
        <v>0.017968</v>
      </c>
      <c r="EJ362" s="13" t="n">
        <v>0.063409</v>
      </c>
      <c r="EK362" s="13" t="n">
        <v>-0.028518</v>
      </c>
      <c r="EL362" s="13" t="n">
        <v>-0.015555</v>
      </c>
      <c r="EM362" s="13" t="n">
        <v>-0.011655</v>
      </c>
      <c r="EN362" s="13" t="n">
        <v>0.028206</v>
      </c>
      <c r="EO362" s="13" t="n">
        <v>0.011672</v>
      </c>
      <c r="EP362" s="13" t="n">
        <v>0.031151</v>
      </c>
      <c r="EQ362" s="13" t="n">
        <v>0.048656</v>
      </c>
      <c r="ER362" s="13" t="n">
        <v>0.011911</v>
      </c>
      <c r="ES362" s="13" t="n">
        <v>-0.090512</v>
      </c>
      <c r="ET362" s="13" t="n">
        <v>0.031844</v>
      </c>
      <c r="EU362" s="13" t="n">
        <v>-0.083033</v>
      </c>
      <c r="EV362" s="13" t="n">
        <v>0.094941</v>
      </c>
      <c r="EW362" s="13" t="n">
        <v>0.050622</v>
      </c>
      <c r="EX362" s="13" t="n">
        <v>0.016135</v>
      </c>
      <c r="EY362" s="13" t="n">
        <v>0.032897</v>
      </c>
      <c r="EZ362" s="13" t="n">
        <v>-0.06874</v>
      </c>
      <c r="FA362" s="13" t="n">
        <v>0.076675</v>
      </c>
      <c r="FB362" s="13" t="n">
        <v>0.017491</v>
      </c>
      <c r="FC362" s="13" t="n">
        <v>-0.007688</v>
      </c>
      <c r="FD362" s="13" t="n">
        <v>-0.000523</v>
      </c>
      <c r="FE362" s="13" t="n">
        <v>0.022992</v>
      </c>
      <c r="FF362" s="13" t="n">
        <v>0.041412</v>
      </c>
      <c r="FG362" s="13" t="n">
        <v>0.025775</v>
      </c>
      <c r="FH362" s="13" t="n">
        <v>0.005438</v>
      </c>
      <c r="FI362" s="13" t="n">
        <v>-0.070463</v>
      </c>
      <c r="FJ362" s="13" t="n">
        <v>-0.11985</v>
      </c>
      <c r="FK362" s="13" t="n">
        <v>0.139924</v>
      </c>
      <c r="FL362" s="13" t="n">
        <v>0.089001</v>
      </c>
      <c r="FM362" s="13" t="n">
        <v>0.018928</v>
      </c>
      <c r="FN362" s="13" t="n">
        <v>0.070143</v>
      </c>
      <c r="FO362" s="13" t="n">
        <v>0.054124</v>
      </c>
      <c r="FP362" s="13" t="n">
        <v>-0.020604</v>
      </c>
      <c r="FQ362" s="13" t="n">
        <v>-0.021628</v>
      </c>
      <c r="FR362" s="13" t="n">
        <v>0.130555</v>
      </c>
      <c r="FS362" s="13" t="n">
        <v>0.041795</v>
      </c>
      <c r="FT362" s="13" t="n">
        <v>-0.018249</v>
      </c>
      <c r="FU362" s="13" t="n">
        <v>0.019443</v>
      </c>
      <c r="FV362" s="13" t="n">
        <v>0.020896</v>
      </c>
      <c r="FW362" s="13" t="n">
        <v>0.053291</v>
      </c>
      <c r="FX362" s="13" t="n">
        <v>-0.004423</v>
      </c>
      <c r="FY362" s="13" t="n">
        <v>0.043268</v>
      </c>
      <c r="FZ362" s="13" t="n">
        <v>0.030241</v>
      </c>
      <c r="GA362" s="13" t="n">
        <v>0.029029</v>
      </c>
      <c r="GB362" s="13" t="n">
        <v>-0.051931</v>
      </c>
      <c r="GC362" s="13" t="n">
        <v>0.076494</v>
      </c>
    </row>
    <row r="363" customFormat="false" ht="15" hidden="false" customHeight="false" outlineLevel="0" collapsed="false">
      <c r="B363" s="8" t="str">
        <f aca="false">Deals!B363</f>
        <v>Coherent, Inc.</v>
      </c>
      <c r="C363" s="12" t="n">
        <v>1</v>
      </c>
      <c r="D363" s="13" t="n">
        <v>0.052759</v>
      </c>
      <c r="E363" s="13" t="n">
        <v>0.148087</v>
      </c>
      <c r="F363" s="13" t="n">
        <v>0.157548</v>
      </c>
      <c r="G363" s="13" t="n">
        <v>0.126301</v>
      </c>
      <c r="H363" s="13" t="n">
        <v>0.048434</v>
      </c>
      <c r="I363" s="13" t="n">
        <v>0.150974</v>
      </c>
      <c r="J363" s="13" t="n">
        <v>-0.093331</v>
      </c>
      <c r="K363" s="13" t="n">
        <v>0.17783</v>
      </c>
      <c r="L363" s="13" t="n">
        <v>-0.119547</v>
      </c>
      <c r="M363" s="13" t="n">
        <v>0.007929</v>
      </c>
      <c r="N363" s="13" t="n">
        <v>0.117107</v>
      </c>
      <c r="O363" s="13" t="n">
        <v>0.111339</v>
      </c>
      <c r="P363" s="13" t="n">
        <v>-0.033361</v>
      </c>
      <c r="Q363" s="13" t="n">
        <v>-0.080434</v>
      </c>
      <c r="R363" s="13" t="n">
        <v>-0.194051</v>
      </c>
      <c r="S363" s="13" t="n">
        <v>-0.104035</v>
      </c>
      <c r="T363" s="13" t="n">
        <v>-0.102348</v>
      </c>
      <c r="U363" s="13" t="n">
        <v>-0.006955</v>
      </c>
      <c r="V363" s="13" t="n">
        <v>-0.063634</v>
      </c>
      <c r="W363" s="13" t="n">
        <v>0.010485</v>
      </c>
      <c r="X363" s="13" t="n">
        <v>0.205871</v>
      </c>
      <c r="Y363" s="13" t="n">
        <v>-0.09659</v>
      </c>
      <c r="Z363" s="13" t="n">
        <v>-0.28486</v>
      </c>
      <c r="AA363" s="13" t="n">
        <v>0.121975</v>
      </c>
      <c r="AB363" s="13" t="n">
        <v>-0.234873</v>
      </c>
      <c r="AC363" s="13" t="n">
        <v>0.118153</v>
      </c>
      <c r="AD363" s="13" t="n">
        <v>0.125888</v>
      </c>
      <c r="AE363" s="13" t="n">
        <v>0.064923</v>
      </c>
      <c r="AF363" s="13" t="n">
        <v>0.044383</v>
      </c>
      <c r="AG363" s="13" t="n">
        <v>-0.256604</v>
      </c>
      <c r="AH363" s="13" t="n">
        <v>0.239389</v>
      </c>
      <c r="AI363" s="13" t="n">
        <v>0.018186</v>
      </c>
      <c r="AJ363" s="13" t="n">
        <v>0.044004</v>
      </c>
      <c r="AK363" s="13" t="n">
        <v>0.06043</v>
      </c>
      <c r="AL363" s="13" t="n">
        <v>-0.031226</v>
      </c>
      <c r="AM363" s="13" t="n">
        <v>0.013027</v>
      </c>
      <c r="AN363" s="13" t="n">
        <v>0.102678</v>
      </c>
      <c r="AO363" s="13" t="n">
        <v>-0.149805</v>
      </c>
      <c r="AP363" s="13" t="n">
        <v>-0.089938</v>
      </c>
      <c r="AQ363" s="13" t="n">
        <v>-0.173258</v>
      </c>
      <c r="AR363" s="13" t="n">
        <v>0.201673</v>
      </c>
      <c r="AS363" s="13" t="n">
        <v>0.135606</v>
      </c>
      <c r="AT363" s="13" t="n">
        <v>-0.097996</v>
      </c>
      <c r="AU363" s="13" t="n">
        <v>0.059933</v>
      </c>
      <c r="AV363" s="13" t="n">
        <v>-0.188504</v>
      </c>
      <c r="AW363" s="13" t="n">
        <v>-0.015356</v>
      </c>
      <c r="AX363" s="13" t="n">
        <v>0.128099</v>
      </c>
      <c r="AY363" s="13" t="n">
        <v>-0.02685</v>
      </c>
      <c r="AZ363" s="13" t="n">
        <v>0.231894</v>
      </c>
      <c r="BA363" s="13" t="n">
        <v>0.338755</v>
      </c>
      <c r="BB363" s="13" t="n">
        <v>0.204641</v>
      </c>
      <c r="BC363" s="13" t="n">
        <v>0.045259</v>
      </c>
      <c r="BD363" s="13" t="n">
        <v>0.028075</v>
      </c>
      <c r="BE363" s="13" t="n">
        <v>0.010077</v>
      </c>
      <c r="BF363" s="13" t="n">
        <v>0.006588</v>
      </c>
      <c r="BG363" s="13" t="n">
        <v>-0.069607</v>
      </c>
      <c r="BH363" s="13" t="n">
        <v>0.027364</v>
      </c>
      <c r="BI363" s="13" t="n">
        <v>-0.010211</v>
      </c>
      <c r="BJ363" s="13" t="n">
        <v>0.017234</v>
      </c>
      <c r="BK363" s="13" t="n">
        <v>0.017807</v>
      </c>
      <c r="BM363" s="13" t="n">
        <v>0.016834</v>
      </c>
      <c r="BN363" s="13" t="n">
        <v>0.018865</v>
      </c>
      <c r="BO363" s="13" t="n">
        <v>0.014755</v>
      </c>
      <c r="BP363" s="13" t="n">
        <v>-0.00231</v>
      </c>
      <c r="BQ363" s="13" t="n">
        <v>0.011011</v>
      </c>
      <c r="BR363" s="13" t="n">
        <v>-0.009065</v>
      </c>
      <c r="BS363" s="13" t="n">
        <v>0.020227</v>
      </c>
      <c r="BT363" s="13" t="n">
        <v>0.005463</v>
      </c>
      <c r="BU363" s="13" t="n">
        <v>-0.018586</v>
      </c>
      <c r="BV363" s="13" t="n">
        <v>0.046011</v>
      </c>
      <c r="BW363" s="13" t="n">
        <v>0.01906</v>
      </c>
      <c r="BX363" s="13" t="n">
        <v>0.034775</v>
      </c>
      <c r="BY363" s="13" t="n">
        <v>-0.001446</v>
      </c>
      <c r="BZ363" s="13" t="n">
        <v>0.037257</v>
      </c>
      <c r="CA363" s="13" t="n">
        <v>-0.035351</v>
      </c>
      <c r="CB363" s="13" t="n">
        <v>0.01168</v>
      </c>
      <c r="CC363" s="13" t="n">
        <v>0.002978</v>
      </c>
      <c r="CD363" s="13" t="n">
        <v>0.052862</v>
      </c>
      <c r="CE363" s="13" t="n">
        <v>0.007789</v>
      </c>
      <c r="CF363" s="13" t="n">
        <v>0.026064</v>
      </c>
      <c r="CG363" s="13" t="n">
        <v>0.051329</v>
      </c>
      <c r="CH363" s="13" t="n">
        <v>-0.010991</v>
      </c>
      <c r="CI363" s="13" t="n">
        <v>-0.106</v>
      </c>
      <c r="CJ363" s="13" t="n">
        <v>0.024752</v>
      </c>
      <c r="CK363" s="13" t="n">
        <v>-0.108788</v>
      </c>
      <c r="CL363" s="13" t="n">
        <v>0.100445</v>
      </c>
      <c r="CM363" s="13" t="n">
        <v>0.060194</v>
      </c>
      <c r="CN363" s="13" t="n">
        <v>-0.018345</v>
      </c>
      <c r="CO363" s="13" t="n">
        <v>0.044649</v>
      </c>
      <c r="CP363" s="13" t="n">
        <v>-0.082817</v>
      </c>
      <c r="CQ363" s="13" t="n">
        <v>0.081164</v>
      </c>
      <c r="CR363" s="13" t="n">
        <v>0.017156</v>
      </c>
      <c r="CS363" s="13" t="n">
        <v>-0.042057</v>
      </c>
      <c r="CT363" s="13" t="n">
        <v>0.012578</v>
      </c>
      <c r="CU363" s="13" t="n">
        <v>0.025955</v>
      </c>
      <c r="CV363" s="13" t="n">
        <v>0.030184</v>
      </c>
      <c r="CW363" s="13" t="n">
        <v>0.031672</v>
      </c>
      <c r="CX363" s="13" t="n">
        <v>-0.011484</v>
      </c>
      <c r="CY363" s="13" t="n">
        <v>-0.068037</v>
      </c>
      <c r="CZ363" s="13" t="n">
        <v>-0.187323</v>
      </c>
      <c r="DA363" s="13" t="n">
        <v>0.135259</v>
      </c>
      <c r="DB363" s="13" t="n">
        <v>0.091913</v>
      </c>
      <c r="DC363" s="13" t="n">
        <v>0.012826</v>
      </c>
      <c r="DD363" s="13" t="n">
        <v>0.037942</v>
      </c>
      <c r="DE363" s="13" t="n">
        <v>0.055215</v>
      </c>
      <c r="DF363" s="13" t="n">
        <v>-0.011854</v>
      </c>
      <c r="DG363" s="13" t="n">
        <v>0.020769</v>
      </c>
      <c r="DH363" s="13" t="n">
        <v>0.176056</v>
      </c>
      <c r="DI363" s="13" t="n">
        <v>0.08836</v>
      </c>
      <c r="DJ363" s="13" t="n">
        <v>0.00942</v>
      </c>
      <c r="DK363" s="13" t="n">
        <v>0.079959</v>
      </c>
      <c r="DL363" s="13" t="n">
        <v>0.025467</v>
      </c>
      <c r="DM363" s="13" t="n">
        <v>0.039993</v>
      </c>
      <c r="DN363" s="13" t="n">
        <v>-0.007853</v>
      </c>
      <c r="DO363" s="13" t="n">
        <v>0.001045</v>
      </c>
      <c r="DP363" s="13" t="n">
        <v>-0.008307</v>
      </c>
      <c r="DQ363" s="13" t="n">
        <v>0.01354</v>
      </c>
      <c r="DR363" s="13" t="n">
        <v>-0.039939</v>
      </c>
      <c r="DS363" s="13" t="n">
        <v>0.038484</v>
      </c>
      <c r="DT363" s="13" t="n">
        <v>-0.021291</v>
      </c>
      <c r="DV363" s="13" t="n">
        <v>0.01806</v>
      </c>
      <c r="DW363" s="13" t="n">
        <v>0.020789</v>
      </c>
      <c r="DX363" s="13" t="n">
        <v>0.012259</v>
      </c>
      <c r="DY363" s="13" t="n">
        <v>-0.004443</v>
      </c>
      <c r="DZ363" s="13" t="n">
        <v>0.015352</v>
      </c>
      <c r="EA363" s="13" t="n">
        <v>-0.014783</v>
      </c>
      <c r="EB363" s="13" t="n">
        <v>0.021966</v>
      </c>
      <c r="EC363" s="13" t="n">
        <v>0.006962</v>
      </c>
      <c r="ED363" s="13" t="n">
        <v>-0.020048</v>
      </c>
      <c r="EE363" s="13" t="n">
        <v>0.047769</v>
      </c>
      <c r="EF363" s="13" t="n">
        <v>0.010408</v>
      </c>
      <c r="EG363" s="13" t="n">
        <v>0.038008</v>
      </c>
      <c r="EH363" s="13" t="n">
        <v>0.002647</v>
      </c>
      <c r="EI363" s="13" t="n">
        <v>0.03873</v>
      </c>
      <c r="EJ363" s="13" t="n">
        <v>-0.0413</v>
      </c>
      <c r="EK363" s="13" t="n">
        <v>0.011095</v>
      </c>
      <c r="EL363" s="13" t="n">
        <v>0.004647</v>
      </c>
      <c r="EM363" s="13" t="n">
        <v>0.048704</v>
      </c>
      <c r="EN363" s="13" t="n">
        <v>0.013776</v>
      </c>
      <c r="EO363" s="13" t="n">
        <v>0.024714</v>
      </c>
      <c r="EP363" s="13" t="n">
        <v>0.048461</v>
      </c>
      <c r="EQ363" s="13" t="n">
        <v>-0.014265</v>
      </c>
      <c r="ER363" s="13" t="n">
        <v>-0.107156</v>
      </c>
      <c r="ES363" s="13" t="n">
        <v>0.019152</v>
      </c>
      <c r="ET363" s="13" t="n">
        <v>-0.113974</v>
      </c>
      <c r="EU363" s="13" t="n">
        <v>0.108189</v>
      </c>
      <c r="EV363" s="13" t="n">
        <v>0.066692</v>
      </c>
      <c r="EW363" s="13" t="n">
        <v>-0.025629</v>
      </c>
      <c r="EX363" s="13" t="n">
        <v>0.044085</v>
      </c>
      <c r="EY363" s="13" t="n">
        <v>-0.095558</v>
      </c>
      <c r="EZ363" s="13" t="n">
        <v>0.084122</v>
      </c>
      <c r="FA363" s="13" t="n">
        <v>0.016233</v>
      </c>
      <c r="FB363" s="13" t="n">
        <v>-0.042869</v>
      </c>
      <c r="FC363" s="13" t="n">
        <v>0.012393</v>
      </c>
      <c r="FD363" s="13" t="n">
        <v>0.025273</v>
      </c>
      <c r="FE363" s="13" t="n">
        <v>0.039554</v>
      </c>
      <c r="FF363" s="13" t="n">
        <v>0.031341</v>
      </c>
      <c r="FG363" s="13" t="n">
        <v>-0.009539</v>
      </c>
      <c r="FH363" s="13" t="n">
        <v>-0.071545</v>
      </c>
      <c r="FI363" s="13" t="n">
        <v>-0.192857</v>
      </c>
      <c r="FJ363" s="13" t="n">
        <v>0.14683</v>
      </c>
      <c r="FK363" s="13" t="n">
        <v>0.098247</v>
      </c>
      <c r="FL363" s="13" t="n">
        <v>0.014031</v>
      </c>
      <c r="FM363" s="13" t="n">
        <v>0.039286</v>
      </c>
      <c r="FN363" s="13" t="n">
        <v>0.050398</v>
      </c>
      <c r="FO363" s="13" t="n">
        <v>-0.010098</v>
      </c>
      <c r="FP363" s="13" t="n">
        <v>0.031145</v>
      </c>
      <c r="FQ363" s="13" t="n">
        <v>0.183067</v>
      </c>
      <c r="FR363" s="13" t="n">
        <v>0.08896</v>
      </c>
      <c r="FS363" s="13" t="n">
        <v>0.013987</v>
      </c>
      <c r="FT363" s="13" t="n">
        <v>0.089016</v>
      </c>
      <c r="FU363" s="13" t="n">
        <v>0.028616</v>
      </c>
      <c r="FV363" s="13" t="n">
        <v>0.03792</v>
      </c>
      <c r="FW363" s="13" t="n">
        <v>-0.009349</v>
      </c>
      <c r="FX363" s="13" t="n">
        <v>0.003632</v>
      </c>
      <c r="FY363" s="13" t="n">
        <v>-0.007576</v>
      </c>
      <c r="FZ363" s="13" t="n">
        <v>0.0162</v>
      </c>
      <c r="GA363" s="13" t="n">
        <v>-0.038653</v>
      </c>
      <c r="GB363" s="13" t="n">
        <v>0.035353</v>
      </c>
      <c r="GC363" s="13" t="n">
        <v>-0.023202</v>
      </c>
    </row>
    <row r="364" customFormat="false" ht="15" hidden="false" customHeight="false" outlineLevel="0" collapsed="false">
      <c r="B364" s="8" t="str">
        <f aca="false">Deals!B364</f>
        <v>Winnebago     Industries, Inc.</v>
      </c>
      <c r="C364" s="12" t="n">
        <v>1</v>
      </c>
      <c r="D364" s="13" t="n">
        <v>-0.024653</v>
      </c>
      <c r="E364" s="13" t="n">
        <v>-0.007899</v>
      </c>
      <c r="F364" s="13" t="n">
        <v>0.050955</v>
      </c>
      <c r="G364" s="13" t="n">
        <v>-0.113636</v>
      </c>
      <c r="H364" s="13" t="n">
        <v>-0.018803</v>
      </c>
      <c r="I364" s="13" t="n">
        <v>-0.146341</v>
      </c>
      <c r="J364" s="13" t="n">
        <v>0.428571</v>
      </c>
      <c r="K364" s="13" t="n">
        <v>0.051429</v>
      </c>
      <c r="L364" s="13" t="n">
        <v>-0.017663</v>
      </c>
      <c r="M364" s="13" t="n">
        <v>0.237898</v>
      </c>
      <c r="N364" s="13" t="n">
        <v>0.098324</v>
      </c>
      <c r="O364" s="13" t="n">
        <v>0.113937</v>
      </c>
      <c r="P364" s="13" t="n">
        <v>0.015525</v>
      </c>
      <c r="Q364" s="13" t="n">
        <v>-0.182554</v>
      </c>
      <c r="R364" s="13" t="n">
        <v>-0.041804</v>
      </c>
      <c r="S364" s="13" t="n">
        <v>-0.136625</v>
      </c>
      <c r="T364" s="13" t="n">
        <v>0.007979</v>
      </c>
      <c r="U364" s="13" t="n">
        <v>-0.043536</v>
      </c>
      <c r="V364" s="13" t="n">
        <v>0.12</v>
      </c>
      <c r="W364" s="13" t="n">
        <v>-0.017241</v>
      </c>
      <c r="X364" s="13" t="n">
        <v>-0.073935</v>
      </c>
      <c r="Y364" s="13" t="n">
        <v>-0.102842</v>
      </c>
      <c r="Z364" s="13" t="n">
        <v>-0.168627</v>
      </c>
      <c r="AA364" s="13" t="n">
        <v>-0.0918</v>
      </c>
      <c r="AB364" s="13" t="n">
        <v>-0.032761</v>
      </c>
      <c r="AC364" s="13" t="n">
        <v>0.18133</v>
      </c>
      <c r="AD364" s="13" t="n">
        <v>0.140909</v>
      </c>
      <c r="AE364" s="13" t="n">
        <v>-0.045357</v>
      </c>
      <c r="AF364" s="13" t="n">
        <v>0.135474</v>
      </c>
      <c r="AG364" s="13" t="n">
        <v>-0.09132</v>
      </c>
      <c r="AH364" s="13" t="n">
        <v>0.202551</v>
      </c>
      <c r="AI364" s="13" t="n">
        <v>0.042691</v>
      </c>
      <c r="AJ364" s="13" t="n">
        <v>-0.205459</v>
      </c>
      <c r="AK364" s="13" t="n">
        <v>0.197689</v>
      </c>
      <c r="AL364" s="13" t="n">
        <v>0.253455</v>
      </c>
      <c r="AM364" s="13" t="n">
        <v>-0.011234</v>
      </c>
      <c r="AN364" s="13" t="n">
        <v>0.114664</v>
      </c>
      <c r="AO364" s="13" t="n">
        <v>0.033598</v>
      </c>
      <c r="AP364" s="13" t="n">
        <v>-0.052411</v>
      </c>
      <c r="AQ364" s="13" t="n">
        <v>-0.464059</v>
      </c>
      <c r="AR364" s="13" t="n">
        <v>0.595469</v>
      </c>
      <c r="AS364" s="13" t="n">
        <v>0.226054</v>
      </c>
      <c r="AT364" s="13" t="n">
        <v>0.224632</v>
      </c>
      <c r="AU364" s="13" t="n">
        <v>-0.093215</v>
      </c>
      <c r="AV364" s="13" t="n">
        <v>-0.106439</v>
      </c>
      <c r="AW364" s="13" t="n">
        <v>-0.042794</v>
      </c>
      <c r="AX364" s="13" t="n">
        <v>-0.091349</v>
      </c>
      <c r="AY364" s="13" t="n">
        <v>0.12737</v>
      </c>
      <c r="AZ364" s="13" t="n">
        <v>0.132439</v>
      </c>
      <c r="BA364" s="13" t="n">
        <v>0.152152</v>
      </c>
      <c r="BB364" s="13" t="n">
        <v>0.007819</v>
      </c>
      <c r="BC364" s="13" t="n">
        <v>0.102155</v>
      </c>
      <c r="BD364" s="13" t="n">
        <v>0.042237</v>
      </c>
      <c r="BE364" s="13" t="n">
        <v>-0.074922</v>
      </c>
      <c r="BF364" s="13" t="n">
        <v>-0.081125</v>
      </c>
      <c r="BG364" s="13" t="n">
        <v>0.057534</v>
      </c>
      <c r="BH364" s="13" t="n">
        <v>-0.031307</v>
      </c>
      <c r="BI364" s="13" t="n">
        <v>0.040649</v>
      </c>
      <c r="BJ364" s="13" t="n">
        <v>-0.0657</v>
      </c>
      <c r="BK364" s="13" t="n">
        <v>0.066923</v>
      </c>
      <c r="BM364" s="13" t="n">
        <v>0.013263</v>
      </c>
      <c r="BN364" s="13" t="n">
        <v>0.019366</v>
      </c>
      <c r="BO364" s="13" t="n">
        <v>-0.001072</v>
      </c>
      <c r="BP364" s="13" t="n">
        <v>0.005132</v>
      </c>
      <c r="BQ364" s="13" t="n">
        <v>0.013007</v>
      </c>
      <c r="BR364" s="13" t="n">
        <v>-0.007458</v>
      </c>
      <c r="BS364" s="13" t="n">
        <v>0.030297</v>
      </c>
      <c r="BT364" s="13" t="n">
        <v>0.006592</v>
      </c>
      <c r="BU364" s="13" t="n">
        <v>-0.011412</v>
      </c>
      <c r="BV364" s="13" t="n">
        <v>0.065072</v>
      </c>
      <c r="BW364" s="13" t="n">
        <v>0.014941</v>
      </c>
      <c r="BX364" s="13" t="n">
        <v>0.032668</v>
      </c>
      <c r="BY364" s="13" t="n">
        <v>0.024431</v>
      </c>
      <c r="BZ364" s="13" t="n">
        <v>0.023933</v>
      </c>
      <c r="CA364" s="13" t="n">
        <v>-0.020116</v>
      </c>
      <c r="CB364" s="13" t="n">
        <v>0.004668</v>
      </c>
      <c r="CC364" s="13" t="n">
        <v>0.013596</v>
      </c>
      <c r="CD364" s="13" t="n">
        <v>0.064566</v>
      </c>
      <c r="CE364" s="13" t="n">
        <v>0.044922</v>
      </c>
      <c r="CF364" s="13" t="n">
        <v>0.041453</v>
      </c>
      <c r="CG364" s="13" t="n">
        <v>0.046014</v>
      </c>
      <c r="CH364" s="13" t="n">
        <v>-0.013809</v>
      </c>
      <c r="CI364" s="13" t="n">
        <v>-0.119007</v>
      </c>
      <c r="CJ364" s="13" t="n">
        <v>0.020122</v>
      </c>
      <c r="CK364" s="13" t="n">
        <v>-0.112532</v>
      </c>
      <c r="CL364" s="13" t="n">
        <v>0.112732</v>
      </c>
      <c r="CM364" s="13" t="n">
        <v>0.066709</v>
      </c>
      <c r="CN364" s="13" t="n">
        <v>-0.014107</v>
      </c>
      <c r="CO364" s="13" t="n">
        <v>0.018687</v>
      </c>
      <c r="CP364" s="13" t="n">
        <v>-0.074215</v>
      </c>
      <c r="CQ364" s="13" t="n">
        <v>0.08799</v>
      </c>
      <c r="CR364" s="13" t="n">
        <v>0.010865</v>
      </c>
      <c r="CS364" s="13" t="n">
        <v>-0.068612</v>
      </c>
      <c r="CT364" s="13" t="n">
        <v>0.020228</v>
      </c>
      <c r="CU364" s="13" t="n">
        <v>0.045545</v>
      </c>
      <c r="CV364" s="13" t="n">
        <v>0.034777</v>
      </c>
      <c r="CW364" s="13" t="n">
        <v>0.020253</v>
      </c>
      <c r="CX364" s="13" t="n">
        <v>-0.022761</v>
      </c>
      <c r="CY364" s="13" t="n">
        <v>-0.082683</v>
      </c>
      <c r="CZ364" s="13" t="n">
        <v>-0.18923</v>
      </c>
      <c r="DA364" s="13" t="n">
        <v>0.123242</v>
      </c>
      <c r="DB364" s="13" t="n">
        <v>0.073671</v>
      </c>
      <c r="DC364" s="13" t="n">
        <v>0.028131</v>
      </c>
      <c r="DD364" s="13" t="n">
        <v>0.035905</v>
      </c>
      <c r="DE364" s="13" t="n">
        <v>0.069178</v>
      </c>
      <c r="DF364" s="13" t="n">
        <v>-0.047385</v>
      </c>
      <c r="DG364" s="13" t="n">
        <v>0.03365</v>
      </c>
      <c r="DH364" s="13" t="n">
        <v>0.188158</v>
      </c>
      <c r="DI364" s="13" t="n">
        <v>0.101547</v>
      </c>
      <c r="DJ364" s="13" t="n">
        <v>0.049816</v>
      </c>
      <c r="DK364" s="13" t="n">
        <v>0.086155</v>
      </c>
      <c r="DL364" s="13" t="n">
        <v>-0.008262</v>
      </c>
      <c r="DM364" s="13" t="n">
        <v>0.015677</v>
      </c>
      <c r="DN364" s="13" t="n">
        <v>0.002446</v>
      </c>
      <c r="DO364" s="13" t="n">
        <v>0.035313</v>
      </c>
      <c r="DP364" s="13" t="n">
        <v>-0.028278</v>
      </c>
      <c r="DQ364" s="13" t="n">
        <v>0.024312</v>
      </c>
      <c r="DR364" s="13" t="n">
        <v>-0.041121</v>
      </c>
      <c r="DS364" s="13" t="n">
        <v>0.023534</v>
      </c>
      <c r="DT364" s="13" t="n">
        <v>-0.034555</v>
      </c>
      <c r="DV364" s="13" t="n">
        <v>0.010762</v>
      </c>
      <c r="DW364" s="13" t="n">
        <v>0.019441</v>
      </c>
      <c r="DX364" s="13" t="n">
        <v>0.009952</v>
      </c>
      <c r="DY364" s="13" t="n">
        <v>0.006349</v>
      </c>
      <c r="DZ364" s="13" t="n">
        <v>0.013416</v>
      </c>
      <c r="EA364" s="13" t="n">
        <v>-0.01647</v>
      </c>
      <c r="EB364" s="13" t="n">
        <v>0.034776</v>
      </c>
      <c r="EC364" s="13" t="n">
        <v>0.006464</v>
      </c>
      <c r="ED364" s="13" t="n">
        <v>-0.010849</v>
      </c>
      <c r="EE364" s="13" t="n">
        <v>0.061699</v>
      </c>
      <c r="EF364" s="13" t="n">
        <v>0.008673</v>
      </c>
      <c r="EG364" s="13" t="n">
        <v>0.031201</v>
      </c>
      <c r="EH364" s="13" t="n">
        <v>0.016916</v>
      </c>
      <c r="EI364" s="13" t="n">
        <v>0.022587</v>
      </c>
      <c r="EJ364" s="13" t="n">
        <v>-0.020209</v>
      </c>
      <c r="EK364" s="13" t="n">
        <v>0.00949</v>
      </c>
      <c r="EL364" s="13" t="n">
        <v>0.009416</v>
      </c>
      <c r="EM364" s="13" t="n">
        <v>0.054477</v>
      </c>
      <c r="EN364" s="13" t="n">
        <v>0.023809</v>
      </c>
      <c r="EO364" s="13" t="n">
        <v>0.038217</v>
      </c>
      <c r="EP364" s="13" t="n">
        <v>0.04669</v>
      </c>
      <c r="EQ364" s="13" t="n">
        <v>-0.015263</v>
      </c>
      <c r="ER364" s="13" t="n">
        <v>-0.120172</v>
      </c>
      <c r="ES364" s="13" t="n">
        <v>0.01328</v>
      </c>
      <c r="ET364" s="13" t="n">
        <v>-0.113586</v>
      </c>
      <c r="EU364" s="13" t="n">
        <v>0.120625</v>
      </c>
      <c r="EV364" s="13" t="n">
        <v>0.054428</v>
      </c>
      <c r="EW364" s="13" t="n">
        <v>-0.012992</v>
      </c>
      <c r="EX364" s="13" t="n">
        <v>0.019457</v>
      </c>
      <c r="EY364" s="13" t="n">
        <v>-0.071685</v>
      </c>
      <c r="EZ364" s="13" t="n">
        <v>0.088369</v>
      </c>
      <c r="FA364" s="13" t="n">
        <v>0.005833</v>
      </c>
      <c r="FB364" s="13" t="n">
        <v>-0.072302</v>
      </c>
      <c r="FC364" s="13" t="n">
        <v>0.023966</v>
      </c>
      <c r="FD364" s="13" t="n">
        <v>0.044</v>
      </c>
      <c r="FE364" s="13" t="n">
        <v>0.042206</v>
      </c>
      <c r="FF364" s="13" t="n">
        <v>0.028126</v>
      </c>
      <c r="FG364" s="13" t="n">
        <v>-0.03094</v>
      </c>
      <c r="FH364" s="13" t="n">
        <v>-0.085403</v>
      </c>
      <c r="FI364" s="13" t="n">
        <v>-0.202687</v>
      </c>
      <c r="FJ364" s="13" t="n">
        <v>0.213269</v>
      </c>
      <c r="FK364" s="13" t="n">
        <v>0.06545</v>
      </c>
      <c r="FL364" s="13" t="n">
        <v>0.042922</v>
      </c>
      <c r="FM364" s="13" t="n">
        <v>0.025254</v>
      </c>
      <c r="FN364" s="13" t="n">
        <v>0.076086</v>
      </c>
      <c r="FO364" s="13" t="n">
        <v>-0.053883</v>
      </c>
      <c r="FP364" s="13" t="n">
        <v>0.035066</v>
      </c>
      <c r="FQ364" s="13" t="n">
        <v>0.203256</v>
      </c>
      <c r="FR364" s="13" t="n">
        <v>0.100877</v>
      </c>
      <c r="FS364" s="13" t="n">
        <v>0.053073</v>
      </c>
      <c r="FT364" s="13" t="n">
        <v>0.075831</v>
      </c>
      <c r="FU364" s="13" t="n">
        <v>-0.001805</v>
      </c>
      <c r="FV364" s="13" t="n">
        <v>0.008333</v>
      </c>
      <c r="FW364" s="13" t="n">
        <v>-0.008533</v>
      </c>
      <c r="FX364" s="13" t="n">
        <v>0.032572</v>
      </c>
      <c r="FY364" s="13" t="n">
        <v>-0.030216</v>
      </c>
      <c r="FZ364" s="13" t="n">
        <v>0.020798</v>
      </c>
      <c r="GA364" s="13" t="n">
        <v>-0.040113</v>
      </c>
      <c r="GB364" s="13" t="n">
        <v>0.024885</v>
      </c>
      <c r="GC364" s="13" t="n">
        <v>-0.052054</v>
      </c>
    </row>
    <row r="365" customFormat="false" ht="15" hidden="false" customHeight="false" outlineLevel="0" collapsed="false">
      <c r="B365" s="8" t="str">
        <f aca="false">Deals!B365</f>
        <v>Polaris Inc.</v>
      </c>
      <c r="C365" s="12" t="n">
        <v>1</v>
      </c>
      <c r="D365" s="13" t="n">
        <v>-0.051462</v>
      </c>
      <c r="E365" s="13" t="n">
        <v>0.020391</v>
      </c>
      <c r="F365" s="13" t="n">
        <v>0.020459</v>
      </c>
      <c r="G365" s="13" t="n">
        <v>-0.016547</v>
      </c>
      <c r="H365" s="13" t="n">
        <v>0.017422</v>
      </c>
      <c r="I365" s="13" t="n">
        <v>-0.012667</v>
      </c>
      <c r="J365" s="13" t="n">
        <v>0.10323</v>
      </c>
      <c r="K365" s="13" t="n">
        <v>-0.027865</v>
      </c>
      <c r="L365" s="13" t="n">
        <v>0.046286</v>
      </c>
      <c r="M365" s="13" t="n">
        <v>0.122278</v>
      </c>
      <c r="N365" s="13" t="n">
        <v>0.131893</v>
      </c>
      <c r="O365" s="13" t="n">
        <v>0.077345</v>
      </c>
      <c r="P365" s="13" t="n">
        <v>-0.023778</v>
      </c>
      <c r="Q365" s="13" t="n">
        <v>-0.088556</v>
      </c>
      <c r="R365" s="13" t="n">
        <v>0.013981</v>
      </c>
      <c r="S365" s="13" t="n">
        <v>0.00465</v>
      </c>
      <c r="T365" s="13" t="n">
        <v>-0.084701</v>
      </c>
      <c r="U365" s="13" t="n">
        <v>0.073268</v>
      </c>
      <c r="V365" s="13" t="n">
        <v>0.091868</v>
      </c>
      <c r="W365" s="13" t="n">
        <v>-0.137175</v>
      </c>
      <c r="X365" s="13" t="n">
        <v>0.034434</v>
      </c>
      <c r="Y365" s="13" t="n">
        <v>-0.069156</v>
      </c>
      <c r="Z365" s="13" t="n">
        <v>-0.118574</v>
      </c>
      <c r="AA365" s="13" t="n">
        <v>0.096876</v>
      </c>
      <c r="AB365" s="13" t="n">
        <v>-0.209485</v>
      </c>
      <c r="AC365" s="13" t="n">
        <v>0.093897</v>
      </c>
      <c r="AD365" s="13" t="n">
        <v>0.023367</v>
      </c>
      <c r="AE365" s="13" t="n">
        <v>-0.009386</v>
      </c>
      <c r="AF365" s="13" t="n">
        <v>0.141774</v>
      </c>
      <c r="AG365" s="13" t="n">
        <v>-0.165041</v>
      </c>
      <c r="AH365" s="13" t="n">
        <v>0.142088</v>
      </c>
      <c r="AI365" s="13" t="n">
        <v>0.037707</v>
      </c>
      <c r="AJ365" s="13" t="n">
        <v>-0.127179</v>
      </c>
      <c r="AK365" s="13" t="n">
        <v>0.073031</v>
      </c>
      <c r="AL365" s="13" t="n">
        <v>0.120895</v>
      </c>
      <c r="AM365" s="13" t="n">
        <v>-0.003447</v>
      </c>
      <c r="AN365" s="13" t="n">
        <v>0.040942</v>
      </c>
      <c r="AO365" s="13" t="n">
        <v>-0.096952</v>
      </c>
      <c r="AP365" s="13" t="n">
        <v>-0.094621</v>
      </c>
      <c r="AQ365" s="13" t="n">
        <v>-0.416576</v>
      </c>
      <c r="AR365" s="13" t="n">
        <v>0.473105</v>
      </c>
      <c r="AS365" s="13" t="n">
        <v>0.231355</v>
      </c>
      <c r="AT365" s="13" t="n">
        <v>0.066751</v>
      </c>
      <c r="AU365" s="13" t="n">
        <v>0.119719</v>
      </c>
      <c r="AV365" s="13" t="n">
        <v>-0.01901</v>
      </c>
      <c r="AW365" s="13" t="n">
        <v>-0.06631</v>
      </c>
      <c r="AX365" s="13" t="n">
        <v>-0.036888</v>
      </c>
      <c r="AY365" s="13" t="n">
        <v>0.063394</v>
      </c>
      <c r="AZ365" s="13" t="n">
        <v>-0.0075</v>
      </c>
      <c r="BA365" s="13" t="n">
        <v>0.224496</v>
      </c>
      <c r="BB365" s="13" t="n">
        <v>0.014742</v>
      </c>
      <c r="BC365" s="13" t="n">
        <v>0.133662</v>
      </c>
      <c r="BD365" s="13" t="n">
        <v>0.048914</v>
      </c>
      <c r="BE365" s="13" t="n">
        <v>-0.058416</v>
      </c>
      <c r="BF365" s="13" t="n">
        <v>0.043743</v>
      </c>
      <c r="BG365" s="13" t="n">
        <v>-0.043005</v>
      </c>
      <c r="BH365" s="13" t="n">
        <v>-0.081483</v>
      </c>
      <c r="BI365" s="13" t="n">
        <v>-0.000835</v>
      </c>
      <c r="BJ365" s="13" t="n">
        <v>-0.039362</v>
      </c>
      <c r="BK365" s="13" t="n">
        <v>-0.02201</v>
      </c>
      <c r="BM365" s="13" t="n">
        <v>0.00102</v>
      </c>
      <c r="BN365" s="13" t="n">
        <v>0.030596</v>
      </c>
      <c r="BO365" s="13" t="n">
        <v>0.039699</v>
      </c>
      <c r="BP365" s="13" t="n">
        <v>0.007024</v>
      </c>
      <c r="BQ365" s="13" t="n">
        <v>0.018097</v>
      </c>
      <c r="BR365" s="13" t="n">
        <v>0.015499</v>
      </c>
      <c r="BS365" s="13" t="n">
        <v>0.015566</v>
      </c>
      <c r="BT365" s="13" t="n">
        <v>0.016712</v>
      </c>
      <c r="BU365" s="13" t="n">
        <v>0.00901</v>
      </c>
      <c r="BV365" s="13" t="n">
        <v>0.030275</v>
      </c>
      <c r="BW365" s="13" t="n">
        <v>0.026216</v>
      </c>
      <c r="BX365" s="13" t="n">
        <v>0.047855</v>
      </c>
      <c r="BY365" s="13" t="n">
        <v>0.004199</v>
      </c>
      <c r="BZ365" s="13" t="n">
        <v>0.05055</v>
      </c>
      <c r="CA365" s="13" t="n">
        <v>-0.032593</v>
      </c>
      <c r="CB365" s="13" t="n">
        <v>-0.004648</v>
      </c>
      <c r="CC365" s="13" t="n">
        <v>-0.000105</v>
      </c>
      <c r="CD365" s="13" t="n">
        <v>0.041052</v>
      </c>
      <c r="CE365" s="13" t="n">
        <v>0.01575</v>
      </c>
      <c r="CF365" s="13" t="n">
        <v>0.0235</v>
      </c>
      <c r="CG365" s="13" t="n">
        <v>0.07386</v>
      </c>
      <c r="CH365" s="13" t="n">
        <v>-0.00907</v>
      </c>
      <c r="CI365" s="13" t="n">
        <v>-0.096152</v>
      </c>
      <c r="CJ365" s="13" t="n">
        <v>0.026368</v>
      </c>
      <c r="CK365" s="13" t="n">
        <v>-0.101022</v>
      </c>
      <c r="CL365" s="13" t="n">
        <v>0.11301</v>
      </c>
      <c r="CM365" s="13" t="n">
        <v>0.06969</v>
      </c>
      <c r="CN365" s="13" t="n">
        <v>0.017969</v>
      </c>
      <c r="CO365" s="13" t="n">
        <v>0.032145</v>
      </c>
      <c r="CP365" s="13" t="n">
        <v>-0.055126</v>
      </c>
      <c r="CQ365" s="13" t="n">
        <v>0.071522</v>
      </c>
      <c r="CR365" s="13" t="n">
        <v>0.021182</v>
      </c>
      <c r="CS365" s="13" t="n">
        <v>-0.01992</v>
      </c>
      <c r="CT365" s="13" t="n">
        <v>-0.032211</v>
      </c>
      <c r="CU365" s="13" t="n">
        <v>0.027653</v>
      </c>
      <c r="CV365" s="13" t="n">
        <v>0.076121</v>
      </c>
      <c r="CW365" s="13" t="n">
        <v>-0.004684</v>
      </c>
      <c r="CX365" s="13" t="n">
        <v>0.010148</v>
      </c>
      <c r="CY365" s="13" t="n">
        <v>-0.066348</v>
      </c>
      <c r="CZ365" s="13" t="n">
        <v>-0.121418</v>
      </c>
      <c r="DA365" s="13" t="n">
        <v>0.165635</v>
      </c>
      <c r="DB365" s="13" t="n">
        <v>0.108631</v>
      </c>
      <c r="DC365" s="13" t="n">
        <v>0.022515</v>
      </c>
      <c r="DD365" s="13" t="n">
        <v>0.060034</v>
      </c>
      <c r="DE365" s="13" t="n">
        <v>0.042064</v>
      </c>
      <c r="DF365" s="13" t="n">
        <v>0.00853</v>
      </c>
      <c r="DG365" s="13" t="n">
        <v>0.014059</v>
      </c>
      <c r="DH365" s="13" t="n">
        <v>0.135594</v>
      </c>
      <c r="DI365" s="13" t="n">
        <v>0.068794</v>
      </c>
      <c r="DJ365" s="13" t="n">
        <v>-0.002337</v>
      </c>
      <c r="DK365" s="13" t="n">
        <v>0.034689</v>
      </c>
      <c r="DL365" s="13" t="n">
        <v>-0.020006</v>
      </c>
      <c r="DM365" s="13" t="n">
        <v>0.043697</v>
      </c>
      <c r="DN365" s="13" t="n">
        <v>-0.020314</v>
      </c>
      <c r="DO365" s="13" t="n">
        <v>0.05157</v>
      </c>
      <c r="DP365" s="13" t="n">
        <v>-0.008614</v>
      </c>
      <c r="DQ365" s="13" t="n">
        <v>0.031631</v>
      </c>
      <c r="DR365" s="13" t="n">
        <v>-0.042971</v>
      </c>
      <c r="DS365" s="13" t="n">
        <v>0.047924</v>
      </c>
      <c r="DT365" s="13" t="n">
        <v>-0.063866</v>
      </c>
      <c r="DV365" s="13" t="n">
        <v>0.003534</v>
      </c>
      <c r="DW365" s="13" t="n">
        <v>0.032737</v>
      </c>
      <c r="DX365" s="13" t="n">
        <v>0.042111</v>
      </c>
      <c r="DY365" s="13" t="n">
        <v>0.005916</v>
      </c>
      <c r="DZ365" s="13" t="n">
        <v>0.02178</v>
      </c>
      <c r="EA365" s="13" t="n">
        <v>0.012158</v>
      </c>
      <c r="EB365" s="13" t="n">
        <v>0.020402</v>
      </c>
      <c r="EC365" s="13" t="n">
        <v>0.017059</v>
      </c>
      <c r="ED365" s="13" t="n">
        <v>0.008143</v>
      </c>
      <c r="EE365" s="13" t="n">
        <v>0.031596</v>
      </c>
      <c r="EF365" s="13" t="n">
        <v>0.021031</v>
      </c>
      <c r="EG365" s="13" t="n">
        <v>0.044201</v>
      </c>
      <c r="EH365" s="13" t="n">
        <v>0.006314</v>
      </c>
      <c r="EI365" s="13" t="n">
        <v>0.044551</v>
      </c>
      <c r="EJ365" s="13" t="n">
        <v>-0.028756</v>
      </c>
      <c r="EK365" s="13" t="n">
        <v>-0.003195</v>
      </c>
      <c r="EL365" s="13" t="n">
        <v>-0.001684</v>
      </c>
      <c r="EM365" s="13" t="n">
        <v>0.039166</v>
      </c>
      <c r="EN365" s="13" t="n">
        <v>0.015338</v>
      </c>
      <c r="EO365" s="13" t="n">
        <v>0.022407</v>
      </c>
      <c r="EP365" s="13" t="n">
        <v>0.077218</v>
      </c>
      <c r="EQ365" s="13" t="n">
        <v>-0.009277</v>
      </c>
      <c r="ER365" s="13" t="n">
        <v>-0.099937</v>
      </c>
      <c r="ES365" s="13" t="n">
        <v>0.030762</v>
      </c>
      <c r="ET365" s="13" t="n">
        <v>-0.101603</v>
      </c>
      <c r="EU365" s="13" t="n">
        <v>0.125157</v>
      </c>
      <c r="EV365" s="13" t="n">
        <v>0.073879</v>
      </c>
      <c r="EW365" s="13" t="n">
        <v>0.010235</v>
      </c>
      <c r="EX365" s="13" t="n">
        <v>0.03007</v>
      </c>
      <c r="EY365" s="13" t="n">
        <v>-0.066985</v>
      </c>
      <c r="EZ365" s="13" t="n">
        <v>0.074802</v>
      </c>
      <c r="FA365" s="13" t="n">
        <v>0.019393</v>
      </c>
      <c r="FB365" s="13" t="n">
        <v>-0.021938</v>
      </c>
      <c r="FC365" s="13" t="n">
        <v>-0.024319</v>
      </c>
      <c r="FD365" s="13" t="n">
        <v>0.026044</v>
      </c>
      <c r="FE365" s="13" t="n">
        <v>0.069986</v>
      </c>
      <c r="FF365" s="13" t="n">
        <v>0.000459</v>
      </c>
      <c r="FG365" s="13" t="n">
        <v>0.009026</v>
      </c>
      <c r="FH365" s="13" t="n">
        <v>-0.072733</v>
      </c>
      <c r="FI365" s="13" t="n">
        <v>-0.13964</v>
      </c>
      <c r="FJ365" s="13" t="n">
        <v>0.181242</v>
      </c>
      <c r="FK365" s="13" t="n">
        <v>0.100358</v>
      </c>
      <c r="FL365" s="13" t="n">
        <v>0.023159</v>
      </c>
      <c r="FM365" s="13" t="n">
        <v>0.053911</v>
      </c>
      <c r="FN365" s="13" t="n">
        <v>0.040966</v>
      </c>
      <c r="FO365" s="13" t="n">
        <v>0.005233</v>
      </c>
      <c r="FP365" s="13" t="n">
        <v>0.019264</v>
      </c>
      <c r="FQ365" s="13" t="n">
        <v>0.135549</v>
      </c>
      <c r="FR365" s="13" t="n">
        <v>0.067697</v>
      </c>
      <c r="FS365" s="13" t="n">
        <v>0.004164</v>
      </c>
      <c r="FT365" s="13" t="n">
        <v>0.031611</v>
      </c>
      <c r="FU365" s="13" t="n">
        <v>-0.019813</v>
      </c>
      <c r="FV365" s="13" t="n">
        <v>0.037602</v>
      </c>
      <c r="FW365" s="13" t="n">
        <v>-0.018649</v>
      </c>
      <c r="FX365" s="13" t="n">
        <v>0.047074</v>
      </c>
      <c r="FY365" s="13" t="n">
        <v>-0.012965</v>
      </c>
      <c r="FZ365" s="13" t="n">
        <v>0.026925</v>
      </c>
      <c r="GA365" s="13" t="n">
        <v>-0.043898</v>
      </c>
      <c r="GB365" s="13" t="n">
        <v>0.049157</v>
      </c>
      <c r="GC365" s="13" t="n">
        <v>-0.074862</v>
      </c>
    </row>
    <row r="366" customFormat="false" ht="15" hidden="false" customHeight="false" outlineLevel="0" collapsed="false">
      <c r="B366" s="8" t="str">
        <f aca="false">Deals!B366</f>
        <v>Xylem Inc.</v>
      </c>
      <c r="C366" s="12" t="n">
        <v>1</v>
      </c>
      <c r="D366" s="13" t="n">
        <v>-0.039938</v>
      </c>
      <c r="E366" s="13" t="n">
        <v>-0.004241</v>
      </c>
      <c r="F366" s="13" t="n">
        <v>-0.020483</v>
      </c>
      <c r="G366" s="13" t="n">
        <v>0.043641</v>
      </c>
      <c r="H366" s="13" t="n">
        <v>0.023696</v>
      </c>
      <c r="I366" s="13" t="n">
        <v>0.017701</v>
      </c>
      <c r="J366" s="13" t="n">
        <v>0.063099</v>
      </c>
      <c r="K366" s="13" t="n">
        <v>0.023453</v>
      </c>
      <c r="L366" s="13" t="n">
        <v>0.097303</v>
      </c>
      <c r="M366" s="13" t="n">
        <v>0.009022</v>
      </c>
      <c r="N366" s="13" t="n">
        <v>0.06227</v>
      </c>
      <c r="O366" s="13" t="n">
        <v>0.044942</v>
      </c>
      <c r="P366" s="13" t="n">
        <v>-0.016441</v>
      </c>
      <c r="Q366" s="13" t="n">
        <v>0.059531</v>
      </c>
      <c r="R366" s="13" t="n">
        <v>0.035012</v>
      </c>
      <c r="S366" s="13" t="n">
        <v>0.031376</v>
      </c>
      <c r="T366" s="13" t="n">
        <v>-0.052262</v>
      </c>
      <c r="U366" s="13" t="n">
        <v>-0.031413</v>
      </c>
      <c r="V366" s="13" t="n">
        <v>-0.042898</v>
      </c>
      <c r="W366" s="13" t="n">
        <v>0.136242</v>
      </c>
      <c r="X366" s="13" t="n">
        <v>-0.005747</v>
      </c>
      <c r="Y366" s="13" t="n">
        <v>0.052167</v>
      </c>
      <c r="Z366" s="13" t="n">
        <v>-0.176286</v>
      </c>
      <c r="AA366" s="13" t="n">
        <v>0.112839</v>
      </c>
      <c r="AB366" s="13" t="n">
        <v>-0.085777</v>
      </c>
      <c r="AC366" s="13" t="n">
        <v>0.068046</v>
      </c>
      <c r="AD366" s="13" t="n">
        <v>0.06357</v>
      </c>
      <c r="AE366" s="13" t="n">
        <v>0.046195</v>
      </c>
      <c r="AF366" s="13" t="n">
        <v>0.055162</v>
      </c>
      <c r="AG366" s="13" t="n">
        <v>-0.107194</v>
      </c>
      <c r="AH366" s="13" t="n">
        <v>0.12692</v>
      </c>
      <c r="AI366" s="13" t="n">
        <v>-0.040053</v>
      </c>
      <c r="AJ366" s="13" t="n">
        <v>-0.042845</v>
      </c>
      <c r="AK366" s="13" t="n">
        <v>0.03929</v>
      </c>
      <c r="AL366" s="13" t="n">
        <v>-0.033785</v>
      </c>
      <c r="AM366" s="13" t="n">
        <v>0.010692</v>
      </c>
      <c r="AN366" s="13" t="n">
        <v>0.016514</v>
      </c>
      <c r="AO366" s="13" t="n">
        <v>0.036426</v>
      </c>
      <c r="AP366" s="13" t="n">
        <v>-0.049718</v>
      </c>
      <c r="AQ366" s="13" t="n">
        <v>-0.157874</v>
      </c>
      <c r="AR366" s="13" t="n">
        <v>0.103946</v>
      </c>
      <c r="AS366" s="13" t="n">
        <v>-0.073713</v>
      </c>
      <c r="AT366" s="13" t="n">
        <v>-0.020802</v>
      </c>
      <c r="AU366" s="13" t="n">
        <v>0.123461</v>
      </c>
      <c r="AV366" s="13" t="n">
        <v>0.10222</v>
      </c>
      <c r="AW366" s="13" t="n">
        <v>0.049139</v>
      </c>
      <c r="AX366" s="13" t="n">
        <v>0.035901</v>
      </c>
      <c r="AY366" s="13" t="n">
        <v>0.104315</v>
      </c>
      <c r="AZ366" s="13" t="n">
        <v>0.060644</v>
      </c>
      <c r="BA366" s="13" t="n">
        <v>-0.051086</v>
      </c>
      <c r="BB366" s="13" t="n">
        <v>0.033647</v>
      </c>
      <c r="BC366" s="13" t="n">
        <v>0.056448</v>
      </c>
      <c r="BD366" s="13" t="n">
        <v>0.052006</v>
      </c>
      <c r="BE366" s="13" t="n">
        <v>0.070041</v>
      </c>
      <c r="BF366" s="13" t="n">
        <v>0.015577</v>
      </c>
      <c r="BG366" s="13" t="n">
        <v>0.0491</v>
      </c>
      <c r="BH366" s="13" t="n">
        <v>0.08534</v>
      </c>
      <c r="BI366" s="13" t="n">
        <v>-0.092656</v>
      </c>
      <c r="BJ366" s="13" t="n">
        <v>0.05587</v>
      </c>
      <c r="BK366" s="13" t="n">
        <v>-0.070449</v>
      </c>
      <c r="BM366" s="13" t="n">
        <v>0.001879</v>
      </c>
      <c r="BN366" s="13" t="n">
        <v>0.036717</v>
      </c>
      <c r="BO366" s="13" t="n">
        <v>0.025925</v>
      </c>
      <c r="BP366" s="13" t="n">
        <v>-2.3E-005</v>
      </c>
      <c r="BQ366" s="13" t="n">
        <v>0.016783</v>
      </c>
      <c r="BR366" s="13" t="n">
        <v>-0.005317</v>
      </c>
      <c r="BS366" s="13" t="n">
        <v>0.015919</v>
      </c>
      <c r="BT366" s="13" t="n">
        <v>0.011914</v>
      </c>
      <c r="BU366" s="13" t="n">
        <v>0.001535</v>
      </c>
      <c r="BV366" s="13" t="n">
        <v>0.037843</v>
      </c>
      <c r="BW366" s="13" t="n">
        <v>0.032391</v>
      </c>
      <c r="BX366" s="13" t="n">
        <v>0.048332</v>
      </c>
      <c r="BY366" s="13" t="n">
        <v>0.007703</v>
      </c>
      <c r="BZ366" s="13" t="n">
        <v>0.056247</v>
      </c>
      <c r="CA366" s="13" t="n">
        <v>-0.049482</v>
      </c>
      <c r="CB366" s="13" t="n">
        <v>0.001997</v>
      </c>
      <c r="CC366" s="13" t="n">
        <v>-0.00721</v>
      </c>
      <c r="CD366" s="13" t="n">
        <v>0.045945</v>
      </c>
      <c r="CE366" s="13" t="n">
        <v>0.013577</v>
      </c>
      <c r="CF366" s="13" t="n">
        <v>0.031178</v>
      </c>
      <c r="CG366" s="13" t="n">
        <v>0.031503</v>
      </c>
      <c r="CH366" s="13" t="n">
        <v>0.003622</v>
      </c>
      <c r="CI366" s="13" t="n">
        <v>-0.100105</v>
      </c>
      <c r="CJ366" s="13" t="n">
        <v>0.01902</v>
      </c>
      <c r="CK366" s="13" t="n">
        <v>-0.114177</v>
      </c>
      <c r="CL366" s="13" t="n">
        <v>0.10528</v>
      </c>
      <c r="CM366" s="13" t="n">
        <v>0.049014</v>
      </c>
      <c r="CN366" s="13" t="n">
        <v>0.009375</v>
      </c>
      <c r="CO366" s="13" t="n">
        <v>0.040175</v>
      </c>
      <c r="CP366" s="13" t="n">
        <v>-0.077156</v>
      </c>
      <c r="CQ366" s="13" t="n">
        <v>0.095604</v>
      </c>
      <c r="CR366" s="13" t="n">
        <v>0.012269</v>
      </c>
      <c r="CS366" s="13" t="n">
        <v>-0.046106</v>
      </c>
      <c r="CT366" s="13" t="n">
        <v>0.03074</v>
      </c>
      <c r="CU366" s="13" t="n">
        <v>0.015052</v>
      </c>
      <c r="CV366" s="13" t="n">
        <v>0.040888</v>
      </c>
      <c r="CW366" s="13" t="n">
        <v>0.02847</v>
      </c>
      <c r="CX366" s="13" t="n">
        <v>-0.018014</v>
      </c>
      <c r="CY366" s="13" t="n">
        <v>-0.071353</v>
      </c>
      <c r="CZ366" s="13" t="n">
        <v>-0.185883</v>
      </c>
      <c r="DA366" s="13" t="n">
        <v>0.145135</v>
      </c>
      <c r="DB366" s="13" t="n">
        <v>0.091203</v>
      </c>
      <c r="DC366" s="13" t="n">
        <v>0.008282</v>
      </c>
      <c r="DD366" s="13" t="n">
        <v>0.074489</v>
      </c>
      <c r="DE366" s="13" t="n">
        <v>0.035349</v>
      </c>
      <c r="DF366" s="13" t="n">
        <v>-0.025095</v>
      </c>
      <c r="DG366" s="13" t="n">
        <v>0.015228</v>
      </c>
      <c r="DH366" s="13" t="n">
        <v>0.126834</v>
      </c>
      <c r="DI366" s="13" t="n">
        <v>0.058211</v>
      </c>
      <c r="DJ366" s="13" t="n">
        <v>0.006644</v>
      </c>
      <c r="DK366" s="13" t="n">
        <v>0.052711</v>
      </c>
      <c r="DL366" s="13" t="n">
        <v>0.041592</v>
      </c>
      <c r="DM366" s="13" t="n">
        <v>0.031215</v>
      </c>
      <c r="DN366" s="13" t="n">
        <v>-0.000996</v>
      </c>
      <c r="DO366" s="13" t="n">
        <v>0.002585</v>
      </c>
      <c r="DP366" s="13" t="n">
        <v>0.018915</v>
      </c>
      <c r="DQ366" s="13" t="n">
        <v>0.015678</v>
      </c>
      <c r="DR366" s="13" t="n">
        <v>-0.05048</v>
      </c>
      <c r="DS366" s="13" t="n">
        <v>0.055583</v>
      </c>
      <c r="DT366" s="13" t="n">
        <v>-0.019604</v>
      </c>
      <c r="DV366" s="13" t="n">
        <v>0.00341</v>
      </c>
      <c r="DW366" s="13" t="n">
        <v>0.041283</v>
      </c>
      <c r="DX366" s="13" t="n">
        <v>0.02771</v>
      </c>
      <c r="DY366" s="13" t="n">
        <v>0.000951</v>
      </c>
      <c r="DZ366" s="13" t="n">
        <v>0.018779</v>
      </c>
      <c r="EA366" s="13" t="n">
        <v>-0.004455</v>
      </c>
      <c r="EB366" s="13" t="n">
        <v>0.018669</v>
      </c>
      <c r="EC366" s="13" t="n">
        <v>0.0107</v>
      </c>
      <c r="ED366" s="13" t="n">
        <v>0.000746</v>
      </c>
      <c r="EE366" s="13" t="n">
        <v>0.036305</v>
      </c>
      <c r="EF366" s="13" t="n">
        <v>0.031812</v>
      </c>
      <c r="EG366" s="13" t="n">
        <v>0.046824</v>
      </c>
      <c r="EH366" s="13" t="n">
        <v>0.008793</v>
      </c>
      <c r="EI366" s="13" t="n">
        <v>0.055211</v>
      </c>
      <c r="EJ366" s="13" t="n">
        <v>-0.04486</v>
      </c>
      <c r="EK366" s="13" t="n">
        <v>-0.001829</v>
      </c>
      <c r="EL366" s="13" t="n">
        <v>-0.009547</v>
      </c>
      <c r="EM366" s="13" t="n">
        <v>0.045144</v>
      </c>
      <c r="EN366" s="13" t="n">
        <v>0.013947</v>
      </c>
      <c r="EO366" s="13" t="n">
        <v>0.032185</v>
      </c>
      <c r="EP366" s="13" t="n">
        <v>0.030858</v>
      </c>
      <c r="EQ366" s="13" t="n">
        <v>-0.000878</v>
      </c>
      <c r="ER366" s="13" t="n">
        <v>-0.102856</v>
      </c>
      <c r="ES366" s="13" t="n">
        <v>0.0193</v>
      </c>
      <c r="ET366" s="13" t="n">
        <v>-0.118256</v>
      </c>
      <c r="EU366" s="13" t="n">
        <v>0.112082</v>
      </c>
      <c r="EV366" s="13" t="n">
        <v>0.05047</v>
      </c>
      <c r="EW366" s="13" t="n">
        <v>0.004414</v>
      </c>
      <c r="EX366" s="13" t="n">
        <v>0.045636</v>
      </c>
      <c r="EY366" s="13" t="n">
        <v>-0.085719</v>
      </c>
      <c r="EZ366" s="13" t="n">
        <v>0.094344</v>
      </c>
      <c r="FA366" s="13" t="n">
        <v>0.009871</v>
      </c>
      <c r="FB366" s="13" t="n">
        <v>-0.050563</v>
      </c>
      <c r="FC366" s="13" t="n">
        <v>0.032459</v>
      </c>
      <c r="FD366" s="13" t="n">
        <v>0.011985</v>
      </c>
      <c r="FE366" s="13" t="n">
        <v>0.039272</v>
      </c>
      <c r="FF366" s="13" t="n">
        <v>0.029408</v>
      </c>
      <c r="FG366" s="13" t="n">
        <v>-0.02365</v>
      </c>
      <c r="FH366" s="13" t="n">
        <v>-0.076039</v>
      </c>
      <c r="FI366" s="13" t="n">
        <v>-0.200642</v>
      </c>
      <c r="FJ366" s="13" t="n">
        <v>0.153123</v>
      </c>
      <c r="FK366" s="13" t="n">
        <v>0.076251</v>
      </c>
      <c r="FL366" s="13" t="n">
        <v>0.019646</v>
      </c>
      <c r="FM366" s="13" t="n">
        <v>0.073602</v>
      </c>
      <c r="FN366" s="13" t="n">
        <v>0.033359</v>
      </c>
      <c r="FO366" s="13" t="n">
        <v>-0.034294</v>
      </c>
      <c r="FP366" s="13" t="n">
        <v>0.009723</v>
      </c>
      <c r="FQ366" s="13" t="n">
        <v>0.129694</v>
      </c>
      <c r="FR366" s="13" t="n">
        <v>0.059796</v>
      </c>
      <c r="FS366" s="13" t="n">
        <v>0.020209</v>
      </c>
      <c r="FT366" s="13" t="n">
        <v>0.046584</v>
      </c>
      <c r="FU366" s="13" t="n">
        <v>0.042845</v>
      </c>
      <c r="FV366" s="13" t="n">
        <v>0.034177</v>
      </c>
      <c r="FW366" s="13" t="n">
        <v>-0.007006</v>
      </c>
      <c r="FX366" s="13" t="n">
        <v>0.001047</v>
      </c>
      <c r="FY366" s="13" t="n">
        <v>0.00943</v>
      </c>
      <c r="FZ366" s="13" t="n">
        <v>0.0133</v>
      </c>
      <c r="GA366" s="13" t="n">
        <v>-0.050123</v>
      </c>
      <c r="GB366" s="13" t="n">
        <v>0.053583</v>
      </c>
      <c r="GC366" s="13" t="n">
        <v>-0.022478</v>
      </c>
    </row>
    <row r="367" customFormat="false" ht="15" hidden="false" customHeight="false" outlineLevel="0" collapsed="false">
      <c r="B367" s="8" t="str">
        <f aca="false">Deals!B367</f>
        <v>Criteo S.A.</v>
      </c>
      <c r="C367" s="12" t="n">
        <v>1</v>
      </c>
      <c r="D367" s="13" t="n">
        <v>-0.004604</v>
      </c>
      <c r="E367" s="13" t="n">
        <v>0.097128</v>
      </c>
      <c r="F367" s="13" t="n">
        <v>0.042379</v>
      </c>
      <c r="G367" s="13" t="n">
        <v>0.06407</v>
      </c>
      <c r="H367" s="13" t="n">
        <v>0.088018</v>
      </c>
      <c r="I367" s="13" t="n">
        <v>-0.036036</v>
      </c>
      <c r="J367" s="13" t="n">
        <v>-0.064467</v>
      </c>
      <c r="K367" s="13" t="n">
        <v>0.0316</v>
      </c>
      <c r="L367" s="13" t="n">
        <v>-0.037352</v>
      </c>
      <c r="M367" s="13" t="n">
        <v>-0.148019</v>
      </c>
      <c r="N367" s="13" t="n">
        <v>0.006506</v>
      </c>
      <c r="O367" s="13" t="n">
        <v>-0.20158</v>
      </c>
      <c r="P367" s="13" t="n">
        <v>-0.21949</v>
      </c>
      <c r="Q367" s="13" t="n">
        <v>-0.085286</v>
      </c>
      <c r="R367" s="13" t="n">
        <v>0.259555</v>
      </c>
      <c r="S367" s="13" t="n">
        <v>-0.138379</v>
      </c>
      <c r="T367" s="13" t="n">
        <v>-0.002709</v>
      </c>
      <c r="U367" s="13" t="n">
        <v>-0.062864</v>
      </c>
      <c r="V367" s="13" t="n">
        <v>0.360248</v>
      </c>
      <c r="W367" s="13" t="n">
        <v>-0.021918</v>
      </c>
      <c r="X367" s="13" t="n">
        <v>-0.227824</v>
      </c>
      <c r="Y367" s="13" t="n">
        <v>-0.075373</v>
      </c>
      <c r="Z367" s="13" t="n">
        <v>-0.018309</v>
      </c>
      <c r="AA367" s="13" t="n">
        <v>0.034636</v>
      </c>
      <c r="AB367" s="13" t="n">
        <v>-0.024893</v>
      </c>
      <c r="AC367" s="13" t="n">
        <v>0.095951</v>
      </c>
      <c r="AD367" s="13" t="n">
        <v>0.08996</v>
      </c>
      <c r="AE367" s="13" t="n">
        <v>-0.261975</v>
      </c>
      <c r="AF367" s="13" t="n">
        <v>-0.012481</v>
      </c>
      <c r="AG367" s="13" t="n">
        <v>-0.07179</v>
      </c>
      <c r="AH367" s="13" t="n">
        <v>-0.062636</v>
      </c>
      <c r="AI367" s="13" t="n">
        <v>0.102266</v>
      </c>
      <c r="AJ367" s="13" t="n">
        <v>0.023722</v>
      </c>
      <c r="AK367" s="13" t="n">
        <v>-0.03759</v>
      </c>
      <c r="AL367" s="13" t="n">
        <v>-0.106474</v>
      </c>
      <c r="AM367" s="13" t="n">
        <v>0.068862</v>
      </c>
      <c r="AN367" s="13" t="n">
        <v>-0.029132</v>
      </c>
      <c r="AO367" s="13" t="n">
        <v>-0.111945</v>
      </c>
      <c r="AP367" s="13" t="n">
        <v>-0.176738</v>
      </c>
      <c r="AQ367" s="13" t="n">
        <v>-0.372534</v>
      </c>
      <c r="AR367" s="13" t="n">
        <v>0.249057</v>
      </c>
      <c r="AS367" s="13" t="n">
        <v>0.032226</v>
      </c>
      <c r="AT367" s="13" t="n">
        <v>0.11122</v>
      </c>
      <c r="AU367" s="13" t="n">
        <v>0.201932</v>
      </c>
      <c r="AV367" s="13" t="n">
        <v>-0.048941</v>
      </c>
      <c r="AW367" s="13" t="n">
        <v>-0.063748</v>
      </c>
      <c r="AX367" s="13" t="n">
        <v>0.407711</v>
      </c>
      <c r="AY367" s="13" t="n">
        <v>0.128788</v>
      </c>
      <c r="AZ367" s="13" t="n">
        <v>0.058854</v>
      </c>
      <c r="BA367" s="13" t="n">
        <v>-0.093125</v>
      </c>
      <c r="BB367" s="13" t="n">
        <v>0.848925</v>
      </c>
      <c r="BC367" s="13" t="n">
        <v>0.009887</v>
      </c>
      <c r="BD367" s="13" t="n">
        <v>0.143968</v>
      </c>
      <c r="BE367" s="13" t="n">
        <v>-0.062673</v>
      </c>
      <c r="BF367" s="13" t="n">
        <v>0.214554</v>
      </c>
      <c r="BG367" s="13" t="n">
        <v>-0.142383</v>
      </c>
      <c r="BH367" s="13" t="n">
        <v>-0.032483</v>
      </c>
      <c r="BI367" s="13" t="n">
        <v>-0.023448</v>
      </c>
      <c r="BJ367" s="13" t="n">
        <v>-0.098499</v>
      </c>
      <c r="BK367" s="13" t="n">
        <v>0.136804</v>
      </c>
      <c r="BM367" s="13" t="n">
        <v>0.003178</v>
      </c>
      <c r="BN367" s="13" t="n">
        <v>0.025215</v>
      </c>
      <c r="BO367" s="13" t="n">
        <v>0.039548</v>
      </c>
      <c r="BP367" s="13" t="n">
        <v>0.015682</v>
      </c>
      <c r="BQ367" s="13" t="n">
        <v>0.017618</v>
      </c>
      <c r="BR367" s="13" t="n">
        <v>0.016762</v>
      </c>
      <c r="BS367" s="13" t="n">
        <v>0.025148</v>
      </c>
      <c r="BT367" s="13" t="n">
        <v>0.007932</v>
      </c>
      <c r="BU367" s="13" t="n">
        <v>0.007953</v>
      </c>
      <c r="BV367" s="13" t="n">
        <v>0.024036</v>
      </c>
      <c r="BW367" s="13" t="n">
        <v>0.023892</v>
      </c>
      <c r="BX367" s="13" t="n">
        <v>0.038463</v>
      </c>
      <c r="BY367" s="13" t="n">
        <v>0.01021</v>
      </c>
      <c r="BZ367" s="13" t="n">
        <v>0.050764</v>
      </c>
      <c r="CA367" s="13" t="n">
        <v>-0.029375</v>
      </c>
      <c r="CB367" s="13" t="n">
        <v>0.021376</v>
      </c>
      <c r="CC367" s="13" t="n">
        <v>-0.001966</v>
      </c>
      <c r="CD367" s="13" t="n">
        <v>0.060957</v>
      </c>
      <c r="CE367" s="13" t="n">
        <v>-0.00261</v>
      </c>
      <c r="CF367" s="13" t="n">
        <v>0.012289</v>
      </c>
      <c r="CG367" s="13" t="n">
        <v>0.06538</v>
      </c>
      <c r="CH367" s="13" t="n">
        <v>-0.019284</v>
      </c>
      <c r="CI367" s="13" t="n">
        <v>-0.134942</v>
      </c>
      <c r="CJ367" s="13" t="n">
        <v>0.003477</v>
      </c>
      <c r="CK367" s="13" t="n">
        <v>-0.11214</v>
      </c>
      <c r="CL367" s="13" t="n">
        <v>0.142621</v>
      </c>
      <c r="CM367" s="13" t="n">
        <v>0.067853</v>
      </c>
      <c r="CN367" s="13" t="n">
        <v>-0.013378</v>
      </c>
      <c r="CO367" s="13" t="n">
        <v>0.031745</v>
      </c>
      <c r="CP367" s="13" t="n">
        <v>-0.054149</v>
      </c>
      <c r="CQ367" s="13" t="n">
        <v>0.095155</v>
      </c>
      <c r="CR367" s="13" t="n">
        <v>0.030932</v>
      </c>
      <c r="CS367" s="13" t="n">
        <v>-0.053799</v>
      </c>
      <c r="CT367" s="13" t="n">
        <v>-0.033039</v>
      </c>
      <c r="CU367" s="13" t="n">
        <v>0.038854</v>
      </c>
      <c r="CV367" s="13" t="n">
        <v>0.07419</v>
      </c>
      <c r="CW367" s="13" t="n">
        <v>0.002582</v>
      </c>
      <c r="CX367" s="13" t="n">
        <v>-0.010175</v>
      </c>
      <c r="CY367" s="13" t="n">
        <v>-0.066114</v>
      </c>
      <c r="CZ367" s="13" t="n">
        <v>-0.177333</v>
      </c>
      <c r="DA367" s="13" t="n">
        <v>0.175214</v>
      </c>
      <c r="DB367" s="13" t="n">
        <v>0.124257</v>
      </c>
      <c r="DC367" s="13" t="n">
        <v>0.046007</v>
      </c>
      <c r="DD367" s="13" t="n">
        <v>0.011045</v>
      </c>
      <c r="DE367" s="13" t="n">
        <v>0.084196</v>
      </c>
      <c r="DF367" s="13" t="n">
        <v>-0.031087</v>
      </c>
      <c r="DG367" s="13" t="n">
        <v>0.030388</v>
      </c>
      <c r="DH367" s="13" t="n">
        <v>0.207556</v>
      </c>
      <c r="DI367" s="13" t="n">
        <v>0.12645</v>
      </c>
      <c r="DJ367" s="13" t="n">
        <v>0.024415</v>
      </c>
      <c r="DK367" s="13" t="n">
        <v>-0.000483</v>
      </c>
      <c r="DL367" s="13" t="n">
        <v>-0.047837</v>
      </c>
      <c r="DM367" s="13" t="n">
        <v>0.02869</v>
      </c>
      <c r="DN367" s="13" t="n">
        <v>-0.033421</v>
      </c>
      <c r="DO367" s="13" t="n">
        <v>0.054695</v>
      </c>
      <c r="DP367" s="13" t="n">
        <v>-0.02501</v>
      </c>
      <c r="DQ367" s="13" t="n">
        <v>0.019022</v>
      </c>
      <c r="DR367" s="13" t="n">
        <v>-0.038561</v>
      </c>
      <c r="DS367" s="13" t="n">
        <v>0.046626</v>
      </c>
      <c r="DT367" s="13" t="n">
        <v>-0.08576</v>
      </c>
      <c r="DV367" s="13" t="n">
        <v>-0.000793</v>
      </c>
      <c r="DW367" s="13" t="n">
        <v>0.027035</v>
      </c>
      <c r="DX367" s="13" t="n">
        <v>0.042605</v>
      </c>
      <c r="DY367" s="13" t="n">
        <v>0.025166</v>
      </c>
      <c r="DZ367" s="13" t="n">
        <v>0.00737</v>
      </c>
      <c r="EA367" s="13" t="n">
        <v>0.010392</v>
      </c>
      <c r="EB367" s="13" t="n">
        <v>0.035766</v>
      </c>
      <c r="EC367" s="13" t="n">
        <v>0.008416</v>
      </c>
      <c r="ED367" s="13" t="n">
        <v>0.0091</v>
      </c>
      <c r="EE367" s="13" t="n">
        <v>0.024501</v>
      </c>
      <c r="EF367" s="13" t="n">
        <v>0.020936</v>
      </c>
      <c r="EG367" s="13" t="n">
        <v>0.042491</v>
      </c>
      <c r="EH367" s="13" t="n">
        <v>0.00498</v>
      </c>
      <c r="EI367" s="13" t="n">
        <v>0.038418</v>
      </c>
      <c r="EJ367" s="13" t="n">
        <v>-0.032533</v>
      </c>
      <c r="EK367" s="13" t="n">
        <v>0.012494</v>
      </c>
      <c r="EL367" s="13" t="n">
        <v>0.008404</v>
      </c>
      <c r="EM367" s="13" t="n">
        <v>0.061318</v>
      </c>
      <c r="EN367" s="13" t="n">
        <v>0.013706</v>
      </c>
      <c r="EO367" s="13" t="n">
        <v>0.011294</v>
      </c>
      <c r="EP367" s="13" t="n">
        <v>0.06077</v>
      </c>
      <c r="EQ367" s="13" t="n">
        <v>-0.023636</v>
      </c>
      <c r="ER367" s="13" t="n">
        <v>-0.143435</v>
      </c>
      <c r="ES367" s="13" t="n">
        <v>0.012373</v>
      </c>
      <c r="ET367" s="13" t="n">
        <v>-0.111642</v>
      </c>
      <c r="EU367" s="13" t="n">
        <v>0.160467</v>
      </c>
      <c r="EV367" s="13" t="n">
        <v>0.062815</v>
      </c>
      <c r="EW367" s="13" t="n">
        <v>-0.010624</v>
      </c>
      <c r="EX367" s="13" t="n">
        <v>0.022678</v>
      </c>
      <c r="EY367" s="13" t="n">
        <v>-0.07708</v>
      </c>
      <c r="EZ367" s="13" t="n">
        <v>0.091022</v>
      </c>
      <c r="FA367" s="13" t="n">
        <v>0.026044</v>
      </c>
      <c r="FB367" s="13" t="n">
        <v>-0.051077</v>
      </c>
      <c r="FC367" s="13" t="n">
        <v>-0.027706</v>
      </c>
      <c r="FD367" s="13" t="n">
        <v>0.049115</v>
      </c>
      <c r="FE367" s="13" t="n">
        <v>0.074613</v>
      </c>
      <c r="FF367" s="13" t="n">
        <v>0.002853</v>
      </c>
      <c r="FG367" s="13" t="n">
        <v>-0.004408</v>
      </c>
      <c r="FH367" s="13" t="n">
        <v>-0.062037</v>
      </c>
      <c r="FI367" s="13" t="n">
        <v>-0.189678</v>
      </c>
      <c r="FJ367" s="13" t="n">
        <v>0.196761</v>
      </c>
      <c r="FK367" s="13" t="n">
        <v>0.118762</v>
      </c>
      <c r="FL367" s="13" t="n">
        <v>0.046814</v>
      </c>
      <c r="FM367" s="13" t="n">
        <v>0.008228</v>
      </c>
      <c r="FN367" s="13" t="n">
        <v>0.084717</v>
      </c>
      <c r="FO367" s="13" t="n">
        <v>-0.030373</v>
      </c>
      <c r="FP367" s="13" t="n">
        <v>0.034269</v>
      </c>
      <c r="FQ367" s="13" t="n">
        <v>0.21392</v>
      </c>
      <c r="FR367" s="13" t="n">
        <v>0.129432</v>
      </c>
      <c r="FS367" s="13" t="n">
        <v>0.017059</v>
      </c>
      <c r="FT367" s="13" t="n">
        <v>0.021424</v>
      </c>
      <c r="FU367" s="13" t="n">
        <v>-0.036464</v>
      </c>
      <c r="FV367" s="13" t="n">
        <v>0.030769</v>
      </c>
      <c r="FW367" s="13" t="n">
        <v>-0.028421</v>
      </c>
      <c r="FX367" s="13" t="n">
        <v>0.061708</v>
      </c>
      <c r="FY367" s="13" t="n">
        <v>-0.023545</v>
      </c>
      <c r="FZ367" s="13" t="n">
        <v>0.015868</v>
      </c>
      <c r="GA367" s="13" t="n">
        <v>-0.039964</v>
      </c>
      <c r="GB367" s="13" t="n">
        <v>0.047113</v>
      </c>
      <c r="GC367" s="13" t="n">
        <v>-0.084736</v>
      </c>
    </row>
    <row r="368" customFormat="false" ht="15" hidden="false" customHeight="false" outlineLevel="0" collapsed="false">
      <c r="B368" s="8" t="str">
        <f aca="false">Deals!B368</f>
        <v>Apogee Enterprises, Inc.</v>
      </c>
      <c r="C368" s="12" t="n">
        <v>1</v>
      </c>
      <c r="D368" s="13" t="n">
        <v>0.065721</v>
      </c>
      <c r="E368" s="13" t="n">
        <v>0.001752</v>
      </c>
      <c r="F368" s="13" t="n">
        <v>0.042497</v>
      </c>
      <c r="G368" s="13" t="n">
        <v>-0.085724</v>
      </c>
      <c r="H368" s="13" t="n">
        <v>-0.022385</v>
      </c>
      <c r="I368" s="13" t="n">
        <v>0.066817</v>
      </c>
      <c r="J368" s="13" t="n">
        <v>-0.083568</v>
      </c>
      <c r="K368" s="13" t="n">
        <v>-0.161067</v>
      </c>
      <c r="L368" s="13" t="n">
        <v>0.104348</v>
      </c>
      <c r="M368" s="13" t="n">
        <v>-0.010982</v>
      </c>
      <c r="N368" s="13" t="n">
        <v>0.048188</v>
      </c>
      <c r="O368" s="13" t="n">
        <v>-0.085948</v>
      </c>
      <c r="P368" s="13" t="n">
        <v>-0.004811</v>
      </c>
      <c r="Q368" s="13" t="n">
        <v>-0.052076</v>
      </c>
      <c r="R368" s="13" t="n">
        <v>0.004868</v>
      </c>
      <c r="S368" s="13" t="n">
        <v>-0.051672</v>
      </c>
      <c r="T368" s="13" t="n">
        <v>0.061785</v>
      </c>
      <c r="U368" s="13" t="n">
        <v>0.103551</v>
      </c>
      <c r="V368" s="13" t="n">
        <v>0.053768</v>
      </c>
      <c r="W368" s="13" t="n">
        <v>-0.030339</v>
      </c>
      <c r="X368" s="13" t="n">
        <v>-0.160504</v>
      </c>
      <c r="Y368" s="13" t="n">
        <v>-0.126331</v>
      </c>
      <c r="Z368" s="13" t="n">
        <v>0.009695</v>
      </c>
      <c r="AA368" s="13" t="n">
        <v>-0.18107</v>
      </c>
      <c r="AB368" s="13" t="n">
        <v>0.141374</v>
      </c>
      <c r="AC368" s="13" t="n">
        <v>0.047549</v>
      </c>
      <c r="AD368" s="13" t="n">
        <v>0.050434</v>
      </c>
      <c r="AE368" s="13" t="n">
        <v>0.074953</v>
      </c>
      <c r="AF368" s="13" t="n">
        <v>-0.100496</v>
      </c>
      <c r="AG368" s="13" t="n">
        <v>0.198345</v>
      </c>
      <c r="AH368" s="13" t="n">
        <v>-0.066298</v>
      </c>
      <c r="AI368" s="13" t="n">
        <v>-0.089497</v>
      </c>
      <c r="AJ368" s="13" t="n">
        <v>0.055781</v>
      </c>
      <c r="AK368" s="13" t="n">
        <v>-0.037189</v>
      </c>
      <c r="AL368" s="13" t="n">
        <v>0.018647</v>
      </c>
      <c r="AM368" s="13" t="n">
        <v>-0.150105</v>
      </c>
      <c r="AN368" s="13" t="n">
        <v>-0.020923</v>
      </c>
      <c r="AO368" s="13" t="n">
        <v>-0.051226</v>
      </c>
      <c r="AP368" s="13" t="n">
        <v>-0.310368</v>
      </c>
      <c r="AQ368" s="13" t="n">
        <v>-0.018252</v>
      </c>
      <c r="AR368" s="13" t="n">
        <v>0.010274</v>
      </c>
      <c r="AS368" s="13" t="n">
        <v>0.115738</v>
      </c>
      <c r="AT368" s="13" t="n">
        <v>-0.062934</v>
      </c>
      <c r="AU368" s="13" t="n">
        <v>-0.03057</v>
      </c>
      <c r="AV368" s="13" t="n">
        <v>0.021022</v>
      </c>
      <c r="AW368" s="13" t="n">
        <v>0.117922</v>
      </c>
      <c r="AX368" s="13" t="n">
        <v>0.098368</v>
      </c>
      <c r="AY368" s="13" t="n">
        <v>0.207317</v>
      </c>
      <c r="AZ368" s="13" t="n">
        <v>0.107955</v>
      </c>
      <c r="BA368" s="13" t="n">
        <v>0.065527</v>
      </c>
      <c r="BB368" s="13" t="n">
        <v>0.093048</v>
      </c>
      <c r="BC368" s="13" t="n">
        <v>-0.140656</v>
      </c>
      <c r="BD368" s="13" t="n">
        <v>0.081981</v>
      </c>
      <c r="BE368" s="13" t="n">
        <v>0.07156</v>
      </c>
      <c r="BF368" s="13" t="n">
        <v>-0.026025</v>
      </c>
      <c r="BG368" s="13" t="n">
        <v>0.083438</v>
      </c>
      <c r="BH368" s="13" t="n">
        <v>-0.121452</v>
      </c>
      <c r="BI368" s="13" t="n">
        <v>0.110434</v>
      </c>
      <c r="BJ368" s="13" t="n">
        <v>-0.015025</v>
      </c>
      <c r="BK368" s="13" t="n">
        <v>0.16586</v>
      </c>
      <c r="BM368" s="13" t="n">
        <v>0.019366</v>
      </c>
      <c r="BN368" s="13" t="n">
        <v>-0.001072</v>
      </c>
      <c r="BO368" s="13" t="n">
        <v>0.005132</v>
      </c>
      <c r="BP368" s="13" t="n">
        <v>0.013007</v>
      </c>
      <c r="BQ368" s="13" t="n">
        <v>-0.007458</v>
      </c>
      <c r="BR368" s="13" t="n">
        <v>0.030297</v>
      </c>
      <c r="BS368" s="13" t="n">
        <v>0.006592</v>
      </c>
      <c r="BT368" s="13" t="n">
        <v>-0.011412</v>
      </c>
      <c r="BU368" s="13" t="n">
        <v>0.065072</v>
      </c>
      <c r="BV368" s="13" t="n">
        <v>0.014941</v>
      </c>
      <c r="BW368" s="13" t="n">
        <v>0.032668</v>
      </c>
      <c r="BX368" s="13" t="n">
        <v>0.024431</v>
      </c>
      <c r="BY368" s="13" t="n">
        <v>0.023933</v>
      </c>
      <c r="BZ368" s="13" t="n">
        <v>-0.020116</v>
      </c>
      <c r="CA368" s="13" t="n">
        <v>0.004668</v>
      </c>
      <c r="CB368" s="13" t="n">
        <v>0.013596</v>
      </c>
      <c r="CC368" s="13" t="n">
        <v>0.064566</v>
      </c>
      <c r="CD368" s="13" t="n">
        <v>0.044922</v>
      </c>
      <c r="CE368" s="13" t="n">
        <v>0.041453</v>
      </c>
      <c r="CF368" s="13" t="n">
        <v>0.046014</v>
      </c>
      <c r="CG368" s="13" t="n">
        <v>-0.013809</v>
      </c>
      <c r="CH368" s="13" t="n">
        <v>-0.119007</v>
      </c>
      <c r="CI368" s="13" t="n">
        <v>0.020122</v>
      </c>
      <c r="CJ368" s="13" t="n">
        <v>-0.112532</v>
      </c>
      <c r="CK368" s="13" t="n">
        <v>0.112732</v>
      </c>
      <c r="CL368" s="13" t="n">
        <v>0.066709</v>
      </c>
      <c r="CM368" s="13" t="n">
        <v>-0.014107</v>
      </c>
      <c r="CN368" s="13" t="n">
        <v>0.018687</v>
      </c>
      <c r="CO368" s="13" t="n">
        <v>-0.074215</v>
      </c>
      <c r="CP368" s="13" t="n">
        <v>0.08799</v>
      </c>
      <c r="CQ368" s="13" t="n">
        <v>0.010865</v>
      </c>
      <c r="CR368" s="13" t="n">
        <v>-0.068612</v>
      </c>
      <c r="CS368" s="13" t="n">
        <v>0.020228</v>
      </c>
      <c r="CT368" s="13" t="n">
        <v>0.045545</v>
      </c>
      <c r="CU368" s="13" t="n">
        <v>0.034777</v>
      </c>
      <c r="CV368" s="13" t="n">
        <v>0.020253</v>
      </c>
      <c r="CW368" s="13" t="n">
        <v>-0.022761</v>
      </c>
      <c r="CX368" s="13" t="n">
        <v>-0.082683</v>
      </c>
      <c r="CY368" s="13" t="n">
        <v>-0.18923</v>
      </c>
      <c r="CZ368" s="13" t="n">
        <v>0.123242</v>
      </c>
      <c r="DA368" s="13" t="n">
        <v>0.073671</v>
      </c>
      <c r="DB368" s="13" t="n">
        <v>0.028131</v>
      </c>
      <c r="DC368" s="13" t="n">
        <v>0.035905</v>
      </c>
      <c r="DD368" s="13" t="n">
        <v>0.069178</v>
      </c>
      <c r="DE368" s="13" t="n">
        <v>-0.047385</v>
      </c>
      <c r="DF368" s="13" t="n">
        <v>0.03365</v>
      </c>
      <c r="DG368" s="13" t="n">
        <v>0.188158</v>
      </c>
      <c r="DH368" s="13" t="n">
        <v>0.101547</v>
      </c>
      <c r="DI368" s="13" t="n">
        <v>0.049816</v>
      </c>
      <c r="DJ368" s="13" t="n">
        <v>0.086155</v>
      </c>
      <c r="DK368" s="13" t="n">
        <v>-0.008262</v>
      </c>
      <c r="DL368" s="13" t="n">
        <v>0.015677</v>
      </c>
      <c r="DM368" s="13" t="n">
        <v>0.002446</v>
      </c>
      <c r="DN368" s="13" t="n">
        <v>0.035313</v>
      </c>
      <c r="DO368" s="13" t="n">
        <v>-0.028278</v>
      </c>
      <c r="DP368" s="13" t="n">
        <v>0.024312</v>
      </c>
      <c r="DQ368" s="13" t="n">
        <v>-0.041121</v>
      </c>
      <c r="DR368" s="13" t="n">
        <v>0.023534</v>
      </c>
      <c r="DS368" s="13" t="n">
        <v>-0.034555</v>
      </c>
      <c r="DT368" s="13" t="n">
        <v>0.001539</v>
      </c>
      <c r="DV368" s="13" t="n">
        <v>0.019441</v>
      </c>
      <c r="DW368" s="13" t="n">
        <v>0.009952</v>
      </c>
      <c r="DX368" s="13" t="n">
        <v>0.006349</v>
      </c>
      <c r="DY368" s="13" t="n">
        <v>0.013416</v>
      </c>
      <c r="DZ368" s="13" t="n">
        <v>-0.01647</v>
      </c>
      <c r="EA368" s="13" t="n">
        <v>0.034776</v>
      </c>
      <c r="EB368" s="13" t="n">
        <v>0.006464</v>
      </c>
      <c r="EC368" s="13" t="n">
        <v>-0.010849</v>
      </c>
      <c r="ED368" s="13" t="n">
        <v>0.061699</v>
      </c>
      <c r="EE368" s="13" t="n">
        <v>0.008673</v>
      </c>
      <c r="EF368" s="13" t="n">
        <v>0.031201</v>
      </c>
      <c r="EG368" s="13" t="n">
        <v>0.016916</v>
      </c>
      <c r="EH368" s="13" t="n">
        <v>0.022587</v>
      </c>
      <c r="EI368" s="13" t="n">
        <v>-0.020209</v>
      </c>
      <c r="EJ368" s="13" t="n">
        <v>0.00949</v>
      </c>
      <c r="EK368" s="13" t="n">
        <v>0.009416</v>
      </c>
      <c r="EL368" s="13" t="n">
        <v>0.054477</v>
      </c>
      <c r="EM368" s="13" t="n">
        <v>0.023809</v>
      </c>
      <c r="EN368" s="13" t="n">
        <v>0.038217</v>
      </c>
      <c r="EO368" s="13" t="n">
        <v>0.04669</v>
      </c>
      <c r="EP368" s="13" t="n">
        <v>-0.015263</v>
      </c>
      <c r="EQ368" s="13" t="n">
        <v>-0.120172</v>
      </c>
      <c r="ER368" s="13" t="n">
        <v>0.01328</v>
      </c>
      <c r="ES368" s="13" t="n">
        <v>-0.113586</v>
      </c>
      <c r="ET368" s="13" t="n">
        <v>0.120625</v>
      </c>
      <c r="EU368" s="13" t="n">
        <v>0.054428</v>
      </c>
      <c r="EV368" s="13" t="n">
        <v>-0.012992</v>
      </c>
      <c r="EW368" s="13" t="n">
        <v>0.019457</v>
      </c>
      <c r="EX368" s="13" t="n">
        <v>-0.071685</v>
      </c>
      <c r="EY368" s="13" t="n">
        <v>0.088369</v>
      </c>
      <c r="EZ368" s="13" t="n">
        <v>0.005833</v>
      </c>
      <c r="FA368" s="13" t="n">
        <v>-0.072302</v>
      </c>
      <c r="FB368" s="13" t="n">
        <v>0.023966</v>
      </c>
      <c r="FC368" s="13" t="n">
        <v>0.044</v>
      </c>
      <c r="FD368" s="13" t="n">
        <v>0.042206</v>
      </c>
      <c r="FE368" s="13" t="n">
        <v>0.028126</v>
      </c>
      <c r="FF368" s="13" t="n">
        <v>-0.03094</v>
      </c>
      <c r="FG368" s="13" t="n">
        <v>-0.085403</v>
      </c>
      <c r="FH368" s="13" t="n">
        <v>-0.202687</v>
      </c>
      <c r="FI368" s="13" t="n">
        <v>0.213269</v>
      </c>
      <c r="FJ368" s="13" t="n">
        <v>0.06545</v>
      </c>
      <c r="FK368" s="13" t="n">
        <v>0.042922</v>
      </c>
      <c r="FL368" s="13" t="n">
        <v>0.025254</v>
      </c>
      <c r="FM368" s="13" t="n">
        <v>0.076086</v>
      </c>
      <c r="FN368" s="13" t="n">
        <v>-0.053883</v>
      </c>
      <c r="FO368" s="13" t="n">
        <v>0.035066</v>
      </c>
      <c r="FP368" s="13" t="n">
        <v>0.203256</v>
      </c>
      <c r="FQ368" s="13" t="n">
        <v>0.100877</v>
      </c>
      <c r="FR368" s="13" t="n">
        <v>0.053073</v>
      </c>
      <c r="FS368" s="13" t="n">
        <v>0.075831</v>
      </c>
      <c r="FT368" s="13" t="n">
        <v>-0.001805</v>
      </c>
      <c r="FU368" s="13" t="n">
        <v>0.008333</v>
      </c>
      <c r="FV368" s="13" t="n">
        <v>-0.008533</v>
      </c>
      <c r="FW368" s="13" t="n">
        <v>0.032572</v>
      </c>
      <c r="FX368" s="13" t="n">
        <v>-0.030216</v>
      </c>
      <c r="FY368" s="13" t="n">
        <v>0.020798</v>
      </c>
      <c r="FZ368" s="13" t="n">
        <v>-0.040113</v>
      </c>
      <c r="GA368" s="13" t="n">
        <v>0.024885</v>
      </c>
      <c r="GB368" s="13" t="n">
        <v>-0.052054</v>
      </c>
      <c r="GC368" s="13" t="n">
        <v>0.002106</v>
      </c>
    </row>
    <row r="369" customFormat="false" ht="15" hidden="false" customHeight="false" outlineLevel="0" collapsed="false">
      <c r="B369" s="8" t="str">
        <f aca="false">Deals!B369</f>
        <v>Modine Manufacturing Company</v>
      </c>
      <c r="C369" s="12" t="n">
        <v>1</v>
      </c>
      <c r="D369" s="13" t="n">
        <v>-0.087248</v>
      </c>
      <c r="E369" s="13" t="n">
        <v>-0.165441</v>
      </c>
      <c r="F369" s="13" t="n">
        <v>0.07489</v>
      </c>
      <c r="G369" s="13" t="n">
        <v>-0.008197</v>
      </c>
      <c r="H369" s="13" t="n">
        <v>0.256198</v>
      </c>
      <c r="I369" s="13" t="n">
        <v>0.088816</v>
      </c>
      <c r="J369" s="13" t="n">
        <v>-0.018127</v>
      </c>
      <c r="K369" s="13" t="n">
        <v>-0.006154</v>
      </c>
      <c r="L369" s="13" t="n">
        <v>0.19195</v>
      </c>
      <c r="M369" s="13" t="n">
        <v>0.093506</v>
      </c>
      <c r="N369" s="13" t="n">
        <v>0.087886</v>
      </c>
      <c r="O369" s="13" t="n">
        <v>-0.117904</v>
      </c>
      <c r="P369" s="13" t="n">
        <v>0.155941</v>
      </c>
      <c r="Q369" s="13" t="n">
        <v>-0.014989</v>
      </c>
      <c r="R369" s="13" t="n">
        <v>-0.080435</v>
      </c>
      <c r="S369" s="13" t="n">
        <v>-0.186761</v>
      </c>
      <c r="T369" s="13" t="n">
        <v>0.046512</v>
      </c>
      <c r="U369" s="13" t="n">
        <v>0.013889</v>
      </c>
      <c r="V369" s="13" t="n">
        <v>-0.043836</v>
      </c>
      <c r="W369" s="13" t="n">
        <v>-0.034384</v>
      </c>
      <c r="X369" s="13" t="n">
        <v>-0.115727</v>
      </c>
      <c r="Y369" s="13" t="n">
        <v>-0.126846</v>
      </c>
      <c r="Z369" s="13" t="n">
        <v>0.003075</v>
      </c>
      <c r="AA369" s="13" t="n">
        <v>-0.171648</v>
      </c>
      <c r="AB369" s="13" t="n">
        <v>0.353377</v>
      </c>
      <c r="AC369" s="13" t="n">
        <v>0.027341</v>
      </c>
      <c r="AD369" s="13" t="n">
        <v>-0.077179</v>
      </c>
      <c r="AE369" s="13" t="n">
        <v>0.06633</v>
      </c>
      <c r="AF369" s="13" t="n">
        <v>-0.13117</v>
      </c>
      <c r="AG369" s="13" t="n">
        <v>0.113619</v>
      </c>
      <c r="AH369" s="13" t="n">
        <v>-0.04123</v>
      </c>
      <c r="AI369" s="13" t="n">
        <v>-0.255831</v>
      </c>
      <c r="AJ369" s="13" t="n">
        <v>0.113614</v>
      </c>
      <c r="AK369" s="13" t="n">
        <v>0.005277</v>
      </c>
      <c r="AL369" s="13" t="n">
        <v>-0.350831</v>
      </c>
      <c r="AM369" s="13" t="n">
        <v>0.037736</v>
      </c>
      <c r="AN369" s="13" t="n">
        <v>-0.087013</v>
      </c>
      <c r="AO369" s="13" t="n">
        <v>0.061166</v>
      </c>
      <c r="AP369" s="13" t="n">
        <v>-0.564343</v>
      </c>
      <c r="AQ369" s="13" t="n">
        <v>0.424615</v>
      </c>
      <c r="AR369" s="13" t="n">
        <v>0.155508</v>
      </c>
      <c r="AS369" s="13" t="n">
        <v>0.031776</v>
      </c>
      <c r="AT369" s="13" t="n">
        <v>-0.014493</v>
      </c>
      <c r="AU369" s="13" t="n">
        <v>0.244485</v>
      </c>
      <c r="AV369" s="13" t="n">
        <v>-0.076809</v>
      </c>
      <c r="AW369" s="13" t="n">
        <v>0.024</v>
      </c>
      <c r="AX369" s="13" t="n">
        <v>0.70625</v>
      </c>
      <c r="AY369" s="13" t="n">
        <v>0.150183</v>
      </c>
      <c r="AZ369" s="13" t="n">
        <v>-0.000796</v>
      </c>
      <c r="BA369" s="13" t="n">
        <v>0.105179</v>
      </c>
      <c r="BB369" s="13" t="n">
        <v>0.064888</v>
      </c>
      <c r="BC369" s="13" t="n">
        <v>0.102234</v>
      </c>
      <c r="BD369" s="13" t="n">
        <v>0.080467</v>
      </c>
      <c r="BE369" s="13" t="n">
        <v>-0.05685</v>
      </c>
      <c r="BF369" s="13" t="n">
        <v>0.008439</v>
      </c>
      <c r="BG369" s="13" t="n">
        <v>-0.256426</v>
      </c>
      <c r="BH369" s="13" t="n">
        <v>-0.089228</v>
      </c>
      <c r="BI369" s="13" t="n">
        <v>-0.029126</v>
      </c>
      <c r="BJ369" s="13" t="n">
        <v>-0.058182</v>
      </c>
      <c r="BK369" s="13" t="n">
        <v>-0.026062</v>
      </c>
      <c r="BM369" s="13" t="n">
        <v>-0.018857</v>
      </c>
      <c r="BN369" s="13" t="n">
        <v>0.005195</v>
      </c>
      <c r="BO369" s="13" t="n">
        <v>0.008164</v>
      </c>
      <c r="BP369" s="13" t="n">
        <v>0.022889</v>
      </c>
      <c r="BQ369" s="13" t="n">
        <v>-0.026455</v>
      </c>
      <c r="BR369" s="13" t="n">
        <v>0.03834</v>
      </c>
      <c r="BS369" s="13" t="n">
        <v>-0.008186</v>
      </c>
      <c r="BT369" s="13" t="n">
        <v>-0.020183</v>
      </c>
      <c r="BU369" s="13" t="n">
        <v>0.097789</v>
      </c>
      <c r="BV369" s="13" t="n">
        <v>-0.000141</v>
      </c>
      <c r="BW369" s="13" t="n">
        <v>0.021339</v>
      </c>
      <c r="BX369" s="13" t="n">
        <v>-0.014216</v>
      </c>
      <c r="BY369" s="13" t="n">
        <v>0.02739</v>
      </c>
      <c r="BZ369" s="13" t="n">
        <v>-0.032222</v>
      </c>
      <c r="CA369" s="13" t="n">
        <v>0.028314</v>
      </c>
      <c r="CB369" s="13" t="n">
        <v>0.011574</v>
      </c>
      <c r="CC369" s="13" t="n">
        <v>0.065476</v>
      </c>
      <c r="CD369" s="13" t="n">
        <v>0.010986</v>
      </c>
      <c r="CE369" s="13" t="n">
        <v>-0.003438</v>
      </c>
      <c r="CF369" s="13" t="n">
        <v>0.017138</v>
      </c>
      <c r="CG369" s="13" t="n">
        <v>-0.033947</v>
      </c>
      <c r="CH369" s="13" t="n">
        <v>-0.092511</v>
      </c>
      <c r="CI369" s="13" t="n">
        <v>0.002495</v>
      </c>
      <c r="CJ369" s="13" t="n">
        <v>-0.115682</v>
      </c>
      <c r="CK369" s="13" t="n">
        <v>0.084279</v>
      </c>
      <c r="CL369" s="13" t="n">
        <v>0.049183</v>
      </c>
      <c r="CM369" s="13" t="n">
        <v>-0.04816</v>
      </c>
      <c r="CN369" s="13" t="n">
        <v>0.038882</v>
      </c>
      <c r="CO369" s="13" t="n">
        <v>-0.089176</v>
      </c>
      <c r="CP369" s="13" t="n">
        <v>0.066195</v>
      </c>
      <c r="CQ369" s="13" t="n">
        <v>-0.018585</v>
      </c>
      <c r="CR369" s="13" t="n">
        <v>-0.066139</v>
      </c>
      <c r="CS369" s="13" t="n">
        <v>0.054784</v>
      </c>
      <c r="CT369" s="13" t="n">
        <v>0.01138</v>
      </c>
      <c r="CU369" s="13" t="n">
        <v>0.034336</v>
      </c>
      <c r="CV369" s="13" t="n">
        <v>0.046332</v>
      </c>
      <c r="CW369" s="13" t="n">
        <v>-0.059176</v>
      </c>
      <c r="CX369" s="13" t="n">
        <v>-0.083709</v>
      </c>
      <c r="CY369" s="13" t="n">
        <v>-0.264965</v>
      </c>
      <c r="CZ369" s="13" t="n">
        <v>0.108935</v>
      </c>
      <c r="DA369" s="13" t="n">
        <v>0.043916</v>
      </c>
      <c r="DB369" s="13" t="n">
        <v>0.044366</v>
      </c>
      <c r="DC369" s="13" t="n">
        <v>-0.008063</v>
      </c>
      <c r="DD369" s="13" t="n">
        <v>0.056166</v>
      </c>
      <c r="DE369" s="13" t="n">
        <v>-0.033806</v>
      </c>
      <c r="DF369" s="13" t="n">
        <v>0.034274</v>
      </c>
      <c r="DG369" s="13" t="n">
        <v>0.201528</v>
      </c>
      <c r="DH369" s="13" t="n">
        <v>0.08227</v>
      </c>
      <c r="DI369" s="13" t="n">
        <v>0.074101</v>
      </c>
      <c r="DJ369" s="13" t="n">
        <v>0.112949</v>
      </c>
      <c r="DK369" s="13" t="n">
        <v>0.06177</v>
      </c>
      <c r="DL369" s="13" t="n">
        <v>0.008277</v>
      </c>
      <c r="DM369" s="13" t="n">
        <v>0.021009</v>
      </c>
      <c r="DN369" s="13" t="n">
        <v>-0.005691</v>
      </c>
      <c r="DO369" s="13" t="n">
        <v>-0.047649</v>
      </c>
      <c r="DP369" s="13" t="n">
        <v>0.027964</v>
      </c>
      <c r="DQ369" s="13" t="n">
        <v>-0.013942</v>
      </c>
      <c r="DR369" s="13" t="n">
        <v>0.017536</v>
      </c>
      <c r="DS369" s="13" t="n">
        <v>-0.036812</v>
      </c>
      <c r="DT369" s="13" t="n">
        <v>0.022914</v>
      </c>
      <c r="DV369" s="13" t="n">
        <v>0.000689</v>
      </c>
      <c r="DW369" s="13" t="n">
        <v>0.014868</v>
      </c>
      <c r="DX369" s="13" t="n">
        <v>0.013282</v>
      </c>
      <c r="DY369" s="13" t="n">
        <v>0.010844</v>
      </c>
      <c r="DZ369" s="13" t="n">
        <v>-0.022017</v>
      </c>
      <c r="EA369" s="13" t="n">
        <v>0.060492</v>
      </c>
      <c r="EB369" s="13" t="n">
        <v>-0.004598</v>
      </c>
      <c r="EC369" s="13" t="n">
        <v>-0.018252</v>
      </c>
      <c r="ED369" s="13" t="n">
        <v>0.094668</v>
      </c>
      <c r="EE369" s="13" t="n">
        <v>-0.004544</v>
      </c>
      <c r="EF369" s="13" t="n">
        <v>0.029052</v>
      </c>
      <c r="EG369" s="13" t="n">
        <v>-0.001146</v>
      </c>
      <c r="EH369" s="13" t="n">
        <v>0.031691</v>
      </c>
      <c r="EI369" s="13" t="n">
        <v>-0.043143</v>
      </c>
      <c r="EJ369" s="13" t="n">
        <v>0.036203</v>
      </c>
      <c r="EK369" s="13" t="n">
        <v>0.01141</v>
      </c>
      <c r="EL369" s="13" t="n">
        <v>0.048549</v>
      </c>
      <c r="EM369" s="13" t="n">
        <v>-0.005962</v>
      </c>
      <c r="EN369" s="13" t="n">
        <v>-0.012931</v>
      </c>
      <c r="EO369" s="13" t="n">
        <v>0.014095</v>
      </c>
      <c r="EP369" s="13" t="n">
        <v>-0.022105</v>
      </c>
      <c r="EQ369" s="13" t="n">
        <v>-0.087041</v>
      </c>
      <c r="ER369" s="13" t="n">
        <v>-0.004115</v>
      </c>
      <c r="ES369" s="13" t="n">
        <v>-0.124186</v>
      </c>
      <c r="ET369" s="13" t="n">
        <v>0.115649</v>
      </c>
      <c r="EU369" s="13" t="n">
        <v>0.053177</v>
      </c>
      <c r="EV369" s="13" t="n">
        <v>-0.020198</v>
      </c>
      <c r="EW369" s="13" t="n">
        <v>0.032461</v>
      </c>
      <c r="EX369" s="13" t="n">
        <v>-0.08957</v>
      </c>
      <c r="EY369" s="13" t="n">
        <v>0.04619</v>
      </c>
      <c r="EZ369" s="13" t="n">
        <v>-0.027637</v>
      </c>
      <c r="FA369" s="13" t="n">
        <v>-0.053796</v>
      </c>
      <c r="FB369" s="13" t="n">
        <v>0.031277</v>
      </c>
      <c r="FC369" s="13" t="n">
        <v>-0.007</v>
      </c>
      <c r="FD369" s="13" t="n">
        <v>0.02396</v>
      </c>
      <c r="FE369" s="13" t="n">
        <v>0.057087</v>
      </c>
      <c r="FF369" s="13" t="n">
        <v>-0.022038</v>
      </c>
      <c r="FG369" s="13" t="n">
        <v>-0.06945</v>
      </c>
      <c r="FH369" s="13" t="n">
        <v>-0.248027</v>
      </c>
      <c r="FI369" s="13" t="n">
        <v>0.150956</v>
      </c>
      <c r="FJ369" s="13" t="n">
        <v>0.053448</v>
      </c>
      <c r="FK369" s="13" t="n">
        <v>0.078844</v>
      </c>
      <c r="FL369" s="13" t="n">
        <v>0.033749</v>
      </c>
      <c r="FM369" s="13" t="n">
        <v>0.047001</v>
      </c>
      <c r="FN369" s="13" t="n">
        <v>-0.032952</v>
      </c>
      <c r="FO369" s="13" t="n">
        <v>0.023281</v>
      </c>
      <c r="FP369" s="13" t="n">
        <v>0.210398</v>
      </c>
      <c r="FQ369" s="13" t="n">
        <v>0.078423</v>
      </c>
      <c r="FR369" s="13" t="n">
        <v>0.12536</v>
      </c>
      <c r="FS369" s="13" t="n">
        <v>0.110176</v>
      </c>
      <c r="FT369" s="13" t="n">
        <v>0.047533</v>
      </c>
      <c r="FU369" s="13" t="n">
        <v>0.041184</v>
      </c>
      <c r="FV369" s="13" t="n">
        <v>0.026259</v>
      </c>
      <c r="FW369" s="13" t="n">
        <v>0.008363</v>
      </c>
      <c r="FX369" s="13" t="n">
        <v>-0.057767</v>
      </c>
      <c r="FY369" s="13" t="n">
        <v>0.031689</v>
      </c>
      <c r="FZ369" s="13" t="n">
        <v>-0.019625</v>
      </c>
      <c r="GA369" s="13" t="n">
        <v>-0.000943</v>
      </c>
      <c r="GB369" s="13" t="n">
        <v>-0.066842</v>
      </c>
      <c r="GC369" s="13" t="n">
        <v>-0.015017</v>
      </c>
    </row>
    <row r="370" customFormat="false" ht="15" hidden="false" customHeight="false" outlineLevel="0" collapsed="false">
      <c r="B370" s="8" t="str">
        <f aca="false">Deals!B370</f>
        <v>PDC Energy, Inc.</v>
      </c>
      <c r="C370" s="12" t="n">
        <v>1</v>
      </c>
      <c r="D370" s="13" t="n">
        <v>0.018738</v>
      </c>
      <c r="E370" s="13" t="n">
        <v>-0.08588</v>
      </c>
      <c r="F370" s="13" t="n">
        <v>-0.077526</v>
      </c>
      <c r="G370" s="13" t="n">
        <v>-0.114194</v>
      </c>
      <c r="H370" s="13" t="n">
        <v>-0.100851</v>
      </c>
      <c r="I370" s="13" t="n">
        <v>-0.131897</v>
      </c>
      <c r="J370" s="13" t="n">
        <v>0.093946</v>
      </c>
      <c r="K370" s="13" t="n">
        <v>-0.166031</v>
      </c>
      <c r="L370" s="13" t="n">
        <v>0.246631</v>
      </c>
      <c r="M370" s="13" t="n">
        <v>0.038752</v>
      </c>
      <c r="N370" s="13" t="n">
        <v>-0.097781</v>
      </c>
      <c r="O370" s="13" t="n">
        <v>0.121654</v>
      </c>
      <c r="P370" s="13" t="n">
        <v>0.006015</v>
      </c>
      <c r="Q370" s="13" t="n">
        <v>0.013115</v>
      </c>
      <c r="R370" s="13" t="n">
        <v>-0.066629</v>
      </c>
      <c r="S370" s="13" t="n">
        <v>0.091984</v>
      </c>
      <c r="T370" s="13" t="n">
        <v>0.129809</v>
      </c>
      <c r="U370" s="13" t="n">
        <v>-0.000661</v>
      </c>
      <c r="V370" s="13" t="n">
        <v>0.041853</v>
      </c>
      <c r="W370" s="13" t="n">
        <v>-0.163385</v>
      </c>
      <c r="X370" s="13" t="n">
        <v>-0.070791</v>
      </c>
      <c r="Y370" s="13" t="n">
        <v>-0.132966</v>
      </c>
      <c r="Z370" s="13" t="n">
        <v>-0.200471</v>
      </c>
      <c r="AA370" s="13" t="n">
        <v>-0.123159</v>
      </c>
      <c r="AB370" s="13" t="n">
        <v>0.094422</v>
      </c>
      <c r="AC370" s="13" t="n">
        <v>0.138164</v>
      </c>
      <c r="AD370" s="13" t="n">
        <v>0.097383</v>
      </c>
      <c r="AE370" s="13" t="n">
        <v>0.069076</v>
      </c>
      <c r="AF370" s="13" t="n">
        <v>-0.298229</v>
      </c>
      <c r="AG370" s="13" t="n">
        <v>0.18152</v>
      </c>
      <c r="AH370" s="13" t="n">
        <v>-0.203272</v>
      </c>
      <c r="AI370" s="13" t="n">
        <v>0.108597</v>
      </c>
      <c r="AJ370" s="13" t="n">
        <v>-0.128728</v>
      </c>
      <c r="AK370" s="13" t="n">
        <v>-0.281081</v>
      </c>
      <c r="AL370" s="13" t="n">
        <v>0.139348</v>
      </c>
      <c r="AM370" s="13" t="n">
        <v>0.151342</v>
      </c>
      <c r="AN370" s="13" t="n">
        <v>-0.17501</v>
      </c>
      <c r="AO370" s="13" t="n">
        <v>-0.118573</v>
      </c>
      <c r="AP370" s="13" t="n">
        <v>-0.673673</v>
      </c>
      <c r="AQ370" s="13" t="n">
        <v>1.091787</v>
      </c>
      <c r="AR370" s="13" t="n">
        <v>-0.062356</v>
      </c>
      <c r="AS370" s="13" t="n">
        <v>0.021346</v>
      </c>
      <c r="AT370" s="13" t="n">
        <v>0.146302</v>
      </c>
      <c r="AU370" s="13" t="n">
        <v>0.061711</v>
      </c>
      <c r="AV370" s="13" t="n">
        <v>-0.180978</v>
      </c>
      <c r="AW370" s="13" t="n">
        <v>-0.03871</v>
      </c>
      <c r="AX370" s="13" t="n">
        <v>0.402685</v>
      </c>
      <c r="AY370" s="13" t="n">
        <v>0.227871</v>
      </c>
      <c r="AZ370" s="13" t="n">
        <v>0.057477</v>
      </c>
      <c r="BA370" s="13" t="n">
        <v>0.609857</v>
      </c>
      <c r="BB370" s="13" t="n">
        <v>-0.015737</v>
      </c>
      <c r="BC370" s="13" t="n">
        <v>0.061337</v>
      </c>
      <c r="BD370" s="13" t="n">
        <v>0.156396</v>
      </c>
      <c r="BE370" s="13" t="n">
        <v>0.087399</v>
      </c>
      <c r="BF370" s="13" t="n">
        <v>-0.136274</v>
      </c>
      <c r="BG370" s="13" t="n">
        <v>0.055626</v>
      </c>
      <c r="BH370" s="13" t="n">
        <v>0.137964</v>
      </c>
      <c r="BI370" s="13" t="n">
        <v>0.103819</v>
      </c>
      <c r="BJ370" s="13" t="n">
        <v>-0.03594</v>
      </c>
      <c r="BK370" s="13" t="n">
        <v>-0.020424</v>
      </c>
      <c r="BM370" s="13" t="n">
        <v>0.036717</v>
      </c>
      <c r="BN370" s="13" t="n">
        <v>0.025925</v>
      </c>
      <c r="BO370" s="13" t="n">
        <v>-2.3E-005</v>
      </c>
      <c r="BP370" s="13" t="n">
        <v>0.016783</v>
      </c>
      <c r="BQ370" s="13" t="n">
        <v>-0.005317</v>
      </c>
      <c r="BR370" s="13" t="n">
        <v>0.015919</v>
      </c>
      <c r="BS370" s="13" t="n">
        <v>0.011914</v>
      </c>
      <c r="BT370" s="13" t="n">
        <v>0.001535</v>
      </c>
      <c r="BU370" s="13" t="n">
        <v>0.037843</v>
      </c>
      <c r="BV370" s="13" t="n">
        <v>0.032391</v>
      </c>
      <c r="BW370" s="13" t="n">
        <v>0.048332</v>
      </c>
      <c r="BX370" s="13" t="n">
        <v>0.007703</v>
      </c>
      <c r="BY370" s="13" t="n">
        <v>0.056247</v>
      </c>
      <c r="BZ370" s="13" t="n">
        <v>-0.049482</v>
      </c>
      <c r="CA370" s="13" t="n">
        <v>0.001997</v>
      </c>
      <c r="CB370" s="13" t="n">
        <v>-0.00721</v>
      </c>
      <c r="CC370" s="13" t="n">
        <v>0.045945</v>
      </c>
      <c r="CD370" s="13" t="n">
        <v>0.013577</v>
      </c>
      <c r="CE370" s="13" t="n">
        <v>0.031178</v>
      </c>
      <c r="CF370" s="13" t="n">
        <v>0.031503</v>
      </c>
      <c r="CG370" s="13" t="n">
        <v>0.003622</v>
      </c>
      <c r="CH370" s="13" t="n">
        <v>-0.100105</v>
      </c>
      <c r="CI370" s="13" t="n">
        <v>0.01902</v>
      </c>
      <c r="CJ370" s="13" t="n">
        <v>-0.114177</v>
      </c>
      <c r="CK370" s="13" t="n">
        <v>0.10528</v>
      </c>
      <c r="CL370" s="13" t="n">
        <v>0.049014</v>
      </c>
      <c r="CM370" s="13" t="n">
        <v>0.009375</v>
      </c>
      <c r="CN370" s="13" t="n">
        <v>0.040175</v>
      </c>
      <c r="CO370" s="13" t="n">
        <v>-0.077156</v>
      </c>
      <c r="CP370" s="13" t="n">
        <v>0.095604</v>
      </c>
      <c r="CQ370" s="13" t="n">
        <v>0.012269</v>
      </c>
      <c r="CR370" s="13" t="n">
        <v>-0.046106</v>
      </c>
      <c r="CS370" s="13" t="n">
        <v>0.03074</v>
      </c>
      <c r="CT370" s="13" t="n">
        <v>0.015052</v>
      </c>
      <c r="CU370" s="13" t="n">
        <v>0.040888</v>
      </c>
      <c r="CV370" s="13" t="n">
        <v>0.02847</v>
      </c>
      <c r="CW370" s="13" t="n">
        <v>-0.018014</v>
      </c>
      <c r="CX370" s="13" t="n">
        <v>-0.071353</v>
      </c>
      <c r="CY370" s="13" t="n">
        <v>-0.185883</v>
      </c>
      <c r="CZ370" s="13" t="n">
        <v>0.145135</v>
      </c>
      <c r="DA370" s="13" t="n">
        <v>0.091203</v>
      </c>
      <c r="DB370" s="13" t="n">
        <v>0.008282</v>
      </c>
      <c r="DC370" s="13" t="n">
        <v>0.074489</v>
      </c>
      <c r="DD370" s="13" t="n">
        <v>0.035349</v>
      </c>
      <c r="DE370" s="13" t="n">
        <v>-0.025095</v>
      </c>
      <c r="DF370" s="13" t="n">
        <v>0.015228</v>
      </c>
      <c r="DG370" s="13" t="n">
        <v>0.126834</v>
      </c>
      <c r="DH370" s="13" t="n">
        <v>0.058211</v>
      </c>
      <c r="DI370" s="13" t="n">
        <v>0.006644</v>
      </c>
      <c r="DJ370" s="13" t="n">
        <v>0.052711</v>
      </c>
      <c r="DK370" s="13" t="n">
        <v>0.041592</v>
      </c>
      <c r="DL370" s="13" t="n">
        <v>0.031215</v>
      </c>
      <c r="DM370" s="13" t="n">
        <v>-0.000996</v>
      </c>
      <c r="DN370" s="13" t="n">
        <v>0.002585</v>
      </c>
      <c r="DO370" s="13" t="n">
        <v>0.018915</v>
      </c>
      <c r="DP370" s="13" t="n">
        <v>0.015678</v>
      </c>
      <c r="DQ370" s="13" t="n">
        <v>-0.05048</v>
      </c>
      <c r="DR370" s="13" t="n">
        <v>0.055583</v>
      </c>
      <c r="DS370" s="13" t="n">
        <v>-0.019604</v>
      </c>
      <c r="DT370" s="13" t="n">
        <v>0.058722</v>
      </c>
      <c r="DV370" s="13" t="n">
        <v>0.041283</v>
      </c>
      <c r="DW370" s="13" t="n">
        <v>0.02771</v>
      </c>
      <c r="DX370" s="13" t="n">
        <v>0.000951</v>
      </c>
      <c r="DY370" s="13" t="n">
        <v>0.018779</v>
      </c>
      <c r="DZ370" s="13" t="n">
        <v>-0.004455</v>
      </c>
      <c r="EA370" s="13" t="n">
        <v>0.018669</v>
      </c>
      <c r="EB370" s="13" t="n">
        <v>0.0107</v>
      </c>
      <c r="EC370" s="13" t="n">
        <v>0.000746</v>
      </c>
      <c r="ED370" s="13" t="n">
        <v>0.036305</v>
      </c>
      <c r="EE370" s="13" t="n">
        <v>0.031812</v>
      </c>
      <c r="EF370" s="13" t="n">
        <v>0.046824</v>
      </c>
      <c r="EG370" s="13" t="n">
        <v>0.008793</v>
      </c>
      <c r="EH370" s="13" t="n">
        <v>0.055211</v>
      </c>
      <c r="EI370" s="13" t="n">
        <v>-0.04486</v>
      </c>
      <c r="EJ370" s="13" t="n">
        <v>-0.001829</v>
      </c>
      <c r="EK370" s="13" t="n">
        <v>-0.009547</v>
      </c>
      <c r="EL370" s="13" t="n">
        <v>0.045144</v>
      </c>
      <c r="EM370" s="13" t="n">
        <v>0.013947</v>
      </c>
      <c r="EN370" s="13" t="n">
        <v>0.032185</v>
      </c>
      <c r="EO370" s="13" t="n">
        <v>0.030858</v>
      </c>
      <c r="EP370" s="13" t="n">
        <v>-0.000878</v>
      </c>
      <c r="EQ370" s="13" t="n">
        <v>-0.102856</v>
      </c>
      <c r="ER370" s="13" t="n">
        <v>0.0193</v>
      </c>
      <c r="ES370" s="13" t="n">
        <v>-0.118256</v>
      </c>
      <c r="ET370" s="13" t="n">
        <v>0.112082</v>
      </c>
      <c r="EU370" s="13" t="n">
        <v>0.05047</v>
      </c>
      <c r="EV370" s="13" t="n">
        <v>0.004414</v>
      </c>
      <c r="EW370" s="13" t="n">
        <v>0.045636</v>
      </c>
      <c r="EX370" s="13" t="n">
        <v>-0.085719</v>
      </c>
      <c r="EY370" s="13" t="n">
        <v>0.094344</v>
      </c>
      <c r="EZ370" s="13" t="n">
        <v>0.009871</v>
      </c>
      <c r="FA370" s="13" t="n">
        <v>-0.050563</v>
      </c>
      <c r="FB370" s="13" t="n">
        <v>0.032459</v>
      </c>
      <c r="FC370" s="13" t="n">
        <v>0.011985</v>
      </c>
      <c r="FD370" s="13" t="n">
        <v>0.039272</v>
      </c>
      <c r="FE370" s="13" t="n">
        <v>0.029408</v>
      </c>
      <c r="FF370" s="13" t="n">
        <v>-0.02365</v>
      </c>
      <c r="FG370" s="13" t="n">
        <v>-0.076039</v>
      </c>
      <c r="FH370" s="13" t="n">
        <v>-0.200642</v>
      </c>
      <c r="FI370" s="13" t="n">
        <v>0.153123</v>
      </c>
      <c r="FJ370" s="13" t="n">
        <v>0.076251</v>
      </c>
      <c r="FK370" s="13" t="n">
        <v>0.019646</v>
      </c>
      <c r="FL370" s="13" t="n">
        <v>0.073602</v>
      </c>
      <c r="FM370" s="13" t="n">
        <v>0.033359</v>
      </c>
      <c r="FN370" s="13" t="n">
        <v>-0.034294</v>
      </c>
      <c r="FO370" s="13" t="n">
        <v>0.009723</v>
      </c>
      <c r="FP370" s="13" t="n">
        <v>0.129694</v>
      </c>
      <c r="FQ370" s="13" t="n">
        <v>0.059796</v>
      </c>
      <c r="FR370" s="13" t="n">
        <v>0.020209</v>
      </c>
      <c r="FS370" s="13" t="n">
        <v>0.046584</v>
      </c>
      <c r="FT370" s="13" t="n">
        <v>0.042845</v>
      </c>
      <c r="FU370" s="13" t="n">
        <v>0.034177</v>
      </c>
      <c r="FV370" s="13" t="n">
        <v>-0.007006</v>
      </c>
      <c r="FW370" s="13" t="n">
        <v>0.001047</v>
      </c>
      <c r="FX370" s="13" t="n">
        <v>0.00943</v>
      </c>
      <c r="FY370" s="13" t="n">
        <v>0.0133</v>
      </c>
      <c r="FZ370" s="13" t="n">
        <v>-0.050123</v>
      </c>
      <c r="GA370" s="13" t="n">
        <v>0.053583</v>
      </c>
      <c r="GB370" s="13" t="n">
        <v>-0.022478</v>
      </c>
      <c r="GC370" s="13" t="n">
        <v>0.054778</v>
      </c>
    </row>
    <row r="371" customFormat="false" ht="15" hidden="false" customHeight="false" outlineLevel="0" collapsed="false">
      <c r="B371" s="8" t="str">
        <f aca="false">Deals!B371</f>
        <v>Micron Technology, Inc.</v>
      </c>
      <c r="C371" s="12" t="n">
        <v>1</v>
      </c>
      <c r="D371" s="13" t="n">
        <v>0.099909</v>
      </c>
      <c r="E371" s="13" t="n">
        <v>-0.027789</v>
      </c>
      <c r="F371" s="13" t="n">
        <v>0.232935</v>
      </c>
      <c r="G371" s="13" t="n">
        <v>-0.042561</v>
      </c>
      <c r="H371" s="13" t="n">
        <v>0.112035</v>
      </c>
      <c r="I371" s="13" t="n">
        <v>-0.029574</v>
      </c>
      <c r="J371" s="13" t="n">
        <v>-0.058272</v>
      </c>
      <c r="K371" s="13" t="n">
        <v>0.136913</v>
      </c>
      <c r="L371" s="13" t="n">
        <v>0.230216</v>
      </c>
      <c r="M371" s="13" t="n">
        <v>0.126621</v>
      </c>
      <c r="N371" s="13" t="n">
        <v>-0.043331</v>
      </c>
      <c r="O371" s="13" t="n">
        <v>-0.02996</v>
      </c>
      <c r="P371" s="13" t="n">
        <v>0.06323</v>
      </c>
      <c r="Q371" s="13" t="n">
        <v>0.116423</v>
      </c>
      <c r="R371" s="13" t="n">
        <v>0.068224</v>
      </c>
      <c r="S371" s="13" t="n">
        <v>-0.118143</v>
      </c>
      <c r="T371" s="13" t="n">
        <v>0.252501</v>
      </c>
      <c r="U371" s="13" t="n">
        <v>-0.089425</v>
      </c>
      <c r="V371" s="13" t="n">
        <v>0.006674</v>
      </c>
      <c r="W371" s="13" t="n">
        <v>-0.005115</v>
      </c>
      <c r="X371" s="13" t="n">
        <v>-0.138804</v>
      </c>
      <c r="Y371" s="13" t="n">
        <v>-0.16604</v>
      </c>
      <c r="Z371" s="13" t="n">
        <v>0.022269</v>
      </c>
      <c r="AA371" s="13" t="n">
        <v>-0.177127</v>
      </c>
      <c r="AB371" s="13" t="n">
        <v>0.204538</v>
      </c>
      <c r="AC371" s="13" t="n">
        <v>0.069597</v>
      </c>
      <c r="AD371" s="13" t="n">
        <v>0.011008</v>
      </c>
      <c r="AE371" s="13" t="n">
        <v>0.017663</v>
      </c>
      <c r="AF371" s="13" t="n">
        <v>-0.224679</v>
      </c>
      <c r="AG371" s="13" t="n">
        <v>0.183379</v>
      </c>
      <c r="AH371" s="13" t="n">
        <v>0.163255</v>
      </c>
      <c r="AI371" s="13" t="n">
        <v>0.008465</v>
      </c>
      <c r="AJ371" s="13" t="n">
        <v>-0.053457</v>
      </c>
      <c r="AK371" s="13" t="n">
        <v>0.109685</v>
      </c>
      <c r="AL371" s="13" t="n">
        <v>-0.000841</v>
      </c>
      <c r="AM371" s="13" t="n">
        <v>0.131972</v>
      </c>
      <c r="AN371" s="13" t="n">
        <v>-0.01283</v>
      </c>
      <c r="AO371" s="13" t="n">
        <v>-0.009983</v>
      </c>
      <c r="AP371" s="13" t="n">
        <v>-0.199772</v>
      </c>
      <c r="AQ371" s="13" t="n">
        <v>0.138612</v>
      </c>
      <c r="AR371" s="13" t="n">
        <v>0.000418</v>
      </c>
      <c r="AS371" s="13" t="n">
        <v>0.07535</v>
      </c>
      <c r="AT371" s="13" t="n">
        <v>-0.028339</v>
      </c>
      <c r="AU371" s="13" t="n">
        <v>-0.090891</v>
      </c>
      <c r="AV371" s="13" t="n">
        <v>0.031861</v>
      </c>
      <c r="AW371" s="13" t="n">
        <v>0.071976</v>
      </c>
      <c r="AX371" s="13" t="n">
        <v>0.273143</v>
      </c>
      <c r="AY371" s="13" t="n">
        <v>0.173038</v>
      </c>
      <c r="AZ371" s="13" t="n">
        <v>0.041101</v>
      </c>
      <c r="BA371" s="13" t="n">
        <v>0.169414</v>
      </c>
      <c r="BB371" s="13" t="n">
        <v>-0.036272</v>
      </c>
      <c r="BC371" s="13" t="n">
        <v>-0.02426</v>
      </c>
      <c r="BD371" s="13" t="n">
        <v>-0.022424</v>
      </c>
      <c r="BE371" s="13" t="n">
        <v>0.009983</v>
      </c>
      <c r="BF371" s="13" t="n">
        <v>-0.087079</v>
      </c>
      <c r="BG371" s="13" t="n">
        <v>-0.050013</v>
      </c>
      <c r="BH371" s="13" t="n">
        <v>-0.036906</v>
      </c>
      <c r="BI371" s="13" t="n">
        <v>-0.026486</v>
      </c>
      <c r="BJ371" s="13" t="n">
        <v>0.21563</v>
      </c>
      <c r="BK371" s="13" t="n">
        <v>0.108929</v>
      </c>
      <c r="BM371" s="13" t="n">
        <v>-0.005353</v>
      </c>
      <c r="BN371" s="13" t="n">
        <v>0.023452</v>
      </c>
      <c r="BO371" s="13" t="n">
        <v>-0.006084</v>
      </c>
      <c r="BP371" s="13" t="n">
        <v>0.004339</v>
      </c>
      <c r="BQ371" s="13" t="n">
        <v>0.004706</v>
      </c>
      <c r="BR371" s="13" t="n">
        <v>-0.005873</v>
      </c>
      <c r="BS371" s="13" t="n">
        <v>0.014927</v>
      </c>
      <c r="BT371" s="13" t="n">
        <v>-0.00622</v>
      </c>
      <c r="BU371" s="13" t="n">
        <v>0.036556</v>
      </c>
      <c r="BV371" s="13" t="n">
        <v>0.021606</v>
      </c>
      <c r="BW371" s="13" t="n">
        <v>0.046506</v>
      </c>
      <c r="BX371" s="13" t="n">
        <v>0.015447</v>
      </c>
      <c r="BY371" s="13" t="n">
        <v>0.050716</v>
      </c>
      <c r="BZ371" s="13" t="n">
        <v>-0.052129</v>
      </c>
      <c r="CA371" s="13" t="n">
        <v>-0.012294</v>
      </c>
      <c r="CB371" s="13" t="n">
        <v>0.014465</v>
      </c>
      <c r="CC371" s="13" t="n">
        <v>0.008348</v>
      </c>
      <c r="CD371" s="13" t="n">
        <v>-0.000493</v>
      </c>
      <c r="CE371" s="13" t="n">
        <v>0.034844</v>
      </c>
      <c r="CF371" s="13" t="n">
        <v>0.019118</v>
      </c>
      <c r="CG371" s="13" t="n">
        <v>-0.003777</v>
      </c>
      <c r="CH371" s="13" t="n">
        <v>-0.048416</v>
      </c>
      <c r="CI371" s="13" t="n">
        <v>0.0225</v>
      </c>
      <c r="CJ371" s="13" t="n">
        <v>-0.100308</v>
      </c>
      <c r="CK371" s="13" t="n">
        <v>0.101691</v>
      </c>
      <c r="CL371" s="13" t="n">
        <v>0.039263</v>
      </c>
      <c r="CM371" s="13" t="n">
        <v>0.002255</v>
      </c>
      <c r="CN371" s="13" t="n">
        <v>0.036722</v>
      </c>
      <c r="CO371" s="13" t="n">
        <v>-0.049879</v>
      </c>
      <c r="CP371" s="13" t="n">
        <v>0.061362</v>
      </c>
      <c r="CQ371" s="13" t="n">
        <v>0.017001</v>
      </c>
      <c r="CR371" s="13" t="n">
        <v>-0.030073</v>
      </c>
      <c r="CS371" s="13" t="n">
        <v>0.029608</v>
      </c>
      <c r="CT371" s="13" t="n">
        <v>0.027643</v>
      </c>
      <c r="CU371" s="13" t="n">
        <v>0.021856</v>
      </c>
      <c r="CV371" s="13" t="n">
        <v>0.023625</v>
      </c>
      <c r="CW371" s="13" t="n">
        <v>-0.006205</v>
      </c>
      <c r="CX371" s="13" t="n">
        <v>-0.090851</v>
      </c>
      <c r="CY371" s="13" t="n">
        <v>-0.158724</v>
      </c>
      <c r="CZ371" s="13" t="n">
        <v>0.098223</v>
      </c>
      <c r="DA371" s="13" t="n">
        <v>0.036908</v>
      </c>
      <c r="DB371" s="13" t="n">
        <v>-0.006291</v>
      </c>
      <c r="DC371" s="13" t="n">
        <v>0.04407</v>
      </c>
      <c r="DD371" s="13" t="n">
        <v>0.023828</v>
      </c>
      <c r="DE371" s="13" t="n">
        <v>-0.012329</v>
      </c>
      <c r="DF371" s="13" t="n">
        <v>0.000113</v>
      </c>
      <c r="DG371" s="13" t="n">
        <v>0.142612</v>
      </c>
      <c r="DH371" s="13" t="n">
        <v>0.034491</v>
      </c>
      <c r="DI371" s="13" t="n">
        <v>-0.020906</v>
      </c>
      <c r="DJ371" s="13" t="n">
        <v>0.067356</v>
      </c>
      <c r="DK371" s="13" t="n">
        <v>0.059385</v>
      </c>
      <c r="DL371" s="13" t="n">
        <v>0.040311</v>
      </c>
      <c r="DM371" s="13" t="n">
        <v>0.033246</v>
      </c>
      <c r="DN371" s="13" t="n">
        <v>-0.022174</v>
      </c>
      <c r="DO371" s="13" t="n">
        <v>0.003887</v>
      </c>
      <c r="DP371" s="13" t="n">
        <v>0.00556</v>
      </c>
      <c r="DQ371" s="13" t="n">
        <v>-0.043882</v>
      </c>
      <c r="DR371" s="13" t="n">
        <v>0.008145</v>
      </c>
      <c r="DS371" s="13" t="n">
        <v>-0.030199</v>
      </c>
      <c r="DT371" s="13" t="n">
        <v>0.069104</v>
      </c>
      <c r="DV371" s="13" t="n">
        <v>0.018176</v>
      </c>
      <c r="DW371" s="13" t="n">
        <v>0.02874</v>
      </c>
      <c r="DX371" s="13" t="n">
        <v>-0.006082</v>
      </c>
      <c r="DY371" s="13" t="n">
        <v>0.006748</v>
      </c>
      <c r="DZ371" s="13" t="n">
        <v>0.003888</v>
      </c>
      <c r="EA371" s="13" t="n">
        <v>-1.3E-005</v>
      </c>
      <c r="EB371" s="13" t="n">
        <v>0.008592</v>
      </c>
      <c r="EC371" s="13" t="n">
        <v>-0.003004</v>
      </c>
      <c r="ED371" s="13" t="n">
        <v>0.026725</v>
      </c>
      <c r="EE371" s="13" t="n">
        <v>0.01743</v>
      </c>
      <c r="EF371" s="13" t="n">
        <v>0.041328</v>
      </c>
      <c r="EG371" s="13" t="n">
        <v>0.012273</v>
      </c>
      <c r="EH371" s="13" t="n">
        <v>0.044422</v>
      </c>
      <c r="EI371" s="13" t="n">
        <v>-0.042192</v>
      </c>
      <c r="EJ371" s="13" t="n">
        <v>-0.014146</v>
      </c>
      <c r="EK371" s="13" t="n">
        <v>0.018185</v>
      </c>
      <c r="EL371" s="13" t="n">
        <v>0.005335</v>
      </c>
      <c r="EM371" s="13" t="n">
        <v>0.007155</v>
      </c>
      <c r="EN371" s="13" t="n">
        <v>0.035282</v>
      </c>
      <c r="EO371" s="13" t="n">
        <v>0.01252</v>
      </c>
      <c r="EP371" s="13" t="n">
        <v>-0.006676</v>
      </c>
      <c r="EQ371" s="13" t="n">
        <v>-0.067173</v>
      </c>
      <c r="ER371" s="13" t="n">
        <v>0.023969</v>
      </c>
      <c r="ES371" s="13" t="n">
        <v>-0.10782</v>
      </c>
      <c r="ET371" s="13" t="n">
        <v>0.110945</v>
      </c>
      <c r="EU371" s="13" t="n">
        <v>0.032613</v>
      </c>
      <c r="EV371" s="13" t="n">
        <v>-0.00107</v>
      </c>
      <c r="EW371" s="13" t="n">
        <v>0.0428</v>
      </c>
      <c r="EX371" s="13" t="n">
        <v>-0.062321</v>
      </c>
      <c r="EY371" s="13" t="n">
        <v>0.075221</v>
      </c>
      <c r="EZ371" s="13" t="n">
        <v>0.018565</v>
      </c>
      <c r="FA371" s="13" t="n">
        <v>-0.029902</v>
      </c>
      <c r="FB371" s="13" t="n">
        <v>0.031837</v>
      </c>
      <c r="FC371" s="13" t="n">
        <v>0.023308</v>
      </c>
      <c r="FD371" s="13" t="n">
        <v>0.019285</v>
      </c>
      <c r="FE371" s="13" t="n">
        <v>0.028349</v>
      </c>
      <c r="FF371" s="13" t="n">
        <v>-0.013945</v>
      </c>
      <c r="FG371" s="13" t="n">
        <v>-0.098747</v>
      </c>
      <c r="FH371" s="13" t="n">
        <v>-0.181326</v>
      </c>
      <c r="FI371" s="13" t="n">
        <v>0.12039</v>
      </c>
      <c r="FJ371" s="13" t="n">
        <v>0.029318</v>
      </c>
      <c r="FK371" s="13" t="n">
        <v>0.009474</v>
      </c>
      <c r="FL371" s="13" t="n">
        <v>0.048969</v>
      </c>
      <c r="FM371" s="13" t="n">
        <v>0.020368</v>
      </c>
      <c r="FN371" s="13" t="n">
        <v>-0.013973</v>
      </c>
      <c r="FO371" s="13" t="n">
        <v>0.008824</v>
      </c>
      <c r="FP371" s="13" t="n">
        <v>0.127904</v>
      </c>
      <c r="FQ371" s="13" t="n">
        <v>0.031495</v>
      </c>
      <c r="FR371" s="13" t="n">
        <v>-0.00068</v>
      </c>
      <c r="FS371" s="13" t="n">
        <v>0.064359</v>
      </c>
      <c r="FT371" s="13" t="n">
        <v>0.063106</v>
      </c>
      <c r="FU371" s="13" t="n">
        <v>0.043219</v>
      </c>
      <c r="FV371" s="13" t="n">
        <v>0.020238</v>
      </c>
      <c r="FW371" s="13" t="n">
        <v>-0.011274</v>
      </c>
      <c r="FX371" s="13" t="n">
        <v>0.013181</v>
      </c>
      <c r="FY371" s="13" t="n">
        <v>0.01243</v>
      </c>
      <c r="FZ371" s="13" t="n">
        <v>-0.043413</v>
      </c>
      <c r="GA371" s="13" t="n">
        <v>0.027745</v>
      </c>
      <c r="GB371" s="13" t="n">
        <v>-0.034107</v>
      </c>
      <c r="GC371" s="13" t="n">
        <v>0.073425</v>
      </c>
    </row>
    <row r="372" customFormat="false" ht="15" hidden="false" customHeight="false" outlineLevel="0" collapsed="false">
      <c r="B372" s="8" t="str">
        <f aca="false">Deals!B372</f>
        <v>Cintas Corporation</v>
      </c>
      <c r="C372" s="12" t="n">
        <v>1</v>
      </c>
      <c r="D372" s="13" t="n">
        <v>0.004759</v>
      </c>
      <c r="E372" s="13" t="n">
        <v>0.016364</v>
      </c>
      <c r="F372" s="13" t="n">
        <v>0.072282</v>
      </c>
      <c r="G372" s="13" t="n">
        <v>-0.032164</v>
      </c>
      <c r="H372" s="13" t="n">
        <v>0.027844</v>
      </c>
      <c r="I372" s="13" t="n">
        <v>0.001271</v>
      </c>
      <c r="J372" s="13" t="n">
        <v>0.069898</v>
      </c>
      <c r="K372" s="13" t="n">
        <v>0.001187</v>
      </c>
      <c r="L372" s="13" t="n">
        <v>0.068662</v>
      </c>
      <c r="M372" s="13" t="n">
        <v>0.032991</v>
      </c>
      <c r="N372" s="13" t="n">
        <v>0.056361</v>
      </c>
      <c r="O372" s="13" t="n">
        <v>-0.010226</v>
      </c>
      <c r="P372" s="13" t="n">
        <v>0.080986</v>
      </c>
      <c r="Q372" s="13" t="n">
        <v>0.01312</v>
      </c>
      <c r="R372" s="13" t="n">
        <v>-0.000469</v>
      </c>
      <c r="S372" s="13" t="n">
        <v>-0.001641</v>
      </c>
      <c r="T372" s="13" t="n">
        <v>0.07017</v>
      </c>
      <c r="U372" s="13" t="n">
        <v>0.015473</v>
      </c>
      <c r="V372" s="13" t="n">
        <v>0.104879</v>
      </c>
      <c r="W372" s="13" t="n">
        <v>0.043476</v>
      </c>
      <c r="X372" s="13" t="n">
        <v>-0.072925</v>
      </c>
      <c r="Y372" s="13" t="n">
        <v>-0.080582</v>
      </c>
      <c r="Z372" s="13" t="n">
        <v>0.030296</v>
      </c>
      <c r="AA372" s="13" t="n">
        <v>-0.10348</v>
      </c>
      <c r="AB372" s="13" t="n">
        <v>0.116197</v>
      </c>
      <c r="AC372" s="13" t="n">
        <v>0.101808</v>
      </c>
      <c r="AD372" s="13" t="n">
        <v>-0.021733</v>
      </c>
      <c r="AE372" s="13" t="n">
        <v>0.074365</v>
      </c>
      <c r="AF372" s="13" t="n">
        <v>0.021599</v>
      </c>
      <c r="AG372" s="13" t="n">
        <v>0.069693</v>
      </c>
      <c r="AH372" s="13" t="n">
        <v>0.09756</v>
      </c>
      <c r="AI372" s="13" t="n">
        <v>0.012901</v>
      </c>
      <c r="AJ372" s="13" t="n">
        <v>0.0163</v>
      </c>
      <c r="AK372" s="13" t="n">
        <v>0.002126</v>
      </c>
      <c r="AL372" s="13" t="n">
        <v>-0.043213</v>
      </c>
      <c r="AM372" s="13" t="n">
        <v>0.04676</v>
      </c>
      <c r="AN372" s="13" t="n">
        <v>0.036755</v>
      </c>
      <c r="AO372" s="13" t="n">
        <v>-0.04384</v>
      </c>
      <c r="AP372" s="13" t="n">
        <v>-0.350604</v>
      </c>
      <c r="AQ372" s="13" t="n">
        <v>0.280626</v>
      </c>
      <c r="AR372" s="13" t="n">
        <v>0.117793</v>
      </c>
      <c r="AS372" s="13" t="n">
        <v>0.074206</v>
      </c>
      <c r="AT372" s="13" t="n">
        <v>0.133316</v>
      </c>
      <c r="AU372" s="13" t="n">
        <v>0.103919</v>
      </c>
      <c r="AV372" s="13" t="n">
        <v>-0.00123</v>
      </c>
      <c r="AW372" s="13" t="n">
        <v>-0.054923</v>
      </c>
      <c r="AX372" s="13" t="n">
        <v>0.12955</v>
      </c>
      <c r="AY372" s="13" t="n">
        <v>-0.005179</v>
      </c>
      <c r="AZ372" s="13" t="n">
        <v>-0.099983</v>
      </c>
      <c r="BA372" s="13" t="n">
        <v>0.019552</v>
      </c>
      <c r="BB372" s="13" t="n">
        <v>0.052322</v>
      </c>
      <c r="BC372" s="13" t="n">
        <v>0.011221</v>
      </c>
      <c r="BD372" s="13" t="n">
        <v>0.024338</v>
      </c>
      <c r="BE372" s="13" t="n">
        <v>0.0805</v>
      </c>
      <c r="BF372" s="13" t="n">
        <v>0.031885</v>
      </c>
      <c r="BG372" s="13" t="n">
        <v>0.004034</v>
      </c>
      <c r="BH372" s="13" t="n">
        <v>-0.038179</v>
      </c>
      <c r="BI372" s="13" t="n">
        <v>0.137761</v>
      </c>
      <c r="BJ372" s="13" t="n">
        <v>-0.02519</v>
      </c>
      <c r="BK372" s="13" t="n">
        <v>0.049693</v>
      </c>
      <c r="BM372" s="13" t="n">
        <v>0.034037</v>
      </c>
      <c r="BN372" s="13" t="n">
        <v>0.047372</v>
      </c>
      <c r="BO372" s="13" t="n">
        <v>0.014383</v>
      </c>
      <c r="BP372" s="13" t="n">
        <v>0.019205</v>
      </c>
      <c r="BQ372" s="13" t="n">
        <v>0.028893</v>
      </c>
      <c r="BR372" s="13" t="n">
        <v>-0.00451</v>
      </c>
      <c r="BS372" s="13" t="n">
        <v>0.025623</v>
      </c>
      <c r="BT372" s="13" t="n">
        <v>0.02111</v>
      </c>
      <c r="BU372" s="13" t="n">
        <v>0.010474</v>
      </c>
      <c r="BV372" s="13" t="n">
        <v>0.042284</v>
      </c>
      <c r="BW372" s="13" t="n">
        <v>0.032246</v>
      </c>
      <c r="BX372" s="13" t="n">
        <v>0.010423</v>
      </c>
      <c r="BY372" s="13" t="n">
        <v>0.080568</v>
      </c>
      <c r="BZ372" s="13" t="n">
        <v>-0.013619</v>
      </c>
      <c r="CA372" s="13" t="n">
        <v>-0.028051</v>
      </c>
      <c r="CB372" s="13" t="n">
        <v>0.002292</v>
      </c>
      <c r="CC372" s="13" t="n">
        <v>0.044338</v>
      </c>
      <c r="CD372" s="13" t="n">
        <v>0.008912</v>
      </c>
      <c r="CE372" s="13" t="n">
        <v>0.029916</v>
      </c>
      <c r="CF372" s="13" t="n">
        <v>0.062181</v>
      </c>
      <c r="CG372" s="13" t="n">
        <v>0.009488</v>
      </c>
      <c r="CH372" s="13" t="n">
        <v>-0.088495</v>
      </c>
      <c r="CI372" s="13" t="n">
        <v>0.008286</v>
      </c>
      <c r="CJ372" s="13" t="n">
        <v>-0.084595</v>
      </c>
      <c r="CK372" s="13" t="n">
        <v>0.081277</v>
      </c>
      <c r="CL372" s="13" t="n">
        <v>0.038978</v>
      </c>
      <c r="CM372" s="13" t="n">
        <v>0.032718</v>
      </c>
      <c r="CN372" s="13" t="n">
        <v>0.043915</v>
      </c>
      <c r="CO372" s="13" t="n">
        <v>-0.069033</v>
      </c>
      <c r="CP372" s="13" t="n">
        <v>0.076465</v>
      </c>
      <c r="CQ372" s="13" t="n">
        <v>0.015604</v>
      </c>
      <c r="CR372" s="13" t="n">
        <v>-0.002311</v>
      </c>
      <c r="CS372" s="13" t="n">
        <v>0.004095</v>
      </c>
      <c r="CT372" s="13" t="n">
        <v>0.03018</v>
      </c>
      <c r="CU372" s="13" t="n">
        <v>0.038716</v>
      </c>
      <c r="CV372" s="13" t="n">
        <v>0.036704</v>
      </c>
      <c r="CW372" s="13" t="n">
        <v>0.024594</v>
      </c>
      <c r="CX372" s="13" t="n">
        <v>-0.07027</v>
      </c>
      <c r="CY372" s="13" t="n">
        <v>-0.077815</v>
      </c>
      <c r="CZ372" s="13" t="n">
        <v>0.140905</v>
      </c>
      <c r="DA372" s="13" t="n">
        <v>0.056438</v>
      </c>
      <c r="DB372" s="13" t="n">
        <v>0.050972</v>
      </c>
      <c r="DC372" s="13" t="n">
        <v>0.07725</v>
      </c>
      <c r="DD372" s="13" t="n">
        <v>0.107972</v>
      </c>
      <c r="DE372" s="13" t="n">
        <v>-0.045521</v>
      </c>
      <c r="DF372" s="13" t="n">
        <v>-0.045743</v>
      </c>
      <c r="DG372" s="13" t="n">
        <v>0.107281</v>
      </c>
      <c r="DH372" s="13" t="n">
        <v>0.053002</v>
      </c>
      <c r="DI372" s="13" t="n">
        <v>-0.009351</v>
      </c>
      <c r="DJ372" s="13" t="n">
        <v>-0.005854</v>
      </c>
      <c r="DK372" s="13" t="n">
        <v>0.01839</v>
      </c>
      <c r="DL372" s="13" t="n">
        <v>0.059373</v>
      </c>
      <c r="DM372" s="13" t="n">
        <v>-0.013515</v>
      </c>
      <c r="DN372" s="13" t="n">
        <v>0.057192</v>
      </c>
      <c r="DO372" s="13" t="n">
        <v>0.032936</v>
      </c>
      <c r="DP372" s="13" t="n">
        <v>0.033156</v>
      </c>
      <c r="DQ372" s="13" t="n">
        <v>-0.052802</v>
      </c>
      <c r="DR372" s="13" t="n">
        <v>0.089956</v>
      </c>
      <c r="DS372" s="13" t="n">
        <v>0.012325</v>
      </c>
      <c r="DT372" s="13" t="n">
        <v>0.021218</v>
      </c>
      <c r="DV372" s="13" t="n">
        <v>0.034016</v>
      </c>
      <c r="DW372" s="13" t="n">
        <v>0.036635</v>
      </c>
      <c r="DX372" s="13" t="n">
        <v>0.00446</v>
      </c>
      <c r="DY372" s="13" t="n">
        <v>0.016297</v>
      </c>
      <c r="DZ372" s="13" t="n">
        <v>0.023226</v>
      </c>
      <c r="EA372" s="13" t="n">
        <v>0.002142</v>
      </c>
      <c r="EB372" s="13" t="n">
        <v>0.017406</v>
      </c>
      <c r="EC372" s="13" t="n">
        <v>0.007309</v>
      </c>
      <c r="ED372" s="13" t="n">
        <v>0.018518</v>
      </c>
      <c r="EE372" s="13" t="n">
        <v>0.020679</v>
      </c>
      <c r="EF372" s="13" t="n">
        <v>0.034014</v>
      </c>
      <c r="EG372" s="13" t="n">
        <v>0.017968</v>
      </c>
      <c r="EH372" s="13" t="n">
        <v>0.063409</v>
      </c>
      <c r="EI372" s="13" t="n">
        <v>-0.028518</v>
      </c>
      <c r="EJ372" s="13" t="n">
        <v>-0.015555</v>
      </c>
      <c r="EK372" s="13" t="n">
        <v>-0.011655</v>
      </c>
      <c r="EL372" s="13" t="n">
        <v>0.028206</v>
      </c>
      <c r="EM372" s="13" t="n">
        <v>0.011672</v>
      </c>
      <c r="EN372" s="13" t="n">
        <v>0.031151</v>
      </c>
      <c r="EO372" s="13" t="n">
        <v>0.048656</v>
      </c>
      <c r="EP372" s="13" t="n">
        <v>0.011911</v>
      </c>
      <c r="EQ372" s="13" t="n">
        <v>-0.090512</v>
      </c>
      <c r="ER372" s="13" t="n">
        <v>0.031844</v>
      </c>
      <c r="ES372" s="13" t="n">
        <v>-0.083033</v>
      </c>
      <c r="ET372" s="13" t="n">
        <v>0.094941</v>
      </c>
      <c r="EU372" s="13" t="n">
        <v>0.050622</v>
      </c>
      <c r="EV372" s="13" t="n">
        <v>0.016135</v>
      </c>
      <c r="EW372" s="13" t="n">
        <v>0.032897</v>
      </c>
      <c r="EX372" s="13" t="n">
        <v>-0.06874</v>
      </c>
      <c r="EY372" s="13" t="n">
        <v>0.076675</v>
      </c>
      <c r="EZ372" s="13" t="n">
        <v>0.017491</v>
      </c>
      <c r="FA372" s="13" t="n">
        <v>-0.007688</v>
      </c>
      <c r="FB372" s="13" t="n">
        <v>-0.000523</v>
      </c>
      <c r="FC372" s="13" t="n">
        <v>0.022992</v>
      </c>
      <c r="FD372" s="13" t="n">
        <v>0.041412</v>
      </c>
      <c r="FE372" s="13" t="n">
        <v>0.025775</v>
      </c>
      <c r="FF372" s="13" t="n">
        <v>0.005438</v>
      </c>
      <c r="FG372" s="13" t="n">
        <v>-0.070463</v>
      </c>
      <c r="FH372" s="13" t="n">
        <v>-0.11985</v>
      </c>
      <c r="FI372" s="13" t="n">
        <v>0.139924</v>
      </c>
      <c r="FJ372" s="13" t="n">
        <v>0.089001</v>
      </c>
      <c r="FK372" s="13" t="n">
        <v>0.018928</v>
      </c>
      <c r="FL372" s="13" t="n">
        <v>0.070143</v>
      </c>
      <c r="FM372" s="13" t="n">
        <v>0.054124</v>
      </c>
      <c r="FN372" s="13" t="n">
        <v>-0.020604</v>
      </c>
      <c r="FO372" s="13" t="n">
        <v>-0.021628</v>
      </c>
      <c r="FP372" s="13" t="n">
        <v>0.130555</v>
      </c>
      <c r="FQ372" s="13" t="n">
        <v>0.041795</v>
      </c>
      <c r="FR372" s="13" t="n">
        <v>-0.018249</v>
      </c>
      <c r="FS372" s="13" t="n">
        <v>0.019443</v>
      </c>
      <c r="FT372" s="13" t="n">
        <v>0.020896</v>
      </c>
      <c r="FU372" s="13" t="n">
        <v>0.053291</v>
      </c>
      <c r="FV372" s="13" t="n">
        <v>-0.004423</v>
      </c>
      <c r="FW372" s="13" t="n">
        <v>0.043268</v>
      </c>
      <c r="FX372" s="13" t="n">
        <v>0.030241</v>
      </c>
      <c r="FY372" s="13" t="n">
        <v>0.029029</v>
      </c>
      <c r="FZ372" s="13" t="n">
        <v>-0.051931</v>
      </c>
      <c r="GA372" s="13" t="n">
        <v>0.076494</v>
      </c>
      <c r="GB372" s="13" t="n">
        <v>-0.023675</v>
      </c>
      <c r="GC372" s="13" t="n">
        <v>0.027244</v>
      </c>
    </row>
    <row r="373" customFormat="false" ht="15" hidden="false" customHeight="false" outlineLevel="0" collapsed="false">
      <c r="B373" s="8" t="str">
        <f aca="false">Deals!B373</f>
        <v>Alaska Air Group, Inc.</v>
      </c>
      <c r="C373" s="12" t="n">
        <v>1</v>
      </c>
      <c r="D373" s="13" t="n">
        <v>0.057365</v>
      </c>
      <c r="E373" s="13" t="n">
        <v>0.045832</v>
      </c>
      <c r="F373" s="13" t="n">
        <v>-0.057248</v>
      </c>
      <c r="G373" s="13" t="n">
        <v>-0.077315</v>
      </c>
      <c r="H373" s="13" t="n">
        <v>0.02656</v>
      </c>
      <c r="I373" s="13" t="n">
        <v>0.031132</v>
      </c>
      <c r="J373" s="13" t="n">
        <v>-0.050468</v>
      </c>
      <c r="K373" s="13" t="n">
        <v>-0.120497</v>
      </c>
      <c r="L373" s="13" t="n">
        <v>0.021564</v>
      </c>
      <c r="M373" s="13" t="n">
        <v>-0.13426</v>
      </c>
      <c r="N373" s="13" t="n">
        <v>0.052098</v>
      </c>
      <c r="O373" s="13" t="n">
        <v>0.062744</v>
      </c>
      <c r="P373" s="13" t="n">
        <v>-0.105836</v>
      </c>
      <c r="Q373" s="13" t="n">
        <v>-0.013845</v>
      </c>
      <c r="R373" s="13" t="n">
        <v>-0.03938</v>
      </c>
      <c r="S373" s="13" t="n">
        <v>0.047934</v>
      </c>
      <c r="T373" s="13" t="n">
        <v>-0.058525</v>
      </c>
      <c r="U373" s="13" t="n">
        <v>-0.006907</v>
      </c>
      <c r="V373" s="13" t="n">
        <v>0.040404</v>
      </c>
      <c r="W373" s="13" t="n">
        <v>0.079261</v>
      </c>
      <c r="X373" s="13" t="n">
        <v>0.020299</v>
      </c>
      <c r="Y373" s="13" t="n">
        <v>-0.108045</v>
      </c>
      <c r="Z373" s="13" t="n">
        <v>0.197981</v>
      </c>
      <c r="AA373" s="13" t="n">
        <v>-0.169397</v>
      </c>
      <c r="AB373" s="13" t="n">
        <v>0.050945</v>
      </c>
      <c r="AC373" s="13" t="n">
        <v>-0.029711</v>
      </c>
      <c r="AD373" s="13" t="n">
        <v>-0.090438</v>
      </c>
      <c r="AE373" s="13" t="n">
        <v>0.102994</v>
      </c>
      <c r="AF373" s="13" t="n">
        <v>-0.05412</v>
      </c>
      <c r="AG373" s="13" t="n">
        <v>0.09811</v>
      </c>
      <c r="AH373" s="13" t="n">
        <v>-0.008606</v>
      </c>
      <c r="AI373" s="13" t="n">
        <v>-0.051926</v>
      </c>
      <c r="AJ373" s="13" t="n">
        <v>0.086906</v>
      </c>
      <c r="AK373" s="13" t="n">
        <v>0.069635</v>
      </c>
      <c r="AL373" s="13" t="n">
        <v>-0.001008</v>
      </c>
      <c r="AM373" s="13" t="n">
        <v>-0.018258</v>
      </c>
      <c r="AN373" s="13" t="n">
        <v>-0.046642</v>
      </c>
      <c r="AO373" s="13" t="n">
        <v>-0.212959</v>
      </c>
      <c r="AP373" s="13" t="n">
        <v>-0.435791</v>
      </c>
      <c r="AQ373" s="13" t="n">
        <v>0.142255</v>
      </c>
      <c r="AR373" s="13" t="n">
        <v>0.051353</v>
      </c>
      <c r="AS373" s="13" t="n">
        <v>0.060544</v>
      </c>
      <c r="AT373" s="13" t="n">
        <v>-0.050193</v>
      </c>
      <c r="AU373" s="13" t="n">
        <v>0.130952</v>
      </c>
      <c r="AV373" s="13" t="n">
        <v>-0.059564</v>
      </c>
      <c r="AW373" s="13" t="n">
        <v>0.034398</v>
      </c>
      <c r="AX373" s="13" t="n">
        <v>0.34521</v>
      </c>
      <c r="AY373" s="13" t="n">
        <v>0.020208</v>
      </c>
      <c r="AZ373" s="13" t="n">
        <v>-0.060962</v>
      </c>
      <c r="BA373" s="13" t="n">
        <v>0.331558</v>
      </c>
      <c r="BB373" s="13" t="n">
        <v>0.064442</v>
      </c>
      <c r="BC373" s="13" t="n">
        <v>-0.001011</v>
      </c>
      <c r="BD373" s="13" t="n">
        <v>0.000868</v>
      </c>
      <c r="BE373" s="13" t="n">
        <v>-0.128468</v>
      </c>
      <c r="BF373" s="13" t="n">
        <v>-0.037805</v>
      </c>
      <c r="BG373" s="13" t="n">
        <v>-0.01189</v>
      </c>
      <c r="BH373" s="13" t="n">
        <v>0.021974</v>
      </c>
      <c r="BI373" s="13" t="n">
        <v>-0.098976</v>
      </c>
      <c r="BJ373" s="13" t="n">
        <v>-0.080114</v>
      </c>
      <c r="BK373" s="13" t="n">
        <v>0.072679</v>
      </c>
      <c r="BM373" s="13" t="n">
        <v>0.036717</v>
      </c>
      <c r="BN373" s="13" t="n">
        <v>0.025925</v>
      </c>
      <c r="BO373" s="13" t="n">
        <v>-2.3E-005</v>
      </c>
      <c r="BP373" s="13" t="n">
        <v>0.016783</v>
      </c>
      <c r="BQ373" s="13" t="n">
        <v>-0.005317</v>
      </c>
      <c r="BR373" s="13" t="n">
        <v>0.015919</v>
      </c>
      <c r="BS373" s="13" t="n">
        <v>0.011914</v>
      </c>
      <c r="BT373" s="13" t="n">
        <v>0.001535</v>
      </c>
      <c r="BU373" s="13" t="n">
        <v>0.037843</v>
      </c>
      <c r="BV373" s="13" t="n">
        <v>0.032391</v>
      </c>
      <c r="BW373" s="13" t="n">
        <v>0.048332</v>
      </c>
      <c r="BX373" s="13" t="n">
        <v>0.007703</v>
      </c>
      <c r="BY373" s="13" t="n">
        <v>0.056247</v>
      </c>
      <c r="BZ373" s="13" t="n">
        <v>-0.049482</v>
      </c>
      <c r="CA373" s="13" t="n">
        <v>0.001997</v>
      </c>
      <c r="CB373" s="13" t="n">
        <v>-0.00721</v>
      </c>
      <c r="CC373" s="13" t="n">
        <v>0.045945</v>
      </c>
      <c r="CD373" s="13" t="n">
        <v>0.013577</v>
      </c>
      <c r="CE373" s="13" t="n">
        <v>0.031178</v>
      </c>
      <c r="CF373" s="13" t="n">
        <v>0.031503</v>
      </c>
      <c r="CG373" s="13" t="n">
        <v>0.003622</v>
      </c>
      <c r="CH373" s="13" t="n">
        <v>-0.100105</v>
      </c>
      <c r="CI373" s="13" t="n">
        <v>0.01902</v>
      </c>
      <c r="CJ373" s="13" t="n">
        <v>-0.114177</v>
      </c>
      <c r="CK373" s="13" t="n">
        <v>0.10528</v>
      </c>
      <c r="CL373" s="13" t="n">
        <v>0.049014</v>
      </c>
      <c r="CM373" s="13" t="n">
        <v>0.009375</v>
      </c>
      <c r="CN373" s="13" t="n">
        <v>0.040175</v>
      </c>
      <c r="CO373" s="13" t="n">
        <v>-0.077156</v>
      </c>
      <c r="CP373" s="13" t="n">
        <v>0.095604</v>
      </c>
      <c r="CQ373" s="13" t="n">
        <v>0.012269</v>
      </c>
      <c r="CR373" s="13" t="n">
        <v>-0.046106</v>
      </c>
      <c r="CS373" s="13" t="n">
        <v>0.03074</v>
      </c>
      <c r="CT373" s="13" t="n">
        <v>0.015052</v>
      </c>
      <c r="CU373" s="13" t="n">
        <v>0.040888</v>
      </c>
      <c r="CV373" s="13" t="n">
        <v>0.02847</v>
      </c>
      <c r="CW373" s="13" t="n">
        <v>-0.018014</v>
      </c>
      <c r="CX373" s="13" t="n">
        <v>-0.071353</v>
      </c>
      <c r="CY373" s="13" t="n">
        <v>-0.185883</v>
      </c>
      <c r="CZ373" s="13" t="n">
        <v>0.145135</v>
      </c>
      <c r="DA373" s="13" t="n">
        <v>0.091203</v>
      </c>
      <c r="DB373" s="13" t="n">
        <v>0.008282</v>
      </c>
      <c r="DC373" s="13" t="n">
        <v>0.074489</v>
      </c>
      <c r="DD373" s="13" t="n">
        <v>0.035349</v>
      </c>
      <c r="DE373" s="13" t="n">
        <v>-0.025095</v>
      </c>
      <c r="DF373" s="13" t="n">
        <v>0.015228</v>
      </c>
      <c r="DG373" s="13" t="n">
        <v>0.126834</v>
      </c>
      <c r="DH373" s="13" t="n">
        <v>0.058211</v>
      </c>
      <c r="DI373" s="13" t="n">
        <v>0.006644</v>
      </c>
      <c r="DJ373" s="13" t="n">
        <v>0.052711</v>
      </c>
      <c r="DK373" s="13" t="n">
        <v>0.041592</v>
      </c>
      <c r="DL373" s="13" t="n">
        <v>0.031215</v>
      </c>
      <c r="DM373" s="13" t="n">
        <v>-0.000996</v>
      </c>
      <c r="DN373" s="13" t="n">
        <v>0.002585</v>
      </c>
      <c r="DO373" s="13" t="n">
        <v>0.018915</v>
      </c>
      <c r="DP373" s="13" t="n">
        <v>0.015678</v>
      </c>
      <c r="DQ373" s="13" t="n">
        <v>-0.05048</v>
      </c>
      <c r="DR373" s="13" t="n">
        <v>0.055583</v>
      </c>
      <c r="DS373" s="13" t="n">
        <v>-0.019604</v>
      </c>
      <c r="DT373" s="13" t="n">
        <v>0.058722</v>
      </c>
      <c r="DV373" s="13" t="n">
        <v>0.041283</v>
      </c>
      <c r="DW373" s="13" t="n">
        <v>0.02771</v>
      </c>
      <c r="DX373" s="13" t="n">
        <v>0.000951</v>
      </c>
      <c r="DY373" s="13" t="n">
        <v>0.018779</v>
      </c>
      <c r="DZ373" s="13" t="n">
        <v>-0.004455</v>
      </c>
      <c r="EA373" s="13" t="n">
        <v>0.018669</v>
      </c>
      <c r="EB373" s="13" t="n">
        <v>0.0107</v>
      </c>
      <c r="EC373" s="13" t="n">
        <v>0.000746</v>
      </c>
      <c r="ED373" s="13" t="n">
        <v>0.036305</v>
      </c>
      <c r="EE373" s="13" t="n">
        <v>0.031812</v>
      </c>
      <c r="EF373" s="13" t="n">
        <v>0.046824</v>
      </c>
      <c r="EG373" s="13" t="n">
        <v>0.008793</v>
      </c>
      <c r="EH373" s="13" t="n">
        <v>0.055211</v>
      </c>
      <c r="EI373" s="13" t="n">
        <v>-0.04486</v>
      </c>
      <c r="EJ373" s="13" t="n">
        <v>-0.001829</v>
      </c>
      <c r="EK373" s="13" t="n">
        <v>-0.009547</v>
      </c>
      <c r="EL373" s="13" t="n">
        <v>0.045144</v>
      </c>
      <c r="EM373" s="13" t="n">
        <v>0.013947</v>
      </c>
      <c r="EN373" s="13" t="n">
        <v>0.032185</v>
      </c>
      <c r="EO373" s="13" t="n">
        <v>0.030858</v>
      </c>
      <c r="EP373" s="13" t="n">
        <v>-0.000878</v>
      </c>
      <c r="EQ373" s="13" t="n">
        <v>-0.102856</v>
      </c>
      <c r="ER373" s="13" t="n">
        <v>0.0193</v>
      </c>
      <c r="ES373" s="13" t="n">
        <v>-0.118256</v>
      </c>
      <c r="ET373" s="13" t="n">
        <v>0.112082</v>
      </c>
      <c r="EU373" s="13" t="n">
        <v>0.05047</v>
      </c>
      <c r="EV373" s="13" t="n">
        <v>0.004414</v>
      </c>
      <c r="EW373" s="13" t="n">
        <v>0.045636</v>
      </c>
      <c r="EX373" s="13" t="n">
        <v>-0.085719</v>
      </c>
      <c r="EY373" s="13" t="n">
        <v>0.094344</v>
      </c>
      <c r="EZ373" s="13" t="n">
        <v>0.009871</v>
      </c>
      <c r="FA373" s="13" t="n">
        <v>-0.050563</v>
      </c>
      <c r="FB373" s="13" t="n">
        <v>0.032459</v>
      </c>
      <c r="FC373" s="13" t="n">
        <v>0.011985</v>
      </c>
      <c r="FD373" s="13" t="n">
        <v>0.039272</v>
      </c>
      <c r="FE373" s="13" t="n">
        <v>0.029408</v>
      </c>
      <c r="FF373" s="13" t="n">
        <v>-0.02365</v>
      </c>
      <c r="FG373" s="13" t="n">
        <v>-0.076039</v>
      </c>
      <c r="FH373" s="13" t="n">
        <v>-0.200642</v>
      </c>
      <c r="FI373" s="13" t="n">
        <v>0.153123</v>
      </c>
      <c r="FJ373" s="13" t="n">
        <v>0.076251</v>
      </c>
      <c r="FK373" s="13" t="n">
        <v>0.019646</v>
      </c>
      <c r="FL373" s="13" t="n">
        <v>0.073602</v>
      </c>
      <c r="FM373" s="13" t="n">
        <v>0.033359</v>
      </c>
      <c r="FN373" s="13" t="n">
        <v>-0.034294</v>
      </c>
      <c r="FO373" s="13" t="n">
        <v>0.009723</v>
      </c>
      <c r="FP373" s="13" t="n">
        <v>0.129694</v>
      </c>
      <c r="FQ373" s="13" t="n">
        <v>0.059796</v>
      </c>
      <c r="FR373" s="13" t="n">
        <v>0.020209</v>
      </c>
      <c r="FS373" s="13" t="n">
        <v>0.046584</v>
      </c>
      <c r="FT373" s="13" t="n">
        <v>0.042845</v>
      </c>
      <c r="FU373" s="13" t="n">
        <v>0.034177</v>
      </c>
      <c r="FV373" s="13" t="n">
        <v>-0.007006</v>
      </c>
      <c r="FW373" s="13" t="n">
        <v>0.001047</v>
      </c>
      <c r="FX373" s="13" t="n">
        <v>0.00943</v>
      </c>
      <c r="FY373" s="13" t="n">
        <v>0.0133</v>
      </c>
      <c r="FZ373" s="13" t="n">
        <v>-0.050123</v>
      </c>
      <c r="GA373" s="13" t="n">
        <v>0.053583</v>
      </c>
      <c r="GB373" s="13" t="n">
        <v>-0.022478</v>
      </c>
      <c r="GC373" s="13" t="n">
        <v>0.054778</v>
      </c>
    </row>
    <row r="374" customFormat="false" ht="15" hidden="false" customHeight="false" outlineLevel="0" collapsed="false">
      <c r="B374" s="8" t="str">
        <f aca="false">Deals!B374</f>
        <v>G Iii Apparel Group Ltd /De/</v>
      </c>
      <c r="C374" s="12" t="n">
        <v>1</v>
      </c>
      <c r="D374" s="13" t="n">
        <v>-0.111637</v>
      </c>
      <c r="E374" s="13" t="n">
        <v>-0.020183</v>
      </c>
      <c r="F374" s="13" t="n">
        <v>-0.149242</v>
      </c>
      <c r="G374" s="13" t="n">
        <v>0.082686</v>
      </c>
      <c r="H374" s="13" t="n">
        <v>-0.174262</v>
      </c>
      <c r="I374" s="13" t="n">
        <v>0.274911</v>
      </c>
      <c r="J374" s="13" t="n">
        <v>0.043287</v>
      </c>
      <c r="K374" s="13" t="n">
        <v>0.056473</v>
      </c>
      <c r="L374" s="13" t="n">
        <v>0.055273</v>
      </c>
      <c r="M374" s="13" t="n">
        <v>-0.126809</v>
      </c>
      <c r="N374" s="13" t="n">
        <v>0.21547</v>
      </c>
      <c r="O374" s="13" t="n">
        <v>0.197727</v>
      </c>
      <c r="P374" s="13" t="n">
        <v>0.01247</v>
      </c>
      <c r="Q374" s="13" t="n">
        <v>-0.01178</v>
      </c>
      <c r="R374" s="13" t="n">
        <v>0.020862</v>
      </c>
      <c r="S374" s="13" t="n">
        <v>-0.031582</v>
      </c>
      <c r="T374" s="13" t="n">
        <v>0.14826</v>
      </c>
      <c r="U374" s="13" t="n">
        <v>0.059666</v>
      </c>
      <c r="V374" s="13" t="n">
        <v>0.029279</v>
      </c>
      <c r="W374" s="13" t="n">
        <v>-0.004814</v>
      </c>
      <c r="X374" s="13" t="n">
        <v>0.059587</v>
      </c>
      <c r="Y374" s="13" t="n">
        <v>-0.172857</v>
      </c>
      <c r="Z374" s="13" t="n">
        <v>0.005519</v>
      </c>
      <c r="AA374" s="13" t="n">
        <v>-0.304142</v>
      </c>
      <c r="AB374" s="13" t="n">
        <v>0.250269</v>
      </c>
      <c r="AC374" s="13" t="n">
        <v>0.021222</v>
      </c>
      <c r="AD374" s="13" t="n">
        <v>0.122157</v>
      </c>
      <c r="AE374" s="13" t="n">
        <v>0.07983</v>
      </c>
      <c r="AF374" s="13" t="n">
        <v>-0.403708</v>
      </c>
      <c r="AG374" s="13" t="n">
        <v>0.143412</v>
      </c>
      <c r="AH374" s="13" t="n">
        <v>-0.025833</v>
      </c>
      <c r="AI374" s="13" t="n">
        <v>-0.284368</v>
      </c>
      <c r="AJ374" s="13" t="n">
        <v>0.25646</v>
      </c>
      <c r="AK374" s="13" t="n">
        <v>-0.025611</v>
      </c>
      <c r="AL374" s="13" t="n">
        <v>0.178813</v>
      </c>
      <c r="AM374" s="13" t="n">
        <v>0.131757</v>
      </c>
      <c r="AN374" s="13" t="n">
        <v>-0.187761</v>
      </c>
      <c r="AO374" s="13" t="n">
        <v>-0.178243</v>
      </c>
      <c r="AP374" s="13" t="n">
        <v>-0.655635</v>
      </c>
      <c r="AQ374" s="13" t="n">
        <v>0.471429</v>
      </c>
      <c r="AR374" s="13" t="n">
        <v>-0.088261</v>
      </c>
      <c r="AS374" s="13" t="n">
        <v>0.286544</v>
      </c>
      <c r="AT374" s="13" t="n">
        <v>-0.255831</v>
      </c>
      <c r="AU374" s="13" t="n">
        <v>0.118301</v>
      </c>
      <c r="AV374" s="13" t="n">
        <v>0.185353</v>
      </c>
      <c r="AW374" s="13" t="n">
        <v>0.028223</v>
      </c>
      <c r="AX374" s="13" t="n">
        <v>0.511128</v>
      </c>
      <c r="AY374" s="13" t="n">
        <v>0.165439</v>
      </c>
      <c r="AZ374" s="13" t="n">
        <v>0.139006</v>
      </c>
      <c r="BA374" s="13" t="n">
        <v>0.064719</v>
      </c>
      <c r="BB374" s="13" t="n">
        <v>0.046891</v>
      </c>
      <c r="BC374" s="13" t="n">
        <v>0.077969</v>
      </c>
      <c r="BD374" s="13" t="n">
        <v>0.016928</v>
      </c>
      <c r="BE374" s="13" t="n">
        <v>-0.005448</v>
      </c>
      <c r="BF374" s="13" t="n">
        <v>-0.091296</v>
      </c>
      <c r="BG374" s="13" t="n">
        <v>0.035834</v>
      </c>
      <c r="BH374" s="13" t="n">
        <v>-0.085031</v>
      </c>
      <c r="BI374" s="13" t="n">
        <v>0.012721</v>
      </c>
      <c r="BJ374" s="13" t="n">
        <v>0.034194</v>
      </c>
      <c r="BK374" s="13" t="n">
        <v>-0.067476</v>
      </c>
      <c r="BM374" s="13" t="n">
        <v>-0.019892</v>
      </c>
      <c r="BN374" s="13" t="n">
        <v>0.015421</v>
      </c>
      <c r="BO374" s="13" t="n">
        <v>-0.006455</v>
      </c>
      <c r="BP374" s="13" t="n">
        <v>0.01581</v>
      </c>
      <c r="BQ374" s="13" t="n">
        <v>-0.040913</v>
      </c>
      <c r="BR374" s="13" t="n">
        <v>0.029799</v>
      </c>
      <c r="BS374" s="13" t="n">
        <v>0.013482</v>
      </c>
      <c r="BT374" s="13" t="n">
        <v>-0.030978</v>
      </c>
      <c r="BU374" s="13" t="n">
        <v>0.093012</v>
      </c>
      <c r="BV374" s="13" t="n">
        <v>-0.00044</v>
      </c>
      <c r="BW374" s="13" t="n">
        <v>0.022007</v>
      </c>
      <c r="BX374" s="13" t="n">
        <v>-0.001032</v>
      </c>
      <c r="BY374" s="13" t="n">
        <v>0.022074</v>
      </c>
      <c r="BZ374" s="13" t="n">
        <v>-0.036871</v>
      </c>
      <c r="CA374" s="13" t="n">
        <v>0.013443</v>
      </c>
      <c r="CB374" s="13" t="n">
        <v>0.008587</v>
      </c>
      <c r="CC374" s="13" t="n">
        <v>0.071675</v>
      </c>
      <c r="CD374" s="13" t="n">
        <v>-0.011675</v>
      </c>
      <c r="CE374" s="13" t="n">
        <v>0.006792</v>
      </c>
      <c r="CF374" s="13" t="n">
        <v>0.021936</v>
      </c>
      <c r="CG374" s="13" t="n">
        <v>-0.034807</v>
      </c>
      <c r="CH374" s="13" t="n">
        <v>-0.114071</v>
      </c>
      <c r="CI374" s="13" t="n">
        <v>0.017152</v>
      </c>
      <c r="CJ374" s="13" t="n">
        <v>-0.125847</v>
      </c>
      <c r="CK374" s="13" t="n">
        <v>0.103834</v>
      </c>
      <c r="CL374" s="13" t="n">
        <v>0.052297</v>
      </c>
      <c r="CM374" s="13" t="n">
        <v>-0.063878</v>
      </c>
      <c r="CN374" s="13" t="n">
        <v>0.03804</v>
      </c>
      <c r="CO374" s="13" t="n">
        <v>-0.104296</v>
      </c>
      <c r="CP374" s="13" t="n">
        <v>0.068623</v>
      </c>
      <c r="CQ374" s="13" t="n">
        <v>0.008882</v>
      </c>
      <c r="CR374" s="13" t="n">
        <v>-0.062116</v>
      </c>
      <c r="CS374" s="13" t="n">
        <v>0.055453</v>
      </c>
      <c r="CT374" s="13" t="n">
        <v>0.027114</v>
      </c>
      <c r="CU374" s="13" t="n">
        <v>0.035496</v>
      </c>
      <c r="CV374" s="13" t="n">
        <v>0.026587</v>
      </c>
      <c r="CW374" s="13" t="n">
        <v>-0.064425</v>
      </c>
      <c r="CX374" s="13" t="n">
        <v>-0.102497</v>
      </c>
      <c r="CY374" s="13" t="n">
        <v>-0.23572</v>
      </c>
      <c r="CZ374" s="13" t="n">
        <v>0.099268</v>
      </c>
      <c r="DA374" s="13" t="n">
        <v>0.015516</v>
      </c>
      <c r="DB374" s="13" t="n">
        <v>0.028691</v>
      </c>
      <c r="DC374" s="13" t="n">
        <v>0.017674</v>
      </c>
      <c r="DD374" s="13" t="n">
        <v>0.030372</v>
      </c>
      <c r="DE374" s="13" t="n">
        <v>-0.06808</v>
      </c>
      <c r="DF374" s="13" t="n">
        <v>0.056662</v>
      </c>
      <c r="DG374" s="13" t="n">
        <v>0.187037</v>
      </c>
      <c r="DH374" s="13" t="n">
        <v>0.088872</v>
      </c>
      <c r="DI374" s="13" t="n">
        <v>0.042029</v>
      </c>
      <c r="DJ374" s="13" t="n">
        <v>0.122259</v>
      </c>
      <c r="DK374" s="13" t="n">
        <v>0.046456</v>
      </c>
      <c r="DL374" s="13" t="n">
        <v>0.006733</v>
      </c>
      <c r="DM374" s="13" t="n">
        <v>0.026615</v>
      </c>
      <c r="DN374" s="13" t="n">
        <v>-0.017984</v>
      </c>
      <c r="DO374" s="13" t="n">
        <v>-0.022034</v>
      </c>
      <c r="DP374" s="13" t="n">
        <v>0.01685</v>
      </c>
      <c r="DQ374" s="13" t="n">
        <v>-0.007108</v>
      </c>
      <c r="DR374" s="13" t="n">
        <v>0.049723</v>
      </c>
      <c r="DS374" s="13" t="n">
        <v>-0.026919</v>
      </c>
      <c r="DT374" s="13" t="n">
        <v>0.060643</v>
      </c>
      <c r="DV374" s="13" t="n">
        <v>-0.020244</v>
      </c>
      <c r="DW374" s="13" t="n">
        <v>0.017099</v>
      </c>
      <c r="DX374" s="13" t="n">
        <v>-0.009401</v>
      </c>
      <c r="DY374" s="13" t="n">
        <v>0.017902</v>
      </c>
      <c r="DZ374" s="13" t="n">
        <v>-0.042191</v>
      </c>
      <c r="EA374" s="13" t="n">
        <v>0.032763</v>
      </c>
      <c r="EB374" s="13" t="n">
        <v>0.014262</v>
      </c>
      <c r="EC374" s="13" t="n">
        <v>-0.022284</v>
      </c>
      <c r="ED374" s="13" t="n">
        <v>0.09311</v>
      </c>
      <c r="EE374" s="13" t="n">
        <v>0.003785</v>
      </c>
      <c r="EF374" s="13" t="n">
        <v>0.023653</v>
      </c>
      <c r="EG374" s="13" t="n">
        <v>-0.002032</v>
      </c>
      <c r="EH374" s="13" t="n">
        <v>0.020789</v>
      </c>
      <c r="EI374" s="13" t="n">
        <v>-0.035497</v>
      </c>
      <c r="EJ374" s="13" t="n">
        <v>0.012802</v>
      </c>
      <c r="EK374" s="13" t="n">
        <v>0.006758</v>
      </c>
      <c r="EL374" s="13" t="n">
        <v>0.077577</v>
      </c>
      <c r="EM374" s="13" t="n">
        <v>-0.002753</v>
      </c>
      <c r="EN374" s="13" t="n">
        <v>0.007089</v>
      </c>
      <c r="EO374" s="13" t="n">
        <v>0.019129</v>
      </c>
      <c r="EP374" s="13" t="n">
        <v>-0.03709</v>
      </c>
      <c r="EQ374" s="13" t="n">
        <v>-0.105393</v>
      </c>
      <c r="ER374" s="13" t="n">
        <v>0.014799</v>
      </c>
      <c r="ES374" s="13" t="n">
        <v>-0.129337</v>
      </c>
      <c r="ET374" s="13" t="n">
        <v>0.115225</v>
      </c>
      <c r="EU374" s="13" t="n">
        <v>0.053527</v>
      </c>
      <c r="EV374" s="13" t="n">
        <v>-0.063352</v>
      </c>
      <c r="EW374" s="13" t="n">
        <v>0.032639</v>
      </c>
      <c r="EX374" s="13" t="n">
        <v>-0.109236</v>
      </c>
      <c r="EY374" s="13" t="n">
        <v>0.064453</v>
      </c>
      <c r="EZ374" s="13" t="n">
        <v>0.010913</v>
      </c>
      <c r="FA374" s="13" t="n">
        <v>-0.059578</v>
      </c>
      <c r="FB374" s="13" t="n">
        <v>0.056985</v>
      </c>
      <c r="FC374" s="13" t="n">
        <v>0.025523</v>
      </c>
      <c r="FD374" s="13" t="n">
        <v>0.030961</v>
      </c>
      <c r="FE374" s="13" t="n">
        <v>0.035151</v>
      </c>
      <c r="FF374" s="13" t="n">
        <v>-0.068493</v>
      </c>
      <c r="FG374" s="13" t="n">
        <v>-0.103572</v>
      </c>
      <c r="FH374" s="13" t="n">
        <v>-0.245916</v>
      </c>
      <c r="FI374" s="13" t="n">
        <v>0.113288</v>
      </c>
      <c r="FJ374" s="13" t="n">
        <v>0.006015</v>
      </c>
      <c r="FK374" s="13" t="n">
        <v>0.035316</v>
      </c>
      <c r="FL374" s="13" t="n">
        <v>0.013706</v>
      </c>
      <c r="FM374" s="13" t="n">
        <v>0.037934</v>
      </c>
      <c r="FN374" s="13" t="n">
        <v>-0.067679</v>
      </c>
      <c r="FO374" s="13" t="n">
        <v>0.062457</v>
      </c>
      <c r="FP374" s="13" t="n">
        <v>0.193279</v>
      </c>
      <c r="FQ374" s="13" t="n">
        <v>0.088936</v>
      </c>
      <c r="FR374" s="13" t="n">
        <v>0.053208</v>
      </c>
      <c r="FS374" s="13" t="n">
        <v>0.127437</v>
      </c>
      <c r="FT374" s="13" t="n">
        <v>0.058206</v>
      </c>
      <c r="FU374" s="13" t="n">
        <v>0.009815</v>
      </c>
      <c r="FV374" s="13" t="n">
        <v>0.02938</v>
      </c>
      <c r="FW374" s="13" t="n">
        <v>-0.01931</v>
      </c>
      <c r="FX374" s="13" t="n">
        <v>-0.01904</v>
      </c>
      <c r="FY374" s="13" t="n">
        <v>0.014363</v>
      </c>
      <c r="FZ374" s="13" t="n">
        <v>-0.004066</v>
      </c>
      <c r="GA374" s="13" t="n">
        <v>0.046113</v>
      </c>
      <c r="GB374" s="13" t="n">
        <v>-0.025583</v>
      </c>
      <c r="GC374" s="13" t="n">
        <v>0.065363</v>
      </c>
    </row>
    <row r="375" customFormat="false" ht="15" hidden="false" customHeight="false" outlineLevel="0" collapsed="false">
      <c r="B375" s="8" t="str">
        <f aca="false">Deals!B375</f>
        <v>Helios Technologies, Inc.</v>
      </c>
      <c r="C375" s="12" t="n">
        <v>1</v>
      </c>
      <c r="D375" s="13" t="n">
        <v>-0.019765</v>
      </c>
      <c r="E375" s="13" t="n">
        <v>-0.055641</v>
      </c>
      <c r="F375" s="13" t="n">
        <v>-0.024054</v>
      </c>
      <c r="G375" s="13" t="n">
        <v>0.075602</v>
      </c>
      <c r="H375" s="13" t="n">
        <v>0.101699</v>
      </c>
      <c r="I375" s="13" t="n">
        <v>-0.002804</v>
      </c>
      <c r="J375" s="13" t="n">
        <v>-0.030701</v>
      </c>
      <c r="K375" s="13" t="n">
        <v>0.158366</v>
      </c>
      <c r="L375" s="13" t="n">
        <v>0.127113</v>
      </c>
      <c r="M375" s="13" t="n">
        <v>0.06537</v>
      </c>
      <c r="N375" s="13" t="n">
        <v>0.054406</v>
      </c>
      <c r="O375" s="13" t="n">
        <v>0.066436</v>
      </c>
      <c r="P375" s="13" t="n">
        <v>-0.040346</v>
      </c>
      <c r="Q375" s="13" t="n">
        <v>-0.16366</v>
      </c>
      <c r="R375" s="13" t="n">
        <v>0.031587</v>
      </c>
      <c r="S375" s="13" t="n">
        <v>-0.093167</v>
      </c>
      <c r="T375" s="13" t="n">
        <v>0.024501</v>
      </c>
      <c r="U375" s="13" t="n">
        <v>-0.031551</v>
      </c>
      <c r="V375" s="13" t="n">
        <v>0.080307</v>
      </c>
      <c r="W375" s="13" t="n">
        <v>-0.033039</v>
      </c>
      <c r="X375" s="13" t="n">
        <v>-0.014745</v>
      </c>
      <c r="Y375" s="13" t="n">
        <v>-0.126874</v>
      </c>
      <c r="Z375" s="13" t="n">
        <v>0.032953</v>
      </c>
      <c r="AA375" s="13" t="n">
        <v>-0.121824</v>
      </c>
      <c r="AB375" s="13" t="n">
        <v>0.105013</v>
      </c>
      <c r="AC375" s="13" t="n">
        <v>0.062329</v>
      </c>
      <c r="AD375" s="13" t="n">
        <v>-0.003609</v>
      </c>
      <c r="AE375" s="13" t="n">
        <v>0.031597</v>
      </c>
      <c r="AF375" s="13" t="n">
        <v>-0.087487</v>
      </c>
      <c r="AG375" s="13" t="n">
        <v>0.087277</v>
      </c>
      <c r="AH375" s="13" t="n">
        <v>0.01379</v>
      </c>
      <c r="AI375" s="13" t="n">
        <v>-0.088799</v>
      </c>
      <c r="AJ375" s="13" t="n">
        <v>-0.051881</v>
      </c>
      <c r="AK375" s="13" t="n">
        <v>-0.020951</v>
      </c>
      <c r="AL375" s="13" t="n">
        <v>0.129952</v>
      </c>
      <c r="AM375" s="13" t="n">
        <v>0.032381</v>
      </c>
      <c r="AN375" s="13" t="n">
        <v>-0.078304</v>
      </c>
      <c r="AO375" s="13" t="n">
        <v>-0.065146</v>
      </c>
      <c r="AP375" s="13" t="n">
        <v>-0.046038</v>
      </c>
      <c r="AQ375" s="13" t="n">
        <v>-0.059599</v>
      </c>
      <c r="AR375" s="13" t="n">
        <v>0.005623</v>
      </c>
      <c r="AS375" s="13" t="n">
        <v>0.041375</v>
      </c>
      <c r="AT375" s="13" t="n">
        <v>0.017987</v>
      </c>
      <c r="AU375" s="13" t="n">
        <v>0.086704</v>
      </c>
      <c r="AV375" s="13" t="n">
        <v>-0.114571</v>
      </c>
      <c r="AW375" s="13" t="n">
        <v>0.151923</v>
      </c>
      <c r="AX375" s="13" t="n">
        <v>0.176625</v>
      </c>
      <c r="AY375" s="13" t="n">
        <v>0.08247</v>
      </c>
      <c r="AZ375" s="13" t="n">
        <v>0.025333</v>
      </c>
      <c r="BA375" s="13" t="n">
        <v>0.1989</v>
      </c>
      <c r="BB375" s="13" t="n">
        <v>0.11422</v>
      </c>
      <c r="BC375" s="13" t="n">
        <v>-0.008097</v>
      </c>
      <c r="BD375" s="13" t="n">
        <v>-0.017017</v>
      </c>
      <c r="BE375" s="13" t="n">
        <v>0.098522</v>
      </c>
      <c r="BF375" s="13" t="n">
        <v>0.035874</v>
      </c>
      <c r="BG375" s="13" t="n">
        <v>0.009524</v>
      </c>
      <c r="BH375" s="13" t="n">
        <v>0.006003</v>
      </c>
      <c r="BI375" s="13" t="n">
        <v>0.109974</v>
      </c>
      <c r="BJ375" s="13" t="n">
        <v>0.101922</v>
      </c>
      <c r="BK375" s="13" t="n">
        <v>0.048241</v>
      </c>
      <c r="BM375" s="13" t="n">
        <v>0.025391</v>
      </c>
      <c r="BN375" s="13" t="n">
        <v>0.058384</v>
      </c>
      <c r="BO375" s="13" t="n">
        <v>0.035308</v>
      </c>
      <c r="BP375" s="13" t="n">
        <v>0.039279</v>
      </c>
      <c r="BQ375" s="13" t="n">
        <v>0.004125</v>
      </c>
      <c r="BR375" s="13" t="n">
        <v>0.060634</v>
      </c>
      <c r="BS375" s="13" t="n">
        <v>-0.000707</v>
      </c>
      <c r="BT375" s="13" t="n">
        <v>-0.008322</v>
      </c>
      <c r="BU375" s="13" t="n">
        <v>0.056939</v>
      </c>
      <c r="BV375" s="13" t="n">
        <v>0.002457</v>
      </c>
      <c r="BW375" s="13" t="n">
        <v>0.021676</v>
      </c>
      <c r="BX375" s="13" t="n">
        <v>0.000668</v>
      </c>
      <c r="BY375" s="13" t="n">
        <v>0.028132</v>
      </c>
      <c r="BZ375" s="13" t="n">
        <v>-0.040882</v>
      </c>
      <c r="CA375" s="13" t="n">
        <v>0.020508</v>
      </c>
      <c r="CB375" s="13" t="n">
        <v>0.001011</v>
      </c>
      <c r="CC375" s="13" t="n">
        <v>0.086613</v>
      </c>
      <c r="CD375" s="13" t="n">
        <v>0.011741</v>
      </c>
      <c r="CE375" s="13" t="n">
        <v>0.014514</v>
      </c>
      <c r="CF375" s="13" t="n">
        <v>0.076902</v>
      </c>
      <c r="CG375" s="13" t="n">
        <v>-0.014745</v>
      </c>
      <c r="CH375" s="13" t="n">
        <v>-0.126874</v>
      </c>
      <c r="CI375" s="13" t="n">
        <v>0.032953</v>
      </c>
      <c r="CJ375" s="13" t="n">
        <v>-0.121824</v>
      </c>
      <c r="CK375" s="13" t="n">
        <v>0.105013</v>
      </c>
      <c r="CL375" s="13" t="n">
        <v>0.062329</v>
      </c>
      <c r="CM375" s="13" t="n">
        <v>-0.003609</v>
      </c>
      <c r="CN375" s="13" t="n">
        <v>0.031597</v>
      </c>
      <c r="CO375" s="13" t="n">
        <v>-0.087487</v>
      </c>
      <c r="CP375" s="13" t="n">
        <v>0.087277</v>
      </c>
      <c r="CQ375" s="13" t="n">
        <v>-0.028809</v>
      </c>
      <c r="CR375" s="13" t="n">
        <v>-0.01142</v>
      </c>
      <c r="CS375" s="13" t="n">
        <v>-0.016157</v>
      </c>
      <c r="CT375" s="13" t="n">
        <v>0.036256</v>
      </c>
      <c r="CU375" s="13" t="n">
        <v>0.080028</v>
      </c>
      <c r="CV375" s="13" t="n">
        <v>0.039635</v>
      </c>
      <c r="CW375" s="13" t="n">
        <v>-0.02818</v>
      </c>
      <c r="CX375" s="13" t="n">
        <v>-0.076341</v>
      </c>
      <c r="CY375" s="13" t="n">
        <v>-0.193604</v>
      </c>
      <c r="CZ375" s="13" t="n">
        <v>0.193768</v>
      </c>
      <c r="DA375" s="13" t="n">
        <v>0.102705</v>
      </c>
      <c r="DB375" s="13" t="n">
        <v>0.05686</v>
      </c>
      <c r="DC375" s="13" t="n">
        <v>0.007253</v>
      </c>
      <c r="DD375" s="13" t="n">
        <v>0.079862</v>
      </c>
      <c r="DE375" s="13" t="n">
        <v>0.003401</v>
      </c>
      <c r="DF375" s="13" t="n">
        <v>-0.019809</v>
      </c>
      <c r="DG375" s="13" t="n">
        <v>0.214791</v>
      </c>
      <c r="DH375" s="13" t="n">
        <v>0.115065</v>
      </c>
      <c r="DI375" s="13" t="n">
        <v>0.116678</v>
      </c>
      <c r="DJ375" s="13" t="n">
        <v>0.040745</v>
      </c>
      <c r="DK375" s="13" t="n">
        <v>-0.048473</v>
      </c>
      <c r="DL375" s="13" t="n">
        <v>0.032353</v>
      </c>
      <c r="DM375" s="13" t="n">
        <v>-0.025949</v>
      </c>
      <c r="DN375" s="13" t="n">
        <v>0.06983</v>
      </c>
      <c r="DO375" s="13" t="n">
        <v>-0.075376</v>
      </c>
      <c r="DP375" s="13" t="n">
        <v>0.020545</v>
      </c>
      <c r="DQ375" s="13" t="n">
        <v>-0.052806</v>
      </c>
      <c r="DR375" s="13" t="n">
        <v>0.024457</v>
      </c>
      <c r="DS375" s="13" t="n">
        <v>-0.080613</v>
      </c>
      <c r="DT375" s="13" t="n">
        <v>-0.005266</v>
      </c>
      <c r="DV375" s="13" t="n">
        <v>0.021881</v>
      </c>
      <c r="DW375" s="13" t="n">
        <v>0.051798</v>
      </c>
      <c r="DX375" s="13" t="n">
        <v>0.026138</v>
      </c>
      <c r="DY375" s="13" t="n">
        <v>0.025624</v>
      </c>
      <c r="DZ375" s="13" t="n">
        <v>0.00125</v>
      </c>
      <c r="EA375" s="13" t="n">
        <v>0.064913</v>
      </c>
      <c r="EB375" s="13" t="n">
        <v>-0.000761</v>
      </c>
      <c r="EC375" s="13" t="n">
        <v>-0.00633</v>
      </c>
      <c r="ED375" s="13" t="n">
        <v>0.065065</v>
      </c>
      <c r="EE375" s="13" t="n">
        <v>0.003386</v>
      </c>
      <c r="EF375" s="13" t="n">
        <v>0.017911</v>
      </c>
      <c r="EG375" s="13" t="n">
        <v>0.013895</v>
      </c>
      <c r="EH375" s="13" t="n">
        <v>0.034612</v>
      </c>
      <c r="EI375" s="13" t="n">
        <v>-0.042567</v>
      </c>
      <c r="EJ375" s="13" t="n">
        <v>0.0217</v>
      </c>
      <c r="EK375" s="13" t="n">
        <v>0.00687</v>
      </c>
      <c r="EL375" s="13" t="n">
        <v>0.088975</v>
      </c>
      <c r="EM375" s="13" t="n">
        <v>0.018863</v>
      </c>
      <c r="EN375" s="13" t="n">
        <v>0.018278</v>
      </c>
      <c r="EO375" s="13" t="n">
        <v>0.080577</v>
      </c>
      <c r="EP375" s="13" t="n">
        <v>-0.022076</v>
      </c>
      <c r="EQ375" s="13" t="n">
        <v>-0.128605</v>
      </c>
      <c r="ER375" s="13" t="n">
        <v>0.03849</v>
      </c>
      <c r="ES375" s="13" t="n">
        <v>-0.118677</v>
      </c>
      <c r="ET375" s="13" t="n">
        <v>0.111825</v>
      </c>
      <c r="EU375" s="13" t="n">
        <v>0.058983</v>
      </c>
      <c r="EV375" s="13" t="n">
        <v>-0.002331</v>
      </c>
      <c r="EW375" s="13" t="n">
        <v>0.039686</v>
      </c>
      <c r="EX375" s="13" t="n">
        <v>-0.087181</v>
      </c>
      <c r="EY375" s="13" t="n">
        <v>0.089517</v>
      </c>
      <c r="EZ375" s="13" t="n">
        <v>-0.030387</v>
      </c>
      <c r="FA375" s="13" t="n">
        <v>-0.027645</v>
      </c>
      <c r="FB375" s="13" t="n">
        <v>-0.007693</v>
      </c>
      <c r="FC375" s="13" t="n">
        <v>0.029804</v>
      </c>
      <c r="FD375" s="13" t="n">
        <v>0.120162</v>
      </c>
      <c r="FE375" s="13" t="n">
        <v>0.049735</v>
      </c>
      <c r="FF375" s="13" t="n">
        <v>-0.026751</v>
      </c>
      <c r="FG375" s="13" t="n">
        <v>-0.068025</v>
      </c>
      <c r="FH375" s="13" t="n">
        <v>-0.203745</v>
      </c>
      <c r="FI375" s="13" t="n">
        <v>0.199644</v>
      </c>
      <c r="FJ375" s="13" t="n">
        <v>0.10533</v>
      </c>
      <c r="FK375" s="13" t="n">
        <v>0.060359</v>
      </c>
      <c r="FL375" s="13" t="n">
        <v>0.001874</v>
      </c>
      <c r="FM375" s="13" t="n">
        <v>0.087533</v>
      </c>
      <c r="FN375" s="13" t="n">
        <v>-0.011573</v>
      </c>
      <c r="FO375" s="13" t="n">
        <v>-0.028636</v>
      </c>
      <c r="FP375" s="13" t="n">
        <v>0.206308</v>
      </c>
      <c r="FQ375" s="13" t="n">
        <v>0.094331</v>
      </c>
      <c r="FR375" s="13" t="n">
        <v>0.112618</v>
      </c>
      <c r="FS375" s="13" t="n">
        <v>0.051624</v>
      </c>
      <c r="FT375" s="13" t="n">
        <v>-0.046095</v>
      </c>
      <c r="FU375" s="13" t="n">
        <v>0.028573</v>
      </c>
      <c r="FV375" s="13" t="n">
        <v>-0.026132</v>
      </c>
      <c r="FW375" s="13" t="n">
        <v>0.06635</v>
      </c>
      <c r="FX375" s="13" t="n">
        <v>-0.076813</v>
      </c>
      <c r="FY375" s="13" t="n">
        <v>0.018217</v>
      </c>
      <c r="FZ375" s="13" t="n">
        <v>-0.053317</v>
      </c>
      <c r="GA375" s="13" t="n">
        <v>0.021146</v>
      </c>
      <c r="GB375" s="13" t="n">
        <v>-0.091985</v>
      </c>
      <c r="GC375" s="13" t="n">
        <v>-0.014805</v>
      </c>
    </row>
    <row r="376" customFormat="false" ht="15" hidden="false" customHeight="false" outlineLevel="0" collapsed="false">
      <c r="B376" s="8" t="str">
        <f aca="false">Deals!B376</f>
        <v>Ziff Davis, Inc.</v>
      </c>
      <c r="C376" s="12" t="n">
        <v>1</v>
      </c>
      <c r="D376" s="13" t="n">
        <v>0.024572</v>
      </c>
      <c r="E376" s="13" t="n">
        <v>-0.024162</v>
      </c>
      <c r="F376" s="13" t="n">
        <v>0.030582</v>
      </c>
      <c r="G376" s="13" t="n">
        <v>0.075438</v>
      </c>
      <c r="H376" s="13" t="n">
        <v>-0.058123</v>
      </c>
      <c r="I376" s="13" t="n">
        <v>0.005554</v>
      </c>
      <c r="J376" s="13" t="n">
        <v>-0.005406</v>
      </c>
      <c r="K376" s="13" t="n">
        <v>-0.105932</v>
      </c>
      <c r="L376" s="13" t="n">
        <v>-0.018597</v>
      </c>
      <c r="M376" s="13" t="n">
        <v>0.003519</v>
      </c>
      <c r="N376" s="13" t="n">
        <v>0.023132</v>
      </c>
      <c r="O376" s="13" t="n">
        <v>-0.005698</v>
      </c>
      <c r="P376" s="13" t="n">
        <v>0.066107</v>
      </c>
      <c r="Q376" s="13" t="n">
        <v>-0.069571</v>
      </c>
      <c r="R376" s="13" t="n">
        <v>0.066198</v>
      </c>
      <c r="S376" s="13" t="n">
        <v>0.005829</v>
      </c>
      <c r="T376" s="13" t="n">
        <v>0.068972</v>
      </c>
      <c r="U376" s="13" t="n">
        <v>0.025699</v>
      </c>
      <c r="V376" s="13" t="n">
        <v>-0.020436</v>
      </c>
      <c r="W376" s="13" t="n">
        <v>-0.021747</v>
      </c>
      <c r="X376" s="13" t="n">
        <v>0.003391</v>
      </c>
      <c r="Y376" s="13" t="n">
        <v>-0.120821</v>
      </c>
      <c r="Z376" s="13" t="n">
        <v>0.019289</v>
      </c>
      <c r="AA376" s="13" t="n">
        <v>-0.060019</v>
      </c>
      <c r="AB376" s="13" t="n">
        <v>0.083309</v>
      </c>
      <c r="AC376" s="13" t="n">
        <v>0.136974</v>
      </c>
      <c r="AD376" s="13" t="n">
        <v>0.018704</v>
      </c>
      <c r="AE376" s="13" t="n">
        <v>0.011778</v>
      </c>
      <c r="AF376" s="13" t="n">
        <v>-0.032812</v>
      </c>
      <c r="AG376" s="13" t="n">
        <v>0.054573</v>
      </c>
      <c r="AH376" s="13" t="n">
        <v>0.00225</v>
      </c>
      <c r="AI376" s="13" t="n">
        <v>-0.050398</v>
      </c>
      <c r="AJ376" s="13" t="n">
        <v>0.073522</v>
      </c>
      <c r="AK376" s="13" t="n">
        <v>0.045585</v>
      </c>
      <c r="AL376" s="13" t="n">
        <v>0.021693</v>
      </c>
      <c r="AM376" s="13" t="n">
        <v>-0.034117</v>
      </c>
      <c r="AN376" s="13" t="n">
        <v>0.022943</v>
      </c>
      <c r="AO376" s="13" t="n">
        <v>-0.088984</v>
      </c>
      <c r="AP376" s="13" t="n">
        <v>-0.142906</v>
      </c>
      <c r="AQ376" s="13" t="n">
        <v>0.077355</v>
      </c>
      <c r="AR376" s="13" t="n">
        <v>-0.029018</v>
      </c>
      <c r="AS376" s="13" t="n">
        <v>-0.19272</v>
      </c>
      <c r="AT376" s="13" t="n">
        <v>-0.102674</v>
      </c>
      <c r="AU376" s="13" t="n">
        <v>0.233956</v>
      </c>
      <c r="AV376" s="13" t="n">
        <v>-0.011002</v>
      </c>
      <c r="AW376" s="13" t="n">
        <v>-0.019359</v>
      </c>
      <c r="AX376" s="13" t="n">
        <v>0.320124</v>
      </c>
      <c r="AY376" s="13" t="n">
        <v>0.090169</v>
      </c>
      <c r="AZ376" s="13" t="n">
        <v>0.05067</v>
      </c>
      <c r="BA376" s="13" t="n">
        <v>0.085152</v>
      </c>
      <c r="BB376" s="13" t="n">
        <v>0.076136</v>
      </c>
      <c r="BC376" s="13" t="n">
        <v>0.009511</v>
      </c>
      <c r="BD376" s="13" t="n">
        <v>0.029174</v>
      </c>
      <c r="BE376" s="13" t="n">
        <v>0.104553</v>
      </c>
      <c r="BF376" s="13" t="n">
        <v>0.027045</v>
      </c>
      <c r="BG376" s="13" t="n">
        <v>-0.025271</v>
      </c>
      <c r="BH376" s="13" t="n">
        <v>-0.007843</v>
      </c>
      <c r="BI376" s="13" t="n">
        <v>-0.061118</v>
      </c>
      <c r="BJ376" s="13" t="n">
        <v>-0.112263</v>
      </c>
      <c r="BK376" s="13" t="n">
        <v>-0.026434</v>
      </c>
      <c r="BM376" s="13" t="n">
        <v>0.018865</v>
      </c>
      <c r="BN376" s="13" t="n">
        <v>0.014755</v>
      </c>
      <c r="BO376" s="13" t="n">
        <v>-0.00231</v>
      </c>
      <c r="BP376" s="13" t="n">
        <v>0.011011</v>
      </c>
      <c r="BQ376" s="13" t="n">
        <v>-0.009065</v>
      </c>
      <c r="BR376" s="13" t="n">
        <v>0.020227</v>
      </c>
      <c r="BS376" s="13" t="n">
        <v>0.005463</v>
      </c>
      <c r="BT376" s="13" t="n">
        <v>-0.018586</v>
      </c>
      <c r="BU376" s="13" t="n">
        <v>0.046011</v>
      </c>
      <c r="BV376" s="13" t="n">
        <v>0.01906</v>
      </c>
      <c r="BW376" s="13" t="n">
        <v>0.034775</v>
      </c>
      <c r="BX376" s="13" t="n">
        <v>-0.001446</v>
      </c>
      <c r="BY376" s="13" t="n">
        <v>0.037257</v>
      </c>
      <c r="BZ376" s="13" t="n">
        <v>-0.035351</v>
      </c>
      <c r="CA376" s="13" t="n">
        <v>0.01168</v>
      </c>
      <c r="CB376" s="13" t="n">
        <v>0.002978</v>
      </c>
      <c r="CC376" s="13" t="n">
        <v>0.052862</v>
      </c>
      <c r="CD376" s="13" t="n">
        <v>0.007789</v>
      </c>
      <c r="CE376" s="13" t="n">
        <v>0.026064</v>
      </c>
      <c r="CF376" s="13" t="n">
        <v>0.051329</v>
      </c>
      <c r="CG376" s="13" t="n">
        <v>-0.010991</v>
      </c>
      <c r="CH376" s="13" t="n">
        <v>-0.106</v>
      </c>
      <c r="CI376" s="13" t="n">
        <v>0.024752</v>
      </c>
      <c r="CJ376" s="13" t="n">
        <v>-0.108788</v>
      </c>
      <c r="CK376" s="13" t="n">
        <v>0.100445</v>
      </c>
      <c r="CL376" s="13" t="n">
        <v>0.060194</v>
      </c>
      <c r="CM376" s="13" t="n">
        <v>-0.018345</v>
      </c>
      <c r="CN376" s="13" t="n">
        <v>0.044649</v>
      </c>
      <c r="CO376" s="13" t="n">
        <v>-0.082817</v>
      </c>
      <c r="CP376" s="13" t="n">
        <v>0.081164</v>
      </c>
      <c r="CQ376" s="13" t="n">
        <v>0.017156</v>
      </c>
      <c r="CR376" s="13" t="n">
        <v>-0.042057</v>
      </c>
      <c r="CS376" s="13" t="n">
        <v>0.012578</v>
      </c>
      <c r="CT376" s="13" t="n">
        <v>0.025955</v>
      </c>
      <c r="CU376" s="13" t="n">
        <v>0.030184</v>
      </c>
      <c r="CV376" s="13" t="n">
        <v>0.031672</v>
      </c>
      <c r="CW376" s="13" t="n">
        <v>-0.011484</v>
      </c>
      <c r="CX376" s="13" t="n">
        <v>-0.068037</v>
      </c>
      <c r="CY376" s="13" t="n">
        <v>-0.187323</v>
      </c>
      <c r="CZ376" s="13" t="n">
        <v>0.135259</v>
      </c>
      <c r="DA376" s="13" t="n">
        <v>0.091913</v>
      </c>
      <c r="DB376" s="13" t="n">
        <v>0.012826</v>
      </c>
      <c r="DC376" s="13" t="n">
        <v>0.037942</v>
      </c>
      <c r="DD376" s="13" t="n">
        <v>0.055215</v>
      </c>
      <c r="DE376" s="13" t="n">
        <v>-0.011854</v>
      </c>
      <c r="DF376" s="13" t="n">
        <v>0.020769</v>
      </c>
      <c r="DG376" s="13" t="n">
        <v>0.176056</v>
      </c>
      <c r="DH376" s="13" t="n">
        <v>0.08836</v>
      </c>
      <c r="DI376" s="13" t="n">
        <v>0.00942</v>
      </c>
      <c r="DJ376" s="13" t="n">
        <v>0.079959</v>
      </c>
      <c r="DK376" s="13" t="n">
        <v>0.025467</v>
      </c>
      <c r="DL376" s="13" t="n">
        <v>0.039993</v>
      </c>
      <c r="DM376" s="13" t="n">
        <v>-0.007853</v>
      </c>
      <c r="DN376" s="13" t="n">
        <v>0.001045</v>
      </c>
      <c r="DO376" s="13" t="n">
        <v>-0.008307</v>
      </c>
      <c r="DP376" s="13" t="n">
        <v>0.01354</v>
      </c>
      <c r="DQ376" s="13" t="n">
        <v>-0.039939</v>
      </c>
      <c r="DR376" s="13" t="n">
        <v>0.038484</v>
      </c>
      <c r="DS376" s="13" t="n">
        <v>-0.021291</v>
      </c>
      <c r="DT376" s="13" t="n">
        <v>0.044855</v>
      </c>
      <c r="DV376" s="13" t="n">
        <v>0.020789</v>
      </c>
      <c r="DW376" s="13" t="n">
        <v>0.012259</v>
      </c>
      <c r="DX376" s="13" t="n">
        <v>-0.004443</v>
      </c>
      <c r="DY376" s="13" t="n">
        <v>0.015352</v>
      </c>
      <c r="DZ376" s="13" t="n">
        <v>-0.014783</v>
      </c>
      <c r="EA376" s="13" t="n">
        <v>0.021966</v>
      </c>
      <c r="EB376" s="13" t="n">
        <v>0.006962</v>
      </c>
      <c r="EC376" s="13" t="n">
        <v>-0.020048</v>
      </c>
      <c r="ED376" s="13" t="n">
        <v>0.047769</v>
      </c>
      <c r="EE376" s="13" t="n">
        <v>0.010408</v>
      </c>
      <c r="EF376" s="13" t="n">
        <v>0.038008</v>
      </c>
      <c r="EG376" s="13" t="n">
        <v>0.002647</v>
      </c>
      <c r="EH376" s="13" t="n">
        <v>0.03873</v>
      </c>
      <c r="EI376" s="13" t="n">
        <v>-0.0413</v>
      </c>
      <c r="EJ376" s="13" t="n">
        <v>0.011095</v>
      </c>
      <c r="EK376" s="13" t="n">
        <v>0.004647</v>
      </c>
      <c r="EL376" s="13" t="n">
        <v>0.048704</v>
      </c>
      <c r="EM376" s="13" t="n">
        <v>0.013776</v>
      </c>
      <c r="EN376" s="13" t="n">
        <v>0.024714</v>
      </c>
      <c r="EO376" s="13" t="n">
        <v>0.048461</v>
      </c>
      <c r="EP376" s="13" t="n">
        <v>-0.014265</v>
      </c>
      <c r="EQ376" s="13" t="n">
        <v>-0.107156</v>
      </c>
      <c r="ER376" s="13" t="n">
        <v>0.019152</v>
      </c>
      <c r="ES376" s="13" t="n">
        <v>-0.113974</v>
      </c>
      <c r="ET376" s="13" t="n">
        <v>0.108189</v>
      </c>
      <c r="EU376" s="13" t="n">
        <v>0.066692</v>
      </c>
      <c r="EV376" s="13" t="n">
        <v>-0.025629</v>
      </c>
      <c r="EW376" s="13" t="n">
        <v>0.044085</v>
      </c>
      <c r="EX376" s="13" t="n">
        <v>-0.095558</v>
      </c>
      <c r="EY376" s="13" t="n">
        <v>0.084122</v>
      </c>
      <c r="EZ376" s="13" t="n">
        <v>0.016233</v>
      </c>
      <c r="FA376" s="13" t="n">
        <v>-0.042869</v>
      </c>
      <c r="FB376" s="13" t="n">
        <v>0.012393</v>
      </c>
      <c r="FC376" s="13" t="n">
        <v>0.025273</v>
      </c>
      <c r="FD376" s="13" t="n">
        <v>0.039554</v>
      </c>
      <c r="FE376" s="13" t="n">
        <v>0.031341</v>
      </c>
      <c r="FF376" s="13" t="n">
        <v>-0.009539</v>
      </c>
      <c r="FG376" s="13" t="n">
        <v>-0.071545</v>
      </c>
      <c r="FH376" s="13" t="n">
        <v>-0.192857</v>
      </c>
      <c r="FI376" s="13" t="n">
        <v>0.14683</v>
      </c>
      <c r="FJ376" s="13" t="n">
        <v>0.098247</v>
      </c>
      <c r="FK376" s="13" t="n">
        <v>0.014031</v>
      </c>
      <c r="FL376" s="13" t="n">
        <v>0.039286</v>
      </c>
      <c r="FM376" s="13" t="n">
        <v>0.050398</v>
      </c>
      <c r="FN376" s="13" t="n">
        <v>-0.010098</v>
      </c>
      <c r="FO376" s="13" t="n">
        <v>0.031145</v>
      </c>
      <c r="FP376" s="13" t="n">
        <v>0.183067</v>
      </c>
      <c r="FQ376" s="13" t="n">
        <v>0.08896</v>
      </c>
      <c r="FR376" s="13" t="n">
        <v>0.013987</v>
      </c>
      <c r="FS376" s="13" t="n">
        <v>0.089016</v>
      </c>
      <c r="FT376" s="13" t="n">
        <v>0.028616</v>
      </c>
      <c r="FU376" s="13" t="n">
        <v>0.03792</v>
      </c>
      <c r="FV376" s="13" t="n">
        <v>-0.009349</v>
      </c>
      <c r="FW376" s="13" t="n">
        <v>0.003632</v>
      </c>
      <c r="FX376" s="13" t="n">
        <v>-0.007576</v>
      </c>
      <c r="FY376" s="13" t="n">
        <v>0.0162</v>
      </c>
      <c r="FZ376" s="13" t="n">
        <v>-0.038653</v>
      </c>
      <c r="GA376" s="13" t="n">
        <v>0.035353</v>
      </c>
      <c r="GB376" s="13" t="n">
        <v>-0.023202</v>
      </c>
      <c r="GC376" s="13" t="n">
        <v>0.045936</v>
      </c>
    </row>
    <row r="377" customFormat="false" ht="15" hidden="false" customHeight="false" outlineLevel="0" collapsed="false">
      <c r="B377" s="8" t="str">
        <f aca="false">Deals!B377</f>
        <v>Primo Water Corp</v>
      </c>
      <c r="C377" s="12" t="n">
        <v>1</v>
      </c>
      <c r="D377" s="13" t="n">
        <v>-0.064431</v>
      </c>
      <c r="E377" s="13" t="n">
        <v>0.00566</v>
      </c>
      <c r="F377" s="13" t="n">
        <v>0.159475</v>
      </c>
      <c r="G377" s="13" t="n">
        <v>0.065534</v>
      </c>
      <c r="H377" s="13" t="n">
        <v>0.001519</v>
      </c>
      <c r="I377" s="13" t="n">
        <v>0.094769</v>
      </c>
      <c r="J377" s="13" t="n">
        <v>0.076177</v>
      </c>
      <c r="K377" s="13" t="n">
        <v>-0.023166</v>
      </c>
      <c r="L377" s="13" t="n">
        <v>-0.011199</v>
      </c>
      <c r="M377" s="13" t="n">
        <v>-0.000666</v>
      </c>
      <c r="N377" s="13" t="n">
        <v>0.144667</v>
      </c>
      <c r="O377" s="13" t="n">
        <v>-0.029703</v>
      </c>
      <c r="P377" s="13" t="n">
        <v>-0.221489</v>
      </c>
      <c r="Q377" s="13" t="n">
        <v>-0.06091</v>
      </c>
      <c r="R377" s="13" t="n">
        <v>-0.038588</v>
      </c>
      <c r="S377" s="13" t="n">
        <v>0.113578</v>
      </c>
      <c r="T377" s="13" t="n">
        <v>0.302147</v>
      </c>
      <c r="U377" s="13" t="n">
        <v>0.030035</v>
      </c>
      <c r="V377" s="13" t="n">
        <v>0.003431</v>
      </c>
      <c r="W377" s="13" t="n">
        <v>0.139601</v>
      </c>
      <c r="X377" s="13" t="n">
        <v>-0.0975</v>
      </c>
      <c r="Y377" s="13" t="n">
        <v>-0.076454</v>
      </c>
      <c r="Z377" s="13" t="n">
        <v>-0.128974</v>
      </c>
      <c r="AA377" s="13" t="n">
        <v>-0.035124</v>
      </c>
      <c r="AB377" s="13" t="n">
        <v>-0.06995</v>
      </c>
      <c r="AC377" s="13" t="n">
        <v>0.125863</v>
      </c>
      <c r="AD377" s="13" t="n">
        <v>0.053851</v>
      </c>
      <c r="AE377" s="13" t="n">
        <v>0.018758</v>
      </c>
      <c r="AF377" s="13" t="n">
        <v>-0.267302</v>
      </c>
      <c r="AG377" s="13" t="n">
        <v>0.065858</v>
      </c>
      <c r="AH377" s="13" t="n">
        <v>0.200813</v>
      </c>
      <c r="AI377" s="13" t="n">
        <v>-0.17197</v>
      </c>
      <c r="AJ377" s="13" t="n">
        <v>0.004088</v>
      </c>
      <c r="AK377" s="13" t="n">
        <v>-0.014658</v>
      </c>
      <c r="AL377" s="13" t="n">
        <v>-0.157025</v>
      </c>
      <c r="AM377" s="13" t="n">
        <v>0.10098</v>
      </c>
      <c r="AN377" s="13" t="n">
        <v>0.341941</v>
      </c>
      <c r="AO377" s="13" t="n">
        <v>-0.071002</v>
      </c>
      <c r="AP377" s="13" t="n">
        <v>-0.348571</v>
      </c>
      <c r="AQ377" s="13" t="n">
        <v>0.13245</v>
      </c>
      <c r="AR377" s="13" t="n">
        <v>0.172515</v>
      </c>
      <c r="AS377" s="13" t="n">
        <v>0.147963</v>
      </c>
      <c r="AT377" s="13" t="n">
        <v>0.033455</v>
      </c>
      <c r="AU377" s="13" t="n">
        <v>-0.033075</v>
      </c>
      <c r="AV377" s="13" t="n">
        <v>0.038012</v>
      </c>
      <c r="AW377" s="13" t="n">
        <v>-0.117606</v>
      </c>
      <c r="AX377" s="13" t="n">
        <v>0.20431</v>
      </c>
      <c r="AY377" s="13" t="n">
        <v>0.043247</v>
      </c>
      <c r="AZ377" s="13" t="n">
        <v>0.165083</v>
      </c>
      <c r="BA377" s="13" t="n">
        <v>0.083909</v>
      </c>
      <c r="BB377" s="13" t="n">
        <v>-0.055244</v>
      </c>
      <c r="BC377" s="13" t="n">
        <v>-0.027003</v>
      </c>
      <c r="BD377" s="13" t="n">
        <v>0.018956</v>
      </c>
      <c r="BE377" s="13" t="n">
        <v>0.083779</v>
      </c>
      <c r="BF377" s="13" t="n">
        <v>-0.103342</v>
      </c>
      <c r="BG377" s="13" t="n">
        <v>0.025586</v>
      </c>
      <c r="BH377" s="13" t="n">
        <v>-0.056338</v>
      </c>
      <c r="BI377" s="13" t="n">
        <v>0.018208</v>
      </c>
      <c r="BJ377" s="13" t="n">
        <v>-0.08429</v>
      </c>
      <c r="BK377" s="13" t="n">
        <v>-0.067665</v>
      </c>
      <c r="BM377" s="13" t="n">
        <v>0.019359</v>
      </c>
      <c r="BN377" s="13" t="n">
        <v>0.027966</v>
      </c>
      <c r="BO377" s="13" t="n">
        <v>0.020055</v>
      </c>
      <c r="BP377" s="13" t="n">
        <v>0.038317</v>
      </c>
      <c r="BQ377" s="13" t="n">
        <v>-0.019933</v>
      </c>
      <c r="BR377" s="13" t="n">
        <v>0.092614</v>
      </c>
      <c r="BS377" s="13" t="n">
        <v>-0.008108</v>
      </c>
      <c r="BT377" s="13" t="n">
        <v>-0.009</v>
      </c>
      <c r="BU377" s="13" t="n">
        <v>0.071923</v>
      </c>
      <c r="BV377" s="13" t="n">
        <v>-0.029851</v>
      </c>
      <c r="BW377" s="13" t="n">
        <v>0.014022</v>
      </c>
      <c r="BX377" s="13" t="n">
        <v>0.014033</v>
      </c>
      <c r="BY377" s="13" t="n">
        <v>0.035172</v>
      </c>
      <c r="BZ377" s="13" t="n">
        <v>-0.022115</v>
      </c>
      <c r="CA377" s="13" t="n">
        <v>0.02973</v>
      </c>
      <c r="CB377" s="13" t="n">
        <v>0.000982</v>
      </c>
      <c r="CC377" s="13" t="n">
        <v>0.142749</v>
      </c>
      <c r="CD377" s="13" t="n">
        <v>0.037192</v>
      </c>
      <c r="CE377" s="13" t="n">
        <v>-0.014032</v>
      </c>
      <c r="CF377" s="13" t="n">
        <v>0.049426</v>
      </c>
      <c r="CG377" s="13" t="n">
        <v>-0.034265</v>
      </c>
      <c r="CH377" s="13" t="n">
        <v>-0.144463</v>
      </c>
      <c r="CI377" s="13" t="n">
        <v>-0.020807</v>
      </c>
      <c r="CJ377" s="13" t="n">
        <v>-0.14448</v>
      </c>
      <c r="CK377" s="13" t="n">
        <v>0.127349</v>
      </c>
      <c r="CL377" s="13" t="n">
        <v>0.076712</v>
      </c>
      <c r="CM377" s="13" t="n">
        <v>0.007498</v>
      </c>
      <c r="CN377" s="13" t="n">
        <v>0.007617</v>
      </c>
      <c r="CO377" s="13" t="n">
        <v>-0.058013</v>
      </c>
      <c r="CP377" s="13" t="n">
        <v>0.074806</v>
      </c>
      <c r="CQ377" s="13" t="n">
        <v>-0.031092</v>
      </c>
      <c r="CR377" s="13" t="n">
        <v>-0.04019</v>
      </c>
      <c r="CS377" s="13" t="n">
        <v>-0.035549</v>
      </c>
      <c r="CT377" s="13" t="n">
        <v>0.005759</v>
      </c>
      <c r="CU377" s="13" t="n">
        <v>0.079407</v>
      </c>
      <c r="CV377" s="13" t="n">
        <v>0.038663</v>
      </c>
      <c r="CW377" s="13" t="n">
        <v>-0.013578</v>
      </c>
      <c r="CX377" s="13" t="n">
        <v>-0.061052</v>
      </c>
      <c r="CY377" s="13" t="n">
        <v>-0.211592</v>
      </c>
      <c r="CZ377" s="13" t="n">
        <v>0.243389</v>
      </c>
      <c r="DA377" s="13" t="n">
        <v>0.122445</v>
      </c>
      <c r="DB377" s="13" t="n">
        <v>0.10584</v>
      </c>
      <c r="DC377" s="13" t="n">
        <v>0.003305</v>
      </c>
      <c r="DD377" s="13" t="n">
        <v>0.034207</v>
      </c>
      <c r="DE377" s="13" t="n">
        <v>-0.013466</v>
      </c>
      <c r="DF377" s="13" t="n">
        <v>-0.026753</v>
      </c>
      <c r="DG377" s="13" t="n">
        <v>0.2576</v>
      </c>
      <c r="DH377" s="13" t="n">
        <v>0.125156</v>
      </c>
      <c r="DI377" s="13" t="n">
        <v>0.165083</v>
      </c>
      <c r="DJ377" s="13" t="n">
        <v>0.083909</v>
      </c>
      <c r="DK377" s="13" t="n">
        <v>-0.055244</v>
      </c>
      <c r="DL377" s="13" t="n">
        <v>-0.027003</v>
      </c>
      <c r="DM377" s="13" t="n">
        <v>0.018956</v>
      </c>
      <c r="DN377" s="13" t="n">
        <v>0.083779</v>
      </c>
      <c r="DO377" s="13" t="n">
        <v>-0.103342</v>
      </c>
      <c r="DP377" s="13" t="n">
        <v>0.025586</v>
      </c>
      <c r="DQ377" s="13" t="n">
        <v>-0.056338</v>
      </c>
      <c r="DR377" s="13" t="n">
        <v>0.018208</v>
      </c>
      <c r="DS377" s="13" t="n">
        <v>-0.08429</v>
      </c>
      <c r="DT377" s="13" t="n">
        <v>-0.067665</v>
      </c>
      <c r="DV377" s="13" t="n">
        <v>0.016171</v>
      </c>
      <c r="DW377" s="13" t="n">
        <v>0.039368</v>
      </c>
      <c r="DX377" s="13" t="n">
        <v>-0.003141</v>
      </c>
      <c r="DY377" s="13" t="n">
        <v>0.006861</v>
      </c>
      <c r="DZ377" s="13" t="n">
        <v>-0.038109</v>
      </c>
      <c r="EA377" s="13" t="n">
        <v>0.066693</v>
      </c>
      <c r="EB377" s="13" t="n">
        <v>-0.025255</v>
      </c>
      <c r="EC377" s="13" t="n">
        <v>-0.0441</v>
      </c>
      <c r="ED377" s="13" t="n">
        <v>0.098369</v>
      </c>
      <c r="EE377" s="13" t="n">
        <v>-0.021822</v>
      </c>
      <c r="EF377" s="13" t="n">
        <v>0.014181</v>
      </c>
      <c r="EG377" s="13" t="n">
        <v>0.029236</v>
      </c>
      <c r="EH377" s="13" t="n">
        <v>0.014677</v>
      </c>
      <c r="EI377" s="13" t="n">
        <v>-0.048816</v>
      </c>
      <c r="EJ377" s="13" t="n">
        <v>0.031538</v>
      </c>
      <c r="EK377" s="13" t="n">
        <v>-0.014774</v>
      </c>
      <c r="EL377" s="13" t="n">
        <v>0.100543</v>
      </c>
      <c r="EM377" s="13" t="n">
        <v>0.017719</v>
      </c>
      <c r="EN377" s="13" t="n">
        <v>-0.026403</v>
      </c>
      <c r="EO377" s="13" t="n">
        <v>0.046928</v>
      </c>
      <c r="EP377" s="13" t="n">
        <v>-0.003015</v>
      </c>
      <c r="EQ377" s="13" t="n">
        <v>-0.140297</v>
      </c>
      <c r="ER377" s="13" t="n">
        <v>-0.042411</v>
      </c>
      <c r="ES377" s="13" t="n">
        <v>-0.17752</v>
      </c>
      <c r="ET377" s="13" t="n">
        <v>0.240985</v>
      </c>
      <c r="EU377" s="13" t="n">
        <v>0.074662</v>
      </c>
      <c r="EV377" s="13" t="n">
        <v>0.006269</v>
      </c>
      <c r="EW377" s="13" t="n">
        <v>0.008109</v>
      </c>
      <c r="EX377" s="13" t="n">
        <v>-0.078718</v>
      </c>
      <c r="EY377" s="13" t="n">
        <v>0.051518</v>
      </c>
      <c r="EZ377" s="13" t="n">
        <v>-0.035827</v>
      </c>
      <c r="FA377" s="13" t="n">
        <v>-0.03769</v>
      </c>
      <c r="FB377" s="13" t="n">
        <v>-0.033765</v>
      </c>
      <c r="FC377" s="13" t="n">
        <v>0.01837</v>
      </c>
      <c r="FD377" s="13" t="n">
        <v>0.064563</v>
      </c>
      <c r="FE377" s="13" t="n">
        <v>0.045247</v>
      </c>
      <c r="FF377" s="13" t="n">
        <v>0.0003</v>
      </c>
      <c r="FG377" s="13" t="n">
        <v>-0.077165</v>
      </c>
      <c r="FH377" s="13" t="n">
        <v>-0.212237</v>
      </c>
      <c r="FI377" s="13" t="n">
        <v>0.263043</v>
      </c>
      <c r="FJ377" s="13" t="n">
        <v>0.133555</v>
      </c>
      <c r="FK377" s="13" t="n">
        <v>0.113378</v>
      </c>
      <c r="FL377" s="13" t="n">
        <v>0.005489</v>
      </c>
      <c r="FM377" s="13" t="n">
        <v>0.023577</v>
      </c>
      <c r="FN377" s="13" t="n">
        <v>-0.00344</v>
      </c>
      <c r="FO377" s="13" t="n">
        <v>-0.02979</v>
      </c>
      <c r="FP377" s="13" t="n">
        <v>0.230637</v>
      </c>
      <c r="FQ377" s="13" t="n">
        <v>0.140616</v>
      </c>
      <c r="FR377" s="13" t="n">
        <v>0.22543</v>
      </c>
      <c r="FS377" s="13" t="n">
        <v>0.091176</v>
      </c>
      <c r="FT377" s="13" t="n">
        <v>-0.028298</v>
      </c>
      <c r="FU377" s="13" t="n">
        <v>-0.037297</v>
      </c>
      <c r="FV377" s="13" t="n">
        <v>0.011387</v>
      </c>
      <c r="FW377" s="13" t="n">
        <v>0.070936</v>
      </c>
      <c r="FX377" s="13" t="n">
        <v>-0.104703</v>
      </c>
      <c r="FY377" s="13" t="n">
        <v>0.017921</v>
      </c>
      <c r="FZ377" s="13" t="n">
        <v>-0.072222</v>
      </c>
      <c r="GA377" s="13" t="n">
        <v>-0.016606</v>
      </c>
      <c r="GB377" s="13" t="n">
        <v>-0.11212</v>
      </c>
      <c r="GC377" s="13" t="n">
        <v>-0.094973</v>
      </c>
    </row>
    <row r="378" customFormat="false" ht="15" hidden="false" customHeight="false" outlineLevel="0" collapsed="false">
      <c r="B378" s="8" t="str">
        <f aca="false">Deals!B378</f>
        <v>Abbott Laboratories</v>
      </c>
      <c r="C378" s="12" t="n">
        <v>1</v>
      </c>
      <c r="D378" s="13" t="n">
        <v>0.079243</v>
      </c>
      <c r="E378" s="13" t="n">
        <v>-0.014862</v>
      </c>
      <c r="F378" s="13" t="n">
        <v>-0.011371</v>
      </c>
      <c r="G378" s="13" t="n">
        <v>0.046288</v>
      </c>
      <c r="H378" s="13" t="n">
        <v>0.064608</v>
      </c>
      <c r="I378" s="13" t="n">
        <v>0.017178</v>
      </c>
      <c r="J378" s="13" t="n">
        <v>0.035787</v>
      </c>
      <c r="K378" s="13" t="n">
        <v>0.047507</v>
      </c>
      <c r="L378" s="13" t="n">
        <v>0.021271</v>
      </c>
      <c r="M378" s="13" t="n">
        <v>0.039462</v>
      </c>
      <c r="N378" s="13" t="n">
        <v>0.012418</v>
      </c>
      <c r="O378" s="13" t="n">
        <v>0.094095</v>
      </c>
      <c r="P378" s="13" t="n">
        <v>-0.02944</v>
      </c>
      <c r="Q378" s="13" t="n">
        <v>-0.006796</v>
      </c>
      <c r="R378" s="13" t="n">
        <v>-0.0252</v>
      </c>
      <c r="S378" s="13" t="n">
        <v>0.05849</v>
      </c>
      <c r="T378" s="13" t="n">
        <v>-0.008776</v>
      </c>
      <c r="U378" s="13" t="n">
        <v>0.079193</v>
      </c>
      <c r="V378" s="13" t="n">
        <v>0.019835</v>
      </c>
      <c r="W378" s="13" t="n">
        <v>0.097546</v>
      </c>
      <c r="X378" s="13" t="n">
        <v>-0.056434</v>
      </c>
      <c r="Y378" s="13" t="n">
        <v>0.074122</v>
      </c>
      <c r="Z378" s="13" t="n">
        <v>-0.023228</v>
      </c>
      <c r="AA378" s="13" t="n">
        <v>0.013411</v>
      </c>
      <c r="AB378" s="13" t="n">
        <v>0.063579</v>
      </c>
      <c r="AC378" s="13" t="n">
        <v>0.029889</v>
      </c>
      <c r="AD378" s="13" t="n">
        <v>-0.000751</v>
      </c>
      <c r="AE378" s="13" t="n">
        <v>-0.043112</v>
      </c>
      <c r="AF378" s="13" t="n">
        <v>0.104689</v>
      </c>
      <c r="AG378" s="13" t="n">
        <v>0.039477</v>
      </c>
      <c r="AH378" s="13" t="n">
        <v>-0.020436</v>
      </c>
      <c r="AI378" s="13" t="n">
        <v>-0.019339</v>
      </c>
      <c r="AJ378" s="13" t="n">
        <v>0.003107</v>
      </c>
      <c r="AK378" s="13" t="n">
        <v>0.022007</v>
      </c>
      <c r="AL378" s="13" t="n">
        <v>0.016501</v>
      </c>
      <c r="AM378" s="13" t="n">
        <v>0.007368</v>
      </c>
      <c r="AN378" s="13" t="n">
        <v>-0.11602</v>
      </c>
      <c r="AO378" s="13" t="n">
        <v>0.024406</v>
      </c>
      <c r="AP378" s="13" t="n">
        <v>0.171588</v>
      </c>
      <c r="AQ378" s="13" t="n">
        <v>0.030731</v>
      </c>
      <c r="AR378" s="13" t="n">
        <v>-0.036768</v>
      </c>
      <c r="AS378" s="13" t="n">
        <v>0.10467</v>
      </c>
      <c r="AT378" s="13" t="n">
        <v>0.087738</v>
      </c>
      <c r="AU378" s="13" t="n">
        <v>-0.005846</v>
      </c>
      <c r="AV378" s="13" t="n">
        <v>-0.030874</v>
      </c>
      <c r="AW378" s="13" t="n">
        <v>0.029588</v>
      </c>
      <c r="AX378" s="13" t="n">
        <v>0.011735</v>
      </c>
      <c r="AY378" s="13" t="n">
        <v>0.132889</v>
      </c>
      <c r="AZ378" s="13" t="n">
        <v>-0.030828</v>
      </c>
      <c r="BA378" s="13" t="n">
        <v>0.000501</v>
      </c>
      <c r="BB378" s="13" t="n">
        <v>0.005758</v>
      </c>
      <c r="BC378" s="13" t="n">
        <v>-0.028564</v>
      </c>
      <c r="BD378" s="13" t="n">
        <v>-0.006172</v>
      </c>
      <c r="BE378" s="13" t="n">
        <v>0.047442</v>
      </c>
      <c r="BF378" s="13" t="n">
        <v>0.044553</v>
      </c>
      <c r="BG378" s="13" t="n">
        <v>-0.065205</v>
      </c>
      <c r="BH378" s="13" t="n">
        <v>0.094895</v>
      </c>
      <c r="BI378" s="13" t="n">
        <v>-0.024207</v>
      </c>
      <c r="BJ378" s="13" t="n">
        <v>0.119027</v>
      </c>
      <c r="BK378" s="13" t="n">
        <v>-0.091019</v>
      </c>
      <c r="BM378" s="13" t="n">
        <v>0.029995</v>
      </c>
      <c r="BN378" s="13" t="n">
        <v>0.003355</v>
      </c>
      <c r="BO378" s="13" t="n">
        <v>0.019229</v>
      </c>
      <c r="BP378" s="13" t="n">
        <v>0.022041</v>
      </c>
      <c r="BQ378" s="13" t="n">
        <v>0.002054</v>
      </c>
      <c r="BR378" s="13" t="n">
        <v>0.022453</v>
      </c>
      <c r="BS378" s="13" t="n">
        <v>0.000712</v>
      </c>
      <c r="BT378" s="13" t="n">
        <v>0.012862</v>
      </c>
      <c r="BU378" s="13" t="n">
        <v>0.007849</v>
      </c>
      <c r="BV378" s="13" t="n">
        <v>0.024267</v>
      </c>
      <c r="BW378" s="13" t="n">
        <v>0.014506</v>
      </c>
      <c r="BX378" s="13" t="n">
        <v>0.053436</v>
      </c>
      <c r="BY378" s="13" t="n">
        <v>-0.049429</v>
      </c>
      <c r="BZ378" s="13" t="n">
        <v>-0.039862</v>
      </c>
      <c r="CA378" s="13" t="n">
        <v>0.009306</v>
      </c>
      <c r="CB378" s="13" t="n">
        <v>0.022007</v>
      </c>
      <c r="CC378" s="13" t="n">
        <v>0.013903</v>
      </c>
      <c r="CD378" s="13" t="n">
        <v>0.052508</v>
      </c>
      <c r="CE378" s="13" t="n">
        <v>0.01952</v>
      </c>
      <c r="CF378" s="13" t="n">
        <v>0.012577</v>
      </c>
      <c r="CG378" s="13" t="n">
        <v>-0.050917</v>
      </c>
      <c r="CH378" s="13" t="n">
        <v>0.032135</v>
      </c>
      <c r="CI378" s="13" t="n">
        <v>-0.071962</v>
      </c>
      <c r="CJ378" s="13" t="n">
        <v>0.06413</v>
      </c>
      <c r="CK378" s="13" t="n">
        <v>0.028411</v>
      </c>
      <c r="CL378" s="13" t="n">
        <v>0.01843</v>
      </c>
      <c r="CM378" s="13" t="n">
        <v>0.031167</v>
      </c>
      <c r="CN378" s="13" t="n">
        <v>-0.055806</v>
      </c>
      <c r="CO378" s="13" t="n">
        <v>0.058061</v>
      </c>
      <c r="CP378" s="13" t="n">
        <v>0.020209</v>
      </c>
      <c r="CQ378" s="13" t="n">
        <v>-0.022763</v>
      </c>
      <c r="CR378" s="13" t="n">
        <v>0.014975</v>
      </c>
      <c r="CS378" s="13" t="n">
        <v>0.017711</v>
      </c>
      <c r="CT378" s="13" t="n">
        <v>0.045297</v>
      </c>
      <c r="CU378" s="13" t="n">
        <v>0.016053</v>
      </c>
      <c r="CV378" s="13" t="n">
        <v>0.005051</v>
      </c>
      <c r="CW378" s="13" t="n">
        <v>-0.080365</v>
      </c>
      <c r="CX378" s="13" t="n">
        <v>-0.110253</v>
      </c>
      <c r="CY378" s="13" t="n">
        <v>0.135805</v>
      </c>
      <c r="CZ378" s="13" t="n">
        <v>0.054962</v>
      </c>
      <c r="DA378" s="13" t="n">
        <v>-0.008925</v>
      </c>
      <c r="DB378" s="13" t="n">
        <v>0.053871</v>
      </c>
      <c r="DC378" s="13" t="n">
        <v>0.063251</v>
      </c>
      <c r="DD378" s="13" t="n">
        <v>-0.033897</v>
      </c>
      <c r="DE378" s="13" t="n">
        <v>0.001671</v>
      </c>
      <c r="DF378" s="13" t="n">
        <v>0.095437</v>
      </c>
      <c r="DG378" s="13" t="n">
        <v>0.018008</v>
      </c>
      <c r="DH378" s="13" t="n">
        <v>-0.004263</v>
      </c>
      <c r="DI378" s="13" t="n">
        <v>0.033434</v>
      </c>
      <c r="DJ378" s="13" t="n">
        <v>0.050128</v>
      </c>
      <c r="DK378" s="13" t="n">
        <v>0.057761</v>
      </c>
      <c r="DL378" s="13" t="n">
        <v>0.008179</v>
      </c>
      <c r="DM378" s="13" t="n">
        <v>0.014271</v>
      </c>
      <c r="DN378" s="13" t="n">
        <v>0.031948</v>
      </c>
      <c r="DO378" s="13" t="n">
        <v>0.041276</v>
      </c>
      <c r="DP378" s="13" t="n">
        <v>-0.062381</v>
      </c>
      <c r="DQ378" s="13" t="n">
        <v>0.056413</v>
      </c>
      <c r="DR378" s="13" t="n">
        <v>-0.030068</v>
      </c>
      <c r="DS378" s="13" t="n">
        <v>0.052595</v>
      </c>
      <c r="DT378" s="13" t="n">
        <v>-0.063404</v>
      </c>
      <c r="DV378" s="13" t="n">
        <v>0.02077</v>
      </c>
      <c r="DW378" s="13" t="n">
        <v>0.007796</v>
      </c>
      <c r="DX378" s="13" t="n">
        <v>0.016426</v>
      </c>
      <c r="DY378" s="13" t="n">
        <v>0.025849</v>
      </c>
      <c r="DZ378" s="13" t="n">
        <v>0.013013</v>
      </c>
      <c r="EA378" s="13" t="n">
        <v>0.026359</v>
      </c>
      <c r="EB378" s="13" t="n">
        <v>-0.012905</v>
      </c>
      <c r="EC378" s="13" t="n">
        <v>0.031949</v>
      </c>
      <c r="ED378" s="13" t="n">
        <v>0.002843</v>
      </c>
      <c r="EE378" s="13" t="n">
        <v>0.034877</v>
      </c>
      <c r="EF378" s="13" t="n">
        <v>0.027793</v>
      </c>
      <c r="EG378" s="13" t="n">
        <v>0.059316</v>
      </c>
      <c r="EH378" s="13" t="n">
        <v>-0.043523</v>
      </c>
      <c r="EI378" s="13" t="n">
        <v>-0.022218</v>
      </c>
      <c r="EJ378" s="13" t="n">
        <v>0.008567</v>
      </c>
      <c r="EK378" s="13" t="n">
        <v>-0.000603</v>
      </c>
      <c r="EL378" s="13" t="n">
        <v>0.018295</v>
      </c>
      <c r="EM378" s="13" t="n">
        <v>0.035484</v>
      </c>
      <c r="EN378" s="13" t="n">
        <v>0.014023</v>
      </c>
      <c r="EO378" s="13" t="n">
        <v>0.008755</v>
      </c>
      <c r="EP378" s="13" t="n">
        <v>-0.068964</v>
      </c>
      <c r="EQ378" s="13" t="n">
        <v>0.026417</v>
      </c>
      <c r="ER378" s="13" t="n">
        <v>-0.084039</v>
      </c>
      <c r="ES378" s="13" t="n">
        <v>0.092672</v>
      </c>
      <c r="ET378" s="13" t="n">
        <v>0.043486</v>
      </c>
      <c r="EU378" s="13" t="n">
        <v>0.014581</v>
      </c>
      <c r="EV378" s="13" t="n">
        <v>0.04534</v>
      </c>
      <c r="EW378" s="13" t="n">
        <v>-0.065902</v>
      </c>
      <c r="EX378" s="13" t="n">
        <v>0.075383</v>
      </c>
      <c r="EY378" s="13" t="n">
        <v>0.012329</v>
      </c>
      <c r="EZ378" s="13" t="n">
        <v>-0.022197</v>
      </c>
      <c r="FA378" s="13" t="n">
        <v>0.023116</v>
      </c>
      <c r="FB378" s="13" t="n">
        <v>0.000244</v>
      </c>
      <c r="FC378" s="13" t="n">
        <v>0.048315</v>
      </c>
      <c r="FD378" s="13" t="n">
        <v>0.022668</v>
      </c>
      <c r="FE378" s="13" t="n">
        <v>-0.001616</v>
      </c>
      <c r="FF378" s="13" t="n">
        <v>-0.082904</v>
      </c>
      <c r="FG378" s="13" t="n">
        <v>-0.150934</v>
      </c>
      <c r="FH378" s="13" t="n">
        <v>0.150875</v>
      </c>
      <c r="FI378" s="13" t="n">
        <v>0.060166</v>
      </c>
      <c r="FJ378" s="13" t="n">
        <v>0.013725</v>
      </c>
      <c r="FK378" s="13" t="n">
        <v>0.051247</v>
      </c>
      <c r="FL378" s="13" t="n">
        <v>0.043716</v>
      </c>
      <c r="FM378" s="13" t="n">
        <v>-0.011563</v>
      </c>
      <c r="FN378" s="13" t="n">
        <v>-0.010968</v>
      </c>
      <c r="FO378" s="13" t="n">
        <v>0.107181</v>
      </c>
      <c r="FP378" s="13" t="n">
        <v>0.030363</v>
      </c>
      <c r="FQ378" s="13" t="n">
        <v>-0.005163</v>
      </c>
      <c r="FR378" s="13" t="n">
        <v>0.036358</v>
      </c>
      <c r="FS378" s="13" t="n">
        <v>0.054406</v>
      </c>
      <c r="FT378" s="13" t="n">
        <v>0.037926</v>
      </c>
      <c r="FU378" s="13" t="n">
        <v>0.009424</v>
      </c>
      <c r="FV378" s="13" t="n">
        <v>0.005841</v>
      </c>
      <c r="FW378" s="13" t="n">
        <v>0.007504</v>
      </c>
      <c r="FX378" s="13" t="n">
        <v>0.018091</v>
      </c>
      <c r="FY378" s="13" t="n">
        <v>-0.045445</v>
      </c>
      <c r="FZ378" s="13" t="n">
        <v>0.054598</v>
      </c>
      <c r="GA378" s="13" t="n">
        <v>-0.036521</v>
      </c>
      <c r="GB378" s="13" t="n">
        <v>0.062596</v>
      </c>
      <c r="GC378" s="13" t="n">
        <v>-0.052353</v>
      </c>
    </row>
    <row r="379" customFormat="false" ht="15" hidden="false" customHeight="false" outlineLevel="0" collapsed="false">
      <c r="B379" s="8" t="str">
        <f aca="false">Deals!B379</f>
        <v>The ODP Corporation</v>
      </c>
      <c r="C379" s="12" t="n">
        <v>1</v>
      </c>
      <c r="D379" s="13" t="n">
        <v>-0.062921</v>
      </c>
      <c r="E379" s="13" t="n">
        <v>0.1247</v>
      </c>
      <c r="F379" s="13" t="n">
        <v>0.06538</v>
      </c>
      <c r="G379" s="13" t="n">
        <v>0.033199</v>
      </c>
      <c r="H379" s="13" t="n">
        <v>0.103718</v>
      </c>
      <c r="I379" s="13" t="n">
        <v>0.04078</v>
      </c>
      <c r="J379" s="13" t="n">
        <v>-0.264906</v>
      </c>
      <c r="K379" s="13" t="n">
        <v>0.058275</v>
      </c>
      <c r="L379" s="13" t="n">
        <v>-0.317181</v>
      </c>
      <c r="M379" s="13" t="n">
        <v>0.062903</v>
      </c>
      <c r="N379" s="13" t="n">
        <v>0.082569</v>
      </c>
      <c r="O379" s="13" t="n">
        <v>-0.081921</v>
      </c>
      <c r="P379" s="13" t="n">
        <v>-0.190769</v>
      </c>
      <c r="Q379" s="13" t="n">
        <v>-0.173004</v>
      </c>
      <c r="R379" s="13" t="n">
        <v>0.065116</v>
      </c>
      <c r="S379" s="13" t="n">
        <v>0.041485</v>
      </c>
      <c r="T379" s="13" t="n">
        <v>0.080508</v>
      </c>
      <c r="U379" s="13" t="n">
        <v>-0.015686</v>
      </c>
      <c r="V379" s="13" t="n">
        <v>0.344622</v>
      </c>
      <c r="W379" s="13" t="n">
        <v>-0.041791</v>
      </c>
      <c r="X379" s="13" t="n">
        <v>-0.202492</v>
      </c>
      <c r="Y379" s="13" t="n">
        <v>0.271484</v>
      </c>
      <c r="Z379" s="13" t="n">
        <v>-0.201238</v>
      </c>
      <c r="AA379" s="13" t="n">
        <v>0.143411</v>
      </c>
      <c r="AB379" s="13" t="n">
        <v>0.184746</v>
      </c>
      <c r="AC379" s="13" t="n">
        <v>0.04611</v>
      </c>
      <c r="AD379" s="13" t="n">
        <v>-0.338843</v>
      </c>
      <c r="AE379" s="13" t="n">
        <v>-0.172917</v>
      </c>
      <c r="AF379" s="13" t="n">
        <v>0.05102</v>
      </c>
      <c r="AG379" s="13" t="n">
        <v>-0.009709</v>
      </c>
      <c r="AH379" s="13" t="n">
        <v>-0.35049</v>
      </c>
      <c r="AI379" s="13" t="n">
        <v>0.353846</v>
      </c>
      <c r="AJ379" s="13" t="n">
        <v>0.170455</v>
      </c>
      <c r="AK379" s="13" t="n">
        <v>0.09466</v>
      </c>
      <c r="AL379" s="13" t="n">
        <v>0.2287</v>
      </c>
      <c r="AM379" s="13" t="n">
        <v>-0.189781</v>
      </c>
      <c r="AN379" s="13" t="n">
        <v>0.06982</v>
      </c>
      <c r="AO379" s="13" t="n">
        <v>-0.302128</v>
      </c>
      <c r="AP379" s="13" t="n">
        <v>0.353659</v>
      </c>
      <c r="AQ379" s="13" t="n">
        <v>0.112613</v>
      </c>
      <c r="AR379" s="13" t="n">
        <v>-0.904858</v>
      </c>
      <c r="AS379" s="13" t="n">
        <v>-0.060851</v>
      </c>
      <c r="AT379" s="13" t="n">
        <v>0.059357</v>
      </c>
      <c r="AU379" s="13" t="n">
        <v>-0.168092</v>
      </c>
      <c r="AV379" s="13" t="n">
        <v>0.002571</v>
      </c>
      <c r="AW379" s="13" t="n">
        <v>0.470256</v>
      </c>
      <c r="AX379" s="13" t="n">
        <v>0.021974</v>
      </c>
      <c r="AY379" s="13" t="n">
        <v>0.456997</v>
      </c>
      <c r="AZ379" s="13" t="n">
        <v>-0.103537</v>
      </c>
      <c r="BA379" s="13" t="n">
        <v>0.131173</v>
      </c>
      <c r="BB379" s="13" t="n">
        <v>-0.066066</v>
      </c>
      <c r="BC379" s="13" t="n">
        <v>0.08187</v>
      </c>
      <c r="BD379" s="13" t="n">
        <v>0.097622</v>
      </c>
      <c r="BE379" s="13" t="n">
        <v>-0.014164</v>
      </c>
      <c r="BF379" s="13" t="n">
        <v>-0.003381</v>
      </c>
      <c r="BG379" s="13" t="n">
        <v>-0.148611</v>
      </c>
      <c r="BH379" s="13" t="n">
        <v>0.078187</v>
      </c>
      <c r="BI379" s="13" t="n">
        <v>-0.127945</v>
      </c>
      <c r="BJ379" s="13" t="n">
        <v>0.040254</v>
      </c>
      <c r="BK379" s="13" t="n">
        <v>0.126018</v>
      </c>
      <c r="BM379" s="13" t="n">
        <v>0.012207</v>
      </c>
      <c r="BN379" s="13" t="n">
        <v>-0.007634</v>
      </c>
      <c r="BO379" s="13" t="n">
        <v>-0.001231</v>
      </c>
      <c r="BP379" s="13" t="n">
        <v>-0.019205</v>
      </c>
      <c r="BQ379" s="13" t="n">
        <v>0.023121</v>
      </c>
      <c r="BR379" s="13" t="n">
        <v>0.000499</v>
      </c>
      <c r="BS379" s="13" t="n">
        <v>-0.009424</v>
      </c>
      <c r="BT379" s="13" t="n">
        <v>0.067982</v>
      </c>
      <c r="BU379" s="13" t="n">
        <v>0.00535</v>
      </c>
      <c r="BV379" s="13" t="n">
        <v>0.033907</v>
      </c>
      <c r="BW379" s="13" t="n">
        <v>-0.013191</v>
      </c>
      <c r="BX379" s="13" t="n">
        <v>0.036353</v>
      </c>
      <c r="BY379" s="13" t="n">
        <v>-0.040985</v>
      </c>
      <c r="BZ379" s="13" t="n">
        <v>0.016383</v>
      </c>
      <c r="CA379" s="13" t="n">
        <v>0.013182</v>
      </c>
      <c r="CB379" s="13" t="n">
        <v>0.055146</v>
      </c>
      <c r="CC379" s="13" t="n">
        <v>-0.001167</v>
      </c>
      <c r="CD379" s="13" t="n">
        <v>0.024528</v>
      </c>
      <c r="CE379" s="13" t="n">
        <v>0.026253</v>
      </c>
      <c r="CF379" s="13" t="n">
        <v>-0.039848</v>
      </c>
      <c r="CG379" s="13" t="n">
        <v>-0.074916</v>
      </c>
      <c r="CH379" s="13" t="n">
        <v>0.02478</v>
      </c>
      <c r="CI379" s="13" t="n">
        <v>-0.119674</v>
      </c>
      <c r="CJ379" s="13" t="n">
        <v>0.107288</v>
      </c>
      <c r="CK379" s="13" t="n">
        <v>0.038796</v>
      </c>
      <c r="CL379" s="13" t="n">
        <v>-0.023051</v>
      </c>
      <c r="CM379" s="13" t="n">
        <v>0.057962</v>
      </c>
      <c r="CN379" s="13" t="n">
        <v>-0.085032</v>
      </c>
      <c r="CO379" s="13" t="n">
        <v>0.065737</v>
      </c>
      <c r="CP379" s="13" t="n">
        <v>-0.0009</v>
      </c>
      <c r="CQ379" s="13" t="n">
        <v>-0.078032</v>
      </c>
      <c r="CR379" s="13" t="n">
        <v>0.063405</v>
      </c>
      <c r="CS379" s="13" t="n">
        <v>0.02682</v>
      </c>
      <c r="CT379" s="13" t="n">
        <v>0.0512</v>
      </c>
      <c r="CU379" s="13" t="n">
        <v>0.021085</v>
      </c>
      <c r="CV379" s="13" t="n">
        <v>-0.050291</v>
      </c>
      <c r="CW379" s="13" t="n">
        <v>-0.090456</v>
      </c>
      <c r="CX379" s="13" t="n">
        <v>-0.265274</v>
      </c>
      <c r="CY379" s="13" t="n">
        <v>0.151394</v>
      </c>
      <c r="CZ379" s="13" t="n">
        <v>0.041925</v>
      </c>
      <c r="DA379" s="13" t="n">
        <v>0.044262</v>
      </c>
      <c r="DB379" s="13" t="n">
        <v>0.042985</v>
      </c>
      <c r="DC379" s="13" t="n">
        <v>0.05474</v>
      </c>
      <c r="DD379" s="13" t="n">
        <v>-0.031873</v>
      </c>
      <c r="DE379" s="13" t="n">
        <v>0.050201</v>
      </c>
      <c r="DF379" s="13" t="n">
        <v>0.166688</v>
      </c>
      <c r="DG379" s="13" t="n">
        <v>0.086023</v>
      </c>
      <c r="DH379" s="13" t="n">
        <v>0.018859</v>
      </c>
      <c r="DI379" s="13" t="n">
        <v>0.124743</v>
      </c>
      <c r="DJ379" s="13" t="n">
        <v>0.062936</v>
      </c>
      <c r="DK379" s="13" t="n">
        <v>0.022207</v>
      </c>
      <c r="DL379" s="13" t="n">
        <v>0.019771</v>
      </c>
      <c r="DM379" s="13" t="n">
        <v>-0.032132</v>
      </c>
      <c r="DN379" s="13" t="n">
        <v>-0.009893</v>
      </c>
      <c r="DO379" s="13" t="n">
        <v>0.018473</v>
      </c>
      <c r="DP379" s="13" t="n">
        <v>-0.048492</v>
      </c>
      <c r="DQ379" s="13" t="n">
        <v>0.039037</v>
      </c>
      <c r="DR379" s="13" t="n">
        <v>-0.024358</v>
      </c>
      <c r="DS379" s="13" t="n">
        <v>0.052503</v>
      </c>
      <c r="DT379" s="13" t="n">
        <v>-0.039308</v>
      </c>
      <c r="DV379" s="13" t="n">
        <v>0.009152</v>
      </c>
      <c r="DW379" s="13" t="n">
        <v>-0.005001</v>
      </c>
      <c r="DX379" s="13" t="n">
        <v>-0.000392</v>
      </c>
      <c r="DY379" s="13" t="n">
        <v>-0.016334</v>
      </c>
      <c r="DZ379" s="13" t="n">
        <v>0.022952</v>
      </c>
      <c r="EA379" s="13" t="n">
        <v>0.002484</v>
      </c>
      <c r="EB379" s="13" t="n">
        <v>-0.012488</v>
      </c>
      <c r="EC379" s="13" t="n">
        <v>0.076427</v>
      </c>
      <c r="ED379" s="13" t="n">
        <v>0.00355</v>
      </c>
      <c r="EE379" s="13" t="n">
        <v>0.029911</v>
      </c>
      <c r="EF379" s="13" t="n">
        <v>-0.011401</v>
      </c>
      <c r="EG379" s="13" t="n">
        <v>0.02942</v>
      </c>
      <c r="EH379" s="13" t="n">
        <v>-0.040208</v>
      </c>
      <c r="EI379" s="13" t="n">
        <v>0.015816</v>
      </c>
      <c r="EJ379" s="13" t="n">
        <v>0.009584</v>
      </c>
      <c r="EK379" s="13" t="n">
        <v>0.051542</v>
      </c>
      <c r="EL379" s="13" t="n">
        <v>0.000605</v>
      </c>
      <c r="EM379" s="13" t="n">
        <v>0.022955</v>
      </c>
      <c r="EN379" s="13" t="n">
        <v>0.02443</v>
      </c>
      <c r="EO379" s="13" t="n">
        <v>-0.040345</v>
      </c>
      <c r="EP379" s="13" t="n">
        <v>-0.0755</v>
      </c>
      <c r="EQ379" s="13" t="n">
        <v>0.023242</v>
      </c>
      <c r="ER379" s="13" t="n">
        <v>-0.12462</v>
      </c>
      <c r="ES379" s="13" t="n">
        <v>0.109262</v>
      </c>
      <c r="ET379" s="13" t="n">
        <v>0.03816</v>
      </c>
      <c r="EU379" s="13" t="n">
        <v>-0.023201</v>
      </c>
      <c r="EV379" s="13" t="n">
        <v>0.060626</v>
      </c>
      <c r="EW379" s="13" t="n">
        <v>-0.098854</v>
      </c>
      <c r="EX379" s="13" t="n">
        <v>0.076118</v>
      </c>
      <c r="EY379" s="13" t="n">
        <v>-0.002632</v>
      </c>
      <c r="EZ379" s="13" t="n">
        <v>-0.07722</v>
      </c>
      <c r="FA379" s="13" t="n">
        <v>0.064098</v>
      </c>
      <c r="FB379" s="13" t="n">
        <v>0.019316</v>
      </c>
      <c r="FC379" s="13" t="n">
        <v>0.049638</v>
      </c>
      <c r="FD379" s="13" t="n">
        <v>0.02739</v>
      </c>
      <c r="FE379" s="13" t="n">
        <v>-0.05216</v>
      </c>
      <c r="FF379" s="13" t="n">
        <v>-0.097001</v>
      </c>
      <c r="FG379" s="13" t="n">
        <v>-0.275731</v>
      </c>
      <c r="FH379" s="13" t="n">
        <v>0.187651</v>
      </c>
      <c r="FI379" s="13" t="n">
        <v>0.034982</v>
      </c>
      <c r="FJ379" s="13" t="n">
        <v>0.043237</v>
      </c>
      <c r="FK379" s="13" t="n">
        <v>0.043918</v>
      </c>
      <c r="FL379" s="13" t="n">
        <v>0.050912</v>
      </c>
      <c r="FM379" s="13" t="n">
        <v>-0.043342</v>
      </c>
      <c r="FN379" s="13" t="n">
        <v>0.065999</v>
      </c>
      <c r="FO379" s="13" t="n">
        <v>0.168825</v>
      </c>
      <c r="FP379" s="13" t="n">
        <v>0.081255</v>
      </c>
      <c r="FQ379" s="13" t="n">
        <v>0.019686</v>
      </c>
      <c r="FR379" s="13" t="n">
        <v>0.117689</v>
      </c>
      <c r="FS379" s="13" t="n">
        <v>0.06659</v>
      </c>
      <c r="FT379" s="13" t="n">
        <v>0.01446</v>
      </c>
      <c r="FU379" s="13" t="n">
        <v>0.023615</v>
      </c>
      <c r="FV379" s="13" t="n">
        <v>-0.030644</v>
      </c>
      <c r="FW379" s="13" t="n">
        <v>-0.01229</v>
      </c>
      <c r="FX379" s="13" t="n">
        <v>0.017278</v>
      </c>
      <c r="FY379" s="13" t="n">
        <v>-0.052903</v>
      </c>
      <c r="FZ379" s="13" t="n">
        <v>0.033634</v>
      </c>
      <c r="GA379" s="13" t="n">
        <v>-0.018818</v>
      </c>
      <c r="GB379" s="13" t="n">
        <v>0.04535</v>
      </c>
      <c r="GC379" s="13" t="n">
        <v>-0.035218</v>
      </c>
    </row>
    <row r="380" customFormat="false" ht="15" hidden="false" customHeight="false" outlineLevel="0" collapsed="false">
      <c r="B380" s="8" t="str">
        <f aca="false">Deals!B380</f>
        <v>Topgolf Callaway Brands Corp.</v>
      </c>
      <c r="C380" s="12" t="n">
        <v>1</v>
      </c>
      <c r="D380" s="13" t="n">
        <v>-0.106796</v>
      </c>
      <c r="E380" s="13" t="n">
        <v>0.094955</v>
      </c>
      <c r="F380" s="13" t="n">
        <v>0.070461</v>
      </c>
      <c r="G380" s="13" t="n">
        <v>0.075949</v>
      </c>
      <c r="H380" s="13" t="n">
        <v>0.00314</v>
      </c>
      <c r="I380" s="13" t="n">
        <v>-0.003912</v>
      </c>
      <c r="J380" s="13" t="n">
        <v>0.095837</v>
      </c>
      <c r="K380" s="13" t="n">
        <v>0.035151</v>
      </c>
      <c r="L380" s="13" t="n">
        <v>0</v>
      </c>
      <c r="M380" s="13" t="n">
        <v>0.006237</v>
      </c>
      <c r="N380" s="13" t="n">
        <v>-0.039972</v>
      </c>
      <c r="O380" s="13" t="n">
        <v>0.060302</v>
      </c>
      <c r="P380" s="13" t="n">
        <v>0.048747</v>
      </c>
      <c r="Q380" s="13" t="n">
        <v>0.056848</v>
      </c>
      <c r="R380" s="13" t="n">
        <v>0.055012</v>
      </c>
      <c r="S380" s="13" t="n">
        <v>0.097914</v>
      </c>
      <c r="T380" s="13" t="n">
        <v>0.001584</v>
      </c>
      <c r="U380" s="13" t="n">
        <v>0.014233</v>
      </c>
      <c r="V380" s="13" t="n">
        <v>0.186071</v>
      </c>
      <c r="W380" s="13" t="n">
        <v>0.064884</v>
      </c>
      <c r="X380" s="13" t="n">
        <v>-0.118979</v>
      </c>
      <c r="Y380" s="13" t="n">
        <v>-0.199065</v>
      </c>
      <c r="Z380" s="13" t="n">
        <v>-0.10683</v>
      </c>
      <c r="AA380" s="13" t="n">
        <v>0.064706</v>
      </c>
      <c r="AB380" s="13" t="n">
        <v>0.05709</v>
      </c>
      <c r="AC380" s="13" t="n">
        <v>-0.074375</v>
      </c>
      <c r="AD380" s="13" t="n">
        <v>0.102323</v>
      </c>
      <c r="AE380" s="13" t="n">
        <v>-0.162301</v>
      </c>
      <c r="AF380" s="13" t="n">
        <v>0.167347</v>
      </c>
      <c r="AG380" s="13" t="n">
        <v>0.068765</v>
      </c>
      <c r="AH380" s="13" t="n">
        <v>-0.03108</v>
      </c>
      <c r="AI380" s="13" t="n">
        <v>0.092905</v>
      </c>
      <c r="AJ380" s="13" t="n">
        <v>0.041731</v>
      </c>
      <c r="AK380" s="13" t="n">
        <v>0.027695</v>
      </c>
      <c r="AL380" s="13" t="n">
        <v>0.020693</v>
      </c>
      <c r="AM380" s="13" t="n">
        <v>0.010377</v>
      </c>
      <c r="AN380" s="13" t="n">
        <v>-0.206816</v>
      </c>
      <c r="AO380" s="13" t="n">
        <v>-0.398115</v>
      </c>
      <c r="AP380" s="13" t="n">
        <v>0.401174</v>
      </c>
      <c r="AQ380" s="13" t="n">
        <v>0.070531</v>
      </c>
      <c r="AR380" s="13" t="n">
        <v>0.14295</v>
      </c>
      <c r="AS380" s="13" t="n">
        <v>0.08795</v>
      </c>
      <c r="AT380" s="13" t="n">
        <v>0.095013</v>
      </c>
      <c r="AU380" s="13" t="n">
        <v>-0.082454</v>
      </c>
      <c r="AV380" s="13" t="n">
        <v>-0.1907</v>
      </c>
      <c r="AW380" s="13" t="n">
        <v>0.371853</v>
      </c>
      <c r="AX380" s="13" t="n">
        <v>0.129882</v>
      </c>
      <c r="AY380" s="13" t="n">
        <v>0.161599</v>
      </c>
      <c r="AZ380" s="13" t="n">
        <v>0.002151</v>
      </c>
      <c r="BA380" s="13" t="n">
        <v>-0.042934</v>
      </c>
      <c r="BB380" s="13" t="n">
        <v>0.082243</v>
      </c>
      <c r="BC380" s="13" t="n">
        <v>0.275302</v>
      </c>
      <c r="BD380" s="13" t="n">
        <v>-0.086403</v>
      </c>
      <c r="BE380" s="13" t="n">
        <v>-0.060777</v>
      </c>
      <c r="BF380" s="13" t="n">
        <v>-0.114268</v>
      </c>
      <c r="BG380" s="13" t="n">
        <v>-0.015324</v>
      </c>
      <c r="BH380" s="13" t="n">
        <v>-0.020992</v>
      </c>
      <c r="BI380" s="13" t="n">
        <v>-0.003327</v>
      </c>
      <c r="BJ380" s="13" t="n">
        <v>0.017804</v>
      </c>
      <c r="BK380" s="13" t="n">
        <v>-0.130466</v>
      </c>
      <c r="BM380" s="13" t="n">
        <v>0.006226</v>
      </c>
      <c r="BN380" s="13" t="n">
        <v>-0.007483</v>
      </c>
      <c r="BO380" s="13" t="n">
        <v>0.010098</v>
      </c>
      <c r="BP380" s="13" t="n">
        <v>-0.023938</v>
      </c>
      <c r="BQ380" s="13" t="n">
        <v>0.032326</v>
      </c>
      <c r="BR380" s="13" t="n">
        <v>0.010639</v>
      </c>
      <c r="BS380" s="13" t="n">
        <v>-0.018939</v>
      </c>
      <c r="BT380" s="13" t="n">
        <v>0.08756</v>
      </c>
      <c r="BU380" s="13" t="n">
        <v>0.002272</v>
      </c>
      <c r="BV380" s="13" t="n">
        <v>0.023744</v>
      </c>
      <c r="BW380" s="13" t="n">
        <v>-0.019439</v>
      </c>
      <c r="BX380" s="13" t="n">
        <v>0.029965</v>
      </c>
      <c r="BY380" s="13" t="n">
        <v>-0.039999</v>
      </c>
      <c r="BZ380" s="13" t="n">
        <v>0.011741</v>
      </c>
      <c r="CA380" s="13" t="n">
        <v>0.00887</v>
      </c>
      <c r="CB380" s="13" t="n">
        <v>0.06982</v>
      </c>
      <c r="CC380" s="13" t="n">
        <v>-0.002058</v>
      </c>
      <c r="CD380" s="13" t="n">
        <v>0.03853</v>
      </c>
      <c r="CE380" s="13" t="n">
        <v>0.040514</v>
      </c>
      <c r="CF380" s="13" t="n">
        <v>-0.034794</v>
      </c>
      <c r="CG380" s="13" t="n">
        <v>-0.122604</v>
      </c>
      <c r="CH380" s="13" t="n">
        <v>0.029005</v>
      </c>
      <c r="CI380" s="13" t="n">
        <v>-0.115803</v>
      </c>
      <c r="CJ380" s="13" t="n">
        <v>0.097285</v>
      </c>
      <c r="CK380" s="13" t="n">
        <v>0.058438</v>
      </c>
      <c r="CL380" s="13" t="n">
        <v>-0.031017</v>
      </c>
      <c r="CM380" s="13" t="n">
        <v>0.038819</v>
      </c>
      <c r="CN380" s="13" t="n">
        <v>-0.077642</v>
      </c>
      <c r="CO380" s="13" t="n">
        <v>0.089304</v>
      </c>
      <c r="CP380" s="13" t="n">
        <v>0.00738</v>
      </c>
      <c r="CQ380" s="13" t="n">
        <v>-0.047928</v>
      </c>
      <c r="CR380" s="13" t="n">
        <v>0.03855</v>
      </c>
      <c r="CS380" s="13" t="n">
        <v>0.017423</v>
      </c>
      <c r="CT380" s="13" t="n">
        <v>0.029992</v>
      </c>
      <c r="CU380" s="13" t="n">
        <v>0.062799</v>
      </c>
      <c r="CV380" s="13" t="n">
        <v>-0.054286</v>
      </c>
      <c r="CW380" s="13" t="n">
        <v>-0.108629</v>
      </c>
      <c r="CX380" s="13" t="n">
        <v>-0.21823</v>
      </c>
      <c r="CY380" s="13" t="n">
        <v>0.125835</v>
      </c>
      <c r="CZ380" s="13" t="n">
        <v>0.038045</v>
      </c>
      <c r="DA380" s="13" t="n">
        <v>0.037525</v>
      </c>
      <c r="DB380" s="13" t="n">
        <v>0.036019</v>
      </c>
      <c r="DC380" s="13" t="n">
        <v>0.045969</v>
      </c>
      <c r="DD380" s="13" t="n">
        <v>-0.050916</v>
      </c>
      <c r="DE380" s="13" t="n">
        <v>0.024776</v>
      </c>
      <c r="DF380" s="13" t="n">
        <v>0.183297</v>
      </c>
      <c r="DG380" s="13" t="n">
        <v>0.08958</v>
      </c>
      <c r="DH380" s="13" t="n">
        <v>0.077042</v>
      </c>
      <c r="DI380" s="13" t="n">
        <v>0.09566</v>
      </c>
      <c r="DJ380" s="13" t="n">
        <v>0.02182</v>
      </c>
      <c r="DK380" s="13" t="n">
        <v>0.023396</v>
      </c>
      <c r="DL380" s="13" t="n">
        <v>0.011055</v>
      </c>
      <c r="DM380" s="13" t="n">
        <v>0.012853</v>
      </c>
      <c r="DN380" s="13" t="n">
        <v>-0.018155</v>
      </c>
      <c r="DO380" s="13" t="n">
        <v>0.013589</v>
      </c>
      <c r="DP380" s="13" t="n">
        <v>-0.034063</v>
      </c>
      <c r="DQ380" s="13" t="n">
        <v>0.039859</v>
      </c>
      <c r="DR380" s="13" t="n">
        <v>0.0057</v>
      </c>
      <c r="DS380" s="13" t="n">
        <v>0.0589</v>
      </c>
      <c r="DT380" s="13" t="n">
        <v>-0.095829</v>
      </c>
      <c r="DV380" s="13" t="n">
        <v>0.009305</v>
      </c>
      <c r="DW380" s="13" t="n">
        <v>-0.00634</v>
      </c>
      <c r="DX380" s="13" t="n">
        <v>0.009706</v>
      </c>
      <c r="DY380" s="13" t="n">
        <v>-0.029333</v>
      </c>
      <c r="DZ380" s="13" t="n">
        <v>0.040897</v>
      </c>
      <c r="EA380" s="13" t="n">
        <v>0.009406</v>
      </c>
      <c r="EB380" s="13" t="n">
        <v>-0.017898</v>
      </c>
      <c r="EC380" s="13" t="n">
        <v>0.091002</v>
      </c>
      <c r="ED380" s="13" t="n">
        <v>0.001117</v>
      </c>
      <c r="EE380" s="13" t="n">
        <v>0.022477</v>
      </c>
      <c r="EF380" s="13" t="n">
        <v>-0.013906</v>
      </c>
      <c r="EG380" s="13" t="n">
        <v>0.027451</v>
      </c>
      <c r="EH380" s="13" t="n">
        <v>-0.038053</v>
      </c>
      <c r="EI380" s="13" t="n">
        <v>0.011183</v>
      </c>
      <c r="EJ380" s="13" t="n">
        <v>0.009837</v>
      </c>
      <c r="EK380" s="13" t="n">
        <v>0.069362</v>
      </c>
      <c r="EL380" s="13" t="n">
        <v>0.00185</v>
      </c>
      <c r="EM380" s="13" t="n">
        <v>0.037225</v>
      </c>
      <c r="EN380" s="13" t="n">
        <v>0.040893</v>
      </c>
      <c r="EO380" s="13" t="n">
        <v>-0.039627</v>
      </c>
      <c r="EP380" s="13" t="n">
        <v>-0.122604</v>
      </c>
      <c r="EQ380" s="13" t="n">
        <v>0.026862</v>
      </c>
      <c r="ER380" s="13" t="n">
        <v>-0.11858</v>
      </c>
      <c r="ES380" s="13" t="n">
        <v>0.107668</v>
      </c>
      <c r="ET380" s="13" t="n">
        <v>0.069291</v>
      </c>
      <c r="EU380" s="13" t="n">
        <v>-0.031799</v>
      </c>
      <c r="EV380" s="13" t="n">
        <v>0.039109</v>
      </c>
      <c r="EW380" s="13" t="n">
        <v>-0.086469</v>
      </c>
      <c r="EX380" s="13" t="n">
        <v>0.092211</v>
      </c>
      <c r="EY380" s="13" t="n">
        <v>0.00861</v>
      </c>
      <c r="EZ380" s="13" t="n">
        <v>-0.049638</v>
      </c>
      <c r="FA380" s="13" t="n">
        <v>0.039134</v>
      </c>
      <c r="FB380" s="13" t="n">
        <v>0.011202</v>
      </c>
      <c r="FC380" s="13" t="n">
        <v>0.027912</v>
      </c>
      <c r="FD380" s="13" t="n">
        <v>0.083354</v>
      </c>
      <c r="FE380" s="13" t="n">
        <v>-0.059186</v>
      </c>
      <c r="FF380" s="13" t="n">
        <v>-0.109853</v>
      </c>
      <c r="FG380" s="13" t="n">
        <v>-0.227682</v>
      </c>
      <c r="FH380" s="13" t="n">
        <v>0.160596</v>
      </c>
      <c r="FI380" s="13" t="n">
        <v>0.052385</v>
      </c>
      <c r="FJ380" s="13" t="n">
        <v>0.041493</v>
      </c>
      <c r="FK380" s="13" t="n">
        <v>0.029421</v>
      </c>
      <c r="FL380" s="13" t="n">
        <v>0.038437</v>
      </c>
      <c r="FM380" s="13" t="n">
        <v>-0.05288</v>
      </c>
      <c r="FN380" s="13" t="n">
        <v>0.030608</v>
      </c>
      <c r="FO380" s="13" t="n">
        <v>0.193071</v>
      </c>
      <c r="FP380" s="13" t="n">
        <v>0.097805</v>
      </c>
      <c r="FQ380" s="13" t="n">
        <v>0.082572</v>
      </c>
      <c r="FR380" s="13" t="n">
        <v>0.092176</v>
      </c>
      <c r="FS380" s="13" t="n">
        <v>0.032457</v>
      </c>
      <c r="FT380" s="13" t="n">
        <v>0.023833</v>
      </c>
      <c r="FU380" s="13" t="n">
        <v>0.016413</v>
      </c>
      <c r="FV380" s="13" t="n">
        <v>0.003494</v>
      </c>
      <c r="FW380" s="13" t="n">
        <v>-0.023492</v>
      </c>
      <c r="FX380" s="13" t="n">
        <v>0.010659</v>
      </c>
      <c r="FY380" s="13" t="n">
        <v>-0.035282</v>
      </c>
      <c r="FZ380" s="13" t="n">
        <v>0.041156</v>
      </c>
      <c r="GA380" s="13" t="n">
        <v>-0.003587</v>
      </c>
      <c r="GB380" s="13" t="n">
        <v>0.054826</v>
      </c>
      <c r="GC380" s="13" t="n">
        <v>-0.097752</v>
      </c>
    </row>
    <row r="381" customFormat="false" ht="15" hidden="false" customHeight="false" outlineLevel="0" collapsed="false">
      <c r="B381" s="8" t="str">
        <f aca="false">Deals!B381</f>
        <v>SpartanNash Company</v>
      </c>
      <c r="C381" s="12" t="n">
        <v>1</v>
      </c>
      <c r="D381" s="13" t="n">
        <v>-0.078183</v>
      </c>
      <c r="E381" s="13" t="n">
        <v>0.007307</v>
      </c>
      <c r="F381" s="13" t="n">
        <v>0.051729</v>
      </c>
      <c r="G381" s="13" t="n">
        <v>-0.190217</v>
      </c>
      <c r="H381" s="13" t="n">
        <v>-0.123322</v>
      </c>
      <c r="I381" s="13" t="n">
        <v>0.068567</v>
      </c>
      <c r="J381" s="13" t="n">
        <v>-0.111752</v>
      </c>
      <c r="K381" s="13" t="n">
        <v>0.076907</v>
      </c>
      <c r="L381" s="13" t="n">
        <v>-0.069018</v>
      </c>
      <c r="M381" s="13" t="n">
        <v>0.032587</v>
      </c>
      <c r="N381" s="13" t="n">
        <v>0.058974</v>
      </c>
      <c r="O381" s="13" t="n">
        <v>-0.086582</v>
      </c>
      <c r="P381" s="13" t="n">
        <v>-0.311859</v>
      </c>
      <c r="Q381" s="13" t="n">
        <v>0.036971</v>
      </c>
      <c r="R381" s="13" t="n">
        <v>0.056363</v>
      </c>
      <c r="S381" s="13" t="n">
        <v>0.361936</v>
      </c>
      <c r="T381" s="13" t="n">
        <v>0.037964</v>
      </c>
      <c r="U381" s="13" t="n">
        <v>-0.061129</v>
      </c>
      <c r="V381" s="13" t="n">
        <v>-0.108932</v>
      </c>
      <c r="W381" s="13" t="n">
        <v>-0.051991</v>
      </c>
      <c r="X381" s="13" t="n">
        <v>-0.110169</v>
      </c>
      <c r="Y381" s="13" t="n">
        <v>0.05042</v>
      </c>
      <c r="Z381" s="13" t="n">
        <v>-0.074133</v>
      </c>
      <c r="AA381" s="13" t="n">
        <v>0.2078</v>
      </c>
      <c r="AB381" s="13" t="n">
        <v>-0.085301</v>
      </c>
      <c r="AC381" s="13" t="n">
        <v>-0.153846</v>
      </c>
      <c r="AD381" s="13" t="n">
        <v>0.018904</v>
      </c>
      <c r="AE381" s="13" t="n">
        <v>-0.286333</v>
      </c>
      <c r="AF381" s="13" t="n">
        <v>0.02773</v>
      </c>
      <c r="AG381" s="13" t="n">
        <v>0.012853</v>
      </c>
      <c r="AH381" s="13" t="n">
        <v>-0.088832</v>
      </c>
      <c r="AI381" s="13" t="n">
        <v>0.116063</v>
      </c>
      <c r="AJ381" s="13" t="n">
        <v>0.107354</v>
      </c>
      <c r="AK381" s="13" t="n">
        <v>0.080916</v>
      </c>
      <c r="AL381" s="13" t="n">
        <v>0.019068</v>
      </c>
      <c r="AM381" s="13" t="n">
        <v>-0.144663</v>
      </c>
      <c r="AN381" s="13" t="n">
        <v>0.020525</v>
      </c>
      <c r="AO381" s="13" t="n">
        <v>0.167578</v>
      </c>
      <c r="AP381" s="13" t="n">
        <v>0.197626</v>
      </c>
      <c r="AQ381" s="13" t="n">
        <v>0.248397</v>
      </c>
      <c r="AR381" s="13" t="n">
        <v>0.001541</v>
      </c>
      <c r="AS381" s="13" t="n">
        <v>-0.010353</v>
      </c>
      <c r="AT381" s="13" t="n">
        <v>-0.049929</v>
      </c>
      <c r="AU381" s="13" t="n">
        <v>-0.172022</v>
      </c>
      <c r="AV381" s="13" t="n">
        <v>0.125994</v>
      </c>
      <c r="AW381" s="13" t="n">
        <v>0.02553</v>
      </c>
      <c r="AX381" s="13" t="n">
        <v>-0.067638</v>
      </c>
      <c r="AY381" s="13" t="n">
        <v>0.063756</v>
      </c>
      <c r="AZ381" s="13" t="n">
        <v>-0.015659</v>
      </c>
      <c r="BA381" s="13" t="n">
        <v>0.087767</v>
      </c>
      <c r="BB381" s="13" t="n">
        <v>-0.013245</v>
      </c>
      <c r="BC381" s="13" t="n">
        <v>0.082602</v>
      </c>
      <c r="BD381" s="13" t="n">
        <v>-0.069623</v>
      </c>
      <c r="BE381" s="13" t="n">
        <v>0.00725</v>
      </c>
      <c r="BF381" s="13" t="n">
        <v>0.105398</v>
      </c>
      <c r="BG381" s="13" t="n">
        <v>0.027907</v>
      </c>
      <c r="BH381" s="13" t="n">
        <v>0.056621</v>
      </c>
      <c r="BI381" s="13" t="n">
        <v>0.03414</v>
      </c>
      <c r="BJ381" s="13" t="n">
        <v>0.084831</v>
      </c>
      <c r="BK381" s="13" t="n">
        <v>-0.046196</v>
      </c>
      <c r="BM381" s="13" t="n">
        <v>0.006226</v>
      </c>
      <c r="BN381" s="13" t="n">
        <v>-0.007483</v>
      </c>
      <c r="BO381" s="13" t="n">
        <v>0.010098</v>
      </c>
      <c r="BP381" s="13" t="n">
        <v>-0.023938</v>
      </c>
      <c r="BQ381" s="13" t="n">
        <v>0.032326</v>
      </c>
      <c r="BR381" s="13" t="n">
        <v>0.010639</v>
      </c>
      <c r="BS381" s="13" t="n">
        <v>-0.018939</v>
      </c>
      <c r="BT381" s="13" t="n">
        <v>0.08756</v>
      </c>
      <c r="BU381" s="13" t="n">
        <v>0.002272</v>
      </c>
      <c r="BV381" s="13" t="n">
        <v>0.023744</v>
      </c>
      <c r="BW381" s="13" t="n">
        <v>-0.019439</v>
      </c>
      <c r="BX381" s="13" t="n">
        <v>0.029965</v>
      </c>
      <c r="BY381" s="13" t="n">
        <v>-0.039999</v>
      </c>
      <c r="BZ381" s="13" t="n">
        <v>0.011741</v>
      </c>
      <c r="CA381" s="13" t="n">
        <v>0.00887</v>
      </c>
      <c r="CB381" s="13" t="n">
        <v>0.06982</v>
      </c>
      <c r="CC381" s="13" t="n">
        <v>-0.002058</v>
      </c>
      <c r="CD381" s="13" t="n">
        <v>0.03853</v>
      </c>
      <c r="CE381" s="13" t="n">
        <v>0.040514</v>
      </c>
      <c r="CF381" s="13" t="n">
        <v>-0.034794</v>
      </c>
      <c r="CG381" s="13" t="n">
        <v>-0.122604</v>
      </c>
      <c r="CH381" s="13" t="n">
        <v>0.029005</v>
      </c>
      <c r="CI381" s="13" t="n">
        <v>-0.115803</v>
      </c>
      <c r="CJ381" s="13" t="n">
        <v>0.097285</v>
      </c>
      <c r="CK381" s="13" t="n">
        <v>0.058438</v>
      </c>
      <c r="CL381" s="13" t="n">
        <v>-0.031017</v>
      </c>
      <c r="CM381" s="13" t="n">
        <v>0.038819</v>
      </c>
      <c r="CN381" s="13" t="n">
        <v>-0.077642</v>
      </c>
      <c r="CO381" s="13" t="n">
        <v>0.089304</v>
      </c>
      <c r="CP381" s="13" t="n">
        <v>0.00738</v>
      </c>
      <c r="CQ381" s="13" t="n">
        <v>-0.047928</v>
      </c>
      <c r="CR381" s="13" t="n">
        <v>0.03855</v>
      </c>
      <c r="CS381" s="13" t="n">
        <v>0.017423</v>
      </c>
      <c r="CT381" s="13" t="n">
        <v>0.029992</v>
      </c>
      <c r="CU381" s="13" t="n">
        <v>0.062799</v>
      </c>
      <c r="CV381" s="13" t="n">
        <v>-0.054286</v>
      </c>
      <c r="CW381" s="13" t="n">
        <v>-0.108629</v>
      </c>
      <c r="CX381" s="13" t="n">
        <v>-0.21823</v>
      </c>
      <c r="CY381" s="13" t="n">
        <v>0.125835</v>
      </c>
      <c r="CZ381" s="13" t="n">
        <v>0.038045</v>
      </c>
      <c r="DA381" s="13" t="n">
        <v>0.037525</v>
      </c>
      <c r="DB381" s="13" t="n">
        <v>0.036019</v>
      </c>
      <c r="DC381" s="13" t="n">
        <v>0.045969</v>
      </c>
      <c r="DD381" s="13" t="n">
        <v>-0.050916</v>
      </c>
      <c r="DE381" s="13" t="n">
        <v>0.024776</v>
      </c>
      <c r="DF381" s="13" t="n">
        <v>0.183297</v>
      </c>
      <c r="DG381" s="13" t="n">
        <v>0.08958</v>
      </c>
      <c r="DH381" s="13" t="n">
        <v>0.077042</v>
      </c>
      <c r="DI381" s="13" t="n">
        <v>0.09566</v>
      </c>
      <c r="DJ381" s="13" t="n">
        <v>0.02182</v>
      </c>
      <c r="DK381" s="13" t="n">
        <v>0.023396</v>
      </c>
      <c r="DL381" s="13" t="n">
        <v>0.011055</v>
      </c>
      <c r="DM381" s="13" t="n">
        <v>0.012853</v>
      </c>
      <c r="DN381" s="13" t="n">
        <v>-0.018155</v>
      </c>
      <c r="DO381" s="13" t="n">
        <v>0.013589</v>
      </c>
      <c r="DP381" s="13" t="n">
        <v>-0.034063</v>
      </c>
      <c r="DQ381" s="13" t="n">
        <v>0.039859</v>
      </c>
      <c r="DR381" s="13" t="n">
        <v>0.0057</v>
      </c>
      <c r="DS381" s="13" t="n">
        <v>0.0589</v>
      </c>
      <c r="DT381" s="13" t="n">
        <v>-0.095829</v>
      </c>
      <c r="DV381" s="13" t="n">
        <v>0.009305</v>
      </c>
      <c r="DW381" s="13" t="n">
        <v>-0.00634</v>
      </c>
      <c r="DX381" s="13" t="n">
        <v>0.009706</v>
      </c>
      <c r="DY381" s="13" t="n">
        <v>-0.029333</v>
      </c>
      <c r="DZ381" s="13" t="n">
        <v>0.040897</v>
      </c>
      <c r="EA381" s="13" t="n">
        <v>0.009406</v>
      </c>
      <c r="EB381" s="13" t="n">
        <v>-0.017898</v>
      </c>
      <c r="EC381" s="13" t="n">
        <v>0.091002</v>
      </c>
      <c r="ED381" s="13" t="n">
        <v>0.001117</v>
      </c>
      <c r="EE381" s="13" t="n">
        <v>0.022477</v>
      </c>
      <c r="EF381" s="13" t="n">
        <v>-0.013906</v>
      </c>
      <c r="EG381" s="13" t="n">
        <v>0.027451</v>
      </c>
      <c r="EH381" s="13" t="n">
        <v>-0.038053</v>
      </c>
      <c r="EI381" s="13" t="n">
        <v>0.011183</v>
      </c>
      <c r="EJ381" s="13" t="n">
        <v>0.009837</v>
      </c>
      <c r="EK381" s="13" t="n">
        <v>0.069362</v>
      </c>
      <c r="EL381" s="13" t="n">
        <v>0.00185</v>
      </c>
      <c r="EM381" s="13" t="n">
        <v>0.037225</v>
      </c>
      <c r="EN381" s="13" t="n">
        <v>0.040893</v>
      </c>
      <c r="EO381" s="13" t="n">
        <v>-0.039627</v>
      </c>
      <c r="EP381" s="13" t="n">
        <v>-0.122604</v>
      </c>
      <c r="EQ381" s="13" t="n">
        <v>0.026862</v>
      </c>
      <c r="ER381" s="13" t="n">
        <v>-0.11858</v>
      </c>
      <c r="ES381" s="13" t="n">
        <v>0.107668</v>
      </c>
      <c r="ET381" s="13" t="n">
        <v>0.069291</v>
      </c>
      <c r="EU381" s="13" t="n">
        <v>-0.031799</v>
      </c>
      <c r="EV381" s="13" t="n">
        <v>0.039109</v>
      </c>
      <c r="EW381" s="13" t="n">
        <v>-0.086469</v>
      </c>
      <c r="EX381" s="13" t="n">
        <v>0.092211</v>
      </c>
      <c r="EY381" s="13" t="n">
        <v>0.00861</v>
      </c>
      <c r="EZ381" s="13" t="n">
        <v>-0.049638</v>
      </c>
      <c r="FA381" s="13" t="n">
        <v>0.039134</v>
      </c>
      <c r="FB381" s="13" t="n">
        <v>0.011202</v>
      </c>
      <c r="FC381" s="13" t="n">
        <v>0.027912</v>
      </c>
      <c r="FD381" s="13" t="n">
        <v>0.083354</v>
      </c>
      <c r="FE381" s="13" t="n">
        <v>-0.059186</v>
      </c>
      <c r="FF381" s="13" t="n">
        <v>-0.109853</v>
      </c>
      <c r="FG381" s="13" t="n">
        <v>-0.227682</v>
      </c>
      <c r="FH381" s="13" t="n">
        <v>0.160596</v>
      </c>
      <c r="FI381" s="13" t="n">
        <v>0.052385</v>
      </c>
      <c r="FJ381" s="13" t="n">
        <v>0.041493</v>
      </c>
      <c r="FK381" s="13" t="n">
        <v>0.029421</v>
      </c>
      <c r="FL381" s="13" t="n">
        <v>0.038437</v>
      </c>
      <c r="FM381" s="13" t="n">
        <v>-0.05288</v>
      </c>
      <c r="FN381" s="13" t="n">
        <v>0.030608</v>
      </c>
      <c r="FO381" s="13" t="n">
        <v>0.193071</v>
      </c>
      <c r="FP381" s="13" t="n">
        <v>0.097805</v>
      </c>
      <c r="FQ381" s="13" t="n">
        <v>0.082572</v>
      </c>
      <c r="FR381" s="13" t="n">
        <v>0.092176</v>
      </c>
      <c r="FS381" s="13" t="n">
        <v>0.032457</v>
      </c>
      <c r="FT381" s="13" t="n">
        <v>0.023833</v>
      </c>
      <c r="FU381" s="13" t="n">
        <v>0.016413</v>
      </c>
      <c r="FV381" s="13" t="n">
        <v>0.003494</v>
      </c>
      <c r="FW381" s="13" t="n">
        <v>-0.023492</v>
      </c>
      <c r="FX381" s="13" t="n">
        <v>0.010659</v>
      </c>
      <c r="FY381" s="13" t="n">
        <v>-0.035282</v>
      </c>
      <c r="FZ381" s="13" t="n">
        <v>0.041156</v>
      </c>
      <c r="GA381" s="13" t="n">
        <v>-0.003587</v>
      </c>
      <c r="GB381" s="13" t="n">
        <v>0.054826</v>
      </c>
      <c r="GC381" s="13" t="n">
        <v>-0.097752</v>
      </c>
    </row>
    <row r="382" customFormat="false" ht="15" hidden="false" customHeight="false" outlineLevel="0" collapsed="false">
      <c r="B382" s="8" t="str">
        <f aca="false">Deals!B382</f>
        <v>Natus Medical Inc</v>
      </c>
      <c r="C382" s="12" t="n">
        <v>1</v>
      </c>
      <c r="D382" s="13" t="n">
        <v>-0.051857</v>
      </c>
      <c r="E382" s="13" t="n">
        <v>0.060095</v>
      </c>
      <c r="F382" s="13" t="n">
        <v>-0.10828</v>
      </c>
      <c r="G382" s="13" t="n">
        <v>-0.031429</v>
      </c>
      <c r="H382" s="13" t="n">
        <v>0.100295</v>
      </c>
      <c r="I382" s="13" t="n">
        <v>-0.0563</v>
      </c>
      <c r="J382" s="13" t="n">
        <v>-0.045455</v>
      </c>
      <c r="K382" s="13" t="n">
        <v>0.116071</v>
      </c>
      <c r="L382" s="13" t="n">
        <v>0.130667</v>
      </c>
      <c r="M382" s="13" t="n">
        <v>-0.055425</v>
      </c>
      <c r="N382" s="13" t="n">
        <v>-0.046192</v>
      </c>
      <c r="O382" s="13" t="n">
        <v>-0.187173</v>
      </c>
      <c r="P382" s="13" t="n">
        <v>0.003221</v>
      </c>
      <c r="Q382" s="13" t="n">
        <v>0.080257</v>
      </c>
      <c r="R382" s="13" t="n">
        <v>-0.017831</v>
      </c>
      <c r="S382" s="13" t="n">
        <v>0.11649</v>
      </c>
      <c r="T382" s="13" t="n">
        <v>-0.065041</v>
      </c>
      <c r="U382" s="13" t="n">
        <v>0.057971</v>
      </c>
      <c r="V382" s="13" t="n">
        <v>0.021918</v>
      </c>
      <c r="W382" s="13" t="n">
        <v>-0.044236</v>
      </c>
      <c r="X382" s="13" t="n">
        <v>-0.161851</v>
      </c>
      <c r="Y382" s="13" t="n">
        <v>0.18407</v>
      </c>
      <c r="Z382" s="13" t="n">
        <v>-0.038157</v>
      </c>
      <c r="AA382" s="13" t="n">
        <v>-0.008522</v>
      </c>
      <c r="AB382" s="13" t="n">
        <v>-0.181091</v>
      </c>
      <c r="AC382" s="13" t="n">
        <v>-0.081433</v>
      </c>
      <c r="AD382" s="13" t="n">
        <v>0.054374</v>
      </c>
      <c r="AE382" s="13" t="n">
        <v>-0.069507</v>
      </c>
      <c r="AF382" s="13" t="n">
        <v>0.031727</v>
      </c>
      <c r="AG382" s="13" t="n">
        <v>0.20942</v>
      </c>
      <c r="AH382" s="13" t="n">
        <v>-0.109108</v>
      </c>
      <c r="AI382" s="13" t="n">
        <v>0.150289</v>
      </c>
      <c r="AJ382" s="13" t="n">
        <v>0.057789</v>
      </c>
      <c r="AK382" s="13" t="n">
        <v>-0.050178</v>
      </c>
      <c r="AL382" s="13" t="n">
        <v>0.03126</v>
      </c>
      <c r="AM382" s="13" t="n">
        <v>-0.051531</v>
      </c>
      <c r="AN382" s="13" t="n">
        <v>-0.14094</v>
      </c>
      <c r="AO382" s="13" t="n">
        <v>-0.139509</v>
      </c>
      <c r="AP382" s="13" t="n">
        <v>0.080415</v>
      </c>
      <c r="AQ382" s="13" t="n">
        <v>-0.143657</v>
      </c>
      <c r="AR382" s="13" t="n">
        <v>0.019626</v>
      </c>
      <c r="AS382" s="13" t="n">
        <v>-0.148488</v>
      </c>
      <c r="AT382" s="13" t="n">
        <v>-0.022605</v>
      </c>
      <c r="AU382" s="13" t="n">
        <v>-0.056718</v>
      </c>
      <c r="AV382" s="13" t="n">
        <v>0.063047</v>
      </c>
      <c r="AW382" s="13" t="n">
        <v>0.148819</v>
      </c>
      <c r="AX382" s="13" t="n">
        <v>-0.042065</v>
      </c>
      <c r="AY382" s="13" t="n">
        <v>0.216068</v>
      </c>
      <c r="AZ382" s="13" t="n">
        <v>0.063192</v>
      </c>
      <c r="BA382" s="13" t="n">
        <v>-0.011579</v>
      </c>
      <c r="BB382" s="13" t="n">
        <v>-0.002343</v>
      </c>
      <c r="BC382" s="13" t="n">
        <v>0.048924</v>
      </c>
      <c r="BD382" s="13" t="n">
        <v>-0.030597</v>
      </c>
      <c r="BE382" s="13" t="n">
        <v>0.027714</v>
      </c>
      <c r="BF382" s="13" t="n">
        <v>-0.006742</v>
      </c>
      <c r="BG382" s="13" t="n">
        <v>-0.054299</v>
      </c>
      <c r="BH382" s="13" t="n">
        <v>-0.001196</v>
      </c>
      <c r="BI382" s="13" t="n">
        <v>-0.097804</v>
      </c>
      <c r="BJ382" s="13" t="n">
        <v>0.05</v>
      </c>
      <c r="BK382" s="13" t="n">
        <v>-0.029077</v>
      </c>
      <c r="BM382" s="13" t="n">
        <v>-0.001072</v>
      </c>
      <c r="BN382" s="13" t="n">
        <v>0.005132</v>
      </c>
      <c r="BO382" s="13" t="n">
        <v>0.013007</v>
      </c>
      <c r="BP382" s="13" t="n">
        <v>-0.007458</v>
      </c>
      <c r="BQ382" s="13" t="n">
        <v>0.030297</v>
      </c>
      <c r="BR382" s="13" t="n">
        <v>0.006592</v>
      </c>
      <c r="BS382" s="13" t="n">
        <v>-0.011412</v>
      </c>
      <c r="BT382" s="13" t="n">
        <v>0.065072</v>
      </c>
      <c r="BU382" s="13" t="n">
        <v>0.014941</v>
      </c>
      <c r="BV382" s="13" t="n">
        <v>0.032668</v>
      </c>
      <c r="BW382" s="13" t="n">
        <v>0.024431</v>
      </c>
      <c r="BX382" s="13" t="n">
        <v>0.023933</v>
      </c>
      <c r="BY382" s="13" t="n">
        <v>-0.020116</v>
      </c>
      <c r="BZ382" s="13" t="n">
        <v>0.004668</v>
      </c>
      <c r="CA382" s="13" t="n">
        <v>0.013596</v>
      </c>
      <c r="CB382" s="13" t="n">
        <v>0.064566</v>
      </c>
      <c r="CC382" s="13" t="n">
        <v>0.044922</v>
      </c>
      <c r="CD382" s="13" t="n">
        <v>0.041453</v>
      </c>
      <c r="CE382" s="13" t="n">
        <v>0.046014</v>
      </c>
      <c r="CF382" s="13" t="n">
        <v>-0.013809</v>
      </c>
      <c r="CG382" s="13" t="n">
        <v>-0.119007</v>
      </c>
      <c r="CH382" s="13" t="n">
        <v>0.020122</v>
      </c>
      <c r="CI382" s="13" t="n">
        <v>-0.112532</v>
      </c>
      <c r="CJ382" s="13" t="n">
        <v>0.112732</v>
      </c>
      <c r="CK382" s="13" t="n">
        <v>0.066709</v>
      </c>
      <c r="CL382" s="13" t="n">
        <v>-0.014107</v>
      </c>
      <c r="CM382" s="13" t="n">
        <v>0.018687</v>
      </c>
      <c r="CN382" s="13" t="n">
        <v>-0.074215</v>
      </c>
      <c r="CO382" s="13" t="n">
        <v>0.08799</v>
      </c>
      <c r="CP382" s="13" t="n">
        <v>0.010865</v>
      </c>
      <c r="CQ382" s="13" t="n">
        <v>-0.068612</v>
      </c>
      <c r="CR382" s="13" t="n">
        <v>0.020228</v>
      </c>
      <c r="CS382" s="13" t="n">
        <v>0.045545</v>
      </c>
      <c r="CT382" s="13" t="n">
        <v>0.034777</v>
      </c>
      <c r="CU382" s="13" t="n">
        <v>0.020253</v>
      </c>
      <c r="CV382" s="13" t="n">
        <v>-0.022761</v>
      </c>
      <c r="CW382" s="13" t="n">
        <v>-0.082683</v>
      </c>
      <c r="CX382" s="13" t="n">
        <v>-0.18923</v>
      </c>
      <c r="CY382" s="13" t="n">
        <v>0.123242</v>
      </c>
      <c r="CZ382" s="13" t="n">
        <v>0.073671</v>
      </c>
      <c r="DA382" s="13" t="n">
        <v>0.028131</v>
      </c>
      <c r="DB382" s="13" t="n">
        <v>0.035905</v>
      </c>
      <c r="DC382" s="13" t="n">
        <v>0.069178</v>
      </c>
      <c r="DD382" s="13" t="n">
        <v>-0.047385</v>
      </c>
      <c r="DE382" s="13" t="n">
        <v>0.03365</v>
      </c>
      <c r="DF382" s="13" t="n">
        <v>0.188158</v>
      </c>
      <c r="DG382" s="13" t="n">
        <v>0.101547</v>
      </c>
      <c r="DH382" s="13" t="n">
        <v>0.049816</v>
      </c>
      <c r="DI382" s="13" t="n">
        <v>0.086155</v>
      </c>
      <c r="DJ382" s="13" t="n">
        <v>-0.008262</v>
      </c>
      <c r="DK382" s="13" t="n">
        <v>0.015677</v>
      </c>
      <c r="DL382" s="13" t="n">
        <v>0.002446</v>
      </c>
      <c r="DM382" s="13" t="n">
        <v>0.035313</v>
      </c>
      <c r="DN382" s="13" t="n">
        <v>-0.028278</v>
      </c>
      <c r="DO382" s="13" t="n">
        <v>0.024312</v>
      </c>
      <c r="DP382" s="13" t="n">
        <v>-0.041121</v>
      </c>
      <c r="DQ382" s="13" t="n">
        <v>0.023534</v>
      </c>
      <c r="DR382" s="13" t="n">
        <v>-0.034555</v>
      </c>
      <c r="DS382" s="13" t="n">
        <v>0.001539</v>
      </c>
      <c r="DT382" s="13" t="n">
        <v>-0.116597</v>
      </c>
      <c r="DV382" s="13" t="n">
        <v>0.009952</v>
      </c>
      <c r="DW382" s="13" t="n">
        <v>0.006349</v>
      </c>
      <c r="DX382" s="13" t="n">
        <v>0.013416</v>
      </c>
      <c r="DY382" s="13" t="n">
        <v>-0.01647</v>
      </c>
      <c r="DZ382" s="13" t="n">
        <v>0.034776</v>
      </c>
      <c r="EA382" s="13" t="n">
        <v>0.006464</v>
      </c>
      <c r="EB382" s="13" t="n">
        <v>-0.010849</v>
      </c>
      <c r="EC382" s="13" t="n">
        <v>0.061699</v>
      </c>
      <c r="ED382" s="13" t="n">
        <v>0.008673</v>
      </c>
      <c r="EE382" s="13" t="n">
        <v>0.031201</v>
      </c>
      <c r="EF382" s="13" t="n">
        <v>0.016916</v>
      </c>
      <c r="EG382" s="13" t="n">
        <v>0.022587</v>
      </c>
      <c r="EH382" s="13" t="n">
        <v>-0.020209</v>
      </c>
      <c r="EI382" s="13" t="n">
        <v>0.00949</v>
      </c>
      <c r="EJ382" s="13" t="n">
        <v>0.009416</v>
      </c>
      <c r="EK382" s="13" t="n">
        <v>0.054477</v>
      </c>
      <c r="EL382" s="13" t="n">
        <v>0.023809</v>
      </c>
      <c r="EM382" s="13" t="n">
        <v>0.038217</v>
      </c>
      <c r="EN382" s="13" t="n">
        <v>0.04669</v>
      </c>
      <c r="EO382" s="13" t="n">
        <v>-0.015263</v>
      </c>
      <c r="EP382" s="13" t="n">
        <v>-0.120172</v>
      </c>
      <c r="EQ382" s="13" t="n">
        <v>0.01328</v>
      </c>
      <c r="ER382" s="13" t="n">
        <v>-0.113586</v>
      </c>
      <c r="ES382" s="13" t="n">
        <v>0.120625</v>
      </c>
      <c r="ET382" s="13" t="n">
        <v>0.054428</v>
      </c>
      <c r="EU382" s="13" t="n">
        <v>-0.012992</v>
      </c>
      <c r="EV382" s="13" t="n">
        <v>0.019457</v>
      </c>
      <c r="EW382" s="13" t="n">
        <v>-0.071685</v>
      </c>
      <c r="EX382" s="13" t="n">
        <v>0.088369</v>
      </c>
      <c r="EY382" s="13" t="n">
        <v>0.005833</v>
      </c>
      <c r="EZ382" s="13" t="n">
        <v>-0.072302</v>
      </c>
      <c r="FA382" s="13" t="n">
        <v>0.023966</v>
      </c>
      <c r="FB382" s="13" t="n">
        <v>0.044</v>
      </c>
      <c r="FC382" s="13" t="n">
        <v>0.042206</v>
      </c>
      <c r="FD382" s="13" t="n">
        <v>0.028126</v>
      </c>
      <c r="FE382" s="13" t="n">
        <v>-0.03094</v>
      </c>
      <c r="FF382" s="13" t="n">
        <v>-0.085403</v>
      </c>
      <c r="FG382" s="13" t="n">
        <v>-0.202687</v>
      </c>
      <c r="FH382" s="13" t="n">
        <v>0.213269</v>
      </c>
      <c r="FI382" s="13" t="n">
        <v>0.06545</v>
      </c>
      <c r="FJ382" s="13" t="n">
        <v>0.042922</v>
      </c>
      <c r="FK382" s="13" t="n">
        <v>0.025254</v>
      </c>
      <c r="FL382" s="13" t="n">
        <v>0.076086</v>
      </c>
      <c r="FM382" s="13" t="n">
        <v>-0.053883</v>
      </c>
      <c r="FN382" s="13" t="n">
        <v>0.035066</v>
      </c>
      <c r="FO382" s="13" t="n">
        <v>0.203256</v>
      </c>
      <c r="FP382" s="13" t="n">
        <v>0.100877</v>
      </c>
      <c r="FQ382" s="13" t="n">
        <v>0.053073</v>
      </c>
      <c r="FR382" s="13" t="n">
        <v>0.075831</v>
      </c>
      <c r="FS382" s="13" t="n">
        <v>-0.001805</v>
      </c>
      <c r="FT382" s="13" t="n">
        <v>0.008333</v>
      </c>
      <c r="FU382" s="13" t="n">
        <v>-0.008533</v>
      </c>
      <c r="FV382" s="13" t="n">
        <v>0.032572</v>
      </c>
      <c r="FW382" s="13" t="n">
        <v>-0.030216</v>
      </c>
      <c r="FX382" s="13" t="n">
        <v>0.020798</v>
      </c>
      <c r="FY382" s="13" t="n">
        <v>-0.040113</v>
      </c>
      <c r="FZ382" s="13" t="n">
        <v>0.024885</v>
      </c>
      <c r="GA382" s="13" t="n">
        <v>-0.052054</v>
      </c>
      <c r="GB382" s="13" t="n">
        <v>0.002106</v>
      </c>
      <c r="GC382" s="13" t="n">
        <v>-0.122474</v>
      </c>
    </row>
    <row r="383" customFormat="false" ht="15" hidden="false" customHeight="false" outlineLevel="0" collapsed="false">
      <c r="B383" s="8" t="str">
        <f aca="false">Deals!B383</f>
        <v>Roper Technologies, Inc.</v>
      </c>
      <c r="C383" s="12" t="n">
        <v>1</v>
      </c>
      <c r="D383" s="13" t="n">
        <v>0.090435</v>
      </c>
      <c r="E383" s="13" t="n">
        <v>-0.012954</v>
      </c>
      <c r="F383" s="13" t="n">
        <v>0.060826</v>
      </c>
      <c r="G383" s="13" t="n">
        <v>0.038866</v>
      </c>
      <c r="H383" s="13" t="n">
        <v>0.019058</v>
      </c>
      <c r="I383" s="13" t="n">
        <v>0.005528</v>
      </c>
      <c r="J383" s="13" t="n">
        <v>-0.007743</v>
      </c>
      <c r="K383" s="13" t="n">
        <v>0.055233</v>
      </c>
      <c r="L383" s="13" t="n">
        <v>0.06212</v>
      </c>
      <c r="M383" s="13" t="n">
        <v>0.035016</v>
      </c>
      <c r="N383" s="13" t="n">
        <v>-0.030725</v>
      </c>
      <c r="O383" s="13" t="n">
        <v>0.084954</v>
      </c>
      <c r="P383" s="13" t="n">
        <v>-0.019602</v>
      </c>
      <c r="Q383" s="13" t="n">
        <v>0.020357</v>
      </c>
      <c r="R383" s="13" t="n">
        <v>-0.057314</v>
      </c>
      <c r="S383" s="13" t="n">
        <v>0.043908</v>
      </c>
      <c r="T383" s="13" t="n">
        <v>0.000435</v>
      </c>
      <c r="U383" s="13" t="n">
        <v>0.095694</v>
      </c>
      <c r="V383" s="13" t="n">
        <v>-0.011693</v>
      </c>
      <c r="W383" s="13" t="n">
        <v>-0.007239</v>
      </c>
      <c r="X383" s="13" t="n">
        <v>-0.04354</v>
      </c>
      <c r="Y383" s="13" t="n">
        <v>0.051926</v>
      </c>
      <c r="Z383" s="13" t="n">
        <v>-0.104405</v>
      </c>
      <c r="AA383" s="13" t="n">
        <v>0.064547</v>
      </c>
      <c r="AB383" s="13" t="n">
        <v>0.14259</v>
      </c>
      <c r="AC383" s="13" t="n">
        <v>0.056604</v>
      </c>
      <c r="AD383" s="13" t="n">
        <v>0.053201</v>
      </c>
      <c r="AE383" s="13" t="n">
        <v>-0.04387</v>
      </c>
      <c r="AF383" s="13" t="n">
        <v>0.064957</v>
      </c>
      <c r="AG383" s="13" t="n">
        <v>-0.005862</v>
      </c>
      <c r="AH383" s="13" t="n">
        <v>0.008552</v>
      </c>
      <c r="AI383" s="13" t="n">
        <v>-0.027702</v>
      </c>
      <c r="AJ383" s="13" t="n">
        <v>-0.053777</v>
      </c>
      <c r="AK383" s="13" t="n">
        <v>0.069474</v>
      </c>
      <c r="AL383" s="13" t="n">
        <v>-0.017038</v>
      </c>
      <c r="AM383" s="13" t="n">
        <v>0.078884</v>
      </c>
      <c r="AN383" s="13" t="n">
        <v>-0.078499</v>
      </c>
      <c r="AO383" s="13" t="n">
        <v>-0.113421</v>
      </c>
      <c r="AP383" s="13" t="n">
        <v>0.095356</v>
      </c>
      <c r="AQ383" s="13" t="n">
        <v>0.154737</v>
      </c>
      <c r="AR383" s="13" t="n">
        <v>-0.014068</v>
      </c>
      <c r="AS383" s="13" t="n">
        <v>0.115137</v>
      </c>
      <c r="AT383" s="13" t="n">
        <v>-0.012163</v>
      </c>
      <c r="AU383" s="13" t="n">
        <v>-0.075095</v>
      </c>
      <c r="AV383" s="13" t="n">
        <v>-0.058862</v>
      </c>
      <c r="AW383" s="13" t="n">
        <v>0.14989</v>
      </c>
      <c r="AX383" s="13" t="n">
        <v>0.009578</v>
      </c>
      <c r="AY383" s="13" t="n">
        <v>-0.08726</v>
      </c>
      <c r="AZ383" s="13" t="n">
        <v>-0.038915</v>
      </c>
      <c r="BA383" s="13" t="n">
        <v>0.068111</v>
      </c>
      <c r="BB383" s="13" t="n">
        <v>0.106858</v>
      </c>
      <c r="BC383" s="13" t="n">
        <v>0.007997</v>
      </c>
      <c r="BD383" s="13" t="n">
        <v>0.044866</v>
      </c>
      <c r="BE383" s="13" t="n">
        <v>0.046157</v>
      </c>
      <c r="BF383" s="13" t="n">
        <v>-0.016404</v>
      </c>
      <c r="BG383" s="13" t="n">
        <v>-0.076871</v>
      </c>
      <c r="BH383" s="13" t="n">
        <v>0.094822</v>
      </c>
      <c r="BI383" s="13" t="n">
        <v>-0.04862</v>
      </c>
      <c r="BJ383" s="13" t="n">
        <v>0.059701</v>
      </c>
      <c r="BK383" s="13" t="n">
        <v>-0.10995</v>
      </c>
      <c r="BM383" s="13" t="n">
        <v>0.029995</v>
      </c>
      <c r="BN383" s="13" t="n">
        <v>0.003355</v>
      </c>
      <c r="BO383" s="13" t="n">
        <v>0.019229</v>
      </c>
      <c r="BP383" s="13" t="n">
        <v>0.022041</v>
      </c>
      <c r="BQ383" s="13" t="n">
        <v>0.002054</v>
      </c>
      <c r="BR383" s="13" t="n">
        <v>0.022453</v>
      </c>
      <c r="BS383" s="13" t="n">
        <v>0.000712</v>
      </c>
      <c r="BT383" s="13" t="n">
        <v>0.012862</v>
      </c>
      <c r="BU383" s="13" t="n">
        <v>0.007849</v>
      </c>
      <c r="BV383" s="13" t="n">
        <v>0.024267</v>
      </c>
      <c r="BW383" s="13" t="n">
        <v>0.014506</v>
      </c>
      <c r="BX383" s="13" t="n">
        <v>0.053436</v>
      </c>
      <c r="BY383" s="13" t="n">
        <v>-0.049429</v>
      </c>
      <c r="BZ383" s="13" t="n">
        <v>-0.039862</v>
      </c>
      <c r="CA383" s="13" t="n">
        <v>0.009306</v>
      </c>
      <c r="CB383" s="13" t="n">
        <v>0.022007</v>
      </c>
      <c r="CC383" s="13" t="n">
        <v>0.013903</v>
      </c>
      <c r="CD383" s="13" t="n">
        <v>0.052508</v>
      </c>
      <c r="CE383" s="13" t="n">
        <v>0.01952</v>
      </c>
      <c r="CF383" s="13" t="n">
        <v>0.012577</v>
      </c>
      <c r="CG383" s="13" t="n">
        <v>-0.050917</v>
      </c>
      <c r="CH383" s="13" t="n">
        <v>0.032135</v>
      </c>
      <c r="CI383" s="13" t="n">
        <v>-0.071962</v>
      </c>
      <c r="CJ383" s="13" t="n">
        <v>0.06413</v>
      </c>
      <c r="CK383" s="13" t="n">
        <v>0.028411</v>
      </c>
      <c r="CL383" s="13" t="n">
        <v>0.01843</v>
      </c>
      <c r="CM383" s="13" t="n">
        <v>0.031167</v>
      </c>
      <c r="CN383" s="13" t="n">
        <v>-0.055806</v>
      </c>
      <c r="CO383" s="13" t="n">
        <v>0.058061</v>
      </c>
      <c r="CP383" s="13" t="n">
        <v>0.020209</v>
      </c>
      <c r="CQ383" s="13" t="n">
        <v>-0.022763</v>
      </c>
      <c r="CR383" s="13" t="n">
        <v>0.014975</v>
      </c>
      <c r="CS383" s="13" t="n">
        <v>0.017711</v>
      </c>
      <c r="CT383" s="13" t="n">
        <v>0.045297</v>
      </c>
      <c r="CU383" s="13" t="n">
        <v>0.016053</v>
      </c>
      <c r="CV383" s="13" t="n">
        <v>0.005051</v>
      </c>
      <c r="CW383" s="13" t="n">
        <v>-0.080365</v>
      </c>
      <c r="CX383" s="13" t="n">
        <v>-0.110253</v>
      </c>
      <c r="CY383" s="13" t="n">
        <v>0.135805</v>
      </c>
      <c r="CZ383" s="13" t="n">
        <v>0.054962</v>
      </c>
      <c r="DA383" s="13" t="n">
        <v>-0.008925</v>
      </c>
      <c r="DB383" s="13" t="n">
        <v>0.053871</v>
      </c>
      <c r="DC383" s="13" t="n">
        <v>0.063251</v>
      </c>
      <c r="DD383" s="13" t="n">
        <v>-0.033897</v>
      </c>
      <c r="DE383" s="13" t="n">
        <v>0.001671</v>
      </c>
      <c r="DF383" s="13" t="n">
        <v>0.095437</v>
      </c>
      <c r="DG383" s="13" t="n">
        <v>0.018008</v>
      </c>
      <c r="DH383" s="13" t="n">
        <v>-0.004263</v>
      </c>
      <c r="DI383" s="13" t="n">
        <v>0.033434</v>
      </c>
      <c r="DJ383" s="13" t="n">
        <v>0.050128</v>
      </c>
      <c r="DK383" s="13" t="n">
        <v>0.057761</v>
      </c>
      <c r="DL383" s="13" t="n">
        <v>0.008179</v>
      </c>
      <c r="DM383" s="13" t="n">
        <v>0.014271</v>
      </c>
      <c r="DN383" s="13" t="n">
        <v>0.031948</v>
      </c>
      <c r="DO383" s="13" t="n">
        <v>0.041276</v>
      </c>
      <c r="DP383" s="13" t="n">
        <v>-0.062381</v>
      </c>
      <c r="DQ383" s="13" t="n">
        <v>0.056413</v>
      </c>
      <c r="DR383" s="13" t="n">
        <v>-0.030068</v>
      </c>
      <c r="DS383" s="13" t="n">
        <v>0.052595</v>
      </c>
      <c r="DT383" s="13" t="n">
        <v>-0.063404</v>
      </c>
      <c r="DV383" s="13" t="n">
        <v>0.02077</v>
      </c>
      <c r="DW383" s="13" t="n">
        <v>0.007796</v>
      </c>
      <c r="DX383" s="13" t="n">
        <v>0.016426</v>
      </c>
      <c r="DY383" s="13" t="n">
        <v>0.025849</v>
      </c>
      <c r="DZ383" s="13" t="n">
        <v>0.013013</v>
      </c>
      <c r="EA383" s="13" t="n">
        <v>0.026359</v>
      </c>
      <c r="EB383" s="13" t="n">
        <v>-0.012905</v>
      </c>
      <c r="EC383" s="13" t="n">
        <v>0.031949</v>
      </c>
      <c r="ED383" s="13" t="n">
        <v>0.002843</v>
      </c>
      <c r="EE383" s="13" t="n">
        <v>0.034877</v>
      </c>
      <c r="EF383" s="13" t="n">
        <v>0.027793</v>
      </c>
      <c r="EG383" s="13" t="n">
        <v>0.059316</v>
      </c>
      <c r="EH383" s="13" t="n">
        <v>-0.043523</v>
      </c>
      <c r="EI383" s="13" t="n">
        <v>-0.022218</v>
      </c>
      <c r="EJ383" s="13" t="n">
        <v>0.008567</v>
      </c>
      <c r="EK383" s="13" t="n">
        <v>-0.000603</v>
      </c>
      <c r="EL383" s="13" t="n">
        <v>0.018295</v>
      </c>
      <c r="EM383" s="13" t="n">
        <v>0.035484</v>
      </c>
      <c r="EN383" s="13" t="n">
        <v>0.014023</v>
      </c>
      <c r="EO383" s="13" t="n">
        <v>0.008755</v>
      </c>
      <c r="EP383" s="13" t="n">
        <v>-0.068964</v>
      </c>
      <c r="EQ383" s="13" t="n">
        <v>0.026417</v>
      </c>
      <c r="ER383" s="13" t="n">
        <v>-0.084039</v>
      </c>
      <c r="ES383" s="13" t="n">
        <v>0.092672</v>
      </c>
      <c r="ET383" s="13" t="n">
        <v>0.043486</v>
      </c>
      <c r="EU383" s="13" t="n">
        <v>0.014581</v>
      </c>
      <c r="EV383" s="13" t="n">
        <v>0.04534</v>
      </c>
      <c r="EW383" s="13" t="n">
        <v>-0.065902</v>
      </c>
      <c r="EX383" s="13" t="n">
        <v>0.075383</v>
      </c>
      <c r="EY383" s="13" t="n">
        <v>0.012329</v>
      </c>
      <c r="EZ383" s="13" t="n">
        <v>-0.022197</v>
      </c>
      <c r="FA383" s="13" t="n">
        <v>0.023116</v>
      </c>
      <c r="FB383" s="13" t="n">
        <v>0.000244</v>
      </c>
      <c r="FC383" s="13" t="n">
        <v>0.048315</v>
      </c>
      <c r="FD383" s="13" t="n">
        <v>0.022668</v>
      </c>
      <c r="FE383" s="13" t="n">
        <v>-0.001616</v>
      </c>
      <c r="FF383" s="13" t="n">
        <v>-0.082904</v>
      </c>
      <c r="FG383" s="13" t="n">
        <v>-0.150934</v>
      </c>
      <c r="FH383" s="13" t="n">
        <v>0.150875</v>
      </c>
      <c r="FI383" s="13" t="n">
        <v>0.060166</v>
      </c>
      <c r="FJ383" s="13" t="n">
        <v>0.013725</v>
      </c>
      <c r="FK383" s="13" t="n">
        <v>0.051247</v>
      </c>
      <c r="FL383" s="13" t="n">
        <v>0.043716</v>
      </c>
      <c r="FM383" s="13" t="n">
        <v>-0.011563</v>
      </c>
      <c r="FN383" s="13" t="n">
        <v>-0.010968</v>
      </c>
      <c r="FO383" s="13" t="n">
        <v>0.107181</v>
      </c>
      <c r="FP383" s="13" t="n">
        <v>0.030363</v>
      </c>
      <c r="FQ383" s="13" t="n">
        <v>-0.005163</v>
      </c>
      <c r="FR383" s="13" t="n">
        <v>0.036358</v>
      </c>
      <c r="FS383" s="13" t="n">
        <v>0.054406</v>
      </c>
      <c r="FT383" s="13" t="n">
        <v>0.037926</v>
      </c>
      <c r="FU383" s="13" t="n">
        <v>0.009424</v>
      </c>
      <c r="FV383" s="13" t="n">
        <v>0.005841</v>
      </c>
      <c r="FW383" s="13" t="n">
        <v>0.007504</v>
      </c>
      <c r="FX383" s="13" t="n">
        <v>0.018091</v>
      </c>
      <c r="FY383" s="13" t="n">
        <v>-0.045445</v>
      </c>
      <c r="FZ383" s="13" t="n">
        <v>0.054598</v>
      </c>
      <c r="GA383" s="13" t="n">
        <v>-0.036521</v>
      </c>
      <c r="GB383" s="13" t="n">
        <v>0.062596</v>
      </c>
      <c r="GC383" s="13" t="n">
        <v>-0.052353</v>
      </c>
    </row>
    <row r="384" customFormat="false" ht="15" hidden="false" customHeight="false" outlineLevel="0" collapsed="false">
      <c r="B384" s="8" t="str">
        <f aca="false">Deals!B384</f>
        <v>Insight Enterprises, Inc.</v>
      </c>
      <c r="C384" s="12" t="n">
        <v>1</v>
      </c>
      <c r="D384" s="13" t="n">
        <v>0.140856</v>
      </c>
      <c r="E384" s="13" t="n">
        <v>-0.029981</v>
      </c>
      <c r="F384" s="13" t="n">
        <v>0.02458</v>
      </c>
      <c r="G384" s="13" t="n">
        <v>-0.013302</v>
      </c>
      <c r="H384" s="13" t="n">
        <v>-0.037313</v>
      </c>
      <c r="I384" s="13" t="n">
        <v>0.013253</v>
      </c>
      <c r="J384" s="13" t="n">
        <v>-0.010859</v>
      </c>
      <c r="K384" s="13" t="n">
        <v>0.145709</v>
      </c>
      <c r="L384" s="13" t="n">
        <v>-0.018946</v>
      </c>
      <c r="M384" s="13" t="n">
        <v>-0.134295</v>
      </c>
      <c r="N384" s="13" t="n">
        <v>-0.018205</v>
      </c>
      <c r="O384" s="13" t="n">
        <v>-0.030556</v>
      </c>
      <c r="P384" s="13" t="n">
        <v>-0.058998</v>
      </c>
      <c r="Q384" s="13" t="n">
        <v>0</v>
      </c>
      <c r="R384" s="13" t="n">
        <v>0.014887</v>
      </c>
      <c r="S384" s="13" t="n">
        <v>0.32299</v>
      </c>
      <c r="T384" s="13" t="n">
        <v>0.043284</v>
      </c>
      <c r="U384" s="13" t="n">
        <v>0.027386</v>
      </c>
      <c r="V384" s="13" t="n">
        <v>0.096877</v>
      </c>
      <c r="W384" s="13" t="n">
        <v>-0.019042</v>
      </c>
      <c r="X384" s="13" t="n">
        <v>-0.04437</v>
      </c>
      <c r="Y384" s="13" t="n">
        <v>-0.137551</v>
      </c>
      <c r="Z384" s="13" t="n">
        <v>-0.085913</v>
      </c>
      <c r="AA384" s="13" t="n">
        <v>0.126871</v>
      </c>
      <c r="AB384" s="13" t="n">
        <v>0.215592</v>
      </c>
      <c r="AC384" s="13" t="n">
        <v>-0.013615</v>
      </c>
      <c r="AD384" s="13" t="n">
        <v>0.027606</v>
      </c>
      <c r="AE384" s="13" t="n">
        <v>-0.090138</v>
      </c>
      <c r="AF384" s="13" t="n">
        <v>0.130536</v>
      </c>
      <c r="AG384" s="13" t="n">
        <v>-0.054639</v>
      </c>
      <c r="AH384" s="13" t="n">
        <v>-0.126499</v>
      </c>
      <c r="AI384" s="13" t="n">
        <v>0.15876</v>
      </c>
      <c r="AJ384" s="13" t="n">
        <v>0.102173</v>
      </c>
      <c r="AK384" s="13" t="n">
        <v>0.068589</v>
      </c>
      <c r="AL384" s="13" t="n">
        <v>0.071657</v>
      </c>
      <c r="AM384" s="13" t="n">
        <v>-0.062882</v>
      </c>
      <c r="AN384" s="13" t="n">
        <v>-0.163656</v>
      </c>
      <c r="AO384" s="13" t="n">
        <v>-0.235251</v>
      </c>
      <c r="AP384" s="13" t="n">
        <v>0.28863</v>
      </c>
      <c r="AQ384" s="13" t="n">
        <v>-0.055811</v>
      </c>
      <c r="AR384" s="13" t="n">
        <v>-0.040187</v>
      </c>
      <c r="AS384" s="13" t="n">
        <v>0.013008</v>
      </c>
      <c r="AT384" s="13" t="n">
        <v>0.20004</v>
      </c>
      <c r="AU384" s="13" t="n">
        <v>-0.054004</v>
      </c>
      <c r="AV384" s="13" t="n">
        <v>-0.057087</v>
      </c>
      <c r="AW384" s="13" t="n">
        <v>0.339831</v>
      </c>
      <c r="AX384" s="13" t="n">
        <v>0.064494</v>
      </c>
      <c r="AY384" s="13" t="n">
        <v>0.000131</v>
      </c>
      <c r="AZ384" s="13" t="n">
        <v>0.098423</v>
      </c>
      <c r="BA384" s="13" t="n">
        <v>0.141524</v>
      </c>
      <c r="BB384" s="13" t="n">
        <v>0.051876</v>
      </c>
      <c r="BC384" s="13" t="n">
        <v>0.040948</v>
      </c>
      <c r="BD384" s="13" t="n">
        <v>-0.042783</v>
      </c>
      <c r="BE384" s="13" t="n">
        <v>0.0037</v>
      </c>
      <c r="BF384" s="13" t="n">
        <v>0.025005</v>
      </c>
      <c r="BG384" s="13" t="n">
        <v>-0.124502</v>
      </c>
      <c r="BH384" s="13" t="n">
        <v>0.051288</v>
      </c>
      <c r="BI384" s="13" t="n">
        <v>0.041394</v>
      </c>
      <c r="BJ384" s="13" t="n">
        <v>0.080917</v>
      </c>
      <c r="BK384" s="13" t="n">
        <v>-0.116792</v>
      </c>
      <c r="BM384" s="13" t="n">
        <v>0.006226</v>
      </c>
      <c r="BN384" s="13" t="n">
        <v>-0.007483</v>
      </c>
      <c r="BO384" s="13" t="n">
        <v>0.010098</v>
      </c>
      <c r="BP384" s="13" t="n">
        <v>-0.023938</v>
      </c>
      <c r="BQ384" s="13" t="n">
        <v>0.032326</v>
      </c>
      <c r="BR384" s="13" t="n">
        <v>0.010639</v>
      </c>
      <c r="BS384" s="13" t="n">
        <v>-0.018939</v>
      </c>
      <c r="BT384" s="13" t="n">
        <v>0.08756</v>
      </c>
      <c r="BU384" s="13" t="n">
        <v>0.002272</v>
      </c>
      <c r="BV384" s="13" t="n">
        <v>0.023744</v>
      </c>
      <c r="BW384" s="13" t="n">
        <v>-0.019439</v>
      </c>
      <c r="BX384" s="13" t="n">
        <v>0.029965</v>
      </c>
      <c r="BY384" s="13" t="n">
        <v>-0.039999</v>
      </c>
      <c r="BZ384" s="13" t="n">
        <v>0.011741</v>
      </c>
      <c r="CA384" s="13" t="n">
        <v>0.00887</v>
      </c>
      <c r="CB384" s="13" t="n">
        <v>0.06982</v>
      </c>
      <c r="CC384" s="13" t="n">
        <v>-0.002058</v>
      </c>
      <c r="CD384" s="13" t="n">
        <v>0.03853</v>
      </c>
      <c r="CE384" s="13" t="n">
        <v>0.040514</v>
      </c>
      <c r="CF384" s="13" t="n">
        <v>-0.034794</v>
      </c>
      <c r="CG384" s="13" t="n">
        <v>-0.122604</v>
      </c>
      <c r="CH384" s="13" t="n">
        <v>0.029005</v>
      </c>
      <c r="CI384" s="13" t="n">
        <v>-0.115803</v>
      </c>
      <c r="CJ384" s="13" t="n">
        <v>0.097285</v>
      </c>
      <c r="CK384" s="13" t="n">
        <v>0.058438</v>
      </c>
      <c r="CL384" s="13" t="n">
        <v>-0.031017</v>
      </c>
      <c r="CM384" s="13" t="n">
        <v>0.038819</v>
      </c>
      <c r="CN384" s="13" t="n">
        <v>-0.077642</v>
      </c>
      <c r="CO384" s="13" t="n">
        <v>0.089304</v>
      </c>
      <c r="CP384" s="13" t="n">
        <v>0.00738</v>
      </c>
      <c r="CQ384" s="13" t="n">
        <v>-0.047928</v>
      </c>
      <c r="CR384" s="13" t="n">
        <v>0.03855</v>
      </c>
      <c r="CS384" s="13" t="n">
        <v>0.017423</v>
      </c>
      <c r="CT384" s="13" t="n">
        <v>0.029992</v>
      </c>
      <c r="CU384" s="13" t="n">
        <v>0.062799</v>
      </c>
      <c r="CV384" s="13" t="n">
        <v>-0.054286</v>
      </c>
      <c r="CW384" s="13" t="n">
        <v>-0.108629</v>
      </c>
      <c r="CX384" s="13" t="n">
        <v>-0.21823</v>
      </c>
      <c r="CY384" s="13" t="n">
        <v>0.125835</v>
      </c>
      <c r="CZ384" s="13" t="n">
        <v>0.038045</v>
      </c>
      <c r="DA384" s="13" t="n">
        <v>0.037525</v>
      </c>
      <c r="DB384" s="13" t="n">
        <v>0.036019</v>
      </c>
      <c r="DC384" s="13" t="n">
        <v>0.045969</v>
      </c>
      <c r="DD384" s="13" t="n">
        <v>-0.050916</v>
      </c>
      <c r="DE384" s="13" t="n">
        <v>0.024776</v>
      </c>
      <c r="DF384" s="13" t="n">
        <v>0.183297</v>
      </c>
      <c r="DG384" s="13" t="n">
        <v>0.08958</v>
      </c>
      <c r="DH384" s="13" t="n">
        <v>0.077042</v>
      </c>
      <c r="DI384" s="13" t="n">
        <v>0.09566</v>
      </c>
      <c r="DJ384" s="13" t="n">
        <v>0.02182</v>
      </c>
      <c r="DK384" s="13" t="n">
        <v>0.023396</v>
      </c>
      <c r="DL384" s="13" t="n">
        <v>0.011055</v>
      </c>
      <c r="DM384" s="13" t="n">
        <v>0.012853</v>
      </c>
      <c r="DN384" s="13" t="n">
        <v>-0.018155</v>
      </c>
      <c r="DO384" s="13" t="n">
        <v>0.013589</v>
      </c>
      <c r="DP384" s="13" t="n">
        <v>-0.034063</v>
      </c>
      <c r="DQ384" s="13" t="n">
        <v>0.039859</v>
      </c>
      <c r="DR384" s="13" t="n">
        <v>0.0057</v>
      </c>
      <c r="DS384" s="13" t="n">
        <v>0.0589</v>
      </c>
      <c r="DT384" s="13" t="n">
        <v>-0.095829</v>
      </c>
      <c r="DV384" s="13" t="n">
        <v>0.009305</v>
      </c>
      <c r="DW384" s="13" t="n">
        <v>-0.00634</v>
      </c>
      <c r="DX384" s="13" t="n">
        <v>0.009706</v>
      </c>
      <c r="DY384" s="13" t="n">
        <v>-0.029333</v>
      </c>
      <c r="DZ384" s="13" t="n">
        <v>0.040897</v>
      </c>
      <c r="EA384" s="13" t="n">
        <v>0.009406</v>
      </c>
      <c r="EB384" s="13" t="n">
        <v>-0.017898</v>
      </c>
      <c r="EC384" s="13" t="n">
        <v>0.091002</v>
      </c>
      <c r="ED384" s="13" t="n">
        <v>0.001117</v>
      </c>
      <c r="EE384" s="13" t="n">
        <v>0.022477</v>
      </c>
      <c r="EF384" s="13" t="n">
        <v>-0.013906</v>
      </c>
      <c r="EG384" s="13" t="n">
        <v>0.027451</v>
      </c>
      <c r="EH384" s="13" t="n">
        <v>-0.038053</v>
      </c>
      <c r="EI384" s="13" t="n">
        <v>0.011183</v>
      </c>
      <c r="EJ384" s="13" t="n">
        <v>0.009837</v>
      </c>
      <c r="EK384" s="13" t="n">
        <v>0.069362</v>
      </c>
      <c r="EL384" s="13" t="n">
        <v>0.00185</v>
      </c>
      <c r="EM384" s="13" t="n">
        <v>0.037225</v>
      </c>
      <c r="EN384" s="13" t="n">
        <v>0.040893</v>
      </c>
      <c r="EO384" s="13" t="n">
        <v>-0.039627</v>
      </c>
      <c r="EP384" s="13" t="n">
        <v>-0.122604</v>
      </c>
      <c r="EQ384" s="13" t="n">
        <v>0.026862</v>
      </c>
      <c r="ER384" s="13" t="n">
        <v>-0.11858</v>
      </c>
      <c r="ES384" s="13" t="n">
        <v>0.107668</v>
      </c>
      <c r="ET384" s="13" t="n">
        <v>0.069291</v>
      </c>
      <c r="EU384" s="13" t="n">
        <v>-0.031799</v>
      </c>
      <c r="EV384" s="13" t="n">
        <v>0.039109</v>
      </c>
      <c r="EW384" s="13" t="n">
        <v>-0.086469</v>
      </c>
      <c r="EX384" s="13" t="n">
        <v>0.092211</v>
      </c>
      <c r="EY384" s="13" t="n">
        <v>0.00861</v>
      </c>
      <c r="EZ384" s="13" t="n">
        <v>-0.049638</v>
      </c>
      <c r="FA384" s="13" t="n">
        <v>0.039134</v>
      </c>
      <c r="FB384" s="13" t="n">
        <v>0.011202</v>
      </c>
      <c r="FC384" s="13" t="n">
        <v>0.027912</v>
      </c>
      <c r="FD384" s="13" t="n">
        <v>0.083354</v>
      </c>
      <c r="FE384" s="13" t="n">
        <v>-0.059186</v>
      </c>
      <c r="FF384" s="13" t="n">
        <v>-0.109853</v>
      </c>
      <c r="FG384" s="13" t="n">
        <v>-0.227682</v>
      </c>
      <c r="FH384" s="13" t="n">
        <v>0.160596</v>
      </c>
      <c r="FI384" s="13" t="n">
        <v>0.052385</v>
      </c>
      <c r="FJ384" s="13" t="n">
        <v>0.041493</v>
      </c>
      <c r="FK384" s="13" t="n">
        <v>0.029421</v>
      </c>
      <c r="FL384" s="13" t="n">
        <v>0.038437</v>
      </c>
      <c r="FM384" s="13" t="n">
        <v>-0.05288</v>
      </c>
      <c r="FN384" s="13" t="n">
        <v>0.030608</v>
      </c>
      <c r="FO384" s="13" t="n">
        <v>0.193071</v>
      </c>
      <c r="FP384" s="13" t="n">
        <v>0.097805</v>
      </c>
      <c r="FQ384" s="13" t="n">
        <v>0.082572</v>
      </c>
      <c r="FR384" s="13" t="n">
        <v>0.092176</v>
      </c>
      <c r="FS384" s="13" t="n">
        <v>0.032457</v>
      </c>
      <c r="FT384" s="13" t="n">
        <v>0.023833</v>
      </c>
      <c r="FU384" s="13" t="n">
        <v>0.016413</v>
      </c>
      <c r="FV384" s="13" t="n">
        <v>0.003494</v>
      </c>
      <c r="FW384" s="13" t="n">
        <v>-0.023492</v>
      </c>
      <c r="FX384" s="13" t="n">
        <v>0.010659</v>
      </c>
      <c r="FY384" s="13" t="n">
        <v>-0.035282</v>
      </c>
      <c r="FZ384" s="13" t="n">
        <v>0.041156</v>
      </c>
      <c r="GA384" s="13" t="n">
        <v>-0.003587</v>
      </c>
      <c r="GB384" s="13" t="n">
        <v>0.054826</v>
      </c>
      <c r="GC384" s="13" t="n">
        <v>-0.097752</v>
      </c>
    </row>
    <row r="385" customFormat="false" ht="15" hidden="false" customHeight="false" outlineLevel="0" collapsed="false">
      <c r="B385" s="8" t="str">
        <f aca="false">Deals!B385</f>
        <v>Mativ Holdings, Inc.</v>
      </c>
      <c r="C385" s="12" t="n">
        <v>1</v>
      </c>
      <c r="D385" s="13" t="n">
        <v>-0.074442</v>
      </c>
      <c r="E385" s="13" t="n">
        <v>0.019742</v>
      </c>
      <c r="F385" s="13" t="n">
        <v>0.039353</v>
      </c>
      <c r="G385" s="13" t="n">
        <v>-0.114518</v>
      </c>
      <c r="H385" s="13" t="n">
        <v>-0.001341</v>
      </c>
      <c r="I385" s="13" t="n">
        <v>0.031963</v>
      </c>
      <c r="J385" s="13" t="n">
        <v>-0.001822</v>
      </c>
      <c r="K385" s="13" t="n">
        <v>0.093066</v>
      </c>
      <c r="L385" s="13" t="n">
        <v>0.018572</v>
      </c>
      <c r="M385" s="13" t="n">
        <v>0.082169</v>
      </c>
      <c r="N385" s="13" t="n">
        <v>0.001988</v>
      </c>
      <c r="O385" s="13" t="n">
        <v>-0.001764</v>
      </c>
      <c r="P385" s="13" t="n">
        <v>-0.134055</v>
      </c>
      <c r="Q385" s="13" t="n">
        <v>0.009436</v>
      </c>
      <c r="R385" s="13" t="n">
        <v>-0.003065</v>
      </c>
      <c r="S385" s="13" t="n">
        <v>0.133487</v>
      </c>
      <c r="T385" s="13" t="n">
        <v>-0.002054</v>
      </c>
      <c r="U385" s="13" t="n">
        <v>-0.051006</v>
      </c>
      <c r="V385" s="13" t="n">
        <v>-0.008918</v>
      </c>
      <c r="W385" s="13" t="n">
        <v>-0.058491</v>
      </c>
      <c r="X385" s="13" t="n">
        <v>-0.166797</v>
      </c>
      <c r="Y385" s="13" t="n">
        <v>-0.093045</v>
      </c>
      <c r="Z385" s="13" t="n">
        <v>-0.121361</v>
      </c>
      <c r="AA385" s="13" t="n">
        <v>0.27984</v>
      </c>
      <c r="AB385" s="13" t="n">
        <v>0.202745</v>
      </c>
      <c r="AC385" s="13" t="n">
        <v>0.01556</v>
      </c>
      <c r="AD385" s="13" t="n">
        <v>-0.081353</v>
      </c>
      <c r="AE385" s="13" t="n">
        <v>-0.107956</v>
      </c>
      <c r="AF385" s="13" t="n">
        <v>0.060403</v>
      </c>
      <c r="AG385" s="13" t="n">
        <v>0.037673</v>
      </c>
      <c r="AH385" s="13" t="n">
        <v>-0.01307</v>
      </c>
      <c r="AI385" s="13" t="n">
        <v>0.116279</v>
      </c>
      <c r="AJ385" s="13" t="n">
        <v>0.081464</v>
      </c>
      <c r="AK385" s="13" t="n">
        <v>0.104964</v>
      </c>
      <c r="AL385" s="13" t="n">
        <v>-0.042636</v>
      </c>
      <c r="AM385" s="13" t="n">
        <v>-0.165754</v>
      </c>
      <c r="AN385" s="13" t="n">
        <v>-0.037397</v>
      </c>
      <c r="AO385" s="13" t="n">
        <v>-0.161922</v>
      </c>
      <c r="AP385" s="13" t="n">
        <v>0.15816</v>
      </c>
      <c r="AQ385" s="13" t="n">
        <v>-0.043141</v>
      </c>
      <c r="AR385" s="13" t="n">
        <v>0.099375</v>
      </c>
      <c r="AS385" s="13" t="n">
        <v>-0.026339</v>
      </c>
      <c r="AT385" s="13" t="n">
        <v>-0.054104</v>
      </c>
      <c r="AU385" s="13" t="n">
        <v>0.001978</v>
      </c>
      <c r="AV385" s="13" t="n">
        <v>0.092465</v>
      </c>
      <c r="AW385" s="13" t="n">
        <v>0.060843</v>
      </c>
      <c r="AX385" s="13" t="n">
        <v>0.156124</v>
      </c>
      <c r="AY385" s="13" t="n">
        <v>-0.076349</v>
      </c>
      <c r="AZ385" s="13" t="n">
        <v>0.257404</v>
      </c>
      <c r="BA385" s="13" t="n">
        <v>0.05803</v>
      </c>
      <c r="BB385" s="13" t="n">
        <v>-0.067388</v>
      </c>
      <c r="BC385" s="13" t="n">
        <v>-0.094592</v>
      </c>
      <c r="BD385" s="13" t="n">
        <v>-0.012955</v>
      </c>
      <c r="BE385" s="13" t="n">
        <v>-0.026003</v>
      </c>
      <c r="BF385" s="13" t="n">
        <v>-0.015764</v>
      </c>
      <c r="BG385" s="13" t="n">
        <v>-0.09433</v>
      </c>
      <c r="BH385" s="13" t="n">
        <v>0.005193</v>
      </c>
      <c r="BI385" s="13" t="n">
        <v>-0.163605</v>
      </c>
      <c r="BJ385" s="13" t="n">
        <v>0.041812</v>
      </c>
      <c r="BK385" s="13" t="n">
        <v>0.012375</v>
      </c>
      <c r="BM385" s="13" t="n">
        <v>-0.001072</v>
      </c>
      <c r="BN385" s="13" t="n">
        <v>0.005132</v>
      </c>
      <c r="BO385" s="13" t="n">
        <v>0.013007</v>
      </c>
      <c r="BP385" s="13" t="n">
        <v>-0.007458</v>
      </c>
      <c r="BQ385" s="13" t="n">
        <v>0.030297</v>
      </c>
      <c r="BR385" s="13" t="n">
        <v>0.006592</v>
      </c>
      <c r="BS385" s="13" t="n">
        <v>-0.011412</v>
      </c>
      <c r="BT385" s="13" t="n">
        <v>0.065072</v>
      </c>
      <c r="BU385" s="13" t="n">
        <v>0.014941</v>
      </c>
      <c r="BV385" s="13" t="n">
        <v>0.032668</v>
      </c>
      <c r="BW385" s="13" t="n">
        <v>0.024431</v>
      </c>
      <c r="BX385" s="13" t="n">
        <v>0.023933</v>
      </c>
      <c r="BY385" s="13" t="n">
        <v>-0.020116</v>
      </c>
      <c r="BZ385" s="13" t="n">
        <v>0.004668</v>
      </c>
      <c r="CA385" s="13" t="n">
        <v>0.013596</v>
      </c>
      <c r="CB385" s="13" t="n">
        <v>0.064566</v>
      </c>
      <c r="CC385" s="13" t="n">
        <v>0.044922</v>
      </c>
      <c r="CD385" s="13" t="n">
        <v>0.041453</v>
      </c>
      <c r="CE385" s="13" t="n">
        <v>0.046014</v>
      </c>
      <c r="CF385" s="13" t="n">
        <v>-0.013809</v>
      </c>
      <c r="CG385" s="13" t="n">
        <v>-0.119007</v>
      </c>
      <c r="CH385" s="13" t="n">
        <v>0.020122</v>
      </c>
      <c r="CI385" s="13" t="n">
        <v>-0.112532</v>
      </c>
      <c r="CJ385" s="13" t="n">
        <v>0.112732</v>
      </c>
      <c r="CK385" s="13" t="n">
        <v>0.066709</v>
      </c>
      <c r="CL385" s="13" t="n">
        <v>-0.014107</v>
      </c>
      <c r="CM385" s="13" t="n">
        <v>0.018687</v>
      </c>
      <c r="CN385" s="13" t="n">
        <v>-0.074215</v>
      </c>
      <c r="CO385" s="13" t="n">
        <v>0.08799</v>
      </c>
      <c r="CP385" s="13" t="n">
        <v>0.010865</v>
      </c>
      <c r="CQ385" s="13" t="n">
        <v>-0.068612</v>
      </c>
      <c r="CR385" s="13" t="n">
        <v>0.020228</v>
      </c>
      <c r="CS385" s="13" t="n">
        <v>0.045545</v>
      </c>
      <c r="CT385" s="13" t="n">
        <v>0.034777</v>
      </c>
      <c r="CU385" s="13" t="n">
        <v>0.020253</v>
      </c>
      <c r="CV385" s="13" t="n">
        <v>-0.022761</v>
      </c>
      <c r="CW385" s="13" t="n">
        <v>-0.082683</v>
      </c>
      <c r="CX385" s="13" t="n">
        <v>-0.18923</v>
      </c>
      <c r="CY385" s="13" t="n">
        <v>0.123242</v>
      </c>
      <c r="CZ385" s="13" t="n">
        <v>0.073671</v>
      </c>
      <c r="DA385" s="13" t="n">
        <v>0.028131</v>
      </c>
      <c r="DB385" s="13" t="n">
        <v>0.035905</v>
      </c>
      <c r="DC385" s="13" t="n">
        <v>0.069178</v>
      </c>
      <c r="DD385" s="13" t="n">
        <v>-0.047385</v>
      </c>
      <c r="DE385" s="13" t="n">
        <v>0.03365</v>
      </c>
      <c r="DF385" s="13" t="n">
        <v>0.188158</v>
      </c>
      <c r="DG385" s="13" t="n">
        <v>0.101547</v>
      </c>
      <c r="DH385" s="13" t="n">
        <v>0.049816</v>
      </c>
      <c r="DI385" s="13" t="n">
        <v>0.086155</v>
      </c>
      <c r="DJ385" s="13" t="n">
        <v>-0.008262</v>
      </c>
      <c r="DK385" s="13" t="n">
        <v>0.015677</v>
      </c>
      <c r="DL385" s="13" t="n">
        <v>0.002446</v>
      </c>
      <c r="DM385" s="13" t="n">
        <v>0.035313</v>
      </c>
      <c r="DN385" s="13" t="n">
        <v>-0.028278</v>
      </c>
      <c r="DO385" s="13" t="n">
        <v>0.024312</v>
      </c>
      <c r="DP385" s="13" t="n">
        <v>-0.041121</v>
      </c>
      <c r="DQ385" s="13" t="n">
        <v>0.023534</v>
      </c>
      <c r="DR385" s="13" t="n">
        <v>-0.034555</v>
      </c>
      <c r="DS385" s="13" t="n">
        <v>0.001539</v>
      </c>
      <c r="DT385" s="13" t="n">
        <v>-0.116597</v>
      </c>
      <c r="DV385" s="13" t="n">
        <v>0.009952</v>
      </c>
      <c r="DW385" s="13" t="n">
        <v>0.006349</v>
      </c>
      <c r="DX385" s="13" t="n">
        <v>0.013416</v>
      </c>
      <c r="DY385" s="13" t="n">
        <v>-0.01647</v>
      </c>
      <c r="DZ385" s="13" t="n">
        <v>0.034776</v>
      </c>
      <c r="EA385" s="13" t="n">
        <v>0.006464</v>
      </c>
      <c r="EB385" s="13" t="n">
        <v>-0.010849</v>
      </c>
      <c r="EC385" s="13" t="n">
        <v>0.061699</v>
      </c>
      <c r="ED385" s="13" t="n">
        <v>0.008673</v>
      </c>
      <c r="EE385" s="13" t="n">
        <v>0.031201</v>
      </c>
      <c r="EF385" s="13" t="n">
        <v>0.016916</v>
      </c>
      <c r="EG385" s="13" t="n">
        <v>0.022587</v>
      </c>
      <c r="EH385" s="13" t="n">
        <v>-0.020209</v>
      </c>
      <c r="EI385" s="13" t="n">
        <v>0.00949</v>
      </c>
      <c r="EJ385" s="13" t="n">
        <v>0.009416</v>
      </c>
      <c r="EK385" s="13" t="n">
        <v>0.054477</v>
      </c>
      <c r="EL385" s="13" t="n">
        <v>0.023809</v>
      </c>
      <c r="EM385" s="13" t="n">
        <v>0.038217</v>
      </c>
      <c r="EN385" s="13" t="n">
        <v>0.04669</v>
      </c>
      <c r="EO385" s="13" t="n">
        <v>-0.015263</v>
      </c>
      <c r="EP385" s="13" t="n">
        <v>-0.120172</v>
      </c>
      <c r="EQ385" s="13" t="n">
        <v>0.01328</v>
      </c>
      <c r="ER385" s="13" t="n">
        <v>-0.113586</v>
      </c>
      <c r="ES385" s="13" t="n">
        <v>0.120625</v>
      </c>
      <c r="ET385" s="13" t="n">
        <v>0.054428</v>
      </c>
      <c r="EU385" s="13" t="n">
        <v>-0.012992</v>
      </c>
      <c r="EV385" s="13" t="n">
        <v>0.019457</v>
      </c>
      <c r="EW385" s="13" t="n">
        <v>-0.071685</v>
      </c>
      <c r="EX385" s="13" t="n">
        <v>0.088369</v>
      </c>
      <c r="EY385" s="13" t="n">
        <v>0.005833</v>
      </c>
      <c r="EZ385" s="13" t="n">
        <v>-0.072302</v>
      </c>
      <c r="FA385" s="13" t="n">
        <v>0.023966</v>
      </c>
      <c r="FB385" s="13" t="n">
        <v>0.044</v>
      </c>
      <c r="FC385" s="13" t="n">
        <v>0.042206</v>
      </c>
      <c r="FD385" s="13" t="n">
        <v>0.028126</v>
      </c>
      <c r="FE385" s="13" t="n">
        <v>-0.03094</v>
      </c>
      <c r="FF385" s="13" t="n">
        <v>-0.085403</v>
      </c>
      <c r="FG385" s="13" t="n">
        <v>-0.202687</v>
      </c>
      <c r="FH385" s="13" t="n">
        <v>0.213269</v>
      </c>
      <c r="FI385" s="13" t="n">
        <v>0.06545</v>
      </c>
      <c r="FJ385" s="13" t="n">
        <v>0.042922</v>
      </c>
      <c r="FK385" s="13" t="n">
        <v>0.025254</v>
      </c>
      <c r="FL385" s="13" t="n">
        <v>0.076086</v>
      </c>
      <c r="FM385" s="13" t="n">
        <v>-0.053883</v>
      </c>
      <c r="FN385" s="13" t="n">
        <v>0.035066</v>
      </c>
      <c r="FO385" s="13" t="n">
        <v>0.203256</v>
      </c>
      <c r="FP385" s="13" t="n">
        <v>0.100877</v>
      </c>
      <c r="FQ385" s="13" t="n">
        <v>0.053073</v>
      </c>
      <c r="FR385" s="13" t="n">
        <v>0.075831</v>
      </c>
      <c r="FS385" s="13" t="n">
        <v>-0.001805</v>
      </c>
      <c r="FT385" s="13" t="n">
        <v>0.008333</v>
      </c>
      <c r="FU385" s="13" t="n">
        <v>-0.008533</v>
      </c>
      <c r="FV385" s="13" t="n">
        <v>0.032572</v>
      </c>
      <c r="FW385" s="13" t="n">
        <v>-0.030216</v>
      </c>
      <c r="FX385" s="13" t="n">
        <v>0.020798</v>
      </c>
      <c r="FY385" s="13" t="n">
        <v>-0.040113</v>
      </c>
      <c r="FZ385" s="13" t="n">
        <v>0.024885</v>
      </c>
      <c r="GA385" s="13" t="n">
        <v>-0.052054</v>
      </c>
      <c r="GB385" s="13" t="n">
        <v>0.002106</v>
      </c>
      <c r="GC385" s="13" t="n">
        <v>-0.122474</v>
      </c>
    </row>
    <row r="386" customFormat="false" ht="15" hidden="false" customHeight="false" outlineLevel="0" collapsed="false">
      <c r="B386" s="8" t="str">
        <f aca="false">Deals!B386</f>
        <v>Innospec Inc.</v>
      </c>
      <c r="C386" s="12" t="n">
        <v>1</v>
      </c>
      <c r="D386" s="13" t="n">
        <v>-0.084793</v>
      </c>
      <c r="E386" s="13" t="n">
        <v>-0.008423</v>
      </c>
      <c r="F386" s="13" t="n">
        <v>0.019305</v>
      </c>
      <c r="G386" s="13" t="n">
        <v>-0.024545</v>
      </c>
      <c r="H386" s="13" t="n">
        <v>0.024219</v>
      </c>
      <c r="I386" s="13" t="n">
        <v>-0.048055</v>
      </c>
      <c r="J386" s="13" t="n">
        <v>-0.110577</v>
      </c>
      <c r="K386" s="13" t="n">
        <v>0.110811</v>
      </c>
      <c r="L386" s="13" t="n">
        <v>0.003244</v>
      </c>
      <c r="M386" s="13" t="n">
        <v>0.160711</v>
      </c>
      <c r="N386" s="13" t="n">
        <v>-0.011204</v>
      </c>
      <c r="O386" s="13" t="n">
        <v>0.016997</v>
      </c>
      <c r="P386" s="13" t="n">
        <v>-0.095404</v>
      </c>
      <c r="Q386" s="13" t="n">
        <v>0.056197</v>
      </c>
      <c r="R386" s="13" t="n">
        <v>0.059767</v>
      </c>
      <c r="S386" s="13" t="n">
        <v>0.061073</v>
      </c>
      <c r="T386" s="13" t="n">
        <v>-0.001956</v>
      </c>
      <c r="U386" s="13" t="n">
        <v>0.057479</v>
      </c>
      <c r="V386" s="13" t="n">
        <v>-0.041384</v>
      </c>
      <c r="W386" s="13" t="n">
        <v>-0.010954</v>
      </c>
      <c r="X386" s="13" t="n">
        <v>-0.128078</v>
      </c>
      <c r="Y386" s="13" t="n">
        <v>0.108637</v>
      </c>
      <c r="Z386" s="13" t="n">
        <v>-0.162463</v>
      </c>
      <c r="AA386" s="13" t="n">
        <v>0.137791</v>
      </c>
      <c r="AB386" s="13" t="n">
        <v>0.164935</v>
      </c>
      <c r="AC386" s="13" t="n">
        <v>0.018202</v>
      </c>
      <c r="AD386" s="13" t="n">
        <v>0.017636</v>
      </c>
      <c r="AE386" s="13" t="n">
        <v>-0.042561</v>
      </c>
      <c r="AF386" s="13" t="n">
        <v>0.130467</v>
      </c>
      <c r="AG386" s="13" t="n">
        <v>0.023455</v>
      </c>
      <c r="AH386" s="13" t="n">
        <v>-0.109231</v>
      </c>
      <c r="AI386" s="13" t="n">
        <v>0.071652</v>
      </c>
      <c r="AJ386" s="13" t="n">
        <v>0.024905</v>
      </c>
      <c r="AK386" s="13" t="n">
        <v>0.08275</v>
      </c>
      <c r="AL386" s="13" t="n">
        <v>0.05122</v>
      </c>
      <c r="AM386" s="13" t="n">
        <v>-0.026199</v>
      </c>
      <c r="AN386" s="13" t="n">
        <v>-0.140872</v>
      </c>
      <c r="AO386" s="13" t="n">
        <v>-0.197019</v>
      </c>
      <c r="AP386" s="13" t="n">
        <v>0.043603</v>
      </c>
      <c r="AQ386" s="13" t="n">
        <v>0.070188</v>
      </c>
      <c r="AR386" s="13" t="n">
        <v>0.002075</v>
      </c>
      <c r="AS386" s="13" t="n">
        <v>-0.026926</v>
      </c>
      <c r="AT386" s="13" t="n">
        <v>-0.006386</v>
      </c>
      <c r="AU386" s="13" t="n">
        <v>-0.152229</v>
      </c>
      <c r="AV386" s="13" t="n">
        <v>0.044536</v>
      </c>
      <c r="AW386" s="13" t="n">
        <v>0.252041</v>
      </c>
      <c r="AX386" s="13" t="n">
        <v>0.102564</v>
      </c>
      <c r="AY386" s="13" t="n">
        <v>-0.032404</v>
      </c>
      <c r="AZ386" s="13" t="n">
        <v>0.144208</v>
      </c>
      <c r="BA386" s="13" t="n">
        <v>0.0223</v>
      </c>
      <c r="BB386" s="13" t="n">
        <v>-0.051417</v>
      </c>
      <c r="BC386" s="13" t="n">
        <v>0.043835</v>
      </c>
      <c r="BD386" s="13" t="n">
        <v>-0.103847</v>
      </c>
      <c r="BE386" s="13" t="n">
        <v>-0.023838</v>
      </c>
      <c r="BF386" s="13" t="n">
        <v>0.058225</v>
      </c>
      <c r="BG386" s="13" t="n">
        <v>-0.100214</v>
      </c>
      <c r="BH386" s="13" t="n">
        <v>0.075873</v>
      </c>
      <c r="BI386" s="13" t="n">
        <v>-0.09734</v>
      </c>
      <c r="BJ386" s="13" t="n">
        <v>0.112562</v>
      </c>
      <c r="BK386" s="13" t="n">
        <v>0.029002</v>
      </c>
      <c r="BM386" s="13" t="n">
        <v>-0.001072</v>
      </c>
      <c r="BN386" s="13" t="n">
        <v>0.005132</v>
      </c>
      <c r="BO386" s="13" t="n">
        <v>0.013007</v>
      </c>
      <c r="BP386" s="13" t="n">
        <v>-0.007458</v>
      </c>
      <c r="BQ386" s="13" t="n">
        <v>0.030297</v>
      </c>
      <c r="BR386" s="13" t="n">
        <v>0.006592</v>
      </c>
      <c r="BS386" s="13" t="n">
        <v>-0.011412</v>
      </c>
      <c r="BT386" s="13" t="n">
        <v>0.065072</v>
      </c>
      <c r="BU386" s="13" t="n">
        <v>0.014941</v>
      </c>
      <c r="BV386" s="13" t="n">
        <v>0.032668</v>
      </c>
      <c r="BW386" s="13" t="n">
        <v>0.024431</v>
      </c>
      <c r="BX386" s="13" t="n">
        <v>0.023933</v>
      </c>
      <c r="BY386" s="13" t="n">
        <v>-0.020116</v>
      </c>
      <c r="BZ386" s="13" t="n">
        <v>0.004668</v>
      </c>
      <c r="CA386" s="13" t="n">
        <v>0.013596</v>
      </c>
      <c r="CB386" s="13" t="n">
        <v>0.064566</v>
      </c>
      <c r="CC386" s="13" t="n">
        <v>0.044922</v>
      </c>
      <c r="CD386" s="13" t="n">
        <v>0.041453</v>
      </c>
      <c r="CE386" s="13" t="n">
        <v>0.046014</v>
      </c>
      <c r="CF386" s="13" t="n">
        <v>-0.013809</v>
      </c>
      <c r="CG386" s="13" t="n">
        <v>-0.119007</v>
      </c>
      <c r="CH386" s="13" t="n">
        <v>0.020122</v>
      </c>
      <c r="CI386" s="13" t="n">
        <v>-0.112532</v>
      </c>
      <c r="CJ386" s="13" t="n">
        <v>0.112732</v>
      </c>
      <c r="CK386" s="13" t="n">
        <v>0.066709</v>
      </c>
      <c r="CL386" s="13" t="n">
        <v>-0.014107</v>
      </c>
      <c r="CM386" s="13" t="n">
        <v>0.018687</v>
      </c>
      <c r="CN386" s="13" t="n">
        <v>-0.074215</v>
      </c>
      <c r="CO386" s="13" t="n">
        <v>0.08799</v>
      </c>
      <c r="CP386" s="13" t="n">
        <v>0.010865</v>
      </c>
      <c r="CQ386" s="13" t="n">
        <v>-0.068612</v>
      </c>
      <c r="CR386" s="13" t="n">
        <v>0.020228</v>
      </c>
      <c r="CS386" s="13" t="n">
        <v>0.045545</v>
      </c>
      <c r="CT386" s="13" t="n">
        <v>0.034777</v>
      </c>
      <c r="CU386" s="13" t="n">
        <v>0.020253</v>
      </c>
      <c r="CV386" s="13" t="n">
        <v>-0.022761</v>
      </c>
      <c r="CW386" s="13" t="n">
        <v>-0.082683</v>
      </c>
      <c r="CX386" s="13" t="n">
        <v>-0.18923</v>
      </c>
      <c r="CY386" s="13" t="n">
        <v>0.123242</v>
      </c>
      <c r="CZ386" s="13" t="n">
        <v>0.073671</v>
      </c>
      <c r="DA386" s="13" t="n">
        <v>0.028131</v>
      </c>
      <c r="DB386" s="13" t="n">
        <v>0.035905</v>
      </c>
      <c r="DC386" s="13" t="n">
        <v>0.069178</v>
      </c>
      <c r="DD386" s="13" t="n">
        <v>-0.047385</v>
      </c>
      <c r="DE386" s="13" t="n">
        <v>0.03365</v>
      </c>
      <c r="DF386" s="13" t="n">
        <v>0.188158</v>
      </c>
      <c r="DG386" s="13" t="n">
        <v>0.101547</v>
      </c>
      <c r="DH386" s="13" t="n">
        <v>0.049816</v>
      </c>
      <c r="DI386" s="13" t="n">
        <v>0.086155</v>
      </c>
      <c r="DJ386" s="13" t="n">
        <v>-0.008262</v>
      </c>
      <c r="DK386" s="13" t="n">
        <v>0.015677</v>
      </c>
      <c r="DL386" s="13" t="n">
        <v>0.002446</v>
      </c>
      <c r="DM386" s="13" t="n">
        <v>0.035313</v>
      </c>
      <c r="DN386" s="13" t="n">
        <v>-0.028278</v>
      </c>
      <c r="DO386" s="13" t="n">
        <v>0.024312</v>
      </c>
      <c r="DP386" s="13" t="n">
        <v>-0.041121</v>
      </c>
      <c r="DQ386" s="13" t="n">
        <v>0.023534</v>
      </c>
      <c r="DR386" s="13" t="n">
        <v>-0.034555</v>
      </c>
      <c r="DS386" s="13" t="n">
        <v>0.001539</v>
      </c>
      <c r="DT386" s="13" t="n">
        <v>-0.116597</v>
      </c>
      <c r="DV386" s="13" t="n">
        <v>0.009952</v>
      </c>
      <c r="DW386" s="13" t="n">
        <v>0.006349</v>
      </c>
      <c r="DX386" s="13" t="n">
        <v>0.013416</v>
      </c>
      <c r="DY386" s="13" t="n">
        <v>-0.01647</v>
      </c>
      <c r="DZ386" s="13" t="n">
        <v>0.034776</v>
      </c>
      <c r="EA386" s="13" t="n">
        <v>0.006464</v>
      </c>
      <c r="EB386" s="13" t="n">
        <v>-0.010849</v>
      </c>
      <c r="EC386" s="13" t="n">
        <v>0.061699</v>
      </c>
      <c r="ED386" s="13" t="n">
        <v>0.008673</v>
      </c>
      <c r="EE386" s="13" t="n">
        <v>0.031201</v>
      </c>
      <c r="EF386" s="13" t="n">
        <v>0.016916</v>
      </c>
      <c r="EG386" s="13" t="n">
        <v>0.022587</v>
      </c>
      <c r="EH386" s="13" t="n">
        <v>-0.020209</v>
      </c>
      <c r="EI386" s="13" t="n">
        <v>0.00949</v>
      </c>
      <c r="EJ386" s="13" t="n">
        <v>0.009416</v>
      </c>
      <c r="EK386" s="13" t="n">
        <v>0.054477</v>
      </c>
      <c r="EL386" s="13" t="n">
        <v>0.023809</v>
      </c>
      <c r="EM386" s="13" t="n">
        <v>0.038217</v>
      </c>
      <c r="EN386" s="13" t="n">
        <v>0.04669</v>
      </c>
      <c r="EO386" s="13" t="n">
        <v>-0.015263</v>
      </c>
      <c r="EP386" s="13" t="n">
        <v>-0.120172</v>
      </c>
      <c r="EQ386" s="13" t="n">
        <v>0.01328</v>
      </c>
      <c r="ER386" s="13" t="n">
        <v>-0.113586</v>
      </c>
      <c r="ES386" s="13" t="n">
        <v>0.120625</v>
      </c>
      <c r="ET386" s="13" t="n">
        <v>0.054428</v>
      </c>
      <c r="EU386" s="13" t="n">
        <v>-0.012992</v>
      </c>
      <c r="EV386" s="13" t="n">
        <v>0.019457</v>
      </c>
      <c r="EW386" s="13" t="n">
        <v>-0.071685</v>
      </c>
      <c r="EX386" s="13" t="n">
        <v>0.088369</v>
      </c>
      <c r="EY386" s="13" t="n">
        <v>0.005833</v>
      </c>
      <c r="EZ386" s="13" t="n">
        <v>-0.072302</v>
      </c>
      <c r="FA386" s="13" t="n">
        <v>0.023966</v>
      </c>
      <c r="FB386" s="13" t="n">
        <v>0.044</v>
      </c>
      <c r="FC386" s="13" t="n">
        <v>0.042206</v>
      </c>
      <c r="FD386" s="13" t="n">
        <v>0.028126</v>
      </c>
      <c r="FE386" s="13" t="n">
        <v>-0.03094</v>
      </c>
      <c r="FF386" s="13" t="n">
        <v>-0.085403</v>
      </c>
      <c r="FG386" s="13" t="n">
        <v>-0.202687</v>
      </c>
      <c r="FH386" s="13" t="n">
        <v>0.213269</v>
      </c>
      <c r="FI386" s="13" t="n">
        <v>0.06545</v>
      </c>
      <c r="FJ386" s="13" t="n">
        <v>0.042922</v>
      </c>
      <c r="FK386" s="13" t="n">
        <v>0.025254</v>
      </c>
      <c r="FL386" s="13" t="n">
        <v>0.076086</v>
      </c>
      <c r="FM386" s="13" t="n">
        <v>-0.053883</v>
      </c>
      <c r="FN386" s="13" t="n">
        <v>0.035066</v>
      </c>
      <c r="FO386" s="13" t="n">
        <v>0.203256</v>
      </c>
      <c r="FP386" s="13" t="n">
        <v>0.100877</v>
      </c>
      <c r="FQ386" s="13" t="n">
        <v>0.053073</v>
      </c>
      <c r="FR386" s="13" t="n">
        <v>0.075831</v>
      </c>
      <c r="FS386" s="13" t="n">
        <v>-0.001805</v>
      </c>
      <c r="FT386" s="13" t="n">
        <v>0.008333</v>
      </c>
      <c r="FU386" s="13" t="n">
        <v>-0.008533</v>
      </c>
      <c r="FV386" s="13" t="n">
        <v>0.032572</v>
      </c>
      <c r="FW386" s="13" t="n">
        <v>-0.030216</v>
      </c>
      <c r="FX386" s="13" t="n">
        <v>0.020798</v>
      </c>
      <c r="FY386" s="13" t="n">
        <v>-0.040113</v>
      </c>
      <c r="FZ386" s="13" t="n">
        <v>0.024885</v>
      </c>
      <c r="GA386" s="13" t="n">
        <v>-0.052054</v>
      </c>
      <c r="GB386" s="13" t="n">
        <v>0.002106</v>
      </c>
      <c r="GC386" s="13" t="n">
        <v>-0.122474</v>
      </c>
    </row>
    <row r="387" customFormat="false" ht="15" hidden="false" customHeight="false" outlineLevel="0" collapsed="false">
      <c r="B387" s="8" t="str">
        <f aca="false">Deals!B387</f>
        <v>Synchronoss Technologies, Inc</v>
      </c>
      <c r="C387" s="12" t="n">
        <v>1</v>
      </c>
      <c r="D387" s="13" t="n">
        <v>-0.296989</v>
      </c>
      <c r="E387" s="13" t="n">
        <v>-0.098966</v>
      </c>
      <c r="F387" s="13" t="n">
        <v>-0.344262</v>
      </c>
      <c r="G387" s="13" t="n">
        <v>-0.20125</v>
      </c>
      <c r="H387" s="13" t="n">
        <v>0.287167</v>
      </c>
      <c r="I387" s="13" t="n">
        <v>0.02614</v>
      </c>
      <c r="J387" s="13" t="n">
        <v>-0.005332</v>
      </c>
      <c r="K387" s="13" t="n">
        <v>-0.444312</v>
      </c>
      <c r="L387" s="13" t="n">
        <v>0.214362</v>
      </c>
      <c r="M387" s="13" t="n">
        <v>-0.113857</v>
      </c>
      <c r="N387" s="13" t="n">
        <v>-0.109562</v>
      </c>
      <c r="O387" s="13" t="n">
        <v>-0.100671</v>
      </c>
      <c r="P387" s="13" t="n">
        <v>0.161692</v>
      </c>
      <c r="Q387" s="13" t="n">
        <v>0.12955</v>
      </c>
      <c r="R387" s="13" t="n">
        <v>0.061611</v>
      </c>
      <c r="S387" s="13" t="n">
        <v>-0.488393</v>
      </c>
      <c r="T387" s="13" t="n">
        <v>0.076789</v>
      </c>
      <c r="U387" s="13" t="n">
        <v>-0.314425</v>
      </c>
      <c r="V387" s="13" t="n">
        <v>0.475177</v>
      </c>
      <c r="W387" s="13" t="n">
        <v>-0.013809</v>
      </c>
      <c r="X387" s="13" t="n">
        <v>-0.119007</v>
      </c>
      <c r="Y387" s="13" t="n">
        <v>0.020122</v>
      </c>
      <c r="Z387" s="13" t="n">
        <v>-0.009677</v>
      </c>
      <c r="AA387" s="13" t="n">
        <v>0.167752</v>
      </c>
      <c r="AB387" s="13" t="n">
        <v>0.122734</v>
      </c>
      <c r="AC387" s="13" t="n">
        <v>-0.24472</v>
      </c>
      <c r="AD387" s="13" t="n">
        <v>-0.115132</v>
      </c>
      <c r="AE387" s="13" t="n">
        <v>0.185874</v>
      </c>
      <c r="AF387" s="13" t="n">
        <v>0.239812</v>
      </c>
      <c r="AG387" s="13" t="n">
        <v>0.022756</v>
      </c>
      <c r="AH387" s="13" t="n">
        <v>-0.016069</v>
      </c>
      <c r="AI387" s="13" t="n">
        <v>-0.321608</v>
      </c>
      <c r="AJ387" s="13" t="n">
        <v>0.111111</v>
      </c>
      <c r="AK387" s="13" t="n">
        <v>-0.243333</v>
      </c>
      <c r="AL387" s="13" t="n">
        <v>0.046256</v>
      </c>
      <c r="AM387" s="13" t="n">
        <v>0.151579</v>
      </c>
      <c r="AN387" s="13" t="n">
        <v>-0.100548</v>
      </c>
      <c r="AO387" s="13" t="n">
        <v>-0.380081</v>
      </c>
      <c r="AP387" s="13" t="n">
        <v>0.131148</v>
      </c>
      <c r="AQ387" s="13" t="n">
        <v>-0.208696</v>
      </c>
      <c r="AR387" s="13" t="n">
        <v>0.29304</v>
      </c>
      <c r="AS387" s="13" t="n">
        <v>-0.065156</v>
      </c>
      <c r="AT387" s="13" t="n">
        <v>0.330303</v>
      </c>
      <c r="AU387" s="13" t="n">
        <v>-0.314351</v>
      </c>
      <c r="AV387" s="13" t="n">
        <v>-0.079734</v>
      </c>
      <c r="AW387" s="13" t="n">
        <v>0.068592</v>
      </c>
      <c r="AX387" s="13" t="n">
        <v>0.587838</v>
      </c>
      <c r="AY387" s="13" t="n">
        <v>0.07234</v>
      </c>
      <c r="AZ387" s="13" t="n">
        <v>-0.121032</v>
      </c>
      <c r="BA387" s="13" t="n">
        <v>-0.194131</v>
      </c>
      <c r="BB387" s="13" t="n">
        <v>-0.064426</v>
      </c>
      <c r="BC387" s="13" t="n">
        <v>-0.128743</v>
      </c>
      <c r="BD387" s="13" t="n">
        <v>0.233677</v>
      </c>
      <c r="BE387" s="13" t="n">
        <v>-0.208914</v>
      </c>
      <c r="BF387" s="13" t="n">
        <v>-0.066901</v>
      </c>
      <c r="BG387" s="13" t="n">
        <v>-0.09434</v>
      </c>
      <c r="BH387" s="13" t="n">
        <v>0.1</v>
      </c>
      <c r="BI387" s="13" t="n">
        <v>0.022727</v>
      </c>
      <c r="BJ387" s="13" t="n">
        <v>-0.096296</v>
      </c>
      <c r="BK387" s="13" t="n">
        <v>-0.163934</v>
      </c>
      <c r="BM387" s="13" t="n">
        <v>-0.001072</v>
      </c>
      <c r="BN387" s="13" t="n">
        <v>0.005132</v>
      </c>
      <c r="BO387" s="13" t="n">
        <v>0.013007</v>
      </c>
      <c r="BP387" s="13" t="n">
        <v>-0.007458</v>
      </c>
      <c r="BQ387" s="13" t="n">
        <v>0.030297</v>
      </c>
      <c r="BR387" s="13" t="n">
        <v>0.006592</v>
      </c>
      <c r="BS387" s="13" t="n">
        <v>-0.011412</v>
      </c>
      <c r="BT387" s="13" t="n">
        <v>0.065072</v>
      </c>
      <c r="BU387" s="13" t="n">
        <v>0.014941</v>
      </c>
      <c r="BV387" s="13" t="n">
        <v>0.032668</v>
      </c>
      <c r="BW387" s="13" t="n">
        <v>0.024431</v>
      </c>
      <c r="BX387" s="13" t="n">
        <v>0.023933</v>
      </c>
      <c r="BY387" s="13" t="n">
        <v>-0.020116</v>
      </c>
      <c r="BZ387" s="13" t="n">
        <v>0.004668</v>
      </c>
      <c r="CA387" s="13" t="n">
        <v>0.013596</v>
      </c>
      <c r="CB387" s="13" t="n">
        <v>0.064566</v>
      </c>
      <c r="CC387" s="13" t="n">
        <v>0.044922</v>
      </c>
      <c r="CD387" s="13" t="n">
        <v>0.041453</v>
      </c>
      <c r="CE387" s="13" t="n">
        <v>0.046014</v>
      </c>
      <c r="CF387" s="13" t="n">
        <v>-0.013809</v>
      </c>
      <c r="CG387" s="13" t="n">
        <v>-0.119007</v>
      </c>
      <c r="CH387" s="13" t="n">
        <v>0.020122</v>
      </c>
      <c r="CI387" s="13" t="n">
        <v>-0.112532</v>
      </c>
      <c r="CJ387" s="13" t="n">
        <v>0.112732</v>
      </c>
      <c r="CK387" s="13" t="n">
        <v>0.066709</v>
      </c>
      <c r="CL387" s="13" t="n">
        <v>-0.014107</v>
      </c>
      <c r="CM387" s="13" t="n">
        <v>0.018687</v>
      </c>
      <c r="CN387" s="13" t="n">
        <v>-0.074215</v>
      </c>
      <c r="CO387" s="13" t="n">
        <v>0.08799</v>
      </c>
      <c r="CP387" s="13" t="n">
        <v>0.010865</v>
      </c>
      <c r="CQ387" s="13" t="n">
        <v>-0.068612</v>
      </c>
      <c r="CR387" s="13" t="n">
        <v>0.020228</v>
      </c>
      <c r="CS387" s="13" t="n">
        <v>0.045545</v>
      </c>
      <c r="CT387" s="13" t="n">
        <v>0.034777</v>
      </c>
      <c r="CU387" s="13" t="n">
        <v>0.020253</v>
      </c>
      <c r="CV387" s="13" t="n">
        <v>-0.022761</v>
      </c>
      <c r="CW387" s="13" t="n">
        <v>-0.082683</v>
      </c>
      <c r="CX387" s="13" t="n">
        <v>-0.18923</v>
      </c>
      <c r="CY387" s="13" t="n">
        <v>0.123242</v>
      </c>
      <c r="CZ387" s="13" t="n">
        <v>0.073671</v>
      </c>
      <c r="DA387" s="13" t="n">
        <v>0.028131</v>
      </c>
      <c r="DB387" s="13" t="n">
        <v>0.035905</v>
      </c>
      <c r="DC387" s="13" t="n">
        <v>0.069178</v>
      </c>
      <c r="DD387" s="13" t="n">
        <v>-0.047385</v>
      </c>
      <c r="DE387" s="13" t="n">
        <v>0.03365</v>
      </c>
      <c r="DF387" s="13" t="n">
        <v>0.188158</v>
      </c>
      <c r="DG387" s="13" t="n">
        <v>0.101547</v>
      </c>
      <c r="DH387" s="13" t="n">
        <v>0.049816</v>
      </c>
      <c r="DI387" s="13" t="n">
        <v>0.086155</v>
      </c>
      <c r="DJ387" s="13" t="n">
        <v>-0.008262</v>
      </c>
      <c r="DK387" s="13" t="n">
        <v>0.015677</v>
      </c>
      <c r="DL387" s="13" t="n">
        <v>0.002446</v>
      </c>
      <c r="DM387" s="13" t="n">
        <v>0.035313</v>
      </c>
      <c r="DN387" s="13" t="n">
        <v>-0.028278</v>
      </c>
      <c r="DO387" s="13" t="n">
        <v>0.024312</v>
      </c>
      <c r="DP387" s="13" t="n">
        <v>-0.041121</v>
      </c>
      <c r="DQ387" s="13" t="n">
        <v>0.023534</v>
      </c>
      <c r="DR387" s="13" t="n">
        <v>-0.034555</v>
      </c>
      <c r="DS387" s="13" t="n">
        <v>0.001539</v>
      </c>
      <c r="DT387" s="13" t="n">
        <v>-0.116597</v>
      </c>
      <c r="DV387" s="13" t="n">
        <v>0.009952</v>
      </c>
      <c r="DW387" s="13" t="n">
        <v>0.006349</v>
      </c>
      <c r="DX387" s="13" t="n">
        <v>0.013416</v>
      </c>
      <c r="DY387" s="13" t="n">
        <v>-0.01647</v>
      </c>
      <c r="DZ387" s="13" t="n">
        <v>0.034776</v>
      </c>
      <c r="EA387" s="13" t="n">
        <v>0.006464</v>
      </c>
      <c r="EB387" s="13" t="n">
        <v>-0.010849</v>
      </c>
      <c r="EC387" s="13" t="n">
        <v>0.061699</v>
      </c>
      <c r="ED387" s="13" t="n">
        <v>0.008673</v>
      </c>
      <c r="EE387" s="13" t="n">
        <v>0.031201</v>
      </c>
      <c r="EF387" s="13" t="n">
        <v>0.016916</v>
      </c>
      <c r="EG387" s="13" t="n">
        <v>0.022587</v>
      </c>
      <c r="EH387" s="13" t="n">
        <v>-0.020209</v>
      </c>
      <c r="EI387" s="13" t="n">
        <v>0.00949</v>
      </c>
      <c r="EJ387" s="13" t="n">
        <v>0.009416</v>
      </c>
      <c r="EK387" s="13" t="n">
        <v>0.054477</v>
      </c>
      <c r="EL387" s="13" t="n">
        <v>0.023809</v>
      </c>
      <c r="EM387" s="13" t="n">
        <v>0.038217</v>
      </c>
      <c r="EN387" s="13" t="n">
        <v>0.04669</v>
      </c>
      <c r="EO387" s="13" t="n">
        <v>-0.015263</v>
      </c>
      <c r="EP387" s="13" t="n">
        <v>-0.120172</v>
      </c>
      <c r="EQ387" s="13" t="n">
        <v>0.01328</v>
      </c>
      <c r="ER387" s="13" t="n">
        <v>-0.113586</v>
      </c>
      <c r="ES387" s="13" t="n">
        <v>0.120625</v>
      </c>
      <c r="ET387" s="13" t="n">
        <v>0.054428</v>
      </c>
      <c r="EU387" s="13" t="n">
        <v>-0.012992</v>
      </c>
      <c r="EV387" s="13" t="n">
        <v>0.019457</v>
      </c>
      <c r="EW387" s="13" t="n">
        <v>-0.071685</v>
      </c>
      <c r="EX387" s="13" t="n">
        <v>0.088369</v>
      </c>
      <c r="EY387" s="13" t="n">
        <v>0.005833</v>
      </c>
      <c r="EZ387" s="13" t="n">
        <v>-0.072302</v>
      </c>
      <c r="FA387" s="13" t="n">
        <v>0.023966</v>
      </c>
      <c r="FB387" s="13" t="n">
        <v>0.044</v>
      </c>
      <c r="FC387" s="13" t="n">
        <v>0.042206</v>
      </c>
      <c r="FD387" s="13" t="n">
        <v>0.028126</v>
      </c>
      <c r="FE387" s="13" t="n">
        <v>-0.03094</v>
      </c>
      <c r="FF387" s="13" t="n">
        <v>-0.085403</v>
      </c>
      <c r="FG387" s="13" t="n">
        <v>-0.202687</v>
      </c>
      <c r="FH387" s="13" t="n">
        <v>0.213269</v>
      </c>
      <c r="FI387" s="13" t="n">
        <v>0.06545</v>
      </c>
      <c r="FJ387" s="13" t="n">
        <v>0.042922</v>
      </c>
      <c r="FK387" s="13" t="n">
        <v>0.025254</v>
      </c>
      <c r="FL387" s="13" t="n">
        <v>0.076086</v>
      </c>
      <c r="FM387" s="13" t="n">
        <v>-0.053883</v>
      </c>
      <c r="FN387" s="13" t="n">
        <v>0.035066</v>
      </c>
      <c r="FO387" s="13" t="n">
        <v>0.203256</v>
      </c>
      <c r="FP387" s="13" t="n">
        <v>0.100877</v>
      </c>
      <c r="FQ387" s="13" t="n">
        <v>0.053073</v>
      </c>
      <c r="FR387" s="13" t="n">
        <v>0.075831</v>
      </c>
      <c r="FS387" s="13" t="n">
        <v>-0.001805</v>
      </c>
      <c r="FT387" s="13" t="n">
        <v>0.008333</v>
      </c>
      <c r="FU387" s="13" t="n">
        <v>-0.008533</v>
      </c>
      <c r="FV387" s="13" t="n">
        <v>0.032572</v>
      </c>
      <c r="FW387" s="13" t="n">
        <v>-0.030216</v>
      </c>
      <c r="FX387" s="13" t="n">
        <v>0.020798</v>
      </c>
      <c r="FY387" s="13" t="n">
        <v>-0.040113</v>
      </c>
      <c r="FZ387" s="13" t="n">
        <v>0.024885</v>
      </c>
      <c r="GA387" s="13" t="n">
        <v>-0.052054</v>
      </c>
      <c r="GB387" s="13" t="n">
        <v>0.002106</v>
      </c>
      <c r="GC387" s="13" t="n">
        <v>-0.122474</v>
      </c>
    </row>
    <row r="388" customFormat="false" ht="15" hidden="false" customHeight="false" outlineLevel="0" collapsed="false">
      <c r="B388" s="8" t="str">
        <f aca="false">Deals!B388</f>
        <v>Altra Industrial Motion Corp.</v>
      </c>
      <c r="C388" s="12" t="n">
        <v>1</v>
      </c>
      <c r="D388" s="13" t="n">
        <v>0.041555</v>
      </c>
      <c r="E388" s="13" t="n">
        <v>0.006435</v>
      </c>
      <c r="F388" s="13" t="n">
        <v>0.133504</v>
      </c>
      <c r="G388" s="13" t="n">
        <v>-0.021518</v>
      </c>
      <c r="H388" s="13" t="n">
        <v>-0.074769</v>
      </c>
      <c r="I388" s="13" t="n">
        <v>0.119347</v>
      </c>
      <c r="J388" s="13" t="n">
        <v>0.03367</v>
      </c>
      <c r="K388" s="13" t="n">
        <v>0.048208</v>
      </c>
      <c r="L388" s="13" t="n">
        <v>-0.004158</v>
      </c>
      <c r="M388" s="13" t="n">
        <v>0.014614</v>
      </c>
      <c r="N388" s="13" t="n">
        <v>0.037037</v>
      </c>
      <c r="O388" s="13" t="n">
        <v>0.039683</v>
      </c>
      <c r="P388" s="13" t="n">
        <v>-0.171756</v>
      </c>
      <c r="Q388" s="13" t="n">
        <v>0.062673</v>
      </c>
      <c r="R388" s="13" t="n">
        <v>-0.09358</v>
      </c>
      <c r="S388" s="13" t="n">
        <v>-0.007203</v>
      </c>
      <c r="T388" s="13" t="n">
        <v>0.046433</v>
      </c>
      <c r="U388" s="13" t="n">
        <v>0.018561</v>
      </c>
      <c r="V388" s="13" t="n">
        <v>-0.110478</v>
      </c>
      <c r="W388" s="13" t="n">
        <v>0.061972</v>
      </c>
      <c r="X388" s="13" t="n">
        <v>-0.218644</v>
      </c>
      <c r="Y388" s="13" t="n">
        <v>-0.022312</v>
      </c>
      <c r="Z388" s="13" t="n">
        <v>-0.197464</v>
      </c>
      <c r="AA388" s="13" t="n">
        <v>0.217097</v>
      </c>
      <c r="AB388" s="13" t="n">
        <v>0.039203</v>
      </c>
      <c r="AC388" s="13" t="n">
        <v>-0.018548</v>
      </c>
      <c r="AD388" s="13" t="n">
        <v>0.207407</v>
      </c>
      <c r="AE388" s="13" t="n">
        <v>-0.163244</v>
      </c>
      <c r="AF388" s="13" t="n">
        <v>0.149187</v>
      </c>
      <c r="AG388" s="13" t="n">
        <v>-0.199275</v>
      </c>
      <c r="AH388" s="13" t="n">
        <v>-0.095371</v>
      </c>
      <c r="AI388" s="13" t="n">
        <v>0.072336</v>
      </c>
      <c r="AJ388" s="13" t="n">
        <v>0.111913</v>
      </c>
      <c r="AK388" s="13" t="n">
        <v>0.067208</v>
      </c>
      <c r="AL388" s="13" t="n">
        <v>0.106784</v>
      </c>
      <c r="AM388" s="13" t="n">
        <v>-0.081469</v>
      </c>
      <c r="AN388" s="13" t="n">
        <v>-0.094408</v>
      </c>
      <c r="AO388" s="13" t="n">
        <v>-0.413679</v>
      </c>
      <c r="AP388" s="13" t="n">
        <v>0.595769</v>
      </c>
      <c r="AQ388" s="13" t="n">
        <v>0.110713</v>
      </c>
      <c r="AR388" s="13" t="n">
        <v>0.029032</v>
      </c>
      <c r="AS388" s="13" t="n">
        <v>0.074388</v>
      </c>
      <c r="AT388" s="13" t="n">
        <v>0.140812</v>
      </c>
      <c r="AU388" s="13" t="n">
        <v>-0.052241</v>
      </c>
      <c r="AV388" s="13" t="n">
        <v>0.156613</v>
      </c>
      <c r="AW388" s="13" t="n">
        <v>0.327409</v>
      </c>
      <c r="AX388" s="13" t="n">
        <v>-0.022375</v>
      </c>
      <c r="AY388" s="13" t="n">
        <v>-0.072524</v>
      </c>
      <c r="AZ388" s="13" t="n">
        <v>0.126629</v>
      </c>
      <c r="BA388" s="13" t="n">
        <v>-0.043854</v>
      </c>
      <c r="BB388" s="13" t="n">
        <v>0.066703</v>
      </c>
      <c r="BC388" s="13" t="n">
        <v>0.113201</v>
      </c>
      <c r="BD388" s="13" t="n">
        <v>-0.008982</v>
      </c>
      <c r="BE388" s="13" t="n">
        <v>-0.035989</v>
      </c>
      <c r="BF388" s="13" t="n">
        <v>-0.065731</v>
      </c>
      <c r="BG388" s="13" t="n">
        <v>-0.053449</v>
      </c>
      <c r="BH388" s="13" t="n">
        <v>-0.057814</v>
      </c>
      <c r="BI388" s="13" t="n">
        <v>0.010738</v>
      </c>
      <c r="BJ388" s="13" t="n">
        <v>-0.02011</v>
      </c>
      <c r="BK388" s="13" t="n">
        <v>-0.063797</v>
      </c>
      <c r="BM388" s="13" t="n">
        <v>-0.001072</v>
      </c>
      <c r="BN388" s="13" t="n">
        <v>0.005132</v>
      </c>
      <c r="BO388" s="13" t="n">
        <v>0.013007</v>
      </c>
      <c r="BP388" s="13" t="n">
        <v>-0.007458</v>
      </c>
      <c r="BQ388" s="13" t="n">
        <v>0.030297</v>
      </c>
      <c r="BR388" s="13" t="n">
        <v>0.006592</v>
      </c>
      <c r="BS388" s="13" t="n">
        <v>-0.011412</v>
      </c>
      <c r="BT388" s="13" t="n">
        <v>0.065072</v>
      </c>
      <c r="BU388" s="13" t="n">
        <v>0.014941</v>
      </c>
      <c r="BV388" s="13" t="n">
        <v>0.032668</v>
      </c>
      <c r="BW388" s="13" t="n">
        <v>0.024431</v>
      </c>
      <c r="BX388" s="13" t="n">
        <v>0.023933</v>
      </c>
      <c r="BY388" s="13" t="n">
        <v>-0.020116</v>
      </c>
      <c r="BZ388" s="13" t="n">
        <v>0.004668</v>
      </c>
      <c r="CA388" s="13" t="n">
        <v>0.013596</v>
      </c>
      <c r="CB388" s="13" t="n">
        <v>0.064566</v>
      </c>
      <c r="CC388" s="13" t="n">
        <v>0.044922</v>
      </c>
      <c r="CD388" s="13" t="n">
        <v>0.041453</v>
      </c>
      <c r="CE388" s="13" t="n">
        <v>0.046014</v>
      </c>
      <c r="CF388" s="13" t="n">
        <v>-0.013809</v>
      </c>
      <c r="CG388" s="13" t="n">
        <v>-0.119007</v>
      </c>
      <c r="CH388" s="13" t="n">
        <v>0.020122</v>
      </c>
      <c r="CI388" s="13" t="n">
        <v>-0.112532</v>
      </c>
      <c r="CJ388" s="13" t="n">
        <v>0.112732</v>
      </c>
      <c r="CK388" s="13" t="n">
        <v>0.066709</v>
      </c>
      <c r="CL388" s="13" t="n">
        <v>-0.014107</v>
      </c>
      <c r="CM388" s="13" t="n">
        <v>0.018687</v>
      </c>
      <c r="CN388" s="13" t="n">
        <v>-0.074215</v>
      </c>
      <c r="CO388" s="13" t="n">
        <v>0.08799</v>
      </c>
      <c r="CP388" s="13" t="n">
        <v>0.010865</v>
      </c>
      <c r="CQ388" s="13" t="n">
        <v>-0.068612</v>
      </c>
      <c r="CR388" s="13" t="n">
        <v>0.020228</v>
      </c>
      <c r="CS388" s="13" t="n">
        <v>0.045545</v>
      </c>
      <c r="CT388" s="13" t="n">
        <v>0.034777</v>
      </c>
      <c r="CU388" s="13" t="n">
        <v>0.020253</v>
      </c>
      <c r="CV388" s="13" t="n">
        <v>-0.022761</v>
      </c>
      <c r="CW388" s="13" t="n">
        <v>-0.082683</v>
      </c>
      <c r="CX388" s="13" t="n">
        <v>-0.18923</v>
      </c>
      <c r="CY388" s="13" t="n">
        <v>0.123242</v>
      </c>
      <c r="CZ388" s="13" t="n">
        <v>0.073671</v>
      </c>
      <c r="DA388" s="13" t="n">
        <v>0.028131</v>
      </c>
      <c r="DB388" s="13" t="n">
        <v>0.035905</v>
      </c>
      <c r="DC388" s="13" t="n">
        <v>0.069178</v>
      </c>
      <c r="DD388" s="13" t="n">
        <v>-0.047385</v>
      </c>
      <c r="DE388" s="13" t="n">
        <v>0.03365</v>
      </c>
      <c r="DF388" s="13" t="n">
        <v>0.188158</v>
      </c>
      <c r="DG388" s="13" t="n">
        <v>0.101547</v>
      </c>
      <c r="DH388" s="13" t="n">
        <v>0.049816</v>
      </c>
      <c r="DI388" s="13" t="n">
        <v>0.086155</v>
      </c>
      <c r="DJ388" s="13" t="n">
        <v>-0.008262</v>
      </c>
      <c r="DK388" s="13" t="n">
        <v>0.015677</v>
      </c>
      <c r="DL388" s="13" t="n">
        <v>0.002446</v>
      </c>
      <c r="DM388" s="13" t="n">
        <v>0.035313</v>
      </c>
      <c r="DN388" s="13" t="n">
        <v>-0.028278</v>
      </c>
      <c r="DO388" s="13" t="n">
        <v>0.024312</v>
      </c>
      <c r="DP388" s="13" t="n">
        <v>-0.041121</v>
      </c>
      <c r="DQ388" s="13" t="n">
        <v>0.023534</v>
      </c>
      <c r="DR388" s="13" t="n">
        <v>-0.034555</v>
      </c>
      <c r="DS388" s="13" t="n">
        <v>0.001539</v>
      </c>
      <c r="DT388" s="13" t="n">
        <v>-0.116597</v>
      </c>
      <c r="DV388" s="13" t="n">
        <v>0.009952</v>
      </c>
      <c r="DW388" s="13" t="n">
        <v>0.006349</v>
      </c>
      <c r="DX388" s="13" t="n">
        <v>0.013416</v>
      </c>
      <c r="DY388" s="13" t="n">
        <v>-0.01647</v>
      </c>
      <c r="DZ388" s="13" t="n">
        <v>0.034776</v>
      </c>
      <c r="EA388" s="13" t="n">
        <v>0.006464</v>
      </c>
      <c r="EB388" s="13" t="n">
        <v>-0.010849</v>
      </c>
      <c r="EC388" s="13" t="n">
        <v>0.061699</v>
      </c>
      <c r="ED388" s="13" t="n">
        <v>0.008673</v>
      </c>
      <c r="EE388" s="13" t="n">
        <v>0.031201</v>
      </c>
      <c r="EF388" s="13" t="n">
        <v>0.016916</v>
      </c>
      <c r="EG388" s="13" t="n">
        <v>0.022587</v>
      </c>
      <c r="EH388" s="13" t="n">
        <v>-0.020209</v>
      </c>
      <c r="EI388" s="13" t="n">
        <v>0.00949</v>
      </c>
      <c r="EJ388" s="13" t="n">
        <v>0.009416</v>
      </c>
      <c r="EK388" s="13" t="n">
        <v>0.054477</v>
      </c>
      <c r="EL388" s="13" t="n">
        <v>0.023809</v>
      </c>
      <c r="EM388" s="13" t="n">
        <v>0.038217</v>
      </c>
      <c r="EN388" s="13" t="n">
        <v>0.04669</v>
      </c>
      <c r="EO388" s="13" t="n">
        <v>-0.015263</v>
      </c>
      <c r="EP388" s="13" t="n">
        <v>-0.120172</v>
      </c>
      <c r="EQ388" s="13" t="n">
        <v>0.01328</v>
      </c>
      <c r="ER388" s="13" t="n">
        <v>-0.113586</v>
      </c>
      <c r="ES388" s="13" t="n">
        <v>0.120625</v>
      </c>
      <c r="ET388" s="13" t="n">
        <v>0.054428</v>
      </c>
      <c r="EU388" s="13" t="n">
        <v>-0.012992</v>
      </c>
      <c r="EV388" s="13" t="n">
        <v>0.019457</v>
      </c>
      <c r="EW388" s="13" t="n">
        <v>-0.071685</v>
      </c>
      <c r="EX388" s="13" t="n">
        <v>0.088369</v>
      </c>
      <c r="EY388" s="13" t="n">
        <v>0.005833</v>
      </c>
      <c r="EZ388" s="13" t="n">
        <v>-0.072302</v>
      </c>
      <c r="FA388" s="13" t="n">
        <v>0.023966</v>
      </c>
      <c r="FB388" s="13" t="n">
        <v>0.044</v>
      </c>
      <c r="FC388" s="13" t="n">
        <v>0.042206</v>
      </c>
      <c r="FD388" s="13" t="n">
        <v>0.028126</v>
      </c>
      <c r="FE388" s="13" t="n">
        <v>-0.03094</v>
      </c>
      <c r="FF388" s="13" t="n">
        <v>-0.085403</v>
      </c>
      <c r="FG388" s="13" t="n">
        <v>-0.202687</v>
      </c>
      <c r="FH388" s="13" t="n">
        <v>0.213269</v>
      </c>
      <c r="FI388" s="13" t="n">
        <v>0.06545</v>
      </c>
      <c r="FJ388" s="13" t="n">
        <v>0.042922</v>
      </c>
      <c r="FK388" s="13" t="n">
        <v>0.025254</v>
      </c>
      <c r="FL388" s="13" t="n">
        <v>0.076086</v>
      </c>
      <c r="FM388" s="13" t="n">
        <v>-0.053883</v>
      </c>
      <c r="FN388" s="13" t="n">
        <v>0.035066</v>
      </c>
      <c r="FO388" s="13" t="n">
        <v>0.203256</v>
      </c>
      <c r="FP388" s="13" t="n">
        <v>0.100877</v>
      </c>
      <c r="FQ388" s="13" t="n">
        <v>0.053073</v>
      </c>
      <c r="FR388" s="13" t="n">
        <v>0.075831</v>
      </c>
      <c r="FS388" s="13" t="n">
        <v>-0.001805</v>
      </c>
      <c r="FT388" s="13" t="n">
        <v>0.008333</v>
      </c>
      <c r="FU388" s="13" t="n">
        <v>-0.008533</v>
      </c>
      <c r="FV388" s="13" t="n">
        <v>0.032572</v>
      </c>
      <c r="FW388" s="13" t="n">
        <v>-0.030216</v>
      </c>
      <c r="FX388" s="13" t="n">
        <v>0.020798</v>
      </c>
      <c r="FY388" s="13" t="n">
        <v>-0.040113</v>
      </c>
      <c r="FZ388" s="13" t="n">
        <v>0.024885</v>
      </c>
      <c r="GA388" s="13" t="n">
        <v>-0.052054</v>
      </c>
      <c r="GB388" s="13" t="n">
        <v>0.002106</v>
      </c>
      <c r="GC388" s="13" t="n">
        <v>-0.122474</v>
      </c>
    </row>
    <row r="389" customFormat="false" ht="15" hidden="false" customHeight="false" outlineLevel="0" collapsed="false">
      <c r="B389" s="8" t="str">
        <f aca="false">Deals!B389</f>
        <v>MACOM Technology Solutions Holdings, Inc.</v>
      </c>
      <c r="C389" s="12" t="n">
        <v>1</v>
      </c>
      <c r="D389" s="13" t="n">
        <v>-0.030705</v>
      </c>
      <c r="E389" s="13" t="n">
        <v>0.04795</v>
      </c>
      <c r="F389" s="13" t="n">
        <v>0.012008</v>
      </c>
      <c r="G389" s="13" t="n">
        <v>0.24734</v>
      </c>
      <c r="H389" s="13" t="n">
        <v>-0.085288</v>
      </c>
      <c r="I389" s="13" t="n">
        <v>0.085709</v>
      </c>
      <c r="J389" s="13" t="n">
        <v>-0.247894</v>
      </c>
      <c r="K389" s="13" t="n">
        <v>-0.020422</v>
      </c>
      <c r="L389" s="13" t="n">
        <v>-0.083614</v>
      </c>
      <c r="M389" s="13" t="n">
        <v>-0.202789</v>
      </c>
      <c r="N389" s="13" t="n">
        <v>-0.001534</v>
      </c>
      <c r="O389" s="13" t="n">
        <v>-0.044253</v>
      </c>
      <c r="P389" s="13" t="n">
        <v>-0.313826</v>
      </c>
      <c r="Q389" s="13" t="n">
        <v>-0.222118</v>
      </c>
      <c r="R389" s="13" t="n">
        <v>0.001205</v>
      </c>
      <c r="S389" s="13" t="n">
        <v>0.356799</v>
      </c>
      <c r="T389" s="13" t="n">
        <v>0.021729</v>
      </c>
      <c r="U389" s="13" t="n">
        <v>-0.09592</v>
      </c>
      <c r="V389" s="13" t="n">
        <v>0.106577</v>
      </c>
      <c r="W389" s="13" t="n">
        <v>-0.106291</v>
      </c>
      <c r="X389" s="13" t="n">
        <v>-0.31699</v>
      </c>
      <c r="Y389" s="13" t="n">
        <v>0.262971</v>
      </c>
      <c r="Z389" s="13" t="n">
        <v>-0.183455</v>
      </c>
      <c r="AA389" s="13" t="n">
        <v>0.242591</v>
      </c>
      <c r="AB389" s="13" t="n">
        <v>0.058791</v>
      </c>
      <c r="AC389" s="13" t="n">
        <v>-0.124673</v>
      </c>
      <c r="AD389" s="13" t="n">
        <v>-0.168761</v>
      </c>
      <c r="AE389" s="13" t="n">
        <v>0.018719</v>
      </c>
      <c r="AF389" s="13" t="n">
        <v>0.069258</v>
      </c>
      <c r="AG389" s="13" t="n">
        <v>0.296761</v>
      </c>
      <c r="AH389" s="13" t="n">
        <v>0.001019</v>
      </c>
      <c r="AI389" s="13" t="n">
        <v>0.094705</v>
      </c>
      <c r="AJ389" s="13" t="n">
        <v>0.057674</v>
      </c>
      <c r="AK389" s="13" t="n">
        <v>0.084872</v>
      </c>
      <c r="AL389" s="13" t="n">
        <v>0.078233</v>
      </c>
      <c r="AM389" s="13" t="n">
        <v>0.068421</v>
      </c>
      <c r="AN389" s="13" t="n">
        <v>-0.110837</v>
      </c>
      <c r="AO389" s="13" t="n">
        <v>-0.25089</v>
      </c>
      <c r="AP389" s="13" t="n">
        <v>0.619651</v>
      </c>
      <c r="AQ389" s="13" t="n">
        <v>0.035551</v>
      </c>
      <c r="AR389" s="13" t="n">
        <v>0.08189</v>
      </c>
      <c r="AS389" s="13" t="n">
        <v>0.230277</v>
      </c>
      <c r="AT389" s="13" t="n">
        <v>-0.156886</v>
      </c>
      <c r="AU389" s="13" t="n">
        <v>-0.045467</v>
      </c>
      <c r="AV389" s="13" t="n">
        <v>0.073214</v>
      </c>
      <c r="AW389" s="13" t="n">
        <v>0.22411</v>
      </c>
      <c r="AX389" s="13" t="n">
        <v>0.231871</v>
      </c>
      <c r="AY389" s="13" t="n">
        <v>0.033067</v>
      </c>
      <c r="AZ389" s="13" t="n">
        <v>0.131727</v>
      </c>
      <c r="BA389" s="13" t="n">
        <v>-0.098368</v>
      </c>
      <c r="BB389" s="13" t="n">
        <v>-0.024302</v>
      </c>
      <c r="BC389" s="13" t="n">
        <v>0.045752</v>
      </c>
      <c r="BD389" s="13" t="n">
        <v>0.082432</v>
      </c>
      <c r="BE389" s="13" t="n">
        <v>-0.036829</v>
      </c>
      <c r="BF389" s="13" t="n">
        <v>-0.016364</v>
      </c>
      <c r="BG389" s="13" t="n">
        <v>0.068522</v>
      </c>
      <c r="BH389" s="13" t="n">
        <v>0.076306</v>
      </c>
      <c r="BI389" s="13" t="n">
        <v>0.029934</v>
      </c>
      <c r="BJ389" s="13" t="n">
        <v>0.088861</v>
      </c>
      <c r="BK389" s="13" t="n">
        <v>-0.218263</v>
      </c>
      <c r="BM389" s="13" t="n">
        <v>0.039548</v>
      </c>
      <c r="BN389" s="13" t="n">
        <v>0.015682</v>
      </c>
      <c r="BO389" s="13" t="n">
        <v>0.017618</v>
      </c>
      <c r="BP389" s="13" t="n">
        <v>0.016762</v>
      </c>
      <c r="BQ389" s="13" t="n">
        <v>0.025148</v>
      </c>
      <c r="BR389" s="13" t="n">
        <v>0.007932</v>
      </c>
      <c r="BS389" s="13" t="n">
        <v>0.007953</v>
      </c>
      <c r="BT389" s="13" t="n">
        <v>0.024036</v>
      </c>
      <c r="BU389" s="13" t="n">
        <v>0.023892</v>
      </c>
      <c r="BV389" s="13" t="n">
        <v>0.038463</v>
      </c>
      <c r="BW389" s="13" t="n">
        <v>0.01021</v>
      </c>
      <c r="BX389" s="13" t="n">
        <v>0.050764</v>
      </c>
      <c r="BY389" s="13" t="n">
        <v>-0.029375</v>
      </c>
      <c r="BZ389" s="13" t="n">
        <v>0.021376</v>
      </c>
      <c r="CA389" s="13" t="n">
        <v>-0.001966</v>
      </c>
      <c r="CB389" s="13" t="n">
        <v>0.060957</v>
      </c>
      <c r="CC389" s="13" t="n">
        <v>-0.00261</v>
      </c>
      <c r="CD389" s="13" t="n">
        <v>0.012289</v>
      </c>
      <c r="CE389" s="13" t="n">
        <v>0.06538</v>
      </c>
      <c r="CF389" s="13" t="n">
        <v>-0.019284</v>
      </c>
      <c r="CG389" s="13" t="n">
        <v>-0.134942</v>
      </c>
      <c r="CH389" s="13" t="n">
        <v>0.003477</v>
      </c>
      <c r="CI389" s="13" t="n">
        <v>-0.11214</v>
      </c>
      <c r="CJ389" s="13" t="n">
        <v>0.142621</v>
      </c>
      <c r="CK389" s="13" t="n">
        <v>0.067853</v>
      </c>
      <c r="CL389" s="13" t="n">
        <v>-0.013378</v>
      </c>
      <c r="CM389" s="13" t="n">
        <v>0.031745</v>
      </c>
      <c r="CN389" s="13" t="n">
        <v>-0.054149</v>
      </c>
      <c r="CO389" s="13" t="n">
        <v>0.095155</v>
      </c>
      <c r="CP389" s="13" t="n">
        <v>0.030932</v>
      </c>
      <c r="CQ389" s="13" t="n">
        <v>-0.053799</v>
      </c>
      <c r="CR389" s="13" t="n">
        <v>-0.033039</v>
      </c>
      <c r="CS389" s="13" t="n">
        <v>0.038854</v>
      </c>
      <c r="CT389" s="13" t="n">
        <v>0.07419</v>
      </c>
      <c r="CU389" s="13" t="n">
        <v>0.002582</v>
      </c>
      <c r="CV389" s="13" t="n">
        <v>-0.010175</v>
      </c>
      <c r="CW389" s="13" t="n">
        <v>-0.066114</v>
      </c>
      <c r="CX389" s="13" t="n">
        <v>-0.177333</v>
      </c>
      <c r="CY389" s="13" t="n">
        <v>0.175214</v>
      </c>
      <c r="CZ389" s="13" t="n">
        <v>0.124257</v>
      </c>
      <c r="DA389" s="13" t="n">
        <v>0.046007</v>
      </c>
      <c r="DB389" s="13" t="n">
        <v>0.011045</v>
      </c>
      <c r="DC389" s="13" t="n">
        <v>0.084196</v>
      </c>
      <c r="DD389" s="13" t="n">
        <v>-0.031087</v>
      </c>
      <c r="DE389" s="13" t="n">
        <v>0.030388</v>
      </c>
      <c r="DF389" s="13" t="n">
        <v>0.207556</v>
      </c>
      <c r="DG389" s="13" t="n">
        <v>0.12645</v>
      </c>
      <c r="DH389" s="13" t="n">
        <v>0.024415</v>
      </c>
      <c r="DI389" s="13" t="n">
        <v>-0.000483</v>
      </c>
      <c r="DJ389" s="13" t="n">
        <v>-0.047837</v>
      </c>
      <c r="DK389" s="13" t="n">
        <v>0.02869</v>
      </c>
      <c r="DL389" s="13" t="n">
        <v>-0.033421</v>
      </c>
      <c r="DM389" s="13" t="n">
        <v>0.054695</v>
      </c>
      <c r="DN389" s="13" t="n">
        <v>-0.02501</v>
      </c>
      <c r="DO389" s="13" t="n">
        <v>0.019022</v>
      </c>
      <c r="DP389" s="13" t="n">
        <v>-0.038561</v>
      </c>
      <c r="DQ389" s="13" t="n">
        <v>0.046626</v>
      </c>
      <c r="DR389" s="13" t="n">
        <v>-0.08576</v>
      </c>
      <c r="DS389" s="13" t="n">
        <v>0.000968</v>
      </c>
      <c r="DT389" s="13" t="n">
        <v>-0.142109</v>
      </c>
      <c r="DV389" s="13" t="n">
        <v>0.042605</v>
      </c>
      <c r="DW389" s="13" t="n">
        <v>0.025166</v>
      </c>
      <c r="DX389" s="13" t="n">
        <v>0.00737</v>
      </c>
      <c r="DY389" s="13" t="n">
        <v>0.010392</v>
      </c>
      <c r="DZ389" s="13" t="n">
        <v>0.035766</v>
      </c>
      <c r="EA389" s="13" t="n">
        <v>0.008416</v>
      </c>
      <c r="EB389" s="13" t="n">
        <v>0.0091</v>
      </c>
      <c r="EC389" s="13" t="n">
        <v>0.024501</v>
      </c>
      <c r="ED389" s="13" t="n">
        <v>0.020936</v>
      </c>
      <c r="EE389" s="13" t="n">
        <v>0.042491</v>
      </c>
      <c r="EF389" s="13" t="n">
        <v>0.00498</v>
      </c>
      <c r="EG389" s="13" t="n">
        <v>0.038418</v>
      </c>
      <c r="EH389" s="13" t="n">
        <v>-0.032533</v>
      </c>
      <c r="EI389" s="13" t="n">
        <v>0.012494</v>
      </c>
      <c r="EJ389" s="13" t="n">
        <v>0.008404</v>
      </c>
      <c r="EK389" s="13" t="n">
        <v>0.061318</v>
      </c>
      <c r="EL389" s="13" t="n">
        <v>0.013706</v>
      </c>
      <c r="EM389" s="13" t="n">
        <v>0.011294</v>
      </c>
      <c r="EN389" s="13" t="n">
        <v>0.06077</v>
      </c>
      <c r="EO389" s="13" t="n">
        <v>-0.023636</v>
      </c>
      <c r="EP389" s="13" t="n">
        <v>-0.143435</v>
      </c>
      <c r="EQ389" s="13" t="n">
        <v>0.012373</v>
      </c>
      <c r="ER389" s="13" t="n">
        <v>-0.111642</v>
      </c>
      <c r="ES389" s="13" t="n">
        <v>0.160467</v>
      </c>
      <c r="ET389" s="13" t="n">
        <v>0.062815</v>
      </c>
      <c r="EU389" s="13" t="n">
        <v>-0.010624</v>
      </c>
      <c r="EV389" s="13" t="n">
        <v>0.022678</v>
      </c>
      <c r="EW389" s="13" t="n">
        <v>-0.07708</v>
      </c>
      <c r="EX389" s="13" t="n">
        <v>0.091022</v>
      </c>
      <c r="EY389" s="13" t="n">
        <v>0.026044</v>
      </c>
      <c r="EZ389" s="13" t="n">
        <v>-0.051077</v>
      </c>
      <c r="FA389" s="13" t="n">
        <v>-0.027706</v>
      </c>
      <c r="FB389" s="13" t="n">
        <v>0.049115</v>
      </c>
      <c r="FC389" s="13" t="n">
        <v>0.074613</v>
      </c>
      <c r="FD389" s="13" t="n">
        <v>0.002853</v>
      </c>
      <c r="FE389" s="13" t="n">
        <v>-0.004408</v>
      </c>
      <c r="FF389" s="13" t="n">
        <v>-0.062037</v>
      </c>
      <c r="FG389" s="13" t="n">
        <v>-0.189678</v>
      </c>
      <c r="FH389" s="13" t="n">
        <v>0.196761</v>
      </c>
      <c r="FI389" s="13" t="n">
        <v>0.118762</v>
      </c>
      <c r="FJ389" s="13" t="n">
        <v>0.046814</v>
      </c>
      <c r="FK389" s="13" t="n">
        <v>0.008228</v>
      </c>
      <c r="FL389" s="13" t="n">
        <v>0.084717</v>
      </c>
      <c r="FM389" s="13" t="n">
        <v>-0.030373</v>
      </c>
      <c r="FN389" s="13" t="n">
        <v>0.034269</v>
      </c>
      <c r="FO389" s="13" t="n">
        <v>0.21392</v>
      </c>
      <c r="FP389" s="13" t="n">
        <v>0.129432</v>
      </c>
      <c r="FQ389" s="13" t="n">
        <v>0.017059</v>
      </c>
      <c r="FR389" s="13" t="n">
        <v>0.021424</v>
      </c>
      <c r="FS389" s="13" t="n">
        <v>-0.036464</v>
      </c>
      <c r="FT389" s="13" t="n">
        <v>0.030769</v>
      </c>
      <c r="FU389" s="13" t="n">
        <v>-0.028421</v>
      </c>
      <c r="FV389" s="13" t="n">
        <v>0.061708</v>
      </c>
      <c r="FW389" s="13" t="n">
        <v>-0.023545</v>
      </c>
      <c r="FX389" s="13" t="n">
        <v>0.015868</v>
      </c>
      <c r="FY389" s="13" t="n">
        <v>-0.039964</v>
      </c>
      <c r="FZ389" s="13" t="n">
        <v>0.047113</v>
      </c>
      <c r="GA389" s="13" t="n">
        <v>-0.084736</v>
      </c>
      <c r="GB389" s="13" t="n">
        <v>-0.003415</v>
      </c>
      <c r="GC389" s="13" t="n">
        <v>-0.141596</v>
      </c>
    </row>
    <row r="390" customFormat="false" ht="15" hidden="false" customHeight="false" outlineLevel="0" collapsed="false">
      <c r="B390" s="8" t="str">
        <f aca="false">Deals!B390</f>
        <v>Installed Building Products, Inc.</v>
      </c>
      <c r="C390" s="12" t="n">
        <v>1</v>
      </c>
      <c r="D390" s="13" t="n">
        <v>0.150367</v>
      </c>
      <c r="E390" s="13" t="n">
        <v>0.121148</v>
      </c>
      <c r="F390" s="13" t="n">
        <v>0.011374</v>
      </c>
      <c r="G390" s="13" t="n">
        <v>-0.070291</v>
      </c>
      <c r="H390" s="13" t="n">
        <v>0.06754</v>
      </c>
      <c r="I390" s="13" t="n">
        <v>0.016053</v>
      </c>
      <c r="J390" s="13" t="n">
        <v>0.072491</v>
      </c>
      <c r="K390" s="13" t="n">
        <v>0.12305</v>
      </c>
      <c r="L390" s="13" t="n">
        <v>0.075617</v>
      </c>
      <c r="M390" s="13" t="n">
        <v>0.105452</v>
      </c>
      <c r="N390" s="13" t="n">
        <v>-0.014276</v>
      </c>
      <c r="O390" s="13" t="n">
        <v>-0.052666</v>
      </c>
      <c r="P390" s="13" t="n">
        <v>-0.169562</v>
      </c>
      <c r="Q390" s="13" t="n">
        <v>0.005021</v>
      </c>
      <c r="R390" s="13" t="n">
        <v>-0.039134</v>
      </c>
      <c r="S390" s="13" t="n">
        <v>0.051127</v>
      </c>
      <c r="T390" s="13" t="n">
        <v>-0.067601</v>
      </c>
      <c r="U390" s="13" t="n">
        <v>-0.034483</v>
      </c>
      <c r="V390" s="13" t="n">
        <v>-0.147436</v>
      </c>
      <c r="W390" s="13" t="n">
        <v>-0.162191</v>
      </c>
      <c r="X390" s="13" t="n">
        <v>-0.218974</v>
      </c>
      <c r="Y390" s="13" t="n">
        <v>0.271504</v>
      </c>
      <c r="Z390" s="13" t="n">
        <v>-0.130132</v>
      </c>
      <c r="AA390" s="13" t="n">
        <v>0.249926</v>
      </c>
      <c r="AB390" s="13" t="n">
        <v>0.035858</v>
      </c>
      <c r="AC390" s="13" t="n">
        <v>0.111875</v>
      </c>
      <c r="AD390" s="13" t="n">
        <v>-0.009691</v>
      </c>
      <c r="AE390" s="13" t="n">
        <v>0.070997</v>
      </c>
      <c r="AF390" s="13" t="n">
        <v>0.151244</v>
      </c>
      <c r="AG390" s="13" t="n">
        <v>-0.100304</v>
      </c>
      <c r="AH390" s="13" t="n">
        <v>0.068131</v>
      </c>
      <c r="AI390" s="13" t="n">
        <v>0.007556</v>
      </c>
      <c r="AJ390" s="13" t="n">
        <v>0.137426</v>
      </c>
      <c r="AK390" s="13" t="n">
        <v>0.099356</v>
      </c>
      <c r="AL390" s="13" t="n">
        <v>-0.03947</v>
      </c>
      <c r="AM390" s="13" t="n">
        <v>0.076376</v>
      </c>
      <c r="AN390" s="13" t="n">
        <v>-0.108998</v>
      </c>
      <c r="AO390" s="13" t="n">
        <v>-0.396366</v>
      </c>
      <c r="AP390" s="13" t="n">
        <v>0.23677</v>
      </c>
      <c r="AQ390" s="13" t="n">
        <v>0.30359</v>
      </c>
      <c r="AR390" s="13" t="n">
        <v>0.070006</v>
      </c>
      <c r="AS390" s="13" t="n">
        <v>0.150189</v>
      </c>
      <c r="AT390" s="13" t="n">
        <v>0.097459</v>
      </c>
      <c r="AU390" s="13" t="n">
        <v>0.171965</v>
      </c>
      <c r="AV390" s="13" t="n">
        <v>-0.110172</v>
      </c>
      <c r="AW390" s="13" t="n">
        <v>0.091451</v>
      </c>
      <c r="AX390" s="13" t="n">
        <v>0.031471</v>
      </c>
      <c r="AY390" s="13" t="n">
        <v>0.029432</v>
      </c>
      <c r="AZ390" s="13" t="n">
        <v>0.042219</v>
      </c>
      <c r="BA390" s="13" t="n">
        <v>0.016642</v>
      </c>
      <c r="BB390" s="13" t="n">
        <v>0.214376</v>
      </c>
      <c r="BC390" s="13" t="n">
        <v>-0.119198</v>
      </c>
      <c r="BD390" s="13" t="n">
        <v>0.034233</v>
      </c>
      <c r="BE390" s="13" t="n">
        <v>-0.019287</v>
      </c>
      <c r="BF390" s="13" t="n">
        <v>0.034833</v>
      </c>
      <c r="BG390" s="13" t="n">
        <v>-0.134724</v>
      </c>
      <c r="BH390" s="13" t="n">
        <v>0.185721</v>
      </c>
      <c r="BI390" s="13" t="n">
        <v>0.016057</v>
      </c>
      <c r="BJ390" s="13" t="n">
        <v>0.08467</v>
      </c>
      <c r="BK390" s="13" t="n">
        <v>-0.207057</v>
      </c>
      <c r="BM390" s="13" t="n">
        <v>0.058384</v>
      </c>
      <c r="BN390" s="13" t="n">
        <v>0.035308</v>
      </c>
      <c r="BO390" s="13" t="n">
        <v>0.039279</v>
      </c>
      <c r="BP390" s="13" t="n">
        <v>0.004125</v>
      </c>
      <c r="BQ390" s="13" t="n">
        <v>0.060634</v>
      </c>
      <c r="BR390" s="13" t="n">
        <v>-0.000707</v>
      </c>
      <c r="BS390" s="13" t="n">
        <v>-0.008322</v>
      </c>
      <c r="BT390" s="13" t="n">
        <v>0.056939</v>
      </c>
      <c r="BU390" s="13" t="n">
        <v>0.002457</v>
      </c>
      <c r="BV390" s="13" t="n">
        <v>0.021676</v>
      </c>
      <c r="BW390" s="13" t="n">
        <v>0.000668</v>
      </c>
      <c r="BX390" s="13" t="n">
        <v>0.028132</v>
      </c>
      <c r="BY390" s="13" t="n">
        <v>-0.040882</v>
      </c>
      <c r="BZ390" s="13" t="n">
        <v>0.020508</v>
      </c>
      <c r="CA390" s="13" t="n">
        <v>0.001011</v>
      </c>
      <c r="CB390" s="13" t="n">
        <v>0.086613</v>
      </c>
      <c r="CC390" s="13" t="n">
        <v>0.011741</v>
      </c>
      <c r="CD390" s="13" t="n">
        <v>0.014514</v>
      </c>
      <c r="CE390" s="13" t="n">
        <v>0.076902</v>
      </c>
      <c r="CF390" s="13" t="n">
        <v>-0.014745</v>
      </c>
      <c r="CG390" s="13" t="n">
        <v>-0.126874</v>
      </c>
      <c r="CH390" s="13" t="n">
        <v>0.032953</v>
      </c>
      <c r="CI390" s="13" t="n">
        <v>-0.121824</v>
      </c>
      <c r="CJ390" s="13" t="n">
        <v>0.105013</v>
      </c>
      <c r="CK390" s="13" t="n">
        <v>0.062329</v>
      </c>
      <c r="CL390" s="13" t="n">
        <v>-0.003609</v>
      </c>
      <c r="CM390" s="13" t="n">
        <v>0.031597</v>
      </c>
      <c r="CN390" s="13" t="n">
        <v>-0.087487</v>
      </c>
      <c r="CO390" s="13" t="n">
        <v>0.087277</v>
      </c>
      <c r="CP390" s="13" t="n">
        <v>-0.028809</v>
      </c>
      <c r="CQ390" s="13" t="n">
        <v>-0.01142</v>
      </c>
      <c r="CR390" s="13" t="n">
        <v>-0.016157</v>
      </c>
      <c r="CS390" s="13" t="n">
        <v>0.036256</v>
      </c>
      <c r="CT390" s="13" t="n">
        <v>0.080028</v>
      </c>
      <c r="CU390" s="13" t="n">
        <v>0.039635</v>
      </c>
      <c r="CV390" s="13" t="n">
        <v>-0.02818</v>
      </c>
      <c r="CW390" s="13" t="n">
        <v>-0.076341</v>
      </c>
      <c r="CX390" s="13" t="n">
        <v>-0.193604</v>
      </c>
      <c r="CY390" s="13" t="n">
        <v>0.193768</v>
      </c>
      <c r="CZ390" s="13" t="n">
        <v>0.102705</v>
      </c>
      <c r="DA390" s="13" t="n">
        <v>0.05686</v>
      </c>
      <c r="DB390" s="13" t="n">
        <v>0.007253</v>
      </c>
      <c r="DC390" s="13" t="n">
        <v>0.079862</v>
      </c>
      <c r="DD390" s="13" t="n">
        <v>0.003401</v>
      </c>
      <c r="DE390" s="13" t="n">
        <v>-0.019809</v>
      </c>
      <c r="DF390" s="13" t="n">
        <v>0.214791</v>
      </c>
      <c r="DG390" s="13" t="n">
        <v>0.115065</v>
      </c>
      <c r="DH390" s="13" t="n">
        <v>0.116678</v>
      </c>
      <c r="DI390" s="13" t="n">
        <v>0.040745</v>
      </c>
      <c r="DJ390" s="13" t="n">
        <v>-0.048473</v>
      </c>
      <c r="DK390" s="13" t="n">
        <v>0.032353</v>
      </c>
      <c r="DL390" s="13" t="n">
        <v>-0.025949</v>
      </c>
      <c r="DM390" s="13" t="n">
        <v>0.06983</v>
      </c>
      <c r="DN390" s="13" t="n">
        <v>-0.075376</v>
      </c>
      <c r="DO390" s="13" t="n">
        <v>0.020545</v>
      </c>
      <c r="DP390" s="13" t="n">
        <v>-0.052806</v>
      </c>
      <c r="DQ390" s="13" t="n">
        <v>0.024457</v>
      </c>
      <c r="DR390" s="13" t="n">
        <v>-0.080613</v>
      </c>
      <c r="DS390" s="13" t="n">
        <v>-0.005266</v>
      </c>
      <c r="DT390" s="13" t="n">
        <v>-0.163775</v>
      </c>
      <c r="DV390" s="13" t="n">
        <v>0.051798</v>
      </c>
      <c r="DW390" s="13" t="n">
        <v>0.026138</v>
      </c>
      <c r="DX390" s="13" t="n">
        <v>0.025624</v>
      </c>
      <c r="DY390" s="13" t="n">
        <v>0.00125</v>
      </c>
      <c r="DZ390" s="13" t="n">
        <v>0.064913</v>
      </c>
      <c r="EA390" s="13" t="n">
        <v>-0.000761</v>
      </c>
      <c r="EB390" s="13" t="n">
        <v>-0.00633</v>
      </c>
      <c r="EC390" s="13" t="n">
        <v>0.065065</v>
      </c>
      <c r="ED390" s="13" t="n">
        <v>0.003386</v>
      </c>
      <c r="EE390" s="13" t="n">
        <v>0.017911</v>
      </c>
      <c r="EF390" s="13" t="n">
        <v>0.013895</v>
      </c>
      <c r="EG390" s="13" t="n">
        <v>0.034612</v>
      </c>
      <c r="EH390" s="13" t="n">
        <v>-0.042567</v>
      </c>
      <c r="EI390" s="13" t="n">
        <v>0.0217</v>
      </c>
      <c r="EJ390" s="13" t="n">
        <v>0.00687</v>
      </c>
      <c r="EK390" s="13" t="n">
        <v>0.088975</v>
      </c>
      <c r="EL390" s="13" t="n">
        <v>0.018863</v>
      </c>
      <c r="EM390" s="13" t="n">
        <v>0.018278</v>
      </c>
      <c r="EN390" s="13" t="n">
        <v>0.080577</v>
      </c>
      <c r="EO390" s="13" t="n">
        <v>-0.022076</v>
      </c>
      <c r="EP390" s="13" t="n">
        <v>-0.128605</v>
      </c>
      <c r="EQ390" s="13" t="n">
        <v>0.03849</v>
      </c>
      <c r="ER390" s="13" t="n">
        <v>-0.118677</v>
      </c>
      <c r="ES390" s="13" t="n">
        <v>0.111825</v>
      </c>
      <c r="ET390" s="13" t="n">
        <v>0.058983</v>
      </c>
      <c r="EU390" s="13" t="n">
        <v>-0.002331</v>
      </c>
      <c r="EV390" s="13" t="n">
        <v>0.039686</v>
      </c>
      <c r="EW390" s="13" t="n">
        <v>-0.087181</v>
      </c>
      <c r="EX390" s="13" t="n">
        <v>0.089517</v>
      </c>
      <c r="EY390" s="13" t="n">
        <v>-0.030387</v>
      </c>
      <c r="EZ390" s="13" t="n">
        <v>-0.027645</v>
      </c>
      <c r="FA390" s="13" t="n">
        <v>-0.007693</v>
      </c>
      <c r="FB390" s="13" t="n">
        <v>0.029804</v>
      </c>
      <c r="FC390" s="13" t="n">
        <v>0.120162</v>
      </c>
      <c r="FD390" s="13" t="n">
        <v>0.049735</v>
      </c>
      <c r="FE390" s="13" t="n">
        <v>-0.026751</v>
      </c>
      <c r="FF390" s="13" t="n">
        <v>-0.068025</v>
      </c>
      <c r="FG390" s="13" t="n">
        <v>-0.203745</v>
      </c>
      <c r="FH390" s="13" t="n">
        <v>0.199644</v>
      </c>
      <c r="FI390" s="13" t="n">
        <v>0.10533</v>
      </c>
      <c r="FJ390" s="13" t="n">
        <v>0.060359</v>
      </c>
      <c r="FK390" s="13" t="n">
        <v>0.001874</v>
      </c>
      <c r="FL390" s="13" t="n">
        <v>0.087533</v>
      </c>
      <c r="FM390" s="13" t="n">
        <v>-0.011573</v>
      </c>
      <c r="FN390" s="13" t="n">
        <v>-0.028636</v>
      </c>
      <c r="FO390" s="13" t="n">
        <v>0.206308</v>
      </c>
      <c r="FP390" s="13" t="n">
        <v>0.094331</v>
      </c>
      <c r="FQ390" s="13" t="n">
        <v>0.112618</v>
      </c>
      <c r="FR390" s="13" t="n">
        <v>0.051624</v>
      </c>
      <c r="FS390" s="13" t="n">
        <v>-0.046095</v>
      </c>
      <c r="FT390" s="13" t="n">
        <v>0.028573</v>
      </c>
      <c r="FU390" s="13" t="n">
        <v>-0.026132</v>
      </c>
      <c r="FV390" s="13" t="n">
        <v>0.06635</v>
      </c>
      <c r="FW390" s="13" t="n">
        <v>-0.076813</v>
      </c>
      <c r="FX390" s="13" t="n">
        <v>0.018217</v>
      </c>
      <c r="FY390" s="13" t="n">
        <v>-0.053317</v>
      </c>
      <c r="FZ390" s="13" t="n">
        <v>0.021146</v>
      </c>
      <c r="GA390" s="13" t="n">
        <v>-0.091985</v>
      </c>
      <c r="GB390" s="13" t="n">
        <v>-0.014805</v>
      </c>
      <c r="GC390" s="13" t="n">
        <v>-0.173369</v>
      </c>
    </row>
    <row r="391" customFormat="false" ht="15" hidden="false" customHeight="false" outlineLevel="0" collapsed="false">
      <c r="B391" s="8" t="str">
        <f aca="false">Deals!B391</f>
        <v>Cardtronics plc</v>
      </c>
      <c r="C391" s="12" t="n">
        <v>1</v>
      </c>
      <c r="D391" s="13" t="n">
        <v>-0.192378</v>
      </c>
      <c r="E391" s="13" t="n">
        <v>0.060572</v>
      </c>
      <c r="F391" s="13" t="n">
        <v>-0.110588</v>
      </c>
      <c r="G391" s="13" t="n">
        <v>-0.176287</v>
      </c>
      <c r="H391" s="13" t="n">
        <v>-0.040584</v>
      </c>
      <c r="I391" s="13" t="n">
        <v>-0.047474</v>
      </c>
      <c r="J391" s="13" t="n">
        <v>-0.169968</v>
      </c>
      <c r="K391" s="13" t="n">
        <v>-0.114319</v>
      </c>
      <c r="L391" s="13" t="n">
        <v>-0.004781</v>
      </c>
      <c r="M391" s="13" t="n">
        <v>-0.182096</v>
      </c>
      <c r="N391" s="13" t="n">
        <v>-0.011212</v>
      </c>
      <c r="O391" s="13" t="n">
        <v>0.320734</v>
      </c>
      <c r="P391" s="13" t="n">
        <v>-0.085037</v>
      </c>
      <c r="Q391" s="13" t="n">
        <v>-0.003128</v>
      </c>
      <c r="R391" s="13" t="n">
        <v>0.176602</v>
      </c>
      <c r="S391" s="13" t="n">
        <v>-0.022476</v>
      </c>
      <c r="T391" s="13" t="n">
        <v>-0.057677</v>
      </c>
      <c r="U391" s="13" t="n">
        <v>0.047146</v>
      </c>
      <c r="V391" s="13" t="n">
        <v>0.385861</v>
      </c>
      <c r="W391" s="13" t="n">
        <v>-0.098319</v>
      </c>
      <c r="X391" s="13" t="n">
        <v>-0.141593</v>
      </c>
      <c r="Y391" s="13" t="n">
        <v>0.194404</v>
      </c>
      <c r="Z391" s="13" t="n">
        <v>-0.19852</v>
      </c>
      <c r="AA391" s="13" t="n">
        <v>0.041154</v>
      </c>
      <c r="AB391" s="13" t="n">
        <v>0.090137</v>
      </c>
      <c r="AC391" s="13" t="n">
        <v>0.205693</v>
      </c>
      <c r="AD391" s="13" t="n">
        <v>0.005059</v>
      </c>
      <c r="AE391" s="13" t="n">
        <v>-0.155481</v>
      </c>
      <c r="AF391" s="13" t="n">
        <v>-0.095364</v>
      </c>
      <c r="AG391" s="13" t="n">
        <v>0.04246</v>
      </c>
      <c r="AH391" s="13" t="n">
        <v>0.040028</v>
      </c>
      <c r="AI391" s="13" t="n">
        <v>0.020932</v>
      </c>
      <c r="AJ391" s="13" t="n">
        <v>0.132937</v>
      </c>
      <c r="AK391" s="13" t="n">
        <v>0.232341</v>
      </c>
      <c r="AL391" s="13" t="n">
        <v>0.057556</v>
      </c>
      <c r="AM391" s="13" t="n">
        <v>0.007839</v>
      </c>
      <c r="AN391" s="13" t="n">
        <v>-0.194</v>
      </c>
      <c r="AO391" s="13" t="n">
        <v>-0.423215</v>
      </c>
      <c r="AP391" s="13" t="n">
        <v>0.094646</v>
      </c>
      <c r="AQ391" s="13" t="n">
        <v>0.056332</v>
      </c>
      <c r="AR391" s="13" t="n">
        <v>-0.008681</v>
      </c>
      <c r="AS391" s="13" t="n">
        <v>-0.068807</v>
      </c>
      <c r="AT391" s="13" t="n">
        <v>-0.027765</v>
      </c>
      <c r="AU391" s="13" t="n">
        <v>-0.087978</v>
      </c>
      <c r="AV391" s="13" t="n">
        <v>-0.100505</v>
      </c>
      <c r="AW391" s="13" t="n">
        <v>0.363279</v>
      </c>
      <c r="AX391" s="13" t="n">
        <v>0.453871</v>
      </c>
      <c r="AY391" s="13" t="n">
        <v>0.100567</v>
      </c>
      <c r="AZ391" s="13" t="n">
        <v>-0.007722</v>
      </c>
      <c r="BA391" s="13" t="n">
        <v>0.006485</v>
      </c>
      <c r="BB391" s="13" t="n">
        <v>0.001031</v>
      </c>
      <c r="BC391" s="13" t="n">
        <v>0.002317</v>
      </c>
      <c r="BD391" s="13" t="n">
        <v>0.054695</v>
      </c>
      <c r="BE391" s="13" t="n">
        <v>-0.02501</v>
      </c>
      <c r="BF391" s="13" t="n">
        <v>0.019022</v>
      </c>
      <c r="BG391" s="13" t="n">
        <v>-0.038561</v>
      </c>
      <c r="BH391" s="13" t="n">
        <v>0.046626</v>
      </c>
      <c r="BI391" s="13" t="n">
        <v>-0.08576</v>
      </c>
      <c r="BJ391" s="13" t="n">
        <v>0.000968</v>
      </c>
      <c r="BK391" s="13" t="n">
        <v>-0.142109</v>
      </c>
      <c r="BM391" s="13" t="n">
        <v>0.039548</v>
      </c>
      <c r="BN391" s="13" t="n">
        <v>0.015682</v>
      </c>
      <c r="BO391" s="13" t="n">
        <v>0.017618</v>
      </c>
      <c r="BP391" s="13" t="n">
        <v>0.016762</v>
      </c>
      <c r="BQ391" s="13" t="n">
        <v>0.025148</v>
      </c>
      <c r="BR391" s="13" t="n">
        <v>0.007932</v>
      </c>
      <c r="BS391" s="13" t="n">
        <v>0.007953</v>
      </c>
      <c r="BT391" s="13" t="n">
        <v>0.024036</v>
      </c>
      <c r="BU391" s="13" t="n">
        <v>0.023892</v>
      </c>
      <c r="BV391" s="13" t="n">
        <v>0.038463</v>
      </c>
      <c r="BW391" s="13" t="n">
        <v>0.01021</v>
      </c>
      <c r="BX391" s="13" t="n">
        <v>0.050764</v>
      </c>
      <c r="BY391" s="13" t="n">
        <v>-0.029375</v>
      </c>
      <c r="BZ391" s="13" t="n">
        <v>0.021376</v>
      </c>
      <c r="CA391" s="13" t="n">
        <v>-0.001966</v>
      </c>
      <c r="CB391" s="13" t="n">
        <v>0.060957</v>
      </c>
      <c r="CC391" s="13" t="n">
        <v>-0.00261</v>
      </c>
      <c r="CD391" s="13" t="n">
        <v>0.012289</v>
      </c>
      <c r="CE391" s="13" t="n">
        <v>0.06538</v>
      </c>
      <c r="CF391" s="13" t="n">
        <v>-0.019284</v>
      </c>
      <c r="CG391" s="13" t="n">
        <v>-0.134942</v>
      </c>
      <c r="CH391" s="13" t="n">
        <v>0.003477</v>
      </c>
      <c r="CI391" s="13" t="n">
        <v>-0.11214</v>
      </c>
      <c r="CJ391" s="13" t="n">
        <v>0.142621</v>
      </c>
      <c r="CK391" s="13" t="n">
        <v>0.067853</v>
      </c>
      <c r="CL391" s="13" t="n">
        <v>-0.013378</v>
      </c>
      <c r="CM391" s="13" t="n">
        <v>0.031745</v>
      </c>
      <c r="CN391" s="13" t="n">
        <v>-0.054149</v>
      </c>
      <c r="CO391" s="13" t="n">
        <v>0.095155</v>
      </c>
      <c r="CP391" s="13" t="n">
        <v>0.030932</v>
      </c>
      <c r="CQ391" s="13" t="n">
        <v>-0.053799</v>
      </c>
      <c r="CR391" s="13" t="n">
        <v>-0.033039</v>
      </c>
      <c r="CS391" s="13" t="n">
        <v>0.038854</v>
      </c>
      <c r="CT391" s="13" t="n">
        <v>0.07419</v>
      </c>
      <c r="CU391" s="13" t="n">
        <v>0.002582</v>
      </c>
      <c r="CV391" s="13" t="n">
        <v>-0.010175</v>
      </c>
      <c r="CW391" s="13" t="n">
        <v>-0.066114</v>
      </c>
      <c r="CX391" s="13" t="n">
        <v>-0.177333</v>
      </c>
      <c r="CY391" s="13" t="n">
        <v>0.175214</v>
      </c>
      <c r="CZ391" s="13" t="n">
        <v>0.124257</v>
      </c>
      <c r="DA391" s="13" t="n">
        <v>0.046007</v>
      </c>
      <c r="DB391" s="13" t="n">
        <v>0.011045</v>
      </c>
      <c r="DC391" s="13" t="n">
        <v>0.084196</v>
      </c>
      <c r="DD391" s="13" t="n">
        <v>-0.031087</v>
      </c>
      <c r="DE391" s="13" t="n">
        <v>0.030388</v>
      </c>
      <c r="DF391" s="13" t="n">
        <v>0.207556</v>
      </c>
      <c r="DG391" s="13" t="n">
        <v>0.12645</v>
      </c>
      <c r="DH391" s="13" t="n">
        <v>0.024415</v>
      </c>
      <c r="DI391" s="13" t="n">
        <v>-0.000483</v>
      </c>
      <c r="DJ391" s="13" t="n">
        <v>-0.047837</v>
      </c>
      <c r="DK391" s="13" t="n">
        <v>0.02869</v>
      </c>
      <c r="DL391" s="13" t="n">
        <v>-0.033421</v>
      </c>
      <c r="DM391" s="13" t="n">
        <v>0.054695</v>
      </c>
      <c r="DN391" s="13" t="n">
        <v>-0.02501</v>
      </c>
      <c r="DO391" s="13" t="n">
        <v>0.019022</v>
      </c>
      <c r="DP391" s="13" t="n">
        <v>-0.038561</v>
      </c>
      <c r="DQ391" s="13" t="n">
        <v>0.046626</v>
      </c>
      <c r="DR391" s="13" t="n">
        <v>-0.08576</v>
      </c>
      <c r="DS391" s="13" t="n">
        <v>0.000968</v>
      </c>
      <c r="DT391" s="13" t="n">
        <v>-0.142109</v>
      </c>
      <c r="DV391" s="13" t="n">
        <v>0.042605</v>
      </c>
      <c r="DW391" s="13" t="n">
        <v>0.025166</v>
      </c>
      <c r="DX391" s="13" t="n">
        <v>0.00737</v>
      </c>
      <c r="DY391" s="13" t="n">
        <v>0.010392</v>
      </c>
      <c r="DZ391" s="13" t="n">
        <v>0.035766</v>
      </c>
      <c r="EA391" s="13" t="n">
        <v>0.008416</v>
      </c>
      <c r="EB391" s="13" t="n">
        <v>0.0091</v>
      </c>
      <c r="EC391" s="13" t="n">
        <v>0.024501</v>
      </c>
      <c r="ED391" s="13" t="n">
        <v>0.020936</v>
      </c>
      <c r="EE391" s="13" t="n">
        <v>0.042491</v>
      </c>
      <c r="EF391" s="13" t="n">
        <v>0.00498</v>
      </c>
      <c r="EG391" s="13" t="n">
        <v>0.038418</v>
      </c>
      <c r="EH391" s="13" t="n">
        <v>-0.032533</v>
      </c>
      <c r="EI391" s="13" t="n">
        <v>0.012494</v>
      </c>
      <c r="EJ391" s="13" t="n">
        <v>0.008404</v>
      </c>
      <c r="EK391" s="13" t="n">
        <v>0.061318</v>
      </c>
      <c r="EL391" s="13" t="n">
        <v>0.013706</v>
      </c>
      <c r="EM391" s="13" t="n">
        <v>0.011294</v>
      </c>
      <c r="EN391" s="13" t="n">
        <v>0.06077</v>
      </c>
      <c r="EO391" s="13" t="n">
        <v>-0.023636</v>
      </c>
      <c r="EP391" s="13" t="n">
        <v>-0.143435</v>
      </c>
      <c r="EQ391" s="13" t="n">
        <v>0.012373</v>
      </c>
      <c r="ER391" s="13" t="n">
        <v>-0.111642</v>
      </c>
      <c r="ES391" s="13" t="n">
        <v>0.160467</v>
      </c>
      <c r="ET391" s="13" t="n">
        <v>0.062815</v>
      </c>
      <c r="EU391" s="13" t="n">
        <v>-0.010624</v>
      </c>
      <c r="EV391" s="13" t="n">
        <v>0.022678</v>
      </c>
      <c r="EW391" s="13" t="n">
        <v>-0.07708</v>
      </c>
      <c r="EX391" s="13" t="n">
        <v>0.091022</v>
      </c>
      <c r="EY391" s="13" t="n">
        <v>0.026044</v>
      </c>
      <c r="EZ391" s="13" t="n">
        <v>-0.051077</v>
      </c>
      <c r="FA391" s="13" t="n">
        <v>-0.027706</v>
      </c>
      <c r="FB391" s="13" t="n">
        <v>0.049115</v>
      </c>
      <c r="FC391" s="13" t="n">
        <v>0.074613</v>
      </c>
      <c r="FD391" s="13" t="n">
        <v>0.002853</v>
      </c>
      <c r="FE391" s="13" t="n">
        <v>-0.004408</v>
      </c>
      <c r="FF391" s="13" t="n">
        <v>-0.062037</v>
      </c>
      <c r="FG391" s="13" t="n">
        <v>-0.189678</v>
      </c>
      <c r="FH391" s="13" t="n">
        <v>0.196761</v>
      </c>
      <c r="FI391" s="13" t="n">
        <v>0.118762</v>
      </c>
      <c r="FJ391" s="13" t="n">
        <v>0.046814</v>
      </c>
      <c r="FK391" s="13" t="n">
        <v>0.008228</v>
      </c>
      <c r="FL391" s="13" t="n">
        <v>0.084717</v>
      </c>
      <c r="FM391" s="13" t="n">
        <v>-0.030373</v>
      </c>
      <c r="FN391" s="13" t="n">
        <v>0.034269</v>
      </c>
      <c r="FO391" s="13" t="n">
        <v>0.21392</v>
      </c>
      <c r="FP391" s="13" t="n">
        <v>0.129432</v>
      </c>
      <c r="FQ391" s="13" t="n">
        <v>0.017059</v>
      </c>
      <c r="FR391" s="13" t="n">
        <v>0.021424</v>
      </c>
      <c r="FS391" s="13" t="n">
        <v>-0.036464</v>
      </c>
      <c r="FT391" s="13" t="n">
        <v>0.030769</v>
      </c>
      <c r="FU391" s="13" t="n">
        <v>-0.028421</v>
      </c>
      <c r="FV391" s="13" t="n">
        <v>0.061708</v>
      </c>
      <c r="FW391" s="13" t="n">
        <v>-0.023545</v>
      </c>
      <c r="FX391" s="13" t="n">
        <v>0.015868</v>
      </c>
      <c r="FY391" s="13" t="n">
        <v>-0.039964</v>
      </c>
      <c r="FZ391" s="13" t="n">
        <v>0.047113</v>
      </c>
      <c r="GA391" s="13" t="n">
        <v>-0.084736</v>
      </c>
      <c r="GB391" s="13" t="n">
        <v>-0.003415</v>
      </c>
      <c r="GC391" s="13" t="n">
        <v>-0.141596</v>
      </c>
    </row>
    <row r="392" customFormat="false" ht="15" hidden="false" customHeight="false" outlineLevel="0" collapsed="false">
      <c r="B392" s="8" t="str">
        <f aca="false">Deals!B392</f>
        <v>Hollyfrontier Corp</v>
      </c>
      <c r="C392" s="12" t="n">
        <v>1</v>
      </c>
      <c r="D392" s="13" t="n">
        <v>-0.032104</v>
      </c>
      <c r="E392" s="13" t="n">
        <v>-0.007057</v>
      </c>
      <c r="F392" s="13" t="n">
        <v>-0.138948</v>
      </c>
      <c r="G392" s="13" t="n">
        <v>0.149372</v>
      </c>
      <c r="H392" s="13" t="n">
        <v>0.049873</v>
      </c>
      <c r="I392" s="13" t="n">
        <v>0.097087</v>
      </c>
      <c r="J392" s="13" t="n">
        <v>0.148834</v>
      </c>
      <c r="K392" s="13" t="n">
        <v>0.027245</v>
      </c>
      <c r="L392" s="13" t="n">
        <v>0.21272</v>
      </c>
      <c r="M392" s="13" t="n">
        <v>0.151529</v>
      </c>
      <c r="N392" s="13" t="n">
        <v>-0.063647</v>
      </c>
      <c r="O392" s="13" t="n">
        <v>-0.100083</v>
      </c>
      <c r="P392" s="13" t="n">
        <v>0.140789</v>
      </c>
      <c r="Q392" s="13" t="n">
        <v>0.24212</v>
      </c>
      <c r="R392" s="13" t="n">
        <v>0.277146</v>
      </c>
      <c r="S392" s="13" t="n">
        <v>-0.113371</v>
      </c>
      <c r="T392" s="13" t="n">
        <v>0.089873</v>
      </c>
      <c r="U392" s="13" t="n">
        <v>0.00362</v>
      </c>
      <c r="V392" s="13" t="n">
        <v>-0.061997</v>
      </c>
      <c r="W392" s="13" t="n">
        <v>-0.035193</v>
      </c>
      <c r="X392" s="13" t="n">
        <v>-0.068802</v>
      </c>
      <c r="Y392" s="13" t="n">
        <v>-0.181687</v>
      </c>
      <c r="Z392" s="13" t="n">
        <v>0.102113</v>
      </c>
      <c r="AA392" s="13" t="n">
        <v>-0.085375</v>
      </c>
      <c r="AB392" s="13" t="n">
        <v>-0.037695</v>
      </c>
      <c r="AC392" s="13" t="n">
        <v>-0.031256</v>
      </c>
      <c r="AD392" s="13" t="n">
        <v>-0.19736</v>
      </c>
      <c r="AE392" s="13" t="n">
        <v>0.218536</v>
      </c>
      <c r="AF392" s="13" t="n">
        <v>0.075411</v>
      </c>
      <c r="AG392" s="13" t="n">
        <v>-0.10207</v>
      </c>
      <c r="AH392" s="13" t="n">
        <v>0.209197</v>
      </c>
      <c r="AI392" s="13" t="n">
        <v>0.024236</v>
      </c>
      <c r="AJ392" s="13" t="n">
        <v>-0.055333</v>
      </c>
      <c r="AK392" s="13" t="n">
        <v>-0.016295</v>
      </c>
      <c r="AL392" s="13" t="n">
        <v>-0.114179</v>
      </c>
      <c r="AM392" s="13" t="n">
        <v>-0.242431</v>
      </c>
      <c r="AN392" s="13" t="n">
        <v>-0.272268</v>
      </c>
      <c r="AO392" s="13" t="n">
        <v>0.348021</v>
      </c>
      <c r="AP392" s="13" t="n">
        <v>-0.03753</v>
      </c>
      <c r="AQ392" s="13" t="n">
        <v>-0.071542</v>
      </c>
      <c r="AR392" s="13" t="n">
        <v>-0.058219</v>
      </c>
      <c r="AS392" s="13" t="n">
        <v>-0.119273</v>
      </c>
      <c r="AT392" s="13" t="n">
        <v>-0.174277</v>
      </c>
      <c r="AU392" s="13" t="n">
        <v>-0.060883</v>
      </c>
      <c r="AV392" s="13" t="n">
        <v>0.28255</v>
      </c>
      <c r="AW392" s="13" t="n">
        <v>0.105173</v>
      </c>
      <c r="AX392" s="13" t="n">
        <v>0.100967</v>
      </c>
      <c r="AY392" s="13" t="n">
        <v>0.343289</v>
      </c>
      <c r="AZ392" s="13" t="n">
        <v>-0.055438</v>
      </c>
      <c r="BA392" s="13" t="n">
        <v>-0.0218</v>
      </c>
      <c r="BB392" s="13" t="n">
        <v>-0.072286</v>
      </c>
      <c r="BC392" s="13" t="n">
        <v>0.013243</v>
      </c>
      <c r="BD392" s="13" t="n">
        <v>-0.106383</v>
      </c>
      <c r="BE392" s="13" t="n">
        <v>0.09966</v>
      </c>
      <c r="BF392" s="13" t="n">
        <v>0.024745</v>
      </c>
      <c r="BG392" s="13" t="n">
        <v>0.020223</v>
      </c>
      <c r="BH392" s="13" t="n">
        <v>-0.043787</v>
      </c>
      <c r="BI392" s="13" t="n">
        <v>0.014233</v>
      </c>
      <c r="BJ392" s="13" t="n">
        <v>0.072605</v>
      </c>
      <c r="BK392" s="13" t="n">
        <v>-0.133959</v>
      </c>
      <c r="BM392" s="13" t="n">
        <v>-0.034481</v>
      </c>
      <c r="BN392" s="13" t="n">
        <v>-0.008654</v>
      </c>
      <c r="BO392" s="13" t="n">
        <v>-0.030146</v>
      </c>
      <c r="BP392" s="13" t="n">
        <v>0.039228</v>
      </c>
      <c r="BQ392" s="13" t="n">
        <v>0.019761</v>
      </c>
      <c r="BR392" s="13" t="n">
        <v>-0.024956</v>
      </c>
      <c r="BS392" s="13" t="n">
        <v>0.056489</v>
      </c>
      <c r="BT392" s="13" t="n">
        <v>0.020043</v>
      </c>
      <c r="BU392" s="13" t="n">
        <v>0.048384</v>
      </c>
      <c r="BV392" s="13" t="n">
        <v>0.035384</v>
      </c>
      <c r="BW392" s="13" t="n">
        <v>0.016835</v>
      </c>
      <c r="BX392" s="13" t="n">
        <v>-0.047199</v>
      </c>
      <c r="BY392" s="13" t="n">
        <v>0.002994</v>
      </c>
      <c r="BZ392" s="13" t="n">
        <v>0.023362</v>
      </c>
      <c r="CA392" s="13" t="n">
        <v>0.015536</v>
      </c>
      <c r="CB392" s="13" t="n">
        <v>-0.0049</v>
      </c>
      <c r="CC392" s="13" t="n">
        <v>0.029162</v>
      </c>
      <c r="CD392" s="13" t="n">
        <v>-0.01042</v>
      </c>
      <c r="CE392" s="13" t="n">
        <v>-0.000782</v>
      </c>
      <c r="CF392" s="13" t="n">
        <v>-0.091073</v>
      </c>
      <c r="CG392" s="13" t="n">
        <v>0.051961</v>
      </c>
      <c r="CH392" s="13" t="n">
        <v>-0.129139</v>
      </c>
      <c r="CI392" s="13" t="n">
        <v>0.117566</v>
      </c>
      <c r="CJ392" s="13" t="n">
        <v>0.031284</v>
      </c>
      <c r="CK392" s="13" t="n">
        <v>-0.030933</v>
      </c>
      <c r="CL392" s="13" t="n">
        <v>0.045064</v>
      </c>
      <c r="CM392" s="13" t="n">
        <v>-0.078704</v>
      </c>
      <c r="CN392" s="13" t="n">
        <v>0.06896</v>
      </c>
      <c r="CO392" s="13" t="n">
        <v>-0.000265</v>
      </c>
      <c r="CP392" s="13" t="n">
        <v>-0.081883</v>
      </c>
      <c r="CQ392" s="13" t="n">
        <v>0.050447</v>
      </c>
      <c r="CR392" s="13" t="n">
        <v>-0.031989</v>
      </c>
      <c r="CS392" s="13" t="n">
        <v>0.038335</v>
      </c>
      <c r="CT392" s="13" t="n">
        <v>0.0586</v>
      </c>
      <c r="CU392" s="13" t="n">
        <v>-0.034066</v>
      </c>
      <c r="CV392" s="13" t="n">
        <v>-0.133551</v>
      </c>
      <c r="CW392" s="13" t="n">
        <v>-0.325184</v>
      </c>
      <c r="CX392" s="13" t="n">
        <v>0.174705</v>
      </c>
      <c r="CY392" s="13" t="n">
        <v>0.019194</v>
      </c>
      <c r="CZ392" s="13" t="n">
        <v>0.018633</v>
      </c>
      <c r="DA392" s="13" t="n">
        <v>0.024797</v>
      </c>
      <c r="DB392" s="13" t="n">
        <v>0.03808</v>
      </c>
      <c r="DC392" s="13" t="n">
        <v>-0.044539</v>
      </c>
      <c r="DD392" s="13" t="n">
        <v>0.015225</v>
      </c>
      <c r="DE392" s="13" t="n">
        <v>0.203849</v>
      </c>
      <c r="DF392" s="13" t="n">
        <v>0.044087</v>
      </c>
      <c r="DG392" s="13" t="n">
        <v>0.025945</v>
      </c>
      <c r="DH392" s="13" t="n">
        <v>0.127692</v>
      </c>
      <c r="DI392" s="13" t="n">
        <v>0.066474</v>
      </c>
      <c r="DJ392" s="13" t="n">
        <v>0.062121</v>
      </c>
      <c r="DK392" s="13" t="n">
        <v>0.045177</v>
      </c>
      <c r="DL392" s="13" t="n">
        <v>-0.04662</v>
      </c>
      <c r="DM392" s="13" t="n">
        <v>-0.045576</v>
      </c>
      <c r="DN392" s="13" t="n">
        <v>0.050378</v>
      </c>
      <c r="DO392" s="13" t="n">
        <v>0.018128</v>
      </c>
      <c r="DP392" s="13" t="n">
        <v>0.046196</v>
      </c>
      <c r="DQ392" s="13" t="n">
        <v>-0.047186</v>
      </c>
      <c r="DR392" s="13" t="n">
        <v>0.038335</v>
      </c>
      <c r="DS392" s="13" t="n">
        <v>0.059416</v>
      </c>
      <c r="DT392" s="13" t="n">
        <v>0.035105</v>
      </c>
      <c r="DV392" s="13" t="n">
        <v>-0.027064</v>
      </c>
      <c r="DW392" s="13" t="n">
        <v>-0.020286</v>
      </c>
      <c r="DX392" s="13" t="n">
        <v>-0.034147</v>
      </c>
      <c r="DY392" s="13" t="n">
        <v>0.033017</v>
      </c>
      <c r="DZ392" s="13" t="n">
        <v>0.01796</v>
      </c>
      <c r="EA392" s="13" t="n">
        <v>-0.024494</v>
      </c>
      <c r="EB392" s="13" t="n">
        <v>0.053195</v>
      </c>
      <c r="EC392" s="13" t="n">
        <v>0.013447</v>
      </c>
      <c r="ED392" s="13" t="n">
        <v>0.048179</v>
      </c>
      <c r="EE392" s="13" t="n">
        <v>0.033462</v>
      </c>
      <c r="EF392" s="13" t="n">
        <v>0.021105</v>
      </c>
      <c r="EG392" s="13" t="n">
        <v>-0.041252</v>
      </c>
      <c r="EH392" s="13" t="n">
        <v>0.006483</v>
      </c>
      <c r="EI392" s="13" t="n">
        <v>0.014935</v>
      </c>
      <c r="EJ392" s="13" t="n">
        <v>0.013509</v>
      </c>
      <c r="EK392" s="13" t="n">
        <v>0.000349</v>
      </c>
      <c r="EL392" s="13" t="n">
        <v>0.024585</v>
      </c>
      <c r="EM392" s="13" t="n">
        <v>-0.006965</v>
      </c>
      <c r="EN392" s="13" t="n">
        <v>-0.003842</v>
      </c>
      <c r="EO392" s="13" t="n">
        <v>-0.089963</v>
      </c>
      <c r="EP392" s="13" t="n">
        <v>0.04669</v>
      </c>
      <c r="EQ392" s="13" t="n">
        <v>-0.137656</v>
      </c>
      <c r="ER392" s="13" t="n">
        <v>0.127661</v>
      </c>
      <c r="ES392" s="13" t="n">
        <v>0.030364</v>
      </c>
      <c r="ET392" s="13" t="n">
        <v>-0.031091</v>
      </c>
      <c r="EU392" s="13" t="n">
        <v>0.041851</v>
      </c>
      <c r="EV392" s="13" t="n">
        <v>-0.085806</v>
      </c>
      <c r="EW392" s="13" t="n">
        <v>0.068523</v>
      </c>
      <c r="EX392" s="13" t="n">
        <v>-0.001953</v>
      </c>
      <c r="EY392" s="13" t="n">
        <v>-0.07446</v>
      </c>
      <c r="EZ392" s="13" t="n">
        <v>0.045343</v>
      </c>
      <c r="FA392" s="13" t="n">
        <v>-0.027112</v>
      </c>
      <c r="FB392" s="13" t="n">
        <v>0.034546</v>
      </c>
      <c r="FC392" s="13" t="n">
        <v>0.070341</v>
      </c>
      <c r="FD392" s="13" t="n">
        <v>-0.031844</v>
      </c>
      <c r="FE392" s="13" t="n">
        <v>-0.126271</v>
      </c>
      <c r="FF392" s="13" t="n">
        <v>-0.331716</v>
      </c>
      <c r="FG392" s="13" t="n">
        <v>0.212963</v>
      </c>
      <c r="FH392" s="13" t="n">
        <v>0.015937</v>
      </c>
      <c r="FI392" s="13" t="n">
        <v>0.029576</v>
      </c>
      <c r="FJ392" s="13" t="n">
        <v>0.025364</v>
      </c>
      <c r="FK392" s="13" t="n">
        <v>0.042882</v>
      </c>
      <c r="FL392" s="13" t="n">
        <v>-0.046939</v>
      </c>
      <c r="FM392" s="13" t="n">
        <v>0.013266</v>
      </c>
      <c r="FN392" s="13" t="n">
        <v>0.221271</v>
      </c>
      <c r="FO392" s="13" t="n">
        <v>0.050337</v>
      </c>
      <c r="FP392" s="13" t="n">
        <v>0.022736</v>
      </c>
      <c r="FQ392" s="13" t="n">
        <v>0.131127</v>
      </c>
      <c r="FR392" s="13" t="n">
        <v>0.072782</v>
      </c>
      <c r="FS392" s="13" t="n">
        <v>0.060342</v>
      </c>
      <c r="FT392" s="13" t="n">
        <v>0.038634</v>
      </c>
      <c r="FU392" s="13" t="n">
        <v>-0.039244</v>
      </c>
      <c r="FV392" s="13" t="n">
        <v>-0.043598</v>
      </c>
      <c r="FW392" s="13" t="n">
        <v>0.049493</v>
      </c>
      <c r="FX392" s="13" t="n">
        <v>0.017678</v>
      </c>
      <c r="FY392" s="13" t="n">
        <v>0.049747</v>
      </c>
      <c r="FZ392" s="13" t="n">
        <v>-0.051123</v>
      </c>
      <c r="GA392" s="13" t="n">
        <v>0.04254</v>
      </c>
      <c r="GB392" s="13" t="n">
        <v>0.054541</v>
      </c>
      <c r="GC392" s="13" t="n">
        <v>0.040972</v>
      </c>
    </row>
    <row r="393" customFormat="false" ht="15" hidden="false" customHeight="false" outlineLevel="0" collapsed="false">
      <c r="B393" s="8" t="str">
        <f aca="false">Deals!B393</f>
        <v>Parker-Hannifin Corporation</v>
      </c>
      <c r="C393" s="12" t="n">
        <v>1</v>
      </c>
      <c r="D393" s="13" t="n">
        <v>0.035391</v>
      </c>
      <c r="E393" s="13" t="n">
        <v>0.002994</v>
      </c>
      <c r="F393" s="13" t="n">
        <v>-0.020709</v>
      </c>
      <c r="G393" s="13" t="n">
        <v>0.014923</v>
      </c>
      <c r="H393" s="13" t="n">
        <v>0.038543</v>
      </c>
      <c r="I393" s="13" t="n">
        <v>-0.030666</v>
      </c>
      <c r="J393" s="13" t="n">
        <v>0.087824</v>
      </c>
      <c r="K393" s="13" t="n">
        <v>0.043366</v>
      </c>
      <c r="L393" s="13" t="n">
        <v>0.026724</v>
      </c>
      <c r="M393" s="13" t="n">
        <v>0.064483</v>
      </c>
      <c r="N393" s="13" t="n">
        <v>0.009219</v>
      </c>
      <c r="O393" s="13" t="n">
        <v>-0.113941</v>
      </c>
      <c r="P393" s="13" t="n">
        <v>-0.041688</v>
      </c>
      <c r="Q393" s="13" t="n">
        <v>-0.037479</v>
      </c>
      <c r="R393" s="13" t="n">
        <v>0.038148</v>
      </c>
      <c r="S393" s="13" t="n">
        <v>-0.088063</v>
      </c>
      <c r="T393" s="13" t="n">
        <v>0.084697</v>
      </c>
      <c r="U393" s="13" t="n">
        <v>0.038746</v>
      </c>
      <c r="V393" s="13" t="n">
        <v>0.047437</v>
      </c>
      <c r="W393" s="13" t="n">
        <v>-0.17561</v>
      </c>
      <c r="X393" s="13" t="n">
        <v>0.134604</v>
      </c>
      <c r="Y393" s="13" t="n">
        <v>-0.133109</v>
      </c>
      <c r="Z393" s="13" t="n">
        <v>0.105069</v>
      </c>
      <c r="AA393" s="13" t="n">
        <v>0.068867</v>
      </c>
      <c r="AB393" s="13" t="n">
        <v>-0.025772</v>
      </c>
      <c r="AC393" s="13" t="n">
        <v>0.055122</v>
      </c>
      <c r="AD393" s="13" t="n">
        <v>-0.158825</v>
      </c>
      <c r="AE393" s="13" t="n">
        <v>0.116137</v>
      </c>
      <c r="AF393" s="13" t="n">
        <v>0.029822</v>
      </c>
      <c r="AG393" s="13" t="n">
        <v>-0.053176</v>
      </c>
      <c r="AH393" s="13" t="n">
        <v>0.089522</v>
      </c>
      <c r="AI393" s="13" t="n">
        <v>0.015946</v>
      </c>
      <c r="AJ393" s="13" t="n">
        <v>0.083383</v>
      </c>
      <c r="AK393" s="13" t="n">
        <v>0.035364</v>
      </c>
      <c r="AL393" s="13" t="n">
        <v>-0.049218</v>
      </c>
      <c r="AM393" s="13" t="n">
        <v>-0.055803</v>
      </c>
      <c r="AN393" s="13" t="n">
        <v>-0.297884</v>
      </c>
      <c r="AO393" s="13" t="n">
        <v>0.218839</v>
      </c>
      <c r="AP393" s="13" t="n">
        <v>0.138186</v>
      </c>
      <c r="AQ393" s="13" t="n">
        <v>0.018336</v>
      </c>
      <c r="AR393" s="13" t="n">
        <v>-0.023735</v>
      </c>
      <c r="AS393" s="13" t="n">
        <v>0.151408</v>
      </c>
      <c r="AT393" s="13" t="n">
        <v>-0.017815</v>
      </c>
      <c r="AU393" s="13" t="n">
        <v>0.029752</v>
      </c>
      <c r="AV393" s="13" t="n">
        <v>0.282684</v>
      </c>
      <c r="AW393" s="13" t="n">
        <v>0.01927</v>
      </c>
      <c r="AX393" s="13" t="n">
        <v>-0.028633</v>
      </c>
      <c r="AY393" s="13" t="n">
        <v>0.084464</v>
      </c>
      <c r="AZ393" s="13" t="n">
        <v>0.099212</v>
      </c>
      <c r="BA393" s="13" t="n">
        <v>-0.005136</v>
      </c>
      <c r="BB393" s="13" t="n">
        <v>-0.018036</v>
      </c>
      <c r="BC393" s="13" t="n">
        <v>-0.003375</v>
      </c>
      <c r="BD393" s="13" t="n">
        <v>0.01602</v>
      </c>
      <c r="BE393" s="13" t="n">
        <v>-0.049226</v>
      </c>
      <c r="BF393" s="13" t="n">
        <v>-0.057471</v>
      </c>
      <c r="BG393" s="13" t="n">
        <v>0.06069</v>
      </c>
      <c r="BH393" s="13" t="n">
        <v>0.018443</v>
      </c>
      <c r="BI393" s="13" t="n">
        <v>0.053168</v>
      </c>
      <c r="BJ393" s="13" t="n">
        <v>-0.025494</v>
      </c>
      <c r="BK393" s="13" t="n">
        <v>-0.043934</v>
      </c>
      <c r="BM393" s="13" t="n">
        <v>0.003355</v>
      </c>
      <c r="BN393" s="13" t="n">
        <v>0.019229</v>
      </c>
      <c r="BO393" s="13" t="n">
        <v>0.022041</v>
      </c>
      <c r="BP393" s="13" t="n">
        <v>0.002054</v>
      </c>
      <c r="BQ393" s="13" t="n">
        <v>0.022453</v>
      </c>
      <c r="BR393" s="13" t="n">
        <v>0.000712</v>
      </c>
      <c r="BS393" s="13" t="n">
        <v>0.012862</v>
      </c>
      <c r="BT393" s="13" t="n">
        <v>0.007849</v>
      </c>
      <c r="BU393" s="13" t="n">
        <v>0.024267</v>
      </c>
      <c r="BV393" s="13" t="n">
        <v>0.014506</v>
      </c>
      <c r="BW393" s="13" t="n">
        <v>0.053436</v>
      </c>
      <c r="BX393" s="13" t="n">
        <v>-0.049429</v>
      </c>
      <c r="BY393" s="13" t="n">
        <v>-0.039862</v>
      </c>
      <c r="BZ393" s="13" t="n">
        <v>0.009306</v>
      </c>
      <c r="CA393" s="13" t="n">
        <v>0.022007</v>
      </c>
      <c r="CB393" s="13" t="n">
        <v>0.013903</v>
      </c>
      <c r="CC393" s="13" t="n">
        <v>0.052508</v>
      </c>
      <c r="CD393" s="13" t="n">
        <v>0.01952</v>
      </c>
      <c r="CE393" s="13" t="n">
        <v>0.012577</v>
      </c>
      <c r="CF393" s="13" t="n">
        <v>-0.050917</v>
      </c>
      <c r="CG393" s="13" t="n">
        <v>0.032135</v>
      </c>
      <c r="CH393" s="13" t="n">
        <v>-0.071962</v>
      </c>
      <c r="CI393" s="13" t="n">
        <v>0.06413</v>
      </c>
      <c r="CJ393" s="13" t="n">
        <v>0.028411</v>
      </c>
      <c r="CK393" s="13" t="n">
        <v>0.01843</v>
      </c>
      <c r="CL393" s="13" t="n">
        <v>0.031167</v>
      </c>
      <c r="CM393" s="13" t="n">
        <v>-0.055806</v>
      </c>
      <c r="CN393" s="13" t="n">
        <v>0.058061</v>
      </c>
      <c r="CO393" s="13" t="n">
        <v>0.020209</v>
      </c>
      <c r="CP393" s="13" t="n">
        <v>-0.022763</v>
      </c>
      <c r="CQ393" s="13" t="n">
        <v>0.014975</v>
      </c>
      <c r="CR393" s="13" t="n">
        <v>0.017711</v>
      </c>
      <c r="CS393" s="13" t="n">
        <v>0.045297</v>
      </c>
      <c r="CT393" s="13" t="n">
        <v>0.016053</v>
      </c>
      <c r="CU393" s="13" t="n">
        <v>0.005051</v>
      </c>
      <c r="CV393" s="13" t="n">
        <v>-0.080365</v>
      </c>
      <c r="CW393" s="13" t="n">
        <v>-0.110253</v>
      </c>
      <c r="CX393" s="13" t="n">
        <v>0.135805</v>
      </c>
      <c r="CY393" s="13" t="n">
        <v>0.054962</v>
      </c>
      <c r="CZ393" s="13" t="n">
        <v>-0.008925</v>
      </c>
      <c r="DA393" s="13" t="n">
        <v>0.053871</v>
      </c>
      <c r="DB393" s="13" t="n">
        <v>0.063251</v>
      </c>
      <c r="DC393" s="13" t="n">
        <v>-0.033897</v>
      </c>
      <c r="DD393" s="13" t="n">
        <v>0.001671</v>
      </c>
      <c r="DE393" s="13" t="n">
        <v>0.095437</v>
      </c>
      <c r="DF393" s="13" t="n">
        <v>0.018008</v>
      </c>
      <c r="DG393" s="13" t="n">
        <v>-0.004263</v>
      </c>
      <c r="DH393" s="13" t="n">
        <v>0.033434</v>
      </c>
      <c r="DI393" s="13" t="n">
        <v>0.050128</v>
      </c>
      <c r="DJ393" s="13" t="n">
        <v>0.057761</v>
      </c>
      <c r="DK393" s="13" t="n">
        <v>0.008179</v>
      </c>
      <c r="DL393" s="13" t="n">
        <v>0.014271</v>
      </c>
      <c r="DM393" s="13" t="n">
        <v>0.031948</v>
      </c>
      <c r="DN393" s="13" t="n">
        <v>0.041276</v>
      </c>
      <c r="DO393" s="13" t="n">
        <v>-0.062381</v>
      </c>
      <c r="DP393" s="13" t="n">
        <v>0.056413</v>
      </c>
      <c r="DQ393" s="13" t="n">
        <v>-0.030068</v>
      </c>
      <c r="DR393" s="13" t="n">
        <v>0.052595</v>
      </c>
      <c r="DS393" s="13" t="n">
        <v>-0.063404</v>
      </c>
      <c r="DT393" s="13" t="n">
        <v>-0.043294</v>
      </c>
      <c r="DV393" s="13" t="n">
        <v>0.007796</v>
      </c>
      <c r="DW393" s="13" t="n">
        <v>0.016426</v>
      </c>
      <c r="DX393" s="13" t="n">
        <v>0.025849</v>
      </c>
      <c r="DY393" s="13" t="n">
        <v>0.013013</v>
      </c>
      <c r="DZ393" s="13" t="n">
        <v>0.026359</v>
      </c>
      <c r="EA393" s="13" t="n">
        <v>-0.012905</v>
      </c>
      <c r="EB393" s="13" t="n">
        <v>0.031949</v>
      </c>
      <c r="EC393" s="13" t="n">
        <v>0.002843</v>
      </c>
      <c r="ED393" s="13" t="n">
        <v>0.034877</v>
      </c>
      <c r="EE393" s="13" t="n">
        <v>0.027793</v>
      </c>
      <c r="EF393" s="13" t="n">
        <v>0.059316</v>
      </c>
      <c r="EG393" s="13" t="n">
        <v>-0.043523</v>
      </c>
      <c r="EH393" s="13" t="n">
        <v>-0.022218</v>
      </c>
      <c r="EI393" s="13" t="n">
        <v>0.008567</v>
      </c>
      <c r="EJ393" s="13" t="n">
        <v>-0.000603</v>
      </c>
      <c r="EK393" s="13" t="n">
        <v>0.018295</v>
      </c>
      <c r="EL393" s="13" t="n">
        <v>0.035484</v>
      </c>
      <c r="EM393" s="13" t="n">
        <v>0.014023</v>
      </c>
      <c r="EN393" s="13" t="n">
        <v>0.008755</v>
      </c>
      <c r="EO393" s="13" t="n">
        <v>-0.068964</v>
      </c>
      <c r="EP393" s="13" t="n">
        <v>0.026417</v>
      </c>
      <c r="EQ393" s="13" t="n">
        <v>-0.084039</v>
      </c>
      <c r="ER393" s="13" t="n">
        <v>0.092672</v>
      </c>
      <c r="ES393" s="13" t="n">
        <v>0.043486</v>
      </c>
      <c r="ET393" s="13" t="n">
        <v>0.014581</v>
      </c>
      <c r="EU393" s="13" t="n">
        <v>0.04534</v>
      </c>
      <c r="EV393" s="13" t="n">
        <v>-0.065902</v>
      </c>
      <c r="EW393" s="13" t="n">
        <v>0.075383</v>
      </c>
      <c r="EX393" s="13" t="n">
        <v>0.012329</v>
      </c>
      <c r="EY393" s="13" t="n">
        <v>-0.022197</v>
      </c>
      <c r="EZ393" s="13" t="n">
        <v>0.023116</v>
      </c>
      <c r="FA393" s="13" t="n">
        <v>0.000244</v>
      </c>
      <c r="FB393" s="13" t="n">
        <v>0.048315</v>
      </c>
      <c r="FC393" s="13" t="n">
        <v>0.022668</v>
      </c>
      <c r="FD393" s="13" t="n">
        <v>-0.001616</v>
      </c>
      <c r="FE393" s="13" t="n">
        <v>-0.082904</v>
      </c>
      <c r="FF393" s="13" t="n">
        <v>-0.150934</v>
      </c>
      <c r="FG393" s="13" t="n">
        <v>0.150875</v>
      </c>
      <c r="FH393" s="13" t="n">
        <v>0.060166</v>
      </c>
      <c r="FI393" s="13" t="n">
        <v>0.013725</v>
      </c>
      <c r="FJ393" s="13" t="n">
        <v>0.051247</v>
      </c>
      <c r="FK393" s="13" t="n">
        <v>0.043716</v>
      </c>
      <c r="FL393" s="13" t="n">
        <v>-0.011563</v>
      </c>
      <c r="FM393" s="13" t="n">
        <v>-0.010968</v>
      </c>
      <c r="FN393" s="13" t="n">
        <v>0.107181</v>
      </c>
      <c r="FO393" s="13" t="n">
        <v>0.030363</v>
      </c>
      <c r="FP393" s="13" t="n">
        <v>-0.005163</v>
      </c>
      <c r="FQ393" s="13" t="n">
        <v>0.036358</v>
      </c>
      <c r="FR393" s="13" t="n">
        <v>0.054406</v>
      </c>
      <c r="FS393" s="13" t="n">
        <v>0.037926</v>
      </c>
      <c r="FT393" s="13" t="n">
        <v>0.009424</v>
      </c>
      <c r="FU393" s="13" t="n">
        <v>0.005841</v>
      </c>
      <c r="FV393" s="13" t="n">
        <v>0.007504</v>
      </c>
      <c r="FW393" s="13" t="n">
        <v>0.018091</v>
      </c>
      <c r="FX393" s="13" t="n">
        <v>-0.045445</v>
      </c>
      <c r="FY393" s="13" t="n">
        <v>0.054598</v>
      </c>
      <c r="FZ393" s="13" t="n">
        <v>-0.036521</v>
      </c>
      <c r="GA393" s="13" t="n">
        <v>0.062596</v>
      </c>
      <c r="GB393" s="13" t="n">
        <v>-0.052353</v>
      </c>
      <c r="GC393" s="13" t="n">
        <v>-0.01718</v>
      </c>
    </row>
    <row r="394" customFormat="false" ht="15" hidden="false" customHeight="false" outlineLevel="0" collapsed="false">
      <c r="B394" s="8" t="str">
        <f aca="false">Deals!B394</f>
        <v>Teleflex Incorporated</v>
      </c>
      <c r="C394" s="12" t="n">
        <v>1</v>
      </c>
      <c r="D394" s="13" t="n">
        <v>0.015117</v>
      </c>
      <c r="E394" s="13" t="n">
        <v>0.06793</v>
      </c>
      <c r="F394" s="13" t="n">
        <v>-0.031563</v>
      </c>
      <c r="G394" s="13" t="n">
        <v>0.038696</v>
      </c>
      <c r="H394" s="13" t="n">
        <v>-0.002599</v>
      </c>
      <c r="I394" s="13" t="n">
        <v>0.023502</v>
      </c>
      <c r="J394" s="13" t="n">
        <v>0.142715</v>
      </c>
      <c r="K394" s="13" t="n">
        <v>-0.020622</v>
      </c>
      <c r="L394" s="13" t="n">
        <v>0.121867</v>
      </c>
      <c r="M394" s="13" t="n">
        <v>-0.062895</v>
      </c>
      <c r="N394" s="13" t="n">
        <v>0.116269</v>
      </c>
      <c r="O394" s="13" t="n">
        <v>-0.100522</v>
      </c>
      <c r="P394" s="13" t="n">
        <v>0.021975</v>
      </c>
      <c r="Q394" s="13" t="n">
        <v>0.050592</v>
      </c>
      <c r="R394" s="13" t="n">
        <v>-0.001419</v>
      </c>
      <c r="S394" s="13" t="n">
        <v>0.00393</v>
      </c>
      <c r="T394" s="13" t="n">
        <v>0.016778</v>
      </c>
      <c r="U394" s="13" t="n">
        <v>-0.091452</v>
      </c>
      <c r="V394" s="13" t="n">
        <v>0.075415</v>
      </c>
      <c r="W394" s="13" t="n">
        <v>-0.095269</v>
      </c>
      <c r="X394" s="13" t="n">
        <v>0.145468</v>
      </c>
      <c r="Y394" s="13" t="n">
        <v>-0.061506</v>
      </c>
      <c r="Z394" s="13" t="n">
        <v>0.058109</v>
      </c>
      <c r="AA394" s="13" t="n">
        <v>0.060987</v>
      </c>
      <c r="AB394" s="13" t="n">
        <v>0.042506</v>
      </c>
      <c r="AC394" s="13" t="n">
        <v>-0.052886</v>
      </c>
      <c r="AD394" s="13" t="n">
        <v>0.008596</v>
      </c>
      <c r="AE394" s="13" t="n">
        <v>0.14863</v>
      </c>
      <c r="AF394" s="13" t="n">
        <v>0.02594</v>
      </c>
      <c r="AG394" s="13" t="n">
        <v>0.072173</v>
      </c>
      <c r="AH394" s="13" t="n">
        <v>-0.066416</v>
      </c>
      <c r="AI394" s="13" t="n">
        <v>0.022546</v>
      </c>
      <c r="AJ394" s="13" t="n">
        <v>0.018048</v>
      </c>
      <c r="AK394" s="13" t="n">
        <v>0.065376</v>
      </c>
      <c r="AL394" s="13" t="n">
        <v>-0.013096</v>
      </c>
      <c r="AM394" s="13" t="n">
        <v>-0.097306</v>
      </c>
      <c r="AN394" s="13" t="n">
        <v>-0.125843</v>
      </c>
      <c r="AO394" s="13" t="n">
        <v>0.145257</v>
      </c>
      <c r="AP394" s="13" t="n">
        <v>0.082886</v>
      </c>
      <c r="AQ394" s="13" t="n">
        <v>0.003087</v>
      </c>
      <c r="AR394" s="13" t="n">
        <v>0.025056</v>
      </c>
      <c r="AS394" s="13" t="n">
        <v>0.054114</v>
      </c>
      <c r="AT394" s="13" t="n">
        <v>-0.133681</v>
      </c>
      <c r="AU394" s="13" t="n">
        <v>-0.065184</v>
      </c>
      <c r="AV394" s="13" t="n">
        <v>0.203815</v>
      </c>
      <c r="AW394" s="13" t="n">
        <v>0.075297</v>
      </c>
      <c r="AX394" s="13" t="n">
        <v>-0.082465</v>
      </c>
      <c r="AY394" s="13" t="n">
        <v>0.054259</v>
      </c>
      <c r="AZ394" s="13" t="n">
        <v>0.044409</v>
      </c>
      <c r="BA394" s="13" t="n">
        <v>0.016897</v>
      </c>
      <c r="BB394" s="13" t="n">
        <v>-0.047221</v>
      </c>
      <c r="BC394" s="13" t="n">
        <v>-0.000995</v>
      </c>
      <c r="BD394" s="13" t="n">
        <v>-0.010851</v>
      </c>
      <c r="BE394" s="13" t="n">
        <v>-0.004101</v>
      </c>
      <c r="BF394" s="13" t="n">
        <v>-0.047818</v>
      </c>
      <c r="BG394" s="13" t="n">
        <v>-0.052078</v>
      </c>
      <c r="BH394" s="13" t="n">
        <v>-0.165798</v>
      </c>
      <c r="BI394" s="13" t="n">
        <v>0.104431</v>
      </c>
      <c r="BJ394" s="13" t="n">
        <v>-0.055681</v>
      </c>
      <c r="BK394" s="13" t="n">
        <v>0.084206</v>
      </c>
      <c r="BM394" s="13" t="n">
        <v>-2.3E-005</v>
      </c>
      <c r="BN394" s="13" t="n">
        <v>0.016783</v>
      </c>
      <c r="BO394" s="13" t="n">
        <v>-0.005317</v>
      </c>
      <c r="BP394" s="13" t="n">
        <v>0.015919</v>
      </c>
      <c r="BQ394" s="13" t="n">
        <v>0.011914</v>
      </c>
      <c r="BR394" s="13" t="n">
        <v>0.001535</v>
      </c>
      <c r="BS394" s="13" t="n">
        <v>0.037843</v>
      </c>
      <c r="BT394" s="13" t="n">
        <v>0.032391</v>
      </c>
      <c r="BU394" s="13" t="n">
        <v>0.048332</v>
      </c>
      <c r="BV394" s="13" t="n">
        <v>0.007703</v>
      </c>
      <c r="BW394" s="13" t="n">
        <v>0.056247</v>
      </c>
      <c r="BX394" s="13" t="n">
        <v>-0.049482</v>
      </c>
      <c r="BY394" s="13" t="n">
        <v>0.001997</v>
      </c>
      <c r="BZ394" s="13" t="n">
        <v>-0.00721</v>
      </c>
      <c r="CA394" s="13" t="n">
        <v>0.045945</v>
      </c>
      <c r="CB394" s="13" t="n">
        <v>0.013577</v>
      </c>
      <c r="CC394" s="13" t="n">
        <v>0.031178</v>
      </c>
      <c r="CD394" s="13" t="n">
        <v>0.031503</v>
      </c>
      <c r="CE394" s="13" t="n">
        <v>0.003622</v>
      </c>
      <c r="CF394" s="13" t="n">
        <v>-0.100105</v>
      </c>
      <c r="CG394" s="13" t="n">
        <v>0.01902</v>
      </c>
      <c r="CH394" s="13" t="n">
        <v>-0.114177</v>
      </c>
      <c r="CI394" s="13" t="n">
        <v>0.10528</v>
      </c>
      <c r="CJ394" s="13" t="n">
        <v>0.049014</v>
      </c>
      <c r="CK394" s="13" t="n">
        <v>0.009375</v>
      </c>
      <c r="CL394" s="13" t="n">
        <v>0.040175</v>
      </c>
      <c r="CM394" s="13" t="n">
        <v>-0.077156</v>
      </c>
      <c r="CN394" s="13" t="n">
        <v>0.095604</v>
      </c>
      <c r="CO394" s="13" t="n">
        <v>0.012269</v>
      </c>
      <c r="CP394" s="13" t="n">
        <v>-0.046106</v>
      </c>
      <c r="CQ394" s="13" t="n">
        <v>0.03074</v>
      </c>
      <c r="CR394" s="13" t="n">
        <v>0.015052</v>
      </c>
      <c r="CS394" s="13" t="n">
        <v>0.040888</v>
      </c>
      <c r="CT394" s="13" t="n">
        <v>0.02847</v>
      </c>
      <c r="CU394" s="13" t="n">
        <v>-0.018014</v>
      </c>
      <c r="CV394" s="13" t="n">
        <v>-0.071353</v>
      </c>
      <c r="CW394" s="13" t="n">
        <v>-0.185883</v>
      </c>
      <c r="CX394" s="13" t="n">
        <v>0.145135</v>
      </c>
      <c r="CY394" s="13" t="n">
        <v>0.091203</v>
      </c>
      <c r="CZ394" s="13" t="n">
        <v>0.008282</v>
      </c>
      <c r="DA394" s="13" t="n">
        <v>0.074489</v>
      </c>
      <c r="DB394" s="13" t="n">
        <v>0.035349</v>
      </c>
      <c r="DC394" s="13" t="n">
        <v>-0.025095</v>
      </c>
      <c r="DD394" s="13" t="n">
        <v>0.015228</v>
      </c>
      <c r="DE394" s="13" t="n">
        <v>0.126834</v>
      </c>
      <c r="DF394" s="13" t="n">
        <v>0.058211</v>
      </c>
      <c r="DG394" s="13" t="n">
        <v>0.006644</v>
      </c>
      <c r="DH394" s="13" t="n">
        <v>0.052711</v>
      </c>
      <c r="DI394" s="13" t="n">
        <v>0.041592</v>
      </c>
      <c r="DJ394" s="13" t="n">
        <v>0.031215</v>
      </c>
      <c r="DK394" s="13" t="n">
        <v>-0.000996</v>
      </c>
      <c r="DL394" s="13" t="n">
        <v>0.002585</v>
      </c>
      <c r="DM394" s="13" t="n">
        <v>0.018915</v>
      </c>
      <c r="DN394" s="13" t="n">
        <v>0.015678</v>
      </c>
      <c r="DO394" s="13" t="n">
        <v>-0.05048</v>
      </c>
      <c r="DP394" s="13" t="n">
        <v>0.055583</v>
      </c>
      <c r="DQ394" s="13" t="n">
        <v>-0.019604</v>
      </c>
      <c r="DR394" s="13" t="n">
        <v>0.058722</v>
      </c>
      <c r="DS394" s="13" t="n">
        <v>-0.071201</v>
      </c>
      <c r="DT394" s="13" t="n">
        <v>0.004318</v>
      </c>
      <c r="DV394" s="13" t="n">
        <v>0.000951</v>
      </c>
      <c r="DW394" s="13" t="n">
        <v>0.018779</v>
      </c>
      <c r="DX394" s="13" t="n">
        <v>-0.004455</v>
      </c>
      <c r="DY394" s="13" t="n">
        <v>0.018669</v>
      </c>
      <c r="DZ394" s="13" t="n">
        <v>0.0107</v>
      </c>
      <c r="EA394" s="13" t="n">
        <v>0.000746</v>
      </c>
      <c r="EB394" s="13" t="n">
        <v>0.036305</v>
      </c>
      <c r="EC394" s="13" t="n">
        <v>0.031812</v>
      </c>
      <c r="ED394" s="13" t="n">
        <v>0.046824</v>
      </c>
      <c r="EE394" s="13" t="n">
        <v>0.008793</v>
      </c>
      <c r="EF394" s="13" t="n">
        <v>0.055211</v>
      </c>
      <c r="EG394" s="13" t="n">
        <v>-0.04486</v>
      </c>
      <c r="EH394" s="13" t="n">
        <v>-0.001829</v>
      </c>
      <c r="EI394" s="13" t="n">
        <v>-0.009547</v>
      </c>
      <c r="EJ394" s="13" t="n">
        <v>0.045144</v>
      </c>
      <c r="EK394" s="13" t="n">
        <v>0.013947</v>
      </c>
      <c r="EL394" s="13" t="n">
        <v>0.032185</v>
      </c>
      <c r="EM394" s="13" t="n">
        <v>0.030858</v>
      </c>
      <c r="EN394" s="13" t="n">
        <v>-0.000878</v>
      </c>
      <c r="EO394" s="13" t="n">
        <v>-0.102856</v>
      </c>
      <c r="EP394" s="13" t="n">
        <v>0.0193</v>
      </c>
      <c r="EQ394" s="13" t="n">
        <v>-0.118256</v>
      </c>
      <c r="ER394" s="13" t="n">
        <v>0.112082</v>
      </c>
      <c r="ES394" s="13" t="n">
        <v>0.05047</v>
      </c>
      <c r="ET394" s="13" t="n">
        <v>0.004414</v>
      </c>
      <c r="EU394" s="13" t="n">
        <v>0.045636</v>
      </c>
      <c r="EV394" s="13" t="n">
        <v>-0.085719</v>
      </c>
      <c r="EW394" s="13" t="n">
        <v>0.094344</v>
      </c>
      <c r="EX394" s="13" t="n">
        <v>0.009871</v>
      </c>
      <c r="EY394" s="13" t="n">
        <v>-0.050563</v>
      </c>
      <c r="EZ394" s="13" t="n">
        <v>0.032459</v>
      </c>
      <c r="FA394" s="13" t="n">
        <v>0.011985</v>
      </c>
      <c r="FB394" s="13" t="n">
        <v>0.039272</v>
      </c>
      <c r="FC394" s="13" t="n">
        <v>0.029408</v>
      </c>
      <c r="FD394" s="13" t="n">
        <v>-0.02365</v>
      </c>
      <c r="FE394" s="13" t="n">
        <v>-0.076039</v>
      </c>
      <c r="FF394" s="13" t="n">
        <v>-0.200642</v>
      </c>
      <c r="FG394" s="13" t="n">
        <v>0.153123</v>
      </c>
      <c r="FH394" s="13" t="n">
        <v>0.076251</v>
      </c>
      <c r="FI394" s="13" t="n">
        <v>0.019646</v>
      </c>
      <c r="FJ394" s="13" t="n">
        <v>0.073602</v>
      </c>
      <c r="FK394" s="13" t="n">
        <v>0.033359</v>
      </c>
      <c r="FL394" s="13" t="n">
        <v>-0.034294</v>
      </c>
      <c r="FM394" s="13" t="n">
        <v>0.009723</v>
      </c>
      <c r="FN394" s="13" t="n">
        <v>0.129694</v>
      </c>
      <c r="FO394" s="13" t="n">
        <v>0.059796</v>
      </c>
      <c r="FP394" s="13" t="n">
        <v>0.020209</v>
      </c>
      <c r="FQ394" s="13" t="n">
        <v>0.046584</v>
      </c>
      <c r="FR394" s="13" t="n">
        <v>0.042845</v>
      </c>
      <c r="FS394" s="13" t="n">
        <v>0.034177</v>
      </c>
      <c r="FT394" s="13" t="n">
        <v>-0.007006</v>
      </c>
      <c r="FU394" s="13" t="n">
        <v>0.001047</v>
      </c>
      <c r="FV394" s="13" t="n">
        <v>0.00943</v>
      </c>
      <c r="FW394" s="13" t="n">
        <v>0.0133</v>
      </c>
      <c r="FX394" s="13" t="n">
        <v>-0.050123</v>
      </c>
      <c r="FY394" s="13" t="n">
        <v>0.053583</v>
      </c>
      <c r="FZ394" s="13" t="n">
        <v>-0.022478</v>
      </c>
      <c r="GA394" s="13" t="n">
        <v>0.054778</v>
      </c>
      <c r="GB394" s="13" t="n">
        <v>-0.066878</v>
      </c>
      <c r="GC394" s="13" t="n">
        <v>0.009682</v>
      </c>
    </row>
    <row r="395" customFormat="false" ht="15" hidden="false" customHeight="false" outlineLevel="0" collapsed="false">
      <c r="B395" s="8" t="str">
        <f aca="false">Deals!B395</f>
        <v>ACCO Brands Corporation</v>
      </c>
      <c r="C395" s="12" t="n">
        <v>1</v>
      </c>
      <c r="D395" s="13" t="n">
        <v>-0.018657</v>
      </c>
      <c r="E395" s="13" t="n">
        <v>0.08365</v>
      </c>
      <c r="F395" s="13" t="n">
        <v>-0.203509</v>
      </c>
      <c r="G395" s="13" t="n">
        <v>0.026432</v>
      </c>
      <c r="H395" s="13" t="n">
        <v>0</v>
      </c>
      <c r="I395" s="13" t="n">
        <v>-0.060086</v>
      </c>
      <c r="J395" s="13" t="n">
        <v>0.086758</v>
      </c>
      <c r="K395" s="13" t="n">
        <v>0.096639</v>
      </c>
      <c r="L395" s="13" t="n">
        <v>0.007663</v>
      </c>
      <c r="M395" s="13" t="n">
        <v>-0.072243</v>
      </c>
      <c r="N395" s="13" t="n">
        <v>-0.028689</v>
      </c>
      <c r="O395" s="13" t="n">
        <v>0.072574</v>
      </c>
      <c r="P395" s="13" t="n">
        <v>-0.007905</v>
      </c>
      <c r="Q395" s="13" t="n">
        <v>-0.039841</v>
      </c>
      <c r="R395" s="13" t="n">
        <v>0.075519</v>
      </c>
      <c r="S395" s="13" t="n">
        <v>0.073643</v>
      </c>
      <c r="T395" s="13" t="n">
        <v>-0.075812</v>
      </c>
      <c r="U395" s="13" t="n">
        <v>-0.026562</v>
      </c>
      <c r="V395" s="13" t="n">
        <v>-0.08871</v>
      </c>
      <c r="W395" s="13" t="n">
        <v>-0.285841</v>
      </c>
      <c r="X395" s="13" t="n">
        <v>0.013631</v>
      </c>
      <c r="Y395" s="13" t="n">
        <v>-0.165025</v>
      </c>
      <c r="Z395" s="13" t="n">
        <v>0.30236</v>
      </c>
      <c r="AA395" s="13" t="n">
        <v>0.053228</v>
      </c>
      <c r="AB395" s="13" t="n">
        <v>-0.073118</v>
      </c>
      <c r="AC395" s="13" t="n">
        <v>0.067757</v>
      </c>
      <c r="AD395" s="13" t="n">
        <v>-0.189278</v>
      </c>
      <c r="AE395" s="13" t="n">
        <v>0.070748</v>
      </c>
      <c r="AF395" s="13" t="n">
        <v>0.242694</v>
      </c>
      <c r="AG395" s="13" t="n">
        <v>-0.046012</v>
      </c>
      <c r="AH395" s="13" t="n">
        <v>0.064725</v>
      </c>
      <c r="AI395" s="13" t="n">
        <v>-0.072948</v>
      </c>
      <c r="AJ395" s="13" t="n">
        <v>0.007104</v>
      </c>
      <c r="AK395" s="13" t="n">
        <v>0.022951</v>
      </c>
      <c r="AL395" s="13" t="n">
        <v>-0.076923</v>
      </c>
      <c r="AM395" s="13" t="n">
        <v>-0.072917</v>
      </c>
      <c r="AN395" s="13" t="n">
        <v>-0.361423</v>
      </c>
      <c r="AO395" s="13" t="n">
        <v>0.465347</v>
      </c>
      <c r="AP395" s="13" t="n">
        <v>-0.15473</v>
      </c>
      <c r="AQ395" s="13" t="n">
        <v>0.147011</v>
      </c>
      <c r="AR395" s="13" t="n">
        <v>-0.08169</v>
      </c>
      <c r="AS395" s="13" t="n">
        <v>0.003834</v>
      </c>
      <c r="AT395" s="13" t="n">
        <v>-0.104938</v>
      </c>
      <c r="AU395" s="13" t="n">
        <v>-0.091379</v>
      </c>
      <c r="AV395" s="13" t="n">
        <v>0.465844</v>
      </c>
      <c r="AW395" s="13" t="n">
        <v>0.103133</v>
      </c>
      <c r="AX395" s="13" t="n">
        <v>-0.042604</v>
      </c>
      <c r="AY395" s="13" t="n">
        <v>0.001236</v>
      </c>
      <c r="AZ395" s="13" t="n">
        <v>0.05</v>
      </c>
      <c r="BA395" s="13" t="n">
        <v>0.016588</v>
      </c>
      <c r="BB395" s="13" t="n">
        <v>0.069347</v>
      </c>
      <c r="BC395" s="13" t="n">
        <v>-0.052689</v>
      </c>
      <c r="BD395" s="13" t="n">
        <v>0.035921</v>
      </c>
      <c r="BE395" s="13" t="n">
        <v>0.055369</v>
      </c>
      <c r="BF395" s="13" t="n">
        <v>-0.083244</v>
      </c>
      <c r="BG395" s="13" t="n">
        <v>-0.037253</v>
      </c>
      <c r="BH395" s="13" t="n">
        <v>0.00786</v>
      </c>
      <c r="BI395" s="13" t="n">
        <v>0</v>
      </c>
      <c r="BJ395" s="13" t="n">
        <v>-0.014528</v>
      </c>
      <c r="BK395" s="13" t="n">
        <v>0.056511</v>
      </c>
      <c r="BM395" s="13" t="n">
        <v>-0.007483</v>
      </c>
      <c r="BN395" s="13" t="n">
        <v>0.010098</v>
      </c>
      <c r="BO395" s="13" t="n">
        <v>-0.023938</v>
      </c>
      <c r="BP395" s="13" t="n">
        <v>0.032326</v>
      </c>
      <c r="BQ395" s="13" t="n">
        <v>0.010639</v>
      </c>
      <c r="BR395" s="13" t="n">
        <v>-0.018939</v>
      </c>
      <c r="BS395" s="13" t="n">
        <v>0.08756</v>
      </c>
      <c r="BT395" s="13" t="n">
        <v>0.002272</v>
      </c>
      <c r="BU395" s="13" t="n">
        <v>0.023744</v>
      </c>
      <c r="BV395" s="13" t="n">
        <v>-0.019439</v>
      </c>
      <c r="BW395" s="13" t="n">
        <v>0.029965</v>
      </c>
      <c r="BX395" s="13" t="n">
        <v>-0.039999</v>
      </c>
      <c r="BY395" s="13" t="n">
        <v>0.011741</v>
      </c>
      <c r="BZ395" s="13" t="n">
        <v>0.00887</v>
      </c>
      <c r="CA395" s="13" t="n">
        <v>0.06982</v>
      </c>
      <c r="CB395" s="13" t="n">
        <v>-0.002058</v>
      </c>
      <c r="CC395" s="13" t="n">
        <v>0.03853</v>
      </c>
      <c r="CD395" s="13" t="n">
        <v>0.040514</v>
      </c>
      <c r="CE395" s="13" t="n">
        <v>-0.034794</v>
      </c>
      <c r="CF395" s="13" t="n">
        <v>-0.122604</v>
      </c>
      <c r="CG395" s="13" t="n">
        <v>0.029005</v>
      </c>
      <c r="CH395" s="13" t="n">
        <v>-0.115803</v>
      </c>
      <c r="CI395" s="13" t="n">
        <v>0.097285</v>
      </c>
      <c r="CJ395" s="13" t="n">
        <v>0.058438</v>
      </c>
      <c r="CK395" s="13" t="n">
        <v>-0.031017</v>
      </c>
      <c r="CL395" s="13" t="n">
        <v>0.038819</v>
      </c>
      <c r="CM395" s="13" t="n">
        <v>-0.077642</v>
      </c>
      <c r="CN395" s="13" t="n">
        <v>0.089304</v>
      </c>
      <c r="CO395" s="13" t="n">
        <v>0.00738</v>
      </c>
      <c r="CP395" s="13" t="n">
        <v>-0.047928</v>
      </c>
      <c r="CQ395" s="13" t="n">
        <v>0.03855</v>
      </c>
      <c r="CR395" s="13" t="n">
        <v>0.017423</v>
      </c>
      <c r="CS395" s="13" t="n">
        <v>0.029992</v>
      </c>
      <c r="CT395" s="13" t="n">
        <v>0.062799</v>
      </c>
      <c r="CU395" s="13" t="n">
        <v>-0.054286</v>
      </c>
      <c r="CV395" s="13" t="n">
        <v>-0.108629</v>
      </c>
      <c r="CW395" s="13" t="n">
        <v>-0.21823</v>
      </c>
      <c r="CX395" s="13" t="n">
        <v>0.125835</v>
      </c>
      <c r="CY395" s="13" t="n">
        <v>0.038045</v>
      </c>
      <c r="CZ395" s="13" t="n">
        <v>0.037525</v>
      </c>
      <c r="DA395" s="13" t="n">
        <v>0.036019</v>
      </c>
      <c r="DB395" s="13" t="n">
        <v>0.045969</v>
      </c>
      <c r="DC395" s="13" t="n">
        <v>-0.050916</v>
      </c>
      <c r="DD395" s="13" t="n">
        <v>0.024776</v>
      </c>
      <c r="DE395" s="13" t="n">
        <v>0.183297</v>
      </c>
      <c r="DF395" s="13" t="n">
        <v>0.08958</v>
      </c>
      <c r="DG395" s="13" t="n">
        <v>0.077042</v>
      </c>
      <c r="DH395" s="13" t="n">
        <v>0.09566</v>
      </c>
      <c r="DI395" s="13" t="n">
        <v>0.02182</v>
      </c>
      <c r="DJ395" s="13" t="n">
        <v>0.023396</v>
      </c>
      <c r="DK395" s="13" t="n">
        <v>0.011055</v>
      </c>
      <c r="DL395" s="13" t="n">
        <v>0.012853</v>
      </c>
      <c r="DM395" s="13" t="n">
        <v>-0.018155</v>
      </c>
      <c r="DN395" s="13" t="n">
        <v>0.013589</v>
      </c>
      <c r="DO395" s="13" t="n">
        <v>-0.034063</v>
      </c>
      <c r="DP395" s="13" t="n">
        <v>0.039859</v>
      </c>
      <c r="DQ395" s="13" t="n">
        <v>0.0057</v>
      </c>
      <c r="DR395" s="13" t="n">
        <v>0.0589</v>
      </c>
      <c r="DS395" s="13" t="n">
        <v>-0.095829</v>
      </c>
      <c r="DT395" s="13" t="n">
        <v>0.005483</v>
      </c>
      <c r="DV395" s="13" t="n">
        <v>-0.00634</v>
      </c>
      <c r="DW395" s="13" t="n">
        <v>0.009706</v>
      </c>
      <c r="DX395" s="13" t="n">
        <v>-0.029333</v>
      </c>
      <c r="DY395" s="13" t="n">
        <v>0.040897</v>
      </c>
      <c r="DZ395" s="13" t="n">
        <v>0.009406</v>
      </c>
      <c r="EA395" s="13" t="n">
        <v>-0.017898</v>
      </c>
      <c r="EB395" s="13" t="n">
        <v>0.091002</v>
      </c>
      <c r="EC395" s="13" t="n">
        <v>0.001117</v>
      </c>
      <c r="ED395" s="13" t="n">
        <v>0.022477</v>
      </c>
      <c r="EE395" s="13" t="n">
        <v>-0.013906</v>
      </c>
      <c r="EF395" s="13" t="n">
        <v>0.027451</v>
      </c>
      <c r="EG395" s="13" t="n">
        <v>-0.038053</v>
      </c>
      <c r="EH395" s="13" t="n">
        <v>0.011183</v>
      </c>
      <c r="EI395" s="13" t="n">
        <v>0.009837</v>
      </c>
      <c r="EJ395" s="13" t="n">
        <v>0.069362</v>
      </c>
      <c r="EK395" s="13" t="n">
        <v>0.00185</v>
      </c>
      <c r="EL395" s="13" t="n">
        <v>0.037225</v>
      </c>
      <c r="EM395" s="13" t="n">
        <v>0.040893</v>
      </c>
      <c r="EN395" s="13" t="n">
        <v>-0.039627</v>
      </c>
      <c r="EO395" s="13" t="n">
        <v>-0.122604</v>
      </c>
      <c r="EP395" s="13" t="n">
        <v>0.026862</v>
      </c>
      <c r="EQ395" s="13" t="n">
        <v>-0.11858</v>
      </c>
      <c r="ER395" s="13" t="n">
        <v>0.107668</v>
      </c>
      <c r="ES395" s="13" t="n">
        <v>0.069291</v>
      </c>
      <c r="ET395" s="13" t="n">
        <v>-0.031799</v>
      </c>
      <c r="EU395" s="13" t="n">
        <v>0.039109</v>
      </c>
      <c r="EV395" s="13" t="n">
        <v>-0.086469</v>
      </c>
      <c r="EW395" s="13" t="n">
        <v>0.092211</v>
      </c>
      <c r="EX395" s="13" t="n">
        <v>0.00861</v>
      </c>
      <c r="EY395" s="13" t="n">
        <v>-0.049638</v>
      </c>
      <c r="EZ395" s="13" t="n">
        <v>0.039134</v>
      </c>
      <c r="FA395" s="13" t="n">
        <v>0.011202</v>
      </c>
      <c r="FB395" s="13" t="n">
        <v>0.027912</v>
      </c>
      <c r="FC395" s="13" t="n">
        <v>0.083354</v>
      </c>
      <c r="FD395" s="13" t="n">
        <v>-0.059186</v>
      </c>
      <c r="FE395" s="13" t="n">
        <v>-0.109853</v>
      </c>
      <c r="FF395" s="13" t="n">
        <v>-0.227682</v>
      </c>
      <c r="FG395" s="13" t="n">
        <v>0.160596</v>
      </c>
      <c r="FH395" s="13" t="n">
        <v>0.052385</v>
      </c>
      <c r="FI395" s="13" t="n">
        <v>0.041493</v>
      </c>
      <c r="FJ395" s="13" t="n">
        <v>0.029421</v>
      </c>
      <c r="FK395" s="13" t="n">
        <v>0.038437</v>
      </c>
      <c r="FL395" s="13" t="n">
        <v>-0.05288</v>
      </c>
      <c r="FM395" s="13" t="n">
        <v>0.030608</v>
      </c>
      <c r="FN395" s="13" t="n">
        <v>0.193071</v>
      </c>
      <c r="FO395" s="13" t="n">
        <v>0.097805</v>
      </c>
      <c r="FP395" s="13" t="n">
        <v>0.082572</v>
      </c>
      <c r="FQ395" s="13" t="n">
        <v>0.092176</v>
      </c>
      <c r="FR395" s="13" t="n">
        <v>0.032457</v>
      </c>
      <c r="FS395" s="13" t="n">
        <v>0.023833</v>
      </c>
      <c r="FT395" s="13" t="n">
        <v>0.016413</v>
      </c>
      <c r="FU395" s="13" t="n">
        <v>0.003494</v>
      </c>
      <c r="FV395" s="13" t="n">
        <v>-0.023492</v>
      </c>
      <c r="FW395" s="13" t="n">
        <v>0.010659</v>
      </c>
      <c r="FX395" s="13" t="n">
        <v>-0.035282</v>
      </c>
      <c r="FY395" s="13" t="n">
        <v>0.041156</v>
      </c>
      <c r="FZ395" s="13" t="n">
        <v>-0.003587</v>
      </c>
      <c r="GA395" s="13" t="n">
        <v>0.054826</v>
      </c>
      <c r="GB395" s="13" t="n">
        <v>-0.097752</v>
      </c>
      <c r="GC395" s="13" t="n">
        <v>0.003239</v>
      </c>
    </row>
    <row r="396" customFormat="false" ht="15" hidden="false" customHeight="false" outlineLevel="0" collapsed="false">
      <c r="B396" s="8" t="str">
        <f aca="false">Deals!B396</f>
        <v>Hologic Inc</v>
      </c>
      <c r="C396" s="12" t="n">
        <v>1</v>
      </c>
      <c r="D396" s="13" t="n">
        <v>0.048546</v>
      </c>
      <c r="E396" s="13" t="n">
        <v>0.061105</v>
      </c>
      <c r="F396" s="13" t="n">
        <v>-0.040753</v>
      </c>
      <c r="G396" s="13" t="n">
        <v>0.047795</v>
      </c>
      <c r="H396" s="13" t="n">
        <v>-0.025782</v>
      </c>
      <c r="I396" s="13" t="n">
        <v>-0.126894</v>
      </c>
      <c r="J396" s="13" t="n">
        <v>-0.049482</v>
      </c>
      <c r="K396" s="13" t="n">
        <v>0.031616</v>
      </c>
      <c r="L396" s="13" t="n">
        <v>0.102246</v>
      </c>
      <c r="M396" s="13" t="n">
        <v>0.024688</v>
      </c>
      <c r="N396" s="13" t="n">
        <v>-0.00117</v>
      </c>
      <c r="O396" s="13" t="n">
        <v>-0.090632</v>
      </c>
      <c r="P396" s="13" t="n">
        <v>-0.037857</v>
      </c>
      <c r="Q396" s="13" t="n">
        <v>0.038276</v>
      </c>
      <c r="R396" s="13" t="n">
        <v>-0.023202</v>
      </c>
      <c r="S396" s="13" t="n">
        <v>0.049089</v>
      </c>
      <c r="T396" s="13" t="n">
        <v>0.079497</v>
      </c>
      <c r="U396" s="13" t="n">
        <v>-0.073409</v>
      </c>
      <c r="V396" s="13" t="n">
        <v>0.030684</v>
      </c>
      <c r="W396" s="13" t="n">
        <v>-0.04856</v>
      </c>
      <c r="X396" s="13" t="n">
        <v>0.13901</v>
      </c>
      <c r="Y396" s="13" t="n">
        <v>-0.074533</v>
      </c>
      <c r="Z396" s="13" t="n">
        <v>0.080292</v>
      </c>
      <c r="AA396" s="13" t="n">
        <v>0.061937</v>
      </c>
      <c r="AB396" s="13" t="n">
        <v>0.026511</v>
      </c>
      <c r="AC396" s="13" t="n">
        <v>-0.041736</v>
      </c>
      <c r="AD396" s="13" t="n">
        <v>-0.0511</v>
      </c>
      <c r="AE396" s="13" t="n">
        <v>0.091116</v>
      </c>
      <c r="AF396" s="13" t="n">
        <v>0.067264</v>
      </c>
      <c r="AG396" s="13" t="n">
        <v>-0.036683</v>
      </c>
      <c r="AH396" s="13" t="n">
        <v>0.022686</v>
      </c>
      <c r="AI396" s="13" t="n">
        <v>-0.043177</v>
      </c>
      <c r="AJ396" s="13" t="n">
        <v>0.062306</v>
      </c>
      <c r="AK396" s="13" t="n">
        <v>0.017342</v>
      </c>
      <c r="AL396" s="13" t="n">
        <v>0.025091</v>
      </c>
      <c r="AM396" s="13" t="n">
        <v>-0.119581</v>
      </c>
      <c r="AN396" s="13" t="n">
        <v>-0.255093</v>
      </c>
      <c r="AO396" s="13" t="n">
        <v>0.42735</v>
      </c>
      <c r="AP396" s="13" t="n">
        <v>0.057884</v>
      </c>
      <c r="AQ396" s="13" t="n">
        <v>0.075472</v>
      </c>
      <c r="AR396" s="13" t="n">
        <v>0.224211</v>
      </c>
      <c r="AS396" s="13" t="n">
        <v>-0.144167</v>
      </c>
      <c r="AT396" s="13" t="n">
        <v>0.113027</v>
      </c>
      <c r="AU396" s="13" t="n">
        <v>0.035354</v>
      </c>
      <c r="AV396" s="13" t="n">
        <v>0.004505</v>
      </c>
      <c r="AW396" s="13" t="n">
        <v>0.053522</v>
      </c>
      <c r="AX396" s="13" t="n">
        <v>0.094741</v>
      </c>
      <c r="AY396" s="13" t="n">
        <v>-0.095823</v>
      </c>
      <c r="AZ396" s="13" t="n">
        <v>0.031766</v>
      </c>
      <c r="BA396" s="13" t="n">
        <v>-0.118715</v>
      </c>
      <c r="BB396" s="13" t="n">
        <v>-0.037986</v>
      </c>
      <c r="BC396" s="13" t="n">
        <v>0.05804</v>
      </c>
      <c r="BD396" s="13" t="n">
        <v>0.1247</v>
      </c>
      <c r="BE396" s="13" t="n">
        <v>0.054771</v>
      </c>
      <c r="BF396" s="13" t="n">
        <v>-0.067467</v>
      </c>
      <c r="BG396" s="13" t="n">
        <v>-0.006774</v>
      </c>
      <c r="BH396" s="13" t="n">
        <v>0.01937</v>
      </c>
      <c r="BI396" s="13" t="n">
        <v>0.024488</v>
      </c>
      <c r="BJ396" s="13" t="n">
        <v>-0.08255</v>
      </c>
      <c r="BK396" s="13" t="n">
        <v>0.01324</v>
      </c>
      <c r="BM396" s="13" t="n">
        <v>0.007024</v>
      </c>
      <c r="BN396" s="13" t="n">
        <v>0.018097</v>
      </c>
      <c r="BO396" s="13" t="n">
        <v>0.015499</v>
      </c>
      <c r="BP396" s="13" t="n">
        <v>0.015566</v>
      </c>
      <c r="BQ396" s="13" t="n">
        <v>0.016712</v>
      </c>
      <c r="BR396" s="13" t="n">
        <v>0.00901</v>
      </c>
      <c r="BS396" s="13" t="n">
        <v>0.030275</v>
      </c>
      <c r="BT396" s="13" t="n">
        <v>0.026216</v>
      </c>
      <c r="BU396" s="13" t="n">
        <v>0.047855</v>
      </c>
      <c r="BV396" s="13" t="n">
        <v>0.004199</v>
      </c>
      <c r="BW396" s="13" t="n">
        <v>0.05055</v>
      </c>
      <c r="BX396" s="13" t="n">
        <v>-0.032593</v>
      </c>
      <c r="BY396" s="13" t="n">
        <v>-0.004648</v>
      </c>
      <c r="BZ396" s="13" t="n">
        <v>-0.000105</v>
      </c>
      <c r="CA396" s="13" t="n">
        <v>0.041052</v>
      </c>
      <c r="CB396" s="13" t="n">
        <v>0.01575</v>
      </c>
      <c r="CC396" s="13" t="n">
        <v>0.0235</v>
      </c>
      <c r="CD396" s="13" t="n">
        <v>0.07386</v>
      </c>
      <c r="CE396" s="13" t="n">
        <v>-0.00907</v>
      </c>
      <c r="CF396" s="13" t="n">
        <v>-0.096152</v>
      </c>
      <c r="CG396" s="13" t="n">
        <v>0.026368</v>
      </c>
      <c r="CH396" s="13" t="n">
        <v>-0.101022</v>
      </c>
      <c r="CI396" s="13" t="n">
        <v>0.11301</v>
      </c>
      <c r="CJ396" s="13" t="n">
        <v>0.06969</v>
      </c>
      <c r="CK396" s="13" t="n">
        <v>0.017969</v>
      </c>
      <c r="CL396" s="13" t="n">
        <v>0.032145</v>
      </c>
      <c r="CM396" s="13" t="n">
        <v>-0.055126</v>
      </c>
      <c r="CN396" s="13" t="n">
        <v>0.071522</v>
      </c>
      <c r="CO396" s="13" t="n">
        <v>0.021182</v>
      </c>
      <c r="CP396" s="13" t="n">
        <v>-0.01992</v>
      </c>
      <c r="CQ396" s="13" t="n">
        <v>-0.032211</v>
      </c>
      <c r="CR396" s="13" t="n">
        <v>0.027653</v>
      </c>
      <c r="CS396" s="13" t="n">
        <v>0.076121</v>
      </c>
      <c r="CT396" s="13" t="n">
        <v>-0.004684</v>
      </c>
      <c r="CU396" s="13" t="n">
        <v>0.010148</v>
      </c>
      <c r="CV396" s="13" t="n">
        <v>-0.066348</v>
      </c>
      <c r="CW396" s="13" t="n">
        <v>-0.121418</v>
      </c>
      <c r="CX396" s="13" t="n">
        <v>0.165635</v>
      </c>
      <c r="CY396" s="13" t="n">
        <v>0.108631</v>
      </c>
      <c r="CZ396" s="13" t="n">
        <v>0.022515</v>
      </c>
      <c r="DA396" s="13" t="n">
        <v>0.060034</v>
      </c>
      <c r="DB396" s="13" t="n">
        <v>0.042064</v>
      </c>
      <c r="DC396" s="13" t="n">
        <v>0.00853</v>
      </c>
      <c r="DD396" s="13" t="n">
        <v>0.014059</v>
      </c>
      <c r="DE396" s="13" t="n">
        <v>0.135594</v>
      </c>
      <c r="DF396" s="13" t="n">
        <v>0.068794</v>
      </c>
      <c r="DG396" s="13" t="n">
        <v>-0.002337</v>
      </c>
      <c r="DH396" s="13" t="n">
        <v>0.034689</v>
      </c>
      <c r="DI396" s="13" t="n">
        <v>-0.020006</v>
      </c>
      <c r="DJ396" s="13" t="n">
        <v>0.043697</v>
      </c>
      <c r="DK396" s="13" t="n">
        <v>-0.020314</v>
      </c>
      <c r="DL396" s="13" t="n">
        <v>0.05157</v>
      </c>
      <c r="DM396" s="13" t="n">
        <v>-0.008614</v>
      </c>
      <c r="DN396" s="13" t="n">
        <v>0.031631</v>
      </c>
      <c r="DO396" s="13" t="n">
        <v>-0.042971</v>
      </c>
      <c r="DP396" s="13" t="n">
        <v>0.047924</v>
      </c>
      <c r="DQ396" s="13" t="n">
        <v>-0.063866</v>
      </c>
      <c r="DR396" s="13" t="n">
        <v>0.003966</v>
      </c>
      <c r="DS396" s="13" t="n">
        <v>-0.127141</v>
      </c>
      <c r="DT396" s="13" t="n">
        <v>0.001103</v>
      </c>
      <c r="DV396" s="13" t="n">
        <v>0.005916</v>
      </c>
      <c r="DW396" s="13" t="n">
        <v>0.02178</v>
      </c>
      <c r="DX396" s="13" t="n">
        <v>0.012158</v>
      </c>
      <c r="DY396" s="13" t="n">
        <v>0.020402</v>
      </c>
      <c r="DZ396" s="13" t="n">
        <v>0.017059</v>
      </c>
      <c r="EA396" s="13" t="n">
        <v>0.008143</v>
      </c>
      <c r="EB396" s="13" t="n">
        <v>0.031596</v>
      </c>
      <c r="EC396" s="13" t="n">
        <v>0.021031</v>
      </c>
      <c r="ED396" s="13" t="n">
        <v>0.044201</v>
      </c>
      <c r="EE396" s="13" t="n">
        <v>0.006314</v>
      </c>
      <c r="EF396" s="13" t="n">
        <v>0.044551</v>
      </c>
      <c r="EG396" s="13" t="n">
        <v>-0.028756</v>
      </c>
      <c r="EH396" s="13" t="n">
        <v>-0.003195</v>
      </c>
      <c r="EI396" s="13" t="n">
        <v>-0.001684</v>
      </c>
      <c r="EJ396" s="13" t="n">
        <v>0.039166</v>
      </c>
      <c r="EK396" s="13" t="n">
        <v>0.015338</v>
      </c>
      <c r="EL396" s="13" t="n">
        <v>0.022407</v>
      </c>
      <c r="EM396" s="13" t="n">
        <v>0.077218</v>
      </c>
      <c r="EN396" s="13" t="n">
        <v>-0.009277</v>
      </c>
      <c r="EO396" s="13" t="n">
        <v>-0.099937</v>
      </c>
      <c r="EP396" s="13" t="n">
        <v>0.030762</v>
      </c>
      <c r="EQ396" s="13" t="n">
        <v>-0.101603</v>
      </c>
      <c r="ER396" s="13" t="n">
        <v>0.125157</v>
      </c>
      <c r="ES396" s="13" t="n">
        <v>0.073879</v>
      </c>
      <c r="ET396" s="13" t="n">
        <v>0.010235</v>
      </c>
      <c r="EU396" s="13" t="n">
        <v>0.03007</v>
      </c>
      <c r="EV396" s="13" t="n">
        <v>-0.066985</v>
      </c>
      <c r="EW396" s="13" t="n">
        <v>0.074802</v>
      </c>
      <c r="EX396" s="13" t="n">
        <v>0.019393</v>
      </c>
      <c r="EY396" s="13" t="n">
        <v>-0.021938</v>
      </c>
      <c r="EZ396" s="13" t="n">
        <v>-0.024319</v>
      </c>
      <c r="FA396" s="13" t="n">
        <v>0.026044</v>
      </c>
      <c r="FB396" s="13" t="n">
        <v>0.069986</v>
      </c>
      <c r="FC396" s="13" t="n">
        <v>0.000459</v>
      </c>
      <c r="FD396" s="13" t="n">
        <v>0.009026</v>
      </c>
      <c r="FE396" s="13" t="n">
        <v>-0.072733</v>
      </c>
      <c r="FF396" s="13" t="n">
        <v>-0.13964</v>
      </c>
      <c r="FG396" s="13" t="n">
        <v>0.181242</v>
      </c>
      <c r="FH396" s="13" t="n">
        <v>0.100358</v>
      </c>
      <c r="FI396" s="13" t="n">
        <v>0.023159</v>
      </c>
      <c r="FJ396" s="13" t="n">
        <v>0.053911</v>
      </c>
      <c r="FK396" s="13" t="n">
        <v>0.040966</v>
      </c>
      <c r="FL396" s="13" t="n">
        <v>0.005233</v>
      </c>
      <c r="FM396" s="13" t="n">
        <v>0.019264</v>
      </c>
      <c r="FN396" s="13" t="n">
        <v>0.135549</v>
      </c>
      <c r="FO396" s="13" t="n">
        <v>0.067697</v>
      </c>
      <c r="FP396" s="13" t="n">
        <v>0.004164</v>
      </c>
      <c r="FQ396" s="13" t="n">
        <v>0.031611</v>
      </c>
      <c r="FR396" s="13" t="n">
        <v>-0.019813</v>
      </c>
      <c r="FS396" s="13" t="n">
        <v>0.037602</v>
      </c>
      <c r="FT396" s="13" t="n">
        <v>-0.018649</v>
      </c>
      <c r="FU396" s="13" t="n">
        <v>0.047074</v>
      </c>
      <c r="FV396" s="13" t="n">
        <v>-0.012965</v>
      </c>
      <c r="FW396" s="13" t="n">
        <v>0.026925</v>
      </c>
      <c r="FX396" s="13" t="n">
        <v>-0.043898</v>
      </c>
      <c r="FY396" s="13" t="n">
        <v>0.049157</v>
      </c>
      <c r="FZ396" s="13" t="n">
        <v>-0.074862</v>
      </c>
      <c r="GA396" s="13" t="n">
        <v>0.009118</v>
      </c>
      <c r="GB396" s="13" t="n">
        <v>-0.133336</v>
      </c>
      <c r="GC396" s="13" t="n">
        <v>-0.004978</v>
      </c>
    </row>
    <row r="397" customFormat="false" ht="15" hidden="false" customHeight="false" outlineLevel="0" collapsed="false">
      <c r="B397" s="8" t="str">
        <f aca="false">Deals!B397</f>
        <v>Icu Medical Inc/De</v>
      </c>
      <c r="C397" s="12" t="n">
        <v>1</v>
      </c>
      <c r="D397" s="13" t="n">
        <v>0.015293</v>
      </c>
      <c r="E397" s="13" t="n">
        <v>0.007204</v>
      </c>
      <c r="F397" s="13" t="n">
        <v>0.048765</v>
      </c>
      <c r="G397" s="13" t="n">
        <v>0.069436</v>
      </c>
      <c r="H397" s="13" t="n">
        <v>-0.003478</v>
      </c>
      <c r="I397" s="13" t="n">
        <v>0.014252</v>
      </c>
      <c r="J397" s="13" t="n">
        <v>0.065959</v>
      </c>
      <c r="K397" s="13" t="n">
        <v>0.028249</v>
      </c>
      <c r="L397" s="13" t="n">
        <v>0.116693</v>
      </c>
      <c r="M397" s="13" t="n">
        <v>0.012184</v>
      </c>
      <c r="N397" s="13" t="n">
        <v>0.059954</v>
      </c>
      <c r="O397" s="13" t="n">
        <v>0.010046</v>
      </c>
      <c r="P397" s="13" t="n">
        <v>0.091459</v>
      </c>
      <c r="Q397" s="13" t="n">
        <v>-0.002773</v>
      </c>
      <c r="R397" s="13" t="n">
        <v>0.156337</v>
      </c>
      <c r="S397" s="13" t="n">
        <v>0.008933</v>
      </c>
      <c r="T397" s="13" t="n">
        <v>-0.023327</v>
      </c>
      <c r="U397" s="13" t="n">
        <v>0.066946</v>
      </c>
      <c r="V397" s="13" t="n">
        <v>-0.07598</v>
      </c>
      <c r="W397" s="13" t="n">
        <v>-0.099098</v>
      </c>
      <c r="X397" s="13" t="n">
        <v>-0.055902</v>
      </c>
      <c r="Y397" s="13" t="n">
        <v>-0.045158</v>
      </c>
      <c r="Z397" s="13" t="n">
        <v>0.083482</v>
      </c>
      <c r="AA397" s="13" t="n">
        <v>-0.012219</v>
      </c>
      <c r="AB397" s="13" t="n">
        <v>-0.026164</v>
      </c>
      <c r="AC397" s="13" t="n">
        <v>-0.04943</v>
      </c>
      <c r="AD397" s="13" t="n">
        <v>-0.064615</v>
      </c>
      <c r="AE397" s="13" t="n">
        <v>0.183788</v>
      </c>
      <c r="AF397" s="13" t="n">
        <v>0.010043</v>
      </c>
      <c r="AG397" s="13" t="n">
        <v>-0.36429</v>
      </c>
      <c r="AH397" s="13" t="n">
        <v>-0.013292</v>
      </c>
      <c r="AI397" s="13" t="n">
        <v>0.012594</v>
      </c>
      <c r="AJ397" s="13" t="n">
        <v>0.160077</v>
      </c>
      <c r="AK397" s="13" t="n">
        <v>-0.00192</v>
      </c>
      <c r="AL397" s="13" t="n">
        <v>-0.02485</v>
      </c>
      <c r="AM397" s="13" t="n">
        <v>0.073108</v>
      </c>
      <c r="AN397" s="13" t="n">
        <v>0.030438</v>
      </c>
      <c r="AO397" s="13" t="n">
        <v>0.086931</v>
      </c>
      <c r="AP397" s="13" t="n">
        <v>-0.089782</v>
      </c>
      <c r="AQ397" s="13" t="n">
        <v>-0.076696</v>
      </c>
      <c r="AR397" s="13" t="n">
        <v>-0.003147</v>
      </c>
      <c r="AS397" s="13" t="n">
        <v>0.08986</v>
      </c>
      <c r="AT397" s="13" t="n">
        <v>-0.087295</v>
      </c>
      <c r="AU397" s="13" t="n">
        <v>-0.027194</v>
      </c>
      <c r="AV397" s="13" t="n">
        <v>0.061365</v>
      </c>
      <c r="AW397" s="13" t="n">
        <v>0.136672</v>
      </c>
      <c r="AX397" s="13" t="n">
        <v>-0.046669</v>
      </c>
      <c r="AY397" s="13" t="n">
        <v>0.014769</v>
      </c>
      <c r="AZ397" s="13" t="n">
        <v>-0.009928</v>
      </c>
      <c r="BA397" s="13" t="n">
        <v>0.013775</v>
      </c>
      <c r="BB397" s="13" t="n">
        <v>-0.001008</v>
      </c>
      <c r="BC397" s="13" t="n">
        <v>-0.010862</v>
      </c>
      <c r="BD397" s="13" t="n">
        <v>-0.012196</v>
      </c>
      <c r="BE397" s="13" t="n">
        <v>-0.019381</v>
      </c>
      <c r="BF397" s="13" t="n">
        <v>0.170705</v>
      </c>
      <c r="BG397" s="13" t="n">
        <v>0.003214</v>
      </c>
      <c r="BH397" s="13" t="n">
        <v>-0.033827</v>
      </c>
      <c r="BI397" s="13" t="n">
        <v>0.049202</v>
      </c>
      <c r="BJ397" s="13" t="n">
        <v>-0.101036</v>
      </c>
      <c r="BK397" s="13" t="n">
        <v>0.109533</v>
      </c>
      <c r="BM397" s="13" t="n">
        <v>-0.00231</v>
      </c>
      <c r="BN397" s="13" t="n">
        <v>0.011011</v>
      </c>
      <c r="BO397" s="13" t="n">
        <v>-0.009065</v>
      </c>
      <c r="BP397" s="13" t="n">
        <v>0.020227</v>
      </c>
      <c r="BQ397" s="13" t="n">
        <v>0.005463</v>
      </c>
      <c r="BR397" s="13" t="n">
        <v>-0.018586</v>
      </c>
      <c r="BS397" s="13" t="n">
        <v>0.046011</v>
      </c>
      <c r="BT397" s="13" t="n">
        <v>0.01906</v>
      </c>
      <c r="BU397" s="13" t="n">
        <v>0.034775</v>
      </c>
      <c r="BV397" s="13" t="n">
        <v>-0.001446</v>
      </c>
      <c r="BW397" s="13" t="n">
        <v>0.037257</v>
      </c>
      <c r="BX397" s="13" t="n">
        <v>-0.035351</v>
      </c>
      <c r="BY397" s="13" t="n">
        <v>0.01168</v>
      </c>
      <c r="BZ397" s="13" t="n">
        <v>0.002978</v>
      </c>
      <c r="CA397" s="13" t="n">
        <v>0.052862</v>
      </c>
      <c r="CB397" s="13" t="n">
        <v>0.007789</v>
      </c>
      <c r="CC397" s="13" t="n">
        <v>0.026064</v>
      </c>
      <c r="CD397" s="13" t="n">
        <v>0.051329</v>
      </c>
      <c r="CE397" s="13" t="n">
        <v>-0.010991</v>
      </c>
      <c r="CF397" s="13" t="n">
        <v>-0.106</v>
      </c>
      <c r="CG397" s="13" t="n">
        <v>0.024752</v>
      </c>
      <c r="CH397" s="13" t="n">
        <v>-0.108788</v>
      </c>
      <c r="CI397" s="13" t="n">
        <v>0.100445</v>
      </c>
      <c r="CJ397" s="13" t="n">
        <v>0.060194</v>
      </c>
      <c r="CK397" s="13" t="n">
        <v>-0.018345</v>
      </c>
      <c r="CL397" s="13" t="n">
        <v>0.044649</v>
      </c>
      <c r="CM397" s="13" t="n">
        <v>-0.082817</v>
      </c>
      <c r="CN397" s="13" t="n">
        <v>0.081164</v>
      </c>
      <c r="CO397" s="13" t="n">
        <v>0.017156</v>
      </c>
      <c r="CP397" s="13" t="n">
        <v>-0.042057</v>
      </c>
      <c r="CQ397" s="13" t="n">
        <v>0.012578</v>
      </c>
      <c r="CR397" s="13" t="n">
        <v>0.025955</v>
      </c>
      <c r="CS397" s="13" t="n">
        <v>0.030184</v>
      </c>
      <c r="CT397" s="13" t="n">
        <v>0.031672</v>
      </c>
      <c r="CU397" s="13" t="n">
        <v>-0.011484</v>
      </c>
      <c r="CV397" s="13" t="n">
        <v>-0.068037</v>
      </c>
      <c r="CW397" s="13" t="n">
        <v>-0.187323</v>
      </c>
      <c r="CX397" s="13" t="n">
        <v>0.135259</v>
      </c>
      <c r="CY397" s="13" t="n">
        <v>0.091913</v>
      </c>
      <c r="CZ397" s="13" t="n">
        <v>0.012826</v>
      </c>
      <c r="DA397" s="13" t="n">
        <v>0.037942</v>
      </c>
      <c r="DB397" s="13" t="n">
        <v>0.055215</v>
      </c>
      <c r="DC397" s="13" t="n">
        <v>-0.011854</v>
      </c>
      <c r="DD397" s="13" t="n">
        <v>0.020769</v>
      </c>
      <c r="DE397" s="13" t="n">
        <v>0.176056</v>
      </c>
      <c r="DF397" s="13" t="n">
        <v>0.08836</v>
      </c>
      <c r="DG397" s="13" t="n">
        <v>0.00942</v>
      </c>
      <c r="DH397" s="13" t="n">
        <v>0.079959</v>
      </c>
      <c r="DI397" s="13" t="n">
        <v>0.025467</v>
      </c>
      <c r="DJ397" s="13" t="n">
        <v>0.039993</v>
      </c>
      <c r="DK397" s="13" t="n">
        <v>-0.007853</v>
      </c>
      <c r="DL397" s="13" t="n">
        <v>0.001045</v>
      </c>
      <c r="DM397" s="13" t="n">
        <v>-0.008307</v>
      </c>
      <c r="DN397" s="13" t="n">
        <v>0.01354</v>
      </c>
      <c r="DO397" s="13" t="n">
        <v>-0.039939</v>
      </c>
      <c r="DP397" s="13" t="n">
        <v>0.038484</v>
      </c>
      <c r="DQ397" s="13" t="n">
        <v>-0.021291</v>
      </c>
      <c r="DR397" s="13" t="n">
        <v>0.044855</v>
      </c>
      <c r="DS397" s="13" t="n">
        <v>-0.101419</v>
      </c>
      <c r="DT397" s="13" t="n">
        <v>0.005679</v>
      </c>
      <c r="DV397" s="13" t="n">
        <v>-0.004443</v>
      </c>
      <c r="DW397" s="13" t="n">
        <v>0.015352</v>
      </c>
      <c r="DX397" s="13" t="n">
        <v>-0.014783</v>
      </c>
      <c r="DY397" s="13" t="n">
        <v>0.021966</v>
      </c>
      <c r="DZ397" s="13" t="n">
        <v>0.006962</v>
      </c>
      <c r="EA397" s="13" t="n">
        <v>-0.020048</v>
      </c>
      <c r="EB397" s="13" t="n">
        <v>0.047769</v>
      </c>
      <c r="EC397" s="13" t="n">
        <v>0.010408</v>
      </c>
      <c r="ED397" s="13" t="n">
        <v>0.038008</v>
      </c>
      <c r="EE397" s="13" t="n">
        <v>0.002647</v>
      </c>
      <c r="EF397" s="13" t="n">
        <v>0.03873</v>
      </c>
      <c r="EG397" s="13" t="n">
        <v>-0.0413</v>
      </c>
      <c r="EH397" s="13" t="n">
        <v>0.011095</v>
      </c>
      <c r="EI397" s="13" t="n">
        <v>0.004647</v>
      </c>
      <c r="EJ397" s="13" t="n">
        <v>0.048704</v>
      </c>
      <c r="EK397" s="13" t="n">
        <v>0.013776</v>
      </c>
      <c r="EL397" s="13" t="n">
        <v>0.024714</v>
      </c>
      <c r="EM397" s="13" t="n">
        <v>0.048461</v>
      </c>
      <c r="EN397" s="13" t="n">
        <v>-0.014265</v>
      </c>
      <c r="EO397" s="13" t="n">
        <v>-0.107156</v>
      </c>
      <c r="EP397" s="13" t="n">
        <v>0.019152</v>
      </c>
      <c r="EQ397" s="13" t="n">
        <v>-0.113974</v>
      </c>
      <c r="ER397" s="13" t="n">
        <v>0.108189</v>
      </c>
      <c r="ES397" s="13" t="n">
        <v>0.066692</v>
      </c>
      <c r="ET397" s="13" t="n">
        <v>-0.025629</v>
      </c>
      <c r="EU397" s="13" t="n">
        <v>0.044085</v>
      </c>
      <c r="EV397" s="13" t="n">
        <v>-0.095558</v>
      </c>
      <c r="EW397" s="13" t="n">
        <v>0.084122</v>
      </c>
      <c r="EX397" s="13" t="n">
        <v>0.016233</v>
      </c>
      <c r="EY397" s="13" t="n">
        <v>-0.042869</v>
      </c>
      <c r="EZ397" s="13" t="n">
        <v>0.012393</v>
      </c>
      <c r="FA397" s="13" t="n">
        <v>0.025273</v>
      </c>
      <c r="FB397" s="13" t="n">
        <v>0.039554</v>
      </c>
      <c r="FC397" s="13" t="n">
        <v>0.031341</v>
      </c>
      <c r="FD397" s="13" t="n">
        <v>-0.009539</v>
      </c>
      <c r="FE397" s="13" t="n">
        <v>-0.071545</v>
      </c>
      <c r="FF397" s="13" t="n">
        <v>-0.192857</v>
      </c>
      <c r="FG397" s="13" t="n">
        <v>0.14683</v>
      </c>
      <c r="FH397" s="13" t="n">
        <v>0.098247</v>
      </c>
      <c r="FI397" s="13" t="n">
        <v>0.014031</v>
      </c>
      <c r="FJ397" s="13" t="n">
        <v>0.039286</v>
      </c>
      <c r="FK397" s="13" t="n">
        <v>0.050398</v>
      </c>
      <c r="FL397" s="13" t="n">
        <v>-0.010098</v>
      </c>
      <c r="FM397" s="13" t="n">
        <v>0.031145</v>
      </c>
      <c r="FN397" s="13" t="n">
        <v>0.183067</v>
      </c>
      <c r="FO397" s="13" t="n">
        <v>0.08896</v>
      </c>
      <c r="FP397" s="13" t="n">
        <v>0.013987</v>
      </c>
      <c r="FQ397" s="13" t="n">
        <v>0.089016</v>
      </c>
      <c r="FR397" s="13" t="n">
        <v>0.028616</v>
      </c>
      <c r="FS397" s="13" t="n">
        <v>0.03792</v>
      </c>
      <c r="FT397" s="13" t="n">
        <v>-0.009349</v>
      </c>
      <c r="FU397" s="13" t="n">
        <v>0.003632</v>
      </c>
      <c r="FV397" s="13" t="n">
        <v>-0.007576</v>
      </c>
      <c r="FW397" s="13" t="n">
        <v>0.0162</v>
      </c>
      <c r="FX397" s="13" t="n">
        <v>-0.038653</v>
      </c>
      <c r="FY397" s="13" t="n">
        <v>0.035353</v>
      </c>
      <c r="FZ397" s="13" t="n">
        <v>-0.023202</v>
      </c>
      <c r="GA397" s="13" t="n">
        <v>0.045936</v>
      </c>
      <c r="GB397" s="13" t="n">
        <v>-0.099006</v>
      </c>
      <c r="GC397" s="13" t="n">
        <v>-0.001334</v>
      </c>
    </row>
    <row r="398" customFormat="false" ht="15" hidden="false" customHeight="false" outlineLevel="0" collapsed="false">
      <c r="B398" s="8" t="str">
        <f aca="false">Deals!B398</f>
        <v>Integra Lifesciences Holdings Corp</v>
      </c>
      <c r="C398" s="12" t="n">
        <v>1</v>
      </c>
      <c r="D398" s="13" t="n">
        <v>-0.014272</v>
      </c>
      <c r="E398" s="13" t="n">
        <v>0.091146</v>
      </c>
      <c r="F398" s="13" t="n">
        <v>0.09528</v>
      </c>
      <c r="G398" s="13" t="n">
        <v>0.082622</v>
      </c>
      <c r="H398" s="13" t="n">
        <v>-0.088975</v>
      </c>
      <c r="I398" s="13" t="n">
        <v>0.026782</v>
      </c>
      <c r="J398" s="13" t="n">
        <v>-0.010002</v>
      </c>
      <c r="K398" s="13" t="n">
        <v>-0.073296</v>
      </c>
      <c r="L398" s="13" t="n">
        <v>0.039333</v>
      </c>
      <c r="M398" s="13" t="n">
        <v>-0.015631</v>
      </c>
      <c r="N398" s="13" t="n">
        <v>0.100293</v>
      </c>
      <c r="O398" s="13" t="n">
        <v>0.001329</v>
      </c>
      <c r="P398" s="13" t="n">
        <v>0.049497</v>
      </c>
      <c r="Q398" s="13" t="n">
        <v>0.113661</v>
      </c>
      <c r="R398" s="13" t="n">
        <v>0.047217</v>
      </c>
      <c r="S398" s="13" t="n">
        <v>-0.002014</v>
      </c>
      <c r="T398" s="13" t="n">
        <v>-0.032293</v>
      </c>
      <c r="U398" s="13" t="n">
        <v>-0.045885</v>
      </c>
      <c r="V398" s="13" t="n">
        <v>0.107617</v>
      </c>
      <c r="W398" s="13" t="n">
        <v>-0.186731</v>
      </c>
      <c r="X398" s="13" t="n">
        <v>0.00112</v>
      </c>
      <c r="Y398" s="13" t="n">
        <v>-0.159053</v>
      </c>
      <c r="Z398" s="13" t="n">
        <v>0.050111</v>
      </c>
      <c r="AA398" s="13" t="n">
        <v>0.163218</v>
      </c>
      <c r="AB398" s="13" t="n">
        <v>0.011436</v>
      </c>
      <c r="AC398" s="13" t="n">
        <v>-0.063352</v>
      </c>
      <c r="AD398" s="13" t="n">
        <v>-0.107109</v>
      </c>
      <c r="AE398" s="13" t="n">
        <v>0.198498</v>
      </c>
      <c r="AF398" s="13" t="n">
        <v>0.135004</v>
      </c>
      <c r="AG398" s="13" t="n">
        <v>-0.053163</v>
      </c>
      <c r="AH398" s="13" t="n">
        <v>0.000833</v>
      </c>
      <c r="AI398" s="13" t="n">
        <v>-0.033461</v>
      </c>
      <c r="AJ398" s="13" t="n">
        <v>0.050465</v>
      </c>
      <c r="AK398" s="13" t="n">
        <v>-0.044434</v>
      </c>
      <c r="AL398" s="13" t="n">
        <v>-0.055594</v>
      </c>
      <c r="AM398" s="13" t="n">
        <v>-0.053416</v>
      </c>
      <c r="AN398" s="13" t="n">
        <v>-0.14261</v>
      </c>
      <c r="AO398" s="13" t="n">
        <v>0.142825</v>
      </c>
      <c r="AP398" s="13" t="n">
        <v>0.020764</v>
      </c>
      <c r="AQ398" s="13" t="n">
        <v>-0.098254</v>
      </c>
      <c r="AR398" s="13" t="n">
        <v>0.016174</v>
      </c>
      <c r="AS398" s="13" t="n">
        <v>0.000838</v>
      </c>
      <c r="AT398" s="13" t="n">
        <v>-0.011927</v>
      </c>
      <c r="AU398" s="13" t="n">
        <v>-0.066074</v>
      </c>
      <c r="AV398" s="13" t="n">
        <v>0.241043</v>
      </c>
      <c r="AW398" s="13" t="n">
        <v>0.186187</v>
      </c>
      <c r="AX398" s="13" t="n">
        <v>0.017252</v>
      </c>
      <c r="AY398" s="13" t="n">
        <v>0.034827</v>
      </c>
      <c r="AZ398" s="13" t="n">
        <v>0.010975</v>
      </c>
      <c r="BA398" s="13" t="n">
        <v>0.072225</v>
      </c>
      <c r="BB398" s="13" t="n">
        <v>-0.0679</v>
      </c>
      <c r="BC398" s="13" t="n">
        <v>-0.011731</v>
      </c>
      <c r="BD398" s="13" t="n">
        <v>0.060815</v>
      </c>
      <c r="BE398" s="13" t="n">
        <v>0.039232</v>
      </c>
      <c r="BF398" s="13" t="n">
        <v>-0.089725</v>
      </c>
      <c r="BG398" s="13" t="n">
        <v>-0.029498</v>
      </c>
      <c r="BH398" s="13" t="n">
        <v>-0.037767</v>
      </c>
      <c r="BI398" s="13" t="n">
        <v>0.047537</v>
      </c>
      <c r="BJ398" s="13" t="n">
        <v>-0.033587</v>
      </c>
      <c r="BK398" s="13" t="n">
        <v>0.035836</v>
      </c>
      <c r="BM398" s="13" t="n">
        <v>-0.00231</v>
      </c>
      <c r="BN398" s="13" t="n">
        <v>0.011011</v>
      </c>
      <c r="BO398" s="13" t="n">
        <v>-0.009065</v>
      </c>
      <c r="BP398" s="13" t="n">
        <v>0.020227</v>
      </c>
      <c r="BQ398" s="13" t="n">
        <v>0.005463</v>
      </c>
      <c r="BR398" s="13" t="n">
        <v>-0.018586</v>
      </c>
      <c r="BS398" s="13" t="n">
        <v>0.046011</v>
      </c>
      <c r="BT398" s="13" t="n">
        <v>0.01906</v>
      </c>
      <c r="BU398" s="13" t="n">
        <v>0.034775</v>
      </c>
      <c r="BV398" s="13" t="n">
        <v>-0.001446</v>
      </c>
      <c r="BW398" s="13" t="n">
        <v>0.037257</v>
      </c>
      <c r="BX398" s="13" t="n">
        <v>-0.035351</v>
      </c>
      <c r="BY398" s="13" t="n">
        <v>0.01168</v>
      </c>
      <c r="BZ398" s="13" t="n">
        <v>0.002978</v>
      </c>
      <c r="CA398" s="13" t="n">
        <v>0.052862</v>
      </c>
      <c r="CB398" s="13" t="n">
        <v>0.007789</v>
      </c>
      <c r="CC398" s="13" t="n">
        <v>0.026064</v>
      </c>
      <c r="CD398" s="13" t="n">
        <v>0.051329</v>
      </c>
      <c r="CE398" s="13" t="n">
        <v>-0.010991</v>
      </c>
      <c r="CF398" s="13" t="n">
        <v>-0.106</v>
      </c>
      <c r="CG398" s="13" t="n">
        <v>0.024752</v>
      </c>
      <c r="CH398" s="13" t="n">
        <v>-0.108788</v>
      </c>
      <c r="CI398" s="13" t="n">
        <v>0.100445</v>
      </c>
      <c r="CJ398" s="13" t="n">
        <v>0.060194</v>
      </c>
      <c r="CK398" s="13" t="n">
        <v>-0.018345</v>
      </c>
      <c r="CL398" s="13" t="n">
        <v>0.044649</v>
      </c>
      <c r="CM398" s="13" t="n">
        <v>-0.082817</v>
      </c>
      <c r="CN398" s="13" t="n">
        <v>0.081164</v>
      </c>
      <c r="CO398" s="13" t="n">
        <v>0.017156</v>
      </c>
      <c r="CP398" s="13" t="n">
        <v>-0.042057</v>
      </c>
      <c r="CQ398" s="13" t="n">
        <v>0.012578</v>
      </c>
      <c r="CR398" s="13" t="n">
        <v>0.025955</v>
      </c>
      <c r="CS398" s="13" t="n">
        <v>0.030184</v>
      </c>
      <c r="CT398" s="13" t="n">
        <v>0.031672</v>
      </c>
      <c r="CU398" s="13" t="n">
        <v>-0.011484</v>
      </c>
      <c r="CV398" s="13" t="n">
        <v>-0.068037</v>
      </c>
      <c r="CW398" s="13" t="n">
        <v>-0.187323</v>
      </c>
      <c r="CX398" s="13" t="n">
        <v>0.135259</v>
      </c>
      <c r="CY398" s="13" t="n">
        <v>0.091913</v>
      </c>
      <c r="CZ398" s="13" t="n">
        <v>0.012826</v>
      </c>
      <c r="DA398" s="13" t="n">
        <v>0.037942</v>
      </c>
      <c r="DB398" s="13" t="n">
        <v>0.055215</v>
      </c>
      <c r="DC398" s="13" t="n">
        <v>-0.011854</v>
      </c>
      <c r="DD398" s="13" t="n">
        <v>0.020769</v>
      </c>
      <c r="DE398" s="13" t="n">
        <v>0.176056</v>
      </c>
      <c r="DF398" s="13" t="n">
        <v>0.08836</v>
      </c>
      <c r="DG398" s="13" t="n">
        <v>0.00942</v>
      </c>
      <c r="DH398" s="13" t="n">
        <v>0.079959</v>
      </c>
      <c r="DI398" s="13" t="n">
        <v>0.025467</v>
      </c>
      <c r="DJ398" s="13" t="n">
        <v>0.039993</v>
      </c>
      <c r="DK398" s="13" t="n">
        <v>-0.007853</v>
      </c>
      <c r="DL398" s="13" t="n">
        <v>0.001045</v>
      </c>
      <c r="DM398" s="13" t="n">
        <v>-0.008307</v>
      </c>
      <c r="DN398" s="13" t="n">
        <v>0.01354</v>
      </c>
      <c r="DO398" s="13" t="n">
        <v>-0.039939</v>
      </c>
      <c r="DP398" s="13" t="n">
        <v>0.038484</v>
      </c>
      <c r="DQ398" s="13" t="n">
        <v>-0.021291</v>
      </c>
      <c r="DR398" s="13" t="n">
        <v>0.044855</v>
      </c>
      <c r="DS398" s="13" t="n">
        <v>-0.101419</v>
      </c>
      <c r="DT398" s="13" t="n">
        <v>0.005679</v>
      </c>
      <c r="DV398" s="13" t="n">
        <v>-0.004443</v>
      </c>
      <c r="DW398" s="13" t="n">
        <v>0.015352</v>
      </c>
      <c r="DX398" s="13" t="n">
        <v>-0.014783</v>
      </c>
      <c r="DY398" s="13" t="n">
        <v>0.021966</v>
      </c>
      <c r="DZ398" s="13" t="n">
        <v>0.006962</v>
      </c>
      <c r="EA398" s="13" t="n">
        <v>-0.020048</v>
      </c>
      <c r="EB398" s="13" t="n">
        <v>0.047769</v>
      </c>
      <c r="EC398" s="13" t="n">
        <v>0.010408</v>
      </c>
      <c r="ED398" s="13" t="n">
        <v>0.038008</v>
      </c>
      <c r="EE398" s="13" t="n">
        <v>0.002647</v>
      </c>
      <c r="EF398" s="13" t="n">
        <v>0.03873</v>
      </c>
      <c r="EG398" s="13" t="n">
        <v>-0.0413</v>
      </c>
      <c r="EH398" s="13" t="n">
        <v>0.011095</v>
      </c>
      <c r="EI398" s="13" t="n">
        <v>0.004647</v>
      </c>
      <c r="EJ398" s="13" t="n">
        <v>0.048704</v>
      </c>
      <c r="EK398" s="13" t="n">
        <v>0.013776</v>
      </c>
      <c r="EL398" s="13" t="n">
        <v>0.024714</v>
      </c>
      <c r="EM398" s="13" t="n">
        <v>0.048461</v>
      </c>
      <c r="EN398" s="13" t="n">
        <v>-0.014265</v>
      </c>
      <c r="EO398" s="13" t="n">
        <v>-0.107156</v>
      </c>
      <c r="EP398" s="13" t="n">
        <v>0.019152</v>
      </c>
      <c r="EQ398" s="13" t="n">
        <v>-0.113974</v>
      </c>
      <c r="ER398" s="13" t="n">
        <v>0.108189</v>
      </c>
      <c r="ES398" s="13" t="n">
        <v>0.066692</v>
      </c>
      <c r="ET398" s="13" t="n">
        <v>-0.025629</v>
      </c>
      <c r="EU398" s="13" t="n">
        <v>0.044085</v>
      </c>
      <c r="EV398" s="13" t="n">
        <v>-0.095558</v>
      </c>
      <c r="EW398" s="13" t="n">
        <v>0.084122</v>
      </c>
      <c r="EX398" s="13" t="n">
        <v>0.016233</v>
      </c>
      <c r="EY398" s="13" t="n">
        <v>-0.042869</v>
      </c>
      <c r="EZ398" s="13" t="n">
        <v>0.012393</v>
      </c>
      <c r="FA398" s="13" t="n">
        <v>0.025273</v>
      </c>
      <c r="FB398" s="13" t="n">
        <v>0.039554</v>
      </c>
      <c r="FC398" s="13" t="n">
        <v>0.031341</v>
      </c>
      <c r="FD398" s="13" t="n">
        <v>-0.009539</v>
      </c>
      <c r="FE398" s="13" t="n">
        <v>-0.071545</v>
      </c>
      <c r="FF398" s="13" t="n">
        <v>-0.192857</v>
      </c>
      <c r="FG398" s="13" t="n">
        <v>0.14683</v>
      </c>
      <c r="FH398" s="13" t="n">
        <v>0.098247</v>
      </c>
      <c r="FI398" s="13" t="n">
        <v>0.014031</v>
      </c>
      <c r="FJ398" s="13" t="n">
        <v>0.039286</v>
      </c>
      <c r="FK398" s="13" t="n">
        <v>0.050398</v>
      </c>
      <c r="FL398" s="13" t="n">
        <v>-0.010098</v>
      </c>
      <c r="FM398" s="13" t="n">
        <v>0.031145</v>
      </c>
      <c r="FN398" s="13" t="n">
        <v>0.183067</v>
      </c>
      <c r="FO398" s="13" t="n">
        <v>0.08896</v>
      </c>
      <c r="FP398" s="13" t="n">
        <v>0.013987</v>
      </c>
      <c r="FQ398" s="13" t="n">
        <v>0.089016</v>
      </c>
      <c r="FR398" s="13" t="n">
        <v>0.028616</v>
      </c>
      <c r="FS398" s="13" t="n">
        <v>0.03792</v>
      </c>
      <c r="FT398" s="13" t="n">
        <v>-0.009349</v>
      </c>
      <c r="FU398" s="13" t="n">
        <v>0.003632</v>
      </c>
      <c r="FV398" s="13" t="n">
        <v>-0.007576</v>
      </c>
      <c r="FW398" s="13" t="n">
        <v>0.0162</v>
      </c>
      <c r="FX398" s="13" t="n">
        <v>-0.038653</v>
      </c>
      <c r="FY398" s="13" t="n">
        <v>0.035353</v>
      </c>
      <c r="FZ398" s="13" t="n">
        <v>-0.023202</v>
      </c>
      <c r="GA398" s="13" t="n">
        <v>0.045936</v>
      </c>
      <c r="GB398" s="13" t="n">
        <v>-0.099006</v>
      </c>
      <c r="GC398" s="13" t="n">
        <v>-0.001334</v>
      </c>
    </row>
    <row r="399" customFormat="false" ht="15" hidden="false" customHeight="false" outlineLevel="0" collapsed="false">
      <c r="B399" s="8" t="str">
        <f aca="false">Deals!B399</f>
        <v>Westinghouse Air Brake Technologies Corp</v>
      </c>
      <c r="C399" s="12" t="n">
        <v>1</v>
      </c>
      <c r="D399" s="13" t="n">
        <v>-0.02646</v>
      </c>
      <c r="E399" s="13" t="n">
        <v>0.075513</v>
      </c>
      <c r="F399" s="13" t="n">
        <v>-0.024318</v>
      </c>
      <c r="G399" s="13" t="n">
        <v>0.119266</v>
      </c>
      <c r="H399" s="13" t="n">
        <v>-0.176393</v>
      </c>
      <c r="I399" s="13" t="n">
        <v>-0.061969</v>
      </c>
      <c r="J399" s="13" t="n">
        <v>0.073402</v>
      </c>
      <c r="K399" s="13" t="n">
        <v>0.009901</v>
      </c>
      <c r="L399" s="13" t="n">
        <v>0.006797</v>
      </c>
      <c r="M399" s="13" t="n">
        <v>0.058908</v>
      </c>
      <c r="N399" s="13" t="n">
        <v>-0.004789</v>
      </c>
      <c r="O399" s="13" t="n">
        <v>0.005183</v>
      </c>
      <c r="P399" s="13" t="n">
        <v>0.000738</v>
      </c>
      <c r="Q399" s="13" t="n">
        <v>0.091032</v>
      </c>
      <c r="R399" s="13" t="n">
        <v>0.099313</v>
      </c>
      <c r="S399" s="13" t="n">
        <v>0.010973</v>
      </c>
      <c r="T399" s="13" t="n">
        <v>0.119091</v>
      </c>
      <c r="U399" s="13" t="n">
        <v>-0.017041</v>
      </c>
      <c r="V399" s="13" t="n">
        <v>-0.031758</v>
      </c>
      <c r="W399" s="13" t="n">
        <v>-0.217963</v>
      </c>
      <c r="X399" s="13" t="n">
        <v>0.15484</v>
      </c>
      <c r="Y399" s="13" t="n">
        <v>-0.2574</v>
      </c>
      <c r="Z399" s="13" t="n">
        <v>-0.015516</v>
      </c>
      <c r="AA399" s="13" t="n">
        <v>0.061018</v>
      </c>
      <c r="AB399" s="13" t="n">
        <v>0.006279</v>
      </c>
      <c r="AC399" s="13" t="n">
        <v>0.004748</v>
      </c>
      <c r="AD399" s="13" t="n">
        <v>-0.156204</v>
      </c>
      <c r="AE399" s="13" t="n">
        <v>0.150369</v>
      </c>
      <c r="AF399" s="13" t="n">
        <v>0.082497</v>
      </c>
      <c r="AG399" s="13" t="n">
        <v>-0.107492</v>
      </c>
      <c r="AH399" s="13" t="n">
        <v>0.038289</v>
      </c>
      <c r="AI399" s="13" t="n">
        <v>-0.034651</v>
      </c>
      <c r="AJ399" s="13" t="n">
        <v>0.134352</v>
      </c>
      <c r="AK399" s="13" t="n">
        <v>-0.0098</v>
      </c>
      <c r="AL399" s="13" t="n">
        <v>-0.050643</v>
      </c>
      <c r="AM399" s="13" t="n">
        <v>-0.068237</v>
      </c>
      <c r="AN399" s="13" t="n">
        <v>-0.299418</v>
      </c>
      <c r="AO399" s="13" t="n">
        <v>0.172242</v>
      </c>
      <c r="AP399" s="13" t="n">
        <v>0.084544</v>
      </c>
      <c r="AQ399" s="13" t="n">
        <v>-0.057311</v>
      </c>
      <c r="AR399" s="13" t="n">
        <v>0.08025</v>
      </c>
      <c r="AS399" s="13" t="n">
        <v>0.072037</v>
      </c>
      <c r="AT399" s="13" t="n">
        <v>-0.070173</v>
      </c>
      <c r="AU399" s="13" t="n">
        <v>-0.041694</v>
      </c>
      <c r="AV399" s="13" t="n">
        <v>0.238111</v>
      </c>
      <c r="AW399" s="13" t="n">
        <v>-0.001364</v>
      </c>
      <c r="AX399" s="13" t="n">
        <v>0.013798</v>
      </c>
      <c r="AY399" s="13" t="n">
        <v>-0.022369</v>
      </c>
      <c r="AZ399" s="13" t="n">
        <v>0.092917</v>
      </c>
      <c r="BA399" s="13" t="n">
        <v>0.036761</v>
      </c>
      <c r="BB399" s="13" t="n">
        <v>0.00987</v>
      </c>
      <c r="BC399" s="13" t="n">
        <v>-0.005558</v>
      </c>
      <c r="BD399" s="13" t="n">
        <v>0.031227</v>
      </c>
      <c r="BE399" s="13" t="n">
        <v>0.059385</v>
      </c>
      <c r="BF399" s="13" t="n">
        <v>-0.039871</v>
      </c>
      <c r="BG399" s="13" t="n">
        <v>0.05243</v>
      </c>
      <c r="BH399" s="13" t="n">
        <v>-0.02028</v>
      </c>
      <c r="BI399" s="13" t="n">
        <v>0.037625</v>
      </c>
      <c r="BJ399" s="13" t="n">
        <v>-0.03485</v>
      </c>
      <c r="BK399" s="13" t="n">
        <v>0.045782</v>
      </c>
      <c r="BM399" s="13" t="n">
        <v>0.007024</v>
      </c>
      <c r="BN399" s="13" t="n">
        <v>0.018097</v>
      </c>
      <c r="BO399" s="13" t="n">
        <v>0.015499</v>
      </c>
      <c r="BP399" s="13" t="n">
        <v>0.015566</v>
      </c>
      <c r="BQ399" s="13" t="n">
        <v>0.016712</v>
      </c>
      <c r="BR399" s="13" t="n">
        <v>0.00901</v>
      </c>
      <c r="BS399" s="13" t="n">
        <v>0.030275</v>
      </c>
      <c r="BT399" s="13" t="n">
        <v>0.026216</v>
      </c>
      <c r="BU399" s="13" t="n">
        <v>0.047855</v>
      </c>
      <c r="BV399" s="13" t="n">
        <v>0.004199</v>
      </c>
      <c r="BW399" s="13" t="n">
        <v>0.05055</v>
      </c>
      <c r="BX399" s="13" t="n">
        <v>-0.032593</v>
      </c>
      <c r="BY399" s="13" t="n">
        <v>-0.004648</v>
      </c>
      <c r="BZ399" s="13" t="n">
        <v>-0.000105</v>
      </c>
      <c r="CA399" s="13" t="n">
        <v>0.041052</v>
      </c>
      <c r="CB399" s="13" t="n">
        <v>0.01575</v>
      </c>
      <c r="CC399" s="13" t="n">
        <v>0.0235</v>
      </c>
      <c r="CD399" s="13" t="n">
        <v>0.07386</v>
      </c>
      <c r="CE399" s="13" t="n">
        <v>-0.00907</v>
      </c>
      <c r="CF399" s="13" t="n">
        <v>-0.096152</v>
      </c>
      <c r="CG399" s="13" t="n">
        <v>0.026368</v>
      </c>
      <c r="CH399" s="13" t="n">
        <v>-0.101022</v>
      </c>
      <c r="CI399" s="13" t="n">
        <v>0.11301</v>
      </c>
      <c r="CJ399" s="13" t="n">
        <v>0.06969</v>
      </c>
      <c r="CK399" s="13" t="n">
        <v>0.017969</v>
      </c>
      <c r="CL399" s="13" t="n">
        <v>0.032145</v>
      </c>
      <c r="CM399" s="13" t="n">
        <v>-0.055126</v>
      </c>
      <c r="CN399" s="13" t="n">
        <v>0.071522</v>
      </c>
      <c r="CO399" s="13" t="n">
        <v>0.021182</v>
      </c>
      <c r="CP399" s="13" t="n">
        <v>-0.01992</v>
      </c>
      <c r="CQ399" s="13" t="n">
        <v>-0.032211</v>
      </c>
      <c r="CR399" s="13" t="n">
        <v>0.027653</v>
      </c>
      <c r="CS399" s="13" t="n">
        <v>0.076121</v>
      </c>
      <c r="CT399" s="13" t="n">
        <v>-0.004684</v>
      </c>
      <c r="CU399" s="13" t="n">
        <v>0.010148</v>
      </c>
      <c r="CV399" s="13" t="n">
        <v>-0.066348</v>
      </c>
      <c r="CW399" s="13" t="n">
        <v>-0.121418</v>
      </c>
      <c r="CX399" s="13" t="n">
        <v>0.165635</v>
      </c>
      <c r="CY399" s="13" t="n">
        <v>0.108631</v>
      </c>
      <c r="CZ399" s="13" t="n">
        <v>0.022515</v>
      </c>
      <c r="DA399" s="13" t="n">
        <v>0.060034</v>
      </c>
      <c r="DB399" s="13" t="n">
        <v>0.042064</v>
      </c>
      <c r="DC399" s="13" t="n">
        <v>0.00853</v>
      </c>
      <c r="DD399" s="13" t="n">
        <v>0.014059</v>
      </c>
      <c r="DE399" s="13" t="n">
        <v>0.135594</v>
      </c>
      <c r="DF399" s="13" t="n">
        <v>0.068794</v>
      </c>
      <c r="DG399" s="13" t="n">
        <v>-0.002337</v>
      </c>
      <c r="DH399" s="13" t="n">
        <v>0.034689</v>
      </c>
      <c r="DI399" s="13" t="n">
        <v>-0.020006</v>
      </c>
      <c r="DJ399" s="13" t="n">
        <v>0.043697</v>
      </c>
      <c r="DK399" s="13" t="n">
        <v>-0.020314</v>
      </c>
      <c r="DL399" s="13" t="n">
        <v>0.05157</v>
      </c>
      <c r="DM399" s="13" t="n">
        <v>-0.008614</v>
      </c>
      <c r="DN399" s="13" t="n">
        <v>0.031631</v>
      </c>
      <c r="DO399" s="13" t="n">
        <v>-0.042971</v>
      </c>
      <c r="DP399" s="13" t="n">
        <v>0.047924</v>
      </c>
      <c r="DQ399" s="13" t="n">
        <v>-0.063866</v>
      </c>
      <c r="DR399" s="13" t="n">
        <v>0.003966</v>
      </c>
      <c r="DS399" s="13" t="n">
        <v>-0.127141</v>
      </c>
      <c r="DT399" s="13" t="n">
        <v>0.001103</v>
      </c>
      <c r="DV399" s="13" t="n">
        <v>0.005916</v>
      </c>
      <c r="DW399" s="13" t="n">
        <v>0.02178</v>
      </c>
      <c r="DX399" s="13" t="n">
        <v>0.012158</v>
      </c>
      <c r="DY399" s="13" t="n">
        <v>0.020402</v>
      </c>
      <c r="DZ399" s="13" t="n">
        <v>0.017059</v>
      </c>
      <c r="EA399" s="13" t="n">
        <v>0.008143</v>
      </c>
      <c r="EB399" s="13" t="n">
        <v>0.031596</v>
      </c>
      <c r="EC399" s="13" t="n">
        <v>0.021031</v>
      </c>
      <c r="ED399" s="13" t="n">
        <v>0.044201</v>
      </c>
      <c r="EE399" s="13" t="n">
        <v>0.006314</v>
      </c>
      <c r="EF399" s="13" t="n">
        <v>0.044551</v>
      </c>
      <c r="EG399" s="13" t="n">
        <v>-0.028756</v>
      </c>
      <c r="EH399" s="13" t="n">
        <v>-0.003195</v>
      </c>
      <c r="EI399" s="13" t="n">
        <v>-0.001684</v>
      </c>
      <c r="EJ399" s="13" t="n">
        <v>0.039166</v>
      </c>
      <c r="EK399" s="13" t="n">
        <v>0.015338</v>
      </c>
      <c r="EL399" s="13" t="n">
        <v>0.022407</v>
      </c>
      <c r="EM399" s="13" t="n">
        <v>0.077218</v>
      </c>
      <c r="EN399" s="13" t="n">
        <v>-0.009277</v>
      </c>
      <c r="EO399" s="13" t="n">
        <v>-0.099937</v>
      </c>
      <c r="EP399" s="13" t="n">
        <v>0.030762</v>
      </c>
      <c r="EQ399" s="13" t="n">
        <v>-0.101603</v>
      </c>
      <c r="ER399" s="13" t="n">
        <v>0.125157</v>
      </c>
      <c r="ES399" s="13" t="n">
        <v>0.073879</v>
      </c>
      <c r="ET399" s="13" t="n">
        <v>0.010235</v>
      </c>
      <c r="EU399" s="13" t="n">
        <v>0.03007</v>
      </c>
      <c r="EV399" s="13" t="n">
        <v>-0.066985</v>
      </c>
      <c r="EW399" s="13" t="n">
        <v>0.074802</v>
      </c>
      <c r="EX399" s="13" t="n">
        <v>0.019393</v>
      </c>
      <c r="EY399" s="13" t="n">
        <v>-0.021938</v>
      </c>
      <c r="EZ399" s="13" t="n">
        <v>-0.024319</v>
      </c>
      <c r="FA399" s="13" t="n">
        <v>0.026044</v>
      </c>
      <c r="FB399" s="13" t="n">
        <v>0.069986</v>
      </c>
      <c r="FC399" s="13" t="n">
        <v>0.000459</v>
      </c>
      <c r="FD399" s="13" t="n">
        <v>0.009026</v>
      </c>
      <c r="FE399" s="13" t="n">
        <v>-0.072733</v>
      </c>
      <c r="FF399" s="13" t="n">
        <v>-0.13964</v>
      </c>
      <c r="FG399" s="13" t="n">
        <v>0.181242</v>
      </c>
      <c r="FH399" s="13" t="n">
        <v>0.100358</v>
      </c>
      <c r="FI399" s="13" t="n">
        <v>0.023159</v>
      </c>
      <c r="FJ399" s="13" t="n">
        <v>0.053911</v>
      </c>
      <c r="FK399" s="13" t="n">
        <v>0.040966</v>
      </c>
      <c r="FL399" s="13" t="n">
        <v>0.005233</v>
      </c>
      <c r="FM399" s="13" t="n">
        <v>0.019264</v>
      </c>
      <c r="FN399" s="13" t="n">
        <v>0.135549</v>
      </c>
      <c r="FO399" s="13" t="n">
        <v>0.067697</v>
      </c>
      <c r="FP399" s="13" t="n">
        <v>0.004164</v>
      </c>
      <c r="FQ399" s="13" t="n">
        <v>0.031611</v>
      </c>
      <c r="FR399" s="13" t="n">
        <v>-0.019813</v>
      </c>
      <c r="FS399" s="13" t="n">
        <v>0.037602</v>
      </c>
      <c r="FT399" s="13" t="n">
        <v>-0.018649</v>
      </c>
      <c r="FU399" s="13" t="n">
        <v>0.047074</v>
      </c>
      <c r="FV399" s="13" t="n">
        <v>-0.012965</v>
      </c>
      <c r="FW399" s="13" t="n">
        <v>0.026925</v>
      </c>
      <c r="FX399" s="13" t="n">
        <v>-0.043898</v>
      </c>
      <c r="FY399" s="13" t="n">
        <v>0.049157</v>
      </c>
      <c r="FZ399" s="13" t="n">
        <v>-0.074862</v>
      </c>
      <c r="GA399" s="13" t="n">
        <v>0.009118</v>
      </c>
      <c r="GB399" s="13" t="n">
        <v>-0.133336</v>
      </c>
      <c r="GC399" s="13" t="n">
        <v>-0.004978</v>
      </c>
    </row>
    <row r="400" customFormat="false" ht="15" hidden="false" customHeight="false" outlineLevel="0" collapsed="false">
      <c r="B400" s="8" t="str">
        <f aca="false">Deals!B400</f>
        <v>Plains Gp Holdings Lp</v>
      </c>
      <c r="C400" s="12" t="n">
        <v>1</v>
      </c>
      <c r="D400" s="13" t="n">
        <v>-0.048981</v>
      </c>
      <c r="E400" s="13" t="n">
        <v>-0.03007</v>
      </c>
      <c r="F400" s="13" t="n">
        <v>-0.104132</v>
      </c>
      <c r="G400" s="13" t="n">
        <v>-0.019123</v>
      </c>
      <c r="H400" s="13" t="n">
        <v>0.066131</v>
      </c>
      <c r="I400" s="13" t="n">
        <v>-0.177762</v>
      </c>
      <c r="J400" s="13" t="n">
        <v>-0.027135</v>
      </c>
      <c r="K400" s="13" t="n">
        <v>-0.053498</v>
      </c>
      <c r="L400" s="13" t="n">
        <v>0.009314</v>
      </c>
      <c r="M400" s="13" t="n">
        <v>0.066051</v>
      </c>
      <c r="N400" s="13" t="n">
        <v>-0.016856</v>
      </c>
      <c r="O400" s="13" t="n">
        <v>-0.022556</v>
      </c>
      <c r="P400" s="13" t="n">
        <v>0.045673</v>
      </c>
      <c r="Q400" s="13" t="n">
        <v>0.127356</v>
      </c>
      <c r="R400" s="13" t="n">
        <v>0.014451</v>
      </c>
      <c r="S400" s="13" t="n">
        <v>-0.026862</v>
      </c>
      <c r="T400" s="13" t="n">
        <v>0.02844</v>
      </c>
      <c r="U400" s="13" t="n">
        <v>0.061342</v>
      </c>
      <c r="V400" s="13" t="n">
        <v>-0.048487</v>
      </c>
      <c r="W400" s="13" t="n">
        <v>-0.104362</v>
      </c>
      <c r="X400" s="13" t="n">
        <v>0.035564</v>
      </c>
      <c r="Y400" s="13" t="n">
        <v>-0.091731</v>
      </c>
      <c r="Z400" s="13" t="n">
        <v>0.151244</v>
      </c>
      <c r="AA400" s="13" t="n">
        <v>0.015324</v>
      </c>
      <c r="AB400" s="13" t="n">
        <v>0.074601</v>
      </c>
      <c r="AC400" s="13" t="n">
        <v>-0.038523</v>
      </c>
      <c r="AD400" s="13" t="n">
        <v>-0.045763</v>
      </c>
      <c r="AE400" s="13" t="n">
        <v>0.108792</v>
      </c>
      <c r="AF400" s="13" t="n">
        <v>-0.018022</v>
      </c>
      <c r="AG400" s="13" t="n">
        <v>-0.092715</v>
      </c>
      <c r="AH400" s="13" t="n">
        <v>-0.031478</v>
      </c>
      <c r="AI400" s="13" t="n">
        <v>-0.108808</v>
      </c>
      <c r="AJ400" s="13" t="n">
        <v>-0.058728</v>
      </c>
      <c r="AK400" s="13" t="n">
        <v>0.084717</v>
      </c>
      <c r="AL400" s="13" t="n">
        <v>-0.102375</v>
      </c>
      <c r="AM400" s="13" t="n">
        <v>-0.172973</v>
      </c>
      <c r="AN400" s="13" t="n">
        <v>-0.592593</v>
      </c>
      <c r="AO400" s="13" t="n">
        <v>0.670232</v>
      </c>
      <c r="AP400" s="13" t="n">
        <v>0.087051</v>
      </c>
      <c r="AQ400" s="13" t="n">
        <v>-0.109109</v>
      </c>
      <c r="AR400" s="13" t="n">
        <v>-0.08764</v>
      </c>
      <c r="AS400" s="13" t="n">
        <v>-0.079345</v>
      </c>
      <c r="AT400" s="13" t="n">
        <v>-0.166895</v>
      </c>
      <c r="AU400" s="13" t="n">
        <v>0.078818</v>
      </c>
      <c r="AV400" s="13" t="n">
        <v>0.241002</v>
      </c>
      <c r="AW400" s="13" t="n">
        <v>0.065574</v>
      </c>
      <c r="AX400" s="13" t="n">
        <v>0.043787</v>
      </c>
      <c r="AY400" s="13" t="n">
        <v>-0.002315</v>
      </c>
      <c r="AZ400" s="13" t="n">
        <v>0.090487</v>
      </c>
      <c r="BA400" s="13" t="n">
        <v>0.017021</v>
      </c>
      <c r="BB400" s="13" t="n">
        <v>0.163113</v>
      </c>
      <c r="BC400" s="13" t="n">
        <v>0.094409</v>
      </c>
      <c r="BD400" s="13" t="n">
        <v>-0.106365</v>
      </c>
      <c r="BE400" s="13" t="n">
        <v>-0.06959</v>
      </c>
      <c r="BF400" s="13" t="n">
        <v>0.103996</v>
      </c>
      <c r="BG400" s="13" t="n">
        <v>0.028306</v>
      </c>
      <c r="BH400" s="13" t="n">
        <v>-0.082569</v>
      </c>
      <c r="BI400" s="13" t="n">
        <v>0.014</v>
      </c>
      <c r="BJ400" s="13" t="n">
        <v>0.154832</v>
      </c>
      <c r="BK400" s="13" t="n">
        <v>-0.019081</v>
      </c>
      <c r="BM400" s="13" t="n">
        <v>0.015682</v>
      </c>
      <c r="BN400" s="13" t="n">
        <v>0.017618</v>
      </c>
      <c r="BO400" s="13" t="n">
        <v>0.016762</v>
      </c>
      <c r="BP400" s="13" t="n">
        <v>0.025148</v>
      </c>
      <c r="BQ400" s="13" t="n">
        <v>0.007932</v>
      </c>
      <c r="BR400" s="13" t="n">
        <v>0.007953</v>
      </c>
      <c r="BS400" s="13" t="n">
        <v>0.024036</v>
      </c>
      <c r="BT400" s="13" t="n">
        <v>0.023892</v>
      </c>
      <c r="BU400" s="13" t="n">
        <v>0.038463</v>
      </c>
      <c r="BV400" s="13" t="n">
        <v>0.01021</v>
      </c>
      <c r="BW400" s="13" t="n">
        <v>0.050764</v>
      </c>
      <c r="BX400" s="13" t="n">
        <v>-0.029375</v>
      </c>
      <c r="BY400" s="13" t="n">
        <v>0.021376</v>
      </c>
      <c r="BZ400" s="13" t="n">
        <v>-0.001966</v>
      </c>
      <c r="CA400" s="13" t="n">
        <v>0.060957</v>
      </c>
      <c r="CB400" s="13" t="n">
        <v>-0.00261</v>
      </c>
      <c r="CC400" s="13" t="n">
        <v>0.012289</v>
      </c>
      <c r="CD400" s="13" t="n">
        <v>0.06538</v>
      </c>
      <c r="CE400" s="13" t="n">
        <v>-0.019284</v>
      </c>
      <c r="CF400" s="13" t="n">
        <v>-0.134942</v>
      </c>
      <c r="CG400" s="13" t="n">
        <v>0.003477</v>
      </c>
      <c r="CH400" s="13" t="n">
        <v>-0.11214</v>
      </c>
      <c r="CI400" s="13" t="n">
        <v>0.142621</v>
      </c>
      <c r="CJ400" s="13" t="n">
        <v>0.067853</v>
      </c>
      <c r="CK400" s="13" t="n">
        <v>-0.013378</v>
      </c>
      <c r="CL400" s="13" t="n">
        <v>0.031745</v>
      </c>
      <c r="CM400" s="13" t="n">
        <v>-0.054149</v>
      </c>
      <c r="CN400" s="13" t="n">
        <v>0.095155</v>
      </c>
      <c r="CO400" s="13" t="n">
        <v>0.030932</v>
      </c>
      <c r="CP400" s="13" t="n">
        <v>-0.053799</v>
      </c>
      <c r="CQ400" s="13" t="n">
        <v>-0.033039</v>
      </c>
      <c r="CR400" s="13" t="n">
        <v>0.038854</v>
      </c>
      <c r="CS400" s="13" t="n">
        <v>0.07419</v>
      </c>
      <c r="CT400" s="13" t="n">
        <v>0.002582</v>
      </c>
      <c r="CU400" s="13" t="n">
        <v>-0.010175</v>
      </c>
      <c r="CV400" s="13" t="n">
        <v>-0.066114</v>
      </c>
      <c r="CW400" s="13" t="n">
        <v>-0.177333</v>
      </c>
      <c r="CX400" s="13" t="n">
        <v>0.175214</v>
      </c>
      <c r="CY400" s="13" t="n">
        <v>0.124257</v>
      </c>
      <c r="CZ400" s="13" t="n">
        <v>0.046007</v>
      </c>
      <c r="DA400" s="13" t="n">
        <v>0.011045</v>
      </c>
      <c r="DB400" s="13" t="n">
        <v>0.084196</v>
      </c>
      <c r="DC400" s="13" t="n">
        <v>-0.031087</v>
      </c>
      <c r="DD400" s="13" t="n">
        <v>0.030388</v>
      </c>
      <c r="DE400" s="13" t="n">
        <v>0.207556</v>
      </c>
      <c r="DF400" s="13" t="n">
        <v>0.12645</v>
      </c>
      <c r="DG400" s="13" t="n">
        <v>0.024415</v>
      </c>
      <c r="DH400" s="13" t="n">
        <v>-0.000483</v>
      </c>
      <c r="DI400" s="13" t="n">
        <v>-0.047837</v>
      </c>
      <c r="DJ400" s="13" t="n">
        <v>0.02869</v>
      </c>
      <c r="DK400" s="13" t="n">
        <v>-0.033421</v>
      </c>
      <c r="DL400" s="13" t="n">
        <v>0.054695</v>
      </c>
      <c r="DM400" s="13" t="n">
        <v>-0.02501</v>
      </c>
      <c r="DN400" s="13" t="n">
        <v>0.019022</v>
      </c>
      <c r="DO400" s="13" t="n">
        <v>-0.038561</v>
      </c>
      <c r="DP400" s="13" t="n">
        <v>0.046626</v>
      </c>
      <c r="DQ400" s="13" t="n">
        <v>-0.08576</v>
      </c>
      <c r="DR400" s="13" t="n">
        <v>0.000968</v>
      </c>
      <c r="DS400" s="13" t="n">
        <v>-0.142109</v>
      </c>
      <c r="DT400" s="13" t="n">
        <v>-0.007716</v>
      </c>
      <c r="DV400" s="13" t="n">
        <v>0.025166</v>
      </c>
      <c r="DW400" s="13" t="n">
        <v>0.00737</v>
      </c>
      <c r="DX400" s="13" t="n">
        <v>0.010392</v>
      </c>
      <c r="DY400" s="13" t="n">
        <v>0.035766</v>
      </c>
      <c r="DZ400" s="13" t="n">
        <v>0.008416</v>
      </c>
      <c r="EA400" s="13" t="n">
        <v>0.0091</v>
      </c>
      <c r="EB400" s="13" t="n">
        <v>0.024501</v>
      </c>
      <c r="EC400" s="13" t="n">
        <v>0.020936</v>
      </c>
      <c r="ED400" s="13" t="n">
        <v>0.042491</v>
      </c>
      <c r="EE400" s="13" t="n">
        <v>0.00498</v>
      </c>
      <c r="EF400" s="13" t="n">
        <v>0.038418</v>
      </c>
      <c r="EG400" s="13" t="n">
        <v>-0.032533</v>
      </c>
      <c r="EH400" s="13" t="n">
        <v>0.012494</v>
      </c>
      <c r="EI400" s="13" t="n">
        <v>0.008404</v>
      </c>
      <c r="EJ400" s="13" t="n">
        <v>0.061318</v>
      </c>
      <c r="EK400" s="13" t="n">
        <v>0.013706</v>
      </c>
      <c r="EL400" s="13" t="n">
        <v>0.011294</v>
      </c>
      <c r="EM400" s="13" t="n">
        <v>0.06077</v>
      </c>
      <c r="EN400" s="13" t="n">
        <v>-0.023636</v>
      </c>
      <c r="EO400" s="13" t="n">
        <v>-0.143435</v>
      </c>
      <c r="EP400" s="13" t="n">
        <v>0.012373</v>
      </c>
      <c r="EQ400" s="13" t="n">
        <v>-0.111642</v>
      </c>
      <c r="ER400" s="13" t="n">
        <v>0.160467</v>
      </c>
      <c r="ES400" s="13" t="n">
        <v>0.062815</v>
      </c>
      <c r="ET400" s="13" t="n">
        <v>-0.010624</v>
      </c>
      <c r="EU400" s="13" t="n">
        <v>0.022678</v>
      </c>
      <c r="EV400" s="13" t="n">
        <v>-0.07708</v>
      </c>
      <c r="EW400" s="13" t="n">
        <v>0.091022</v>
      </c>
      <c r="EX400" s="13" t="n">
        <v>0.026044</v>
      </c>
      <c r="EY400" s="13" t="n">
        <v>-0.051077</v>
      </c>
      <c r="EZ400" s="13" t="n">
        <v>-0.027706</v>
      </c>
      <c r="FA400" s="13" t="n">
        <v>0.049115</v>
      </c>
      <c r="FB400" s="13" t="n">
        <v>0.074613</v>
      </c>
      <c r="FC400" s="13" t="n">
        <v>0.002853</v>
      </c>
      <c r="FD400" s="13" t="n">
        <v>-0.004408</v>
      </c>
      <c r="FE400" s="13" t="n">
        <v>-0.062037</v>
      </c>
      <c r="FF400" s="13" t="n">
        <v>-0.189678</v>
      </c>
      <c r="FG400" s="13" t="n">
        <v>0.196761</v>
      </c>
      <c r="FH400" s="13" t="n">
        <v>0.118762</v>
      </c>
      <c r="FI400" s="13" t="n">
        <v>0.046814</v>
      </c>
      <c r="FJ400" s="13" t="n">
        <v>0.008228</v>
      </c>
      <c r="FK400" s="13" t="n">
        <v>0.084717</v>
      </c>
      <c r="FL400" s="13" t="n">
        <v>-0.030373</v>
      </c>
      <c r="FM400" s="13" t="n">
        <v>0.034269</v>
      </c>
      <c r="FN400" s="13" t="n">
        <v>0.21392</v>
      </c>
      <c r="FO400" s="13" t="n">
        <v>0.129432</v>
      </c>
      <c r="FP400" s="13" t="n">
        <v>0.017059</v>
      </c>
      <c r="FQ400" s="13" t="n">
        <v>0.021424</v>
      </c>
      <c r="FR400" s="13" t="n">
        <v>-0.036464</v>
      </c>
      <c r="FS400" s="13" t="n">
        <v>0.030769</v>
      </c>
      <c r="FT400" s="13" t="n">
        <v>-0.028421</v>
      </c>
      <c r="FU400" s="13" t="n">
        <v>0.061708</v>
      </c>
      <c r="FV400" s="13" t="n">
        <v>-0.023545</v>
      </c>
      <c r="FW400" s="13" t="n">
        <v>0.015868</v>
      </c>
      <c r="FX400" s="13" t="n">
        <v>-0.039964</v>
      </c>
      <c r="FY400" s="13" t="n">
        <v>0.047113</v>
      </c>
      <c r="FZ400" s="13" t="n">
        <v>-0.084736</v>
      </c>
      <c r="GA400" s="13" t="n">
        <v>-0.003415</v>
      </c>
      <c r="GB400" s="13" t="n">
        <v>-0.141596</v>
      </c>
      <c r="GC400" s="13" t="n">
        <v>-0.016339</v>
      </c>
    </row>
    <row r="401" customFormat="false" ht="15" hidden="false" customHeight="false" outlineLevel="0" collapsed="false">
      <c r="B401" s="8" t="str">
        <f aca="false">Deals!B401</f>
        <v>Barnes &amp; Noble Education, Inc.</v>
      </c>
      <c r="C401" s="12" t="n">
        <v>1</v>
      </c>
      <c r="D401" s="13" t="n">
        <v>-0.001042</v>
      </c>
      <c r="E401" s="13" t="n">
        <v>0.085506</v>
      </c>
      <c r="F401" s="13" t="n">
        <v>-0.088377</v>
      </c>
      <c r="G401" s="13" t="n">
        <v>0.120126</v>
      </c>
      <c r="H401" s="13" t="n">
        <v>-0.319849</v>
      </c>
      <c r="I401" s="13" t="n">
        <v>-0.283541</v>
      </c>
      <c r="J401" s="13" t="n">
        <v>0.256757</v>
      </c>
      <c r="K401" s="13" t="n">
        <v>-0.162826</v>
      </c>
      <c r="L401" s="13" t="n">
        <v>0.108257</v>
      </c>
      <c r="M401" s="13" t="n">
        <v>0.364238</v>
      </c>
      <c r="N401" s="13" t="n">
        <v>-0.192961</v>
      </c>
      <c r="O401" s="13" t="n">
        <v>0.097744</v>
      </c>
      <c r="P401" s="13" t="n">
        <v>-0.056164</v>
      </c>
      <c r="Q401" s="13" t="n">
        <v>0.043541</v>
      </c>
      <c r="R401" s="13" t="n">
        <v>-0.11822</v>
      </c>
      <c r="S401" s="13" t="n">
        <v>-0.11041</v>
      </c>
      <c r="T401" s="13" t="n">
        <v>-0.003546</v>
      </c>
      <c r="U401" s="13" t="n">
        <v>0.064057</v>
      </c>
      <c r="V401" s="13" t="n">
        <v>-0.036789</v>
      </c>
      <c r="W401" s="13" t="n">
        <v>-0.008681</v>
      </c>
      <c r="X401" s="13" t="n">
        <v>0.168126</v>
      </c>
      <c r="Y401" s="13" t="n">
        <v>-0.398801</v>
      </c>
      <c r="Z401" s="13" t="n">
        <v>0.426434</v>
      </c>
      <c r="AA401" s="13" t="n">
        <v>0.204545</v>
      </c>
      <c r="AB401" s="13" t="n">
        <v>-0.390421</v>
      </c>
      <c r="AC401" s="13" t="n">
        <v>0.02381</v>
      </c>
      <c r="AD401" s="13" t="n">
        <v>-0.262791</v>
      </c>
      <c r="AE401" s="13" t="n">
        <v>0.059937</v>
      </c>
      <c r="AF401" s="13" t="n">
        <v>0.041667</v>
      </c>
      <c r="AG401" s="13" t="n">
        <v>0.114286</v>
      </c>
      <c r="AH401" s="13" t="n">
        <v>-0.2</v>
      </c>
      <c r="AI401" s="13" t="n">
        <v>0.317308</v>
      </c>
      <c r="AJ401" s="13" t="n">
        <v>0.226277</v>
      </c>
      <c r="AK401" s="13" t="n">
        <v>-0.152778</v>
      </c>
      <c r="AL401" s="13" t="n">
        <v>-0.194379</v>
      </c>
      <c r="AM401" s="13" t="n">
        <v>-0.037791</v>
      </c>
      <c r="AN401" s="13" t="n">
        <v>-0.589124</v>
      </c>
      <c r="AO401" s="13" t="n">
        <v>0.316176</v>
      </c>
      <c r="AP401" s="13" t="n">
        <v>-0.134078</v>
      </c>
      <c r="AQ401" s="13" t="n">
        <v>0.032258</v>
      </c>
      <c r="AR401" s="13" t="n">
        <v>0.325</v>
      </c>
      <c r="AS401" s="13" t="n">
        <v>0.075472</v>
      </c>
      <c r="AT401" s="13" t="n">
        <v>0.131579</v>
      </c>
      <c r="AU401" s="13" t="n">
        <v>-0.108527</v>
      </c>
      <c r="AV401" s="13" t="n">
        <v>0.578261</v>
      </c>
      <c r="AW401" s="13" t="n">
        <v>0.280992</v>
      </c>
      <c r="AX401" s="13" t="n">
        <v>0.260215</v>
      </c>
      <c r="AY401" s="13" t="n">
        <v>0.104096</v>
      </c>
      <c r="AZ401" s="13" t="n">
        <v>0.258114</v>
      </c>
      <c r="BA401" s="13" t="n">
        <v>-0.028256</v>
      </c>
      <c r="BB401" s="13" t="n">
        <v>0.03287</v>
      </c>
      <c r="BC401" s="13" t="n">
        <v>-0.117503</v>
      </c>
      <c r="BD401" s="13" t="n">
        <v>0.158114</v>
      </c>
      <c r="BE401" s="13" t="n">
        <v>-0.022754</v>
      </c>
      <c r="BF401" s="13" t="n">
        <v>0.224265</v>
      </c>
      <c r="BG401" s="13" t="n">
        <v>0.039039</v>
      </c>
      <c r="BH401" s="13" t="n">
        <v>-0.323699</v>
      </c>
      <c r="BI401" s="13" t="n">
        <v>-0.029915</v>
      </c>
      <c r="BJ401" s="13" t="n">
        <v>-0.116006</v>
      </c>
      <c r="BK401" s="13" t="n">
        <v>-0.089701</v>
      </c>
      <c r="BM401" s="13" t="n">
        <v>0.001807</v>
      </c>
      <c r="BN401" s="13" t="n">
        <v>0.002697</v>
      </c>
      <c r="BO401" s="13" t="n">
        <v>-0.031919</v>
      </c>
      <c r="BP401" s="13" t="n">
        <v>0.043568</v>
      </c>
      <c r="BQ401" s="13" t="n">
        <v>-0.002382</v>
      </c>
      <c r="BR401" s="13" t="n">
        <v>-0.015454</v>
      </c>
      <c r="BS401" s="13" t="n">
        <v>0.091039</v>
      </c>
      <c r="BT401" s="13" t="n">
        <v>0.009073</v>
      </c>
      <c r="BU401" s="13" t="n">
        <v>0.03861</v>
      </c>
      <c r="BV401" s="13" t="n">
        <v>0.002164</v>
      </c>
      <c r="BW401" s="13" t="n">
        <v>0.005313</v>
      </c>
      <c r="BX401" s="13" t="n">
        <v>-0.038367</v>
      </c>
      <c r="BY401" s="13" t="n">
        <v>0.024923</v>
      </c>
      <c r="BZ401" s="13" t="n">
        <v>0.009816</v>
      </c>
      <c r="CA401" s="13" t="n">
        <v>0.063579</v>
      </c>
      <c r="CB401" s="13" t="n">
        <v>0.017622</v>
      </c>
      <c r="CC401" s="13" t="n">
        <v>0.00198</v>
      </c>
      <c r="CD401" s="13" t="n">
        <v>0.02827</v>
      </c>
      <c r="CE401" s="13" t="n">
        <v>-0.023516</v>
      </c>
      <c r="CF401" s="13" t="n">
        <v>-0.080293</v>
      </c>
      <c r="CG401" s="13" t="n">
        <v>-0.033718</v>
      </c>
      <c r="CH401" s="13" t="n">
        <v>-0.122404</v>
      </c>
      <c r="CI401" s="13" t="n">
        <v>0.107903</v>
      </c>
      <c r="CJ401" s="13" t="n">
        <v>0.043961</v>
      </c>
      <c r="CK401" s="13" t="n">
        <v>-0.037061</v>
      </c>
      <c r="CL401" s="13" t="n">
        <v>0.018682</v>
      </c>
      <c r="CM401" s="13" t="n">
        <v>-0.079493</v>
      </c>
      <c r="CN401" s="13" t="n">
        <v>0.047192</v>
      </c>
      <c r="CO401" s="13" t="n">
        <v>-0.020901</v>
      </c>
      <c r="CP401" s="13" t="n">
        <v>-0.087416</v>
      </c>
      <c r="CQ401" s="13" t="n">
        <v>0.079525</v>
      </c>
      <c r="CR401" s="13" t="n">
        <v>-0.005728</v>
      </c>
      <c r="CS401" s="13" t="n">
        <v>0.040045</v>
      </c>
      <c r="CT401" s="13" t="n">
        <v>0.070372</v>
      </c>
      <c r="CU401" s="13" t="n">
        <v>-0.096911</v>
      </c>
      <c r="CV401" s="13" t="n">
        <v>-0.084809</v>
      </c>
      <c r="CW401" s="13" t="n">
        <v>-0.276923</v>
      </c>
      <c r="CX401" s="13" t="n">
        <v>0.15782</v>
      </c>
      <c r="CY401" s="13" t="n">
        <v>0.041402</v>
      </c>
      <c r="CZ401" s="13" t="n">
        <v>0.064665</v>
      </c>
      <c r="DA401" s="13" t="n">
        <v>0.036497</v>
      </c>
      <c r="DB401" s="13" t="n">
        <v>0.060696</v>
      </c>
      <c r="DC401" s="13" t="n">
        <v>-0.032792</v>
      </c>
      <c r="DD401" s="13" t="n">
        <v>0.012595</v>
      </c>
      <c r="DE401" s="13" t="n">
        <v>0.245286</v>
      </c>
      <c r="DF401" s="13" t="n">
        <v>0.07451</v>
      </c>
      <c r="DG401" s="13" t="n">
        <v>0.412114</v>
      </c>
      <c r="DH401" s="13" t="n">
        <v>-0.035384</v>
      </c>
      <c r="DI401" s="13" t="n">
        <v>0.117823</v>
      </c>
      <c r="DJ401" s="13" t="n">
        <v>-0.010157</v>
      </c>
      <c r="DK401" s="13" t="n">
        <v>0.107327</v>
      </c>
      <c r="DL401" s="13" t="n">
        <v>0.037629</v>
      </c>
      <c r="DM401" s="13" t="n">
        <v>-0.015695</v>
      </c>
      <c r="DN401" s="13" t="n">
        <v>0.03808</v>
      </c>
      <c r="DO401" s="13" t="n">
        <v>0.000428</v>
      </c>
      <c r="DP401" s="13" t="n">
        <v>0.041354</v>
      </c>
      <c r="DQ401" s="13" t="n">
        <v>-0.033466</v>
      </c>
      <c r="DR401" s="13" t="n">
        <v>0.034385</v>
      </c>
      <c r="DS401" s="13" t="n">
        <v>-0.019091</v>
      </c>
      <c r="DT401" s="13" t="n">
        <v>0.029208</v>
      </c>
      <c r="DV401" s="13" t="n">
        <v>0.00237</v>
      </c>
      <c r="DW401" s="13" t="n">
        <v>-0.006756</v>
      </c>
      <c r="DX401" s="13" t="n">
        <v>-0.025655</v>
      </c>
      <c r="DY401" s="13" t="n">
        <v>0.02877</v>
      </c>
      <c r="DZ401" s="13" t="n">
        <v>-0.009182</v>
      </c>
      <c r="EA401" s="13" t="n">
        <v>-0.019957</v>
      </c>
      <c r="EB401" s="13" t="n">
        <v>0.086929</v>
      </c>
      <c r="EC401" s="13" t="n">
        <v>0.008946</v>
      </c>
      <c r="ED401" s="13" t="n">
        <v>0.048429</v>
      </c>
      <c r="EE401" s="13" t="n">
        <v>0.022056</v>
      </c>
      <c r="EF401" s="13" t="n">
        <v>0.024648</v>
      </c>
      <c r="EG401" s="13" t="n">
        <v>-0.039029</v>
      </c>
      <c r="EH401" s="13" t="n">
        <v>0.003551</v>
      </c>
      <c r="EI401" s="13" t="n">
        <v>0.006746</v>
      </c>
      <c r="EJ401" s="13" t="n">
        <v>0.038322</v>
      </c>
      <c r="EK401" s="13" t="n">
        <v>0.019575</v>
      </c>
      <c r="EL401" s="13" t="n">
        <v>-0.003848</v>
      </c>
      <c r="EM401" s="13" t="n">
        <v>0.013367</v>
      </c>
      <c r="EN401" s="13" t="n">
        <v>-0.027309</v>
      </c>
      <c r="EO401" s="13" t="n">
        <v>-0.085705</v>
      </c>
      <c r="EP401" s="13" t="n">
        <v>-0.043299</v>
      </c>
      <c r="EQ401" s="13" t="n">
        <v>-0.140705</v>
      </c>
      <c r="ER401" s="13" t="n">
        <v>0.139049</v>
      </c>
      <c r="ES401" s="13" t="n">
        <v>0.049845</v>
      </c>
      <c r="ET401" s="13" t="n">
        <v>-0.030541</v>
      </c>
      <c r="EU401" s="13" t="n">
        <v>0.010967</v>
      </c>
      <c r="EV401" s="13" t="n">
        <v>-0.079865</v>
      </c>
      <c r="EW401" s="13" t="n">
        <v>0.009675</v>
      </c>
      <c r="EX401" s="13" t="n">
        <v>-0.023852</v>
      </c>
      <c r="EY401" s="13" t="n">
        <v>-0.064003</v>
      </c>
      <c r="EZ401" s="13" t="n">
        <v>0.056801</v>
      </c>
      <c r="FA401" s="13" t="n">
        <v>-0.028552</v>
      </c>
      <c r="FB401" s="13" t="n">
        <v>0.016991</v>
      </c>
      <c r="FC401" s="13" t="n">
        <v>0.080169</v>
      </c>
      <c r="FD401" s="13" t="n">
        <v>-0.013171</v>
      </c>
      <c r="FE401" s="13" t="n">
        <v>-0.067954</v>
      </c>
      <c r="FF401" s="13" t="n">
        <v>-0.266897</v>
      </c>
      <c r="FG401" s="13" t="n">
        <v>0.20596</v>
      </c>
      <c r="FH401" s="13" t="n">
        <v>0.073257</v>
      </c>
      <c r="FI401" s="13" t="n">
        <v>0.145066</v>
      </c>
      <c r="FJ401" s="13" t="n">
        <v>0.049638</v>
      </c>
      <c r="FK401" s="13" t="n">
        <v>0.036972</v>
      </c>
      <c r="FL401" s="13" t="n">
        <v>-0.017021</v>
      </c>
      <c r="FM401" s="13" t="n">
        <v>0.019086</v>
      </c>
      <c r="FN401" s="13" t="n">
        <v>0.26159</v>
      </c>
      <c r="FO401" s="13" t="n">
        <v>0.097557</v>
      </c>
      <c r="FP401" s="13" t="n">
        <v>0.284845</v>
      </c>
      <c r="FQ401" s="13" t="n">
        <v>0.128665</v>
      </c>
      <c r="FR401" s="13" t="n">
        <v>0.046507</v>
      </c>
      <c r="FS401" s="13" t="n">
        <v>-0.004233</v>
      </c>
      <c r="FT401" s="13" t="n">
        <v>0.062602</v>
      </c>
      <c r="FU401" s="13" t="n">
        <v>0.061298</v>
      </c>
      <c r="FV401" s="13" t="n">
        <v>-0.016461</v>
      </c>
      <c r="FW401" s="13" t="n">
        <v>0.0263</v>
      </c>
      <c r="FX401" s="13" t="n">
        <v>0.001292</v>
      </c>
      <c r="FY401" s="13" t="n">
        <v>0.028219</v>
      </c>
      <c r="FZ401" s="13" t="n">
        <v>-0.035104</v>
      </c>
      <c r="GA401" s="13" t="n">
        <v>0.015844</v>
      </c>
      <c r="GB401" s="13" t="n">
        <v>-0.018371</v>
      </c>
      <c r="GC401" s="13" t="n">
        <v>0.016085</v>
      </c>
    </row>
    <row r="402" customFormat="false" ht="15" hidden="false" customHeight="false" outlineLevel="0" collapsed="false">
      <c r="B402" s="8" t="str">
        <f aca="false">Deals!B402</f>
        <v>Daseke, Inc.</v>
      </c>
      <c r="C402" s="12" t="n">
        <v>1</v>
      </c>
      <c r="D402" s="13" t="n">
        <v>-0.008815</v>
      </c>
      <c r="E402" s="13" t="n">
        <v>0.002964</v>
      </c>
      <c r="F402" s="13" t="n">
        <v>-0.069951</v>
      </c>
      <c r="G402" s="13" t="n">
        <v>0.179025</v>
      </c>
      <c r="H402" s="13" t="n">
        <v>0.095238</v>
      </c>
      <c r="I402" s="13" t="n">
        <v>0.074651</v>
      </c>
      <c r="J402" s="13" t="n">
        <v>-0.003817</v>
      </c>
      <c r="K402" s="13" t="n">
        <v>0.05977</v>
      </c>
      <c r="L402" s="13" t="n">
        <v>-0.08243</v>
      </c>
      <c r="M402" s="13" t="n">
        <v>0.126084</v>
      </c>
      <c r="N402" s="13" t="n">
        <v>-0.055283</v>
      </c>
      <c r="O402" s="13" t="n">
        <v>-0.254815</v>
      </c>
      <c r="P402" s="13" t="n">
        <v>-0.026839</v>
      </c>
      <c r="Q402" s="13" t="n">
        <v>-0.154239</v>
      </c>
      <c r="R402" s="13" t="n">
        <v>0.149758</v>
      </c>
      <c r="S402" s="13" t="n">
        <v>0.043067</v>
      </c>
      <c r="T402" s="13" t="n">
        <v>-0.124874</v>
      </c>
      <c r="U402" s="13" t="n">
        <v>0.034522</v>
      </c>
      <c r="V402" s="13" t="n">
        <v>-0.107898</v>
      </c>
      <c r="W402" s="13" t="n">
        <v>-0.241895</v>
      </c>
      <c r="X402" s="13" t="n">
        <v>-0.338816</v>
      </c>
      <c r="Y402" s="13" t="n">
        <v>-0.084577</v>
      </c>
      <c r="Z402" s="13" t="n">
        <v>0.133152</v>
      </c>
      <c r="AA402" s="13" t="n">
        <v>0.139089</v>
      </c>
      <c r="AB402" s="13" t="n">
        <v>0.071579</v>
      </c>
      <c r="AC402" s="13" t="n">
        <v>0.013752</v>
      </c>
      <c r="AD402" s="13" t="n">
        <v>-0.162791</v>
      </c>
      <c r="AE402" s="13" t="n">
        <v>-0.166667</v>
      </c>
      <c r="AF402" s="13" t="n">
        <v>0.027778</v>
      </c>
      <c r="AG402" s="13" t="n">
        <v>-0.524324</v>
      </c>
      <c r="AH402" s="13" t="n">
        <v>0.420455</v>
      </c>
      <c r="AI402" s="13" t="n">
        <v>0.076</v>
      </c>
      <c r="AJ402" s="13" t="n">
        <v>0.096654</v>
      </c>
      <c r="AK402" s="13" t="n">
        <v>0.071186</v>
      </c>
      <c r="AL402" s="13" t="n">
        <v>-0.037975</v>
      </c>
      <c r="AM402" s="13" t="n">
        <v>0.085526</v>
      </c>
      <c r="AN402" s="13" t="n">
        <v>-0.575758</v>
      </c>
      <c r="AO402" s="13" t="n">
        <v>0.221429</v>
      </c>
      <c r="AP402" s="13" t="n">
        <v>0.619883</v>
      </c>
      <c r="AQ402" s="13" t="n">
        <v>0.418773</v>
      </c>
      <c r="AR402" s="13" t="n">
        <v>0.061069</v>
      </c>
      <c r="AS402" s="13" t="n">
        <v>0.47482</v>
      </c>
      <c r="AT402" s="13" t="n">
        <v>-0.126829</v>
      </c>
      <c r="AU402" s="13" t="n">
        <v>0.223464</v>
      </c>
      <c r="AV402" s="13" t="n">
        <v>0.027397</v>
      </c>
      <c r="AW402" s="13" t="n">
        <v>-0.139259</v>
      </c>
      <c r="AX402" s="13" t="n">
        <v>-0.094664</v>
      </c>
      <c r="AY402" s="13" t="n">
        <v>0.04943</v>
      </c>
      <c r="AZ402" s="13" t="n">
        <v>0.538043</v>
      </c>
      <c r="BA402" s="13" t="n">
        <v>-0.106007</v>
      </c>
      <c r="BB402" s="13" t="n">
        <v>-0.046113</v>
      </c>
      <c r="BC402" s="13" t="n">
        <v>-0.104972</v>
      </c>
      <c r="BD402" s="13" t="n">
        <v>0.066358</v>
      </c>
      <c r="BE402" s="13" t="n">
        <v>0.367583</v>
      </c>
      <c r="BF402" s="13" t="n">
        <v>-0.025397</v>
      </c>
      <c r="BG402" s="13" t="n">
        <v>0.026059</v>
      </c>
      <c r="BH402" s="13" t="n">
        <v>0.021164</v>
      </c>
      <c r="BI402" s="13" t="n">
        <v>0.040415</v>
      </c>
      <c r="BJ402" s="13" t="n">
        <v>0.113546</v>
      </c>
      <c r="BK402" s="13" t="n">
        <v>0.12254</v>
      </c>
      <c r="BM402" s="13" t="n">
        <v>0.023729</v>
      </c>
      <c r="BN402" s="13" t="n">
        <v>0.008077</v>
      </c>
      <c r="BO402" s="13" t="n">
        <v>-0.015728</v>
      </c>
      <c r="BP402" s="13" t="n">
        <v>0.047934</v>
      </c>
      <c r="BQ402" s="13" t="n">
        <v>-0.007806</v>
      </c>
      <c r="BR402" s="13" t="n">
        <v>-0.018301</v>
      </c>
      <c r="BS402" s="13" t="n">
        <v>0.100129</v>
      </c>
      <c r="BT402" s="13" t="n">
        <v>0.029831</v>
      </c>
      <c r="BU402" s="13" t="n">
        <v>0.025151</v>
      </c>
      <c r="BV402" s="13" t="n">
        <v>-0.004219</v>
      </c>
      <c r="BW402" s="13" t="n">
        <v>0.024217</v>
      </c>
      <c r="BX402" s="13" t="n">
        <v>-0.041791</v>
      </c>
      <c r="BY402" s="13" t="n">
        <v>0.005445</v>
      </c>
      <c r="BZ402" s="13" t="n">
        <v>0.007228</v>
      </c>
      <c r="CA402" s="13" t="n">
        <v>0.075031</v>
      </c>
      <c r="CB402" s="13" t="n">
        <v>0.00368</v>
      </c>
      <c r="CC402" s="13" t="n">
        <v>0.012109</v>
      </c>
      <c r="CD402" s="13" t="n">
        <v>0.026087</v>
      </c>
      <c r="CE402" s="13" t="n">
        <v>-0.04146</v>
      </c>
      <c r="CF402" s="13" t="n">
        <v>-0.10639</v>
      </c>
      <c r="CG402" s="13" t="n">
        <v>-0.001374</v>
      </c>
      <c r="CH402" s="13" t="n">
        <v>-0.111146</v>
      </c>
      <c r="CI402" s="13" t="n">
        <v>0.097951</v>
      </c>
      <c r="CJ402" s="13" t="n">
        <v>0.062737</v>
      </c>
      <c r="CK402" s="13" t="n">
        <v>-0.029465</v>
      </c>
      <c r="CL402" s="13" t="n">
        <v>0.020413</v>
      </c>
      <c r="CM402" s="13" t="n">
        <v>-0.079089</v>
      </c>
      <c r="CN402" s="13" t="n">
        <v>0.045992</v>
      </c>
      <c r="CO402" s="13" t="n">
        <v>-0.01234</v>
      </c>
      <c r="CP402" s="13" t="n">
        <v>-0.072345</v>
      </c>
      <c r="CQ402" s="13" t="n">
        <v>0.028222</v>
      </c>
      <c r="CR402" s="13" t="n">
        <v>0.010274</v>
      </c>
      <c r="CS402" s="13" t="n">
        <v>0.03501</v>
      </c>
      <c r="CT402" s="13" t="n">
        <v>0.02781</v>
      </c>
      <c r="CU402" s="13" t="n">
        <v>-0.045625</v>
      </c>
      <c r="CV402" s="13" t="n">
        <v>-0.043519</v>
      </c>
      <c r="CW402" s="13" t="n">
        <v>-0.218547</v>
      </c>
      <c r="CX402" s="13" t="n">
        <v>0.151495</v>
      </c>
      <c r="CY402" s="13" t="n">
        <v>0.062274</v>
      </c>
      <c r="CZ402" s="13" t="n">
        <v>0.065998</v>
      </c>
      <c r="DA402" s="13" t="n">
        <v>0.032659</v>
      </c>
      <c r="DB402" s="13" t="n">
        <v>0.037787</v>
      </c>
      <c r="DC402" s="13" t="n">
        <v>-0.042142</v>
      </c>
      <c r="DD402" s="13" t="n">
        <v>-0.004441</v>
      </c>
      <c r="DE402" s="13" t="n">
        <v>0.199117</v>
      </c>
      <c r="DF402" s="13" t="n">
        <v>0.093959</v>
      </c>
      <c r="DG402" s="13" t="n">
        <v>0.082666</v>
      </c>
      <c r="DH402" s="13" t="n">
        <v>0.106119</v>
      </c>
      <c r="DI402" s="13" t="n">
        <v>0.018588</v>
      </c>
      <c r="DJ402" s="13" t="n">
        <v>0.017138</v>
      </c>
      <c r="DK402" s="13" t="n">
        <v>0.008568</v>
      </c>
      <c r="DL402" s="13" t="n">
        <v>0.015969</v>
      </c>
      <c r="DM402" s="13" t="n">
        <v>-0.039027</v>
      </c>
      <c r="DN402" s="13" t="n">
        <v>0.042598</v>
      </c>
      <c r="DO402" s="13" t="n">
        <v>-0.036639</v>
      </c>
      <c r="DP402" s="13" t="n">
        <v>0.012365</v>
      </c>
      <c r="DQ402" s="13" t="n">
        <v>-0.039551</v>
      </c>
      <c r="DR402" s="13" t="n">
        <v>0.022606</v>
      </c>
      <c r="DS402" s="13" t="n">
        <v>-0.101461</v>
      </c>
      <c r="DT402" s="13" t="n">
        <v>0.008251</v>
      </c>
      <c r="DV402" s="13" t="n">
        <v>0.033595</v>
      </c>
      <c r="DW402" s="13" t="n">
        <v>-0.006399</v>
      </c>
      <c r="DX402" s="13" t="n">
        <v>-0.036321</v>
      </c>
      <c r="DY402" s="13" t="n">
        <v>0.040234</v>
      </c>
      <c r="DZ402" s="13" t="n">
        <v>-0.015028</v>
      </c>
      <c r="EA402" s="13" t="n">
        <v>-0.017338</v>
      </c>
      <c r="EB402" s="13" t="n">
        <v>0.130267</v>
      </c>
      <c r="EC402" s="13" t="n">
        <v>0.006499</v>
      </c>
      <c r="ED402" s="13" t="n">
        <v>0.039321</v>
      </c>
      <c r="EE402" s="13" t="n">
        <v>0.005639</v>
      </c>
      <c r="EF402" s="13" t="n">
        <v>0.001553</v>
      </c>
      <c r="EG402" s="13" t="n">
        <v>-0.054729</v>
      </c>
      <c r="EH402" s="13" t="n">
        <v>0.003436</v>
      </c>
      <c r="EI402" s="13" t="n">
        <v>0.008356</v>
      </c>
      <c r="EJ402" s="13" t="n">
        <v>0.05588</v>
      </c>
      <c r="EK402" s="13" t="n">
        <v>-0.003318</v>
      </c>
      <c r="EL402" s="13" t="n">
        <v>-0.011477</v>
      </c>
      <c r="EM402" s="13" t="n">
        <v>0.021333</v>
      </c>
      <c r="EN402" s="13" t="n">
        <v>-0.03153</v>
      </c>
      <c r="EO402" s="13" t="n">
        <v>-0.10005</v>
      </c>
      <c r="EP402" s="13" t="n">
        <v>-0.019527</v>
      </c>
      <c r="EQ402" s="13" t="n">
        <v>-0.139953</v>
      </c>
      <c r="ER402" s="13" t="n">
        <v>0.139684</v>
      </c>
      <c r="ES402" s="13" t="n">
        <v>0.063457</v>
      </c>
      <c r="ET402" s="13" t="n">
        <v>0.007924</v>
      </c>
      <c r="EU402" s="13" t="n">
        <v>0.01261</v>
      </c>
      <c r="EV402" s="13" t="n">
        <v>-0.092647</v>
      </c>
      <c r="EW402" s="13" t="n">
        <v>0.028727</v>
      </c>
      <c r="EX402" s="13" t="n">
        <v>-0.023811</v>
      </c>
      <c r="EY402" s="13" t="n">
        <v>-0.067317</v>
      </c>
      <c r="EZ402" s="13" t="n">
        <v>0.003148</v>
      </c>
      <c r="FA402" s="13" t="n">
        <v>-0.007231</v>
      </c>
      <c r="FB402" s="13" t="n">
        <v>0.025875</v>
      </c>
      <c r="FC402" s="13" t="n">
        <v>0.037857</v>
      </c>
      <c r="FD402" s="13" t="n">
        <v>0.024118</v>
      </c>
      <c r="FE402" s="13" t="n">
        <v>-0.024067</v>
      </c>
      <c r="FF402" s="13" t="n">
        <v>-0.207119</v>
      </c>
      <c r="FG402" s="13" t="n">
        <v>0.179482</v>
      </c>
      <c r="FH402" s="13" t="n">
        <v>0.096338</v>
      </c>
      <c r="FI402" s="13" t="n">
        <v>0.104619</v>
      </c>
      <c r="FJ402" s="13" t="n">
        <v>0.108013</v>
      </c>
      <c r="FK402" s="13" t="n">
        <v>0.027407</v>
      </c>
      <c r="FL402" s="13" t="n">
        <v>-0.035766</v>
      </c>
      <c r="FM402" s="13" t="n">
        <v>-0.010274</v>
      </c>
      <c r="FN402" s="13" t="n">
        <v>0.240612</v>
      </c>
      <c r="FO402" s="13" t="n">
        <v>0.135557</v>
      </c>
      <c r="FP402" s="13" t="n">
        <v>0.145872</v>
      </c>
      <c r="FQ402" s="13" t="n">
        <v>0.125412</v>
      </c>
      <c r="FR402" s="13" t="n">
        <v>0.0025</v>
      </c>
      <c r="FS402" s="13" t="n">
        <v>-0.001835</v>
      </c>
      <c r="FT402" s="13" t="n">
        <v>0.008948</v>
      </c>
      <c r="FU402" s="13" t="n">
        <v>0.037328</v>
      </c>
      <c r="FV402" s="13" t="n">
        <v>-0.047931</v>
      </c>
      <c r="FW402" s="13" t="n">
        <v>0.038013</v>
      </c>
      <c r="FX402" s="13" t="n">
        <v>-0.047</v>
      </c>
      <c r="FY402" s="13" t="n">
        <v>-0.012191</v>
      </c>
      <c r="FZ402" s="13" t="n">
        <v>-0.05156</v>
      </c>
      <c r="GA402" s="13" t="n">
        <v>-0.025657</v>
      </c>
      <c r="GB402" s="13" t="n">
        <v>-0.103698</v>
      </c>
      <c r="GC402" s="13" t="n">
        <v>-0.011993</v>
      </c>
    </row>
    <row r="403" customFormat="false" ht="15" hidden="false" customHeight="false" outlineLevel="0" collapsed="false">
      <c r="B403" s="8" t="str">
        <f aca="false">Deals!B403</f>
        <v>Avnet, Inc.</v>
      </c>
      <c r="C403" s="12" t="n">
        <v>1</v>
      </c>
      <c r="D403" s="13" t="n">
        <v>-0.154502</v>
      </c>
      <c r="E403" s="13" t="n">
        <v>-0.051951</v>
      </c>
      <c r="F403" s="13" t="n">
        <v>0.059978</v>
      </c>
      <c r="G403" s="13" t="n">
        <v>-0.01286</v>
      </c>
      <c r="H403" s="13" t="n">
        <v>0.00495</v>
      </c>
      <c r="I403" s="13" t="n">
        <v>0.018927</v>
      </c>
      <c r="J403" s="13" t="n">
        <v>0.012723</v>
      </c>
      <c r="K403" s="13" t="n">
        <v>0.040452</v>
      </c>
      <c r="L403" s="13" t="n">
        <v>-0.043226</v>
      </c>
      <c r="M403" s="13" t="n">
        <v>0.072691</v>
      </c>
      <c r="N403" s="13" t="n">
        <v>0.004706</v>
      </c>
      <c r="O403" s="13" t="n">
        <v>-0.022014</v>
      </c>
      <c r="P403" s="13" t="n">
        <v>-0.060584</v>
      </c>
      <c r="Q403" s="13" t="n">
        <v>-0.028295</v>
      </c>
      <c r="R403" s="13" t="n">
        <v>0.125131</v>
      </c>
      <c r="S403" s="13" t="n">
        <v>0.022383</v>
      </c>
      <c r="T403" s="13" t="n">
        <v>0.103763</v>
      </c>
      <c r="U403" s="13" t="n">
        <v>-0.075</v>
      </c>
      <c r="V403" s="13" t="n">
        <v>-0.104981</v>
      </c>
      <c r="W403" s="13" t="n">
        <v>0.093586</v>
      </c>
      <c r="X403" s="13" t="n">
        <v>-0.176175</v>
      </c>
      <c r="Y403" s="13" t="n">
        <v>0.141274</v>
      </c>
      <c r="Z403" s="13" t="n">
        <v>0.055583</v>
      </c>
      <c r="AA403" s="13" t="n">
        <v>-0.002759</v>
      </c>
      <c r="AB403" s="13" t="n">
        <v>0.120821</v>
      </c>
      <c r="AC403" s="13" t="n">
        <v>-0.159844</v>
      </c>
      <c r="AD403" s="13" t="n">
        <v>0.108472</v>
      </c>
      <c r="AE403" s="13" t="n">
        <v>0.003313</v>
      </c>
      <c r="AF403" s="13" t="n">
        <v>-0.077719</v>
      </c>
      <c r="AG403" s="13" t="n">
        <v>0.062067</v>
      </c>
      <c r="AH403" s="13" t="n">
        <v>-0.110811</v>
      </c>
      <c r="AI403" s="13" t="n">
        <v>0.027553</v>
      </c>
      <c r="AJ403" s="13" t="n">
        <v>0.044034</v>
      </c>
      <c r="AK403" s="13" t="n">
        <v>-0.140198</v>
      </c>
      <c r="AL403" s="13" t="n">
        <v>-0.159222</v>
      </c>
      <c r="AM403" s="13" t="n">
        <v>-0.181877</v>
      </c>
      <c r="AN403" s="13" t="n">
        <v>0.196016</v>
      </c>
      <c r="AO403" s="13" t="n">
        <v>-0.092605</v>
      </c>
      <c r="AP403" s="13" t="n">
        <v>0.023862</v>
      </c>
      <c r="AQ403" s="13" t="n">
        <v>-0.041951</v>
      </c>
      <c r="AR403" s="13" t="n">
        <v>0.029566</v>
      </c>
      <c r="AS403" s="13" t="n">
        <v>-0.060705</v>
      </c>
      <c r="AT403" s="13" t="n">
        <v>-0.045279</v>
      </c>
      <c r="AU403" s="13" t="n">
        <v>0.230239</v>
      </c>
      <c r="AV403" s="13" t="n">
        <v>0.156837</v>
      </c>
      <c r="AW403" s="13" t="n">
        <v>0.005696</v>
      </c>
      <c r="AX403" s="13" t="n">
        <v>0.078165</v>
      </c>
      <c r="AY403" s="13" t="n">
        <v>0.09036</v>
      </c>
      <c r="AZ403" s="13" t="n">
        <v>0.058058</v>
      </c>
      <c r="BA403" s="13" t="n">
        <v>0.003188</v>
      </c>
      <c r="BB403" s="13" t="n">
        <v>-0.090331</v>
      </c>
      <c r="BC403" s="13" t="n">
        <v>0.030938</v>
      </c>
      <c r="BD403" s="13" t="n">
        <v>-0.020813</v>
      </c>
      <c r="BE403" s="13" t="n">
        <v>-0.086258</v>
      </c>
      <c r="BF403" s="13" t="n">
        <v>0.030836</v>
      </c>
      <c r="BG403" s="13" t="n">
        <v>-0.048281</v>
      </c>
      <c r="BH403" s="13" t="n">
        <v>0.136752</v>
      </c>
      <c r="BI403" s="13" t="n">
        <v>-0.021101</v>
      </c>
      <c r="BJ403" s="13" t="n">
        <v>0.042369</v>
      </c>
      <c r="BK403" s="13" t="n">
        <v>-0.035179</v>
      </c>
      <c r="BM403" s="13" t="n">
        <v>-0.003044</v>
      </c>
      <c r="BN403" s="13" t="n">
        <v>-0.003081</v>
      </c>
      <c r="BO403" s="13" t="n">
        <v>0.02555</v>
      </c>
      <c r="BP403" s="13" t="n">
        <v>0.029127</v>
      </c>
      <c r="BQ403" s="13" t="n">
        <v>-0.018517</v>
      </c>
      <c r="BR403" s="13" t="n">
        <v>0.035359</v>
      </c>
      <c r="BS403" s="13" t="n">
        <v>-0.004011</v>
      </c>
      <c r="BT403" s="13" t="n">
        <v>0.032518</v>
      </c>
      <c r="BU403" s="13" t="n">
        <v>0.011663</v>
      </c>
      <c r="BV403" s="13" t="n">
        <v>0.035426</v>
      </c>
      <c r="BW403" s="13" t="n">
        <v>-0.045676</v>
      </c>
      <c r="BX403" s="13" t="n">
        <v>0.006473</v>
      </c>
      <c r="BY403" s="13" t="n">
        <v>-0.005327</v>
      </c>
      <c r="BZ403" s="13" t="n">
        <v>0.020063</v>
      </c>
      <c r="CA403" s="13" t="n">
        <v>-0.01272</v>
      </c>
      <c r="CB403" s="13" t="n">
        <v>0.014976</v>
      </c>
      <c r="CC403" s="13" t="n">
        <v>0.009273</v>
      </c>
      <c r="CD403" s="13" t="n">
        <v>0.001285</v>
      </c>
      <c r="CE403" s="13" t="n">
        <v>-0.067217</v>
      </c>
      <c r="CF403" s="13" t="n">
        <v>-0.005803</v>
      </c>
      <c r="CG403" s="13" t="n">
        <v>-0.123647</v>
      </c>
      <c r="CH403" s="13" t="n">
        <v>0.120059</v>
      </c>
      <c r="CI403" s="13" t="n">
        <v>0.022954</v>
      </c>
      <c r="CJ403" s="13" t="n">
        <v>-0.00535</v>
      </c>
      <c r="CK403" s="13" t="n">
        <v>0.052887</v>
      </c>
      <c r="CL403" s="13" t="n">
        <v>-0.08963</v>
      </c>
      <c r="CM403" s="13" t="n">
        <v>0.074514</v>
      </c>
      <c r="CN403" s="13" t="n">
        <v>0.00375</v>
      </c>
      <c r="CO403" s="13" t="n">
        <v>-0.04878</v>
      </c>
      <c r="CP403" s="13" t="n">
        <v>0.061351</v>
      </c>
      <c r="CQ403" s="13" t="n">
        <v>0.002694</v>
      </c>
      <c r="CR403" s="13" t="n">
        <v>0.029897</v>
      </c>
      <c r="CS403" s="13" t="n">
        <v>0.023494</v>
      </c>
      <c r="CT403" s="13" t="n">
        <v>-0.026244</v>
      </c>
      <c r="CU403" s="13" t="n">
        <v>-0.106689</v>
      </c>
      <c r="CV403" s="13" t="n">
        <v>-0.320833</v>
      </c>
      <c r="CW403" s="13" t="n">
        <v>0.162651</v>
      </c>
      <c r="CX403" s="13" t="n">
        <v>0.034749</v>
      </c>
      <c r="CY403" s="13" t="n">
        <v>0.028019</v>
      </c>
      <c r="CZ403" s="13" t="n">
        <v>0.025861</v>
      </c>
      <c r="DA403" s="13" t="n">
        <v>0.055635</v>
      </c>
      <c r="DB403" s="13" t="n">
        <v>-0.030538</v>
      </c>
      <c r="DC403" s="13" t="n">
        <v>0.019421</v>
      </c>
      <c r="DD403" s="13" t="n">
        <v>0.161394</v>
      </c>
      <c r="DE403" s="13" t="n">
        <v>0.077555</v>
      </c>
      <c r="DF403" s="13" t="n">
        <v>0.023801</v>
      </c>
      <c r="DG403" s="13" t="n">
        <v>0.121902</v>
      </c>
      <c r="DH403" s="13" t="n">
        <v>0.052824</v>
      </c>
      <c r="DI403" s="13" t="n">
        <v>0.032792</v>
      </c>
      <c r="DJ403" s="13" t="n">
        <v>0.037667</v>
      </c>
      <c r="DK403" s="13" t="n">
        <v>-0.038754</v>
      </c>
      <c r="DL403" s="13" t="n">
        <v>0.013609</v>
      </c>
      <c r="DM403" s="13" t="n">
        <v>0.032297</v>
      </c>
      <c r="DN403" s="13" t="n">
        <v>-0.045915</v>
      </c>
      <c r="DO403" s="13" t="n">
        <v>0.045505</v>
      </c>
      <c r="DP403" s="13" t="n">
        <v>-0.013633</v>
      </c>
      <c r="DQ403" s="13" t="n">
        <v>0.061869</v>
      </c>
      <c r="DR403" s="13" t="n">
        <v>-0.027948</v>
      </c>
      <c r="DS403" s="13" t="n">
        <v>0.02007</v>
      </c>
      <c r="DT403" s="13" t="n">
        <v>0.011779</v>
      </c>
      <c r="DV403" s="13" t="n">
        <v>0.000462</v>
      </c>
      <c r="DW403" s="13" t="n">
        <v>-0.004072</v>
      </c>
      <c r="DX403" s="13" t="n">
        <v>0.026982</v>
      </c>
      <c r="DY403" s="13" t="n">
        <v>0.029253</v>
      </c>
      <c r="DZ403" s="13" t="n">
        <v>-0.018125</v>
      </c>
      <c r="EA403" s="13" t="n">
        <v>0.040547</v>
      </c>
      <c r="EB403" s="13" t="n">
        <v>-0.004463</v>
      </c>
      <c r="EC403" s="13" t="n">
        <v>0.026651</v>
      </c>
      <c r="ED403" s="13" t="n">
        <v>0.007425</v>
      </c>
      <c r="EE403" s="13" t="n">
        <v>0.033945</v>
      </c>
      <c r="EF403" s="13" t="n">
        <v>-0.050433</v>
      </c>
      <c r="EG403" s="13" t="n">
        <v>0.003816</v>
      </c>
      <c r="EH403" s="13" t="n">
        <v>-0.006513</v>
      </c>
      <c r="EI403" s="13" t="n">
        <v>0.021359</v>
      </c>
      <c r="EJ403" s="13" t="n">
        <v>-0.007245</v>
      </c>
      <c r="EK403" s="13" t="n">
        <v>0.010748</v>
      </c>
      <c r="EL403" s="13" t="n">
        <v>0.00862</v>
      </c>
      <c r="EM403" s="13" t="n">
        <v>0.003821</v>
      </c>
      <c r="EN403" s="13" t="n">
        <v>-0.070345</v>
      </c>
      <c r="EO403" s="13" t="n">
        <v>0.002937</v>
      </c>
      <c r="EP403" s="13" t="n">
        <v>-0.12324</v>
      </c>
      <c r="EQ403" s="13" t="n">
        <v>0.13237</v>
      </c>
      <c r="ER403" s="13" t="n">
        <v>0.016318</v>
      </c>
      <c r="ES403" s="13" t="n">
        <v>-0.004615</v>
      </c>
      <c r="ET403" s="13" t="n">
        <v>0.054377</v>
      </c>
      <c r="EU403" s="13" t="n">
        <v>-0.100357</v>
      </c>
      <c r="EV403" s="13" t="n">
        <v>0.078315</v>
      </c>
      <c r="EW403" s="13" t="n">
        <v>0.014164</v>
      </c>
      <c r="EX403" s="13" t="n">
        <v>-0.054062</v>
      </c>
      <c r="EY403" s="13" t="n">
        <v>0.058993</v>
      </c>
      <c r="EZ403" s="13" t="n">
        <v>0.001807</v>
      </c>
      <c r="FA403" s="13" t="n">
        <v>0.032598</v>
      </c>
      <c r="FB403" s="13" t="n">
        <v>0.029347</v>
      </c>
      <c r="FC403" s="13" t="n">
        <v>-0.025615</v>
      </c>
      <c r="FD403" s="13" t="n">
        <v>-0.113674</v>
      </c>
      <c r="FE403" s="13" t="n">
        <v>-0.322364</v>
      </c>
      <c r="FF403" s="13" t="n">
        <v>0.243011</v>
      </c>
      <c r="FG403" s="13" t="n">
        <v>0.036878</v>
      </c>
      <c r="FH403" s="13" t="n">
        <v>0.036201</v>
      </c>
      <c r="FI403" s="13" t="n">
        <v>0.017828</v>
      </c>
      <c r="FJ403" s="13" t="n">
        <v>0.058893</v>
      </c>
      <c r="FK403" s="13" t="n">
        <v>-0.03982</v>
      </c>
      <c r="FL403" s="13" t="n">
        <v>0.028925</v>
      </c>
      <c r="FM403" s="13" t="n">
        <v>0.17725</v>
      </c>
      <c r="FN403" s="13" t="n">
        <v>0.077862</v>
      </c>
      <c r="FO403" s="13" t="n">
        <v>0.037767</v>
      </c>
      <c r="FP403" s="13" t="n">
        <v>0.124762</v>
      </c>
      <c r="FQ403" s="13" t="n">
        <v>0.075836</v>
      </c>
      <c r="FR403" s="13" t="n">
        <v>0.022259</v>
      </c>
      <c r="FS403" s="13" t="n">
        <v>0.024649</v>
      </c>
      <c r="FT403" s="13" t="n">
        <v>-0.032897</v>
      </c>
      <c r="FU403" s="13" t="n">
        <v>0.009484</v>
      </c>
      <c r="FV403" s="13" t="n">
        <v>0.032401</v>
      </c>
      <c r="FW403" s="13" t="n">
        <v>-0.042227</v>
      </c>
      <c r="FX403" s="13" t="n">
        <v>0.036012</v>
      </c>
      <c r="FY403" s="13" t="n">
        <v>-0.010791</v>
      </c>
      <c r="FZ403" s="13" t="n">
        <v>0.059268</v>
      </c>
      <c r="GA403" s="13" t="n">
        <v>-0.027601</v>
      </c>
      <c r="GB403" s="13" t="n">
        <v>0.023828</v>
      </c>
      <c r="GC403" s="13" t="n">
        <v>-0.00181</v>
      </c>
    </row>
    <row r="404" customFormat="false" ht="15" hidden="false" customHeight="false" outlineLevel="0" collapsed="false">
      <c r="B404" s="8" t="str">
        <f aca="false">Deals!B404</f>
        <v>Stanley Black &amp; Decker, Inc.</v>
      </c>
      <c r="C404" s="12" t="n">
        <v>1</v>
      </c>
      <c r="D404" s="13" t="n">
        <v>0.024686</v>
      </c>
      <c r="E404" s="13" t="n">
        <v>0.010944</v>
      </c>
      <c r="F404" s="13" t="n">
        <v>0.026664</v>
      </c>
      <c r="G404" s="13" t="n">
        <v>-0.000284</v>
      </c>
      <c r="H404" s="13" t="n">
        <v>0.028005</v>
      </c>
      <c r="I404" s="13" t="n">
        <v>0.048403</v>
      </c>
      <c r="J404" s="13" t="n">
        <v>0.07008</v>
      </c>
      <c r="K404" s="13" t="n">
        <v>0.053915</v>
      </c>
      <c r="L404" s="13" t="n">
        <v>0.000354</v>
      </c>
      <c r="M404" s="13" t="n">
        <v>-0.02039</v>
      </c>
      <c r="N404" s="13" t="n">
        <v>-0.042351</v>
      </c>
      <c r="O404" s="13" t="n">
        <v>-0.03367</v>
      </c>
      <c r="P404" s="13" t="n">
        <v>-0.075783</v>
      </c>
      <c r="Q404" s="13" t="n">
        <v>-0.016597</v>
      </c>
      <c r="R404" s="13" t="n">
        <v>-0.041655</v>
      </c>
      <c r="S404" s="13" t="n">
        <v>0.125442</v>
      </c>
      <c r="T404" s="13" t="n">
        <v>-0.059811</v>
      </c>
      <c r="U404" s="13" t="n">
        <v>0.046752</v>
      </c>
      <c r="V404" s="13" t="n">
        <v>-0.204316</v>
      </c>
      <c r="W404" s="13" t="n">
        <v>0.128647</v>
      </c>
      <c r="X404" s="13" t="n">
        <v>-0.084906</v>
      </c>
      <c r="Y404" s="13" t="n">
        <v>0.055955</v>
      </c>
      <c r="Z404" s="13" t="n">
        <v>0.048007</v>
      </c>
      <c r="AA404" s="13" t="n">
        <v>0.033225</v>
      </c>
      <c r="AB404" s="13" t="n">
        <v>0.076595</v>
      </c>
      <c r="AC404" s="13" t="n">
        <v>-0.132196</v>
      </c>
      <c r="AD404" s="13" t="n">
        <v>0.14188</v>
      </c>
      <c r="AE404" s="13" t="n">
        <v>0.020607</v>
      </c>
      <c r="AF404" s="13" t="n">
        <v>-0.095128</v>
      </c>
      <c r="AG404" s="13" t="n">
        <v>0.086934</v>
      </c>
      <c r="AH404" s="13" t="n">
        <v>0.047919</v>
      </c>
      <c r="AI404" s="13" t="n">
        <v>0.046917</v>
      </c>
      <c r="AJ404" s="13" t="n">
        <v>0.050716</v>
      </c>
      <c r="AK404" s="13" t="n">
        <v>-0.038675</v>
      </c>
      <c r="AL404" s="13" t="n">
        <v>-0.098098</v>
      </c>
      <c r="AM404" s="13" t="n">
        <v>-0.299304</v>
      </c>
      <c r="AN404" s="13" t="n">
        <v>0.102</v>
      </c>
      <c r="AO404" s="13" t="n">
        <v>0.138385</v>
      </c>
      <c r="AP404" s="13" t="n">
        <v>0.11654</v>
      </c>
      <c r="AQ404" s="13" t="n">
        <v>0.100014</v>
      </c>
      <c r="AR404" s="13" t="n">
        <v>0.056614</v>
      </c>
      <c r="AS404" s="13" t="n">
        <v>0.00558</v>
      </c>
      <c r="AT404" s="13" t="n">
        <v>0.024661</v>
      </c>
      <c r="AU404" s="13" t="n">
        <v>0.113177</v>
      </c>
      <c r="AV404" s="13" t="n">
        <v>-0.031197</v>
      </c>
      <c r="AW404" s="13" t="n">
        <v>-0.028394</v>
      </c>
      <c r="AX404" s="13" t="n">
        <v>0.007781</v>
      </c>
      <c r="AY404" s="13" t="n">
        <v>0.146019</v>
      </c>
      <c r="AZ404" s="13" t="n">
        <v>0.035559</v>
      </c>
      <c r="BA404" s="13" t="n">
        <v>0.048508</v>
      </c>
      <c r="BB404" s="13" t="n">
        <v>-0.051245</v>
      </c>
      <c r="BC404" s="13" t="n">
        <v>-0.038734</v>
      </c>
      <c r="BD404" s="13" t="n">
        <v>-0.019183</v>
      </c>
      <c r="BE404" s="13" t="n">
        <v>-0.088839</v>
      </c>
      <c r="BF404" s="13" t="n">
        <v>0.025212</v>
      </c>
      <c r="BG404" s="13" t="n">
        <v>-0.023257</v>
      </c>
      <c r="BH404" s="13" t="n">
        <v>0.079309</v>
      </c>
      <c r="BI404" s="13" t="n">
        <v>-0.074064</v>
      </c>
      <c r="BJ404" s="13" t="n">
        <v>-0.068423</v>
      </c>
      <c r="BK404" s="13" t="n">
        <v>-0.135956</v>
      </c>
      <c r="BM404" s="13" t="n">
        <v>0.019229</v>
      </c>
      <c r="BN404" s="13" t="n">
        <v>0.022041</v>
      </c>
      <c r="BO404" s="13" t="n">
        <v>0.002054</v>
      </c>
      <c r="BP404" s="13" t="n">
        <v>0.022453</v>
      </c>
      <c r="BQ404" s="13" t="n">
        <v>0.000712</v>
      </c>
      <c r="BR404" s="13" t="n">
        <v>0.012862</v>
      </c>
      <c r="BS404" s="13" t="n">
        <v>0.007849</v>
      </c>
      <c r="BT404" s="13" t="n">
        <v>0.024267</v>
      </c>
      <c r="BU404" s="13" t="n">
        <v>0.014506</v>
      </c>
      <c r="BV404" s="13" t="n">
        <v>0.053436</v>
      </c>
      <c r="BW404" s="13" t="n">
        <v>-0.049429</v>
      </c>
      <c r="BX404" s="13" t="n">
        <v>-0.039862</v>
      </c>
      <c r="BY404" s="13" t="n">
        <v>0.009306</v>
      </c>
      <c r="BZ404" s="13" t="n">
        <v>0.022007</v>
      </c>
      <c r="CA404" s="13" t="n">
        <v>0.013903</v>
      </c>
      <c r="CB404" s="13" t="n">
        <v>0.052508</v>
      </c>
      <c r="CC404" s="13" t="n">
        <v>0.01952</v>
      </c>
      <c r="CD404" s="13" t="n">
        <v>0.012577</v>
      </c>
      <c r="CE404" s="13" t="n">
        <v>-0.050917</v>
      </c>
      <c r="CF404" s="13" t="n">
        <v>0.032135</v>
      </c>
      <c r="CG404" s="13" t="n">
        <v>-0.071962</v>
      </c>
      <c r="CH404" s="13" t="n">
        <v>0.06413</v>
      </c>
      <c r="CI404" s="13" t="n">
        <v>0.028411</v>
      </c>
      <c r="CJ404" s="13" t="n">
        <v>0.01843</v>
      </c>
      <c r="CK404" s="13" t="n">
        <v>0.031167</v>
      </c>
      <c r="CL404" s="13" t="n">
        <v>-0.055806</v>
      </c>
      <c r="CM404" s="13" t="n">
        <v>0.058061</v>
      </c>
      <c r="CN404" s="13" t="n">
        <v>0.020209</v>
      </c>
      <c r="CO404" s="13" t="n">
        <v>-0.022763</v>
      </c>
      <c r="CP404" s="13" t="n">
        <v>0.014975</v>
      </c>
      <c r="CQ404" s="13" t="n">
        <v>0.017711</v>
      </c>
      <c r="CR404" s="13" t="n">
        <v>0.045297</v>
      </c>
      <c r="CS404" s="13" t="n">
        <v>0.016053</v>
      </c>
      <c r="CT404" s="13" t="n">
        <v>0.005051</v>
      </c>
      <c r="CU404" s="13" t="n">
        <v>-0.080365</v>
      </c>
      <c r="CV404" s="13" t="n">
        <v>-0.110253</v>
      </c>
      <c r="CW404" s="13" t="n">
        <v>0.135805</v>
      </c>
      <c r="CX404" s="13" t="n">
        <v>0.054962</v>
      </c>
      <c r="CY404" s="13" t="n">
        <v>-0.008925</v>
      </c>
      <c r="CZ404" s="13" t="n">
        <v>0.053871</v>
      </c>
      <c r="DA404" s="13" t="n">
        <v>0.063251</v>
      </c>
      <c r="DB404" s="13" t="n">
        <v>-0.033897</v>
      </c>
      <c r="DC404" s="13" t="n">
        <v>0.001671</v>
      </c>
      <c r="DD404" s="13" t="n">
        <v>0.095437</v>
      </c>
      <c r="DE404" s="13" t="n">
        <v>0.018008</v>
      </c>
      <c r="DF404" s="13" t="n">
        <v>-0.004263</v>
      </c>
      <c r="DG404" s="13" t="n">
        <v>0.033434</v>
      </c>
      <c r="DH404" s="13" t="n">
        <v>0.050128</v>
      </c>
      <c r="DI404" s="13" t="n">
        <v>0.057761</v>
      </c>
      <c r="DJ404" s="13" t="n">
        <v>0.008179</v>
      </c>
      <c r="DK404" s="13" t="n">
        <v>0.014271</v>
      </c>
      <c r="DL404" s="13" t="n">
        <v>0.031948</v>
      </c>
      <c r="DM404" s="13" t="n">
        <v>0.041276</v>
      </c>
      <c r="DN404" s="13" t="n">
        <v>-0.062381</v>
      </c>
      <c r="DO404" s="13" t="n">
        <v>0.056413</v>
      </c>
      <c r="DP404" s="13" t="n">
        <v>-0.030068</v>
      </c>
      <c r="DQ404" s="13" t="n">
        <v>0.052595</v>
      </c>
      <c r="DR404" s="13" t="n">
        <v>-0.063404</v>
      </c>
      <c r="DS404" s="13" t="n">
        <v>-0.043294</v>
      </c>
      <c r="DT404" s="13" t="n">
        <v>0.035373</v>
      </c>
      <c r="DV404" s="13" t="n">
        <v>0.016426</v>
      </c>
      <c r="DW404" s="13" t="n">
        <v>0.025849</v>
      </c>
      <c r="DX404" s="13" t="n">
        <v>0.013013</v>
      </c>
      <c r="DY404" s="13" t="n">
        <v>0.026359</v>
      </c>
      <c r="DZ404" s="13" t="n">
        <v>-0.012905</v>
      </c>
      <c r="EA404" s="13" t="n">
        <v>0.031949</v>
      </c>
      <c r="EB404" s="13" t="n">
        <v>0.002843</v>
      </c>
      <c r="EC404" s="13" t="n">
        <v>0.034877</v>
      </c>
      <c r="ED404" s="13" t="n">
        <v>0.027793</v>
      </c>
      <c r="EE404" s="13" t="n">
        <v>0.059316</v>
      </c>
      <c r="EF404" s="13" t="n">
        <v>-0.043523</v>
      </c>
      <c r="EG404" s="13" t="n">
        <v>-0.022218</v>
      </c>
      <c r="EH404" s="13" t="n">
        <v>0.008567</v>
      </c>
      <c r="EI404" s="13" t="n">
        <v>-0.000603</v>
      </c>
      <c r="EJ404" s="13" t="n">
        <v>0.018295</v>
      </c>
      <c r="EK404" s="13" t="n">
        <v>0.035484</v>
      </c>
      <c r="EL404" s="13" t="n">
        <v>0.014023</v>
      </c>
      <c r="EM404" s="13" t="n">
        <v>0.008755</v>
      </c>
      <c r="EN404" s="13" t="n">
        <v>-0.068964</v>
      </c>
      <c r="EO404" s="13" t="n">
        <v>0.026417</v>
      </c>
      <c r="EP404" s="13" t="n">
        <v>-0.084039</v>
      </c>
      <c r="EQ404" s="13" t="n">
        <v>0.092672</v>
      </c>
      <c r="ER404" s="13" t="n">
        <v>0.043486</v>
      </c>
      <c r="ES404" s="13" t="n">
        <v>0.014581</v>
      </c>
      <c r="ET404" s="13" t="n">
        <v>0.04534</v>
      </c>
      <c r="EU404" s="13" t="n">
        <v>-0.065902</v>
      </c>
      <c r="EV404" s="13" t="n">
        <v>0.075383</v>
      </c>
      <c r="EW404" s="13" t="n">
        <v>0.012329</v>
      </c>
      <c r="EX404" s="13" t="n">
        <v>-0.022197</v>
      </c>
      <c r="EY404" s="13" t="n">
        <v>0.023116</v>
      </c>
      <c r="EZ404" s="13" t="n">
        <v>0.000244</v>
      </c>
      <c r="FA404" s="13" t="n">
        <v>0.048315</v>
      </c>
      <c r="FB404" s="13" t="n">
        <v>0.022668</v>
      </c>
      <c r="FC404" s="13" t="n">
        <v>-0.001616</v>
      </c>
      <c r="FD404" s="13" t="n">
        <v>-0.082904</v>
      </c>
      <c r="FE404" s="13" t="n">
        <v>-0.150934</v>
      </c>
      <c r="FF404" s="13" t="n">
        <v>0.150875</v>
      </c>
      <c r="FG404" s="13" t="n">
        <v>0.060166</v>
      </c>
      <c r="FH404" s="13" t="n">
        <v>0.013725</v>
      </c>
      <c r="FI404" s="13" t="n">
        <v>0.051247</v>
      </c>
      <c r="FJ404" s="13" t="n">
        <v>0.043716</v>
      </c>
      <c r="FK404" s="13" t="n">
        <v>-0.011563</v>
      </c>
      <c r="FL404" s="13" t="n">
        <v>-0.010968</v>
      </c>
      <c r="FM404" s="13" t="n">
        <v>0.107181</v>
      </c>
      <c r="FN404" s="13" t="n">
        <v>0.030363</v>
      </c>
      <c r="FO404" s="13" t="n">
        <v>-0.005163</v>
      </c>
      <c r="FP404" s="13" t="n">
        <v>0.036358</v>
      </c>
      <c r="FQ404" s="13" t="n">
        <v>0.054406</v>
      </c>
      <c r="FR404" s="13" t="n">
        <v>0.037926</v>
      </c>
      <c r="FS404" s="13" t="n">
        <v>0.009424</v>
      </c>
      <c r="FT404" s="13" t="n">
        <v>0.005841</v>
      </c>
      <c r="FU404" s="13" t="n">
        <v>0.007504</v>
      </c>
      <c r="FV404" s="13" t="n">
        <v>0.018091</v>
      </c>
      <c r="FW404" s="13" t="n">
        <v>-0.045445</v>
      </c>
      <c r="FX404" s="13" t="n">
        <v>0.054598</v>
      </c>
      <c r="FY404" s="13" t="n">
        <v>-0.036521</v>
      </c>
      <c r="FZ404" s="13" t="n">
        <v>0.062596</v>
      </c>
      <c r="GA404" s="13" t="n">
        <v>-0.052353</v>
      </c>
      <c r="GB404" s="13" t="n">
        <v>-0.01718</v>
      </c>
      <c r="GC404" s="13" t="n">
        <v>0.02918</v>
      </c>
    </row>
    <row r="405" customFormat="false" ht="15" hidden="false" customHeight="false" outlineLevel="0" collapsed="false">
      <c r="B405" s="8" t="str">
        <f aca="false">Deals!B405</f>
        <v>Teledyne Technologies Inc</v>
      </c>
      <c r="C405" s="12" t="n">
        <v>1</v>
      </c>
      <c r="D405" s="13" t="n">
        <v>0.066187</v>
      </c>
      <c r="E405" s="13" t="n">
        <v>-0.024624</v>
      </c>
      <c r="F405" s="13" t="n">
        <v>-0.029351</v>
      </c>
      <c r="G405" s="13" t="n">
        <v>0.068077</v>
      </c>
      <c r="H405" s="13" t="n">
        <v>0.100631</v>
      </c>
      <c r="I405" s="13" t="n">
        <v>0.060776</v>
      </c>
      <c r="J405" s="13" t="n">
        <v>0.067722</v>
      </c>
      <c r="K405" s="13" t="n">
        <v>0.095787</v>
      </c>
      <c r="L405" s="13" t="n">
        <v>-0.02733</v>
      </c>
      <c r="M405" s="13" t="n">
        <v>0.053933</v>
      </c>
      <c r="N405" s="13" t="n">
        <v>-0.026032</v>
      </c>
      <c r="O405" s="13" t="n">
        <v>0.006561</v>
      </c>
      <c r="P405" s="13" t="n">
        <v>-0.000427</v>
      </c>
      <c r="Q405" s="13" t="n">
        <v>0.076808</v>
      </c>
      <c r="R405" s="13" t="n">
        <v>-0.011913</v>
      </c>
      <c r="S405" s="13" t="n">
        <v>0.102281</v>
      </c>
      <c r="T405" s="13" t="n">
        <v>0.081305</v>
      </c>
      <c r="U405" s="13" t="n">
        <v>0.039703</v>
      </c>
      <c r="V405" s="13" t="n">
        <v>-0.102967</v>
      </c>
      <c r="W405" s="13" t="n">
        <v>0.014913</v>
      </c>
      <c r="X405" s="13" t="n">
        <v>-0.077968</v>
      </c>
      <c r="Y405" s="13" t="n">
        <v>0.082822</v>
      </c>
      <c r="Z405" s="13" t="n">
        <v>0.052716</v>
      </c>
      <c r="AA405" s="13" t="n">
        <v>0.004109</v>
      </c>
      <c r="AB405" s="13" t="n">
        <v>0.048521</v>
      </c>
      <c r="AC405" s="13" t="n">
        <v>-0.051145</v>
      </c>
      <c r="AD405" s="13" t="n">
        <v>0.16145</v>
      </c>
      <c r="AE405" s="13" t="n">
        <v>0.06357</v>
      </c>
      <c r="AF405" s="13" t="n">
        <v>0.059427</v>
      </c>
      <c r="AG405" s="13" t="n">
        <v>0.043423</v>
      </c>
      <c r="AH405" s="13" t="n">
        <v>0.023634</v>
      </c>
      <c r="AI405" s="13" t="n">
        <v>0.037591</v>
      </c>
      <c r="AJ405" s="13" t="n">
        <v>0.013304</v>
      </c>
      <c r="AK405" s="13" t="n">
        <v>0.053443</v>
      </c>
      <c r="AL405" s="13" t="n">
        <v>-0.075988</v>
      </c>
      <c r="AM405" s="13" t="n">
        <v>-0.11873</v>
      </c>
      <c r="AN405" s="13" t="n">
        <v>0.095536</v>
      </c>
      <c r="AO405" s="13" t="n">
        <v>0.14877</v>
      </c>
      <c r="AP405" s="13" t="n">
        <v>-0.16885</v>
      </c>
      <c r="AQ405" s="13" t="n">
        <v>-0.013668</v>
      </c>
      <c r="AR405" s="13" t="n">
        <v>0.02253</v>
      </c>
      <c r="AS405" s="13" t="n">
        <v>-0.010841</v>
      </c>
      <c r="AT405" s="13" t="n">
        <v>-0.003417</v>
      </c>
      <c r="AU405" s="13" t="n">
        <v>0.222513</v>
      </c>
      <c r="AV405" s="13" t="n">
        <v>0.037149</v>
      </c>
      <c r="AW405" s="13" t="n">
        <v>-0.089214</v>
      </c>
      <c r="AX405" s="13" t="n">
        <v>0.039187</v>
      </c>
      <c r="AY405" s="13" t="n">
        <v>0.11496</v>
      </c>
      <c r="AZ405" s="13" t="n">
        <v>0.082437</v>
      </c>
      <c r="BA405" s="13" t="n">
        <v>-0.06316</v>
      </c>
      <c r="BB405" s="13" t="n">
        <v>-0.001526</v>
      </c>
      <c r="BC405" s="13" t="n">
        <v>0.081035</v>
      </c>
      <c r="BD405" s="13" t="n">
        <v>0.023434</v>
      </c>
      <c r="BE405" s="13" t="n">
        <v>-0.072942</v>
      </c>
      <c r="BF405" s="13" t="n">
        <v>0.045719</v>
      </c>
      <c r="BG405" s="13" t="n">
        <v>-0.075531</v>
      </c>
      <c r="BH405" s="13" t="n">
        <v>0.052012</v>
      </c>
      <c r="BI405" s="13" t="n">
        <v>-0.035386</v>
      </c>
      <c r="BJ405" s="13" t="n">
        <v>0.018864</v>
      </c>
      <c r="BK405" s="13" t="n">
        <v>0.100727</v>
      </c>
      <c r="BM405" s="13" t="n">
        <v>0.016783</v>
      </c>
      <c r="BN405" s="13" t="n">
        <v>-0.005317</v>
      </c>
      <c r="BO405" s="13" t="n">
        <v>0.015919</v>
      </c>
      <c r="BP405" s="13" t="n">
        <v>0.011914</v>
      </c>
      <c r="BQ405" s="13" t="n">
        <v>0.001535</v>
      </c>
      <c r="BR405" s="13" t="n">
        <v>0.037843</v>
      </c>
      <c r="BS405" s="13" t="n">
        <v>0.032391</v>
      </c>
      <c r="BT405" s="13" t="n">
        <v>0.048332</v>
      </c>
      <c r="BU405" s="13" t="n">
        <v>0.007703</v>
      </c>
      <c r="BV405" s="13" t="n">
        <v>0.056247</v>
      </c>
      <c r="BW405" s="13" t="n">
        <v>-0.049482</v>
      </c>
      <c r="BX405" s="13" t="n">
        <v>0.001997</v>
      </c>
      <c r="BY405" s="13" t="n">
        <v>-0.00721</v>
      </c>
      <c r="BZ405" s="13" t="n">
        <v>0.045945</v>
      </c>
      <c r="CA405" s="13" t="n">
        <v>0.013577</v>
      </c>
      <c r="CB405" s="13" t="n">
        <v>0.031178</v>
      </c>
      <c r="CC405" s="13" t="n">
        <v>0.031503</v>
      </c>
      <c r="CD405" s="13" t="n">
        <v>0.003622</v>
      </c>
      <c r="CE405" s="13" t="n">
        <v>-0.100105</v>
      </c>
      <c r="CF405" s="13" t="n">
        <v>0.01902</v>
      </c>
      <c r="CG405" s="13" t="n">
        <v>-0.114177</v>
      </c>
      <c r="CH405" s="13" t="n">
        <v>0.10528</v>
      </c>
      <c r="CI405" s="13" t="n">
        <v>0.049014</v>
      </c>
      <c r="CJ405" s="13" t="n">
        <v>0.009375</v>
      </c>
      <c r="CK405" s="13" t="n">
        <v>0.040175</v>
      </c>
      <c r="CL405" s="13" t="n">
        <v>-0.077156</v>
      </c>
      <c r="CM405" s="13" t="n">
        <v>0.095604</v>
      </c>
      <c r="CN405" s="13" t="n">
        <v>0.012269</v>
      </c>
      <c r="CO405" s="13" t="n">
        <v>-0.046106</v>
      </c>
      <c r="CP405" s="13" t="n">
        <v>0.03074</v>
      </c>
      <c r="CQ405" s="13" t="n">
        <v>0.015052</v>
      </c>
      <c r="CR405" s="13" t="n">
        <v>0.040888</v>
      </c>
      <c r="CS405" s="13" t="n">
        <v>0.02847</v>
      </c>
      <c r="CT405" s="13" t="n">
        <v>-0.018014</v>
      </c>
      <c r="CU405" s="13" t="n">
        <v>-0.071353</v>
      </c>
      <c r="CV405" s="13" t="n">
        <v>-0.185883</v>
      </c>
      <c r="CW405" s="13" t="n">
        <v>0.145135</v>
      </c>
      <c r="CX405" s="13" t="n">
        <v>0.091203</v>
      </c>
      <c r="CY405" s="13" t="n">
        <v>0.008282</v>
      </c>
      <c r="CZ405" s="13" t="n">
        <v>0.074489</v>
      </c>
      <c r="DA405" s="13" t="n">
        <v>0.035349</v>
      </c>
      <c r="DB405" s="13" t="n">
        <v>-0.025095</v>
      </c>
      <c r="DC405" s="13" t="n">
        <v>0.015228</v>
      </c>
      <c r="DD405" s="13" t="n">
        <v>0.126834</v>
      </c>
      <c r="DE405" s="13" t="n">
        <v>0.058211</v>
      </c>
      <c r="DF405" s="13" t="n">
        <v>0.006644</v>
      </c>
      <c r="DG405" s="13" t="n">
        <v>0.052711</v>
      </c>
      <c r="DH405" s="13" t="n">
        <v>0.041592</v>
      </c>
      <c r="DI405" s="13" t="n">
        <v>0.031215</v>
      </c>
      <c r="DJ405" s="13" t="n">
        <v>-0.000996</v>
      </c>
      <c r="DK405" s="13" t="n">
        <v>0.002585</v>
      </c>
      <c r="DL405" s="13" t="n">
        <v>0.018915</v>
      </c>
      <c r="DM405" s="13" t="n">
        <v>0.015678</v>
      </c>
      <c r="DN405" s="13" t="n">
        <v>-0.05048</v>
      </c>
      <c r="DO405" s="13" t="n">
        <v>0.055583</v>
      </c>
      <c r="DP405" s="13" t="n">
        <v>-0.019604</v>
      </c>
      <c r="DQ405" s="13" t="n">
        <v>0.058722</v>
      </c>
      <c r="DR405" s="13" t="n">
        <v>-0.071201</v>
      </c>
      <c r="DS405" s="13" t="n">
        <v>0.004318</v>
      </c>
      <c r="DT405" s="13" t="n">
        <v>0.011975</v>
      </c>
      <c r="DV405" s="13" t="n">
        <v>0.018779</v>
      </c>
      <c r="DW405" s="13" t="n">
        <v>-0.004455</v>
      </c>
      <c r="DX405" s="13" t="n">
        <v>0.018669</v>
      </c>
      <c r="DY405" s="13" t="n">
        <v>0.0107</v>
      </c>
      <c r="DZ405" s="13" t="n">
        <v>0.000746</v>
      </c>
      <c r="EA405" s="13" t="n">
        <v>0.036305</v>
      </c>
      <c r="EB405" s="13" t="n">
        <v>0.031812</v>
      </c>
      <c r="EC405" s="13" t="n">
        <v>0.046824</v>
      </c>
      <c r="ED405" s="13" t="n">
        <v>0.008793</v>
      </c>
      <c r="EE405" s="13" t="n">
        <v>0.055211</v>
      </c>
      <c r="EF405" s="13" t="n">
        <v>-0.04486</v>
      </c>
      <c r="EG405" s="13" t="n">
        <v>-0.001829</v>
      </c>
      <c r="EH405" s="13" t="n">
        <v>-0.009547</v>
      </c>
      <c r="EI405" s="13" t="n">
        <v>0.045144</v>
      </c>
      <c r="EJ405" s="13" t="n">
        <v>0.013947</v>
      </c>
      <c r="EK405" s="13" t="n">
        <v>0.032185</v>
      </c>
      <c r="EL405" s="13" t="n">
        <v>0.030858</v>
      </c>
      <c r="EM405" s="13" t="n">
        <v>-0.000878</v>
      </c>
      <c r="EN405" s="13" t="n">
        <v>-0.102856</v>
      </c>
      <c r="EO405" s="13" t="n">
        <v>0.0193</v>
      </c>
      <c r="EP405" s="13" t="n">
        <v>-0.118256</v>
      </c>
      <c r="EQ405" s="13" t="n">
        <v>0.112082</v>
      </c>
      <c r="ER405" s="13" t="n">
        <v>0.05047</v>
      </c>
      <c r="ES405" s="13" t="n">
        <v>0.004414</v>
      </c>
      <c r="ET405" s="13" t="n">
        <v>0.045636</v>
      </c>
      <c r="EU405" s="13" t="n">
        <v>-0.085719</v>
      </c>
      <c r="EV405" s="13" t="n">
        <v>0.094344</v>
      </c>
      <c r="EW405" s="13" t="n">
        <v>0.009871</v>
      </c>
      <c r="EX405" s="13" t="n">
        <v>-0.050563</v>
      </c>
      <c r="EY405" s="13" t="n">
        <v>0.032459</v>
      </c>
      <c r="EZ405" s="13" t="n">
        <v>0.011985</v>
      </c>
      <c r="FA405" s="13" t="n">
        <v>0.039272</v>
      </c>
      <c r="FB405" s="13" t="n">
        <v>0.029408</v>
      </c>
      <c r="FC405" s="13" t="n">
        <v>-0.02365</v>
      </c>
      <c r="FD405" s="13" t="n">
        <v>-0.076039</v>
      </c>
      <c r="FE405" s="13" t="n">
        <v>-0.200642</v>
      </c>
      <c r="FF405" s="13" t="n">
        <v>0.153123</v>
      </c>
      <c r="FG405" s="13" t="n">
        <v>0.076251</v>
      </c>
      <c r="FH405" s="13" t="n">
        <v>0.019646</v>
      </c>
      <c r="FI405" s="13" t="n">
        <v>0.073602</v>
      </c>
      <c r="FJ405" s="13" t="n">
        <v>0.033359</v>
      </c>
      <c r="FK405" s="13" t="n">
        <v>-0.034294</v>
      </c>
      <c r="FL405" s="13" t="n">
        <v>0.009723</v>
      </c>
      <c r="FM405" s="13" t="n">
        <v>0.129694</v>
      </c>
      <c r="FN405" s="13" t="n">
        <v>0.059796</v>
      </c>
      <c r="FO405" s="13" t="n">
        <v>0.020209</v>
      </c>
      <c r="FP405" s="13" t="n">
        <v>0.046584</v>
      </c>
      <c r="FQ405" s="13" t="n">
        <v>0.042845</v>
      </c>
      <c r="FR405" s="13" t="n">
        <v>0.034177</v>
      </c>
      <c r="FS405" s="13" t="n">
        <v>-0.007006</v>
      </c>
      <c r="FT405" s="13" t="n">
        <v>0.001047</v>
      </c>
      <c r="FU405" s="13" t="n">
        <v>0.00943</v>
      </c>
      <c r="FV405" s="13" t="n">
        <v>0.0133</v>
      </c>
      <c r="FW405" s="13" t="n">
        <v>-0.050123</v>
      </c>
      <c r="FX405" s="13" t="n">
        <v>0.053583</v>
      </c>
      <c r="FY405" s="13" t="n">
        <v>-0.022478</v>
      </c>
      <c r="FZ405" s="13" t="n">
        <v>0.054778</v>
      </c>
      <c r="GA405" s="13" t="n">
        <v>-0.066878</v>
      </c>
      <c r="GB405" s="13" t="n">
        <v>0.009682</v>
      </c>
      <c r="GC405" s="13" t="n">
        <v>0.003909</v>
      </c>
    </row>
    <row r="406" customFormat="false" ht="15" hidden="false" customHeight="false" outlineLevel="0" collapsed="false">
      <c r="B406" s="8" t="str">
        <f aca="false">Deals!B406</f>
        <v>Alarm.Com Holdings, Inc.</v>
      </c>
      <c r="C406" s="12" t="n">
        <v>1</v>
      </c>
      <c r="D406" s="13" t="n">
        <v>0.060833</v>
      </c>
      <c r="E406" s="13" t="n">
        <v>-0.00184</v>
      </c>
      <c r="F406" s="13" t="n">
        <v>0.156068</v>
      </c>
      <c r="G406" s="13" t="n">
        <v>0.01063</v>
      </c>
      <c r="H406" s="13" t="n">
        <v>0.181173</v>
      </c>
      <c r="I406" s="13" t="n">
        <v>0.005788</v>
      </c>
      <c r="J406" s="13" t="n">
        <v>0.033201</v>
      </c>
      <c r="K406" s="13" t="n">
        <v>-0.121894</v>
      </c>
      <c r="L406" s="13" t="n">
        <v>-0.079044</v>
      </c>
      <c r="M406" s="13" t="n">
        <v>0.016689</v>
      </c>
      <c r="N406" s="13" t="n">
        <v>-0.058364</v>
      </c>
      <c r="O406" s="13" t="n">
        <v>0.044272</v>
      </c>
      <c r="P406" s="13" t="n">
        <v>0.069952</v>
      </c>
      <c r="Q406" s="13" t="n">
        <v>0.100297</v>
      </c>
      <c r="R406" s="13" t="n">
        <v>-0.091155</v>
      </c>
      <c r="S406" s="13" t="n">
        <v>0.061664</v>
      </c>
      <c r="T406" s="13" t="n">
        <v>0.313039</v>
      </c>
      <c r="U406" s="13" t="n">
        <v>0.019719</v>
      </c>
      <c r="V406" s="13" t="n">
        <v>-0.225087</v>
      </c>
      <c r="W406" s="13" t="n">
        <v>0.14321</v>
      </c>
      <c r="X406" s="13" t="n">
        <v>0.020059</v>
      </c>
      <c r="Y406" s="13" t="n">
        <v>0.213225</v>
      </c>
      <c r="Z406" s="13" t="n">
        <v>0.042905</v>
      </c>
      <c r="AA406" s="13" t="n">
        <v>-0.011123</v>
      </c>
      <c r="AB406" s="13" t="n">
        <v>0.092142</v>
      </c>
      <c r="AC406" s="13" t="n">
        <v>-0.177342</v>
      </c>
      <c r="AD406" s="13" t="n">
        <v>-0.08249</v>
      </c>
      <c r="AE406" s="13" t="n">
        <v>-0.067103</v>
      </c>
      <c r="AF406" s="13" t="n">
        <v>-0.046283</v>
      </c>
      <c r="AG406" s="13" t="n">
        <v>-0.020168</v>
      </c>
      <c r="AH406" s="13" t="n">
        <v>0.059177</v>
      </c>
      <c r="AI406" s="13" t="n">
        <v>-0.117004</v>
      </c>
      <c r="AJ406" s="13" t="n">
        <v>-0.014901</v>
      </c>
      <c r="AK406" s="13" t="n">
        <v>0.022341</v>
      </c>
      <c r="AL406" s="13" t="n">
        <v>0.098338</v>
      </c>
      <c r="AM406" s="13" t="n">
        <v>-0.193575</v>
      </c>
      <c r="AN406" s="13" t="n">
        <v>0.149576</v>
      </c>
      <c r="AO406" s="13" t="n">
        <v>0.057232</v>
      </c>
      <c r="AP406" s="13" t="n">
        <v>0.37048</v>
      </c>
      <c r="AQ406" s="13" t="n">
        <v>0.080697</v>
      </c>
      <c r="AR406" s="13" t="n">
        <v>-0.145203</v>
      </c>
      <c r="AS406" s="13" t="n">
        <v>-0.077167</v>
      </c>
      <c r="AT406" s="13" t="n">
        <v>0.055747</v>
      </c>
      <c r="AU406" s="13" t="n">
        <v>0.301389</v>
      </c>
      <c r="AV406" s="13" t="n">
        <v>0.362798</v>
      </c>
      <c r="AW406" s="13" t="n">
        <v>-0.101788</v>
      </c>
      <c r="AX406" s="13" t="n">
        <v>-0.05424</v>
      </c>
      <c r="AY406" s="13" t="n">
        <v>-0.017069</v>
      </c>
      <c r="AZ406" s="13" t="n">
        <v>0.039129</v>
      </c>
      <c r="BA406" s="13" t="n">
        <v>-0.08779</v>
      </c>
      <c r="BB406" s="13" t="n">
        <v>0.034441</v>
      </c>
      <c r="BC406" s="13" t="n">
        <v>-0.017473</v>
      </c>
      <c r="BD406" s="13" t="n">
        <v>0.013338</v>
      </c>
      <c r="BE406" s="13" t="n">
        <v>-0.072809</v>
      </c>
      <c r="BF406" s="13" t="n">
        <v>0.077631</v>
      </c>
      <c r="BG406" s="13" t="n">
        <v>-0.05305</v>
      </c>
      <c r="BH406" s="13" t="n">
        <v>0.062915</v>
      </c>
      <c r="BI406" s="13" t="n">
        <v>-0.12074</v>
      </c>
      <c r="BJ406" s="13" t="n">
        <v>-0.117205</v>
      </c>
      <c r="BK406" s="13" t="n">
        <v>0.00957</v>
      </c>
      <c r="BM406" s="13" t="n">
        <v>0.039279</v>
      </c>
      <c r="BN406" s="13" t="n">
        <v>0.004125</v>
      </c>
      <c r="BO406" s="13" t="n">
        <v>0.060634</v>
      </c>
      <c r="BP406" s="13" t="n">
        <v>-0.000707</v>
      </c>
      <c r="BQ406" s="13" t="n">
        <v>-0.008322</v>
      </c>
      <c r="BR406" s="13" t="n">
        <v>0.056939</v>
      </c>
      <c r="BS406" s="13" t="n">
        <v>0.002457</v>
      </c>
      <c r="BT406" s="13" t="n">
        <v>0.021676</v>
      </c>
      <c r="BU406" s="13" t="n">
        <v>0.000668</v>
      </c>
      <c r="BV406" s="13" t="n">
        <v>0.028132</v>
      </c>
      <c r="BW406" s="13" t="n">
        <v>-0.040882</v>
      </c>
      <c r="BX406" s="13" t="n">
        <v>0.020508</v>
      </c>
      <c r="BY406" s="13" t="n">
        <v>0.001011</v>
      </c>
      <c r="BZ406" s="13" t="n">
        <v>0.086613</v>
      </c>
      <c r="CA406" s="13" t="n">
        <v>0.011741</v>
      </c>
      <c r="CB406" s="13" t="n">
        <v>0.014514</v>
      </c>
      <c r="CC406" s="13" t="n">
        <v>0.076902</v>
      </c>
      <c r="CD406" s="13" t="n">
        <v>-0.014745</v>
      </c>
      <c r="CE406" s="13" t="n">
        <v>-0.126874</v>
      </c>
      <c r="CF406" s="13" t="n">
        <v>0.032953</v>
      </c>
      <c r="CG406" s="13" t="n">
        <v>-0.121824</v>
      </c>
      <c r="CH406" s="13" t="n">
        <v>0.105013</v>
      </c>
      <c r="CI406" s="13" t="n">
        <v>0.062329</v>
      </c>
      <c r="CJ406" s="13" t="n">
        <v>-0.003609</v>
      </c>
      <c r="CK406" s="13" t="n">
        <v>0.031597</v>
      </c>
      <c r="CL406" s="13" t="n">
        <v>-0.087487</v>
      </c>
      <c r="CM406" s="13" t="n">
        <v>0.087277</v>
      </c>
      <c r="CN406" s="13" t="n">
        <v>-0.028809</v>
      </c>
      <c r="CO406" s="13" t="n">
        <v>-0.01142</v>
      </c>
      <c r="CP406" s="13" t="n">
        <v>-0.016157</v>
      </c>
      <c r="CQ406" s="13" t="n">
        <v>0.036256</v>
      </c>
      <c r="CR406" s="13" t="n">
        <v>0.080028</v>
      </c>
      <c r="CS406" s="13" t="n">
        <v>0.039635</v>
      </c>
      <c r="CT406" s="13" t="n">
        <v>-0.02818</v>
      </c>
      <c r="CU406" s="13" t="n">
        <v>-0.076341</v>
      </c>
      <c r="CV406" s="13" t="n">
        <v>-0.193604</v>
      </c>
      <c r="CW406" s="13" t="n">
        <v>0.193768</v>
      </c>
      <c r="CX406" s="13" t="n">
        <v>0.102705</v>
      </c>
      <c r="CY406" s="13" t="n">
        <v>0.05686</v>
      </c>
      <c r="CZ406" s="13" t="n">
        <v>0.007253</v>
      </c>
      <c r="DA406" s="13" t="n">
        <v>0.079862</v>
      </c>
      <c r="DB406" s="13" t="n">
        <v>0.003401</v>
      </c>
      <c r="DC406" s="13" t="n">
        <v>-0.019809</v>
      </c>
      <c r="DD406" s="13" t="n">
        <v>0.214791</v>
      </c>
      <c r="DE406" s="13" t="n">
        <v>0.115065</v>
      </c>
      <c r="DF406" s="13" t="n">
        <v>0.116678</v>
      </c>
      <c r="DG406" s="13" t="n">
        <v>0.040745</v>
      </c>
      <c r="DH406" s="13" t="n">
        <v>-0.048473</v>
      </c>
      <c r="DI406" s="13" t="n">
        <v>0.032353</v>
      </c>
      <c r="DJ406" s="13" t="n">
        <v>-0.025949</v>
      </c>
      <c r="DK406" s="13" t="n">
        <v>0.06983</v>
      </c>
      <c r="DL406" s="13" t="n">
        <v>-0.075376</v>
      </c>
      <c r="DM406" s="13" t="n">
        <v>0.020545</v>
      </c>
      <c r="DN406" s="13" t="n">
        <v>-0.052806</v>
      </c>
      <c r="DO406" s="13" t="n">
        <v>0.024457</v>
      </c>
      <c r="DP406" s="13" t="n">
        <v>-0.080613</v>
      </c>
      <c r="DQ406" s="13" t="n">
        <v>-0.005266</v>
      </c>
      <c r="DR406" s="13" t="n">
        <v>-0.163775</v>
      </c>
      <c r="DS406" s="13" t="n">
        <v>-0.001611</v>
      </c>
      <c r="DT406" s="13" t="n">
        <v>0.012199</v>
      </c>
      <c r="DV406" s="13" t="n">
        <v>0.025624</v>
      </c>
      <c r="DW406" s="13" t="n">
        <v>0.00125</v>
      </c>
      <c r="DX406" s="13" t="n">
        <v>0.064913</v>
      </c>
      <c r="DY406" s="13" t="n">
        <v>-0.000761</v>
      </c>
      <c r="DZ406" s="13" t="n">
        <v>-0.00633</v>
      </c>
      <c r="EA406" s="13" t="n">
        <v>0.065065</v>
      </c>
      <c r="EB406" s="13" t="n">
        <v>0.003386</v>
      </c>
      <c r="EC406" s="13" t="n">
        <v>0.017911</v>
      </c>
      <c r="ED406" s="13" t="n">
        <v>0.013895</v>
      </c>
      <c r="EE406" s="13" t="n">
        <v>0.034612</v>
      </c>
      <c r="EF406" s="13" t="n">
        <v>-0.042567</v>
      </c>
      <c r="EG406" s="13" t="n">
        <v>0.0217</v>
      </c>
      <c r="EH406" s="13" t="n">
        <v>0.00687</v>
      </c>
      <c r="EI406" s="13" t="n">
        <v>0.088975</v>
      </c>
      <c r="EJ406" s="13" t="n">
        <v>0.018863</v>
      </c>
      <c r="EK406" s="13" t="n">
        <v>0.018278</v>
      </c>
      <c r="EL406" s="13" t="n">
        <v>0.080577</v>
      </c>
      <c r="EM406" s="13" t="n">
        <v>-0.022076</v>
      </c>
      <c r="EN406" s="13" t="n">
        <v>-0.128605</v>
      </c>
      <c r="EO406" s="13" t="n">
        <v>0.03849</v>
      </c>
      <c r="EP406" s="13" t="n">
        <v>-0.118677</v>
      </c>
      <c r="EQ406" s="13" t="n">
        <v>0.111825</v>
      </c>
      <c r="ER406" s="13" t="n">
        <v>0.058983</v>
      </c>
      <c r="ES406" s="13" t="n">
        <v>-0.002331</v>
      </c>
      <c r="ET406" s="13" t="n">
        <v>0.039686</v>
      </c>
      <c r="EU406" s="13" t="n">
        <v>-0.087181</v>
      </c>
      <c r="EV406" s="13" t="n">
        <v>0.089517</v>
      </c>
      <c r="EW406" s="13" t="n">
        <v>-0.030387</v>
      </c>
      <c r="EX406" s="13" t="n">
        <v>-0.027645</v>
      </c>
      <c r="EY406" s="13" t="n">
        <v>-0.007693</v>
      </c>
      <c r="EZ406" s="13" t="n">
        <v>0.029804</v>
      </c>
      <c r="FA406" s="13" t="n">
        <v>0.120162</v>
      </c>
      <c r="FB406" s="13" t="n">
        <v>0.049735</v>
      </c>
      <c r="FC406" s="13" t="n">
        <v>-0.026751</v>
      </c>
      <c r="FD406" s="13" t="n">
        <v>-0.068025</v>
      </c>
      <c r="FE406" s="13" t="n">
        <v>-0.203745</v>
      </c>
      <c r="FF406" s="13" t="n">
        <v>0.199644</v>
      </c>
      <c r="FG406" s="13" t="n">
        <v>0.10533</v>
      </c>
      <c r="FH406" s="13" t="n">
        <v>0.060359</v>
      </c>
      <c r="FI406" s="13" t="n">
        <v>0.001874</v>
      </c>
      <c r="FJ406" s="13" t="n">
        <v>0.087533</v>
      </c>
      <c r="FK406" s="13" t="n">
        <v>-0.011573</v>
      </c>
      <c r="FL406" s="13" t="n">
        <v>-0.028636</v>
      </c>
      <c r="FM406" s="13" t="n">
        <v>0.206308</v>
      </c>
      <c r="FN406" s="13" t="n">
        <v>0.094331</v>
      </c>
      <c r="FO406" s="13" t="n">
        <v>0.112618</v>
      </c>
      <c r="FP406" s="13" t="n">
        <v>0.051624</v>
      </c>
      <c r="FQ406" s="13" t="n">
        <v>-0.046095</v>
      </c>
      <c r="FR406" s="13" t="n">
        <v>0.028573</v>
      </c>
      <c r="FS406" s="13" t="n">
        <v>-0.026132</v>
      </c>
      <c r="FT406" s="13" t="n">
        <v>0.06635</v>
      </c>
      <c r="FU406" s="13" t="n">
        <v>-0.076813</v>
      </c>
      <c r="FV406" s="13" t="n">
        <v>0.018217</v>
      </c>
      <c r="FW406" s="13" t="n">
        <v>-0.053317</v>
      </c>
      <c r="FX406" s="13" t="n">
        <v>0.021146</v>
      </c>
      <c r="FY406" s="13" t="n">
        <v>-0.091985</v>
      </c>
      <c r="FZ406" s="13" t="n">
        <v>-0.014805</v>
      </c>
      <c r="GA406" s="13" t="n">
        <v>-0.173369</v>
      </c>
      <c r="GB406" s="13" t="n">
        <v>-0.012789</v>
      </c>
      <c r="GC406" s="13" t="n">
        <v>0.018464</v>
      </c>
    </row>
    <row r="407" customFormat="false" ht="15" hidden="false" customHeight="false" outlineLevel="0" collapsed="false">
      <c r="B407" s="8" t="str">
        <f aca="false">Deals!B407</f>
        <v>Nordson Corporation</v>
      </c>
      <c r="C407" s="12" t="n">
        <v>1</v>
      </c>
      <c r="D407" s="13" t="n">
        <v>-0.074441</v>
      </c>
      <c r="E407" s="13" t="n">
        <v>0.046945</v>
      </c>
      <c r="F407" s="13" t="n">
        <v>0.046818</v>
      </c>
      <c r="G407" s="13" t="n">
        <v>-0.13937</v>
      </c>
      <c r="H407" s="13" t="n">
        <v>0.084172</v>
      </c>
      <c r="I407" s="13" t="n">
        <v>0.069114</v>
      </c>
      <c r="J407" s="13" t="n">
        <v>0.013182</v>
      </c>
      <c r="K407" s="13" t="n">
        <v>0.140542</v>
      </c>
      <c r="L407" s="13" t="n">
        <v>-0.018306</v>
      </c>
      <c r="M407" s="13" t="n">
        <v>-0.067144</v>
      </c>
      <c r="N407" s="13" t="n">
        <v>0.016931</v>
      </c>
      <c r="O407" s="13" t="n">
        <v>-0.05677</v>
      </c>
      <c r="P407" s="13" t="n">
        <v>-0.023095</v>
      </c>
      <c r="Q407" s="13" t="n">
        <v>0.022128</v>
      </c>
      <c r="R407" s="13" t="n">
        <v>0.044389</v>
      </c>
      <c r="S407" s="13" t="n">
        <v>0.036612</v>
      </c>
      <c r="T407" s="13" t="n">
        <v>-0.000863</v>
      </c>
      <c r="U407" s="13" t="n">
        <v>-0.116847</v>
      </c>
      <c r="V407" s="13" t="n">
        <v>-0.018423</v>
      </c>
      <c r="W407" s="13" t="n">
        <v>-0.008803</v>
      </c>
      <c r="X407" s="13" t="n">
        <v>0.086217</v>
      </c>
      <c r="Y407" s="13" t="n">
        <v>0.047208</v>
      </c>
      <c r="Z407" s="13" t="n">
        <v>-0.023866</v>
      </c>
      <c r="AA407" s="13" t="n">
        <v>0.101343</v>
      </c>
      <c r="AB407" s="13" t="n">
        <v>-0.139294</v>
      </c>
      <c r="AC407" s="13" t="n">
        <v>0.1249</v>
      </c>
      <c r="AD407" s="13" t="n">
        <v>0.002477</v>
      </c>
      <c r="AE407" s="13" t="n">
        <v>-0.040237</v>
      </c>
      <c r="AF407" s="13" t="n">
        <v>0.075758</v>
      </c>
      <c r="AG407" s="13" t="n">
        <v>0.072132</v>
      </c>
      <c r="AH407" s="13" t="n">
        <v>0.057522</v>
      </c>
      <c r="AI407" s="13" t="n">
        <v>-0.018031</v>
      </c>
      <c r="AJ407" s="13" t="n">
        <v>0.036969</v>
      </c>
      <c r="AK407" s="13" t="n">
        <v>-0.139524</v>
      </c>
      <c r="AL407" s="13" t="n">
        <v>-0.070406</v>
      </c>
      <c r="AM407" s="13" t="n">
        <v>0.191308</v>
      </c>
      <c r="AN407" s="13" t="n">
        <v>0.17053</v>
      </c>
      <c r="AO407" s="13" t="n">
        <v>0.007221</v>
      </c>
      <c r="AP407" s="13" t="n">
        <v>0.020663</v>
      </c>
      <c r="AQ407" s="13" t="n">
        <v>-0.036874</v>
      </c>
      <c r="AR407" s="13" t="n">
        <v>0.028581</v>
      </c>
      <c r="AS407" s="13" t="n">
        <v>0.008393</v>
      </c>
      <c r="AT407" s="13" t="n">
        <v>0.053663</v>
      </c>
      <c r="AU407" s="13" t="n">
        <v>-0.014033</v>
      </c>
      <c r="AV407" s="13" t="n">
        <v>-0.109281</v>
      </c>
      <c r="AW407" s="13" t="n">
        <v>0.074976</v>
      </c>
      <c r="AX407" s="13" t="n">
        <v>0.032587</v>
      </c>
      <c r="AY407" s="13" t="n">
        <v>0.064073</v>
      </c>
      <c r="AZ407" s="13" t="n">
        <v>0.048626</v>
      </c>
      <c r="BA407" s="13" t="n">
        <v>-0.009834</v>
      </c>
      <c r="BB407" s="13" t="n">
        <v>0.030158</v>
      </c>
      <c r="BC407" s="13" t="n">
        <v>0.055145</v>
      </c>
      <c r="BD407" s="13" t="n">
        <v>-0.001886</v>
      </c>
      <c r="BE407" s="13" t="n">
        <v>0.067436</v>
      </c>
      <c r="BF407" s="13" t="n">
        <v>-7.9E-005</v>
      </c>
      <c r="BG407" s="13" t="n">
        <v>0.004249</v>
      </c>
      <c r="BH407" s="13" t="n">
        <v>-0.089043</v>
      </c>
      <c r="BI407" s="13" t="n">
        <v>-0.026017</v>
      </c>
      <c r="BJ407" s="13" t="n">
        <v>0.002605</v>
      </c>
      <c r="BK407" s="13" t="n">
        <v>-0.050159</v>
      </c>
      <c r="BM407" s="13" t="n">
        <v>0.015499</v>
      </c>
      <c r="BN407" s="13" t="n">
        <v>0.015566</v>
      </c>
      <c r="BO407" s="13" t="n">
        <v>0.016712</v>
      </c>
      <c r="BP407" s="13" t="n">
        <v>0.00901</v>
      </c>
      <c r="BQ407" s="13" t="n">
        <v>0.030275</v>
      </c>
      <c r="BR407" s="13" t="n">
        <v>0.026216</v>
      </c>
      <c r="BS407" s="13" t="n">
        <v>0.047855</v>
      </c>
      <c r="BT407" s="13" t="n">
        <v>0.004199</v>
      </c>
      <c r="BU407" s="13" t="n">
        <v>0.05055</v>
      </c>
      <c r="BV407" s="13" t="n">
        <v>-0.032593</v>
      </c>
      <c r="BW407" s="13" t="n">
        <v>-0.004648</v>
      </c>
      <c r="BX407" s="13" t="n">
        <v>-0.000105</v>
      </c>
      <c r="BY407" s="13" t="n">
        <v>0.041052</v>
      </c>
      <c r="BZ407" s="13" t="n">
        <v>0.01575</v>
      </c>
      <c r="CA407" s="13" t="n">
        <v>0.0235</v>
      </c>
      <c r="CB407" s="13" t="n">
        <v>0.07386</v>
      </c>
      <c r="CC407" s="13" t="n">
        <v>-0.00907</v>
      </c>
      <c r="CD407" s="13" t="n">
        <v>-0.096152</v>
      </c>
      <c r="CE407" s="13" t="n">
        <v>0.026368</v>
      </c>
      <c r="CF407" s="13" t="n">
        <v>-0.101022</v>
      </c>
      <c r="CG407" s="13" t="n">
        <v>0.11301</v>
      </c>
      <c r="CH407" s="13" t="n">
        <v>0.06969</v>
      </c>
      <c r="CI407" s="13" t="n">
        <v>0.017969</v>
      </c>
      <c r="CJ407" s="13" t="n">
        <v>0.032145</v>
      </c>
      <c r="CK407" s="13" t="n">
        <v>-0.055126</v>
      </c>
      <c r="CL407" s="13" t="n">
        <v>0.071522</v>
      </c>
      <c r="CM407" s="13" t="n">
        <v>0.021182</v>
      </c>
      <c r="CN407" s="13" t="n">
        <v>-0.01992</v>
      </c>
      <c r="CO407" s="13" t="n">
        <v>-0.032211</v>
      </c>
      <c r="CP407" s="13" t="n">
        <v>0.027653</v>
      </c>
      <c r="CQ407" s="13" t="n">
        <v>0.076121</v>
      </c>
      <c r="CR407" s="13" t="n">
        <v>-0.004684</v>
      </c>
      <c r="CS407" s="13" t="n">
        <v>0.010148</v>
      </c>
      <c r="CT407" s="13" t="n">
        <v>-0.066348</v>
      </c>
      <c r="CU407" s="13" t="n">
        <v>-0.121418</v>
      </c>
      <c r="CV407" s="13" t="n">
        <v>0.165635</v>
      </c>
      <c r="CW407" s="13" t="n">
        <v>0.108631</v>
      </c>
      <c r="CX407" s="13" t="n">
        <v>0.022515</v>
      </c>
      <c r="CY407" s="13" t="n">
        <v>0.060034</v>
      </c>
      <c r="CZ407" s="13" t="n">
        <v>0.042064</v>
      </c>
      <c r="DA407" s="13" t="n">
        <v>0.00853</v>
      </c>
      <c r="DB407" s="13" t="n">
        <v>0.014059</v>
      </c>
      <c r="DC407" s="13" t="n">
        <v>0.135594</v>
      </c>
      <c r="DD407" s="13" t="n">
        <v>0.068794</v>
      </c>
      <c r="DE407" s="13" t="n">
        <v>-0.002337</v>
      </c>
      <c r="DF407" s="13" t="n">
        <v>0.034689</v>
      </c>
      <c r="DG407" s="13" t="n">
        <v>-0.020006</v>
      </c>
      <c r="DH407" s="13" t="n">
        <v>0.043697</v>
      </c>
      <c r="DI407" s="13" t="n">
        <v>-0.020314</v>
      </c>
      <c r="DJ407" s="13" t="n">
        <v>0.05157</v>
      </c>
      <c r="DK407" s="13" t="n">
        <v>-0.008614</v>
      </c>
      <c r="DL407" s="13" t="n">
        <v>0.031631</v>
      </c>
      <c r="DM407" s="13" t="n">
        <v>-0.042971</v>
      </c>
      <c r="DN407" s="13" t="n">
        <v>0.047924</v>
      </c>
      <c r="DO407" s="13" t="n">
        <v>-0.063866</v>
      </c>
      <c r="DP407" s="13" t="n">
        <v>0.003966</v>
      </c>
      <c r="DQ407" s="13" t="n">
        <v>-0.127141</v>
      </c>
      <c r="DR407" s="13" t="n">
        <v>0.001103</v>
      </c>
      <c r="DS407" s="13" t="n">
        <v>0.001259</v>
      </c>
      <c r="DT407" s="13" t="n">
        <v>-0.107022</v>
      </c>
      <c r="DV407" s="13" t="n">
        <v>0.012158</v>
      </c>
      <c r="DW407" s="13" t="n">
        <v>0.020402</v>
      </c>
      <c r="DX407" s="13" t="n">
        <v>0.017059</v>
      </c>
      <c r="DY407" s="13" t="n">
        <v>0.008143</v>
      </c>
      <c r="DZ407" s="13" t="n">
        <v>0.031596</v>
      </c>
      <c r="EA407" s="13" t="n">
        <v>0.021031</v>
      </c>
      <c r="EB407" s="13" t="n">
        <v>0.044201</v>
      </c>
      <c r="EC407" s="13" t="n">
        <v>0.006314</v>
      </c>
      <c r="ED407" s="13" t="n">
        <v>0.044551</v>
      </c>
      <c r="EE407" s="13" t="n">
        <v>-0.028756</v>
      </c>
      <c r="EF407" s="13" t="n">
        <v>-0.003195</v>
      </c>
      <c r="EG407" s="13" t="n">
        <v>-0.001684</v>
      </c>
      <c r="EH407" s="13" t="n">
        <v>0.039166</v>
      </c>
      <c r="EI407" s="13" t="n">
        <v>0.015338</v>
      </c>
      <c r="EJ407" s="13" t="n">
        <v>0.022407</v>
      </c>
      <c r="EK407" s="13" t="n">
        <v>0.077218</v>
      </c>
      <c r="EL407" s="13" t="n">
        <v>-0.009277</v>
      </c>
      <c r="EM407" s="13" t="n">
        <v>-0.099937</v>
      </c>
      <c r="EN407" s="13" t="n">
        <v>0.030762</v>
      </c>
      <c r="EO407" s="13" t="n">
        <v>-0.101603</v>
      </c>
      <c r="EP407" s="13" t="n">
        <v>0.125157</v>
      </c>
      <c r="EQ407" s="13" t="n">
        <v>0.073879</v>
      </c>
      <c r="ER407" s="13" t="n">
        <v>0.010235</v>
      </c>
      <c r="ES407" s="13" t="n">
        <v>0.03007</v>
      </c>
      <c r="ET407" s="13" t="n">
        <v>-0.066985</v>
      </c>
      <c r="EU407" s="13" t="n">
        <v>0.074802</v>
      </c>
      <c r="EV407" s="13" t="n">
        <v>0.019393</v>
      </c>
      <c r="EW407" s="13" t="n">
        <v>-0.021938</v>
      </c>
      <c r="EX407" s="13" t="n">
        <v>-0.024319</v>
      </c>
      <c r="EY407" s="13" t="n">
        <v>0.026044</v>
      </c>
      <c r="EZ407" s="13" t="n">
        <v>0.069986</v>
      </c>
      <c r="FA407" s="13" t="n">
        <v>0.000459</v>
      </c>
      <c r="FB407" s="13" t="n">
        <v>0.009026</v>
      </c>
      <c r="FC407" s="13" t="n">
        <v>-0.072733</v>
      </c>
      <c r="FD407" s="13" t="n">
        <v>-0.13964</v>
      </c>
      <c r="FE407" s="13" t="n">
        <v>0.181242</v>
      </c>
      <c r="FF407" s="13" t="n">
        <v>0.100358</v>
      </c>
      <c r="FG407" s="13" t="n">
        <v>0.023159</v>
      </c>
      <c r="FH407" s="13" t="n">
        <v>0.053911</v>
      </c>
      <c r="FI407" s="13" t="n">
        <v>0.040966</v>
      </c>
      <c r="FJ407" s="13" t="n">
        <v>0.005233</v>
      </c>
      <c r="FK407" s="13" t="n">
        <v>0.019264</v>
      </c>
      <c r="FL407" s="13" t="n">
        <v>0.135549</v>
      </c>
      <c r="FM407" s="13" t="n">
        <v>0.067697</v>
      </c>
      <c r="FN407" s="13" t="n">
        <v>0.004164</v>
      </c>
      <c r="FO407" s="13" t="n">
        <v>0.031611</v>
      </c>
      <c r="FP407" s="13" t="n">
        <v>-0.019813</v>
      </c>
      <c r="FQ407" s="13" t="n">
        <v>0.037602</v>
      </c>
      <c r="FR407" s="13" t="n">
        <v>-0.018649</v>
      </c>
      <c r="FS407" s="13" t="n">
        <v>0.047074</v>
      </c>
      <c r="FT407" s="13" t="n">
        <v>-0.012965</v>
      </c>
      <c r="FU407" s="13" t="n">
        <v>0.026925</v>
      </c>
      <c r="FV407" s="13" t="n">
        <v>-0.043898</v>
      </c>
      <c r="FW407" s="13" t="n">
        <v>0.049157</v>
      </c>
      <c r="FX407" s="13" t="n">
        <v>-0.074862</v>
      </c>
      <c r="FY407" s="13" t="n">
        <v>0.009118</v>
      </c>
      <c r="FZ407" s="13" t="n">
        <v>-0.133336</v>
      </c>
      <c r="GA407" s="13" t="n">
        <v>-0.004978</v>
      </c>
      <c r="GB407" s="13" t="n">
        <v>0.001746</v>
      </c>
      <c r="GC407" s="13" t="n">
        <v>-0.124799</v>
      </c>
    </row>
    <row r="408" customFormat="false" ht="15" hidden="false" customHeight="false" outlineLevel="0" collapsed="false">
      <c r="B408" s="8" t="str">
        <f aca="false">Deals!B408</f>
        <v>Tennant Co</v>
      </c>
      <c r="C408" s="12" t="n">
        <v>1</v>
      </c>
      <c r="D408" s="13" t="n">
        <v>-0.041502</v>
      </c>
      <c r="E408" s="13" t="n">
        <v>0.054286</v>
      </c>
      <c r="F408" s="13" t="n">
        <v>0.023713</v>
      </c>
      <c r="G408" s="13" t="n">
        <v>-0.19047</v>
      </c>
      <c r="H408" s="13" t="n">
        <v>0.086136</v>
      </c>
      <c r="I408" s="13" t="n">
        <v>0.047583</v>
      </c>
      <c r="J408" s="13" t="n">
        <v>-0.048161</v>
      </c>
      <c r="K408" s="13" t="n">
        <v>0.104103</v>
      </c>
      <c r="L408" s="13" t="n">
        <v>-0.072264</v>
      </c>
      <c r="M408" s="13" t="n">
        <v>-0.041395</v>
      </c>
      <c r="N408" s="13" t="n">
        <v>0.051242</v>
      </c>
      <c r="O408" s="13" t="n">
        <v>0.093058</v>
      </c>
      <c r="P408" s="13" t="n">
        <v>0.067703</v>
      </c>
      <c r="Q408" s="13" t="n">
        <v>0.002538</v>
      </c>
      <c r="R408" s="13" t="n">
        <v>0.029747</v>
      </c>
      <c r="S408" s="13" t="n">
        <v>-0.056423</v>
      </c>
      <c r="T408" s="13" t="n">
        <v>-0.007838</v>
      </c>
      <c r="U408" s="13" t="n">
        <v>-0.19526</v>
      </c>
      <c r="V408" s="13" t="n">
        <v>-0.017179</v>
      </c>
      <c r="W408" s="13" t="n">
        <v>-0.129323</v>
      </c>
      <c r="X408" s="13" t="n">
        <v>0.127039</v>
      </c>
      <c r="Y408" s="13" t="n">
        <v>0.079857</v>
      </c>
      <c r="Z408" s="13" t="n">
        <v>-0.017563</v>
      </c>
      <c r="AA408" s="13" t="n">
        <v>0.069093</v>
      </c>
      <c r="AB408" s="13" t="n">
        <v>-0.128804</v>
      </c>
      <c r="AC408" s="13" t="n">
        <v>0.062316</v>
      </c>
      <c r="AD408" s="13" t="n">
        <v>0.243627</v>
      </c>
      <c r="AE408" s="13" t="n">
        <v>-0.098542</v>
      </c>
      <c r="AF408" s="13" t="n">
        <v>0.033777</v>
      </c>
      <c r="AG408" s="13" t="n">
        <v>0.095191</v>
      </c>
      <c r="AH408" s="13" t="n">
        <v>-0.035516</v>
      </c>
      <c r="AI408" s="13" t="n">
        <v>0.046468</v>
      </c>
      <c r="AJ408" s="13" t="n">
        <v>-0.008984</v>
      </c>
      <c r="AK408" s="13" t="n">
        <v>-0.070707</v>
      </c>
      <c r="AL408" s="13" t="n">
        <v>-0.189964</v>
      </c>
      <c r="AM408" s="13" t="n">
        <v>0.021053</v>
      </c>
      <c r="AN408" s="13" t="n">
        <v>0.084333</v>
      </c>
      <c r="AO408" s="13" t="n">
        <v>0.016734</v>
      </c>
      <c r="AP408" s="13" t="n">
        <v>0.024765</v>
      </c>
      <c r="AQ408" s="13" t="n">
        <v>0.001051</v>
      </c>
      <c r="AR408" s="13" t="n">
        <v>-0.091921</v>
      </c>
      <c r="AS408" s="13" t="n">
        <v>-0.01226</v>
      </c>
      <c r="AT408" s="13" t="n">
        <v>0.130325</v>
      </c>
      <c r="AU408" s="13" t="n">
        <v>0.044818</v>
      </c>
      <c r="AV408" s="13" t="n">
        <v>-0.034488</v>
      </c>
      <c r="AW408" s="13" t="n">
        <v>0.128118</v>
      </c>
      <c r="AX408" s="13" t="n">
        <v>0.048425</v>
      </c>
      <c r="AY408" s="13" t="n">
        <v>-0.012267</v>
      </c>
      <c r="AZ408" s="13" t="n">
        <v>0.051451</v>
      </c>
      <c r="BA408" s="13" t="n">
        <v>-0.034929</v>
      </c>
      <c r="BB408" s="13" t="n">
        <v>-0.009142</v>
      </c>
      <c r="BC408" s="13" t="n">
        <v>-0.062058</v>
      </c>
      <c r="BD408" s="13" t="n">
        <v>-0.000406</v>
      </c>
      <c r="BE408" s="13" t="n">
        <v>0.07451</v>
      </c>
      <c r="BF408" s="13" t="n">
        <v>-0.006922</v>
      </c>
      <c r="BG408" s="13" t="n">
        <v>0.030257</v>
      </c>
      <c r="BH408" s="13" t="n">
        <v>-0.047754</v>
      </c>
      <c r="BI408" s="13" t="n">
        <v>0.020863</v>
      </c>
      <c r="BJ408" s="13" t="n">
        <v>0.000254</v>
      </c>
      <c r="BK408" s="13" t="n">
        <v>-0.180457</v>
      </c>
      <c r="BM408" s="13" t="n">
        <v>0.004125</v>
      </c>
      <c r="BN408" s="13" t="n">
        <v>0.060634</v>
      </c>
      <c r="BO408" s="13" t="n">
        <v>-0.000707</v>
      </c>
      <c r="BP408" s="13" t="n">
        <v>-0.008322</v>
      </c>
      <c r="BQ408" s="13" t="n">
        <v>0.056939</v>
      </c>
      <c r="BR408" s="13" t="n">
        <v>0.002457</v>
      </c>
      <c r="BS408" s="13" t="n">
        <v>0.021676</v>
      </c>
      <c r="BT408" s="13" t="n">
        <v>0.000668</v>
      </c>
      <c r="BU408" s="13" t="n">
        <v>0.028132</v>
      </c>
      <c r="BV408" s="13" t="n">
        <v>-0.040882</v>
      </c>
      <c r="BW408" s="13" t="n">
        <v>0.020508</v>
      </c>
      <c r="BX408" s="13" t="n">
        <v>0.001011</v>
      </c>
      <c r="BY408" s="13" t="n">
        <v>0.086613</v>
      </c>
      <c r="BZ408" s="13" t="n">
        <v>0.011741</v>
      </c>
      <c r="CA408" s="13" t="n">
        <v>0.014514</v>
      </c>
      <c r="CB408" s="13" t="n">
        <v>0.076902</v>
      </c>
      <c r="CC408" s="13" t="n">
        <v>-0.014745</v>
      </c>
      <c r="CD408" s="13" t="n">
        <v>-0.126874</v>
      </c>
      <c r="CE408" s="13" t="n">
        <v>0.032953</v>
      </c>
      <c r="CF408" s="13" t="n">
        <v>-0.121824</v>
      </c>
      <c r="CG408" s="13" t="n">
        <v>0.105013</v>
      </c>
      <c r="CH408" s="13" t="n">
        <v>0.062329</v>
      </c>
      <c r="CI408" s="13" t="n">
        <v>-0.003609</v>
      </c>
      <c r="CJ408" s="13" t="n">
        <v>0.031597</v>
      </c>
      <c r="CK408" s="13" t="n">
        <v>-0.087487</v>
      </c>
      <c r="CL408" s="13" t="n">
        <v>0.087277</v>
      </c>
      <c r="CM408" s="13" t="n">
        <v>-0.028809</v>
      </c>
      <c r="CN408" s="13" t="n">
        <v>-0.01142</v>
      </c>
      <c r="CO408" s="13" t="n">
        <v>-0.016157</v>
      </c>
      <c r="CP408" s="13" t="n">
        <v>0.036256</v>
      </c>
      <c r="CQ408" s="13" t="n">
        <v>0.080028</v>
      </c>
      <c r="CR408" s="13" t="n">
        <v>0.039635</v>
      </c>
      <c r="CS408" s="13" t="n">
        <v>-0.02818</v>
      </c>
      <c r="CT408" s="13" t="n">
        <v>-0.076341</v>
      </c>
      <c r="CU408" s="13" t="n">
        <v>-0.193604</v>
      </c>
      <c r="CV408" s="13" t="n">
        <v>0.193768</v>
      </c>
      <c r="CW408" s="13" t="n">
        <v>0.102705</v>
      </c>
      <c r="CX408" s="13" t="n">
        <v>0.05686</v>
      </c>
      <c r="CY408" s="13" t="n">
        <v>0.007253</v>
      </c>
      <c r="CZ408" s="13" t="n">
        <v>0.079862</v>
      </c>
      <c r="DA408" s="13" t="n">
        <v>0.003401</v>
      </c>
      <c r="DB408" s="13" t="n">
        <v>-0.019809</v>
      </c>
      <c r="DC408" s="13" t="n">
        <v>0.214791</v>
      </c>
      <c r="DD408" s="13" t="n">
        <v>0.115065</v>
      </c>
      <c r="DE408" s="13" t="n">
        <v>0.116678</v>
      </c>
      <c r="DF408" s="13" t="n">
        <v>0.040745</v>
      </c>
      <c r="DG408" s="13" t="n">
        <v>-0.048473</v>
      </c>
      <c r="DH408" s="13" t="n">
        <v>0.032353</v>
      </c>
      <c r="DI408" s="13" t="n">
        <v>-0.025949</v>
      </c>
      <c r="DJ408" s="13" t="n">
        <v>0.06983</v>
      </c>
      <c r="DK408" s="13" t="n">
        <v>-0.075376</v>
      </c>
      <c r="DL408" s="13" t="n">
        <v>0.020545</v>
      </c>
      <c r="DM408" s="13" t="n">
        <v>-0.052806</v>
      </c>
      <c r="DN408" s="13" t="n">
        <v>0.024457</v>
      </c>
      <c r="DO408" s="13" t="n">
        <v>-0.080613</v>
      </c>
      <c r="DP408" s="13" t="n">
        <v>-0.005266</v>
      </c>
      <c r="DQ408" s="13" t="n">
        <v>-0.163775</v>
      </c>
      <c r="DR408" s="13" t="n">
        <v>-0.001611</v>
      </c>
      <c r="DS408" s="13" t="n">
        <v>0.012199</v>
      </c>
      <c r="DT408" s="13" t="n">
        <v>-0.180685</v>
      </c>
      <c r="DV408" s="13" t="n">
        <v>0.00125</v>
      </c>
      <c r="DW408" s="13" t="n">
        <v>0.064913</v>
      </c>
      <c r="DX408" s="13" t="n">
        <v>-0.000761</v>
      </c>
      <c r="DY408" s="13" t="n">
        <v>-0.00633</v>
      </c>
      <c r="DZ408" s="13" t="n">
        <v>0.065065</v>
      </c>
      <c r="EA408" s="13" t="n">
        <v>0.003386</v>
      </c>
      <c r="EB408" s="13" t="n">
        <v>0.017911</v>
      </c>
      <c r="EC408" s="13" t="n">
        <v>0.013895</v>
      </c>
      <c r="ED408" s="13" t="n">
        <v>0.034612</v>
      </c>
      <c r="EE408" s="13" t="n">
        <v>-0.042567</v>
      </c>
      <c r="EF408" s="13" t="n">
        <v>0.0217</v>
      </c>
      <c r="EG408" s="13" t="n">
        <v>0.00687</v>
      </c>
      <c r="EH408" s="13" t="n">
        <v>0.088975</v>
      </c>
      <c r="EI408" s="13" t="n">
        <v>0.018863</v>
      </c>
      <c r="EJ408" s="13" t="n">
        <v>0.018278</v>
      </c>
      <c r="EK408" s="13" t="n">
        <v>0.080577</v>
      </c>
      <c r="EL408" s="13" t="n">
        <v>-0.022076</v>
      </c>
      <c r="EM408" s="13" t="n">
        <v>-0.128605</v>
      </c>
      <c r="EN408" s="13" t="n">
        <v>0.03849</v>
      </c>
      <c r="EO408" s="13" t="n">
        <v>-0.118677</v>
      </c>
      <c r="EP408" s="13" t="n">
        <v>0.111825</v>
      </c>
      <c r="EQ408" s="13" t="n">
        <v>0.058983</v>
      </c>
      <c r="ER408" s="13" t="n">
        <v>-0.002331</v>
      </c>
      <c r="ES408" s="13" t="n">
        <v>0.039686</v>
      </c>
      <c r="ET408" s="13" t="n">
        <v>-0.087181</v>
      </c>
      <c r="EU408" s="13" t="n">
        <v>0.089517</v>
      </c>
      <c r="EV408" s="13" t="n">
        <v>-0.030387</v>
      </c>
      <c r="EW408" s="13" t="n">
        <v>-0.027645</v>
      </c>
      <c r="EX408" s="13" t="n">
        <v>-0.007693</v>
      </c>
      <c r="EY408" s="13" t="n">
        <v>0.029804</v>
      </c>
      <c r="EZ408" s="13" t="n">
        <v>0.120162</v>
      </c>
      <c r="FA408" s="13" t="n">
        <v>0.049735</v>
      </c>
      <c r="FB408" s="13" t="n">
        <v>-0.026751</v>
      </c>
      <c r="FC408" s="13" t="n">
        <v>-0.068025</v>
      </c>
      <c r="FD408" s="13" t="n">
        <v>-0.203745</v>
      </c>
      <c r="FE408" s="13" t="n">
        <v>0.199644</v>
      </c>
      <c r="FF408" s="13" t="n">
        <v>0.10533</v>
      </c>
      <c r="FG408" s="13" t="n">
        <v>0.060359</v>
      </c>
      <c r="FH408" s="13" t="n">
        <v>0.001874</v>
      </c>
      <c r="FI408" s="13" t="n">
        <v>0.087533</v>
      </c>
      <c r="FJ408" s="13" t="n">
        <v>-0.011573</v>
      </c>
      <c r="FK408" s="13" t="n">
        <v>-0.028636</v>
      </c>
      <c r="FL408" s="13" t="n">
        <v>0.206308</v>
      </c>
      <c r="FM408" s="13" t="n">
        <v>0.094331</v>
      </c>
      <c r="FN408" s="13" t="n">
        <v>0.112618</v>
      </c>
      <c r="FO408" s="13" t="n">
        <v>0.051624</v>
      </c>
      <c r="FP408" s="13" t="n">
        <v>-0.046095</v>
      </c>
      <c r="FQ408" s="13" t="n">
        <v>0.028573</v>
      </c>
      <c r="FR408" s="13" t="n">
        <v>-0.026132</v>
      </c>
      <c r="FS408" s="13" t="n">
        <v>0.06635</v>
      </c>
      <c r="FT408" s="13" t="n">
        <v>-0.076813</v>
      </c>
      <c r="FU408" s="13" t="n">
        <v>0.018217</v>
      </c>
      <c r="FV408" s="13" t="n">
        <v>-0.053317</v>
      </c>
      <c r="FW408" s="13" t="n">
        <v>0.021146</v>
      </c>
      <c r="FX408" s="13" t="n">
        <v>-0.091985</v>
      </c>
      <c r="FY408" s="13" t="n">
        <v>-0.014805</v>
      </c>
      <c r="FZ408" s="13" t="n">
        <v>-0.173369</v>
      </c>
      <c r="GA408" s="13" t="n">
        <v>-0.012789</v>
      </c>
      <c r="GB408" s="13" t="n">
        <v>0.018464</v>
      </c>
      <c r="GC408" s="13" t="n">
        <v>-0.198696</v>
      </c>
    </row>
    <row r="409" customFormat="false" ht="15" hidden="false" customHeight="false" outlineLevel="0" collapsed="false">
      <c r="B409" s="8" t="str">
        <f aca="false">Deals!B409</f>
        <v>Standex International Corporation</v>
      </c>
      <c r="C409" s="12" t="n">
        <v>1</v>
      </c>
      <c r="D409" s="13" t="n">
        <v>-0.062693</v>
      </c>
      <c r="E409" s="13" t="n">
        <v>0.031854</v>
      </c>
      <c r="F409" s="13" t="n">
        <v>0.057883</v>
      </c>
      <c r="G409" s="13" t="n">
        <v>-0.003544</v>
      </c>
      <c r="H409" s="13" t="n">
        <v>0.112624</v>
      </c>
      <c r="I409" s="13" t="n">
        <v>-0.024953</v>
      </c>
      <c r="J409" s="13" t="n">
        <v>0.035056</v>
      </c>
      <c r="K409" s="13" t="n">
        <v>-0.048131</v>
      </c>
      <c r="L409" s="13" t="n">
        <v>0.030437</v>
      </c>
      <c r="M409" s="13" t="n">
        <v>-0.082611</v>
      </c>
      <c r="N409" s="13" t="n">
        <v>-0.007804</v>
      </c>
      <c r="O409" s="13" t="n">
        <v>0.01678</v>
      </c>
      <c r="P409" s="13" t="n">
        <v>0.030737</v>
      </c>
      <c r="Q409" s="13" t="n">
        <v>0.024561</v>
      </c>
      <c r="R409" s="13" t="n">
        <v>0.014188</v>
      </c>
      <c r="S409" s="13" t="n">
        <v>0.04274</v>
      </c>
      <c r="T409" s="13" t="n">
        <v>-0.033828</v>
      </c>
      <c r="U409" s="13" t="n">
        <v>-0.221871</v>
      </c>
      <c r="V409" s="13" t="n">
        <v>-0.015039</v>
      </c>
      <c r="W409" s="13" t="n">
        <v>-0.157089</v>
      </c>
      <c r="X409" s="13" t="n">
        <v>0.110152</v>
      </c>
      <c r="Y409" s="13" t="n">
        <v>0.102306</v>
      </c>
      <c r="Z409" s="13" t="n">
        <v>-0.104987</v>
      </c>
      <c r="AA409" s="13" t="n">
        <v>-0.099864</v>
      </c>
      <c r="AB409" s="13" t="n">
        <v>-0.012562</v>
      </c>
      <c r="AC409" s="13" t="n">
        <v>0.124539</v>
      </c>
      <c r="AD409" s="13" t="n">
        <v>-0.037873</v>
      </c>
      <c r="AE409" s="13" t="n">
        <v>-0.020179</v>
      </c>
      <c r="AF409" s="13" t="n">
        <v>0.060945</v>
      </c>
      <c r="AG409" s="13" t="n">
        <v>0.038936</v>
      </c>
      <c r="AH409" s="13" t="n">
        <v>0.021378</v>
      </c>
      <c r="AI409" s="13" t="n">
        <v>0.028116</v>
      </c>
      <c r="AJ409" s="13" t="n">
        <v>-0.078891</v>
      </c>
      <c r="AK409" s="13" t="n">
        <v>-0.129156</v>
      </c>
      <c r="AL409" s="13" t="n">
        <v>-0.22718</v>
      </c>
      <c r="AM409" s="13" t="n">
        <v>0.016728</v>
      </c>
      <c r="AN409" s="13" t="n">
        <v>0.066011</v>
      </c>
      <c r="AO409" s="13" t="n">
        <v>0.087696</v>
      </c>
      <c r="AP409" s="13" t="n">
        <v>-0.069505</v>
      </c>
      <c r="AQ409" s="13" t="n">
        <v>0.08422</v>
      </c>
      <c r="AR409" s="13" t="n">
        <v>0.023513</v>
      </c>
      <c r="AS409" s="13" t="n">
        <v>0.048818</v>
      </c>
      <c r="AT409" s="13" t="n">
        <v>0.219198</v>
      </c>
      <c r="AU409" s="13" t="n">
        <v>0.027299</v>
      </c>
      <c r="AV409" s="13" t="n">
        <v>0.056631</v>
      </c>
      <c r="AW409" s="13" t="n">
        <v>0.200098</v>
      </c>
      <c r="AX409" s="13" t="n">
        <v>-0.025393</v>
      </c>
      <c r="AY409" s="13" t="n">
        <v>-0.007848</v>
      </c>
      <c r="AZ409" s="13" t="n">
        <v>0.053364</v>
      </c>
      <c r="BA409" s="13" t="n">
        <v>-0.047471</v>
      </c>
      <c r="BB409" s="13" t="n">
        <v>-0.028278</v>
      </c>
      <c r="BC409" s="13" t="n">
        <v>0.024312</v>
      </c>
      <c r="BD409" s="13" t="n">
        <v>-0.003325</v>
      </c>
      <c r="BE409" s="13" t="n">
        <v>0.124962</v>
      </c>
      <c r="BF409" s="13" t="n">
        <v>-0.071897</v>
      </c>
      <c r="BG409" s="13" t="n">
        <v>0.074265</v>
      </c>
      <c r="BH409" s="13" t="n">
        <v>-0.102205</v>
      </c>
      <c r="BI409" s="13" t="n">
        <v>0.068848</v>
      </c>
      <c r="BJ409" s="13" t="n">
        <v>-0.056736</v>
      </c>
      <c r="BK409" s="13" t="n">
        <v>-0.058847</v>
      </c>
      <c r="BM409" s="13" t="n">
        <v>-0.007458</v>
      </c>
      <c r="BN409" s="13" t="n">
        <v>0.030297</v>
      </c>
      <c r="BO409" s="13" t="n">
        <v>0.006592</v>
      </c>
      <c r="BP409" s="13" t="n">
        <v>-0.011412</v>
      </c>
      <c r="BQ409" s="13" t="n">
        <v>0.065072</v>
      </c>
      <c r="BR409" s="13" t="n">
        <v>0.014941</v>
      </c>
      <c r="BS409" s="13" t="n">
        <v>0.032668</v>
      </c>
      <c r="BT409" s="13" t="n">
        <v>0.024431</v>
      </c>
      <c r="BU409" s="13" t="n">
        <v>0.023933</v>
      </c>
      <c r="BV409" s="13" t="n">
        <v>-0.020116</v>
      </c>
      <c r="BW409" s="13" t="n">
        <v>0.004668</v>
      </c>
      <c r="BX409" s="13" t="n">
        <v>0.013596</v>
      </c>
      <c r="BY409" s="13" t="n">
        <v>0.064566</v>
      </c>
      <c r="BZ409" s="13" t="n">
        <v>0.044922</v>
      </c>
      <c r="CA409" s="13" t="n">
        <v>0.041453</v>
      </c>
      <c r="CB409" s="13" t="n">
        <v>0.046014</v>
      </c>
      <c r="CC409" s="13" t="n">
        <v>-0.013809</v>
      </c>
      <c r="CD409" s="13" t="n">
        <v>-0.119007</v>
      </c>
      <c r="CE409" s="13" t="n">
        <v>0.020122</v>
      </c>
      <c r="CF409" s="13" t="n">
        <v>-0.112532</v>
      </c>
      <c r="CG409" s="13" t="n">
        <v>0.112732</v>
      </c>
      <c r="CH409" s="13" t="n">
        <v>0.066709</v>
      </c>
      <c r="CI409" s="13" t="n">
        <v>-0.014107</v>
      </c>
      <c r="CJ409" s="13" t="n">
        <v>0.018687</v>
      </c>
      <c r="CK409" s="13" t="n">
        <v>-0.074215</v>
      </c>
      <c r="CL409" s="13" t="n">
        <v>0.08799</v>
      </c>
      <c r="CM409" s="13" t="n">
        <v>0.010865</v>
      </c>
      <c r="CN409" s="13" t="n">
        <v>-0.068612</v>
      </c>
      <c r="CO409" s="13" t="n">
        <v>0.020228</v>
      </c>
      <c r="CP409" s="13" t="n">
        <v>0.045545</v>
      </c>
      <c r="CQ409" s="13" t="n">
        <v>0.034777</v>
      </c>
      <c r="CR409" s="13" t="n">
        <v>0.020253</v>
      </c>
      <c r="CS409" s="13" t="n">
        <v>-0.022761</v>
      </c>
      <c r="CT409" s="13" t="n">
        <v>-0.082683</v>
      </c>
      <c r="CU409" s="13" t="n">
        <v>-0.18923</v>
      </c>
      <c r="CV409" s="13" t="n">
        <v>0.123242</v>
      </c>
      <c r="CW409" s="13" t="n">
        <v>0.073671</v>
      </c>
      <c r="CX409" s="13" t="n">
        <v>0.028131</v>
      </c>
      <c r="CY409" s="13" t="n">
        <v>0.035905</v>
      </c>
      <c r="CZ409" s="13" t="n">
        <v>0.069178</v>
      </c>
      <c r="DA409" s="13" t="n">
        <v>-0.047385</v>
      </c>
      <c r="DB409" s="13" t="n">
        <v>0.03365</v>
      </c>
      <c r="DC409" s="13" t="n">
        <v>0.188158</v>
      </c>
      <c r="DD409" s="13" t="n">
        <v>0.101547</v>
      </c>
      <c r="DE409" s="13" t="n">
        <v>0.049816</v>
      </c>
      <c r="DF409" s="13" t="n">
        <v>0.086155</v>
      </c>
      <c r="DG409" s="13" t="n">
        <v>-0.008262</v>
      </c>
      <c r="DH409" s="13" t="n">
        <v>0.015677</v>
      </c>
      <c r="DI409" s="13" t="n">
        <v>0.002446</v>
      </c>
      <c r="DJ409" s="13" t="n">
        <v>0.035313</v>
      </c>
      <c r="DK409" s="13" t="n">
        <v>-0.028278</v>
      </c>
      <c r="DL409" s="13" t="n">
        <v>0.024312</v>
      </c>
      <c r="DM409" s="13" t="n">
        <v>-0.041121</v>
      </c>
      <c r="DN409" s="13" t="n">
        <v>0.023534</v>
      </c>
      <c r="DO409" s="13" t="n">
        <v>-0.034555</v>
      </c>
      <c r="DP409" s="13" t="n">
        <v>0.001539</v>
      </c>
      <c r="DQ409" s="13" t="n">
        <v>-0.116597</v>
      </c>
      <c r="DR409" s="13" t="n">
        <v>0.020508</v>
      </c>
      <c r="DS409" s="13" t="n">
        <v>0.022185</v>
      </c>
      <c r="DT409" s="13" t="n">
        <v>-0.119564</v>
      </c>
      <c r="DV409" s="13" t="n">
        <v>-0.01647</v>
      </c>
      <c r="DW409" s="13" t="n">
        <v>0.034776</v>
      </c>
      <c r="DX409" s="13" t="n">
        <v>0.006464</v>
      </c>
      <c r="DY409" s="13" t="n">
        <v>-0.010849</v>
      </c>
      <c r="DZ409" s="13" t="n">
        <v>0.061699</v>
      </c>
      <c r="EA409" s="13" t="n">
        <v>0.008673</v>
      </c>
      <c r="EB409" s="13" t="n">
        <v>0.031201</v>
      </c>
      <c r="EC409" s="13" t="n">
        <v>0.016916</v>
      </c>
      <c r="ED409" s="13" t="n">
        <v>0.022587</v>
      </c>
      <c r="EE409" s="13" t="n">
        <v>-0.020209</v>
      </c>
      <c r="EF409" s="13" t="n">
        <v>0.00949</v>
      </c>
      <c r="EG409" s="13" t="n">
        <v>0.009416</v>
      </c>
      <c r="EH409" s="13" t="n">
        <v>0.054477</v>
      </c>
      <c r="EI409" s="13" t="n">
        <v>0.023809</v>
      </c>
      <c r="EJ409" s="13" t="n">
        <v>0.038217</v>
      </c>
      <c r="EK409" s="13" t="n">
        <v>0.04669</v>
      </c>
      <c r="EL409" s="13" t="n">
        <v>-0.015263</v>
      </c>
      <c r="EM409" s="13" t="n">
        <v>-0.120172</v>
      </c>
      <c r="EN409" s="13" t="n">
        <v>0.01328</v>
      </c>
      <c r="EO409" s="13" t="n">
        <v>-0.113586</v>
      </c>
      <c r="EP409" s="13" t="n">
        <v>0.120625</v>
      </c>
      <c r="EQ409" s="13" t="n">
        <v>0.054428</v>
      </c>
      <c r="ER409" s="13" t="n">
        <v>-0.012992</v>
      </c>
      <c r="ES409" s="13" t="n">
        <v>0.019457</v>
      </c>
      <c r="ET409" s="13" t="n">
        <v>-0.071685</v>
      </c>
      <c r="EU409" s="13" t="n">
        <v>0.088369</v>
      </c>
      <c r="EV409" s="13" t="n">
        <v>0.005833</v>
      </c>
      <c r="EW409" s="13" t="n">
        <v>-0.072302</v>
      </c>
      <c r="EX409" s="13" t="n">
        <v>0.023966</v>
      </c>
      <c r="EY409" s="13" t="n">
        <v>0.044</v>
      </c>
      <c r="EZ409" s="13" t="n">
        <v>0.042206</v>
      </c>
      <c r="FA409" s="13" t="n">
        <v>0.028126</v>
      </c>
      <c r="FB409" s="13" t="n">
        <v>-0.03094</v>
      </c>
      <c r="FC409" s="13" t="n">
        <v>-0.085403</v>
      </c>
      <c r="FD409" s="13" t="n">
        <v>-0.202687</v>
      </c>
      <c r="FE409" s="13" t="n">
        <v>0.213269</v>
      </c>
      <c r="FF409" s="13" t="n">
        <v>0.06545</v>
      </c>
      <c r="FG409" s="13" t="n">
        <v>0.042922</v>
      </c>
      <c r="FH409" s="13" t="n">
        <v>0.025254</v>
      </c>
      <c r="FI409" s="13" t="n">
        <v>0.076086</v>
      </c>
      <c r="FJ409" s="13" t="n">
        <v>-0.053883</v>
      </c>
      <c r="FK409" s="13" t="n">
        <v>0.035066</v>
      </c>
      <c r="FL409" s="13" t="n">
        <v>0.203256</v>
      </c>
      <c r="FM409" s="13" t="n">
        <v>0.100877</v>
      </c>
      <c r="FN409" s="13" t="n">
        <v>0.053073</v>
      </c>
      <c r="FO409" s="13" t="n">
        <v>0.075831</v>
      </c>
      <c r="FP409" s="13" t="n">
        <v>-0.001805</v>
      </c>
      <c r="FQ409" s="13" t="n">
        <v>0.008333</v>
      </c>
      <c r="FR409" s="13" t="n">
        <v>-0.008533</v>
      </c>
      <c r="FS409" s="13" t="n">
        <v>0.032572</v>
      </c>
      <c r="FT409" s="13" t="n">
        <v>-0.030216</v>
      </c>
      <c r="FU409" s="13" t="n">
        <v>0.020798</v>
      </c>
      <c r="FV409" s="13" t="n">
        <v>-0.040113</v>
      </c>
      <c r="FW409" s="13" t="n">
        <v>0.024885</v>
      </c>
      <c r="FX409" s="13" t="n">
        <v>-0.052054</v>
      </c>
      <c r="FY409" s="13" t="n">
        <v>0.002106</v>
      </c>
      <c r="FZ409" s="13" t="n">
        <v>-0.122474</v>
      </c>
      <c r="GA409" s="13" t="n">
        <v>0.004163</v>
      </c>
      <c r="GB409" s="13" t="n">
        <v>0.029007</v>
      </c>
      <c r="GC409" s="13" t="n">
        <v>-0.150847</v>
      </c>
    </row>
    <row r="410" customFormat="false" ht="15" hidden="false" customHeight="false" outlineLevel="0" collapsed="false">
      <c r="B410" s="8" t="str">
        <f aca="false">Deals!B410</f>
        <v>Gartner, Inc.</v>
      </c>
      <c r="C410" s="12" t="n">
        <v>1</v>
      </c>
      <c r="D410" s="13" t="n">
        <v>0.048295</v>
      </c>
      <c r="E410" s="13" t="n">
        <v>0.032692</v>
      </c>
      <c r="F410" s="13" t="n">
        <v>0.038944</v>
      </c>
      <c r="G410" s="13" t="n">
        <v>-0.06024</v>
      </c>
      <c r="H410" s="13" t="n">
        <v>0.031678</v>
      </c>
      <c r="I410" s="13" t="n">
        <v>0.007234</v>
      </c>
      <c r="J410" s="13" t="n">
        <v>-0.035273</v>
      </c>
      <c r="K410" s="13" t="n">
        <v>0.018695</v>
      </c>
      <c r="L410" s="13" t="n">
        <v>0.126594</v>
      </c>
      <c r="M410" s="13" t="n">
        <v>-0.182572</v>
      </c>
      <c r="N410" s="13" t="n">
        <v>0.037122</v>
      </c>
      <c r="O410" s="13" t="n">
        <v>0.031202</v>
      </c>
      <c r="P410" s="13" t="n">
        <v>0.094402</v>
      </c>
      <c r="Q410" s="13" t="n">
        <v>0.001205</v>
      </c>
      <c r="R410" s="13" t="n">
        <v>0.019037</v>
      </c>
      <c r="S410" s="13" t="n">
        <v>0.105811</v>
      </c>
      <c r="T410" s="13" t="n">
        <v>0.05836</v>
      </c>
      <c r="U410" s="13" t="n">
        <v>-0.069274</v>
      </c>
      <c r="V410" s="13" t="n">
        <v>0.038435</v>
      </c>
      <c r="W410" s="13" t="n">
        <v>-0.165481</v>
      </c>
      <c r="X410" s="13" t="n">
        <v>0.062969</v>
      </c>
      <c r="Y410" s="13" t="n">
        <v>0.047171</v>
      </c>
      <c r="Z410" s="13" t="n">
        <v>0.065917</v>
      </c>
      <c r="AA410" s="13" t="n">
        <v>0.048062</v>
      </c>
      <c r="AB410" s="13" t="n">
        <v>-0.048248</v>
      </c>
      <c r="AC410" s="13" t="n">
        <v>0.063714</v>
      </c>
      <c r="AD410" s="13" t="n">
        <v>-0.134274</v>
      </c>
      <c r="AE410" s="13" t="n">
        <v>-0.040623</v>
      </c>
      <c r="AF410" s="13" t="n">
        <v>0.069724</v>
      </c>
      <c r="AG410" s="13" t="n">
        <v>0.077558</v>
      </c>
      <c r="AH410" s="13" t="n">
        <v>0.041407</v>
      </c>
      <c r="AI410" s="13" t="n">
        <v>-0.039636</v>
      </c>
      <c r="AJ410" s="13" t="n">
        <v>0.043348</v>
      </c>
      <c r="AK410" s="13" t="n">
        <v>-0.195236</v>
      </c>
      <c r="AL410" s="13" t="n">
        <v>-0.230466</v>
      </c>
      <c r="AM410" s="13" t="n">
        <v>0.193231</v>
      </c>
      <c r="AN410" s="13" t="n">
        <v>0.024325</v>
      </c>
      <c r="AO410" s="13" t="n">
        <v>-0.00304</v>
      </c>
      <c r="AP410" s="13" t="n">
        <v>0.027281</v>
      </c>
      <c r="AQ410" s="13" t="n">
        <v>0.04156</v>
      </c>
      <c r="AR410" s="13" t="n">
        <v>-0.037513</v>
      </c>
      <c r="AS410" s="13" t="n">
        <v>-0.038816</v>
      </c>
      <c r="AT410" s="13" t="n">
        <v>0.265612</v>
      </c>
      <c r="AU410" s="13" t="n">
        <v>0.053882</v>
      </c>
      <c r="AV410" s="13" t="n">
        <v>-0.051689</v>
      </c>
      <c r="AW410" s="13" t="n">
        <v>0.178593</v>
      </c>
      <c r="AX410" s="13" t="n">
        <v>0.019605</v>
      </c>
      <c r="AY410" s="13" t="n">
        <v>0.073021</v>
      </c>
      <c r="AZ410" s="13" t="n">
        <v>0.183582</v>
      </c>
      <c r="BA410" s="13" t="n">
        <v>0.044686</v>
      </c>
      <c r="BB410" s="13" t="n">
        <v>0.093022</v>
      </c>
      <c r="BC410" s="13" t="n">
        <v>0.166245</v>
      </c>
      <c r="BD410" s="13" t="n">
        <v>-0.015741</v>
      </c>
      <c r="BE410" s="13" t="n">
        <v>0.09224</v>
      </c>
      <c r="BF410" s="13" t="n">
        <v>-0.059233</v>
      </c>
      <c r="BG410" s="13" t="n">
        <v>0.070681</v>
      </c>
      <c r="BH410" s="13" t="n">
        <v>-0.120932</v>
      </c>
      <c r="BI410" s="13" t="n">
        <v>-0.045833</v>
      </c>
      <c r="BJ410" s="13" t="n">
        <v>0.060766</v>
      </c>
      <c r="BK410" s="13" t="n">
        <v>-0.02323</v>
      </c>
      <c r="BM410" s="13" t="n">
        <v>0.015499</v>
      </c>
      <c r="BN410" s="13" t="n">
        <v>0.015566</v>
      </c>
      <c r="BO410" s="13" t="n">
        <v>0.016712</v>
      </c>
      <c r="BP410" s="13" t="n">
        <v>0.00901</v>
      </c>
      <c r="BQ410" s="13" t="n">
        <v>0.030275</v>
      </c>
      <c r="BR410" s="13" t="n">
        <v>0.026216</v>
      </c>
      <c r="BS410" s="13" t="n">
        <v>0.047855</v>
      </c>
      <c r="BT410" s="13" t="n">
        <v>0.004199</v>
      </c>
      <c r="BU410" s="13" t="n">
        <v>0.05055</v>
      </c>
      <c r="BV410" s="13" t="n">
        <v>-0.032593</v>
      </c>
      <c r="BW410" s="13" t="n">
        <v>-0.004648</v>
      </c>
      <c r="BX410" s="13" t="n">
        <v>-0.000105</v>
      </c>
      <c r="BY410" s="13" t="n">
        <v>0.041052</v>
      </c>
      <c r="BZ410" s="13" t="n">
        <v>0.01575</v>
      </c>
      <c r="CA410" s="13" t="n">
        <v>0.0235</v>
      </c>
      <c r="CB410" s="13" t="n">
        <v>0.07386</v>
      </c>
      <c r="CC410" s="13" t="n">
        <v>-0.00907</v>
      </c>
      <c r="CD410" s="13" t="n">
        <v>-0.096152</v>
      </c>
      <c r="CE410" s="13" t="n">
        <v>0.026368</v>
      </c>
      <c r="CF410" s="13" t="n">
        <v>-0.101022</v>
      </c>
      <c r="CG410" s="13" t="n">
        <v>0.11301</v>
      </c>
      <c r="CH410" s="13" t="n">
        <v>0.06969</v>
      </c>
      <c r="CI410" s="13" t="n">
        <v>0.017969</v>
      </c>
      <c r="CJ410" s="13" t="n">
        <v>0.032145</v>
      </c>
      <c r="CK410" s="13" t="n">
        <v>-0.055126</v>
      </c>
      <c r="CL410" s="13" t="n">
        <v>0.071522</v>
      </c>
      <c r="CM410" s="13" t="n">
        <v>0.021182</v>
      </c>
      <c r="CN410" s="13" t="n">
        <v>-0.01992</v>
      </c>
      <c r="CO410" s="13" t="n">
        <v>-0.032211</v>
      </c>
      <c r="CP410" s="13" t="n">
        <v>0.027653</v>
      </c>
      <c r="CQ410" s="13" t="n">
        <v>0.076121</v>
      </c>
      <c r="CR410" s="13" t="n">
        <v>-0.004684</v>
      </c>
      <c r="CS410" s="13" t="n">
        <v>0.010148</v>
      </c>
      <c r="CT410" s="13" t="n">
        <v>-0.066348</v>
      </c>
      <c r="CU410" s="13" t="n">
        <v>-0.121418</v>
      </c>
      <c r="CV410" s="13" t="n">
        <v>0.165635</v>
      </c>
      <c r="CW410" s="13" t="n">
        <v>0.108631</v>
      </c>
      <c r="CX410" s="13" t="n">
        <v>0.022515</v>
      </c>
      <c r="CY410" s="13" t="n">
        <v>0.060034</v>
      </c>
      <c r="CZ410" s="13" t="n">
        <v>0.042064</v>
      </c>
      <c r="DA410" s="13" t="n">
        <v>0.00853</v>
      </c>
      <c r="DB410" s="13" t="n">
        <v>0.014059</v>
      </c>
      <c r="DC410" s="13" t="n">
        <v>0.135594</v>
      </c>
      <c r="DD410" s="13" t="n">
        <v>0.068794</v>
      </c>
      <c r="DE410" s="13" t="n">
        <v>-0.002337</v>
      </c>
      <c r="DF410" s="13" t="n">
        <v>0.034689</v>
      </c>
      <c r="DG410" s="13" t="n">
        <v>-0.020006</v>
      </c>
      <c r="DH410" s="13" t="n">
        <v>0.043697</v>
      </c>
      <c r="DI410" s="13" t="n">
        <v>-0.020314</v>
      </c>
      <c r="DJ410" s="13" t="n">
        <v>0.05157</v>
      </c>
      <c r="DK410" s="13" t="n">
        <v>-0.008614</v>
      </c>
      <c r="DL410" s="13" t="n">
        <v>0.031631</v>
      </c>
      <c r="DM410" s="13" t="n">
        <v>-0.042971</v>
      </c>
      <c r="DN410" s="13" t="n">
        <v>0.047924</v>
      </c>
      <c r="DO410" s="13" t="n">
        <v>-0.063866</v>
      </c>
      <c r="DP410" s="13" t="n">
        <v>0.003966</v>
      </c>
      <c r="DQ410" s="13" t="n">
        <v>-0.127141</v>
      </c>
      <c r="DR410" s="13" t="n">
        <v>0.001103</v>
      </c>
      <c r="DS410" s="13" t="n">
        <v>0.001259</v>
      </c>
      <c r="DT410" s="13" t="n">
        <v>-0.107022</v>
      </c>
      <c r="DV410" s="13" t="n">
        <v>0.012158</v>
      </c>
      <c r="DW410" s="13" t="n">
        <v>0.020402</v>
      </c>
      <c r="DX410" s="13" t="n">
        <v>0.017059</v>
      </c>
      <c r="DY410" s="13" t="n">
        <v>0.008143</v>
      </c>
      <c r="DZ410" s="13" t="n">
        <v>0.031596</v>
      </c>
      <c r="EA410" s="13" t="n">
        <v>0.021031</v>
      </c>
      <c r="EB410" s="13" t="n">
        <v>0.044201</v>
      </c>
      <c r="EC410" s="13" t="n">
        <v>0.006314</v>
      </c>
      <c r="ED410" s="13" t="n">
        <v>0.044551</v>
      </c>
      <c r="EE410" s="13" t="n">
        <v>-0.028756</v>
      </c>
      <c r="EF410" s="13" t="n">
        <v>-0.003195</v>
      </c>
      <c r="EG410" s="13" t="n">
        <v>-0.001684</v>
      </c>
      <c r="EH410" s="13" t="n">
        <v>0.039166</v>
      </c>
      <c r="EI410" s="13" t="n">
        <v>0.015338</v>
      </c>
      <c r="EJ410" s="13" t="n">
        <v>0.022407</v>
      </c>
      <c r="EK410" s="13" t="n">
        <v>0.077218</v>
      </c>
      <c r="EL410" s="13" t="n">
        <v>-0.009277</v>
      </c>
      <c r="EM410" s="13" t="n">
        <v>-0.099937</v>
      </c>
      <c r="EN410" s="13" t="n">
        <v>0.030762</v>
      </c>
      <c r="EO410" s="13" t="n">
        <v>-0.101603</v>
      </c>
      <c r="EP410" s="13" t="n">
        <v>0.125157</v>
      </c>
      <c r="EQ410" s="13" t="n">
        <v>0.073879</v>
      </c>
      <c r="ER410" s="13" t="n">
        <v>0.010235</v>
      </c>
      <c r="ES410" s="13" t="n">
        <v>0.03007</v>
      </c>
      <c r="ET410" s="13" t="n">
        <v>-0.066985</v>
      </c>
      <c r="EU410" s="13" t="n">
        <v>0.074802</v>
      </c>
      <c r="EV410" s="13" t="n">
        <v>0.019393</v>
      </c>
      <c r="EW410" s="13" t="n">
        <v>-0.021938</v>
      </c>
      <c r="EX410" s="13" t="n">
        <v>-0.024319</v>
      </c>
      <c r="EY410" s="13" t="n">
        <v>0.026044</v>
      </c>
      <c r="EZ410" s="13" t="n">
        <v>0.069986</v>
      </c>
      <c r="FA410" s="13" t="n">
        <v>0.000459</v>
      </c>
      <c r="FB410" s="13" t="n">
        <v>0.009026</v>
      </c>
      <c r="FC410" s="13" t="n">
        <v>-0.072733</v>
      </c>
      <c r="FD410" s="13" t="n">
        <v>-0.13964</v>
      </c>
      <c r="FE410" s="13" t="n">
        <v>0.181242</v>
      </c>
      <c r="FF410" s="13" t="n">
        <v>0.100358</v>
      </c>
      <c r="FG410" s="13" t="n">
        <v>0.023159</v>
      </c>
      <c r="FH410" s="13" t="n">
        <v>0.053911</v>
      </c>
      <c r="FI410" s="13" t="n">
        <v>0.040966</v>
      </c>
      <c r="FJ410" s="13" t="n">
        <v>0.005233</v>
      </c>
      <c r="FK410" s="13" t="n">
        <v>0.019264</v>
      </c>
      <c r="FL410" s="13" t="n">
        <v>0.135549</v>
      </c>
      <c r="FM410" s="13" t="n">
        <v>0.067697</v>
      </c>
      <c r="FN410" s="13" t="n">
        <v>0.004164</v>
      </c>
      <c r="FO410" s="13" t="n">
        <v>0.031611</v>
      </c>
      <c r="FP410" s="13" t="n">
        <v>-0.019813</v>
      </c>
      <c r="FQ410" s="13" t="n">
        <v>0.037602</v>
      </c>
      <c r="FR410" s="13" t="n">
        <v>-0.018649</v>
      </c>
      <c r="FS410" s="13" t="n">
        <v>0.047074</v>
      </c>
      <c r="FT410" s="13" t="n">
        <v>-0.012965</v>
      </c>
      <c r="FU410" s="13" t="n">
        <v>0.026925</v>
      </c>
      <c r="FV410" s="13" t="n">
        <v>-0.043898</v>
      </c>
      <c r="FW410" s="13" t="n">
        <v>0.049157</v>
      </c>
      <c r="FX410" s="13" t="n">
        <v>-0.074862</v>
      </c>
      <c r="FY410" s="13" t="n">
        <v>0.009118</v>
      </c>
      <c r="FZ410" s="13" t="n">
        <v>-0.133336</v>
      </c>
      <c r="GA410" s="13" t="n">
        <v>-0.004978</v>
      </c>
      <c r="GB410" s="13" t="n">
        <v>0.001746</v>
      </c>
      <c r="GC410" s="13" t="n">
        <v>-0.124799</v>
      </c>
    </row>
    <row r="411" customFormat="false" ht="15" hidden="false" customHeight="false" outlineLevel="0" collapsed="false">
      <c r="B411" s="8" t="str">
        <f aca="false">Deals!B411</f>
        <v>Silgan Holdings Inc</v>
      </c>
      <c r="C411" s="12" t="n">
        <v>1</v>
      </c>
      <c r="D411" s="13" t="n">
        <v>0.050973</v>
      </c>
      <c r="E411" s="13" t="n">
        <v>-0.000943</v>
      </c>
      <c r="F411" s="13" t="n">
        <v>-0.04657</v>
      </c>
      <c r="G411" s="13" t="n">
        <v>-0.00396</v>
      </c>
      <c r="H411" s="13" t="n">
        <v>-0.021934</v>
      </c>
      <c r="I411" s="13" t="n">
        <v>-0.006116</v>
      </c>
      <c r="J411" s="13" t="n">
        <v>-0.009573</v>
      </c>
      <c r="K411" s="13" t="n">
        <v>0.017659</v>
      </c>
      <c r="L411" s="13" t="n">
        <v>0.017013</v>
      </c>
      <c r="M411" s="13" t="n">
        <v>-0.048177</v>
      </c>
      <c r="N411" s="13" t="n">
        <v>-0.017575</v>
      </c>
      <c r="O411" s="13" t="n">
        <v>0.007899</v>
      </c>
      <c r="P411" s="13" t="n">
        <v>-0.026719</v>
      </c>
      <c r="Q411" s="13" t="n">
        <v>-0.014328</v>
      </c>
      <c r="R411" s="13" t="n">
        <v>0.025345</v>
      </c>
      <c r="S411" s="13" t="n">
        <v>-0.005816</v>
      </c>
      <c r="T411" s="13" t="n">
        <v>0.020183</v>
      </c>
      <c r="U411" s="13" t="n">
        <v>-0.135612</v>
      </c>
      <c r="V411" s="13" t="n">
        <v>0.075739</v>
      </c>
      <c r="W411" s="13" t="n">
        <v>-0.082718</v>
      </c>
      <c r="X411" s="13" t="n">
        <v>0.169348</v>
      </c>
      <c r="Y411" s="13" t="n">
        <v>0.024982</v>
      </c>
      <c r="Z411" s="13" t="n">
        <v>0.050512</v>
      </c>
      <c r="AA411" s="13" t="n">
        <v>0.010462</v>
      </c>
      <c r="AB411" s="13" t="n">
        <v>-0.03173</v>
      </c>
      <c r="AC411" s="13" t="n">
        <v>0.055536</v>
      </c>
      <c r="AD411" s="13" t="n">
        <v>-0.017647</v>
      </c>
      <c r="AE411" s="13" t="n">
        <v>-0.006321</v>
      </c>
      <c r="AF411" s="13" t="n">
        <v>0.009409</v>
      </c>
      <c r="AG411" s="13" t="n">
        <v>0.024301</v>
      </c>
      <c r="AH411" s="13" t="n">
        <v>0.004875</v>
      </c>
      <c r="AI411" s="13" t="n">
        <v>0.008763</v>
      </c>
      <c r="AJ411" s="13" t="n">
        <v>-0.007079</v>
      </c>
      <c r="AK411" s="13" t="n">
        <v>-0.072262</v>
      </c>
      <c r="AL411" s="13" t="n">
        <v>0.017813</v>
      </c>
      <c r="AM411" s="13" t="n">
        <v>0.188835</v>
      </c>
      <c r="AN411" s="13" t="n">
        <v>-0.027246</v>
      </c>
      <c r="AO411" s="13" t="n">
        <v>-0.0314</v>
      </c>
      <c r="AP411" s="13" t="n">
        <v>0.18092</v>
      </c>
      <c r="AQ411" s="13" t="n">
        <v>-0.00183</v>
      </c>
      <c r="AR411" s="13" t="n">
        <v>-0.033894</v>
      </c>
      <c r="AS411" s="13" t="n">
        <v>-0.063095</v>
      </c>
      <c r="AT411" s="13" t="n">
        <v>-0.015385</v>
      </c>
      <c r="AU411" s="13" t="n">
        <v>0.097041</v>
      </c>
      <c r="AV411" s="13" t="n">
        <v>-0.01753</v>
      </c>
      <c r="AW411" s="13" t="n">
        <v>0.031018</v>
      </c>
      <c r="AX411" s="13" t="n">
        <v>0.122737</v>
      </c>
      <c r="AY411" s="13" t="n">
        <v>0.003331</v>
      </c>
      <c r="AZ411" s="13" t="n">
        <v>0.002371</v>
      </c>
      <c r="BA411" s="13" t="n">
        <v>-0.014954</v>
      </c>
      <c r="BB411" s="13" t="n">
        <v>-0.023614</v>
      </c>
      <c r="BC411" s="13" t="n">
        <v>0.050592</v>
      </c>
      <c r="BD411" s="13" t="n">
        <v>-0.095923</v>
      </c>
      <c r="BE411" s="13" t="n">
        <v>0.047967</v>
      </c>
      <c r="BF411" s="13" t="n">
        <v>0.035075</v>
      </c>
      <c r="BG411" s="13" t="n">
        <v>0.033036</v>
      </c>
      <c r="BH411" s="13" t="n">
        <v>0.045285</v>
      </c>
      <c r="BI411" s="13" t="n">
        <v>-0.064761</v>
      </c>
      <c r="BJ411" s="13" t="n">
        <v>0.107689</v>
      </c>
      <c r="BK411" s="13" t="n">
        <v>-0.040234</v>
      </c>
      <c r="BM411" s="13" t="n">
        <v>0.016762</v>
      </c>
      <c r="BN411" s="13" t="n">
        <v>0.025148</v>
      </c>
      <c r="BO411" s="13" t="n">
        <v>0.007932</v>
      </c>
      <c r="BP411" s="13" t="n">
        <v>0.007953</v>
      </c>
      <c r="BQ411" s="13" t="n">
        <v>0.024036</v>
      </c>
      <c r="BR411" s="13" t="n">
        <v>0.023892</v>
      </c>
      <c r="BS411" s="13" t="n">
        <v>0.038463</v>
      </c>
      <c r="BT411" s="13" t="n">
        <v>0.01021</v>
      </c>
      <c r="BU411" s="13" t="n">
        <v>0.050764</v>
      </c>
      <c r="BV411" s="13" t="n">
        <v>-0.029375</v>
      </c>
      <c r="BW411" s="13" t="n">
        <v>0.021376</v>
      </c>
      <c r="BX411" s="13" t="n">
        <v>-0.001966</v>
      </c>
      <c r="BY411" s="13" t="n">
        <v>0.060957</v>
      </c>
      <c r="BZ411" s="13" t="n">
        <v>-0.00261</v>
      </c>
      <c r="CA411" s="13" t="n">
        <v>0.012289</v>
      </c>
      <c r="CB411" s="13" t="n">
        <v>0.06538</v>
      </c>
      <c r="CC411" s="13" t="n">
        <v>-0.019284</v>
      </c>
      <c r="CD411" s="13" t="n">
        <v>-0.134942</v>
      </c>
      <c r="CE411" s="13" t="n">
        <v>0.003477</v>
      </c>
      <c r="CF411" s="13" t="n">
        <v>-0.11214</v>
      </c>
      <c r="CG411" s="13" t="n">
        <v>0.142621</v>
      </c>
      <c r="CH411" s="13" t="n">
        <v>0.067853</v>
      </c>
      <c r="CI411" s="13" t="n">
        <v>-0.013378</v>
      </c>
      <c r="CJ411" s="13" t="n">
        <v>0.031745</v>
      </c>
      <c r="CK411" s="13" t="n">
        <v>-0.054149</v>
      </c>
      <c r="CL411" s="13" t="n">
        <v>0.095155</v>
      </c>
      <c r="CM411" s="13" t="n">
        <v>0.030932</v>
      </c>
      <c r="CN411" s="13" t="n">
        <v>-0.053799</v>
      </c>
      <c r="CO411" s="13" t="n">
        <v>-0.033039</v>
      </c>
      <c r="CP411" s="13" t="n">
        <v>0.038854</v>
      </c>
      <c r="CQ411" s="13" t="n">
        <v>0.07419</v>
      </c>
      <c r="CR411" s="13" t="n">
        <v>0.002582</v>
      </c>
      <c r="CS411" s="13" t="n">
        <v>-0.010175</v>
      </c>
      <c r="CT411" s="13" t="n">
        <v>-0.066114</v>
      </c>
      <c r="CU411" s="13" t="n">
        <v>-0.177333</v>
      </c>
      <c r="CV411" s="13" t="n">
        <v>0.175214</v>
      </c>
      <c r="CW411" s="13" t="n">
        <v>0.124257</v>
      </c>
      <c r="CX411" s="13" t="n">
        <v>0.046007</v>
      </c>
      <c r="CY411" s="13" t="n">
        <v>0.011045</v>
      </c>
      <c r="CZ411" s="13" t="n">
        <v>0.084196</v>
      </c>
      <c r="DA411" s="13" t="n">
        <v>-0.031087</v>
      </c>
      <c r="DB411" s="13" t="n">
        <v>0.030388</v>
      </c>
      <c r="DC411" s="13" t="n">
        <v>0.207556</v>
      </c>
      <c r="DD411" s="13" t="n">
        <v>0.12645</v>
      </c>
      <c r="DE411" s="13" t="n">
        <v>0.024415</v>
      </c>
      <c r="DF411" s="13" t="n">
        <v>-0.000483</v>
      </c>
      <c r="DG411" s="13" t="n">
        <v>-0.047837</v>
      </c>
      <c r="DH411" s="13" t="n">
        <v>0.02869</v>
      </c>
      <c r="DI411" s="13" t="n">
        <v>-0.033421</v>
      </c>
      <c r="DJ411" s="13" t="n">
        <v>0.054695</v>
      </c>
      <c r="DK411" s="13" t="n">
        <v>-0.02501</v>
      </c>
      <c r="DL411" s="13" t="n">
        <v>0.019022</v>
      </c>
      <c r="DM411" s="13" t="n">
        <v>-0.038561</v>
      </c>
      <c r="DN411" s="13" t="n">
        <v>0.046626</v>
      </c>
      <c r="DO411" s="13" t="n">
        <v>-0.08576</v>
      </c>
      <c r="DP411" s="13" t="n">
        <v>0.000968</v>
      </c>
      <c r="DQ411" s="13" t="n">
        <v>-0.142109</v>
      </c>
      <c r="DR411" s="13" t="n">
        <v>-0.007716</v>
      </c>
      <c r="DS411" s="13" t="n">
        <v>0.017833</v>
      </c>
      <c r="DT411" s="13" t="n">
        <v>-0.117955</v>
      </c>
      <c r="DV411" s="13" t="n">
        <v>0.010392</v>
      </c>
      <c r="DW411" s="13" t="n">
        <v>0.035766</v>
      </c>
      <c r="DX411" s="13" t="n">
        <v>0.008416</v>
      </c>
      <c r="DY411" s="13" t="n">
        <v>0.0091</v>
      </c>
      <c r="DZ411" s="13" t="n">
        <v>0.024501</v>
      </c>
      <c r="EA411" s="13" t="n">
        <v>0.020936</v>
      </c>
      <c r="EB411" s="13" t="n">
        <v>0.042491</v>
      </c>
      <c r="EC411" s="13" t="n">
        <v>0.00498</v>
      </c>
      <c r="ED411" s="13" t="n">
        <v>0.038418</v>
      </c>
      <c r="EE411" s="13" t="n">
        <v>-0.032533</v>
      </c>
      <c r="EF411" s="13" t="n">
        <v>0.012494</v>
      </c>
      <c r="EG411" s="13" t="n">
        <v>0.008404</v>
      </c>
      <c r="EH411" s="13" t="n">
        <v>0.061318</v>
      </c>
      <c r="EI411" s="13" t="n">
        <v>0.013706</v>
      </c>
      <c r="EJ411" s="13" t="n">
        <v>0.011294</v>
      </c>
      <c r="EK411" s="13" t="n">
        <v>0.06077</v>
      </c>
      <c r="EL411" s="13" t="n">
        <v>-0.023636</v>
      </c>
      <c r="EM411" s="13" t="n">
        <v>-0.143435</v>
      </c>
      <c r="EN411" s="13" t="n">
        <v>0.012373</v>
      </c>
      <c r="EO411" s="13" t="n">
        <v>-0.111642</v>
      </c>
      <c r="EP411" s="13" t="n">
        <v>0.160467</v>
      </c>
      <c r="EQ411" s="13" t="n">
        <v>0.062815</v>
      </c>
      <c r="ER411" s="13" t="n">
        <v>-0.010624</v>
      </c>
      <c r="ES411" s="13" t="n">
        <v>0.022678</v>
      </c>
      <c r="ET411" s="13" t="n">
        <v>-0.07708</v>
      </c>
      <c r="EU411" s="13" t="n">
        <v>0.091022</v>
      </c>
      <c r="EV411" s="13" t="n">
        <v>0.026044</v>
      </c>
      <c r="EW411" s="13" t="n">
        <v>-0.051077</v>
      </c>
      <c r="EX411" s="13" t="n">
        <v>-0.027706</v>
      </c>
      <c r="EY411" s="13" t="n">
        <v>0.049115</v>
      </c>
      <c r="EZ411" s="13" t="n">
        <v>0.074613</v>
      </c>
      <c r="FA411" s="13" t="n">
        <v>0.002853</v>
      </c>
      <c r="FB411" s="13" t="n">
        <v>-0.004408</v>
      </c>
      <c r="FC411" s="13" t="n">
        <v>-0.062037</v>
      </c>
      <c r="FD411" s="13" t="n">
        <v>-0.189678</v>
      </c>
      <c r="FE411" s="13" t="n">
        <v>0.196761</v>
      </c>
      <c r="FF411" s="13" t="n">
        <v>0.118762</v>
      </c>
      <c r="FG411" s="13" t="n">
        <v>0.046814</v>
      </c>
      <c r="FH411" s="13" t="n">
        <v>0.008228</v>
      </c>
      <c r="FI411" s="13" t="n">
        <v>0.084717</v>
      </c>
      <c r="FJ411" s="13" t="n">
        <v>-0.030373</v>
      </c>
      <c r="FK411" s="13" t="n">
        <v>0.034269</v>
      </c>
      <c r="FL411" s="13" t="n">
        <v>0.21392</v>
      </c>
      <c r="FM411" s="13" t="n">
        <v>0.129432</v>
      </c>
      <c r="FN411" s="13" t="n">
        <v>0.017059</v>
      </c>
      <c r="FO411" s="13" t="n">
        <v>0.021424</v>
      </c>
      <c r="FP411" s="13" t="n">
        <v>-0.036464</v>
      </c>
      <c r="FQ411" s="13" t="n">
        <v>0.030769</v>
      </c>
      <c r="FR411" s="13" t="n">
        <v>-0.028421</v>
      </c>
      <c r="FS411" s="13" t="n">
        <v>0.061708</v>
      </c>
      <c r="FT411" s="13" t="n">
        <v>-0.023545</v>
      </c>
      <c r="FU411" s="13" t="n">
        <v>0.015868</v>
      </c>
      <c r="FV411" s="13" t="n">
        <v>-0.039964</v>
      </c>
      <c r="FW411" s="13" t="n">
        <v>0.047113</v>
      </c>
      <c r="FX411" s="13" t="n">
        <v>-0.084736</v>
      </c>
      <c r="FY411" s="13" t="n">
        <v>-0.003415</v>
      </c>
      <c r="FZ411" s="13" t="n">
        <v>-0.141596</v>
      </c>
      <c r="GA411" s="13" t="n">
        <v>-0.016339</v>
      </c>
      <c r="GB411" s="13" t="n">
        <v>0.004296</v>
      </c>
      <c r="GC411" s="13" t="n">
        <v>-0.138311</v>
      </c>
    </row>
    <row r="412" customFormat="false" ht="15" hidden="false" customHeight="false" outlineLevel="0" collapsed="false">
      <c r="B412" s="8" t="str">
        <f aca="false">Deals!B412</f>
        <v>Patterson-UTI Energy, Inc.</v>
      </c>
      <c r="C412" s="12" t="n">
        <v>1</v>
      </c>
      <c r="D412" s="13" t="n">
        <v>-0.015015</v>
      </c>
      <c r="E412" s="13" t="n">
        <v>-0.052064</v>
      </c>
      <c r="F412" s="13" t="n">
        <v>-0.0421</v>
      </c>
      <c r="G412" s="13" t="n">
        <v>-0.17425</v>
      </c>
      <c r="H412" s="13" t="n">
        <v>0.312461</v>
      </c>
      <c r="I412" s="13" t="n">
        <v>-0.055396</v>
      </c>
      <c r="J412" s="13" t="n">
        <v>0.091507</v>
      </c>
      <c r="K412" s="13" t="n">
        <v>0.066698</v>
      </c>
      <c r="L412" s="13" t="n">
        <v>0.02651</v>
      </c>
      <c r="M412" s="13" t="n">
        <v>-0.23497</v>
      </c>
      <c r="N412" s="13" t="n">
        <v>-0.029884</v>
      </c>
      <c r="O412" s="13" t="n">
        <v>0.223301</v>
      </c>
      <c r="P412" s="13" t="n">
        <v>-0.034547</v>
      </c>
      <c r="Q412" s="13" t="n">
        <v>-0.12766</v>
      </c>
      <c r="R412" s="13" t="n">
        <v>-0.044444</v>
      </c>
      <c r="S412" s="13" t="n">
        <v>-0.00407</v>
      </c>
      <c r="T412" s="13" t="n">
        <v>0.001168</v>
      </c>
      <c r="U412" s="13" t="n">
        <v>-0.027469</v>
      </c>
      <c r="V412" s="13" t="n">
        <v>-0.165865</v>
      </c>
      <c r="W412" s="13" t="n">
        <v>-0.248559</v>
      </c>
      <c r="X412" s="13" t="n">
        <v>0.171981</v>
      </c>
      <c r="Y412" s="13" t="n">
        <v>0.093157</v>
      </c>
      <c r="Z412" s="13" t="n">
        <v>0.060332</v>
      </c>
      <c r="AA412" s="13" t="n">
        <v>-0.03067</v>
      </c>
      <c r="AB412" s="13" t="n">
        <v>-0.217807</v>
      </c>
      <c r="AC412" s="13" t="n">
        <v>0.086548</v>
      </c>
      <c r="AD412" s="13" t="n">
        <v>0.010426</v>
      </c>
      <c r="AE412" s="13" t="n">
        <v>-0.256234</v>
      </c>
      <c r="AF412" s="13" t="n">
        <v>-0.006936</v>
      </c>
      <c r="AG412" s="13" t="n">
        <v>-0.026901</v>
      </c>
      <c r="AH412" s="13" t="n">
        <v>0.074519</v>
      </c>
      <c r="AI412" s="13" t="n">
        <v>0.178971</v>
      </c>
      <c r="AJ412" s="13" t="n">
        <v>-0.24381</v>
      </c>
      <c r="AK412" s="13" t="n">
        <v>-0.278338</v>
      </c>
      <c r="AL412" s="13" t="n">
        <v>-0.582897</v>
      </c>
      <c r="AM412" s="13" t="n">
        <v>0.570213</v>
      </c>
      <c r="AN412" s="13" t="n">
        <v>0</v>
      </c>
      <c r="AO412" s="13" t="n">
        <v>-0.054201</v>
      </c>
      <c r="AP412" s="13" t="n">
        <v>0.118156</v>
      </c>
      <c r="AQ412" s="13" t="n">
        <v>-0.007732</v>
      </c>
      <c r="AR412" s="13" t="n">
        <v>-0.254545</v>
      </c>
      <c r="AS412" s="13" t="n">
        <v>-0.101754</v>
      </c>
      <c r="AT412" s="13" t="n">
        <v>0.683594</v>
      </c>
      <c r="AU412" s="13" t="n">
        <v>0.225058</v>
      </c>
      <c r="AV412" s="13" t="n">
        <v>0.169202</v>
      </c>
      <c r="AW412" s="13" t="n">
        <v>0.203252</v>
      </c>
      <c r="AX412" s="13" t="n">
        <v>-0.033784</v>
      </c>
      <c r="AY412" s="13" t="n">
        <v>-0.051893</v>
      </c>
      <c r="AZ412" s="13" t="n">
        <v>0.238166</v>
      </c>
      <c r="BA412" s="13" t="n">
        <v>0.189964</v>
      </c>
      <c r="BB412" s="13" t="n">
        <v>-0.193159</v>
      </c>
      <c r="BC412" s="13" t="n">
        <v>-0.032419</v>
      </c>
      <c r="BD412" s="13" t="n">
        <v>0.159794</v>
      </c>
      <c r="BE412" s="13" t="n">
        <v>-0.048889</v>
      </c>
      <c r="BF412" s="13" t="n">
        <v>-0.175234</v>
      </c>
      <c r="BG412" s="13" t="n">
        <v>0.196884</v>
      </c>
      <c r="BH412" s="13" t="n">
        <v>0.178698</v>
      </c>
      <c r="BI412" s="13" t="n">
        <v>0.448795</v>
      </c>
      <c r="BJ412" s="13" t="n">
        <v>0.075537</v>
      </c>
      <c r="BK412" s="13" t="n">
        <v>0.062016</v>
      </c>
      <c r="BM412" s="13" t="n">
        <v>0.002715</v>
      </c>
      <c r="BN412" s="13" t="n">
        <v>0.012367</v>
      </c>
      <c r="BO412" s="13" t="n">
        <v>0.010593</v>
      </c>
      <c r="BP412" s="13" t="n">
        <v>-0.001771</v>
      </c>
      <c r="BQ412" s="13" t="n">
        <v>0.045931</v>
      </c>
      <c r="BR412" s="13" t="n">
        <v>0.019471</v>
      </c>
      <c r="BS412" s="13" t="n">
        <v>0.04309</v>
      </c>
      <c r="BT412" s="13" t="n">
        <v>0.006204</v>
      </c>
      <c r="BU412" s="13" t="n">
        <v>0.045127</v>
      </c>
      <c r="BV412" s="13" t="n">
        <v>-0.034703</v>
      </c>
      <c r="BW412" s="13" t="n">
        <v>-0.00088</v>
      </c>
      <c r="BX412" s="13" t="n">
        <v>-0.006974</v>
      </c>
      <c r="BY412" s="13" t="n">
        <v>0.024488</v>
      </c>
      <c r="BZ412" s="13" t="n">
        <v>-0.002915</v>
      </c>
      <c r="CA412" s="13" t="n">
        <v>0.024557</v>
      </c>
      <c r="CB412" s="13" t="n">
        <v>-0.006231</v>
      </c>
      <c r="CC412" s="13" t="n">
        <v>-0.01801</v>
      </c>
      <c r="CD412" s="13" t="n">
        <v>-0.08171</v>
      </c>
      <c r="CE412" s="13" t="n">
        <v>0.035196</v>
      </c>
      <c r="CF412" s="13" t="n">
        <v>-0.10699</v>
      </c>
      <c r="CG412" s="13" t="n">
        <v>0.105701</v>
      </c>
      <c r="CH412" s="13" t="n">
        <v>0.030243</v>
      </c>
      <c r="CI412" s="13" t="n">
        <v>-0.005953</v>
      </c>
      <c r="CJ412" s="13" t="n">
        <v>0.042376</v>
      </c>
      <c r="CK412" s="13" t="n">
        <v>-0.07346</v>
      </c>
      <c r="CL412" s="13" t="n">
        <v>0.088546</v>
      </c>
      <c r="CM412" s="13" t="n">
        <v>0.020084</v>
      </c>
      <c r="CN412" s="13" t="n">
        <v>-0.048928</v>
      </c>
      <c r="CO412" s="13" t="n">
        <v>0.052103</v>
      </c>
      <c r="CP412" s="13" t="n">
        <v>-0.001482</v>
      </c>
      <c r="CQ412" s="13" t="n">
        <v>0.033055</v>
      </c>
      <c r="CR412" s="13" t="n">
        <v>0.036052</v>
      </c>
      <c r="CS412" s="13" t="n">
        <v>-0.016351</v>
      </c>
      <c r="CT412" s="13" t="n">
        <v>-0.092258</v>
      </c>
      <c r="CU412" s="13" t="n">
        <v>-0.198695</v>
      </c>
      <c r="CV412" s="13" t="n">
        <v>0.116597</v>
      </c>
      <c r="CW412" s="13" t="n">
        <v>0.058158</v>
      </c>
      <c r="CX412" s="13" t="n">
        <v>-0.009049</v>
      </c>
      <c r="CY412" s="13" t="n">
        <v>0.060667</v>
      </c>
      <c r="CZ412" s="13" t="n">
        <v>0.04837</v>
      </c>
      <c r="DA412" s="13" t="n">
        <v>-0.036757</v>
      </c>
      <c r="DB412" s="13" t="n">
        <v>0.014828</v>
      </c>
      <c r="DC412" s="13" t="n">
        <v>0.168167</v>
      </c>
      <c r="DD412" s="13" t="n">
        <v>0.045756</v>
      </c>
      <c r="DE412" s="13" t="n">
        <v>-0.002059</v>
      </c>
      <c r="DF412" s="13" t="n">
        <v>0.092254</v>
      </c>
      <c r="DG412" s="13" t="n">
        <v>0.040771</v>
      </c>
      <c r="DH412" s="13" t="n">
        <v>0.058012</v>
      </c>
      <c r="DI412" s="13" t="n">
        <v>0.022358</v>
      </c>
      <c r="DJ412" s="13" t="n">
        <v>-0.012513</v>
      </c>
      <c r="DK412" s="13" t="n">
        <v>-0.012862</v>
      </c>
      <c r="DL412" s="13" t="n">
        <v>0.016428</v>
      </c>
      <c r="DM412" s="13" t="n">
        <v>-0.021588</v>
      </c>
      <c r="DN412" s="13" t="n">
        <v>0.053756</v>
      </c>
      <c r="DO412" s="13" t="n">
        <v>-0.030463</v>
      </c>
      <c r="DP412" s="13" t="n">
        <v>0.054007</v>
      </c>
      <c r="DQ412" s="13" t="n">
        <v>-0.041405</v>
      </c>
      <c r="DR412" s="13" t="n">
        <v>0.006859</v>
      </c>
      <c r="DS412" s="13" t="n">
        <v>0.035932</v>
      </c>
      <c r="DT412" s="13" t="n">
        <v>-0.048852</v>
      </c>
      <c r="DV412" s="13" t="n">
        <v>-0.007588</v>
      </c>
      <c r="DW412" s="13" t="n">
        <v>0.016305</v>
      </c>
      <c r="DX412" s="13" t="n">
        <v>0.005941</v>
      </c>
      <c r="DY412" s="13" t="n">
        <v>-0.004131</v>
      </c>
      <c r="DZ412" s="13" t="n">
        <v>0.038515</v>
      </c>
      <c r="EA412" s="13" t="n">
        <v>0.016072</v>
      </c>
      <c r="EB412" s="13" t="n">
        <v>0.047135</v>
      </c>
      <c r="EC412" s="13" t="n">
        <v>0.007133</v>
      </c>
      <c r="ED412" s="13" t="n">
        <v>0.047611</v>
      </c>
      <c r="EE412" s="13" t="n">
        <v>-0.03467</v>
      </c>
      <c r="EF412" s="13" t="n">
        <v>-0.002521</v>
      </c>
      <c r="EG412" s="13" t="n">
        <v>-0.0076</v>
      </c>
      <c r="EH412" s="13" t="n">
        <v>0.020404</v>
      </c>
      <c r="EI412" s="13" t="n">
        <v>0.010759</v>
      </c>
      <c r="EJ412" s="13" t="n">
        <v>0.021261</v>
      </c>
      <c r="EK412" s="13" t="n">
        <v>-0.004456</v>
      </c>
      <c r="EL412" s="13" t="n">
        <v>-0.021531</v>
      </c>
      <c r="EM412" s="13" t="n">
        <v>-0.081302</v>
      </c>
      <c r="EN412" s="13" t="n">
        <v>0.037363</v>
      </c>
      <c r="EO412" s="13" t="n">
        <v>-0.112171</v>
      </c>
      <c r="EP412" s="13" t="n">
        <v>0.114885</v>
      </c>
      <c r="EQ412" s="13" t="n">
        <v>0.037869</v>
      </c>
      <c r="ER412" s="13" t="n">
        <v>-0.012058</v>
      </c>
      <c r="ES412" s="13" t="n">
        <v>0.043934</v>
      </c>
      <c r="ET412" s="13" t="n">
        <v>-0.072258</v>
      </c>
      <c r="EU412" s="13" t="n">
        <v>0.097213</v>
      </c>
      <c r="EV412" s="13" t="n">
        <v>0.0207</v>
      </c>
      <c r="EW412" s="13" t="n">
        <v>-0.053504</v>
      </c>
      <c r="EX412" s="13" t="n">
        <v>0.051649</v>
      </c>
      <c r="EY412" s="13" t="n">
        <v>0.001274</v>
      </c>
      <c r="EZ412" s="13" t="n">
        <v>0.037843</v>
      </c>
      <c r="FA412" s="13" t="n">
        <v>0.039703</v>
      </c>
      <c r="FB412" s="13" t="n">
        <v>-0.021457</v>
      </c>
      <c r="FC412" s="13" t="n">
        <v>-0.087648</v>
      </c>
      <c r="FD412" s="13" t="n">
        <v>-0.212334</v>
      </c>
      <c r="FE412" s="13" t="n">
        <v>0.135337</v>
      </c>
      <c r="FF412" s="13" t="n">
        <v>0.059304</v>
      </c>
      <c r="FG412" s="13" t="n">
        <v>-0.006226</v>
      </c>
      <c r="FH412" s="13" t="n">
        <v>0.062515</v>
      </c>
      <c r="FI412" s="13" t="n">
        <v>0.051584</v>
      </c>
      <c r="FJ412" s="13" t="n">
        <v>-0.040409</v>
      </c>
      <c r="FK412" s="13" t="n">
        <v>0.018557</v>
      </c>
      <c r="FL412" s="13" t="n">
        <v>0.172917</v>
      </c>
      <c r="FM412" s="13" t="n">
        <v>0.041069</v>
      </c>
      <c r="FN412" s="13" t="n">
        <v>0.00476</v>
      </c>
      <c r="FO412" s="13" t="n">
        <v>0.081124</v>
      </c>
      <c r="FP412" s="13" t="n">
        <v>0.054214</v>
      </c>
      <c r="FQ412" s="13" t="n">
        <v>0.05332</v>
      </c>
      <c r="FR412" s="13" t="n">
        <v>0.016144</v>
      </c>
      <c r="FS412" s="13" t="n">
        <v>-0.008976</v>
      </c>
      <c r="FT412" s="13" t="n">
        <v>-0.011142</v>
      </c>
      <c r="FU412" s="13" t="n">
        <v>0.012908</v>
      </c>
      <c r="FV412" s="13" t="n">
        <v>-0.016159</v>
      </c>
      <c r="FW412" s="13" t="n">
        <v>0.052565</v>
      </c>
      <c r="FX412" s="13" t="n">
        <v>-0.036406</v>
      </c>
      <c r="FY412" s="13" t="n">
        <v>0.050779</v>
      </c>
      <c r="FZ412" s="13" t="n">
        <v>-0.041859</v>
      </c>
      <c r="GA412" s="13" t="n">
        <v>0.00545</v>
      </c>
      <c r="GB412" s="13" t="n">
        <v>0.028508</v>
      </c>
      <c r="GC412" s="13" t="n">
        <v>-0.054502</v>
      </c>
    </row>
    <row r="413" customFormat="false" ht="15" hidden="false" customHeight="false" outlineLevel="0" collapsed="false">
      <c r="B413" s="8" t="str">
        <f aca="false">Deals!B413</f>
        <v>American Axle &amp; Manufacturing Holdings, Inc</v>
      </c>
      <c r="C413" s="12" t="n">
        <v>1</v>
      </c>
      <c r="D413" s="13" t="n">
        <v>-0.140989</v>
      </c>
      <c r="E413" s="13" t="n">
        <v>0.032429</v>
      </c>
      <c r="F413" s="13" t="n">
        <v>-0.055128</v>
      </c>
      <c r="G413" s="13" t="n">
        <v>-0.00882</v>
      </c>
      <c r="H413" s="13" t="n">
        <v>0.203285</v>
      </c>
      <c r="I413" s="13" t="n">
        <v>0.011945</v>
      </c>
      <c r="J413" s="13" t="n">
        <v>0.008994</v>
      </c>
      <c r="K413" s="13" t="n">
        <v>-0.051253</v>
      </c>
      <c r="L413" s="13" t="n">
        <v>0.036406</v>
      </c>
      <c r="M413" s="13" t="n">
        <v>-0.163739</v>
      </c>
      <c r="N413" s="13" t="n">
        <v>0.031165</v>
      </c>
      <c r="O413" s="13" t="n">
        <v>0.007884</v>
      </c>
      <c r="P413" s="13" t="n">
        <v>0.031291</v>
      </c>
      <c r="Q413" s="13" t="n">
        <v>-0.016435</v>
      </c>
      <c r="R413" s="13" t="n">
        <v>0.07455</v>
      </c>
      <c r="S413" s="13" t="n">
        <v>0.059211</v>
      </c>
      <c r="T413" s="13" t="n">
        <v>-0.015246</v>
      </c>
      <c r="U413" s="13" t="n">
        <v>-0.130161</v>
      </c>
      <c r="V413" s="13" t="n">
        <v>-0.179301</v>
      </c>
      <c r="W413" s="13" t="n">
        <v>-0.108434</v>
      </c>
      <c r="X413" s="13" t="n">
        <v>0.331532</v>
      </c>
      <c r="Y413" s="13" t="n">
        <v>0.08931</v>
      </c>
      <c r="Z413" s="13" t="n">
        <v>-0.11118</v>
      </c>
      <c r="AA413" s="13" t="n">
        <v>0.030748</v>
      </c>
      <c r="AB413" s="13" t="n">
        <v>-0.314576</v>
      </c>
      <c r="AC413" s="13" t="n">
        <v>0.262117</v>
      </c>
      <c r="AD413" s="13" t="n">
        <v>-0.054075</v>
      </c>
      <c r="AE413" s="13" t="n">
        <v>-0.474731</v>
      </c>
      <c r="AF413" s="13" t="n">
        <v>0.29653</v>
      </c>
      <c r="AG413" s="13" t="n">
        <v>0.017032</v>
      </c>
      <c r="AH413" s="13" t="n">
        <v>0.179426</v>
      </c>
      <c r="AI413" s="13" t="n">
        <v>0.091278</v>
      </c>
      <c r="AJ413" s="13" t="n">
        <v>-0.141264</v>
      </c>
      <c r="AK413" s="13" t="n">
        <v>-0.314935</v>
      </c>
      <c r="AL413" s="13" t="n">
        <v>-0.4297</v>
      </c>
      <c r="AM413" s="13" t="n">
        <v>0.196676</v>
      </c>
      <c r="AN413" s="13" t="n">
        <v>0.645833</v>
      </c>
      <c r="AO413" s="13" t="n">
        <v>0.068917</v>
      </c>
      <c r="AP413" s="13" t="n">
        <v>-0.071053</v>
      </c>
      <c r="AQ413" s="13" t="n">
        <v>0.101983</v>
      </c>
      <c r="AR413" s="13" t="n">
        <v>-0.258355</v>
      </c>
      <c r="AS413" s="13" t="n">
        <v>0.164645</v>
      </c>
      <c r="AT413" s="13" t="n">
        <v>0.184524</v>
      </c>
      <c r="AU413" s="13" t="n">
        <v>0.047739</v>
      </c>
      <c r="AV413" s="13" t="n">
        <v>0.056355</v>
      </c>
      <c r="AW413" s="13" t="n">
        <v>0.108967</v>
      </c>
      <c r="AX413" s="13" t="n">
        <v>-0.011259</v>
      </c>
      <c r="AY413" s="13" t="n">
        <v>-0.039337</v>
      </c>
      <c r="AZ413" s="13" t="n">
        <v>0.206897</v>
      </c>
      <c r="BA413" s="13" t="n">
        <v>-0.075893</v>
      </c>
      <c r="BB413" s="13" t="n">
        <v>-0.063768</v>
      </c>
      <c r="BC413" s="13" t="n">
        <v>-0.084623</v>
      </c>
      <c r="BD413" s="13" t="n">
        <v>-0.006764</v>
      </c>
      <c r="BE413" s="13" t="n">
        <v>0.030647</v>
      </c>
      <c r="BF413" s="13" t="n">
        <v>-0.024229</v>
      </c>
      <c r="BG413" s="13" t="n">
        <v>0.053047</v>
      </c>
      <c r="BH413" s="13" t="n">
        <v>-0.127546</v>
      </c>
      <c r="BI413" s="13" t="n">
        <v>0.137592</v>
      </c>
      <c r="BJ413" s="13" t="n">
        <v>-0.161987</v>
      </c>
      <c r="BK413" s="13" t="n">
        <v>-0.146907</v>
      </c>
      <c r="BM413" s="13" t="n">
        <v>-0.009065</v>
      </c>
      <c r="BN413" s="13" t="n">
        <v>0.020227</v>
      </c>
      <c r="BO413" s="13" t="n">
        <v>0.005463</v>
      </c>
      <c r="BP413" s="13" t="n">
        <v>-0.018586</v>
      </c>
      <c r="BQ413" s="13" t="n">
        <v>0.046011</v>
      </c>
      <c r="BR413" s="13" t="n">
        <v>0.01906</v>
      </c>
      <c r="BS413" s="13" t="n">
        <v>0.034775</v>
      </c>
      <c r="BT413" s="13" t="n">
        <v>-0.001446</v>
      </c>
      <c r="BU413" s="13" t="n">
        <v>0.037257</v>
      </c>
      <c r="BV413" s="13" t="n">
        <v>-0.035351</v>
      </c>
      <c r="BW413" s="13" t="n">
        <v>0.01168</v>
      </c>
      <c r="BX413" s="13" t="n">
        <v>0.002978</v>
      </c>
      <c r="BY413" s="13" t="n">
        <v>0.052862</v>
      </c>
      <c r="BZ413" s="13" t="n">
        <v>0.007789</v>
      </c>
      <c r="CA413" s="13" t="n">
        <v>0.026064</v>
      </c>
      <c r="CB413" s="13" t="n">
        <v>0.051329</v>
      </c>
      <c r="CC413" s="13" t="n">
        <v>-0.010991</v>
      </c>
      <c r="CD413" s="13" t="n">
        <v>-0.106</v>
      </c>
      <c r="CE413" s="13" t="n">
        <v>0.024752</v>
      </c>
      <c r="CF413" s="13" t="n">
        <v>-0.108788</v>
      </c>
      <c r="CG413" s="13" t="n">
        <v>0.100445</v>
      </c>
      <c r="CH413" s="13" t="n">
        <v>0.060194</v>
      </c>
      <c r="CI413" s="13" t="n">
        <v>-0.018345</v>
      </c>
      <c r="CJ413" s="13" t="n">
        <v>0.044649</v>
      </c>
      <c r="CK413" s="13" t="n">
        <v>-0.082817</v>
      </c>
      <c r="CL413" s="13" t="n">
        <v>0.081164</v>
      </c>
      <c r="CM413" s="13" t="n">
        <v>0.017156</v>
      </c>
      <c r="CN413" s="13" t="n">
        <v>-0.042057</v>
      </c>
      <c r="CO413" s="13" t="n">
        <v>0.012578</v>
      </c>
      <c r="CP413" s="13" t="n">
        <v>0.025955</v>
      </c>
      <c r="CQ413" s="13" t="n">
        <v>0.030184</v>
      </c>
      <c r="CR413" s="13" t="n">
        <v>0.031672</v>
      </c>
      <c r="CS413" s="13" t="n">
        <v>-0.011484</v>
      </c>
      <c r="CT413" s="13" t="n">
        <v>-0.068037</v>
      </c>
      <c r="CU413" s="13" t="n">
        <v>-0.187323</v>
      </c>
      <c r="CV413" s="13" t="n">
        <v>0.135259</v>
      </c>
      <c r="CW413" s="13" t="n">
        <v>0.091913</v>
      </c>
      <c r="CX413" s="13" t="n">
        <v>0.012826</v>
      </c>
      <c r="CY413" s="13" t="n">
        <v>0.037942</v>
      </c>
      <c r="CZ413" s="13" t="n">
        <v>0.055215</v>
      </c>
      <c r="DA413" s="13" t="n">
        <v>-0.011854</v>
      </c>
      <c r="DB413" s="13" t="n">
        <v>0.020769</v>
      </c>
      <c r="DC413" s="13" t="n">
        <v>0.176056</v>
      </c>
      <c r="DD413" s="13" t="n">
        <v>0.08836</v>
      </c>
      <c r="DE413" s="13" t="n">
        <v>0.00942</v>
      </c>
      <c r="DF413" s="13" t="n">
        <v>0.079959</v>
      </c>
      <c r="DG413" s="13" t="n">
        <v>0.025467</v>
      </c>
      <c r="DH413" s="13" t="n">
        <v>0.039993</v>
      </c>
      <c r="DI413" s="13" t="n">
        <v>-0.007853</v>
      </c>
      <c r="DJ413" s="13" t="n">
        <v>0.001045</v>
      </c>
      <c r="DK413" s="13" t="n">
        <v>-0.008307</v>
      </c>
      <c r="DL413" s="13" t="n">
        <v>0.01354</v>
      </c>
      <c r="DM413" s="13" t="n">
        <v>-0.039939</v>
      </c>
      <c r="DN413" s="13" t="n">
        <v>0.038484</v>
      </c>
      <c r="DO413" s="13" t="n">
        <v>-0.021291</v>
      </c>
      <c r="DP413" s="13" t="n">
        <v>0.044855</v>
      </c>
      <c r="DQ413" s="13" t="n">
        <v>-0.101419</v>
      </c>
      <c r="DR413" s="13" t="n">
        <v>0.005679</v>
      </c>
      <c r="DS413" s="13" t="n">
        <v>0.008371</v>
      </c>
      <c r="DT413" s="13" t="n">
        <v>-0.076092</v>
      </c>
      <c r="DV413" s="13" t="n">
        <v>-0.014783</v>
      </c>
      <c r="DW413" s="13" t="n">
        <v>0.021966</v>
      </c>
      <c r="DX413" s="13" t="n">
        <v>0.006962</v>
      </c>
      <c r="DY413" s="13" t="n">
        <v>-0.020048</v>
      </c>
      <c r="DZ413" s="13" t="n">
        <v>0.047769</v>
      </c>
      <c r="EA413" s="13" t="n">
        <v>0.010408</v>
      </c>
      <c r="EB413" s="13" t="n">
        <v>0.038008</v>
      </c>
      <c r="EC413" s="13" t="n">
        <v>0.002647</v>
      </c>
      <c r="ED413" s="13" t="n">
        <v>0.03873</v>
      </c>
      <c r="EE413" s="13" t="n">
        <v>-0.0413</v>
      </c>
      <c r="EF413" s="13" t="n">
        <v>0.011095</v>
      </c>
      <c r="EG413" s="13" t="n">
        <v>0.004647</v>
      </c>
      <c r="EH413" s="13" t="n">
        <v>0.048704</v>
      </c>
      <c r="EI413" s="13" t="n">
        <v>0.013776</v>
      </c>
      <c r="EJ413" s="13" t="n">
        <v>0.024714</v>
      </c>
      <c r="EK413" s="13" t="n">
        <v>0.048461</v>
      </c>
      <c r="EL413" s="13" t="n">
        <v>-0.014265</v>
      </c>
      <c r="EM413" s="13" t="n">
        <v>-0.107156</v>
      </c>
      <c r="EN413" s="13" t="n">
        <v>0.019152</v>
      </c>
      <c r="EO413" s="13" t="n">
        <v>-0.113974</v>
      </c>
      <c r="EP413" s="13" t="n">
        <v>0.108189</v>
      </c>
      <c r="EQ413" s="13" t="n">
        <v>0.066692</v>
      </c>
      <c r="ER413" s="13" t="n">
        <v>-0.025629</v>
      </c>
      <c r="ES413" s="13" t="n">
        <v>0.044085</v>
      </c>
      <c r="ET413" s="13" t="n">
        <v>-0.095558</v>
      </c>
      <c r="EU413" s="13" t="n">
        <v>0.084122</v>
      </c>
      <c r="EV413" s="13" t="n">
        <v>0.016233</v>
      </c>
      <c r="EW413" s="13" t="n">
        <v>-0.042869</v>
      </c>
      <c r="EX413" s="13" t="n">
        <v>0.012393</v>
      </c>
      <c r="EY413" s="13" t="n">
        <v>0.025273</v>
      </c>
      <c r="EZ413" s="13" t="n">
        <v>0.039554</v>
      </c>
      <c r="FA413" s="13" t="n">
        <v>0.031341</v>
      </c>
      <c r="FB413" s="13" t="n">
        <v>-0.009539</v>
      </c>
      <c r="FC413" s="13" t="n">
        <v>-0.071545</v>
      </c>
      <c r="FD413" s="13" t="n">
        <v>-0.192857</v>
      </c>
      <c r="FE413" s="13" t="n">
        <v>0.14683</v>
      </c>
      <c r="FF413" s="13" t="n">
        <v>0.098247</v>
      </c>
      <c r="FG413" s="13" t="n">
        <v>0.014031</v>
      </c>
      <c r="FH413" s="13" t="n">
        <v>0.039286</v>
      </c>
      <c r="FI413" s="13" t="n">
        <v>0.050398</v>
      </c>
      <c r="FJ413" s="13" t="n">
        <v>-0.010098</v>
      </c>
      <c r="FK413" s="13" t="n">
        <v>0.031145</v>
      </c>
      <c r="FL413" s="13" t="n">
        <v>0.183067</v>
      </c>
      <c r="FM413" s="13" t="n">
        <v>0.08896</v>
      </c>
      <c r="FN413" s="13" t="n">
        <v>0.013987</v>
      </c>
      <c r="FO413" s="13" t="n">
        <v>0.089016</v>
      </c>
      <c r="FP413" s="13" t="n">
        <v>0.028616</v>
      </c>
      <c r="FQ413" s="13" t="n">
        <v>0.03792</v>
      </c>
      <c r="FR413" s="13" t="n">
        <v>-0.009349</v>
      </c>
      <c r="FS413" s="13" t="n">
        <v>0.003632</v>
      </c>
      <c r="FT413" s="13" t="n">
        <v>-0.007576</v>
      </c>
      <c r="FU413" s="13" t="n">
        <v>0.0162</v>
      </c>
      <c r="FV413" s="13" t="n">
        <v>-0.038653</v>
      </c>
      <c r="FW413" s="13" t="n">
        <v>0.035353</v>
      </c>
      <c r="FX413" s="13" t="n">
        <v>-0.023202</v>
      </c>
      <c r="FY413" s="13" t="n">
        <v>0.045936</v>
      </c>
      <c r="FZ413" s="13" t="n">
        <v>-0.099006</v>
      </c>
      <c r="GA413" s="13" t="n">
        <v>-0.001334</v>
      </c>
      <c r="GB413" s="13" t="n">
        <v>0.010422</v>
      </c>
      <c r="GC413" s="13" t="n">
        <v>-0.081153</v>
      </c>
    </row>
    <row r="414" customFormat="false" ht="15" hidden="false" customHeight="false" outlineLevel="0" collapsed="false">
      <c r="B414" s="8" t="str">
        <f aca="false">Deals!B414</f>
        <v>United Rentals, Inc.</v>
      </c>
      <c r="C414" s="12" t="n">
        <v>1</v>
      </c>
      <c r="D414" s="13" t="n">
        <v>-0.008481</v>
      </c>
      <c r="E414" s="13" t="n">
        <v>0.036604</v>
      </c>
      <c r="F414" s="13" t="n">
        <v>0.055452</v>
      </c>
      <c r="G414" s="13" t="n">
        <v>-0.007566</v>
      </c>
      <c r="H414" s="13" t="n">
        <v>0.175165</v>
      </c>
      <c r="I414" s="13" t="n">
        <v>0.019749</v>
      </c>
      <c r="J414" s="13" t="n">
        <v>0.127226</v>
      </c>
      <c r="K414" s="13" t="n">
        <v>0.077941</v>
      </c>
      <c r="L414" s="13" t="n">
        <v>0.053516</v>
      </c>
      <c r="M414" s="13" t="n">
        <v>-0.033239</v>
      </c>
      <c r="N414" s="13" t="n">
        <v>-0.013479</v>
      </c>
      <c r="O414" s="13" t="n">
        <v>-0.131593</v>
      </c>
      <c r="P414" s="13" t="n">
        <v>0.0638</v>
      </c>
      <c r="Q414" s="13" t="n">
        <v>-0.074889</v>
      </c>
      <c r="R414" s="13" t="n">
        <v>0.007993</v>
      </c>
      <c r="S414" s="13" t="n">
        <v>0.047513</v>
      </c>
      <c r="T414" s="13" t="n">
        <v>0.049593</v>
      </c>
      <c r="U414" s="13" t="n">
        <v>-0.266076</v>
      </c>
      <c r="V414" s="13" t="n">
        <v>-0.024486</v>
      </c>
      <c r="W414" s="13" t="n">
        <v>-0.124648</v>
      </c>
      <c r="X414" s="13" t="n">
        <v>0.221691</v>
      </c>
      <c r="Y414" s="13" t="n">
        <v>0.074485</v>
      </c>
      <c r="Z414" s="13" t="n">
        <v>-0.151126</v>
      </c>
      <c r="AA414" s="13" t="n">
        <v>0.233435</v>
      </c>
      <c r="AB414" s="13" t="n">
        <v>-0.218706</v>
      </c>
      <c r="AC414" s="13" t="n">
        <v>0.204632</v>
      </c>
      <c r="AD414" s="13" t="n">
        <v>-0.045842</v>
      </c>
      <c r="AE414" s="13" t="n">
        <v>-0.110549</v>
      </c>
      <c r="AF414" s="13" t="n">
        <v>0.107321</v>
      </c>
      <c r="AG414" s="13" t="n">
        <v>0.071646</v>
      </c>
      <c r="AH414" s="13" t="n">
        <v>0.145841</v>
      </c>
      <c r="AI414" s="13" t="n">
        <v>0.089644</v>
      </c>
      <c r="AJ414" s="13" t="n">
        <v>-0.186364</v>
      </c>
      <c r="AK414" s="13" t="n">
        <v>-0.023657</v>
      </c>
      <c r="AL414" s="13" t="n">
        <v>-0.223279</v>
      </c>
      <c r="AM414" s="13" t="n">
        <v>0.248785</v>
      </c>
      <c r="AN414" s="13" t="n">
        <v>0.080856</v>
      </c>
      <c r="AO414" s="13" t="n">
        <v>0.073079</v>
      </c>
      <c r="AP414" s="13" t="n">
        <v>0.042472</v>
      </c>
      <c r="AQ414" s="13" t="n">
        <v>0.139538</v>
      </c>
      <c r="AR414" s="13" t="n">
        <v>-0.014403</v>
      </c>
      <c r="AS414" s="13" t="n">
        <v>0.021719</v>
      </c>
      <c r="AT414" s="13" t="n">
        <v>0.273094</v>
      </c>
      <c r="AU414" s="13" t="n">
        <v>0.02172</v>
      </c>
      <c r="AV414" s="13" t="n">
        <v>0.047863</v>
      </c>
      <c r="AW414" s="13" t="n">
        <v>0.223736</v>
      </c>
      <c r="AX414" s="13" t="n">
        <v>0.107371</v>
      </c>
      <c r="AY414" s="13" t="n">
        <v>-0.028423</v>
      </c>
      <c r="AZ414" s="13" t="n">
        <v>0.043788</v>
      </c>
      <c r="BA414" s="13" t="n">
        <v>-0.044766</v>
      </c>
      <c r="BB414" s="13" t="n">
        <v>0.03304</v>
      </c>
      <c r="BC414" s="13" t="n">
        <v>0.070096</v>
      </c>
      <c r="BD414" s="13" t="n">
        <v>-0.004877</v>
      </c>
      <c r="BE414" s="13" t="n">
        <v>0.080301</v>
      </c>
      <c r="BF414" s="13" t="n">
        <v>-0.106486</v>
      </c>
      <c r="BG414" s="13" t="n">
        <v>-0.019041</v>
      </c>
      <c r="BH414" s="13" t="n">
        <v>-0.036625</v>
      </c>
      <c r="BI414" s="13" t="n">
        <v>0.004686</v>
      </c>
      <c r="BJ414" s="13" t="n">
        <v>0.10444</v>
      </c>
      <c r="BK414" s="13" t="n">
        <v>-0.108921</v>
      </c>
      <c r="BM414" s="13" t="n">
        <v>0.015499</v>
      </c>
      <c r="BN414" s="13" t="n">
        <v>0.015566</v>
      </c>
      <c r="BO414" s="13" t="n">
        <v>0.016712</v>
      </c>
      <c r="BP414" s="13" t="n">
        <v>0.00901</v>
      </c>
      <c r="BQ414" s="13" t="n">
        <v>0.030275</v>
      </c>
      <c r="BR414" s="13" t="n">
        <v>0.026216</v>
      </c>
      <c r="BS414" s="13" t="n">
        <v>0.047855</v>
      </c>
      <c r="BT414" s="13" t="n">
        <v>0.004199</v>
      </c>
      <c r="BU414" s="13" t="n">
        <v>0.05055</v>
      </c>
      <c r="BV414" s="13" t="n">
        <v>-0.032593</v>
      </c>
      <c r="BW414" s="13" t="n">
        <v>-0.004648</v>
      </c>
      <c r="BX414" s="13" t="n">
        <v>-0.000105</v>
      </c>
      <c r="BY414" s="13" t="n">
        <v>0.041052</v>
      </c>
      <c r="BZ414" s="13" t="n">
        <v>0.01575</v>
      </c>
      <c r="CA414" s="13" t="n">
        <v>0.0235</v>
      </c>
      <c r="CB414" s="13" t="n">
        <v>0.07386</v>
      </c>
      <c r="CC414" s="13" t="n">
        <v>-0.00907</v>
      </c>
      <c r="CD414" s="13" t="n">
        <v>-0.096152</v>
      </c>
      <c r="CE414" s="13" t="n">
        <v>0.026368</v>
      </c>
      <c r="CF414" s="13" t="n">
        <v>-0.101022</v>
      </c>
      <c r="CG414" s="13" t="n">
        <v>0.11301</v>
      </c>
      <c r="CH414" s="13" t="n">
        <v>0.06969</v>
      </c>
      <c r="CI414" s="13" t="n">
        <v>0.017969</v>
      </c>
      <c r="CJ414" s="13" t="n">
        <v>0.032145</v>
      </c>
      <c r="CK414" s="13" t="n">
        <v>-0.055126</v>
      </c>
      <c r="CL414" s="13" t="n">
        <v>0.071522</v>
      </c>
      <c r="CM414" s="13" t="n">
        <v>0.021182</v>
      </c>
      <c r="CN414" s="13" t="n">
        <v>-0.01992</v>
      </c>
      <c r="CO414" s="13" t="n">
        <v>-0.032211</v>
      </c>
      <c r="CP414" s="13" t="n">
        <v>0.027653</v>
      </c>
      <c r="CQ414" s="13" t="n">
        <v>0.076121</v>
      </c>
      <c r="CR414" s="13" t="n">
        <v>-0.004684</v>
      </c>
      <c r="CS414" s="13" t="n">
        <v>0.010148</v>
      </c>
      <c r="CT414" s="13" t="n">
        <v>-0.066348</v>
      </c>
      <c r="CU414" s="13" t="n">
        <v>-0.121418</v>
      </c>
      <c r="CV414" s="13" t="n">
        <v>0.165635</v>
      </c>
      <c r="CW414" s="13" t="n">
        <v>0.108631</v>
      </c>
      <c r="CX414" s="13" t="n">
        <v>0.022515</v>
      </c>
      <c r="CY414" s="13" t="n">
        <v>0.060034</v>
      </c>
      <c r="CZ414" s="13" t="n">
        <v>0.042064</v>
      </c>
      <c r="DA414" s="13" t="n">
        <v>0.00853</v>
      </c>
      <c r="DB414" s="13" t="n">
        <v>0.014059</v>
      </c>
      <c r="DC414" s="13" t="n">
        <v>0.135594</v>
      </c>
      <c r="DD414" s="13" t="n">
        <v>0.068794</v>
      </c>
      <c r="DE414" s="13" t="n">
        <v>-0.002337</v>
      </c>
      <c r="DF414" s="13" t="n">
        <v>0.034689</v>
      </c>
      <c r="DG414" s="13" t="n">
        <v>-0.020006</v>
      </c>
      <c r="DH414" s="13" t="n">
        <v>0.043697</v>
      </c>
      <c r="DI414" s="13" t="n">
        <v>-0.020314</v>
      </c>
      <c r="DJ414" s="13" t="n">
        <v>0.05157</v>
      </c>
      <c r="DK414" s="13" t="n">
        <v>-0.008614</v>
      </c>
      <c r="DL414" s="13" t="n">
        <v>0.031631</v>
      </c>
      <c r="DM414" s="13" t="n">
        <v>-0.042971</v>
      </c>
      <c r="DN414" s="13" t="n">
        <v>0.047924</v>
      </c>
      <c r="DO414" s="13" t="n">
        <v>-0.063866</v>
      </c>
      <c r="DP414" s="13" t="n">
        <v>0.003966</v>
      </c>
      <c r="DQ414" s="13" t="n">
        <v>-0.127141</v>
      </c>
      <c r="DR414" s="13" t="n">
        <v>0.001103</v>
      </c>
      <c r="DS414" s="13" t="n">
        <v>0.001259</v>
      </c>
      <c r="DT414" s="13" t="n">
        <v>-0.107022</v>
      </c>
      <c r="DV414" s="13" t="n">
        <v>0.012158</v>
      </c>
      <c r="DW414" s="13" t="n">
        <v>0.020402</v>
      </c>
      <c r="DX414" s="13" t="n">
        <v>0.017059</v>
      </c>
      <c r="DY414" s="13" t="n">
        <v>0.008143</v>
      </c>
      <c r="DZ414" s="13" t="n">
        <v>0.031596</v>
      </c>
      <c r="EA414" s="13" t="n">
        <v>0.021031</v>
      </c>
      <c r="EB414" s="13" t="n">
        <v>0.044201</v>
      </c>
      <c r="EC414" s="13" t="n">
        <v>0.006314</v>
      </c>
      <c r="ED414" s="13" t="n">
        <v>0.044551</v>
      </c>
      <c r="EE414" s="13" t="n">
        <v>-0.028756</v>
      </c>
      <c r="EF414" s="13" t="n">
        <v>-0.003195</v>
      </c>
      <c r="EG414" s="13" t="n">
        <v>-0.001684</v>
      </c>
      <c r="EH414" s="13" t="n">
        <v>0.039166</v>
      </c>
      <c r="EI414" s="13" t="n">
        <v>0.015338</v>
      </c>
      <c r="EJ414" s="13" t="n">
        <v>0.022407</v>
      </c>
      <c r="EK414" s="13" t="n">
        <v>0.077218</v>
      </c>
      <c r="EL414" s="13" t="n">
        <v>-0.009277</v>
      </c>
      <c r="EM414" s="13" t="n">
        <v>-0.099937</v>
      </c>
      <c r="EN414" s="13" t="n">
        <v>0.030762</v>
      </c>
      <c r="EO414" s="13" t="n">
        <v>-0.101603</v>
      </c>
      <c r="EP414" s="13" t="n">
        <v>0.125157</v>
      </c>
      <c r="EQ414" s="13" t="n">
        <v>0.073879</v>
      </c>
      <c r="ER414" s="13" t="n">
        <v>0.010235</v>
      </c>
      <c r="ES414" s="13" t="n">
        <v>0.03007</v>
      </c>
      <c r="ET414" s="13" t="n">
        <v>-0.066985</v>
      </c>
      <c r="EU414" s="13" t="n">
        <v>0.074802</v>
      </c>
      <c r="EV414" s="13" t="n">
        <v>0.019393</v>
      </c>
      <c r="EW414" s="13" t="n">
        <v>-0.021938</v>
      </c>
      <c r="EX414" s="13" t="n">
        <v>-0.024319</v>
      </c>
      <c r="EY414" s="13" t="n">
        <v>0.026044</v>
      </c>
      <c r="EZ414" s="13" t="n">
        <v>0.069986</v>
      </c>
      <c r="FA414" s="13" t="n">
        <v>0.000459</v>
      </c>
      <c r="FB414" s="13" t="n">
        <v>0.009026</v>
      </c>
      <c r="FC414" s="13" t="n">
        <v>-0.072733</v>
      </c>
      <c r="FD414" s="13" t="n">
        <v>-0.13964</v>
      </c>
      <c r="FE414" s="13" t="n">
        <v>0.181242</v>
      </c>
      <c r="FF414" s="13" t="n">
        <v>0.100358</v>
      </c>
      <c r="FG414" s="13" t="n">
        <v>0.023159</v>
      </c>
      <c r="FH414" s="13" t="n">
        <v>0.053911</v>
      </c>
      <c r="FI414" s="13" t="n">
        <v>0.040966</v>
      </c>
      <c r="FJ414" s="13" t="n">
        <v>0.005233</v>
      </c>
      <c r="FK414" s="13" t="n">
        <v>0.019264</v>
      </c>
      <c r="FL414" s="13" t="n">
        <v>0.135549</v>
      </c>
      <c r="FM414" s="13" t="n">
        <v>0.067697</v>
      </c>
      <c r="FN414" s="13" t="n">
        <v>0.004164</v>
      </c>
      <c r="FO414" s="13" t="n">
        <v>0.031611</v>
      </c>
      <c r="FP414" s="13" t="n">
        <v>-0.019813</v>
      </c>
      <c r="FQ414" s="13" t="n">
        <v>0.037602</v>
      </c>
      <c r="FR414" s="13" t="n">
        <v>-0.018649</v>
      </c>
      <c r="FS414" s="13" t="n">
        <v>0.047074</v>
      </c>
      <c r="FT414" s="13" t="n">
        <v>-0.012965</v>
      </c>
      <c r="FU414" s="13" t="n">
        <v>0.026925</v>
      </c>
      <c r="FV414" s="13" t="n">
        <v>-0.043898</v>
      </c>
      <c r="FW414" s="13" t="n">
        <v>0.049157</v>
      </c>
      <c r="FX414" s="13" t="n">
        <v>-0.074862</v>
      </c>
      <c r="FY414" s="13" t="n">
        <v>0.009118</v>
      </c>
      <c r="FZ414" s="13" t="n">
        <v>-0.133336</v>
      </c>
      <c r="GA414" s="13" t="n">
        <v>-0.004978</v>
      </c>
      <c r="GB414" s="13" t="n">
        <v>0.001746</v>
      </c>
      <c r="GC414" s="13" t="n">
        <v>-0.124799</v>
      </c>
    </row>
    <row r="415" customFormat="false" ht="15" hidden="false" customHeight="false" outlineLevel="0" collapsed="false">
      <c r="B415" s="8" t="str">
        <f aca="false">Deals!B415</f>
        <v>Keysight Technologies, Inc.</v>
      </c>
      <c r="C415" s="12" t="n">
        <v>1</v>
      </c>
      <c r="D415" s="13" t="n">
        <v>0.032327</v>
      </c>
      <c r="E415" s="13" t="n">
        <v>0.007505</v>
      </c>
      <c r="F415" s="13" t="n">
        <v>0.068328</v>
      </c>
      <c r="G415" s="13" t="n">
        <v>-0.017552</v>
      </c>
      <c r="H415" s="13" t="n">
        <v>0.019579</v>
      </c>
      <c r="I415" s="13" t="n">
        <v>0.072252</v>
      </c>
      <c r="J415" s="13" t="n">
        <v>-0.026192</v>
      </c>
      <c r="K415" s="13" t="n">
        <v>-0.043678</v>
      </c>
      <c r="L415" s="13" t="n">
        <v>0.123077</v>
      </c>
      <c r="M415" s="13" t="n">
        <v>0.006207</v>
      </c>
      <c r="N415" s="13" t="n">
        <v>0.114444</v>
      </c>
      <c r="O415" s="13" t="n">
        <v>-0.013552</v>
      </c>
      <c r="P415" s="13" t="n">
        <v>0.13661</v>
      </c>
      <c r="Q415" s="13" t="n">
        <v>0.004937</v>
      </c>
      <c r="R415" s="13" t="n">
        <v>-0.017449</v>
      </c>
      <c r="S415" s="13" t="n">
        <v>0.118793</v>
      </c>
      <c r="T415" s="13" t="n">
        <v>0.021421</v>
      </c>
      <c r="U415" s="13" t="n">
        <v>-0.138805</v>
      </c>
      <c r="V415" s="13" t="n">
        <v>0.083041</v>
      </c>
      <c r="W415" s="13" t="n">
        <v>0.004206</v>
      </c>
      <c r="X415" s="13" t="n">
        <v>0.192332</v>
      </c>
      <c r="Y415" s="13" t="n">
        <v>0.140367</v>
      </c>
      <c r="Z415" s="13" t="n">
        <v>0.033053</v>
      </c>
      <c r="AA415" s="13" t="n">
        <v>-0.00195</v>
      </c>
      <c r="AB415" s="13" t="n">
        <v>-0.136734</v>
      </c>
      <c r="AC415" s="13" t="n">
        <v>0.195395</v>
      </c>
      <c r="AD415" s="13" t="n">
        <v>-0.003229</v>
      </c>
      <c r="AE415" s="13" t="n">
        <v>0.081993</v>
      </c>
      <c r="AF415" s="13" t="n">
        <v>0.004026</v>
      </c>
      <c r="AG415" s="13" t="n">
        <v>0.037635</v>
      </c>
      <c r="AH415" s="13" t="n">
        <v>0.060648</v>
      </c>
      <c r="AI415" s="13" t="n">
        <v>-0.04111</v>
      </c>
      <c r="AJ415" s="13" t="n">
        <v>-0.09393</v>
      </c>
      <c r="AK415" s="13" t="n">
        <v>0.019034</v>
      </c>
      <c r="AL415" s="13" t="n">
        <v>-0.116927</v>
      </c>
      <c r="AM415" s="13" t="n">
        <v>0.156429</v>
      </c>
      <c r="AN415" s="13" t="n">
        <v>0.117392</v>
      </c>
      <c r="AO415" s="13" t="n">
        <v>-0.067974</v>
      </c>
      <c r="AP415" s="13" t="n">
        <v>-0.008831</v>
      </c>
      <c r="AQ415" s="13" t="n">
        <v>-0.013715</v>
      </c>
      <c r="AR415" s="13" t="n">
        <v>0.002639</v>
      </c>
      <c r="AS415" s="13" t="n">
        <v>0.061652</v>
      </c>
      <c r="AT415" s="13" t="n">
        <v>0.144655</v>
      </c>
      <c r="AU415" s="13" t="n">
        <v>0.100383</v>
      </c>
      <c r="AV415" s="13" t="n">
        <v>0.071921</v>
      </c>
      <c r="AW415" s="13" t="n">
        <v>-0.000494</v>
      </c>
      <c r="AX415" s="13" t="n">
        <v>0.013284</v>
      </c>
      <c r="AY415" s="13" t="n">
        <v>0.006625</v>
      </c>
      <c r="AZ415" s="13" t="n">
        <v>-0.013647</v>
      </c>
      <c r="BA415" s="13" t="n">
        <v>0.084492</v>
      </c>
      <c r="BB415" s="13" t="n">
        <v>0.065669</v>
      </c>
      <c r="BC415" s="13" t="n">
        <v>0.090125</v>
      </c>
      <c r="BD415" s="13" t="n">
        <v>-0.084123</v>
      </c>
      <c r="BE415" s="13" t="n">
        <v>0.095745</v>
      </c>
      <c r="BF415" s="13" t="n">
        <v>0.080324</v>
      </c>
      <c r="BG415" s="13" t="n">
        <v>0.061857</v>
      </c>
      <c r="BH415" s="13" t="n">
        <v>-0.182509</v>
      </c>
      <c r="BI415" s="13" t="n">
        <v>-0.067824</v>
      </c>
      <c r="BJ415" s="13" t="n">
        <v>0.003813</v>
      </c>
      <c r="BK415" s="13" t="n">
        <v>-0.112047</v>
      </c>
      <c r="BM415" s="13" t="n">
        <v>0.015499</v>
      </c>
      <c r="BN415" s="13" t="n">
        <v>0.015566</v>
      </c>
      <c r="BO415" s="13" t="n">
        <v>0.016712</v>
      </c>
      <c r="BP415" s="13" t="n">
        <v>0.00901</v>
      </c>
      <c r="BQ415" s="13" t="n">
        <v>0.030275</v>
      </c>
      <c r="BR415" s="13" t="n">
        <v>0.026216</v>
      </c>
      <c r="BS415" s="13" t="n">
        <v>0.047855</v>
      </c>
      <c r="BT415" s="13" t="n">
        <v>0.004199</v>
      </c>
      <c r="BU415" s="13" t="n">
        <v>0.05055</v>
      </c>
      <c r="BV415" s="13" t="n">
        <v>-0.032593</v>
      </c>
      <c r="BW415" s="13" t="n">
        <v>-0.004648</v>
      </c>
      <c r="BX415" s="13" t="n">
        <v>-0.000105</v>
      </c>
      <c r="BY415" s="13" t="n">
        <v>0.041052</v>
      </c>
      <c r="BZ415" s="13" t="n">
        <v>0.01575</v>
      </c>
      <c r="CA415" s="13" t="n">
        <v>0.0235</v>
      </c>
      <c r="CB415" s="13" t="n">
        <v>0.07386</v>
      </c>
      <c r="CC415" s="13" t="n">
        <v>-0.00907</v>
      </c>
      <c r="CD415" s="13" t="n">
        <v>-0.096152</v>
      </c>
      <c r="CE415" s="13" t="n">
        <v>0.026368</v>
      </c>
      <c r="CF415" s="13" t="n">
        <v>-0.101022</v>
      </c>
      <c r="CG415" s="13" t="n">
        <v>0.11301</v>
      </c>
      <c r="CH415" s="13" t="n">
        <v>0.06969</v>
      </c>
      <c r="CI415" s="13" t="n">
        <v>0.017969</v>
      </c>
      <c r="CJ415" s="13" t="n">
        <v>0.032145</v>
      </c>
      <c r="CK415" s="13" t="n">
        <v>-0.055126</v>
      </c>
      <c r="CL415" s="13" t="n">
        <v>0.071522</v>
      </c>
      <c r="CM415" s="13" t="n">
        <v>0.021182</v>
      </c>
      <c r="CN415" s="13" t="n">
        <v>-0.01992</v>
      </c>
      <c r="CO415" s="13" t="n">
        <v>-0.032211</v>
      </c>
      <c r="CP415" s="13" t="n">
        <v>0.027653</v>
      </c>
      <c r="CQ415" s="13" t="n">
        <v>0.076121</v>
      </c>
      <c r="CR415" s="13" t="n">
        <v>-0.004684</v>
      </c>
      <c r="CS415" s="13" t="n">
        <v>0.010148</v>
      </c>
      <c r="CT415" s="13" t="n">
        <v>-0.066348</v>
      </c>
      <c r="CU415" s="13" t="n">
        <v>-0.121418</v>
      </c>
      <c r="CV415" s="13" t="n">
        <v>0.165635</v>
      </c>
      <c r="CW415" s="13" t="n">
        <v>0.108631</v>
      </c>
      <c r="CX415" s="13" t="n">
        <v>0.022515</v>
      </c>
      <c r="CY415" s="13" t="n">
        <v>0.060034</v>
      </c>
      <c r="CZ415" s="13" t="n">
        <v>0.042064</v>
      </c>
      <c r="DA415" s="13" t="n">
        <v>0.00853</v>
      </c>
      <c r="DB415" s="13" t="n">
        <v>0.014059</v>
      </c>
      <c r="DC415" s="13" t="n">
        <v>0.135594</v>
      </c>
      <c r="DD415" s="13" t="n">
        <v>0.068794</v>
      </c>
      <c r="DE415" s="13" t="n">
        <v>-0.002337</v>
      </c>
      <c r="DF415" s="13" t="n">
        <v>0.034689</v>
      </c>
      <c r="DG415" s="13" t="n">
        <v>-0.020006</v>
      </c>
      <c r="DH415" s="13" t="n">
        <v>0.043697</v>
      </c>
      <c r="DI415" s="13" t="n">
        <v>-0.020314</v>
      </c>
      <c r="DJ415" s="13" t="n">
        <v>0.05157</v>
      </c>
      <c r="DK415" s="13" t="n">
        <v>-0.008614</v>
      </c>
      <c r="DL415" s="13" t="n">
        <v>0.031631</v>
      </c>
      <c r="DM415" s="13" t="n">
        <v>-0.042971</v>
      </c>
      <c r="DN415" s="13" t="n">
        <v>0.047924</v>
      </c>
      <c r="DO415" s="13" t="n">
        <v>-0.063866</v>
      </c>
      <c r="DP415" s="13" t="n">
        <v>0.003966</v>
      </c>
      <c r="DQ415" s="13" t="n">
        <v>-0.127141</v>
      </c>
      <c r="DR415" s="13" t="n">
        <v>0.001103</v>
      </c>
      <c r="DS415" s="13" t="n">
        <v>0.001259</v>
      </c>
      <c r="DT415" s="13" t="n">
        <v>-0.107022</v>
      </c>
      <c r="DV415" s="13" t="n">
        <v>0.012158</v>
      </c>
      <c r="DW415" s="13" t="n">
        <v>0.020402</v>
      </c>
      <c r="DX415" s="13" t="n">
        <v>0.017059</v>
      </c>
      <c r="DY415" s="13" t="n">
        <v>0.008143</v>
      </c>
      <c r="DZ415" s="13" t="n">
        <v>0.031596</v>
      </c>
      <c r="EA415" s="13" t="n">
        <v>0.021031</v>
      </c>
      <c r="EB415" s="13" t="n">
        <v>0.044201</v>
      </c>
      <c r="EC415" s="13" t="n">
        <v>0.006314</v>
      </c>
      <c r="ED415" s="13" t="n">
        <v>0.044551</v>
      </c>
      <c r="EE415" s="13" t="n">
        <v>-0.028756</v>
      </c>
      <c r="EF415" s="13" t="n">
        <v>-0.003195</v>
      </c>
      <c r="EG415" s="13" t="n">
        <v>-0.001684</v>
      </c>
      <c r="EH415" s="13" t="n">
        <v>0.039166</v>
      </c>
      <c r="EI415" s="13" t="n">
        <v>0.015338</v>
      </c>
      <c r="EJ415" s="13" t="n">
        <v>0.022407</v>
      </c>
      <c r="EK415" s="13" t="n">
        <v>0.077218</v>
      </c>
      <c r="EL415" s="13" t="n">
        <v>-0.009277</v>
      </c>
      <c r="EM415" s="13" t="n">
        <v>-0.099937</v>
      </c>
      <c r="EN415" s="13" t="n">
        <v>0.030762</v>
      </c>
      <c r="EO415" s="13" t="n">
        <v>-0.101603</v>
      </c>
      <c r="EP415" s="13" t="n">
        <v>0.125157</v>
      </c>
      <c r="EQ415" s="13" t="n">
        <v>0.073879</v>
      </c>
      <c r="ER415" s="13" t="n">
        <v>0.010235</v>
      </c>
      <c r="ES415" s="13" t="n">
        <v>0.03007</v>
      </c>
      <c r="ET415" s="13" t="n">
        <v>-0.066985</v>
      </c>
      <c r="EU415" s="13" t="n">
        <v>0.074802</v>
      </c>
      <c r="EV415" s="13" t="n">
        <v>0.019393</v>
      </c>
      <c r="EW415" s="13" t="n">
        <v>-0.021938</v>
      </c>
      <c r="EX415" s="13" t="n">
        <v>-0.024319</v>
      </c>
      <c r="EY415" s="13" t="n">
        <v>0.026044</v>
      </c>
      <c r="EZ415" s="13" t="n">
        <v>0.069986</v>
      </c>
      <c r="FA415" s="13" t="n">
        <v>0.000459</v>
      </c>
      <c r="FB415" s="13" t="n">
        <v>0.009026</v>
      </c>
      <c r="FC415" s="13" t="n">
        <v>-0.072733</v>
      </c>
      <c r="FD415" s="13" t="n">
        <v>-0.13964</v>
      </c>
      <c r="FE415" s="13" t="n">
        <v>0.181242</v>
      </c>
      <c r="FF415" s="13" t="n">
        <v>0.100358</v>
      </c>
      <c r="FG415" s="13" t="n">
        <v>0.023159</v>
      </c>
      <c r="FH415" s="13" t="n">
        <v>0.053911</v>
      </c>
      <c r="FI415" s="13" t="n">
        <v>0.040966</v>
      </c>
      <c r="FJ415" s="13" t="n">
        <v>0.005233</v>
      </c>
      <c r="FK415" s="13" t="n">
        <v>0.019264</v>
      </c>
      <c r="FL415" s="13" t="n">
        <v>0.135549</v>
      </c>
      <c r="FM415" s="13" t="n">
        <v>0.067697</v>
      </c>
      <c r="FN415" s="13" t="n">
        <v>0.004164</v>
      </c>
      <c r="FO415" s="13" t="n">
        <v>0.031611</v>
      </c>
      <c r="FP415" s="13" t="n">
        <v>-0.019813</v>
      </c>
      <c r="FQ415" s="13" t="n">
        <v>0.037602</v>
      </c>
      <c r="FR415" s="13" t="n">
        <v>-0.018649</v>
      </c>
      <c r="FS415" s="13" t="n">
        <v>0.047074</v>
      </c>
      <c r="FT415" s="13" t="n">
        <v>-0.012965</v>
      </c>
      <c r="FU415" s="13" t="n">
        <v>0.026925</v>
      </c>
      <c r="FV415" s="13" t="n">
        <v>-0.043898</v>
      </c>
      <c r="FW415" s="13" t="n">
        <v>0.049157</v>
      </c>
      <c r="FX415" s="13" t="n">
        <v>-0.074862</v>
      </c>
      <c r="FY415" s="13" t="n">
        <v>0.009118</v>
      </c>
      <c r="FZ415" s="13" t="n">
        <v>-0.133336</v>
      </c>
      <c r="GA415" s="13" t="n">
        <v>-0.004978</v>
      </c>
      <c r="GB415" s="13" t="n">
        <v>0.001746</v>
      </c>
      <c r="GC415" s="13" t="n">
        <v>-0.124799</v>
      </c>
    </row>
    <row r="416" customFormat="false" ht="15" hidden="false" customHeight="false" outlineLevel="0" collapsed="false">
      <c r="B416" s="8" t="str">
        <f aca="false">Deals!B416</f>
        <v>Dxc Technology Company</v>
      </c>
      <c r="C416" s="12" t="n">
        <v>1</v>
      </c>
      <c r="D416" s="13" t="n">
        <v>0.028935</v>
      </c>
      <c r="E416" s="13" t="n">
        <v>-0.01032</v>
      </c>
      <c r="F416" s="13" t="n">
        <v>0.021637</v>
      </c>
      <c r="G416" s="13" t="n">
        <v>0.08446</v>
      </c>
      <c r="H416" s="13" t="n">
        <v>0.010353</v>
      </c>
      <c r="I416" s="13" t="n">
        <v>0.065673</v>
      </c>
      <c r="J416" s="13" t="n">
        <v>0.050481</v>
      </c>
      <c r="K416" s="13" t="n">
        <v>-0.012898</v>
      </c>
      <c r="L416" s="13" t="n">
        <v>0.048999</v>
      </c>
      <c r="M416" s="13" t="n">
        <v>0.030035</v>
      </c>
      <c r="N416" s="13" t="n">
        <v>-0.019602</v>
      </c>
      <c r="O416" s="13" t="n">
        <v>0.025167</v>
      </c>
      <c r="P416" s="13" t="n">
        <v>-0.106249</v>
      </c>
      <c r="Q416" s="13" t="n">
        <v>-0.124851</v>
      </c>
      <c r="R416" s="13" t="n">
        <v>0.051234</v>
      </c>
      <c r="S416" s="13" t="n">
        <v>0.074935</v>
      </c>
      <c r="T416" s="13" t="n">
        <v>0.026677</v>
      </c>
      <c r="U416" s="13" t="n">
        <v>-0.221236</v>
      </c>
      <c r="V416" s="13" t="n">
        <v>-0.134423</v>
      </c>
      <c r="W416" s="13" t="n">
        <v>-0.156567</v>
      </c>
      <c r="X416" s="13" t="n">
        <v>0.205943</v>
      </c>
      <c r="Y416" s="13" t="n">
        <v>0.027137</v>
      </c>
      <c r="Z416" s="13" t="n">
        <v>-0.023535</v>
      </c>
      <c r="AA416" s="13" t="n">
        <v>0.022236</v>
      </c>
      <c r="AB416" s="13" t="n">
        <v>-0.276848</v>
      </c>
      <c r="AC416" s="13" t="n">
        <v>0.160076</v>
      </c>
      <c r="AD416" s="13" t="n">
        <v>0.011242</v>
      </c>
      <c r="AE416" s="13" t="n">
        <v>-0.404339</v>
      </c>
      <c r="AF416" s="13" t="n">
        <v>-0.111981</v>
      </c>
      <c r="AG416" s="13" t="n">
        <v>-0.062034</v>
      </c>
      <c r="AH416" s="13" t="n">
        <v>0.349115</v>
      </c>
      <c r="AI416" s="13" t="n">
        <v>0.006965</v>
      </c>
      <c r="AJ416" s="13" t="n">
        <v>-0.151902</v>
      </c>
      <c r="AK416" s="13" t="n">
        <v>-0.243726</v>
      </c>
      <c r="AL416" s="13" t="n">
        <v>-0.458731</v>
      </c>
      <c r="AM416" s="13" t="n">
        <v>0.389272</v>
      </c>
      <c r="AN416" s="13" t="n">
        <v>-0.216216</v>
      </c>
      <c r="AO416" s="13" t="n">
        <v>0.161154</v>
      </c>
      <c r="AP416" s="13" t="n">
        <v>0.085455</v>
      </c>
      <c r="AQ416" s="13" t="n">
        <v>0.115578</v>
      </c>
      <c r="AR416" s="13" t="n">
        <v>-0.106607</v>
      </c>
      <c r="AS416" s="13" t="n">
        <v>0.031933</v>
      </c>
      <c r="AT416" s="13" t="n">
        <v>0.189468</v>
      </c>
      <c r="AU416" s="13" t="n">
        <v>0.175262</v>
      </c>
      <c r="AV416" s="13" t="n">
        <v>0.095146</v>
      </c>
      <c r="AW416" s="13" t="n">
        <v>-0.105674</v>
      </c>
      <c r="AX416" s="13" t="n">
        <v>0.239492</v>
      </c>
      <c r="AY416" s="13" t="n">
        <v>0.052783</v>
      </c>
      <c r="AZ416" s="13" t="n">
        <v>0.152233</v>
      </c>
      <c r="BA416" s="13" t="n">
        <v>0.026899</v>
      </c>
      <c r="BB416" s="13" t="n">
        <v>0.026708</v>
      </c>
      <c r="BC416" s="13" t="n">
        <v>-0.081541</v>
      </c>
      <c r="BD416" s="13" t="n">
        <v>-0.084695</v>
      </c>
      <c r="BE416" s="13" t="n">
        <v>-0.030943</v>
      </c>
      <c r="BF416" s="13" t="n">
        <v>-0.079214</v>
      </c>
      <c r="BG416" s="13" t="n">
        <v>0.073358</v>
      </c>
      <c r="BH416" s="13" t="n">
        <v>-0.065548</v>
      </c>
      <c r="BI416" s="13" t="n">
        <v>0.131316</v>
      </c>
      <c r="BJ416" s="13" t="n">
        <v>-0.04114</v>
      </c>
      <c r="BK416" s="13" t="n">
        <v>-0.120441</v>
      </c>
      <c r="BM416" s="13" t="n">
        <v>-0.031919</v>
      </c>
      <c r="BN416" s="13" t="n">
        <v>0.043568</v>
      </c>
      <c r="BO416" s="13" t="n">
        <v>-0.002382</v>
      </c>
      <c r="BP416" s="13" t="n">
        <v>-0.015454</v>
      </c>
      <c r="BQ416" s="13" t="n">
        <v>0.091039</v>
      </c>
      <c r="BR416" s="13" t="n">
        <v>0.009073</v>
      </c>
      <c r="BS416" s="13" t="n">
        <v>0.03861</v>
      </c>
      <c r="BT416" s="13" t="n">
        <v>0.002164</v>
      </c>
      <c r="BU416" s="13" t="n">
        <v>0.005313</v>
      </c>
      <c r="BV416" s="13" t="n">
        <v>-0.038367</v>
      </c>
      <c r="BW416" s="13" t="n">
        <v>0.024923</v>
      </c>
      <c r="BX416" s="13" t="n">
        <v>0.009816</v>
      </c>
      <c r="BY416" s="13" t="n">
        <v>0.063579</v>
      </c>
      <c r="BZ416" s="13" t="n">
        <v>0.017622</v>
      </c>
      <c r="CA416" s="13" t="n">
        <v>0.00198</v>
      </c>
      <c r="CB416" s="13" t="n">
        <v>0.02827</v>
      </c>
      <c r="CC416" s="13" t="n">
        <v>-0.023516</v>
      </c>
      <c r="CD416" s="13" t="n">
        <v>-0.080293</v>
      </c>
      <c r="CE416" s="13" t="n">
        <v>-0.033718</v>
      </c>
      <c r="CF416" s="13" t="n">
        <v>-0.122404</v>
      </c>
      <c r="CG416" s="13" t="n">
        <v>0.107903</v>
      </c>
      <c r="CH416" s="13" t="n">
        <v>0.043961</v>
      </c>
      <c r="CI416" s="13" t="n">
        <v>-0.037061</v>
      </c>
      <c r="CJ416" s="13" t="n">
        <v>0.018682</v>
      </c>
      <c r="CK416" s="13" t="n">
        <v>-0.079493</v>
      </c>
      <c r="CL416" s="13" t="n">
        <v>0.047192</v>
      </c>
      <c r="CM416" s="13" t="n">
        <v>-0.020901</v>
      </c>
      <c r="CN416" s="13" t="n">
        <v>-0.087416</v>
      </c>
      <c r="CO416" s="13" t="n">
        <v>0.079525</v>
      </c>
      <c r="CP416" s="13" t="n">
        <v>-0.005728</v>
      </c>
      <c r="CQ416" s="13" t="n">
        <v>0.040045</v>
      </c>
      <c r="CR416" s="13" t="n">
        <v>0.070372</v>
      </c>
      <c r="CS416" s="13" t="n">
        <v>-0.096911</v>
      </c>
      <c r="CT416" s="13" t="n">
        <v>-0.084809</v>
      </c>
      <c r="CU416" s="13" t="n">
        <v>-0.276923</v>
      </c>
      <c r="CV416" s="13" t="n">
        <v>0.15782</v>
      </c>
      <c r="CW416" s="13" t="n">
        <v>0.041402</v>
      </c>
      <c r="CX416" s="13" t="n">
        <v>0.064665</v>
      </c>
      <c r="CY416" s="13" t="n">
        <v>0.036497</v>
      </c>
      <c r="CZ416" s="13" t="n">
        <v>0.060696</v>
      </c>
      <c r="DA416" s="13" t="n">
        <v>-0.032792</v>
      </c>
      <c r="DB416" s="13" t="n">
        <v>0.012595</v>
      </c>
      <c r="DC416" s="13" t="n">
        <v>0.245286</v>
      </c>
      <c r="DD416" s="13" t="n">
        <v>0.07451</v>
      </c>
      <c r="DE416" s="13" t="n">
        <v>0.412114</v>
      </c>
      <c r="DF416" s="13" t="n">
        <v>-0.035384</v>
      </c>
      <c r="DG416" s="13" t="n">
        <v>0.117823</v>
      </c>
      <c r="DH416" s="13" t="n">
        <v>-0.010157</v>
      </c>
      <c r="DI416" s="13" t="n">
        <v>0.107327</v>
      </c>
      <c r="DJ416" s="13" t="n">
        <v>0.037629</v>
      </c>
      <c r="DK416" s="13" t="n">
        <v>-0.015695</v>
      </c>
      <c r="DL416" s="13" t="n">
        <v>0.03808</v>
      </c>
      <c r="DM416" s="13" t="n">
        <v>0.000428</v>
      </c>
      <c r="DN416" s="13" t="n">
        <v>0.041354</v>
      </c>
      <c r="DO416" s="13" t="n">
        <v>-0.033466</v>
      </c>
      <c r="DP416" s="13" t="n">
        <v>0.034385</v>
      </c>
      <c r="DQ416" s="13" t="n">
        <v>-0.019091</v>
      </c>
      <c r="DR416" s="13" t="n">
        <v>0.029208</v>
      </c>
      <c r="DS416" s="13" t="n">
        <v>0.024942</v>
      </c>
      <c r="DT416" s="13" t="n">
        <v>-0.040798</v>
      </c>
      <c r="DV416" s="13" t="n">
        <v>-0.025655</v>
      </c>
      <c r="DW416" s="13" t="n">
        <v>0.02877</v>
      </c>
      <c r="DX416" s="13" t="n">
        <v>-0.009182</v>
      </c>
      <c r="DY416" s="13" t="n">
        <v>-0.019957</v>
      </c>
      <c r="DZ416" s="13" t="n">
        <v>0.086929</v>
      </c>
      <c r="EA416" s="13" t="n">
        <v>0.008946</v>
      </c>
      <c r="EB416" s="13" t="n">
        <v>0.048429</v>
      </c>
      <c r="EC416" s="13" t="n">
        <v>0.022056</v>
      </c>
      <c r="ED416" s="13" t="n">
        <v>0.024648</v>
      </c>
      <c r="EE416" s="13" t="n">
        <v>-0.039029</v>
      </c>
      <c r="EF416" s="13" t="n">
        <v>0.003551</v>
      </c>
      <c r="EG416" s="13" t="n">
        <v>0.006746</v>
      </c>
      <c r="EH416" s="13" t="n">
        <v>0.038322</v>
      </c>
      <c r="EI416" s="13" t="n">
        <v>0.019575</v>
      </c>
      <c r="EJ416" s="13" t="n">
        <v>-0.003848</v>
      </c>
      <c r="EK416" s="13" t="n">
        <v>0.013367</v>
      </c>
      <c r="EL416" s="13" t="n">
        <v>-0.027309</v>
      </c>
      <c r="EM416" s="13" t="n">
        <v>-0.085705</v>
      </c>
      <c r="EN416" s="13" t="n">
        <v>-0.043299</v>
      </c>
      <c r="EO416" s="13" t="n">
        <v>-0.140705</v>
      </c>
      <c r="EP416" s="13" t="n">
        <v>0.139049</v>
      </c>
      <c r="EQ416" s="13" t="n">
        <v>0.049845</v>
      </c>
      <c r="ER416" s="13" t="n">
        <v>-0.030541</v>
      </c>
      <c r="ES416" s="13" t="n">
        <v>0.010967</v>
      </c>
      <c r="ET416" s="13" t="n">
        <v>-0.079865</v>
      </c>
      <c r="EU416" s="13" t="n">
        <v>0.009675</v>
      </c>
      <c r="EV416" s="13" t="n">
        <v>-0.023852</v>
      </c>
      <c r="EW416" s="13" t="n">
        <v>-0.064003</v>
      </c>
      <c r="EX416" s="13" t="n">
        <v>0.056801</v>
      </c>
      <c r="EY416" s="13" t="n">
        <v>-0.028552</v>
      </c>
      <c r="EZ416" s="13" t="n">
        <v>0.016991</v>
      </c>
      <c r="FA416" s="13" t="n">
        <v>0.080169</v>
      </c>
      <c r="FB416" s="13" t="n">
        <v>-0.013171</v>
      </c>
      <c r="FC416" s="13" t="n">
        <v>-0.067954</v>
      </c>
      <c r="FD416" s="13" t="n">
        <v>-0.266897</v>
      </c>
      <c r="FE416" s="13" t="n">
        <v>0.20596</v>
      </c>
      <c r="FF416" s="13" t="n">
        <v>0.073257</v>
      </c>
      <c r="FG416" s="13" t="n">
        <v>0.145066</v>
      </c>
      <c r="FH416" s="13" t="n">
        <v>0.049638</v>
      </c>
      <c r="FI416" s="13" t="n">
        <v>0.036972</v>
      </c>
      <c r="FJ416" s="13" t="n">
        <v>-0.017021</v>
      </c>
      <c r="FK416" s="13" t="n">
        <v>0.019086</v>
      </c>
      <c r="FL416" s="13" t="n">
        <v>0.26159</v>
      </c>
      <c r="FM416" s="13" t="n">
        <v>0.097557</v>
      </c>
      <c r="FN416" s="13" t="n">
        <v>0.284845</v>
      </c>
      <c r="FO416" s="13" t="n">
        <v>0.128665</v>
      </c>
      <c r="FP416" s="13" t="n">
        <v>0.046507</v>
      </c>
      <c r="FQ416" s="13" t="n">
        <v>-0.004233</v>
      </c>
      <c r="FR416" s="13" t="n">
        <v>0.062602</v>
      </c>
      <c r="FS416" s="13" t="n">
        <v>0.061298</v>
      </c>
      <c r="FT416" s="13" t="n">
        <v>-0.016461</v>
      </c>
      <c r="FU416" s="13" t="n">
        <v>0.0263</v>
      </c>
      <c r="FV416" s="13" t="n">
        <v>0.001292</v>
      </c>
      <c r="FW416" s="13" t="n">
        <v>0.028219</v>
      </c>
      <c r="FX416" s="13" t="n">
        <v>-0.035104</v>
      </c>
      <c r="FY416" s="13" t="n">
        <v>0.015844</v>
      </c>
      <c r="FZ416" s="13" t="n">
        <v>-0.018371</v>
      </c>
      <c r="GA416" s="13" t="n">
        <v>0.016085</v>
      </c>
      <c r="GB416" s="13" t="n">
        <v>0.017487</v>
      </c>
      <c r="GC416" s="13" t="n">
        <v>-0.049066</v>
      </c>
    </row>
    <row r="417" customFormat="false" ht="15" hidden="false" customHeight="false" outlineLevel="0" collapsed="false">
      <c r="B417" s="8" t="str">
        <f aca="false">Deals!B417</f>
        <v>Veeco Instruments Inc.</v>
      </c>
      <c r="C417" s="12" t="n">
        <v>1</v>
      </c>
      <c r="D417" s="13" t="n">
        <v>-0.114467</v>
      </c>
      <c r="E417" s="13" t="n">
        <v>0.105925</v>
      </c>
      <c r="F417" s="13" t="n">
        <v>-0.386364</v>
      </c>
      <c r="G417" s="13" t="n">
        <v>0.132275</v>
      </c>
      <c r="H417" s="13" t="n">
        <v>-0.156542</v>
      </c>
      <c r="I417" s="13" t="n">
        <v>-0.105263</v>
      </c>
      <c r="J417" s="13" t="n">
        <v>-0.080495</v>
      </c>
      <c r="K417" s="13" t="n">
        <v>0.121212</v>
      </c>
      <c r="L417" s="13" t="n">
        <v>0.09009</v>
      </c>
      <c r="M417" s="13" t="n">
        <v>-0.063361</v>
      </c>
      <c r="N417" s="13" t="n">
        <v>-0.091176</v>
      </c>
      <c r="O417" s="13" t="n">
        <v>0.10356</v>
      </c>
      <c r="P417" s="13" t="n">
        <v>-0.164223</v>
      </c>
      <c r="Q417" s="13" t="n">
        <v>0.02807</v>
      </c>
      <c r="R417" s="13" t="n">
        <v>-0.180887</v>
      </c>
      <c r="S417" s="13" t="n">
        <v>-0.145833</v>
      </c>
      <c r="T417" s="13" t="n">
        <v>-0.072195</v>
      </c>
      <c r="U417" s="13" t="n">
        <v>-0.078864</v>
      </c>
      <c r="V417" s="13" t="n">
        <v>-0.15411</v>
      </c>
      <c r="W417" s="13" t="n">
        <v>0.323887</v>
      </c>
      <c r="X417" s="13" t="n">
        <v>0.164118</v>
      </c>
      <c r="Y417" s="13" t="n">
        <v>-0.050788</v>
      </c>
      <c r="Z417" s="13" t="n">
        <v>0.123616</v>
      </c>
      <c r="AA417" s="13" t="n">
        <v>-0.05665</v>
      </c>
      <c r="AB417" s="13" t="n">
        <v>0.063534</v>
      </c>
      <c r="AC417" s="13" t="n">
        <v>-0.025368</v>
      </c>
      <c r="AD417" s="13" t="n">
        <v>-0.222502</v>
      </c>
      <c r="AE417" s="13" t="n">
        <v>0.261339</v>
      </c>
      <c r="AF417" s="13" t="n">
        <v>0.167808</v>
      </c>
      <c r="AG417" s="13" t="n">
        <v>0.003666</v>
      </c>
      <c r="AH417" s="13" t="n">
        <v>0.073046</v>
      </c>
      <c r="AI417" s="13" t="n">
        <v>-0.132063</v>
      </c>
      <c r="AJ417" s="13" t="n">
        <v>0.050196</v>
      </c>
      <c r="AK417" s="13" t="n">
        <v>-0.285288</v>
      </c>
      <c r="AL417" s="13" t="n">
        <v>0.142111</v>
      </c>
      <c r="AM417" s="13" t="n">
        <v>0.074108</v>
      </c>
      <c r="AN417" s="13" t="n">
        <v>0.149063</v>
      </c>
      <c r="AO417" s="13" t="n">
        <v>0.002224</v>
      </c>
      <c r="AP417" s="13" t="n">
        <v>-0.120562</v>
      </c>
      <c r="AQ417" s="13" t="n">
        <v>-0.018503</v>
      </c>
      <c r="AR417" s="13" t="n">
        <v>0.090831</v>
      </c>
      <c r="AS417" s="13" t="n">
        <v>0.305577</v>
      </c>
      <c r="AT417" s="13" t="n">
        <v>0.044525</v>
      </c>
      <c r="AU417" s="13" t="n">
        <v>0.063364</v>
      </c>
      <c r="AV417" s="13" t="n">
        <v>0.16468</v>
      </c>
      <c r="AW417" s="13" t="n">
        <v>-0.035349</v>
      </c>
      <c r="AX417" s="13" t="n">
        <v>0.10945</v>
      </c>
      <c r="AY417" s="13" t="n">
        <v>0.035202</v>
      </c>
      <c r="AZ417" s="13" t="n">
        <v>0.009236</v>
      </c>
      <c r="BA417" s="13" t="n">
        <v>-0.034942</v>
      </c>
      <c r="BB417" s="13" t="n">
        <v>-0.017672</v>
      </c>
      <c r="BC417" s="13" t="n">
        <v>-0.02545</v>
      </c>
      <c r="BD417" s="13" t="n">
        <v>0.093652</v>
      </c>
      <c r="BE417" s="13" t="n">
        <v>0.094277</v>
      </c>
      <c r="BF417" s="13" t="n">
        <v>0.071106</v>
      </c>
      <c r="BG417" s="13" t="n">
        <v>-0.034422</v>
      </c>
      <c r="BH417" s="13" t="n">
        <v>0.039287</v>
      </c>
      <c r="BI417" s="13" t="n">
        <v>-0.048302</v>
      </c>
      <c r="BJ417" s="13" t="n">
        <v>-0.157043</v>
      </c>
      <c r="BK417" s="13" t="n">
        <v>-0.065009</v>
      </c>
      <c r="BM417" s="13" t="n">
        <v>0.032326</v>
      </c>
      <c r="BN417" s="13" t="n">
        <v>0.010639</v>
      </c>
      <c r="BO417" s="13" t="n">
        <v>-0.018939</v>
      </c>
      <c r="BP417" s="13" t="n">
        <v>0.08756</v>
      </c>
      <c r="BQ417" s="13" t="n">
        <v>0.002272</v>
      </c>
      <c r="BR417" s="13" t="n">
        <v>0.023744</v>
      </c>
      <c r="BS417" s="13" t="n">
        <v>-0.019439</v>
      </c>
      <c r="BT417" s="13" t="n">
        <v>0.029965</v>
      </c>
      <c r="BU417" s="13" t="n">
        <v>-0.039999</v>
      </c>
      <c r="BV417" s="13" t="n">
        <v>0.011741</v>
      </c>
      <c r="BW417" s="13" t="n">
        <v>0.00887</v>
      </c>
      <c r="BX417" s="13" t="n">
        <v>0.06982</v>
      </c>
      <c r="BY417" s="13" t="n">
        <v>-0.002058</v>
      </c>
      <c r="BZ417" s="13" t="n">
        <v>0.03853</v>
      </c>
      <c r="CA417" s="13" t="n">
        <v>0.040514</v>
      </c>
      <c r="CB417" s="13" t="n">
        <v>-0.034794</v>
      </c>
      <c r="CC417" s="13" t="n">
        <v>-0.122604</v>
      </c>
      <c r="CD417" s="13" t="n">
        <v>0.029005</v>
      </c>
      <c r="CE417" s="13" t="n">
        <v>-0.115803</v>
      </c>
      <c r="CF417" s="13" t="n">
        <v>0.097285</v>
      </c>
      <c r="CG417" s="13" t="n">
        <v>0.058438</v>
      </c>
      <c r="CH417" s="13" t="n">
        <v>-0.031017</v>
      </c>
      <c r="CI417" s="13" t="n">
        <v>0.038819</v>
      </c>
      <c r="CJ417" s="13" t="n">
        <v>-0.077642</v>
      </c>
      <c r="CK417" s="13" t="n">
        <v>0.089304</v>
      </c>
      <c r="CL417" s="13" t="n">
        <v>0.00738</v>
      </c>
      <c r="CM417" s="13" t="n">
        <v>-0.047928</v>
      </c>
      <c r="CN417" s="13" t="n">
        <v>0.03855</v>
      </c>
      <c r="CO417" s="13" t="n">
        <v>0.017423</v>
      </c>
      <c r="CP417" s="13" t="n">
        <v>0.029992</v>
      </c>
      <c r="CQ417" s="13" t="n">
        <v>0.062799</v>
      </c>
      <c r="CR417" s="13" t="n">
        <v>-0.054286</v>
      </c>
      <c r="CS417" s="13" t="n">
        <v>-0.108629</v>
      </c>
      <c r="CT417" s="13" t="n">
        <v>-0.21823</v>
      </c>
      <c r="CU417" s="13" t="n">
        <v>0.125835</v>
      </c>
      <c r="CV417" s="13" t="n">
        <v>0.038045</v>
      </c>
      <c r="CW417" s="13" t="n">
        <v>0.037525</v>
      </c>
      <c r="CX417" s="13" t="n">
        <v>0.036019</v>
      </c>
      <c r="CY417" s="13" t="n">
        <v>0.045969</v>
      </c>
      <c r="CZ417" s="13" t="n">
        <v>-0.050916</v>
      </c>
      <c r="DA417" s="13" t="n">
        <v>0.024776</v>
      </c>
      <c r="DB417" s="13" t="n">
        <v>0.183297</v>
      </c>
      <c r="DC417" s="13" t="n">
        <v>0.08958</v>
      </c>
      <c r="DD417" s="13" t="n">
        <v>0.077042</v>
      </c>
      <c r="DE417" s="13" t="n">
        <v>0.09566</v>
      </c>
      <c r="DF417" s="13" t="n">
        <v>0.02182</v>
      </c>
      <c r="DG417" s="13" t="n">
        <v>0.023396</v>
      </c>
      <c r="DH417" s="13" t="n">
        <v>0.011055</v>
      </c>
      <c r="DI417" s="13" t="n">
        <v>0.012853</v>
      </c>
      <c r="DJ417" s="13" t="n">
        <v>-0.018155</v>
      </c>
      <c r="DK417" s="13" t="n">
        <v>0.013589</v>
      </c>
      <c r="DL417" s="13" t="n">
        <v>-0.034063</v>
      </c>
      <c r="DM417" s="13" t="n">
        <v>0.039859</v>
      </c>
      <c r="DN417" s="13" t="n">
        <v>0.0057</v>
      </c>
      <c r="DO417" s="13" t="n">
        <v>0.0589</v>
      </c>
      <c r="DP417" s="13" t="n">
        <v>-0.095829</v>
      </c>
      <c r="DQ417" s="13" t="n">
        <v>0.005483</v>
      </c>
      <c r="DR417" s="13" t="n">
        <v>0.017931</v>
      </c>
      <c r="DS417" s="13" t="n">
        <v>-0.080424</v>
      </c>
      <c r="DT417" s="13" t="n">
        <v>0.023442</v>
      </c>
      <c r="DV417" s="13" t="n">
        <v>0.040897</v>
      </c>
      <c r="DW417" s="13" t="n">
        <v>0.009406</v>
      </c>
      <c r="DX417" s="13" t="n">
        <v>-0.017898</v>
      </c>
      <c r="DY417" s="13" t="n">
        <v>0.091002</v>
      </c>
      <c r="DZ417" s="13" t="n">
        <v>0.001117</v>
      </c>
      <c r="EA417" s="13" t="n">
        <v>0.022477</v>
      </c>
      <c r="EB417" s="13" t="n">
        <v>-0.013906</v>
      </c>
      <c r="EC417" s="13" t="n">
        <v>0.027451</v>
      </c>
      <c r="ED417" s="13" t="n">
        <v>-0.038053</v>
      </c>
      <c r="EE417" s="13" t="n">
        <v>0.011183</v>
      </c>
      <c r="EF417" s="13" t="n">
        <v>0.009837</v>
      </c>
      <c r="EG417" s="13" t="n">
        <v>0.069362</v>
      </c>
      <c r="EH417" s="13" t="n">
        <v>0.00185</v>
      </c>
      <c r="EI417" s="13" t="n">
        <v>0.037225</v>
      </c>
      <c r="EJ417" s="13" t="n">
        <v>0.040893</v>
      </c>
      <c r="EK417" s="13" t="n">
        <v>-0.039627</v>
      </c>
      <c r="EL417" s="13" t="n">
        <v>-0.122604</v>
      </c>
      <c r="EM417" s="13" t="n">
        <v>0.026862</v>
      </c>
      <c r="EN417" s="13" t="n">
        <v>-0.11858</v>
      </c>
      <c r="EO417" s="13" t="n">
        <v>0.107668</v>
      </c>
      <c r="EP417" s="13" t="n">
        <v>0.069291</v>
      </c>
      <c r="EQ417" s="13" t="n">
        <v>-0.031799</v>
      </c>
      <c r="ER417" s="13" t="n">
        <v>0.039109</v>
      </c>
      <c r="ES417" s="13" t="n">
        <v>-0.086469</v>
      </c>
      <c r="ET417" s="13" t="n">
        <v>0.092211</v>
      </c>
      <c r="EU417" s="13" t="n">
        <v>0.00861</v>
      </c>
      <c r="EV417" s="13" t="n">
        <v>-0.049638</v>
      </c>
      <c r="EW417" s="13" t="n">
        <v>0.039134</v>
      </c>
      <c r="EX417" s="13" t="n">
        <v>0.011202</v>
      </c>
      <c r="EY417" s="13" t="n">
        <v>0.027912</v>
      </c>
      <c r="EZ417" s="13" t="n">
        <v>0.083354</v>
      </c>
      <c r="FA417" s="13" t="n">
        <v>-0.059186</v>
      </c>
      <c r="FB417" s="13" t="n">
        <v>-0.109853</v>
      </c>
      <c r="FC417" s="13" t="n">
        <v>-0.227682</v>
      </c>
      <c r="FD417" s="13" t="n">
        <v>0.160596</v>
      </c>
      <c r="FE417" s="13" t="n">
        <v>0.052385</v>
      </c>
      <c r="FF417" s="13" t="n">
        <v>0.041493</v>
      </c>
      <c r="FG417" s="13" t="n">
        <v>0.029421</v>
      </c>
      <c r="FH417" s="13" t="n">
        <v>0.038437</v>
      </c>
      <c r="FI417" s="13" t="n">
        <v>-0.05288</v>
      </c>
      <c r="FJ417" s="13" t="n">
        <v>0.030608</v>
      </c>
      <c r="FK417" s="13" t="n">
        <v>0.193071</v>
      </c>
      <c r="FL417" s="13" t="n">
        <v>0.097805</v>
      </c>
      <c r="FM417" s="13" t="n">
        <v>0.082572</v>
      </c>
      <c r="FN417" s="13" t="n">
        <v>0.092176</v>
      </c>
      <c r="FO417" s="13" t="n">
        <v>0.032457</v>
      </c>
      <c r="FP417" s="13" t="n">
        <v>0.023833</v>
      </c>
      <c r="FQ417" s="13" t="n">
        <v>0.016413</v>
      </c>
      <c r="FR417" s="13" t="n">
        <v>0.003494</v>
      </c>
      <c r="FS417" s="13" t="n">
        <v>-0.023492</v>
      </c>
      <c r="FT417" s="13" t="n">
        <v>0.010659</v>
      </c>
      <c r="FU417" s="13" t="n">
        <v>-0.035282</v>
      </c>
      <c r="FV417" s="13" t="n">
        <v>0.041156</v>
      </c>
      <c r="FW417" s="13" t="n">
        <v>-0.003587</v>
      </c>
      <c r="FX417" s="13" t="n">
        <v>0.054826</v>
      </c>
      <c r="FY417" s="13" t="n">
        <v>-0.097752</v>
      </c>
      <c r="FZ417" s="13" t="n">
        <v>0.003239</v>
      </c>
      <c r="GA417" s="13" t="n">
        <v>0.007621</v>
      </c>
      <c r="GB417" s="13" t="n">
        <v>-0.080781</v>
      </c>
      <c r="GC417" s="13" t="n">
        <v>0.012501</v>
      </c>
    </row>
    <row r="418" customFormat="false" ht="15" hidden="false" customHeight="false" outlineLevel="0" collapsed="false">
      <c r="B418" s="8" t="str">
        <f aca="false">Deals!B418</f>
        <v>NuStar Energy L.P.</v>
      </c>
      <c r="C418" s="12" t="n">
        <v>1</v>
      </c>
      <c r="D418" s="13" t="n">
        <v>0.023036</v>
      </c>
      <c r="E418" s="13" t="n">
        <v>-0.071842</v>
      </c>
      <c r="F418" s="13" t="n">
        <v>-0.039164</v>
      </c>
      <c r="G418" s="13" t="n">
        <v>0.00247</v>
      </c>
      <c r="H418" s="13" t="n">
        <v>-0.179601</v>
      </c>
      <c r="I418" s="13" t="n">
        <v>-0.094444</v>
      </c>
      <c r="J418" s="13" t="n">
        <v>0.030626</v>
      </c>
      <c r="K418" s="13" t="n">
        <v>0.112521</v>
      </c>
      <c r="L418" s="13" t="n">
        <v>-0.308673</v>
      </c>
      <c r="M418" s="13" t="n">
        <v>-0.070647</v>
      </c>
      <c r="N418" s="13" t="n">
        <v>0.037764</v>
      </c>
      <c r="O418" s="13" t="n">
        <v>0.183365</v>
      </c>
      <c r="P418" s="13" t="n">
        <v>-0.073241</v>
      </c>
      <c r="Q418" s="13" t="n">
        <v>0.123179</v>
      </c>
      <c r="R418" s="13" t="n">
        <v>0.111635</v>
      </c>
      <c r="S418" s="13" t="n">
        <v>0.004335</v>
      </c>
      <c r="T418" s="13" t="n">
        <v>-0.147842</v>
      </c>
      <c r="U418" s="13" t="n">
        <v>0.045589</v>
      </c>
      <c r="V418" s="13" t="n">
        <v>-0.13405</v>
      </c>
      <c r="W418" s="13" t="n">
        <v>0.217869</v>
      </c>
      <c r="X418" s="13" t="n">
        <v>0.040016</v>
      </c>
      <c r="Y418" s="13" t="n">
        <v>0.037823</v>
      </c>
      <c r="Z418" s="13" t="n">
        <v>0.011157</v>
      </c>
      <c r="AA418" s="13" t="n">
        <v>0.013608</v>
      </c>
      <c r="AB418" s="13" t="n">
        <v>0.006677</v>
      </c>
      <c r="AC418" s="13" t="n">
        <v>0.068534</v>
      </c>
      <c r="AD418" s="13" t="n">
        <v>-0.031724</v>
      </c>
      <c r="AE418" s="13" t="n">
        <v>0.030568</v>
      </c>
      <c r="AF418" s="13" t="n">
        <v>-0.016243</v>
      </c>
      <c r="AG418" s="13" t="n">
        <v>0.034458</v>
      </c>
      <c r="AH418" s="13" t="n">
        <v>-0.083983</v>
      </c>
      <c r="AI418" s="13" t="n">
        <v>0.05648</v>
      </c>
      <c r="AJ418" s="13" t="n">
        <v>-0.146833</v>
      </c>
      <c r="AK418" s="13" t="n">
        <v>-0.621586</v>
      </c>
      <c r="AL418" s="13" t="n">
        <v>0.417928</v>
      </c>
      <c r="AM418" s="13" t="n">
        <v>0.458949</v>
      </c>
      <c r="AN418" s="13" t="n">
        <v>-0.177893</v>
      </c>
      <c r="AO418" s="13" t="n">
        <v>0.007003</v>
      </c>
      <c r="AP418" s="13" t="n">
        <v>-0.029903</v>
      </c>
      <c r="AQ418" s="13" t="n">
        <v>-0.216236</v>
      </c>
      <c r="AR418" s="13" t="n">
        <v>-0.068738</v>
      </c>
      <c r="AS418" s="13" t="n">
        <v>0.384226</v>
      </c>
      <c r="AT418" s="13" t="n">
        <v>0.084274</v>
      </c>
      <c r="AU418" s="13" t="n">
        <v>0.058293</v>
      </c>
      <c r="AV418" s="13" t="n">
        <v>0.2</v>
      </c>
      <c r="AW418" s="13" t="n">
        <v>-0.045251</v>
      </c>
      <c r="AX418" s="13" t="n">
        <v>0.121123</v>
      </c>
      <c r="AY418" s="13" t="n">
        <v>-0.021399</v>
      </c>
      <c r="AZ418" s="13" t="n">
        <v>-0.016349</v>
      </c>
      <c r="BA418" s="13" t="n">
        <v>-0.082548</v>
      </c>
      <c r="BB418" s="13" t="n">
        <v>0.005435</v>
      </c>
      <c r="BC418" s="13" t="n">
        <v>-0.031385</v>
      </c>
      <c r="BD418" s="13" t="n">
        <v>0.010801</v>
      </c>
      <c r="BE418" s="13" t="n">
        <v>-0.094909</v>
      </c>
      <c r="BF418" s="13" t="n">
        <v>0.134286</v>
      </c>
      <c r="BG418" s="13" t="n">
        <v>0.056675</v>
      </c>
      <c r="BH418" s="13" t="n">
        <v>-0.02503</v>
      </c>
      <c r="BI418" s="13" t="n">
        <v>-0.096491</v>
      </c>
      <c r="BJ418" s="13" t="n">
        <v>0.058946</v>
      </c>
      <c r="BK418" s="13" t="n">
        <v>0.077276</v>
      </c>
      <c r="BM418" s="13" t="n">
        <v>0.015919</v>
      </c>
      <c r="BN418" s="13" t="n">
        <v>0.011914</v>
      </c>
      <c r="BO418" s="13" t="n">
        <v>0.001535</v>
      </c>
      <c r="BP418" s="13" t="n">
        <v>0.037843</v>
      </c>
      <c r="BQ418" s="13" t="n">
        <v>0.032391</v>
      </c>
      <c r="BR418" s="13" t="n">
        <v>0.048332</v>
      </c>
      <c r="BS418" s="13" t="n">
        <v>0.007703</v>
      </c>
      <c r="BT418" s="13" t="n">
        <v>0.056247</v>
      </c>
      <c r="BU418" s="13" t="n">
        <v>-0.049482</v>
      </c>
      <c r="BV418" s="13" t="n">
        <v>0.001997</v>
      </c>
      <c r="BW418" s="13" t="n">
        <v>-0.00721</v>
      </c>
      <c r="BX418" s="13" t="n">
        <v>0.045945</v>
      </c>
      <c r="BY418" s="13" t="n">
        <v>0.013577</v>
      </c>
      <c r="BZ418" s="13" t="n">
        <v>0.031178</v>
      </c>
      <c r="CA418" s="13" t="n">
        <v>0.031503</v>
      </c>
      <c r="CB418" s="13" t="n">
        <v>0.003622</v>
      </c>
      <c r="CC418" s="13" t="n">
        <v>-0.100105</v>
      </c>
      <c r="CD418" s="13" t="n">
        <v>0.01902</v>
      </c>
      <c r="CE418" s="13" t="n">
        <v>-0.114177</v>
      </c>
      <c r="CF418" s="13" t="n">
        <v>0.10528</v>
      </c>
      <c r="CG418" s="13" t="n">
        <v>0.049014</v>
      </c>
      <c r="CH418" s="13" t="n">
        <v>0.009375</v>
      </c>
      <c r="CI418" s="13" t="n">
        <v>0.040175</v>
      </c>
      <c r="CJ418" s="13" t="n">
        <v>-0.077156</v>
      </c>
      <c r="CK418" s="13" t="n">
        <v>0.095604</v>
      </c>
      <c r="CL418" s="13" t="n">
        <v>0.012269</v>
      </c>
      <c r="CM418" s="13" t="n">
        <v>-0.046106</v>
      </c>
      <c r="CN418" s="13" t="n">
        <v>0.03074</v>
      </c>
      <c r="CO418" s="13" t="n">
        <v>0.015052</v>
      </c>
      <c r="CP418" s="13" t="n">
        <v>0.040888</v>
      </c>
      <c r="CQ418" s="13" t="n">
        <v>0.02847</v>
      </c>
      <c r="CR418" s="13" t="n">
        <v>-0.018014</v>
      </c>
      <c r="CS418" s="13" t="n">
        <v>-0.071353</v>
      </c>
      <c r="CT418" s="13" t="n">
        <v>-0.185883</v>
      </c>
      <c r="CU418" s="13" t="n">
        <v>0.145135</v>
      </c>
      <c r="CV418" s="13" t="n">
        <v>0.091203</v>
      </c>
      <c r="CW418" s="13" t="n">
        <v>0.008282</v>
      </c>
      <c r="CX418" s="13" t="n">
        <v>0.074489</v>
      </c>
      <c r="CY418" s="13" t="n">
        <v>0.035349</v>
      </c>
      <c r="CZ418" s="13" t="n">
        <v>-0.025095</v>
      </c>
      <c r="DA418" s="13" t="n">
        <v>0.015228</v>
      </c>
      <c r="DB418" s="13" t="n">
        <v>0.126834</v>
      </c>
      <c r="DC418" s="13" t="n">
        <v>0.058211</v>
      </c>
      <c r="DD418" s="13" t="n">
        <v>0.006644</v>
      </c>
      <c r="DE418" s="13" t="n">
        <v>0.052711</v>
      </c>
      <c r="DF418" s="13" t="n">
        <v>0.041592</v>
      </c>
      <c r="DG418" s="13" t="n">
        <v>0.031215</v>
      </c>
      <c r="DH418" s="13" t="n">
        <v>-0.000996</v>
      </c>
      <c r="DI418" s="13" t="n">
        <v>0.002585</v>
      </c>
      <c r="DJ418" s="13" t="n">
        <v>0.018915</v>
      </c>
      <c r="DK418" s="13" t="n">
        <v>0.015678</v>
      </c>
      <c r="DL418" s="13" t="n">
        <v>-0.05048</v>
      </c>
      <c r="DM418" s="13" t="n">
        <v>0.055583</v>
      </c>
      <c r="DN418" s="13" t="n">
        <v>-0.019604</v>
      </c>
      <c r="DO418" s="13" t="n">
        <v>0.058722</v>
      </c>
      <c r="DP418" s="13" t="n">
        <v>-0.071201</v>
      </c>
      <c r="DQ418" s="13" t="n">
        <v>0.004318</v>
      </c>
      <c r="DR418" s="13" t="n">
        <v>0.011975</v>
      </c>
      <c r="DS418" s="13" t="n">
        <v>-0.07864</v>
      </c>
      <c r="DT418" s="13" t="n">
        <v>0.01079</v>
      </c>
      <c r="DV418" s="13" t="n">
        <v>0.018669</v>
      </c>
      <c r="DW418" s="13" t="n">
        <v>0.0107</v>
      </c>
      <c r="DX418" s="13" t="n">
        <v>0.000746</v>
      </c>
      <c r="DY418" s="13" t="n">
        <v>0.036305</v>
      </c>
      <c r="DZ418" s="13" t="n">
        <v>0.031812</v>
      </c>
      <c r="EA418" s="13" t="n">
        <v>0.046824</v>
      </c>
      <c r="EB418" s="13" t="n">
        <v>0.008793</v>
      </c>
      <c r="EC418" s="13" t="n">
        <v>0.055211</v>
      </c>
      <c r="ED418" s="13" t="n">
        <v>-0.04486</v>
      </c>
      <c r="EE418" s="13" t="n">
        <v>-0.001829</v>
      </c>
      <c r="EF418" s="13" t="n">
        <v>-0.009547</v>
      </c>
      <c r="EG418" s="13" t="n">
        <v>0.045144</v>
      </c>
      <c r="EH418" s="13" t="n">
        <v>0.013947</v>
      </c>
      <c r="EI418" s="13" t="n">
        <v>0.032185</v>
      </c>
      <c r="EJ418" s="13" t="n">
        <v>0.030858</v>
      </c>
      <c r="EK418" s="13" t="n">
        <v>-0.000878</v>
      </c>
      <c r="EL418" s="13" t="n">
        <v>-0.102856</v>
      </c>
      <c r="EM418" s="13" t="n">
        <v>0.0193</v>
      </c>
      <c r="EN418" s="13" t="n">
        <v>-0.118256</v>
      </c>
      <c r="EO418" s="13" t="n">
        <v>0.112082</v>
      </c>
      <c r="EP418" s="13" t="n">
        <v>0.05047</v>
      </c>
      <c r="EQ418" s="13" t="n">
        <v>0.004414</v>
      </c>
      <c r="ER418" s="13" t="n">
        <v>0.045636</v>
      </c>
      <c r="ES418" s="13" t="n">
        <v>-0.085719</v>
      </c>
      <c r="ET418" s="13" t="n">
        <v>0.094344</v>
      </c>
      <c r="EU418" s="13" t="n">
        <v>0.009871</v>
      </c>
      <c r="EV418" s="13" t="n">
        <v>-0.050563</v>
      </c>
      <c r="EW418" s="13" t="n">
        <v>0.032459</v>
      </c>
      <c r="EX418" s="13" t="n">
        <v>0.011985</v>
      </c>
      <c r="EY418" s="13" t="n">
        <v>0.039272</v>
      </c>
      <c r="EZ418" s="13" t="n">
        <v>0.029408</v>
      </c>
      <c r="FA418" s="13" t="n">
        <v>-0.02365</v>
      </c>
      <c r="FB418" s="13" t="n">
        <v>-0.076039</v>
      </c>
      <c r="FC418" s="13" t="n">
        <v>-0.200642</v>
      </c>
      <c r="FD418" s="13" t="n">
        <v>0.153123</v>
      </c>
      <c r="FE418" s="13" t="n">
        <v>0.076251</v>
      </c>
      <c r="FF418" s="13" t="n">
        <v>0.019646</v>
      </c>
      <c r="FG418" s="13" t="n">
        <v>0.073602</v>
      </c>
      <c r="FH418" s="13" t="n">
        <v>0.033359</v>
      </c>
      <c r="FI418" s="13" t="n">
        <v>-0.034294</v>
      </c>
      <c r="FJ418" s="13" t="n">
        <v>0.009723</v>
      </c>
      <c r="FK418" s="13" t="n">
        <v>0.129694</v>
      </c>
      <c r="FL418" s="13" t="n">
        <v>0.059796</v>
      </c>
      <c r="FM418" s="13" t="n">
        <v>0.020209</v>
      </c>
      <c r="FN418" s="13" t="n">
        <v>0.046584</v>
      </c>
      <c r="FO418" s="13" t="n">
        <v>0.042845</v>
      </c>
      <c r="FP418" s="13" t="n">
        <v>0.034177</v>
      </c>
      <c r="FQ418" s="13" t="n">
        <v>-0.007006</v>
      </c>
      <c r="FR418" s="13" t="n">
        <v>0.001047</v>
      </c>
      <c r="FS418" s="13" t="n">
        <v>0.00943</v>
      </c>
      <c r="FT418" s="13" t="n">
        <v>0.0133</v>
      </c>
      <c r="FU418" s="13" t="n">
        <v>-0.050123</v>
      </c>
      <c r="FV418" s="13" t="n">
        <v>0.053583</v>
      </c>
      <c r="FW418" s="13" t="n">
        <v>-0.022478</v>
      </c>
      <c r="FX418" s="13" t="n">
        <v>0.054778</v>
      </c>
      <c r="FY418" s="13" t="n">
        <v>-0.066878</v>
      </c>
      <c r="FZ418" s="13" t="n">
        <v>0.009682</v>
      </c>
      <c r="GA418" s="13" t="n">
        <v>0.003909</v>
      </c>
      <c r="GB418" s="13" t="n">
        <v>-0.078286</v>
      </c>
      <c r="GC418" s="13" t="n">
        <v>-0.002641</v>
      </c>
    </row>
    <row r="419" customFormat="false" ht="15" hidden="false" customHeight="false" outlineLevel="0" collapsed="false">
      <c r="B419" s="8" t="str">
        <f aca="false">Deals!B419</f>
        <v>MaxLinear, Inc.</v>
      </c>
      <c r="C419" s="12" t="n">
        <v>1</v>
      </c>
      <c r="D419" s="13" t="n">
        <v>-0.104655</v>
      </c>
      <c r="E419" s="13" t="n">
        <v>-0.060595</v>
      </c>
      <c r="F419" s="13" t="n">
        <v>-0.175573</v>
      </c>
      <c r="G419" s="13" t="n">
        <v>0.099537</v>
      </c>
      <c r="H419" s="13" t="n">
        <v>0.030316</v>
      </c>
      <c r="I419" s="13" t="n">
        <v>0.079281</v>
      </c>
      <c r="J419" s="13" t="n">
        <v>0.000379</v>
      </c>
      <c r="K419" s="13" t="n">
        <v>-0.023846</v>
      </c>
      <c r="L419" s="13" t="n">
        <v>-0.118651</v>
      </c>
      <c r="M419" s="13" t="n">
        <v>0.00088</v>
      </c>
      <c r="N419" s="13" t="n">
        <v>-0.018462</v>
      </c>
      <c r="O419" s="13" t="n">
        <v>-0.178236</v>
      </c>
      <c r="P419" s="13" t="n">
        <v>-0.150409</v>
      </c>
      <c r="Q419" s="13" t="n">
        <v>0.110327</v>
      </c>
      <c r="R419" s="13" t="n">
        <v>0.113807</v>
      </c>
      <c r="S419" s="13" t="n">
        <v>0.03112</v>
      </c>
      <c r="T419" s="13" t="n">
        <v>-0.023642</v>
      </c>
      <c r="U419" s="13" t="n">
        <v>0.051005</v>
      </c>
      <c r="V419" s="13" t="n">
        <v>-0.137255</v>
      </c>
      <c r="W419" s="13" t="n">
        <v>0.114773</v>
      </c>
      <c r="X419" s="13" t="n">
        <v>0.281346</v>
      </c>
      <c r="Y419" s="13" t="n">
        <v>0.015513</v>
      </c>
      <c r="Z419" s="13" t="n">
        <v>0.054054</v>
      </c>
      <c r="AA419" s="13" t="n">
        <v>-0.213304</v>
      </c>
      <c r="AB419" s="13" t="n">
        <v>0.107227</v>
      </c>
      <c r="AC419" s="13" t="n">
        <v>-0.062287</v>
      </c>
      <c r="AD419" s="13" t="n">
        <v>-0.098271</v>
      </c>
      <c r="AE419" s="13" t="n">
        <v>0.129162</v>
      </c>
      <c r="AF419" s="13" t="n">
        <v>-0.152815</v>
      </c>
      <c r="AG419" s="13" t="n">
        <v>0.047996</v>
      </c>
      <c r="AH419" s="13" t="n">
        <v>0.067942</v>
      </c>
      <c r="AI419" s="13" t="n">
        <v>-0.081527</v>
      </c>
      <c r="AJ419" s="13" t="n">
        <v>-0.206773</v>
      </c>
      <c r="AK419" s="13" t="n">
        <v>-0.245149</v>
      </c>
      <c r="AL419" s="13" t="n">
        <v>0.413025</v>
      </c>
      <c r="AM419" s="13" t="n">
        <v>0.050334</v>
      </c>
      <c r="AN419" s="13" t="n">
        <v>0.23903</v>
      </c>
      <c r="AO419" s="13" t="n">
        <v>0.181267</v>
      </c>
      <c r="AP419" s="13" t="n">
        <v>-0.039448</v>
      </c>
      <c r="AQ419" s="13" t="n">
        <v>-0.045585</v>
      </c>
      <c r="AR419" s="13" t="n">
        <v>0.137694</v>
      </c>
      <c r="AS419" s="13" t="n">
        <v>0.181921</v>
      </c>
      <c r="AT419" s="13" t="n">
        <v>0.22208</v>
      </c>
      <c r="AU419" s="13" t="n">
        <v>-0.178057</v>
      </c>
      <c r="AV419" s="13" t="n">
        <v>0.266964</v>
      </c>
      <c r="AW419" s="13" t="n">
        <v>-0.143073</v>
      </c>
      <c r="AX419" s="13" t="n">
        <v>0.056045</v>
      </c>
      <c r="AY419" s="13" t="n">
        <v>0.056405</v>
      </c>
      <c r="AZ419" s="13" t="n">
        <v>0.11757</v>
      </c>
      <c r="BA419" s="13" t="n">
        <v>0.135091</v>
      </c>
      <c r="BB419" s="13" t="n">
        <v>0.082936</v>
      </c>
      <c r="BC419" s="13" t="n">
        <v>-0.057055</v>
      </c>
      <c r="BD419" s="13" t="n">
        <v>0.279188</v>
      </c>
      <c r="BE419" s="13" t="n">
        <v>0.06873</v>
      </c>
      <c r="BF419" s="13" t="n">
        <v>0.119709</v>
      </c>
      <c r="BG419" s="13" t="n">
        <v>-0.203873</v>
      </c>
      <c r="BH419" s="13" t="n">
        <v>0.022159</v>
      </c>
      <c r="BI419" s="13" t="n">
        <v>-0.0489</v>
      </c>
      <c r="BJ419" s="13" t="n">
        <v>-0.179606</v>
      </c>
      <c r="BK419" s="13" t="n">
        <v>-0.172968</v>
      </c>
      <c r="BM419" s="13" t="n">
        <v>0.060634</v>
      </c>
      <c r="BN419" s="13" t="n">
        <v>-0.000707</v>
      </c>
      <c r="BO419" s="13" t="n">
        <v>-0.008322</v>
      </c>
      <c r="BP419" s="13" t="n">
        <v>0.056939</v>
      </c>
      <c r="BQ419" s="13" t="n">
        <v>0.002457</v>
      </c>
      <c r="BR419" s="13" t="n">
        <v>0.021676</v>
      </c>
      <c r="BS419" s="13" t="n">
        <v>0.000668</v>
      </c>
      <c r="BT419" s="13" t="n">
        <v>0.028132</v>
      </c>
      <c r="BU419" s="13" t="n">
        <v>-0.040882</v>
      </c>
      <c r="BV419" s="13" t="n">
        <v>0.020508</v>
      </c>
      <c r="BW419" s="13" t="n">
        <v>0.001011</v>
      </c>
      <c r="BX419" s="13" t="n">
        <v>0.086613</v>
      </c>
      <c r="BY419" s="13" t="n">
        <v>0.011741</v>
      </c>
      <c r="BZ419" s="13" t="n">
        <v>0.014514</v>
      </c>
      <c r="CA419" s="13" t="n">
        <v>0.076902</v>
      </c>
      <c r="CB419" s="13" t="n">
        <v>-0.014745</v>
      </c>
      <c r="CC419" s="13" t="n">
        <v>-0.126874</v>
      </c>
      <c r="CD419" s="13" t="n">
        <v>0.032953</v>
      </c>
      <c r="CE419" s="13" t="n">
        <v>-0.121824</v>
      </c>
      <c r="CF419" s="13" t="n">
        <v>0.105013</v>
      </c>
      <c r="CG419" s="13" t="n">
        <v>0.062329</v>
      </c>
      <c r="CH419" s="13" t="n">
        <v>-0.003609</v>
      </c>
      <c r="CI419" s="13" t="n">
        <v>0.031597</v>
      </c>
      <c r="CJ419" s="13" t="n">
        <v>-0.087487</v>
      </c>
      <c r="CK419" s="13" t="n">
        <v>0.087277</v>
      </c>
      <c r="CL419" s="13" t="n">
        <v>-0.028809</v>
      </c>
      <c r="CM419" s="13" t="n">
        <v>-0.01142</v>
      </c>
      <c r="CN419" s="13" t="n">
        <v>-0.016157</v>
      </c>
      <c r="CO419" s="13" t="n">
        <v>0.036256</v>
      </c>
      <c r="CP419" s="13" t="n">
        <v>0.080028</v>
      </c>
      <c r="CQ419" s="13" t="n">
        <v>0.039635</v>
      </c>
      <c r="CR419" s="13" t="n">
        <v>-0.02818</v>
      </c>
      <c r="CS419" s="13" t="n">
        <v>-0.076341</v>
      </c>
      <c r="CT419" s="13" t="n">
        <v>-0.193604</v>
      </c>
      <c r="CU419" s="13" t="n">
        <v>0.193768</v>
      </c>
      <c r="CV419" s="13" t="n">
        <v>0.102705</v>
      </c>
      <c r="CW419" s="13" t="n">
        <v>0.05686</v>
      </c>
      <c r="CX419" s="13" t="n">
        <v>0.007253</v>
      </c>
      <c r="CY419" s="13" t="n">
        <v>0.079862</v>
      </c>
      <c r="CZ419" s="13" t="n">
        <v>0.003401</v>
      </c>
      <c r="DA419" s="13" t="n">
        <v>-0.019809</v>
      </c>
      <c r="DB419" s="13" t="n">
        <v>0.214791</v>
      </c>
      <c r="DC419" s="13" t="n">
        <v>0.115065</v>
      </c>
      <c r="DD419" s="13" t="n">
        <v>0.116678</v>
      </c>
      <c r="DE419" s="13" t="n">
        <v>0.040745</v>
      </c>
      <c r="DF419" s="13" t="n">
        <v>-0.048473</v>
      </c>
      <c r="DG419" s="13" t="n">
        <v>0.032353</v>
      </c>
      <c r="DH419" s="13" t="n">
        <v>-0.025949</v>
      </c>
      <c r="DI419" s="13" t="n">
        <v>0.06983</v>
      </c>
      <c r="DJ419" s="13" t="n">
        <v>-0.075376</v>
      </c>
      <c r="DK419" s="13" t="n">
        <v>0.020545</v>
      </c>
      <c r="DL419" s="13" t="n">
        <v>-0.052806</v>
      </c>
      <c r="DM419" s="13" t="n">
        <v>0.024457</v>
      </c>
      <c r="DN419" s="13" t="n">
        <v>-0.080613</v>
      </c>
      <c r="DO419" s="13" t="n">
        <v>-0.005266</v>
      </c>
      <c r="DP419" s="13" t="n">
        <v>-0.163775</v>
      </c>
      <c r="DQ419" s="13" t="n">
        <v>-0.001611</v>
      </c>
      <c r="DR419" s="13" t="n">
        <v>0.012199</v>
      </c>
      <c r="DS419" s="13" t="n">
        <v>-0.180685</v>
      </c>
      <c r="DT419" s="13" t="n">
        <v>-0.032766</v>
      </c>
      <c r="DV419" s="13" t="n">
        <v>0.064913</v>
      </c>
      <c r="DW419" s="13" t="n">
        <v>-0.000761</v>
      </c>
      <c r="DX419" s="13" t="n">
        <v>-0.00633</v>
      </c>
      <c r="DY419" s="13" t="n">
        <v>0.065065</v>
      </c>
      <c r="DZ419" s="13" t="n">
        <v>0.003386</v>
      </c>
      <c r="EA419" s="13" t="n">
        <v>0.017911</v>
      </c>
      <c r="EB419" s="13" t="n">
        <v>0.013895</v>
      </c>
      <c r="EC419" s="13" t="n">
        <v>0.034612</v>
      </c>
      <c r="ED419" s="13" t="n">
        <v>-0.042567</v>
      </c>
      <c r="EE419" s="13" t="n">
        <v>0.0217</v>
      </c>
      <c r="EF419" s="13" t="n">
        <v>0.00687</v>
      </c>
      <c r="EG419" s="13" t="n">
        <v>0.088975</v>
      </c>
      <c r="EH419" s="13" t="n">
        <v>0.018863</v>
      </c>
      <c r="EI419" s="13" t="n">
        <v>0.018278</v>
      </c>
      <c r="EJ419" s="13" t="n">
        <v>0.080577</v>
      </c>
      <c r="EK419" s="13" t="n">
        <v>-0.022076</v>
      </c>
      <c r="EL419" s="13" t="n">
        <v>-0.128605</v>
      </c>
      <c r="EM419" s="13" t="n">
        <v>0.03849</v>
      </c>
      <c r="EN419" s="13" t="n">
        <v>-0.118677</v>
      </c>
      <c r="EO419" s="13" t="n">
        <v>0.111825</v>
      </c>
      <c r="EP419" s="13" t="n">
        <v>0.058983</v>
      </c>
      <c r="EQ419" s="13" t="n">
        <v>-0.002331</v>
      </c>
      <c r="ER419" s="13" t="n">
        <v>0.039686</v>
      </c>
      <c r="ES419" s="13" t="n">
        <v>-0.087181</v>
      </c>
      <c r="ET419" s="13" t="n">
        <v>0.089517</v>
      </c>
      <c r="EU419" s="13" t="n">
        <v>-0.030387</v>
      </c>
      <c r="EV419" s="13" t="n">
        <v>-0.027645</v>
      </c>
      <c r="EW419" s="13" t="n">
        <v>-0.007693</v>
      </c>
      <c r="EX419" s="13" t="n">
        <v>0.029804</v>
      </c>
      <c r="EY419" s="13" t="n">
        <v>0.120162</v>
      </c>
      <c r="EZ419" s="13" t="n">
        <v>0.049735</v>
      </c>
      <c r="FA419" s="13" t="n">
        <v>-0.026751</v>
      </c>
      <c r="FB419" s="13" t="n">
        <v>-0.068025</v>
      </c>
      <c r="FC419" s="13" t="n">
        <v>-0.203745</v>
      </c>
      <c r="FD419" s="13" t="n">
        <v>0.199644</v>
      </c>
      <c r="FE419" s="13" t="n">
        <v>0.10533</v>
      </c>
      <c r="FF419" s="13" t="n">
        <v>0.060359</v>
      </c>
      <c r="FG419" s="13" t="n">
        <v>0.001874</v>
      </c>
      <c r="FH419" s="13" t="n">
        <v>0.087533</v>
      </c>
      <c r="FI419" s="13" t="n">
        <v>-0.011573</v>
      </c>
      <c r="FJ419" s="13" t="n">
        <v>-0.028636</v>
      </c>
      <c r="FK419" s="13" t="n">
        <v>0.206308</v>
      </c>
      <c r="FL419" s="13" t="n">
        <v>0.094331</v>
      </c>
      <c r="FM419" s="13" t="n">
        <v>0.112618</v>
      </c>
      <c r="FN419" s="13" t="n">
        <v>0.051624</v>
      </c>
      <c r="FO419" s="13" t="n">
        <v>-0.046095</v>
      </c>
      <c r="FP419" s="13" t="n">
        <v>0.028573</v>
      </c>
      <c r="FQ419" s="13" t="n">
        <v>-0.026132</v>
      </c>
      <c r="FR419" s="13" t="n">
        <v>0.06635</v>
      </c>
      <c r="FS419" s="13" t="n">
        <v>-0.076813</v>
      </c>
      <c r="FT419" s="13" t="n">
        <v>0.018217</v>
      </c>
      <c r="FU419" s="13" t="n">
        <v>-0.053317</v>
      </c>
      <c r="FV419" s="13" t="n">
        <v>0.021146</v>
      </c>
      <c r="FW419" s="13" t="n">
        <v>-0.091985</v>
      </c>
      <c r="FX419" s="13" t="n">
        <v>-0.014805</v>
      </c>
      <c r="FY419" s="13" t="n">
        <v>-0.173369</v>
      </c>
      <c r="FZ419" s="13" t="n">
        <v>-0.012789</v>
      </c>
      <c r="GA419" s="13" t="n">
        <v>0.018464</v>
      </c>
      <c r="GB419" s="13" t="n">
        <v>-0.198696</v>
      </c>
      <c r="GC419" s="13" t="n">
        <v>-0.057167</v>
      </c>
    </row>
    <row r="420" customFormat="false" ht="15" hidden="false" customHeight="false" outlineLevel="0" collapsed="false">
      <c r="B420" s="8" t="str">
        <f aca="false">Deals!B420</f>
        <v>Cable One, Inc.</v>
      </c>
      <c r="C420" s="12" t="n">
        <v>1</v>
      </c>
      <c r="D420" s="13" t="n">
        <v>-0.010715</v>
      </c>
      <c r="E420" s="13" t="n">
        <v>0.068927</v>
      </c>
      <c r="F420" s="13" t="n">
        <v>0.000776</v>
      </c>
      <c r="G420" s="13" t="n">
        <v>-0.048264</v>
      </c>
      <c r="H420" s="13" t="n">
        <v>-0.017047</v>
      </c>
      <c r="I420" s="13" t="n">
        <v>-0.029938</v>
      </c>
      <c r="J420" s="13" t="n">
        <v>0.024082</v>
      </c>
      <c r="K420" s="13" t="n">
        <v>0.00381</v>
      </c>
      <c r="L420" s="13" t="n">
        <v>-0.03303</v>
      </c>
      <c r="M420" s="13" t="n">
        <v>0.009031</v>
      </c>
      <c r="N420" s="13" t="n">
        <v>-0.075665</v>
      </c>
      <c r="O420" s="13" t="n">
        <v>0.024987</v>
      </c>
      <c r="P420" s="13" t="n">
        <v>0.129459</v>
      </c>
      <c r="Q420" s="13" t="n">
        <v>-0.01286</v>
      </c>
      <c r="R420" s="13" t="n">
        <v>0.160086</v>
      </c>
      <c r="S420" s="13" t="n">
        <v>0.054754</v>
      </c>
      <c r="T420" s="13" t="n">
        <v>0.013728</v>
      </c>
      <c r="U420" s="13" t="n">
        <v>0.006196</v>
      </c>
      <c r="V420" s="13" t="n">
        <v>-0.088058</v>
      </c>
      <c r="W420" s="13" t="n">
        <v>0.078332</v>
      </c>
      <c r="X420" s="13" t="n">
        <v>0.075367</v>
      </c>
      <c r="Y420" s="13" t="n">
        <v>0.034131</v>
      </c>
      <c r="Z420" s="13" t="n">
        <v>0.080652</v>
      </c>
      <c r="AA420" s="13" t="n">
        <v>0.05518</v>
      </c>
      <c r="AB420" s="13" t="n">
        <v>0.048288</v>
      </c>
      <c r="AC420" s="13" t="n">
        <v>0.039121</v>
      </c>
      <c r="AD420" s="13" t="n">
        <v>0.068269</v>
      </c>
      <c r="AE420" s="13" t="n">
        <v>-0.033076</v>
      </c>
      <c r="AF420" s="13" t="n">
        <v>0.056324</v>
      </c>
      <c r="AG420" s="13" t="n">
        <v>0.159865</v>
      </c>
      <c r="AH420" s="13" t="n">
        <v>-0.030313</v>
      </c>
      <c r="AI420" s="13" t="n">
        <v>0.14482</v>
      </c>
      <c r="AJ420" s="13" t="n">
        <v>-0.075562</v>
      </c>
      <c r="AK420" s="13" t="n">
        <v>0.04513</v>
      </c>
      <c r="AL420" s="13" t="n">
        <v>0.163533</v>
      </c>
      <c r="AM420" s="13" t="n">
        <v>-0.0124</v>
      </c>
      <c r="AN420" s="13" t="n">
        <v>-0.059378</v>
      </c>
      <c r="AO420" s="13" t="n">
        <v>0.026881</v>
      </c>
      <c r="AP420" s="13" t="n">
        <v>0.011122</v>
      </c>
      <c r="AQ420" s="13" t="n">
        <v>0.024506</v>
      </c>
      <c r="AR420" s="13" t="n">
        <v>-0.081451</v>
      </c>
      <c r="AS420" s="13" t="n">
        <v>0.14511</v>
      </c>
      <c r="AT420" s="13" t="n">
        <v>0.124731</v>
      </c>
      <c r="AU420" s="13" t="n">
        <v>-0.102221</v>
      </c>
      <c r="AV420" s="13" t="n">
        <v>-0.041325</v>
      </c>
      <c r="AW420" s="13" t="n">
        <v>-0.045168</v>
      </c>
      <c r="AX420" s="13" t="n">
        <v>-0.020981</v>
      </c>
      <c r="AY420" s="13" t="n">
        <v>0.015676</v>
      </c>
      <c r="AZ420" s="13" t="n">
        <v>0.053565</v>
      </c>
      <c r="BA420" s="13" t="n">
        <v>-0.012976</v>
      </c>
      <c r="BB420" s="13" t="n">
        <v>0.113533</v>
      </c>
      <c r="BC420" s="13" t="n">
        <v>-0.136436</v>
      </c>
      <c r="BD420" s="13" t="n">
        <v>-0.056212</v>
      </c>
      <c r="BE420" s="13" t="n">
        <v>0.037167</v>
      </c>
      <c r="BF420" s="13" t="n">
        <v>-0.004859</v>
      </c>
      <c r="BG420" s="13" t="n">
        <v>-0.12403</v>
      </c>
      <c r="BH420" s="13" t="n">
        <v>-0.070647</v>
      </c>
      <c r="BI420" s="13" t="n">
        <v>0.021907</v>
      </c>
      <c r="BJ420" s="13" t="n">
        <v>-0.203546</v>
      </c>
      <c r="BK420" s="13" t="n">
        <v>0.119748</v>
      </c>
      <c r="BM420" s="13" t="n">
        <v>0.025148</v>
      </c>
      <c r="BN420" s="13" t="n">
        <v>0.007932</v>
      </c>
      <c r="BO420" s="13" t="n">
        <v>0.007953</v>
      </c>
      <c r="BP420" s="13" t="n">
        <v>0.024036</v>
      </c>
      <c r="BQ420" s="13" t="n">
        <v>0.023892</v>
      </c>
      <c r="BR420" s="13" t="n">
        <v>0.038463</v>
      </c>
      <c r="BS420" s="13" t="n">
        <v>0.01021</v>
      </c>
      <c r="BT420" s="13" t="n">
        <v>0.050764</v>
      </c>
      <c r="BU420" s="13" t="n">
        <v>-0.029375</v>
      </c>
      <c r="BV420" s="13" t="n">
        <v>0.021376</v>
      </c>
      <c r="BW420" s="13" t="n">
        <v>-0.001966</v>
      </c>
      <c r="BX420" s="13" t="n">
        <v>0.060957</v>
      </c>
      <c r="BY420" s="13" t="n">
        <v>-0.00261</v>
      </c>
      <c r="BZ420" s="13" t="n">
        <v>0.012289</v>
      </c>
      <c r="CA420" s="13" t="n">
        <v>0.06538</v>
      </c>
      <c r="CB420" s="13" t="n">
        <v>-0.019284</v>
      </c>
      <c r="CC420" s="13" t="n">
        <v>-0.134942</v>
      </c>
      <c r="CD420" s="13" t="n">
        <v>0.003477</v>
      </c>
      <c r="CE420" s="13" t="n">
        <v>-0.11214</v>
      </c>
      <c r="CF420" s="13" t="n">
        <v>0.142621</v>
      </c>
      <c r="CG420" s="13" t="n">
        <v>0.067853</v>
      </c>
      <c r="CH420" s="13" t="n">
        <v>-0.013378</v>
      </c>
      <c r="CI420" s="13" t="n">
        <v>0.031745</v>
      </c>
      <c r="CJ420" s="13" t="n">
        <v>-0.054149</v>
      </c>
      <c r="CK420" s="13" t="n">
        <v>0.095155</v>
      </c>
      <c r="CL420" s="13" t="n">
        <v>0.030932</v>
      </c>
      <c r="CM420" s="13" t="n">
        <v>-0.053799</v>
      </c>
      <c r="CN420" s="13" t="n">
        <v>-0.033039</v>
      </c>
      <c r="CO420" s="13" t="n">
        <v>0.038854</v>
      </c>
      <c r="CP420" s="13" t="n">
        <v>0.07419</v>
      </c>
      <c r="CQ420" s="13" t="n">
        <v>0.002582</v>
      </c>
      <c r="CR420" s="13" t="n">
        <v>-0.010175</v>
      </c>
      <c r="CS420" s="13" t="n">
        <v>-0.066114</v>
      </c>
      <c r="CT420" s="13" t="n">
        <v>-0.177333</v>
      </c>
      <c r="CU420" s="13" t="n">
        <v>0.175214</v>
      </c>
      <c r="CV420" s="13" t="n">
        <v>0.124257</v>
      </c>
      <c r="CW420" s="13" t="n">
        <v>0.046007</v>
      </c>
      <c r="CX420" s="13" t="n">
        <v>0.011045</v>
      </c>
      <c r="CY420" s="13" t="n">
        <v>0.084196</v>
      </c>
      <c r="CZ420" s="13" t="n">
        <v>-0.031087</v>
      </c>
      <c r="DA420" s="13" t="n">
        <v>0.030388</v>
      </c>
      <c r="DB420" s="13" t="n">
        <v>0.207556</v>
      </c>
      <c r="DC420" s="13" t="n">
        <v>0.12645</v>
      </c>
      <c r="DD420" s="13" t="n">
        <v>0.024415</v>
      </c>
      <c r="DE420" s="13" t="n">
        <v>-0.000483</v>
      </c>
      <c r="DF420" s="13" t="n">
        <v>-0.047837</v>
      </c>
      <c r="DG420" s="13" t="n">
        <v>0.02869</v>
      </c>
      <c r="DH420" s="13" t="n">
        <v>-0.033421</v>
      </c>
      <c r="DI420" s="13" t="n">
        <v>0.054695</v>
      </c>
      <c r="DJ420" s="13" t="n">
        <v>-0.02501</v>
      </c>
      <c r="DK420" s="13" t="n">
        <v>0.019022</v>
      </c>
      <c r="DL420" s="13" t="n">
        <v>-0.038561</v>
      </c>
      <c r="DM420" s="13" t="n">
        <v>0.046626</v>
      </c>
      <c r="DN420" s="13" t="n">
        <v>-0.08576</v>
      </c>
      <c r="DO420" s="13" t="n">
        <v>0.000968</v>
      </c>
      <c r="DP420" s="13" t="n">
        <v>-0.142109</v>
      </c>
      <c r="DQ420" s="13" t="n">
        <v>-0.007716</v>
      </c>
      <c r="DR420" s="13" t="n">
        <v>0.017833</v>
      </c>
      <c r="DS420" s="13" t="n">
        <v>-0.117955</v>
      </c>
      <c r="DT420" s="13" t="n">
        <v>-0.053077</v>
      </c>
      <c r="DV420" s="13" t="n">
        <v>0.035766</v>
      </c>
      <c r="DW420" s="13" t="n">
        <v>0.008416</v>
      </c>
      <c r="DX420" s="13" t="n">
        <v>0.0091</v>
      </c>
      <c r="DY420" s="13" t="n">
        <v>0.024501</v>
      </c>
      <c r="DZ420" s="13" t="n">
        <v>0.020936</v>
      </c>
      <c r="EA420" s="13" t="n">
        <v>0.042491</v>
      </c>
      <c r="EB420" s="13" t="n">
        <v>0.00498</v>
      </c>
      <c r="EC420" s="13" t="n">
        <v>0.038418</v>
      </c>
      <c r="ED420" s="13" t="n">
        <v>-0.032533</v>
      </c>
      <c r="EE420" s="13" t="n">
        <v>0.012494</v>
      </c>
      <c r="EF420" s="13" t="n">
        <v>0.008404</v>
      </c>
      <c r="EG420" s="13" t="n">
        <v>0.061318</v>
      </c>
      <c r="EH420" s="13" t="n">
        <v>0.013706</v>
      </c>
      <c r="EI420" s="13" t="n">
        <v>0.011294</v>
      </c>
      <c r="EJ420" s="13" t="n">
        <v>0.06077</v>
      </c>
      <c r="EK420" s="13" t="n">
        <v>-0.023636</v>
      </c>
      <c r="EL420" s="13" t="n">
        <v>-0.143435</v>
      </c>
      <c r="EM420" s="13" t="n">
        <v>0.012373</v>
      </c>
      <c r="EN420" s="13" t="n">
        <v>-0.111642</v>
      </c>
      <c r="EO420" s="13" t="n">
        <v>0.160467</v>
      </c>
      <c r="EP420" s="13" t="n">
        <v>0.062815</v>
      </c>
      <c r="EQ420" s="13" t="n">
        <v>-0.010624</v>
      </c>
      <c r="ER420" s="13" t="n">
        <v>0.022678</v>
      </c>
      <c r="ES420" s="13" t="n">
        <v>-0.07708</v>
      </c>
      <c r="ET420" s="13" t="n">
        <v>0.091022</v>
      </c>
      <c r="EU420" s="13" t="n">
        <v>0.026044</v>
      </c>
      <c r="EV420" s="13" t="n">
        <v>-0.051077</v>
      </c>
      <c r="EW420" s="13" t="n">
        <v>-0.027706</v>
      </c>
      <c r="EX420" s="13" t="n">
        <v>0.049115</v>
      </c>
      <c r="EY420" s="13" t="n">
        <v>0.074613</v>
      </c>
      <c r="EZ420" s="13" t="n">
        <v>0.002853</v>
      </c>
      <c r="FA420" s="13" t="n">
        <v>-0.004408</v>
      </c>
      <c r="FB420" s="13" t="n">
        <v>-0.062037</v>
      </c>
      <c r="FC420" s="13" t="n">
        <v>-0.189678</v>
      </c>
      <c r="FD420" s="13" t="n">
        <v>0.196761</v>
      </c>
      <c r="FE420" s="13" t="n">
        <v>0.118762</v>
      </c>
      <c r="FF420" s="13" t="n">
        <v>0.046814</v>
      </c>
      <c r="FG420" s="13" t="n">
        <v>0.008228</v>
      </c>
      <c r="FH420" s="13" t="n">
        <v>0.084717</v>
      </c>
      <c r="FI420" s="13" t="n">
        <v>-0.030373</v>
      </c>
      <c r="FJ420" s="13" t="n">
        <v>0.034269</v>
      </c>
      <c r="FK420" s="13" t="n">
        <v>0.21392</v>
      </c>
      <c r="FL420" s="13" t="n">
        <v>0.129432</v>
      </c>
      <c r="FM420" s="13" t="n">
        <v>0.017059</v>
      </c>
      <c r="FN420" s="13" t="n">
        <v>0.021424</v>
      </c>
      <c r="FO420" s="13" t="n">
        <v>-0.036464</v>
      </c>
      <c r="FP420" s="13" t="n">
        <v>0.030769</v>
      </c>
      <c r="FQ420" s="13" t="n">
        <v>-0.028421</v>
      </c>
      <c r="FR420" s="13" t="n">
        <v>0.061708</v>
      </c>
      <c r="FS420" s="13" t="n">
        <v>-0.023545</v>
      </c>
      <c r="FT420" s="13" t="n">
        <v>0.015868</v>
      </c>
      <c r="FU420" s="13" t="n">
        <v>-0.039964</v>
      </c>
      <c r="FV420" s="13" t="n">
        <v>0.047113</v>
      </c>
      <c r="FW420" s="13" t="n">
        <v>-0.084736</v>
      </c>
      <c r="FX420" s="13" t="n">
        <v>-0.003415</v>
      </c>
      <c r="FY420" s="13" t="n">
        <v>-0.141596</v>
      </c>
      <c r="FZ420" s="13" t="n">
        <v>-0.016339</v>
      </c>
      <c r="GA420" s="13" t="n">
        <v>0.004296</v>
      </c>
      <c r="GB420" s="13" t="n">
        <v>-0.138311</v>
      </c>
      <c r="GC420" s="13" t="n">
        <v>-0.045222</v>
      </c>
    </row>
    <row r="421" customFormat="false" ht="15" hidden="false" customHeight="false" outlineLevel="0" collapsed="false">
      <c r="B421" s="8" t="str">
        <f aca="false">Deals!B421</f>
        <v>Varex Imaging Corporation</v>
      </c>
      <c r="C421" s="12" t="n">
        <v>1</v>
      </c>
      <c r="D421" s="13" t="n">
        <v>-0.016012</v>
      </c>
      <c r="E421" s="13" t="n">
        <v>-0.087278</v>
      </c>
      <c r="F421" s="13" t="n">
        <v>-0.010373</v>
      </c>
      <c r="G421" s="13" t="n">
        <v>0.108418</v>
      </c>
      <c r="H421" s="13" t="n">
        <v>0.015662</v>
      </c>
      <c r="I421" s="13" t="n">
        <v>0.078557</v>
      </c>
      <c r="J421" s="13" t="n">
        <v>0.083626</v>
      </c>
      <c r="K421" s="13" t="n">
        <v>0.057257</v>
      </c>
      <c r="L421" s="13" t="n">
        <v>-0.178479</v>
      </c>
      <c r="M421" s="13" t="n">
        <v>0.025509</v>
      </c>
      <c r="N421" s="13" t="n">
        <v>0.005869</v>
      </c>
      <c r="O421" s="13" t="n">
        <v>0.026952</v>
      </c>
      <c r="P421" s="13" t="n">
        <v>0.003517</v>
      </c>
      <c r="Q421" s="13" t="n">
        <v>0.031006</v>
      </c>
      <c r="R421" s="13" t="n">
        <v>-0.17887</v>
      </c>
      <c r="S421" s="13" t="n">
        <v>-0.087261</v>
      </c>
      <c r="T421" s="13" t="n">
        <v>-0.094208</v>
      </c>
      <c r="U421" s="13" t="n">
        <v>0.015023</v>
      </c>
      <c r="V421" s="13" t="n">
        <v>-0.101328</v>
      </c>
      <c r="W421" s="13" t="n">
        <v>0.203125</v>
      </c>
      <c r="X421" s="13" t="n">
        <v>0.103545</v>
      </c>
      <c r="Y421" s="13" t="n">
        <v>0.077608</v>
      </c>
      <c r="Z421" s="13" t="n">
        <v>-0.030697</v>
      </c>
      <c r="AA421" s="13" t="n">
        <v>-0.187576</v>
      </c>
      <c r="AB421" s="13" t="n">
        <v>0.148801</v>
      </c>
      <c r="AC421" s="13" t="n">
        <v>0.037194</v>
      </c>
      <c r="AD421" s="13" t="n">
        <v>-0.171123</v>
      </c>
      <c r="AE421" s="13" t="n">
        <v>0.083112</v>
      </c>
      <c r="AF421" s="13" t="n">
        <v>0.051507</v>
      </c>
      <c r="AG421" s="13" t="n">
        <v>-0.002333</v>
      </c>
      <c r="AH421" s="13" t="n">
        <v>-0.004342</v>
      </c>
      <c r="AI421" s="13" t="n">
        <v>-0.072459</v>
      </c>
      <c r="AJ421" s="13" t="n">
        <v>-0.160217</v>
      </c>
      <c r="AK421" s="13" t="n">
        <v>-0.021964</v>
      </c>
      <c r="AL421" s="13" t="n">
        <v>0.150594</v>
      </c>
      <c r="AM421" s="13" t="n">
        <v>-0.282051</v>
      </c>
      <c r="AN421" s="13" t="n">
        <v>-0.192431</v>
      </c>
      <c r="AO421" s="13" t="n">
        <v>0.034983</v>
      </c>
      <c r="AP421" s="13" t="n">
        <v>-0.29273</v>
      </c>
      <c r="AQ421" s="13" t="n">
        <v>0.146979</v>
      </c>
      <c r="AR421" s="13" t="n">
        <v>0.053459</v>
      </c>
      <c r="AS421" s="13" t="n">
        <v>0.244776</v>
      </c>
      <c r="AT421" s="13" t="n">
        <v>0</v>
      </c>
      <c r="AU421" s="13" t="n">
        <v>0.160671</v>
      </c>
      <c r="AV421" s="13" t="n">
        <v>0.184401</v>
      </c>
      <c r="AW421" s="13" t="n">
        <v>-0.106411</v>
      </c>
      <c r="AX421" s="13" t="n">
        <v>0.158614</v>
      </c>
      <c r="AY421" s="13" t="n">
        <v>0.056866</v>
      </c>
      <c r="AZ421" s="13" t="n">
        <v>0.068952</v>
      </c>
      <c r="BA421" s="13" t="n">
        <v>0.017897</v>
      </c>
      <c r="BB421" s="13" t="n">
        <v>0.068498</v>
      </c>
      <c r="BC421" s="13" t="n">
        <v>-0.033253</v>
      </c>
      <c r="BD421" s="13" t="n">
        <v>-0.047872</v>
      </c>
      <c r="BE421" s="13" t="n">
        <v>0.063315</v>
      </c>
      <c r="BF421" s="13" t="n">
        <v>0.105079</v>
      </c>
      <c r="BG421" s="13" t="n">
        <v>-0.172742</v>
      </c>
      <c r="BH421" s="13" t="n">
        <v>-0.094253</v>
      </c>
      <c r="BI421" s="13" t="n">
        <v>-0.099408</v>
      </c>
      <c r="BJ421" s="13" t="n">
        <v>-0.067637</v>
      </c>
      <c r="BK421" s="13" t="n">
        <v>0.160705</v>
      </c>
      <c r="BM421" s="13" t="n">
        <v>0.032326</v>
      </c>
      <c r="BN421" s="13" t="n">
        <v>0.010639</v>
      </c>
      <c r="BO421" s="13" t="n">
        <v>-0.018939</v>
      </c>
      <c r="BP421" s="13" t="n">
        <v>0.08756</v>
      </c>
      <c r="BQ421" s="13" t="n">
        <v>0.002272</v>
      </c>
      <c r="BR421" s="13" t="n">
        <v>0.023744</v>
      </c>
      <c r="BS421" s="13" t="n">
        <v>-0.019439</v>
      </c>
      <c r="BT421" s="13" t="n">
        <v>0.029965</v>
      </c>
      <c r="BU421" s="13" t="n">
        <v>-0.039999</v>
      </c>
      <c r="BV421" s="13" t="n">
        <v>0.011741</v>
      </c>
      <c r="BW421" s="13" t="n">
        <v>0.00887</v>
      </c>
      <c r="BX421" s="13" t="n">
        <v>0.06982</v>
      </c>
      <c r="BY421" s="13" t="n">
        <v>-0.002058</v>
      </c>
      <c r="BZ421" s="13" t="n">
        <v>0.03853</v>
      </c>
      <c r="CA421" s="13" t="n">
        <v>0.040514</v>
      </c>
      <c r="CB421" s="13" t="n">
        <v>-0.034794</v>
      </c>
      <c r="CC421" s="13" t="n">
        <v>-0.122604</v>
      </c>
      <c r="CD421" s="13" t="n">
        <v>0.029005</v>
      </c>
      <c r="CE421" s="13" t="n">
        <v>-0.115803</v>
      </c>
      <c r="CF421" s="13" t="n">
        <v>0.097285</v>
      </c>
      <c r="CG421" s="13" t="n">
        <v>0.058438</v>
      </c>
      <c r="CH421" s="13" t="n">
        <v>-0.031017</v>
      </c>
      <c r="CI421" s="13" t="n">
        <v>0.038819</v>
      </c>
      <c r="CJ421" s="13" t="n">
        <v>-0.077642</v>
      </c>
      <c r="CK421" s="13" t="n">
        <v>0.089304</v>
      </c>
      <c r="CL421" s="13" t="n">
        <v>0.00738</v>
      </c>
      <c r="CM421" s="13" t="n">
        <v>-0.047928</v>
      </c>
      <c r="CN421" s="13" t="n">
        <v>0.03855</v>
      </c>
      <c r="CO421" s="13" t="n">
        <v>0.017423</v>
      </c>
      <c r="CP421" s="13" t="n">
        <v>0.029992</v>
      </c>
      <c r="CQ421" s="13" t="n">
        <v>0.062799</v>
      </c>
      <c r="CR421" s="13" t="n">
        <v>-0.054286</v>
      </c>
      <c r="CS421" s="13" t="n">
        <v>-0.108629</v>
      </c>
      <c r="CT421" s="13" t="n">
        <v>-0.21823</v>
      </c>
      <c r="CU421" s="13" t="n">
        <v>0.125835</v>
      </c>
      <c r="CV421" s="13" t="n">
        <v>0.038045</v>
      </c>
      <c r="CW421" s="13" t="n">
        <v>0.037525</v>
      </c>
      <c r="CX421" s="13" t="n">
        <v>0.036019</v>
      </c>
      <c r="CY421" s="13" t="n">
        <v>0.045969</v>
      </c>
      <c r="CZ421" s="13" t="n">
        <v>-0.050916</v>
      </c>
      <c r="DA421" s="13" t="n">
        <v>0.024776</v>
      </c>
      <c r="DB421" s="13" t="n">
        <v>0.183297</v>
      </c>
      <c r="DC421" s="13" t="n">
        <v>0.08958</v>
      </c>
      <c r="DD421" s="13" t="n">
        <v>0.077042</v>
      </c>
      <c r="DE421" s="13" t="n">
        <v>0.09566</v>
      </c>
      <c r="DF421" s="13" t="n">
        <v>0.02182</v>
      </c>
      <c r="DG421" s="13" t="n">
        <v>0.023396</v>
      </c>
      <c r="DH421" s="13" t="n">
        <v>0.011055</v>
      </c>
      <c r="DI421" s="13" t="n">
        <v>0.012853</v>
      </c>
      <c r="DJ421" s="13" t="n">
        <v>-0.018155</v>
      </c>
      <c r="DK421" s="13" t="n">
        <v>0.013589</v>
      </c>
      <c r="DL421" s="13" t="n">
        <v>-0.034063</v>
      </c>
      <c r="DM421" s="13" t="n">
        <v>0.039859</v>
      </c>
      <c r="DN421" s="13" t="n">
        <v>0.0057</v>
      </c>
      <c r="DO421" s="13" t="n">
        <v>0.0589</v>
      </c>
      <c r="DP421" s="13" t="n">
        <v>-0.095829</v>
      </c>
      <c r="DQ421" s="13" t="n">
        <v>0.005483</v>
      </c>
      <c r="DR421" s="13" t="n">
        <v>0.017931</v>
      </c>
      <c r="DS421" s="13" t="n">
        <v>-0.080424</v>
      </c>
      <c r="DT421" s="13" t="n">
        <v>0.023442</v>
      </c>
      <c r="DV421" s="13" t="n">
        <v>0.040897</v>
      </c>
      <c r="DW421" s="13" t="n">
        <v>0.009406</v>
      </c>
      <c r="DX421" s="13" t="n">
        <v>-0.017898</v>
      </c>
      <c r="DY421" s="13" t="n">
        <v>0.091002</v>
      </c>
      <c r="DZ421" s="13" t="n">
        <v>0.001117</v>
      </c>
      <c r="EA421" s="13" t="n">
        <v>0.022477</v>
      </c>
      <c r="EB421" s="13" t="n">
        <v>-0.013906</v>
      </c>
      <c r="EC421" s="13" t="n">
        <v>0.027451</v>
      </c>
      <c r="ED421" s="13" t="n">
        <v>-0.038053</v>
      </c>
      <c r="EE421" s="13" t="n">
        <v>0.011183</v>
      </c>
      <c r="EF421" s="13" t="n">
        <v>0.009837</v>
      </c>
      <c r="EG421" s="13" t="n">
        <v>0.069362</v>
      </c>
      <c r="EH421" s="13" t="n">
        <v>0.00185</v>
      </c>
      <c r="EI421" s="13" t="n">
        <v>0.037225</v>
      </c>
      <c r="EJ421" s="13" t="n">
        <v>0.040893</v>
      </c>
      <c r="EK421" s="13" t="n">
        <v>-0.039627</v>
      </c>
      <c r="EL421" s="13" t="n">
        <v>-0.122604</v>
      </c>
      <c r="EM421" s="13" t="n">
        <v>0.026862</v>
      </c>
      <c r="EN421" s="13" t="n">
        <v>-0.11858</v>
      </c>
      <c r="EO421" s="13" t="n">
        <v>0.107668</v>
      </c>
      <c r="EP421" s="13" t="n">
        <v>0.069291</v>
      </c>
      <c r="EQ421" s="13" t="n">
        <v>-0.031799</v>
      </c>
      <c r="ER421" s="13" t="n">
        <v>0.039109</v>
      </c>
      <c r="ES421" s="13" t="n">
        <v>-0.086469</v>
      </c>
      <c r="ET421" s="13" t="n">
        <v>0.092211</v>
      </c>
      <c r="EU421" s="13" t="n">
        <v>0.00861</v>
      </c>
      <c r="EV421" s="13" t="n">
        <v>-0.049638</v>
      </c>
      <c r="EW421" s="13" t="n">
        <v>0.039134</v>
      </c>
      <c r="EX421" s="13" t="n">
        <v>0.011202</v>
      </c>
      <c r="EY421" s="13" t="n">
        <v>0.027912</v>
      </c>
      <c r="EZ421" s="13" t="n">
        <v>0.083354</v>
      </c>
      <c r="FA421" s="13" t="n">
        <v>-0.059186</v>
      </c>
      <c r="FB421" s="13" t="n">
        <v>-0.109853</v>
      </c>
      <c r="FC421" s="13" t="n">
        <v>-0.227682</v>
      </c>
      <c r="FD421" s="13" t="n">
        <v>0.160596</v>
      </c>
      <c r="FE421" s="13" t="n">
        <v>0.052385</v>
      </c>
      <c r="FF421" s="13" t="n">
        <v>0.041493</v>
      </c>
      <c r="FG421" s="13" t="n">
        <v>0.029421</v>
      </c>
      <c r="FH421" s="13" t="n">
        <v>0.038437</v>
      </c>
      <c r="FI421" s="13" t="n">
        <v>-0.05288</v>
      </c>
      <c r="FJ421" s="13" t="n">
        <v>0.030608</v>
      </c>
      <c r="FK421" s="13" t="n">
        <v>0.193071</v>
      </c>
      <c r="FL421" s="13" t="n">
        <v>0.097805</v>
      </c>
      <c r="FM421" s="13" t="n">
        <v>0.082572</v>
      </c>
      <c r="FN421" s="13" t="n">
        <v>0.092176</v>
      </c>
      <c r="FO421" s="13" t="n">
        <v>0.032457</v>
      </c>
      <c r="FP421" s="13" t="n">
        <v>0.023833</v>
      </c>
      <c r="FQ421" s="13" t="n">
        <v>0.016413</v>
      </c>
      <c r="FR421" s="13" t="n">
        <v>0.003494</v>
      </c>
      <c r="FS421" s="13" t="n">
        <v>-0.023492</v>
      </c>
      <c r="FT421" s="13" t="n">
        <v>0.010659</v>
      </c>
      <c r="FU421" s="13" t="n">
        <v>-0.035282</v>
      </c>
      <c r="FV421" s="13" t="n">
        <v>0.041156</v>
      </c>
      <c r="FW421" s="13" t="n">
        <v>-0.003587</v>
      </c>
      <c r="FX421" s="13" t="n">
        <v>0.054826</v>
      </c>
      <c r="FY421" s="13" t="n">
        <v>-0.097752</v>
      </c>
      <c r="FZ421" s="13" t="n">
        <v>0.003239</v>
      </c>
      <c r="GA421" s="13" t="n">
        <v>0.007621</v>
      </c>
      <c r="GB421" s="13" t="n">
        <v>-0.080781</v>
      </c>
      <c r="GC421" s="13" t="n">
        <v>0.012501</v>
      </c>
    </row>
    <row r="422" customFormat="false" ht="15" hidden="false" customHeight="false" outlineLevel="0" collapsed="false">
      <c r="B422" s="8" t="str">
        <f aca="false">Deals!B422</f>
        <v>Sherwin Williams Co</v>
      </c>
      <c r="C422" s="12" t="n">
        <v>1</v>
      </c>
      <c r="D422" s="13" t="n">
        <v>-0.039007</v>
      </c>
      <c r="E422" s="13" t="n">
        <v>0.00845</v>
      </c>
      <c r="F422" s="13" t="n">
        <v>0.055325</v>
      </c>
      <c r="G422" s="13" t="n">
        <v>0.103648</v>
      </c>
      <c r="H422" s="13" t="n">
        <v>0.012957</v>
      </c>
      <c r="I422" s="13" t="n">
        <v>0.026589</v>
      </c>
      <c r="J422" s="13" t="n">
        <v>0.017242</v>
      </c>
      <c r="K422" s="13" t="n">
        <v>-0.035171</v>
      </c>
      <c r="L422" s="13" t="n">
        <v>-0.023557</v>
      </c>
      <c r="M422" s="13" t="n">
        <v>-0.062379</v>
      </c>
      <c r="N422" s="13" t="n">
        <v>0.033863</v>
      </c>
      <c r="O422" s="13" t="n">
        <v>0.074674</v>
      </c>
      <c r="P422" s="13" t="n">
        <v>0.08136</v>
      </c>
      <c r="Q422" s="13" t="n">
        <v>0.035645</v>
      </c>
      <c r="R422" s="13" t="n">
        <v>-0.000812</v>
      </c>
      <c r="S422" s="13" t="n">
        <v>-0.13563</v>
      </c>
      <c r="T422" s="13" t="n">
        <v>0.079955</v>
      </c>
      <c r="U422" s="13" t="n">
        <v>-0.072181</v>
      </c>
      <c r="V422" s="13" t="n">
        <v>0.071316</v>
      </c>
      <c r="W422" s="13" t="n">
        <v>0.03039</v>
      </c>
      <c r="X422" s="13" t="n">
        <v>-0.005748</v>
      </c>
      <c r="Y422" s="13" t="n">
        <v>0.056001</v>
      </c>
      <c r="Z422" s="13" t="n">
        <v>-0.075303</v>
      </c>
      <c r="AA422" s="13" t="n">
        <v>0.092597</v>
      </c>
      <c r="AB422" s="13" t="n">
        <v>0.119466</v>
      </c>
      <c r="AC422" s="13" t="n">
        <v>0.028926</v>
      </c>
      <c r="AD422" s="13" t="n">
        <v>0.043892</v>
      </c>
      <c r="AE422" s="13" t="n">
        <v>0.040828</v>
      </c>
      <c r="AF422" s="13" t="n">
        <v>0.020862</v>
      </c>
      <c r="AG422" s="13" t="n">
        <v>0.000703</v>
      </c>
      <c r="AH422" s="13" t="n">
        <v>-0.045498</v>
      </c>
      <c r="AI422" s="13" t="n">
        <v>-0.06984</v>
      </c>
      <c r="AJ422" s="13" t="n">
        <v>-0.11075</v>
      </c>
      <c r="AK422" s="13" t="n">
        <v>0.16724</v>
      </c>
      <c r="AL422" s="13" t="n">
        <v>0.109663</v>
      </c>
      <c r="AM422" s="13" t="n">
        <v>-0.026943</v>
      </c>
      <c r="AN422" s="13" t="n">
        <v>0.12126</v>
      </c>
      <c r="AO422" s="13" t="n">
        <v>0.037767</v>
      </c>
      <c r="AP422" s="13" t="n">
        <v>0.038283</v>
      </c>
      <c r="AQ422" s="13" t="n">
        <v>-0.012573</v>
      </c>
      <c r="AR422" s="13" t="n">
        <v>0.088651</v>
      </c>
      <c r="AS422" s="13" t="n">
        <v>-0.017014</v>
      </c>
      <c r="AT422" s="13" t="n">
        <v>-0.05866</v>
      </c>
      <c r="AU422" s="13" t="n">
        <v>-0.01418</v>
      </c>
      <c r="AV422" s="13" t="n">
        <v>0.084766</v>
      </c>
      <c r="AW422" s="13" t="n">
        <v>0.113278</v>
      </c>
      <c r="AX422" s="13" t="n">
        <v>0.03728</v>
      </c>
      <c r="AY422" s="13" t="n">
        <v>-0.039079</v>
      </c>
      <c r="AZ422" s="13" t="n">
        <v>0.068196</v>
      </c>
      <c r="BA422" s="13" t="n">
        <v>0.045322</v>
      </c>
      <c r="BB422" s="13" t="n">
        <v>-0.078836</v>
      </c>
      <c r="BC422" s="13" t="n">
        <v>0.131841</v>
      </c>
      <c r="BD422" s="13" t="n">
        <v>0.047945</v>
      </c>
      <c r="BE422" s="13" t="n">
        <v>0.063157</v>
      </c>
      <c r="BF422" s="13" t="n">
        <v>-0.186421</v>
      </c>
      <c r="BG422" s="13" t="n">
        <v>-0.079509</v>
      </c>
      <c r="BH422" s="13" t="n">
        <v>-0.051343</v>
      </c>
      <c r="BI422" s="13" t="n">
        <v>0.101514</v>
      </c>
      <c r="BJ422" s="13" t="n">
        <v>-0.022985</v>
      </c>
      <c r="BK422" s="13" t="n">
        <v>-0.16464</v>
      </c>
      <c r="BM422" s="13" t="n">
        <v>0.025623</v>
      </c>
      <c r="BN422" s="13" t="n">
        <v>0.02111</v>
      </c>
      <c r="BO422" s="13" t="n">
        <v>0.010474</v>
      </c>
      <c r="BP422" s="13" t="n">
        <v>0.042284</v>
      </c>
      <c r="BQ422" s="13" t="n">
        <v>0.032246</v>
      </c>
      <c r="BR422" s="13" t="n">
        <v>0.010423</v>
      </c>
      <c r="BS422" s="13" t="n">
        <v>0.080568</v>
      </c>
      <c r="BT422" s="13" t="n">
        <v>-0.013619</v>
      </c>
      <c r="BU422" s="13" t="n">
        <v>-0.028051</v>
      </c>
      <c r="BV422" s="13" t="n">
        <v>0.002292</v>
      </c>
      <c r="BW422" s="13" t="n">
        <v>0.044338</v>
      </c>
      <c r="BX422" s="13" t="n">
        <v>0.008912</v>
      </c>
      <c r="BY422" s="13" t="n">
        <v>0.029916</v>
      </c>
      <c r="BZ422" s="13" t="n">
        <v>0.062181</v>
      </c>
      <c r="CA422" s="13" t="n">
        <v>0.009488</v>
      </c>
      <c r="CB422" s="13" t="n">
        <v>-0.088495</v>
      </c>
      <c r="CC422" s="13" t="n">
        <v>0.008286</v>
      </c>
      <c r="CD422" s="13" t="n">
        <v>-0.084595</v>
      </c>
      <c r="CE422" s="13" t="n">
        <v>0.081277</v>
      </c>
      <c r="CF422" s="13" t="n">
        <v>0.038978</v>
      </c>
      <c r="CG422" s="13" t="n">
        <v>0.032718</v>
      </c>
      <c r="CH422" s="13" t="n">
        <v>0.043915</v>
      </c>
      <c r="CI422" s="13" t="n">
        <v>-0.069033</v>
      </c>
      <c r="CJ422" s="13" t="n">
        <v>0.076465</v>
      </c>
      <c r="CK422" s="13" t="n">
        <v>0.015604</v>
      </c>
      <c r="CL422" s="13" t="n">
        <v>-0.002311</v>
      </c>
      <c r="CM422" s="13" t="n">
        <v>0.004095</v>
      </c>
      <c r="CN422" s="13" t="n">
        <v>0.03018</v>
      </c>
      <c r="CO422" s="13" t="n">
        <v>0.038716</v>
      </c>
      <c r="CP422" s="13" t="n">
        <v>0.036704</v>
      </c>
      <c r="CQ422" s="13" t="n">
        <v>0.024594</v>
      </c>
      <c r="CR422" s="13" t="n">
        <v>-0.07027</v>
      </c>
      <c r="CS422" s="13" t="n">
        <v>-0.077815</v>
      </c>
      <c r="CT422" s="13" t="n">
        <v>0.140905</v>
      </c>
      <c r="CU422" s="13" t="n">
        <v>0.056438</v>
      </c>
      <c r="CV422" s="13" t="n">
        <v>0.050972</v>
      </c>
      <c r="CW422" s="13" t="n">
        <v>0.07725</v>
      </c>
      <c r="CX422" s="13" t="n">
        <v>0.107972</v>
      </c>
      <c r="CY422" s="13" t="n">
        <v>-0.045521</v>
      </c>
      <c r="CZ422" s="13" t="n">
        <v>-0.045743</v>
      </c>
      <c r="DA422" s="13" t="n">
        <v>0.107281</v>
      </c>
      <c r="DB422" s="13" t="n">
        <v>0.053002</v>
      </c>
      <c r="DC422" s="13" t="n">
        <v>-0.009351</v>
      </c>
      <c r="DD422" s="13" t="n">
        <v>-0.005854</v>
      </c>
      <c r="DE422" s="13" t="n">
        <v>0.01839</v>
      </c>
      <c r="DF422" s="13" t="n">
        <v>0.059373</v>
      </c>
      <c r="DG422" s="13" t="n">
        <v>-0.013515</v>
      </c>
      <c r="DH422" s="13" t="n">
        <v>0.057192</v>
      </c>
      <c r="DI422" s="13" t="n">
        <v>0.032936</v>
      </c>
      <c r="DJ422" s="13" t="n">
        <v>0.033156</v>
      </c>
      <c r="DK422" s="13" t="n">
        <v>-0.052802</v>
      </c>
      <c r="DL422" s="13" t="n">
        <v>0.089956</v>
      </c>
      <c r="DM422" s="13" t="n">
        <v>0.012325</v>
      </c>
      <c r="DN422" s="13" t="n">
        <v>0.021218</v>
      </c>
      <c r="DO422" s="13" t="n">
        <v>-0.077613</v>
      </c>
      <c r="DP422" s="13" t="n">
        <v>-0.033277</v>
      </c>
      <c r="DQ422" s="13" t="n">
        <v>0.048718</v>
      </c>
      <c r="DR422" s="13" t="n">
        <v>-0.10863</v>
      </c>
      <c r="DS422" s="13" t="n">
        <v>-0.030079</v>
      </c>
      <c r="DT422" s="13" t="n">
        <v>-0.078069</v>
      </c>
      <c r="DV422" s="13" t="n">
        <v>0.017406</v>
      </c>
      <c r="DW422" s="13" t="n">
        <v>0.007309</v>
      </c>
      <c r="DX422" s="13" t="n">
        <v>0.018518</v>
      </c>
      <c r="DY422" s="13" t="n">
        <v>0.020679</v>
      </c>
      <c r="DZ422" s="13" t="n">
        <v>0.034014</v>
      </c>
      <c r="EA422" s="13" t="n">
        <v>0.017968</v>
      </c>
      <c r="EB422" s="13" t="n">
        <v>0.063409</v>
      </c>
      <c r="EC422" s="13" t="n">
        <v>-0.028518</v>
      </c>
      <c r="ED422" s="13" t="n">
        <v>-0.015555</v>
      </c>
      <c r="EE422" s="13" t="n">
        <v>-0.011655</v>
      </c>
      <c r="EF422" s="13" t="n">
        <v>0.028206</v>
      </c>
      <c r="EG422" s="13" t="n">
        <v>0.011672</v>
      </c>
      <c r="EH422" s="13" t="n">
        <v>0.031151</v>
      </c>
      <c r="EI422" s="13" t="n">
        <v>0.048656</v>
      </c>
      <c r="EJ422" s="13" t="n">
        <v>0.011911</v>
      </c>
      <c r="EK422" s="13" t="n">
        <v>-0.090512</v>
      </c>
      <c r="EL422" s="13" t="n">
        <v>0.031844</v>
      </c>
      <c r="EM422" s="13" t="n">
        <v>-0.083033</v>
      </c>
      <c r="EN422" s="13" t="n">
        <v>0.094941</v>
      </c>
      <c r="EO422" s="13" t="n">
        <v>0.050622</v>
      </c>
      <c r="EP422" s="13" t="n">
        <v>0.016135</v>
      </c>
      <c r="EQ422" s="13" t="n">
        <v>0.032897</v>
      </c>
      <c r="ER422" s="13" t="n">
        <v>-0.06874</v>
      </c>
      <c r="ES422" s="13" t="n">
        <v>0.076675</v>
      </c>
      <c r="ET422" s="13" t="n">
        <v>0.017491</v>
      </c>
      <c r="EU422" s="13" t="n">
        <v>-0.007688</v>
      </c>
      <c r="EV422" s="13" t="n">
        <v>-0.000523</v>
      </c>
      <c r="EW422" s="13" t="n">
        <v>0.022992</v>
      </c>
      <c r="EX422" s="13" t="n">
        <v>0.041412</v>
      </c>
      <c r="EY422" s="13" t="n">
        <v>0.025775</v>
      </c>
      <c r="EZ422" s="13" t="n">
        <v>0.005438</v>
      </c>
      <c r="FA422" s="13" t="n">
        <v>-0.070463</v>
      </c>
      <c r="FB422" s="13" t="n">
        <v>-0.11985</v>
      </c>
      <c r="FC422" s="13" t="n">
        <v>0.139924</v>
      </c>
      <c r="FD422" s="13" t="n">
        <v>0.089001</v>
      </c>
      <c r="FE422" s="13" t="n">
        <v>0.018928</v>
      </c>
      <c r="FF422" s="13" t="n">
        <v>0.070143</v>
      </c>
      <c r="FG422" s="13" t="n">
        <v>0.054124</v>
      </c>
      <c r="FH422" s="13" t="n">
        <v>-0.020604</v>
      </c>
      <c r="FI422" s="13" t="n">
        <v>-0.021628</v>
      </c>
      <c r="FJ422" s="13" t="n">
        <v>0.130555</v>
      </c>
      <c r="FK422" s="13" t="n">
        <v>0.041795</v>
      </c>
      <c r="FL422" s="13" t="n">
        <v>-0.018249</v>
      </c>
      <c r="FM422" s="13" t="n">
        <v>0.019443</v>
      </c>
      <c r="FN422" s="13" t="n">
        <v>0.020896</v>
      </c>
      <c r="FO422" s="13" t="n">
        <v>0.053291</v>
      </c>
      <c r="FP422" s="13" t="n">
        <v>-0.004423</v>
      </c>
      <c r="FQ422" s="13" t="n">
        <v>0.043268</v>
      </c>
      <c r="FR422" s="13" t="n">
        <v>0.030241</v>
      </c>
      <c r="FS422" s="13" t="n">
        <v>0.029029</v>
      </c>
      <c r="FT422" s="13" t="n">
        <v>-0.051931</v>
      </c>
      <c r="FU422" s="13" t="n">
        <v>0.076494</v>
      </c>
      <c r="FV422" s="13" t="n">
        <v>-0.023675</v>
      </c>
      <c r="FW422" s="13" t="n">
        <v>0.027244</v>
      </c>
      <c r="FX422" s="13" t="n">
        <v>-0.105932</v>
      </c>
      <c r="FY422" s="13" t="n">
        <v>-0.028087</v>
      </c>
      <c r="FZ422" s="13" t="n">
        <v>0.024591</v>
      </c>
      <c r="GA422" s="13" t="n">
        <v>-0.102794</v>
      </c>
      <c r="GB422" s="13" t="n">
        <v>-0.042047</v>
      </c>
      <c r="GC422" s="13" t="n">
        <v>-0.081421</v>
      </c>
    </row>
    <row r="423" customFormat="false" ht="15" hidden="false" customHeight="false" outlineLevel="0" collapsed="false">
      <c r="B423" s="8" t="str">
        <f aca="false">Deals!B423</f>
        <v>Marathon Oil Corporation</v>
      </c>
      <c r="C423" s="12" t="n">
        <v>1</v>
      </c>
      <c r="D423" s="13" t="n">
        <v>0.032068</v>
      </c>
      <c r="E423" s="13" t="n">
        <v>-0.086672</v>
      </c>
      <c r="F423" s="13" t="n">
        <v>0.219424</v>
      </c>
      <c r="G423" s="13" t="n">
        <v>0.048673</v>
      </c>
      <c r="H423" s="13" t="n">
        <v>0.047117</v>
      </c>
      <c r="I423" s="13" t="n">
        <v>0.140836</v>
      </c>
      <c r="J423" s="13" t="n">
        <v>0.074424</v>
      </c>
      <c r="K423" s="13" t="n">
        <v>-0.19901</v>
      </c>
      <c r="L423" s="13" t="n">
        <v>0.110882</v>
      </c>
      <c r="M423" s="13" t="n">
        <v>0.131432</v>
      </c>
      <c r="N423" s="13" t="n">
        <v>0.176986</v>
      </c>
      <c r="O423" s="13" t="n">
        <v>-0.026598</v>
      </c>
      <c r="P423" s="13" t="n">
        <v>0.012464</v>
      </c>
      <c r="Q423" s="13" t="n">
        <v>0.020833</v>
      </c>
      <c r="R423" s="13" t="n">
        <v>0.082287</v>
      </c>
      <c r="S423" s="13" t="n">
        <v>-0.184278</v>
      </c>
      <c r="T423" s="13" t="n">
        <v>-0.118483</v>
      </c>
      <c r="U423" s="13" t="n">
        <v>-0.140803</v>
      </c>
      <c r="V423" s="13" t="n">
        <v>0.101116</v>
      </c>
      <c r="W423" s="13" t="n">
        <v>0.054465</v>
      </c>
      <c r="X423" s="13" t="n">
        <v>0.006627</v>
      </c>
      <c r="Y423" s="13" t="n">
        <v>0.019749</v>
      </c>
      <c r="Z423" s="13" t="n">
        <v>-0.225352</v>
      </c>
      <c r="AA423" s="13" t="n">
        <v>0.080608</v>
      </c>
      <c r="AB423" s="13" t="n">
        <v>-0.009852</v>
      </c>
      <c r="AC423" s="13" t="n">
        <v>-0.15494</v>
      </c>
      <c r="AD423" s="13" t="n">
        <v>0.036318</v>
      </c>
      <c r="AE423" s="13" t="n">
        <v>-0.06031</v>
      </c>
      <c r="AF423" s="13" t="n">
        <v>0.014744</v>
      </c>
      <c r="AG423" s="13" t="n">
        <v>0.165665</v>
      </c>
      <c r="AH423" s="13" t="n">
        <v>-0.162739</v>
      </c>
      <c r="AI423" s="13" t="n">
        <v>-0.26737</v>
      </c>
      <c r="AJ423" s="13" t="n">
        <v>-0.602657</v>
      </c>
      <c r="AK423" s="13" t="n">
        <v>0.860182</v>
      </c>
      <c r="AL423" s="13" t="n">
        <v>-0.127451</v>
      </c>
      <c r="AM423" s="13" t="n">
        <v>0.146067</v>
      </c>
      <c r="AN423" s="13" t="n">
        <v>-0.102941</v>
      </c>
      <c r="AO423" s="13" t="n">
        <v>-0.038251</v>
      </c>
      <c r="AP423" s="13" t="n">
        <v>-0.225379</v>
      </c>
      <c r="AQ423" s="13" t="n">
        <v>-0.031785</v>
      </c>
      <c r="AR423" s="13" t="n">
        <v>0.502525</v>
      </c>
      <c r="AS423" s="13" t="n">
        <v>0.126689</v>
      </c>
      <c r="AT423" s="13" t="n">
        <v>0.085457</v>
      </c>
      <c r="AU423" s="13" t="n">
        <v>0.537293</v>
      </c>
      <c r="AV423" s="13" t="n">
        <v>-0.037838</v>
      </c>
      <c r="AW423" s="13" t="n">
        <v>0.054307</v>
      </c>
      <c r="AX423" s="13" t="n">
        <v>0.079041</v>
      </c>
      <c r="AY423" s="13" t="n">
        <v>0.12469</v>
      </c>
      <c r="AZ423" s="13" t="n">
        <v>-0.149046</v>
      </c>
      <c r="BA423" s="13" t="n">
        <v>0.018119</v>
      </c>
      <c r="BB423" s="13" t="n">
        <v>0.163404</v>
      </c>
      <c r="BC423" s="13" t="n">
        <v>0.193855</v>
      </c>
      <c r="BD423" s="13" t="n">
        <v>-0.047181</v>
      </c>
      <c r="BE423" s="13" t="n">
        <v>0.060039</v>
      </c>
      <c r="BF423" s="13" t="n">
        <v>0.185749</v>
      </c>
      <c r="BG423" s="13" t="n">
        <v>0.162301</v>
      </c>
      <c r="BH423" s="13" t="n">
        <v>0.113032</v>
      </c>
      <c r="BI423" s="13" t="n">
        <v>-0.007567</v>
      </c>
      <c r="BJ423" s="13" t="n">
        <v>0.264446</v>
      </c>
      <c r="BK423" s="13" t="n">
        <v>-0.28476</v>
      </c>
      <c r="BM423" s="13" t="n">
        <v>0.019761</v>
      </c>
      <c r="BN423" s="13" t="n">
        <v>-0.024956</v>
      </c>
      <c r="BO423" s="13" t="n">
        <v>0.056489</v>
      </c>
      <c r="BP423" s="13" t="n">
        <v>0.020043</v>
      </c>
      <c r="BQ423" s="13" t="n">
        <v>0.048384</v>
      </c>
      <c r="BR423" s="13" t="n">
        <v>0.035384</v>
      </c>
      <c r="BS423" s="13" t="n">
        <v>0.016835</v>
      </c>
      <c r="BT423" s="13" t="n">
        <v>-0.047199</v>
      </c>
      <c r="BU423" s="13" t="n">
        <v>0.002994</v>
      </c>
      <c r="BV423" s="13" t="n">
        <v>0.023362</v>
      </c>
      <c r="BW423" s="13" t="n">
        <v>0.015536</v>
      </c>
      <c r="BX423" s="13" t="n">
        <v>-0.0049</v>
      </c>
      <c r="BY423" s="13" t="n">
        <v>0.029162</v>
      </c>
      <c r="BZ423" s="13" t="n">
        <v>-0.01042</v>
      </c>
      <c r="CA423" s="13" t="n">
        <v>-0.000782</v>
      </c>
      <c r="CB423" s="13" t="n">
        <v>-0.091073</v>
      </c>
      <c r="CC423" s="13" t="n">
        <v>0.051961</v>
      </c>
      <c r="CD423" s="13" t="n">
        <v>-0.129139</v>
      </c>
      <c r="CE423" s="13" t="n">
        <v>0.117566</v>
      </c>
      <c r="CF423" s="13" t="n">
        <v>0.031284</v>
      </c>
      <c r="CG423" s="13" t="n">
        <v>-0.030933</v>
      </c>
      <c r="CH423" s="13" t="n">
        <v>0.045064</v>
      </c>
      <c r="CI423" s="13" t="n">
        <v>-0.078704</v>
      </c>
      <c r="CJ423" s="13" t="n">
        <v>0.06896</v>
      </c>
      <c r="CK423" s="13" t="n">
        <v>-0.000265</v>
      </c>
      <c r="CL423" s="13" t="n">
        <v>-0.081883</v>
      </c>
      <c r="CM423" s="13" t="n">
        <v>0.050447</v>
      </c>
      <c r="CN423" s="13" t="n">
        <v>-0.031989</v>
      </c>
      <c r="CO423" s="13" t="n">
        <v>0.038335</v>
      </c>
      <c r="CP423" s="13" t="n">
        <v>0.0586</v>
      </c>
      <c r="CQ423" s="13" t="n">
        <v>-0.034066</v>
      </c>
      <c r="CR423" s="13" t="n">
        <v>-0.133551</v>
      </c>
      <c r="CS423" s="13" t="n">
        <v>-0.325184</v>
      </c>
      <c r="CT423" s="13" t="n">
        <v>0.174705</v>
      </c>
      <c r="CU423" s="13" t="n">
        <v>0.019194</v>
      </c>
      <c r="CV423" s="13" t="n">
        <v>0.018633</v>
      </c>
      <c r="CW423" s="13" t="n">
        <v>0.024797</v>
      </c>
      <c r="CX423" s="13" t="n">
        <v>0.03808</v>
      </c>
      <c r="CY423" s="13" t="n">
        <v>-0.044539</v>
      </c>
      <c r="CZ423" s="13" t="n">
        <v>0.015225</v>
      </c>
      <c r="DA423" s="13" t="n">
        <v>0.203849</v>
      </c>
      <c r="DB423" s="13" t="n">
        <v>0.044087</v>
      </c>
      <c r="DC423" s="13" t="n">
        <v>0.025945</v>
      </c>
      <c r="DD423" s="13" t="n">
        <v>0.127692</v>
      </c>
      <c r="DE423" s="13" t="n">
        <v>0.066474</v>
      </c>
      <c r="DF423" s="13" t="n">
        <v>0.062121</v>
      </c>
      <c r="DG423" s="13" t="n">
        <v>0.045177</v>
      </c>
      <c r="DH423" s="13" t="n">
        <v>-0.04662</v>
      </c>
      <c r="DI423" s="13" t="n">
        <v>-0.045576</v>
      </c>
      <c r="DJ423" s="13" t="n">
        <v>0.050378</v>
      </c>
      <c r="DK423" s="13" t="n">
        <v>0.018128</v>
      </c>
      <c r="DL423" s="13" t="n">
        <v>0.046196</v>
      </c>
      <c r="DM423" s="13" t="n">
        <v>-0.047186</v>
      </c>
      <c r="DN423" s="13" t="n">
        <v>0.038335</v>
      </c>
      <c r="DO423" s="13" t="n">
        <v>0.059416</v>
      </c>
      <c r="DP423" s="13" t="n">
        <v>0.035105</v>
      </c>
      <c r="DQ423" s="13" t="n">
        <v>0.021024</v>
      </c>
      <c r="DR423" s="13" t="n">
        <v>-0.069234</v>
      </c>
      <c r="DS423" s="13" t="n">
        <v>0.08355</v>
      </c>
      <c r="DT423" s="13" t="n">
        <v>-0.134754</v>
      </c>
      <c r="DV423" s="13" t="n">
        <v>0.01796</v>
      </c>
      <c r="DW423" s="13" t="n">
        <v>-0.024494</v>
      </c>
      <c r="DX423" s="13" t="n">
        <v>0.053195</v>
      </c>
      <c r="DY423" s="13" t="n">
        <v>0.013447</v>
      </c>
      <c r="DZ423" s="13" t="n">
        <v>0.048179</v>
      </c>
      <c r="EA423" s="13" t="n">
        <v>0.033462</v>
      </c>
      <c r="EB423" s="13" t="n">
        <v>0.021105</v>
      </c>
      <c r="EC423" s="13" t="n">
        <v>-0.041252</v>
      </c>
      <c r="ED423" s="13" t="n">
        <v>0.006483</v>
      </c>
      <c r="EE423" s="13" t="n">
        <v>0.014935</v>
      </c>
      <c r="EF423" s="13" t="n">
        <v>0.013509</v>
      </c>
      <c r="EG423" s="13" t="n">
        <v>0.000349</v>
      </c>
      <c r="EH423" s="13" t="n">
        <v>0.024585</v>
      </c>
      <c r="EI423" s="13" t="n">
        <v>-0.006965</v>
      </c>
      <c r="EJ423" s="13" t="n">
        <v>-0.003842</v>
      </c>
      <c r="EK423" s="13" t="n">
        <v>-0.089963</v>
      </c>
      <c r="EL423" s="13" t="n">
        <v>0.04669</v>
      </c>
      <c r="EM423" s="13" t="n">
        <v>-0.137656</v>
      </c>
      <c r="EN423" s="13" t="n">
        <v>0.127661</v>
      </c>
      <c r="EO423" s="13" t="n">
        <v>0.030364</v>
      </c>
      <c r="EP423" s="13" t="n">
        <v>-0.031091</v>
      </c>
      <c r="EQ423" s="13" t="n">
        <v>0.041851</v>
      </c>
      <c r="ER423" s="13" t="n">
        <v>-0.085806</v>
      </c>
      <c r="ES423" s="13" t="n">
        <v>0.068523</v>
      </c>
      <c r="ET423" s="13" t="n">
        <v>-0.001953</v>
      </c>
      <c r="EU423" s="13" t="n">
        <v>-0.07446</v>
      </c>
      <c r="EV423" s="13" t="n">
        <v>0.045343</v>
      </c>
      <c r="EW423" s="13" t="n">
        <v>-0.027112</v>
      </c>
      <c r="EX423" s="13" t="n">
        <v>0.034546</v>
      </c>
      <c r="EY423" s="13" t="n">
        <v>0.070341</v>
      </c>
      <c r="EZ423" s="13" t="n">
        <v>-0.031844</v>
      </c>
      <c r="FA423" s="13" t="n">
        <v>-0.126271</v>
      </c>
      <c r="FB423" s="13" t="n">
        <v>-0.331716</v>
      </c>
      <c r="FC423" s="13" t="n">
        <v>0.212963</v>
      </c>
      <c r="FD423" s="13" t="n">
        <v>0.015937</v>
      </c>
      <c r="FE423" s="13" t="n">
        <v>0.029576</v>
      </c>
      <c r="FF423" s="13" t="n">
        <v>0.025364</v>
      </c>
      <c r="FG423" s="13" t="n">
        <v>0.042882</v>
      </c>
      <c r="FH423" s="13" t="n">
        <v>-0.046939</v>
      </c>
      <c r="FI423" s="13" t="n">
        <v>0.013266</v>
      </c>
      <c r="FJ423" s="13" t="n">
        <v>0.221271</v>
      </c>
      <c r="FK423" s="13" t="n">
        <v>0.050337</v>
      </c>
      <c r="FL423" s="13" t="n">
        <v>0.022736</v>
      </c>
      <c r="FM423" s="13" t="n">
        <v>0.131127</v>
      </c>
      <c r="FN423" s="13" t="n">
        <v>0.072782</v>
      </c>
      <c r="FO423" s="13" t="n">
        <v>0.060342</v>
      </c>
      <c r="FP423" s="13" t="n">
        <v>0.038634</v>
      </c>
      <c r="FQ423" s="13" t="n">
        <v>-0.039244</v>
      </c>
      <c r="FR423" s="13" t="n">
        <v>-0.043598</v>
      </c>
      <c r="FS423" s="13" t="n">
        <v>0.049493</v>
      </c>
      <c r="FT423" s="13" t="n">
        <v>0.017678</v>
      </c>
      <c r="FU423" s="13" t="n">
        <v>0.049747</v>
      </c>
      <c r="FV423" s="13" t="n">
        <v>-0.051123</v>
      </c>
      <c r="FW423" s="13" t="n">
        <v>0.04254</v>
      </c>
      <c r="FX423" s="13" t="n">
        <v>0.054541</v>
      </c>
      <c r="FY423" s="13" t="n">
        <v>0.040972</v>
      </c>
      <c r="FZ423" s="13" t="n">
        <v>0.017585</v>
      </c>
      <c r="GA423" s="13" t="n">
        <v>-0.064942</v>
      </c>
      <c r="GB423" s="13" t="n">
        <v>0.071262</v>
      </c>
      <c r="GC423" s="13" t="n">
        <v>-0.119619</v>
      </c>
    </row>
    <row r="424" customFormat="false" ht="15" hidden="false" customHeight="false" outlineLevel="0" collapsed="false">
      <c r="B424" s="8" t="str">
        <f aca="false">Deals!B424</f>
        <v>Worthington Enterprises, Inc.</v>
      </c>
      <c r="C424" s="12" t="n">
        <v>1</v>
      </c>
      <c r="D424" s="13" t="n">
        <v>0.008961</v>
      </c>
      <c r="E424" s="13" t="n">
        <v>-0.014012</v>
      </c>
      <c r="F424" s="13" t="n">
        <v>-0.079263</v>
      </c>
      <c r="G424" s="13" t="n">
        <v>-0.01087</v>
      </c>
      <c r="H424" s="13" t="n">
        <v>-0.085714</v>
      </c>
      <c r="I424" s="13" t="n">
        <v>0.059135</v>
      </c>
      <c r="J424" s="13" t="n">
        <v>0.06128</v>
      </c>
      <c r="K424" s="13" t="n">
        <v>-0.053892</v>
      </c>
      <c r="L424" s="13" t="n">
        <v>-0.029837</v>
      </c>
      <c r="M424" s="13" t="n">
        <v>0.037512</v>
      </c>
      <c r="N424" s="13" t="n">
        <v>0.076802</v>
      </c>
      <c r="O424" s="13" t="n">
        <v>-0.124713</v>
      </c>
      <c r="P424" s="13" t="n">
        <v>0.115559</v>
      </c>
      <c r="Q424" s="13" t="n">
        <v>-0.005126</v>
      </c>
      <c r="R424" s="13" t="n">
        <v>-0.069128</v>
      </c>
      <c r="S424" s="13" t="n">
        <v>-0.034133</v>
      </c>
      <c r="T424" s="13" t="n">
        <v>-0.010984</v>
      </c>
      <c r="U424" s="13" t="n">
        <v>-0.15886</v>
      </c>
      <c r="V424" s="13" t="n">
        <v>0.082951</v>
      </c>
      <c r="W424" s="13" t="n">
        <v>0.041876</v>
      </c>
      <c r="X424" s="13" t="n">
        <v>-0.050623</v>
      </c>
      <c r="Y424" s="13" t="n">
        <v>0.075295</v>
      </c>
      <c r="Z424" s="13" t="n">
        <v>-0.149265</v>
      </c>
      <c r="AA424" s="13" t="n">
        <v>0.179262</v>
      </c>
      <c r="AB424" s="13" t="n">
        <v>-0.000994</v>
      </c>
      <c r="AC424" s="13" t="n">
        <v>-0.137245</v>
      </c>
      <c r="AD424" s="13" t="n">
        <v>0.038905</v>
      </c>
      <c r="AE424" s="13" t="n">
        <v>0.021082</v>
      </c>
      <c r="AF424" s="13" t="n">
        <v>0.040478</v>
      </c>
      <c r="AG424" s="13" t="n">
        <v>0.101305</v>
      </c>
      <c r="AH424" s="13" t="n">
        <v>-0.128023</v>
      </c>
      <c r="AI424" s="13" t="n">
        <v>-0.1354</v>
      </c>
      <c r="AJ424" s="13" t="n">
        <v>-0.174528</v>
      </c>
      <c r="AK424" s="13" t="n">
        <v>0.007238</v>
      </c>
      <c r="AL424" s="13" t="n">
        <v>0.131619</v>
      </c>
      <c r="AM424" s="13" t="n">
        <v>0.246658</v>
      </c>
      <c r="AN424" s="13" t="n">
        <v>0.003217</v>
      </c>
      <c r="AO424" s="13" t="n">
        <v>0.109834</v>
      </c>
      <c r="AP424" s="13" t="n">
        <v>-0.018059</v>
      </c>
      <c r="AQ424" s="13" t="n">
        <v>0.206719</v>
      </c>
      <c r="AR424" s="13" t="n">
        <v>0.051006</v>
      </c>
      <c r="AS424" s="13" t="n">
        <v>-0.007347</v>
      </c>
      <c r="AT424" s="13" t="n">
        <v>0.019478</v>
      </c>
      <c r="AU424" s="13" t="n">
        <v>0.220673</v>
      </c>
      <c r="AV424" s="13" t="n">
        <v>0.050086</v>
      </c>
      <c r="AW424" s="13" t="n">
        <v>-0.027277</v>
      </c>
      <c r="AX424" s="13" t="n">
        <v>0.017009</v>
      </c>
      <c r="AY424" s="13" t="n">
        <v>-0.078198</v>
      </c>
      <c r="AZ424" s="13" t="n">
        <v>0.045603</v>
      </c>
      <c r="BA424" s="13" t="n">
        <v>-0.094107</v>
      </c>
      <c r="BB424" s="13" t="n">
        <v>-0.090595</v>
      </c>
      <c r="BC424" s="13" t="n">
        <v>0.03074</v>
      </c>
      <c r="BD424" s="13" t="n">
        <v>-0.116716</v>
      </c>
      <c r="BE424" s="13" t="n">
        <v>0.139225</v>
      </c>
      <c r="BF424" s="13" t="n">
        <v>-0.008782</v>
      </c>
      <c r="BG424" s="13" t="n">
        <v>0.052418</v>
      </c>
      <c r="BH424" s="13" t="n">
        <v>-0.098387</v>
      </c>
      <c r="BI424" s="13" t="n">
        <v>-0.074694</v>
      </c>
      <c r="BJ424" s="13" t="n">
        <v>-0.01955</v>
      </c>
      <c r="BK424" s="13" t="n">
        <v>-0.05446</v>
      </c>
      <c r="BM424" s="13" t="n">
        <v>0.005463</v>
      </c>
      <c r="BN424" s="13" t="n">
        <v>-0.018586</v>
      </c>
      <c r="BO424" s="13" t="n">
        <v>0.046011</v>
      </c>
      <c r="BP424" s="13" t="n">
        <v>0.01906</v>
      </c>
      <c r="BQ424" s="13" t="n">
        <v>0.034775</v>
      </c>
      <c r="BR424" s="13" t="n">
        <v>-0.001446</v>
      </c>
      <c r="BS424" s="13" t="n">
        <v>0.037257</v>
      </c>
      <c r="BT424" s="13" t="n">
        <v>-0.035351</v>
      </c>
      <c r="BU424" s="13" t="n">
        <v>0.01168</v>
      </c>
      <c r="BV424" s="13" t="n">
        <v>0.002978</v>
      </c>
      <c r="BW424" s="13" t="n">
        <v>0.052862</v>
      </c>
      <c r="BX424" s="13" t="n">
        <v>0.007789</v>
      </c>
      <c r="BY424" s="13" t="n">
        <v>0.026064</v>
      </c>
      <c r="BZ424" s="13" t="n">
        <v>0.051329</v>
      </c>
      <c r="CA424" s="13" t="n">
        <v>-0.010991</v>
      </c>
      <c r="CB424" s="13" t="n">
        <v>-0.106</v>
      </c>
      <c r="CC424" s="13" t="n">
        <v>0.024752</v>
      </c>
      <c r="CD424" s="13" t="n">
        <v>-0.108788</v>
      </c>
      <c r="CE424" s="13" t="n">
        <v>0.100445</v>
      </c>
      <c r="CF424" s="13" t="n">
        <v>0.060194</v>
      </c>
      <c r="CG424" s="13" t="n">
        <v>-0.018345</v>
      </c>
      <c r="CH424" s="13" t="n">
        <v>0.044649</v>
      </c>
      <c r="CI424" s="13" t="n">
        <v>-0.082817</v>
      </c>
      <c r="CJ424" s="13" t="n">
        <v>0.081164</v>
      </c>
      <c r="CK424" s="13" t="n">
        <v>0.017156</v>
      </c>
      <c r="CL424" s="13" t="n">
        <v>-0.042057</v>
      </c>
      <c r="CM424" s="13" t="n">
        <v>0.012578</v>
      </c>
      <c r="CN424" s="13" t="n">
        <v>0.025955</v>
      </c>
      <c r="CO424" s="13" t="n">
        <v>0.030184</v>
      </c>
      <c r="CP424" s="13" t="n">
        <v>0.031672</v>
      </c>
      <c r="CQ424" s="13" t="n">
        <v>-0.011484</v>
      </c>
      <c r="CR424" s="13" t="n">
        <v>-0.068037</v>
      </c>
      <c r="CS424" s="13" t="n">
        <v>-0.187323</v>
      </c>
      <c r="CT424" s="13" t="n">
        <v>0.135259</v>
      </c>
      <c r="CU424" s="13" t="n">
        <v>0.091913</v>
      </c>
      <c r="CV424" s="13" t="n">
        <v>0.012826</v>
      </c>
      <c r="CW424" s="13" t="n">
        <v>0.037942</v>
      </c>
      <c r="CX424" s="13" t="n">
        <v>0.055215</v>
      </c>
      <c r="CY424" s="13" t="n">
        <v>-0.011854</v>
      </c>
      <c r="CZ424" s="13" t="n">
        <v>0.020769</v>
      </c>
      <c r="DA424" s="13" t="n">
        <v>0.176056</v>
      </c>
      <c r="DB424" s="13" t="n">
        <v>0.08836</v>
      </c>
      <c r="DC424" s="13" t="n">
        <v>0.00942</v>
      </c>
      <c r="DD424" s="13" t="n">
        <v>0.079959</v>
      </c>
      <c r="DE424" s="13" t="n">
        <v>0.025467</v>
      </c>
      <c r="DF424" s="13" t="n">
        <v>0.039993</v>
      </c>
      <c r="DG424" s="13" t="n">
        <v>-0.007853</v>
      </c>
      <c r="DH424" s="13" t="n">
        <v>0.001045</v>
      </c>
      <c r="DI424" s="13" t="n">
        <v>-0.008307</v>
      </c>
      <c r="DJ424" s="13" t="n">
        <v>0.01354</v>
      </c>
      <c r="DK424" s="13" t="n">
        <v>-0.039939</v>
      </c>
      <c r="DL424" s="13" t="n">
        <v>0.038484</v>
      </c>
      <c r="DM424" s="13" t="n">
        <v>-0.021291</v>
      </c>
      <c r="DN424" s="13" t="n">
        <v>0.044855</v>
      </c>
      <c r="DO424" s="13" t="n">
        <v>-0.101419</v>
      </c>
      <c r="DP424" s="13" t="n">
        <v>0.005679</v>
      </c>
      <c r="DQ424" s="13" t="n">
        <v>0.008371</v>
      </c>
      <c r="DR424" s="13" t="n">
        <v>-0.076092</v>
      </c>
      <c r="DS424" s="13" t="n">
        <v>0.009316</v>
      </c>
      <c r="DT424" s="13" t="n">
        <v>-0.073263</v>
      </c>
      <c r="DV424" s="13" t="n">
        <v>0.006962</v>
      </c>
      <c r="DW424" s="13" t="n">
        <v>-0.020048</v>
      </c>
      <c r="DX424" s="13" t="n">
        <v>0.047769</v>
      </c>
      <c r="DY424" s="13" t="n">
        <v>0.010408</v>
      </c>
      <c r="DZ424" s="13" t="n">
        <v>0.038008</v>
      </c>
      <c r="EA424" s="13" t="n">
        <v>0.002647</v>
      </c>
      <c r="EB424" s="13" t="n">
        <v>0.03873</v>
      </c>
      <c r="EC424" s="13" t="n">
        <v>-0.0413</v>
      </c>
      <c r="ED424" s="13" t="n">
        <v>0.011095</v>
      </c>
      <c r="EE424" s="13" t="n">
        <v>0.004647</v>
      </c>
      <c r="EF424" s="13" t="n">
        <v>0.048704</v>
      </c>
      <c r="EG424" s="13" t="n">
        <v>0.013776</v>
      </c>
      <c r="EH424" s="13" t="n">
        <v>0.024714</v>
      </c>
      <c r="EI424" s="13" t="n">
        <v>0.048461</v>
      </c>
      <c r="EJ424" s="13" t="n">
        <v>-0.014265</v>
      </c>
      <c r="EK424" s="13" t="n">
        <v>-0.107156</v>
      </c>
      <c r="EL424" s="13" t="n">
        <v>0.019152</v>
      </c>
      <c r="EM424" s="13" t="n">
        <v>-0.113974</v>
      </c>
      <c r="EN424" s="13" t="n">
        <v>0.108189</v>
      </c>
      <c r="EO424" s="13" t="n">
        <v>0.066692</v>
      </c>
      <c r="EP424" s="13" t="n">
        <v>-0.025629</v>
      </c>
      <c r="EQ424" s="13" t="n">
        <v>0.044085</v>
      </c>
      <c r="ER424" s="13" t="n">
        <v>-0.095558</v>
      </c>
      <c r="ES424" s="13" t="n">
        <v>0.084122</v>
      </c>
      <c r="ET424" s="13" t="n">
        <v>0.016233</v>
      </c>
      <c r="EU424" s="13" t="n">
        <v>-0.042869</v>
      </c>
      <c r="EV424" s="13" t="n">
        <v>0.012393</v>
      </c>
      <c r="EW424" s="13" t="n">
        <v>0.025273</v>
      </c>
      <c r="EX424" s="13" t="n">
        <v>0.039554</v>
      </c>
      <c r="EY424" s="13" t="n">
        <v>0.031341</v>
      </c>
      <c r="EZ424" s="13" t="n">
        <v>-0.009539</v>
      </c>
      <c r="FA424" s="13" t="n">
        <v>-0.071545</v>
      </c>
      <c r="FB424" s="13" t="n">
        <v>-0.192857</v>
      </c>
      <c r="FC424" s="13" t="n">
        <v>0.14683</v>
      </c>
      <c r="FD424" s="13" t="n">
        <v>0.098247</v>
      </c>
      <c r="FE424" s="13" t="n">
        <v>0.014031</v>
      </c>
      <c r="FF424" s="13" t="n">
        <v>0.039286</v>
      </c>
      <c r="FG424" s="13" t="n">
        <v>0.050398</v>
      </c>
      <c r="FH424" s="13" t="n">
        <v>-0.010098</v>
      </c>
      <c r="FI424" s="13" t="n">
        <v>0.031145</v>
      </c>
      <c r="FJ424" s="13" t="n">
        <v>0.183067</v>
      </c>
      <c r="FK424" s="13" t="n">
        <v>0.08896</v>
      </c>
      <c r="FL424" s="13" t="n">
        <v>0.013987</v>
      </c>
      <c r="FM424" s="13" t="n">
        <v>0.089016</v>
      </c>
      <c r="FN424" s="13" t="n">
        <v>0.028616</v>
      </c>
      <c r="FO424" s="13" t="n">
        <v>0.03792</v>
      </c>
      <c r="FP424" s="13" t="n">
        <v>-0.009349</v>
      </c>
      <c r="FQ424" s="13" t="n">
        <v>0.003632</v>
      </c>
      <c r="FR424" s="13" t="n">
        <v>-0.007576</v>
      </c>
      <c r="FS424" s="13" t="n">
        <v>0.0162</v>
      </c>
      <c r="FT424" s="13" t="n">
        <v>-0.038653</v>
      </c>
      <c r="FU424" s="13" t="n">
        <v>0.035353</v>
      </c>
      <c r="FV424" s="13" t="n">
        <v>-0.023202</v>
      </c>
      <c r="FW424" s="13" t="n">
        <v>0.045936</v>
      </c>
      <c r="FX424" s="13" t="n">
        <v>-0.099006</v>
      </c>
      <c r="FY424" s="13" t="n">
        <v>-0.001334</v>
      </c>
      <c r="FZ424" s="13" t="n">
        <v>0.010422</v>
      </c>
      <c r="GA424" s="13" t="n">
        <v>-0.081153</v>
      </c>
      <c r="GB424" s="13" t="n">
        <v>0.007554</v>
      </c>
      <c r="GC424" s="13" t="n">
        <v>-0.063068</v>
      </c>
    </row>
    <row r="425" customFormat="false" ht="15" hidden="false" customHeight="false" outlineLevel="0" collapsed="false">
      <c r="B425" s="8" t="str">
        <f aca="false">Deals!B425</f>
        <v>Johnson &amp; Johnson</v>
      </c>
      <c r="C425" s="12" t="n">
        <v>1</v>
      </c>
      <c r="D425" s="13" t="n">
        <v>0.00325</v>
      </c>
      <c r="E425" s="13" t="n">
        <v>0.003692</v>
      </c>
      <c r="F425" s="13" t="n">
        <v>-0.017829</v>
      </c>
      <c r="G425" s="13" t="n">
        <v>0.072302</v>
      </c>
      <c r="H425" s="13" t="n">
        <v>0.005452</v>
      </c>
      <c r="I425" s="13" t="n">
        <v>0.002799</v>
      </c>
      <c r="J425" s="13" t="n">
        <v>-0.01095</v>
      </c>
      <c r="K425" s="13" t="n">
        <v>-0.054056</v>
      </c>
      <c r="L425" s="13" t="n">
        <v>-0.01332</v>
      </c>
      <c r="M425" s="13" t="n">
        <v>-0.012954</v>
      </c>
      <c r="N425" s="13" t="n">
        <v>-0.047197</v>
      </c>
      <c r="O425" s="13" t="n">
        <v>0.014379</v>
      </c>
      <c r="P425" s="13" t="n">
        <v>0.092138</v>
      </c>
      <c r="Q425" s="13" t="n">
        <v>0.023166</v>
      </c>
      <c r="R425" s="13" t="n">
        <v>0.025837</v>
      </c>
      <c r="S425" s="13" t="n">
        <v>0.013172</v>
      </c>
      <c r="T425" s="13" t="n">
        <v>0.05579</v>
      </c>
      <c r="U425" s="13" t="n">
        <v>-0.121511</v>
      </c>
      <c r="V425" s="13" t="n">
        <v>0.031228</v>
      </c>
      <c r="W425" s="13" t="n">
        <v>0.033514</v>
      </c>
      <c r="X425" s="13" t="n">
        <v>0.023053</v>
      </c>
      <c r="Y425" s="13" t="n">
        <v>0.010087</v>
      </c>
      <c r="Z425" s="13" t="n">
        <v>-0.064448</v>
      </c>
      <c r="AA425" s="13" t="n">
        <v>0.06199</v>
      </c>
      <c r="AB425" s="13" t="n">
        <v>-0.065049</v>
      </c>
      <c r="AC425" s="13" t="n">
        <v>-0.006988</v>
      </c>
      <c r="AD425" s="13" t="n">
        <v>0.007946</v>
      </c>
      <c r="AE425" s="13" t="n">
        <v>0.02056</v>
      </c>
      <c r="AF425" s="13" t="n">
        <v>0.04847</v>
      </c>
      <c r="AG425" s="13" t="n">
        <v>0.06095</v>
      </c>
      <c r="AH425" s="13" t="n">
        <v>0.020566</v>
      </c>
      <c r="AI425" s="13" t="n">
        <v>-0.09028</v>
      </c>
      <c r="AJ425" s="13" t="n">
        <v>-0.024911</v>
      </c>
      <c r="AK425" s="13" t="n">
        <v>0.144208</v>
      </c>
      <c r="AL425" s="13" t="n">
        <v>-0.001866</v>
      </c>
      <c r="AM425" s="13" t="n">
        <v>-0.054588</v>
      </c>
      <c r="AN425" s="13" t="n">
        <v>0.036479</v>
      </c>
      <c r="AO425" s="13" t="n">
        <v>0.059413</v>
      </c>
      <c r="AP425" s="13" t="n">
        <v>-0.029529</v>
      </c>
      <c r="AQ425" s="13" t="n">
        <v>-0.079057</v>
      </c>
      <c r="AR425" s="13" t="n">
        <v>0.062577</v>
      </c>
      <c r="AS425" s="13" t="n">
        <v>0.08778</v>
      </c>
      <c r="AT425" s="13" t="n">
        <v>0.036536</v>
      </c>
      <c r="AU425" s="13" t="n">
        <v>-0.022436</v>
      </c>
      <c r="AV425" s="13" t="n">
        <v>0.03717</v>
      </c>
      <c r="AW425" s="13" t="n">
        <v>-0.009857</v>
      </c>
      <c r="AX425" s="13" t="n">
        <v>0.04658</v>
      </c>
      <c r="AY425" s="13" t="n">
        <v>-0.026647</v>
      </c>
      <c r="AZ425" s="13" t="n">
        <v>0.045283</v>
      </c>
      <c r="BA425" s="13" t="n">
        <v>0.011556</v>
      </c>
      <c r="BB425" s="13" t="n">
        <v>-0.067175</v>
      </c>
      <c r="BC425" s="13" t="n">
        <v>0.008545</v>
      </c>
      <c r="BD425" s="13" t="n">
        <v>-0.036162</v>
      </c>
      <c r="BE425" s="13" t="n">
        <v>0.097095</v>
      </c>
      <c r="BF425" s="13" t="n">
        <v>0.007132</v>
      </c>
      <c r="BG425" s="13" t="n">
        <v>-0.038656</v>
      </c>
      <c r="BH425" s="13" t="n">
        <v>0.076928</v>
      </c>
      <c r="BI425" s="13" t="n">
        <v>0.018225</v>
      </c>
      <c r="BJ425" s="13" t="n">
        <v>0.001108</v>
      </c>
      <c r="BK425" s="13" t="n">
        <v>-0.011252</v>
      </c>
      <c r="BM425" s="13" t="n">
        <v>0.025623</v>
      </c>
      <c r="BN425" s="13" t="n">
        <v>0.02111</v>
      </c>
      <c r="BO425" s="13" t="n">
        <v>0.010474</v>
      </c>
      <c r="BP425" s="13" t="n">
        <v>0.042284</v>
      </c>
      <c r="BQ425" s="13" t="n">
        <v>0.032246</v>
      </c>
      <c r="BR425" s="13" t="n">
        <v>0.010423</v>
      </c>
      <c r="BS425" s="13" t="n">
        <v>0.080568</v>
      </c>
      <c r="BT425" s="13" t="n">
        <v>-0.013619</v>
      </c>
      <c r="BU425" s="13" t="n">
        <v>-0.028051</v>
      </c>
      <c r="BV425" s="13" t="n">
        <v>0.002292</v>
      </c>
      <c r="BW425" s="13" t="n">
        <v>0.044338</v>
      </c>
      <c r="BX425" s="13" t="n">
        <v>0.008912</v>
      </c>
      <c r="BY425" s="13" t="n">
        <v>0.029916</v>
      </c>
      <c r="BZ425" s="13" t="n">
        <v>0.062181</v>
      </c>
      <c r="CA425" s="13" t="n">
        <v>0.009488</v>
      </c>
      <c r="CB425" s="13" t="n">
        <v>-0.088495</v>
      </c>
      <c r="CC425" s="13" t="n">
        <v>0.008286</v>
      </c>
      <c r="CD425" s="13" t="n">
        <v>-0.084595</v>
      </c>
      <c r="CE425" s="13" t="n">
        <v>0.081277</v>
      </c>
      <c r="CF425" s="13" t="n">
        <v>0.038978</v>
      </c>
      <c r="CG425" s="13" t="n">
        <v>0.032718</v>
      </c>
      <c r="CH425" s="13" t="n">
        <v>0.043915</v>
      </c>
      <c r="CI425" s="13" t="n">
        <v>-0.069033</v>
      </c>
      <c r="CJ425" s="13" t="n">
        <v>0.076465</v>
      </c>
      <c r="CK425" s="13" t="n">
        <v>0.015604</v>
      </c>
      <c r="CL425" s="13" t="n">
        <v>-0.002311</v>
      </c>
      <c r="CM425" s="13" t="n">
        <v>0.004095</v>
      </c>
      <c r="CN425" s="13" t="n">
        <v>0.03018</v>
      </c>
      <c r="CO425" s="13" t="n">
        <v>0.038716</v>
      </c>
      <c r="CP425" s="13" t="n">
        <v>0.036704</v>
      </c>
      <c r="CQ425" s="13" t="n">
        <v>0.024594</v>
      </c>
      <c r="CR425" s="13" t="n">
        <v>-0.07027</v>
      </c>
      <c r="CS425" s="13" t="n">
        <v>-0.077815</v>
      </c>
      <c r="CT425" s="13" t="n">
        <v>0.140905</v>
      </c>
      <c r="CU425" s="13" t="n">
        <v>0.056438</v>
      </c>
      <c r="CV425" s="13" t="n">
        <v>0.050972</v>
      </c>
      <c r="CW425" s="13" t="n">
        <v>0.07725</v>
      </c>
      <c r="CX425" s="13" t="n">
        <v>0.107972</v>
      </c>
      <c r="CY425" s="13" t="n">
        <v>-0.045521</v>
      </c>
      <c r="CZ425" s="13" t="n">
        <v>-0.045743</v>
      </c>
      <c r="DA425" s="13" t="n">
        <v>0.107281</v>
      </c>
      <c r="DB425" s="13" t="n">
        <v>0.053002</v>
      </c>
      <c r="DC425" s="13" t="n">
        <v>-0.009351</v>
      </c>
      <c r="DD425" s="13" t="n">
        <v>-0.005854</v>
      </c>
      <c r="DE425" s="13" t="n">
        <v>0.01839</v>
      </c>
      <c r="DF425" s="13" t="n">
        <v>0.059373</v>
      </c>
      <c r="DG425" s="13" t="n">
        <v>-0.013515</v>
      </c>
      <c r="DH425" s="13" t="n">
        <v>0.057192</v>
      </c>
      <c r="DI425" s="13" t="n">
        <v>0.032936</v>
      </c>
      <c r="DJ425" s="13" t="n">
        <v>0.033156</v>
      </c>
      <c r="DK425" s="13" t="n">
        <v>-0.052802</v>
      </c>
      <c r="DL425" s="13" t="n">
        <v>0.089956</v>
      </c>
      <c r="DM425" s="13" t="n">
        <v>0.012325</v>
      </c>
      <c r="DN425" s="13" t="n">
        <v>0.021218</v>
      </c>
      <c r="DO425" s="13" t="n">
        <v>-0.077613</v>
      </c>
      <c r="DP425" s="13" t="n">
        <v>-0.033277</v>
      </c>
      <c r="DQ425" s="13" t="n">
        <v>0.048718</v>
      </c>
      <c r="DR425" s="13" t="n">
        <v>-0.10863</v>
      </c>
      <c r="DS425" s="13" t="n">
        <v>-0.030079</v>
      </c>
      <c r="DT425" s="13" t="n">
        <v>-0.078069</v>
      </c>
      <c r="DV425" s="13" t="n">
        <v>0.017406</v>
      </c>
      <c r="DW425" s="13" t="n">
        <v>0.007309</v>
      </c>
      <c r="DX425" s="13" t="n">
        <v>0.018518</v>
      </c>
      <c r="DY425" s="13" t="n">
        <v>0.020679</v>
      </c>
      <c r="DZ425" s="13" t="n">
        <v>0.034014</v>
      </c>
      <c r="EA425" s="13" t="n">
        <v>0.017968</v>
      </c>
      <c r="EB425" s="13" t="n">
        <v>0.063409</v>
      </c>
      <c r="EC425" s="13" t="n">
        <v>-0.028518</v>
      </c>
      <c r="ED425" s="13" t="n">
        <v>-0.015555</v>
      </c>
      <c r="EE425" s="13" t="n">
        <v>-0.011655</v>
      </c>
      <c r="EF425" s="13" t="n">
        <v>0.028206</v>
      </c>
      <c r="EG425" s="13" t="n">
        <v>0.011672</v>
      </c>
      <c r="EH425" s="13" t="n">
        <v>0.031151</v>
      </c>
      <c r="EI425" s="13" t="n">
        <v>0.048656</v>
      </c>
      <c r="EJ425" s="13" t="n">
        <v>0.011911</v>
      </c>
      <c r="EK425" s="13" t="n">
        <v>-0.090512</v>
      </c>
      <c r="EL425" s="13" t="n">
        <v>0.031844</v>
      </c>
      <c r="EM425" s="13" t="n">
        <v>-0.083033</v>
      </c>
      <c r="EN425" s="13" t="n">
        <v>0.094941</v>
      </c>
      <c r="EO425" s="13" t="n">
        <v>0.050622</v>
      </c>
      <c r="EP425" s="13" t="n">
        <v>0.016135</v>
      </c>
      <c r="EQ425" s="13" t="n">
        <v>0.032897</v>
      </c>
      <c r="ER425" s="13" t="n">
        <v>-0.06874</v>
      </c>
      <c r="ES425" s="13" t="n">
        <v>0.076675</v>
      </c>
      <c r="ET425" s="13" t="n">
        <v>0.017491</v>
      </c>
      <c r="EU425" s="13" t="n">
        <v>-0.007688</v>
      </c>
      <c r="EV425" s="13" t="n">
        <v>-0.000523</v>
      </c>
      <c r="EW425" s="13" t="n">
        <v>0.022992</v>
      </c>
      <c r="EX425" s="13" t="n">
        <v>0.041412</v>
      </c>
      <c r="EY425" s="13" t="n">
        <v>0.025775</v>
      </c>
      <c r="EZ425" s="13" t="n">
        <v>0.005438</v>
      </c>
      <c r="FA425" s="13" t="n">
        <v>-0.070463</v>
      </c>
      <c r="FB425" s="13" t="n">
        <v>-0.11985</v>
      </c>
      <c r="FC425" s="13" t="n">
        <v>0.139924</v>
      </c>
      <c r="FD425" s="13" t="n">
        <v>0.089001</v>
      </c>
      <c r="FE425" s="13" t="n">
        <v>0.018928</v>
      </c>
      <c r="FF425" s="13" t="n">
        <v>0.070143</v>
      </c>
      <c r="FG425" s="13" t="n">
        <v>0.054124</v>
      </c>
      <c r="FH425" s="13" t="n">
        <v>-0.020604</v>
      </c>
      <c r="FI425" s="13" t="n">
        <v>-0.021628</v>
      </c>
      <c r="FJ425" s="13" t="n">
        <v>0.130555</v>
      </c>
      <c r="FK425" s="13" t="n">
        <v>0.041795</v>
      </c>
      <c r="FL425" s="13" t="n">
        <v>-0.018249</v>
      </c>
      <c r="FM425" s="13" t="n">
        <v>0.019443</v>
      </c>
      <c r="FN425" s="13" t="n">
        <v>0.020896</v>
      </c>
      <c r="FO425" s="13" t="n">
        <v>0.053291</v>
      </c>
      <c r="FP425" s="13" t="n">
        <v>-0.004423</v>
      </c>
      <c r="FQ425" s="13" t="n">
        <v>0.043268</v>
      </c>
      <c r="FR425" s="13" t="n">
        <v>0.030241</v>
      </c>
      <c r="FS425" s="13" t="n">
        <v>0.029029</v>
      </c>
      <c r="FT425" s="13" t="n">
        <v>-0.051931</v>
      </c>
      <c r="FU425" s="13" t="n">
        <v>0.076494</v>
      </c>
      <c r="FV425" s="13" t="n">
        <v>-0.023675</v>
      </c>
      <c r="FW425" s="13" t="n">
        <v>0.027244</v>
      </c>
      <c r="FX425" s="13" t="n">
        <v>-0.105932</v>
      </c>
      <c r="FY425" s="13" t="n">
        <v>-0.028087</v>
      </c>
      <c r="FZ425" s="13" t="n">
        <v>0.024591</v>
      </c>
      <c r="GA425" s="13" t="n">
        <v>-0.102794</v>
      </c>
      <c r="GB425" s="13" t="n">
        <v>-0.042047</v>
      </c>
      <c r="GC425" s="13" t="n">
        <v>-0.081421</v>
      </c>
    </row>
    <row r="426" customFormat="false" ht="15" hidden="false" customHeight="false" outlineLevel="0" collapsed="false">
      <c r="B426" s="8" t="str">
        <f aca="false">Deals!B426</f>
        <v>Kadant Inc.</v>
      </c>
      <c r="C426" s="12" t="n">
        <v>1</v>
      </c>
      <c r="D426" s="13" t="n">
        <v>0.112748</v>
      </c>
      <c r="E426" s="13" t="n">
        <v>0.134715</v>
      </c>
      <c r="F426" s="13" t="n">
        <v>0.154845</v>
      </c>
      <c r="G426" s="13" t="n">
        <v>-0.099472</v>
      </c>
      <c r="H426" s="13" t="n">
        <v>-0.018573</v>
      </c>
      <c r="I426" s="13" t="n">
        <v>0.000598</v>
      </c>
      <c r="J426" s="13" t="n">
        <v>-0.048379</v>
      </c>
      <c r="K426" s="13" t="n">
        <v>-0.009434</v>
      </c>
      <c r="L426" s="13" t="n">
        <v>-0.021481</v>
      </c>
      <c r="M426" s="13" t="n">
        <v>0.057453</v>
      </c>
      <c r="N426" s="13" t="n">
        <v>-0.014352</v>
      </c>
      <c r="O426" s="13" t="n">
        <v>0.006968</v>
      </c>
      <c r="P426" s="13" t="n">
        <v>0.046066</v>
      </c>
      <c r="Q426" s="13" t="n">
        <v>0.067293</v>
      </c>
      <c r="R426" s="13" t="n">
        <v>-0.0828</v>
      </c>
      <c r="S426" s="13" t="n">
        <v>-0.077204</v>
      </c>
      <c r="T426" s="13" t="n">
        <v>-0.105621</v>
      </c>
      <c r="U426" s="13" t="n">
        <v>0.04984</v>
      </c>
      <c r="V426" s="13" t="n">
        <v>0.025205</v>
      </c>
      <c r="W426" s="13" t="n">
        <v>0.005832</v>
      </c>
      <c r="X426" s="13" t="n">
        <v>0.117781</v>
      </c>
      <c r="Y426" s="13" t="n">
        <v>-0.172393</v>
      </c>
      <c r="Z426" s="13" t="n">
        <v>0.118625</v>
      </c>
      <c r="AA426" s="13" t="n">
        <v>0.031715</v>
      </c>
      <c r="AB426" s="13" t="n">
        <v>-0.119516</v>
      </c>
      <c r="AC426" s="13" t="n">
        <v>0.066837</v>
      </c>
      <c r="AD426" s="13" t="n">
        <v>0.036906</v>
      </c>
      <c r="AE426" s="13" t="n">
        <v>0.072687</v>
      </c>
      <c r="AF426" s="13" t="n">
        <v>0.08152</v>
      </c>
      <c r="AG426" s="13" t="n">
        <v>0.014145</v>
      </c>
      <c r="AH426" s="13" t="n">
        <v>-0.14803</v>
      </c>
      <c r="AI426" s="13" t="n">
        <v>-0.178044</v>
      </c>
      <c r="AJ426" s="13" t="n">
        <v>0.129672</v>
      </c>
      <c r="AK426" s="13" t="n">
        <v>0.151504</v>
      </c>
      <c r="AL426" s="13" t="n">
        <v>0.029226</v>
      </c>
      <c r="AM426" s="13" t="n">
        <v>0.09121</v>
      </c>
      <c r="AN426" s="13" t="n">
        <v>0.073081</v>
      </c>
      <c r="AO426" s="13" t="n">
        <v>-0.058571</v>
      </c>
      <c r="AP426" s="13" t="n">
        <v>0.052363</v>
      </c>
      <c r="AQ426" s="13" t="n">
        <v>0.111101</v>
      </c>
      <c r="AR426" s="13" t="n">
        <v>0.102181</v>
      </c>
      <c r="AS426" s="13" t="n">
        <v>0.015676</v>
      </c>
      <c r="AT426" s="13" t="n">
        <v>0.217209</v>
      </c>
      <c r="AU426" s="13" t="n">
        <v>0.063276</v>
      </c>
      <c r="AV426" s="13" t="n">
        <v>-0.036376</v>
      </c>
      <c r="AW426" s="13" t="n">
        <v>-0.056226</v>
      </c>
      <c r="AX426" s="13" t="n">
        <v>0.04803</v>
      </c>
      <c r="AY426" s="13" t="n">
        <v>0.024363</v>
      </c>
      <c r="AZ426" s="13" t="n">
        <v>0.160939</v>
      </c>
      <c r="BA426" s="13" t="n">
        <v>-0.024005</v>
      </c>
      <c r="BB426" s="13" t="n">
        <v>0.089515</v>
      </c>
      <c r="BC426" s="13" t="n">
        <v>0.055556</v>
      </c>
      <c r="BD426" s="13" t="n">
        <v>-0.016975</v>
      </c>
      <c r="BE426" s="13" t="n">
        <v>-0.092199</v>
      </c>
      <c r="BF426" s="13" t="n">
        <v>-0.055651</v>
      </c>
      <c r="BG426" s="13" t="n">
        <v>-0.016012</v>
      </c>
      <c r="BH426" s="13" t="n">
        <v>-0.045986</v>
      </c>
      <c r="BI426" s="13" t="n">
        <v>0.000541</v>
      </c>
      <c r="BJ426" s="13" t="n">
        <v>-0.014857</v>
      </c>
      <c r="BK426" s="13" t="n">
        <v>0.119331</v>
      </c>
      <c r="BM426" s="13" t="n">
        <v>-0.018939</v>
      </c>
      <c r="BN426" s="13" t="n">
        <v>0.08756</v>
      </c>
      <c r="BO426" s="13" t="n">
        <v>0.002272</v>
      </c>
      <c r="BP426" s="13" t="n">
        <v>0.023744</v>
      </c>
      <c r="BQ426" s="13" t="n">
        <v>-0.019439</v>
      </c>
      <c r="BR426" s="13" t="n">
        <v>0.029965</v>
      </c>
      <c r="BS426" s="13" t="n">
        <v>-0.039999</v>
      </c>
      <c r="BT426" s="13" t="n">
        <v>0.011741</v>
      </c>
      <c r="BU426" s="13" t="n">
        <v>0.00887</v>
      </c>
      <c r="BV426" s="13" t="n">
        <v>0.06982</v>
      </c>
      <c r="BW426" s="13" t="n">
        <v>-0.002058</v>
      </c>
      <c r="BX426" s="13" t="n">
        <v>0.03853</v>
      </c>
      <c r="BY426" s="13" t="n">
        <v>0.040514</v>
      </c>
      <c r="BZ426" s="13" t="n">
        <v>-0.034794</v>
      </c>
      <c r="CA426" s="13" t="n">
        <v>-0.122604</v>
      </c>
      <c r="CB426" s="13" t="n">
        <v>0.029005</v>
      </c>
      <c r="CC426" s="13" t="n">
        <v>-0.115803</v>
      </c>
      <c r="CD426" s="13" t="n">
        <v>0.097285</v>
      </c>
      <c r="CE426" s="13" t="n">
        <v>0.058438</v>
      </c>
      <c r="CF426" s="13" t="n">
        <v>-0.031017</v>
      </c>
      <c r="CG426" s="13" t="n">
        <v>0.038819</v>
      </c>
      <c r="CH426" s="13" t="n">
        <v>-0.077642</v>
      </c>
      <c r="CI426" s="13" t="n">
        <v>0.089304</v>
      </c>
      <c r="CJ426" s="13" t="n">
        <v>0.00738</v>
      </c>
      <c r="CK426" s="13" t="n">
        <v>-0.047928</v>
      </c>
      <c r="CL426" s="13" t="n">
        <v>0.03855</v>
      </c>
      <c r="CM426" s="13" t="n">
        <v>0.017423</v>
      </c>
      <c r="CN426" s="13" t="n">
        <v>0.029992</v>
      </c>
      <c r="CO426" s="13" t="n">
        <v>0.062799</v>
      </c>
      <c r="CP426" s="13" t="n">
        <v>-0.054286</v>
      </c>
      <c r="CQ426" s="13" t="n">
        <v>-0.108629</v>
      </c>
      <c r="CR426" s="13" t="n">
        <v>-0.21823</v>
      </c>
      <c r="CS426" s="13" t="n">
        <v>0.125835</v>
      </c>
      <c r="CT426" s="13" t="n">
        <v>0.038045</v>
      </c>
      <c r="CU426" s="13" t="n">
        <v>0.037525</v>
      </c>
      <c r="CV426" s="13" t="n">
        <v>0.036019</v>
      </c>
      <c r="CW426" s="13" t="n">
        <v>0.045969</v>
      </c>
      <c r="CX426" s="13" t="n">
        <v>-0.050916</v>
      </c>
      <c r="CY426" s="13" t="n">
        <v>0.024776</v>
      </c>
      <c r="CZ426" s="13" t="n">
        <v>0.183297</v>
      </c>
      <c r="DA426" s="13" t="n">
        <v>0.08958</v>
      </c>
      <c r="DB426" s="13" t="n">
        <v>0.077042</v>
      </c>
      <c r="DC426" s="13" t="n">
        <v>0.09566</v>
      </c>
      <c r="DD426" s="13" t="n">
        <v>0.02182</v>
      </c>
      <c r="DE426" s="13" t="n">
        <v>0.023396</v>
      </c>
      <c r="DF426" s="13" t="n">
        <v>0.011055</v>
      </c>
      <c r="DG426" s="13" t="n">
        <v>0.012853</v>
      </c>
      <c r="DH426" s="13" t="n">
        <v>-0.018155</v>
      </c>
      <c r="DI426" s="13" t="n">
        <v>0.013589</v>
      </c>
      <c r="DJ426" s="13" t="n">
        <v>-0.034063</v>
      </c>
      <c r="DK426" s="13" t="n">
        <v>0.039859</v>
      </c>
      <c r="DL426" s="13" t="n">
        <v>0.0057</v>
      </c>
      <c r="DM426" s="13" t="n">
        <v>0.0589</v>
      </c>
      <c r="DN426" s="13" t="n">
        <v>-0.095829</v>
      </c>
      <c r="DO426" s="13" t="n">
        <v>0.005483</v>
      </c>
      <c r="DP426" s="13" t="n">
        <v>0.017931</v>
      </c>
      <c r="DQ426" s="13" t="n">
        <v>-0.080424</v>
      </c>
      <c r="DR426" s="13" t="n">
        <v>0.023442</v>
      </c>
      <c r="DS426" s="13" t="n">
        <v>-0.072115</v>
      </c>
      <c r="DT426" s="13" t="n">
        <v>0.115972</v>
      </c>
      <c r="DV426" s="13" t="n">
        <v>-0.017898</v>
      </c>
      <c r="DW426" s="13" t="n">
        <v>0.091002</v>
      </c>
      <c r="DX426" s="13" t="n">
        <v>0.001117</v>
      </c>
      <c r="DY426" s="13" t="n">
        <v>0.022477</v>
      </c>
      <c r="DZ426" s="13" t="n">
        <v>-0.013906</v>
      </c>
      <c r="EA426" s="13" t="n">
        <v>0.027451</v>
      </c>
      <c r="EB426" s="13" t="n">
        <v>-0.038053</v>
      </c>
      <c r="EC426" s="13" t="n">
        <v>0.011183</v>
      </c>
      <c r="ED426" s="13" t="n">
        <v>0.009837</v>
      </c>
      <c r="EE426" s="13" t="n">
        <v>0.069362</v>
      </c>
      <c r="EF426" s="13" t="n">
        <v>0.00185</v>
      </c>
      <c r="EG426" s="13" t="n">
        <v>0.037225</v>
      </c>
      <c r="EH426" s="13" t="n">
        <v>0.040893</v>
      </c>
      <c r="EI426" s="13" t="n">
        <v>-0.039627</v>
      </c>
      <c r="EJ426" s="13" t="n">
        <v>-0.122604</v>
      </c>
      <c r="EK426" s="13" t="n">
        <v>0.026862</v>
      </c>
      <c r="EL426" s="13" t="n">
        <v>-0.11858</v>
      </c>
      <c r="EM426" s="13" t="n">
        <v>0.107668</v>
      </c>
      <c r="EN426" s="13" t="n">
        <v>0.069291</v>
      </c>
      <c r="EO426" s="13" t="n">
        <v>-0.031799</v>
      </c>
      <c r="EP426" s="13" t="n">
        <v>0.039109</v>
      </c>
      <c r="EQ426" s="13" t="n">
        <v>-0.086469</v>
      </c>
      <c r="ER426" s="13" t="n">
        <v>0.092211</v>
      </c>
      <c r="ES426" s="13" t="n">
        <v>0.00861</v>
      </c>
      <c r="ET426" s="13" t="n">
        <v>-0.049638</v>
      </c>
      <c r="EU426" s="13" t="n">
        <v>0.039134</v>
      </c>
      <c r="EV426" s="13" t="n">
        <v>0.011202</v>
      </c>
      <c r="EW426" s="13" t="n">
        <v>0.027912</v>
      </c>
      <c r="EX426" s="13" t="n">
        <v>0.083354</v>
      </c>
      <c r="EY426" s="13" t="n">
        <v>-0.059186</v>
      </c>
      <c r="EZ426" s="13" t="n">
        <v>-0.109853</v>
      </c>
      <c r="FA426" s="13" t="n">
        <v>-0.227682</v>
      </c>
      <c r="FB426" s="13" t="n">
        <v>0.160596</v>
      </c>
      <c r="FC426" s="13" t="n">
        <v>0.052385</v>
      </c>
      <c r="FD426" s="13" t="n">
        <v>0.041493</v>
      </c>
      <c r="FE426" s="13" t="n">
        <v>0.029421</v>
      </c>
      <c r="FF426" s="13" t="n">
        <v>0.038437</v>
      </c>
      <c r="FG426" s="13" t="n">
        <v>-0.05288</v>
      </c>
      <c r="FH426" s="13" t="n">
        <v>0.030608</v>
      </c>
      <c r="FI426" s="13" t="n">
        <v>0.193071</v>
      </c>
      <c r="FJ426" s="13" t="n">
        <v>0.097805</v>
      </c>
      <c r="FK426" s="13" t="n">
        <v>0.082572</v>
      </c>
      <c r="FL426" s="13" t="n">
        <v>0.092176</v>
      </c>
      <c r="FM426" s="13" t="n">
        <v>0.032457</v>
      </c>
      <c r="FN426" s="13" t="n">
        <v>0.023833</v>
      </c>
      <c r="FO426" s="13" t="n">
        <v>0.016413</v>
      </c>
      <c r="FP426" s="13" t="n">
        <v>0.003494</v>
      </c>
      <c r="FQ426" s="13" t="n">
        <v>-0.023492</v>
      </c>
      <c r="FR426" s="13" t="n">
        <v>0.010659</v>
      </c>
      <c r="FS426" s="13" t="n">
        <v>-0.035282</v>
      </c>
      <c r="FT426" s="13" t="n">
        <v>0.041156</v>
      </c>
      <c r="FU426" s="13" t="n">
        <v>-0.003587</v>
      </c>
      <c r="FV426" s="13" t="n">
        <v>0.054826</v>
      </c>
      <c r="FW426" s="13" t="n">
        <v>-0.097752</v>
      </c>
      <c r="FX426" s="13" t="n">
        <v>0.003239</v>
      </c>
      <c r="FY426" s="13" t="n">
        <v>0.007621</v>
      </c>
      <c r="FZ426" s="13" t="n">
        <v>-0.080781</v>
      </c>
      <c r="GA426" s="13" t="n">
        <v>0.012501</v>
      </c>
      <c r="GB426" s="13" t="n">
        <v>-0.060414</v>
      </c>
      <c r="GC426" s="13" t="n">
        <v>0.113842</v>
      </c>
    </row>
    <row r="427" customFormat="false" ht="15" hidden="false" customHeight="false" outlineLevel="0" collapsed="false">
      <c r="B427" s="8" t="str">
        <f aca="false">Deals!B427</f>
        <v>ScanSource, Inc.</v>
      </c>
      <c r="C427" s="12" t="n">
        <v>1</v>
      </c>
      <c r="D427" s="13" t="n">
        <v>-0.008838</v>
      </c>
      <c r="E427" s="13" t="n">
        <v>0.112102</v>
      </c>
      <c r="F427" s="13" t="n">
        <v>-0.016037</v>
      </c>
      <c r="G427" s="13" t="n">
        <v>-0.161816</v>
      </c>
      <c r="H427" s="13" t="n">
        <v>-0.005556</v>
      </c>
      <c r="I427" s="13" t="n">
        <v>-0.044693</v>
      </c>
      <c r="J427" s="13" t="n">
        <v>-0.042398</v>
      </c>
      <c r="K427" s="13" t="n">
        <v>0.085496</v>
      </c>
      <c r="L427" s="13" t="n">
        <v>-0.035162</v>
      </c>
      <c r="M427" s="13" t="n">
        <v>0.141399</v>
      </c>
      <c r="N427" s="13" t="n">
        <v>0.029374</v>
      </c>
      <c r="O427" s="13" t="n">
        <v>0.023573</v>
      </c>
      <c r="P427" s="13" t="n">
        <v>-0.014545</v>
      </c>
      <c r="Q427" s="13" t="n">
        <v>-0.01845</v>
      </c>
      <c r="R427" s="13" t="n">
        <v>-0.025564</v>
      </c>
      <c r="S427" s="13" t="n">
        <v>-0.021605</v>
      </c>
      <c r="T427" s="13" t="n">
        <v>-0.096215</v>
      </c>
      <c r="U427" s="13" t="n">
        <v>0.114311</v>
      </c>
      <c r="V427" s="13" t="n">
        <v>-0.019838</v>
      </c>
      <c r="W427" s="13" t="n">
        <v>-0.046072</v>
      </c>
      <c r="X427" s="13" t="n">
        <v>0.051089</v>
      </c>
      <c r="Y427" s="13" t="n">
        <v>-0.22417</v>
      </c>
      <c r="Z427" s="13" t="n">
        <v>0.114687</v>
      </c>
      <c r="AA427" s="13" t="n">
        <v>0.04269</v>
      </c>
      <c r="AB427" s="13" t="n">
        <v>-0.167599</v>
      </c>
      <c r="AC427" s="13" t="n">
        <v>0.081033</v>
      </c>
      <c r="AD427" s="13" t="n">
        <v>0.057283</v>
      </c>
      <c r="AE427" s="13" t="n">
        <v>0.096594</v>
      </c>
      <c r="AF427" s="13" t="n">
        <v>0.043196</v>
      </c>
      <c r="AG427" s="13" t="n">
        <v>-0.055751</v>
      </c>
      <c r="AH427" s="13" t="n">
        <v>-0.185153</v>
      </c>
      <c r="AI427" s="13" t="n">
        <v>-0.247626</v>
      </c>
      <c r="AJ427" s="13" t="n">
        <v>0.211781</v>
      </c>
      <c r="AK427" s="13" t="n">
        <v>-0.048997</v>
      </c>
      <c r="AL427" s="13" t="n">
        <v>-0.022718</v>
      </c>
      <c r="AM427" s="13" t="n">
        <v>-0.047323</v>
      </c>
      <c r="AN427" s="13" t="n">
        <v>0.075817</v>
      </c>
      <c r="AO427" s="13" t="n">
        <v>-0.196841</v>
      </c>
      <c r="AP427" s="13" t="n">
        <v>0.013616</v>
      </c>
      <c r="AQ427" s="13" t="n">
        <v>0.248756</v>
      </c>
      <c r="AR427" s="13" t="n">
        <v>0.050996</v>
      </c>
      <c r="AS427" s="13" t="n">
        <v>-0.083017</v>
      </c>
      <c r="AT427" s="13" t="n">
        <v>0.175692</v>
      </c>
      <c r="AU427" s="13" t="n">
        <v>0.053094</v>
      </c>
      <c r="AV427" s="13" t="n">
        <v>0.009349</v>
      </c>
      <c r="AW427" s="13" t="n">
        <v>0.009924</v>
      </c>
      <c r="AX427" s="13" t="n">
        <v>-0.078611</v>
      </c>
      <c r="AY427" s="13" t="n">
        <v>-0.019197</v>
      </c>
      <c r="AZ427" s="13" t="n">
        <v>0.289598</v>
      </c>
      <c r="BA427" s="13" t="n">
        <v>-0.022203</v>
      </c>
      <c r="BB427" s="13" t="n">
        <v>0.028456</v>
      </c>
      <c r="BC427" s="13" t="n">
        <v>-0.126607</v>
      </c>
      <c r="BD427" s="13" t="n">
        <v>0.12256</v>
      </c>
      <c r="BE427" s="13" t="n">
        <v>-0.111174</v>
      </c>
      <c r="BF427" s="13" t="n">
        <v>0.012829</v>
      </c>
      <c r="BG427" s="13" t="n">
        <v>0.101647</v>
      </c>
      <c r="BH427" s="13" t="n">
        <v>-0.015809</v>
      </c>
      <c r="BI427" s="13" t="n">
        <v>0.131425</v>
      </c>
      <c r="BJ427" s="13" t="n">
        <v>-0.19618</v>
      </c>
      <c r="BK427" s="13" t="n">
        <v>0.026012</v>
      </c>
      <c r="BM427" s="13" t="n">
        <v>-0.038965</v>
      </c>
      <c r="BN427" s="13" t="n">
        <v>0.069507</v>
      </c>
      <c r="BO427" s="13" t="n">
        <v>0.008648</v>
      </c>
      <c r="BP427" s="13" t="n">
        <v>0.014171</v>
      </c>
      <c r="BQ427" s="13" t="n">
        <v>0.001966</v>
      </c>
      <c r="BR427" s="13" t="n">
        <v>0.021157</v>
      </c>
      <c r="BS427" s="13" t="n">
        <v>-0.039764</v>
      </c>
      <c r="BT427" s="13" t="n">
        <v>0.009736</v>
      </c>
      <c r="BU427" s="13" t="n">
        <v>0.045123</v>
      </c>
      <c r="BV427" s="13" t="n">
        <v>0.037877</v>
      </c>
      <c r="BW427" s="13" t="n">
        <v>0.011497</v>
      </c>
      <c r="BX427" s="13" t="n">
        <v>0.024535</v>
      </c>
      <c r="BY427" s="13" t="n">
        <v>0.024763</v>
      </c>
      <c r="BZ427" s="13" t="n">
        <v>-0.016478</v>
      </c>
      <c r="CA427" s="13" t="n">
        <v>-0.086489</v>
      </c>
      <c r="CB427" s="13" t="n">
        <v>0.008929</v>
      </c>
      <c r="CC427" s="13" t="n">
        <v>-0.120666</v>
      </c>
      <c r="CD427" s="13" t="n">
        <v>0.107042</v>
      </c>
      <c r="CE427" s="13" t="n">
        <v>0.010244</v>
      </c>
      <c r="CF427" s="13" t="n">
        <v>-0.025975</v>
      </c>
      <c r="CG427" s="13" t="n">
        <v>0.030981</v>
      </c>
      <c r="CH427" s="13" t="n">
        <v>-0.107217</v>
      </c>
      <c r="CI427" s="13" t="n">
        <v>0.066188</v>
      </c>
      <c r="CJ427" s="13" t="n">
        <v>-0.000628</v>
      </c>
      <c r="CK427" s="13" t="n">
        <v>-0.097937</v>
      </c>
      <c r="CL427" s="13" t="n">
        <v>0.042482</v>
      </c>
      <c r="CM427" s="13" t="n">
        <v>0.017889</v>
      </c>
      <c r="CN427" s="13" t="n">
        <v>0.01786</v>
      </c>
      <c r="CO427" s="13" t="n">
        <v>0.06965</v>
      </c>
      <c r="CP427" s="13" t="n">
        <v>-0.091534</v>
      </c>
      <c r="CQ427" s="13" t="n">
        <v>-0.105944</v>
      </c>
      <c r="CR427" s="13" t="n">
        <v>-0.319728</v>
      </c>
      <c r="CS427" s="13" t="n">
        <v>0.259626</v>
      </c>
      <c r="CT427" s="13" t="n">
        <v>0.07167</v>
      </c>
      <c r="CU427" s="13" t="n">
        <v>0.031663</v>
      </c>
      <c r="CV427" s="13" t="n">
        <v>0.02819</v>
      </c>
      <c r="CW427" s="13" t="n">
        <v>0.091547</v>
      </c>
      <c r="CX427" s="13" t="n">
        <v>-0.051048</v>
      </c>
      <c r="CY427" s="13" t="n">
        <v>0.061753</v>
      </c>
      <c r="CZ427" s="13" t="n">
        <v>0.190474</v>
      </c>
      <c r="DA427" s="13" t="n">
        <v>0.071491</v>
      </c>
      <c r="DB427" s="13" t="n">
        <v>0.089893</v>
      </c>
      <c r="DC427" s="13" t="n">
        <v>0.08839</v>
      </c>
      <c r="DD427" s="13" t="n">
        <v>0.074558</v>
      </c>
      <c r="DE427" s="13" t="n">
        <v>0.012305</v>
      </c>
      <c r="DF427" s="13" t="n">
        <v>0.071065</v>
      </c>
      <c r="DG427" s="13" t="n">
        <v>0.004465</v>
      </c>
      <c r="DH427" s="13" t="n">
        <v>-0.060784</v>
      </c>
      <c r="DI427" s="13" t="n">
        <v>0.024565</v>
      </c>
      <c r="DJ427" s="13" t="n">
        <v>0.033738</v>
      </c>
      <c r="DK427" s="13" t="n">
        <v>0.028453</v>
      </c>
      <c r="DL427" s="13" t="n">
        <v>-0.040391</v>
      </c>
      <c r="DM427" s="13" t="n">
        <v>0.050249</v>
      </c>
      <c r="DN427" s="13" t="n">
        <v>0.003868</v>
      </c>
      <c r="DO427" s="13" t="n">
        <v>0.027265</v>
      </c>
      <c r="DP427" s="13" t="n">
        <v>-0.000287</v>
      </c>
      <c r="DQ427" s="13" t="n">
        <v>-0.060679</v>
      </c>
      <c r="DR427" s="13" t="n">
        <v>0.059566</v>
      </c>
      <c r="DS427" s="13" t="n">
        <v>-0.128977</v>
      </c>
      <c r="DT427" s="13" t="n">
        <v>0.092258</v>
      </c>
      <c r="DV427" s="13" t="n">
        <v>-0.039855</v>
      </c>
      <c r="DW427" s="13" t="n">
        <v>0.070085</v>
      </c>
      <c r="DX427" s="13" t="n">
        <v>0.001568</v>
      </c>
      <c r="DY427" s="13" t="n">
        <v>0.020467</v>
      </c>
      <c r="DZ427" s="13" t="n">
        <v>0.002096</v>
      </c>
      <c r="EA427" s="13" t="n">
        <v>0.023978</v>
      </c>
      <c r="EB427" s="13" t="n">
        <v>-0.02306</v>
      </c>
      <c r="EC427" s="13" t="n">
        <v>0.005523</v>
      </c>
      <c r="ED427" s="13" t="n">
        <v>0.044326</v>
      </c>
      <c r="EE427" s="13" t="n">
        <v>0.050541</v>
      </c>
      <c r="EF427" s="13" t="n">
        <v>0.002107</v>
      </c>
      <c r="EG427" s="13" t="n">
        <v>0.023667</v>
      </c>
      <c r="EH427" s="13" t="n">
        <v>0.028519</v>
      </c>
      <c r="EI427" s="13" t="n">
        <v>-0.018531</v>
      </c>
      <c r="EJ427" s="13" t="n">
        <v>-0.090754</v>
      </c>
      <c r="EK427" s="13" t="n">
        <v>0.003332</v>
      </c>
      <c r="EL427" s="13" t="n">
        <v>-0.123315</v>
      </c>
      <c r="EM427" s="13" t="n">
        <v>0.116389</v>
      </c>
      <c r="EN427" s="13" t="n">
        <v>0.014066</v>
      </c>
      <c r="EO427" s="13" t="n">
        <v>-0.037679</v>
      </c>
      <c r="EP427" s="13" t="n">
        <v>0.033327</v>
      </c>
      <c r="EQ427" s="13" t="n">
        <v>-0.11674</v>
      </c>
      <c r="ER427" s="13" t="n">
        <v>0.059213</v>
      </c>
      <c r="ES427" s="13" t="n">
        <v>0.002977</v>
      </c>
      <c r="ET427" s="13" t="n">
        <v>-0.104777</v>
      </c>
      <c r="EU427" s="13" t="n">
        <v>0.052888</v>
      </c>
      <c r="EV427" s="13" t="n">
        <v>0.012588</v>
      </c>
      <c r="EW427" s="13" t="n">
        <v>0.029324</v>
      </c>
      <c r="EX427" s="13" t="n">
        <v>0.092391</v>
      </c>
      <c r="EY427" s="13" t="n">
        <v>-0.112669</v>
      </c>
      <c r="EZ427" s="13" t="n">
        <v>-0.11454</v>
      </c>
      <c r="FA427" s="13" t="n">
        <v>-0.355793</v>
      </c>
      <c r="FB427" s="13" t="n">
        <v>0.412707</v>
      </c>
      <c r="FC427" s="13" t="n">
        <v>0.071711</v>
      </c>
      <c r="FD427" s="13" t="n">
        <v>0.066996</v>
      </c>
      <c r="FE427" s="13" t="n">
        <v>0.020001</v>
      </c>
      <c r="FF427" s="13" t="n">
        <v>0.09015</v>
      </c>
      <c r="FG427" s="13" t="n">
        <v>-0.059242</v>
      </c>
      <c r="FH427" s="13" t="n">
        <v>0.066831</v>
      </c>
      <c r="FI427" s="13" t="n">
        <v>0.207981</v>
      </c>
      <c r="FJ427" s="13" t="n">
        <v>0.066273</v>
      </c>
      <c r="FK427" s="13" t="n">
        <v>0.082058</v>
      </c>
      <c r="FL427" s="13" t="n">
        <v>0.104681</v>
      </c>
      <c r="FM427" s="13" t="n">
        <v>0.087232</v>
      </c>
      <c r="FN427" s="13" t="n">
        <v>0.018575</v>
      </c>
      <c r="FO427" s="13" t="n">
        <v>0.064895</v>
      </c>
      <c r="FP427" s="13" t="n">
        <v>-0.004041</v>
      </c>
      <c r="FQ427" s="13" t="n">
        <v>-0.062834</v>
      </c>
      <c r="FR427" s="13" t="n">
        <v>0.023676</v>
      </c>
      <c r="FS427" s="13" t="n">
        <v>0.038432</v>
      </c>
      <c r="FT427" s="13" t="n">
        <v>0.027954</v>
      </c>
      <c r="FU427" s="13" t="n">
        <v>-0.042826</v>
      </c>
      <c r="FV427" s="13" t="n">
        <v>0.047521</v>
      </c>
      <c r="FW427" s="13" t="n">
        <v>0.005107</v>
      </c>
      <c r="FX427" s="13" t="n">
        <v>0.031754</v>
      </c>
      <c r="FY427" s="13" t="n">
        <v>0.002859</v>
      </c>
      <c r="FZ427" s="13" t="n">
        <v>-0.064882</v>
      </c>
      <c r="GA427" s="13" t="n">
        <v>0.048428</v>
      </c>
      <c r="GB427" s="13" t="n">
        <v>-0.118309</v>
      </c>
      <c r="GC427" s="13" t="n">
        <v>0.088304</v>
      </c>
    </row>
    <row r="428" customFormat="false" ht="15" hidden="false" customHeight="false" outlineLevel="0" collapsed="false">
      <c r="B428" s="8" t="str">
        <f aca="false">Deals!B428</f>
        <v>Novanta Inc.</v>
      </c>
      <c r="C428" s="12" t="n">
        <v>1</v>
      </c>
      <c r="D428" s="13" t="n">
        <v>0.059621</v>
      </c>
      <c r="E428" s="13" t="n">
        <v>0.11509</v>
      </c>
      <c r="F428" s="13" t="n">
        <v>0.084862</v>
      </c>
      <c r="G428" s="13" t="n">
        <v>0.016913</v>
      </c>
      <c r="H428" s="13" t="n">
        <v>0.039501</v>
      </c>
      <c r="I428" s="13" t="n">
        <v>0.158</v>
      </c>
      <c r="J428" s="13" t="n">
        <v>-0.035406</v>
      </c>
      <c r="K428" s="13" t="n">
        <v>-0.066249</v>
      </c>
      <c r="L428" s="13" t="n">
        <v>0.127517</v>
      </c>
      <c r="M428" s="13" t="n">
        <v>0.102891</v>
      </c>
      <c r="N428" s="13" t="n">
        <v>-0.039322</v>
      </c>
      <c r="O428" s="13" t="n">
        <v>0.000803</v>
      </c>
      <c r="P428" s="13" t="n">
        <v>0.228549</v>
      </c>
      <c r="Q428" s="13" t="n">
        <v>-0.10705</v>
      </c>
      <c r="R428" s="13" t="n">
        <v>-0.148977</v>
      </c>
      <c r="S428" s="13" t="n">
        <v>0.115444</v>
      </c>
      <c r="T428" s="13" t="n">
        <v>-0.029724</v>
      </c>
      <c r="U428" s="13" t="n">
        <v>0.106032</v>
      </c>
      <c r="V428" s="13" t="n">
        <v>0.172933</v>
      </c>
      <c r="W428" s="13" t="n">
        <v>0.036706</v>
      </c>
      <c r="X428" s="13" t="n">
        <v>0.027027</v>
      </c>
      <c r="Y428" s="13" t="n">
        <v>-0.080441</v>
      </c>
      <c r="Z428" s="13" t="n">
        <v>0.178455</v>
      </c>
      <c r="AA428" s="13" t="n">
        <v>-0.108271</v>
      </c>
      <c r="AB428" s="13" t="n">
        <v>-0.108098</v>
      </c>
      <c r="AC428" s="13" t="n">
        <v>0.0896</v>
      </c>
      <c r="AD428" s="13" t="n">
        <v>0.089697</v>
      </c>
      <c r="AE428" s="13" t="n">
        <v>0.046378</v>
      </c>
      <c r="AF428" s="13" t="n">
        <v>-0.050869</v>
      </c>
      <c r="AG428" s="13" t="n">
        <v>0.025893</v>
      </c>
      <c r="AH428" s="13" t="n">
        <v>-0.016753</v>
      </c>
      <c r="AI428" s="13" t="n">
        <v>-0.104585</v>
      </c>
      <c r="AJ428" s="13" t="n">
        <v>0.087757</v>
      </c>
      <c r="AK428" s="13" t="n">
        <v>0.182069</v>
      </c>
      <c r="AL428" s="13" t="n">
        <v>0.039529</v>
      </c>
      <c r="AM428" s="13" t="n">
        <v>-0.028941</v>
      </c>
      <c r="AN428" s="13" t="n">
        <v>0.033661</v>
      </c>
      <c r="AO428" s="13" t="n">
        <v>-0.017076</v>
      </c>
      <c r="AP428" s="13" t="n">
        <v>0.032087</v>
      </c>
      <c r="AQ428" s="13" t="n">
        <v>0.103569</v>
      </c>
      <c r="AR428" s="13" t="n">
        <v>-0.014669</v>
      </c>
      <c r="AS428" s="13" t="n">
        <v>0.116678</v>
      </c>
      <c r="AT428" s="13" t="n">
        <v>0.040745</v>
      </c>
      <c r="AU428" s="13" t="n">
        <v>-0.048473</v>
      </c>
      <c r="AV428" s="13" t="n">
        <v>0.032353</v>
      </c>
      <c r="AW428" s="13" t="n">
        <v>-0.025949</v>
      </c>
      <c r="AX428" s="13" t="n">
        <v>0.06983</v>
      </c>
      <c r="AY428" s="13" t="n">
        <v>-0.075376</v>
      </c>
      <c r="AZ428" s="13" t="n">
        <v>0.020545</v>
      </c>
      <c r="BA428" s="13" t="n">
        <v>-0.052806</v>
      </c>
      <c r="BB428" s="13" t="n">
        <v>0.024457</v>
      </c>
      <c r="BC428" s="13" t="n">
        <v>-0.080613</v>
      </c>
      <c r="BD428" s="13" t="n">
        <v>-0.005266</v>
      </c>
      <c r="BE428" s="13" t="n">
        <v>-0.163775</v>
      </c>
      <c r="BF428" s="13" t="n">
        <v>-0.001611</v>
      </c>
      <c r="BG428" s="13" t="n">
        <v>0.012199</v>
      </c>
      <c r="BH428" s="13" t="n">
        <v>-0.180685</v>
      </c>
      <c r="BI428" s="13" t="n">
        <v>-0.032766</v>
      </c>
      <c r="BJ428" s="13" t="n">
        <v>-0.019338</v>
      </c>
      <c r="BK428" s="13" t="n">
        <v>0.128546</v>
      </c>
      <c r="BM428" s="13" t="n">
        <v>-0.008322</v>
      </c>
      <c r="BN428" s="13" t="n">
        <v>0.056939</v>
      </c>
      <c r="BO428" s="13" t="n">
        <v>0.002457</v>
      </c>
      <c r="BP428" s="13" t="n">
        <v>0.021676</v>
      </c>
      <c r="BQ428" s="13" t="n">
        <v>0.000668</v>
      </c>
      <c r="BR428" s="13" t="n">
        <v>0.028132</v>
      </c>
      <c r="BS428" s="13" t="n">
        <v>-0.040882</v>
      </c>
      <c r="BT428" s="13" t="n">
        <v>0.020508</v>
      </c>
      <c r="BU428" s="13" t="n">
        <v>0.001011</v>
      </c>
      <c r="BV428" s="13" t="n">
        <v>0.086613</v>
      </c>
      <c r="BW428" s="13" t="n">
        <v>0.011741</v>
      </c>
      <c r="BX428" s="13" t="n">
        <v>0.014514</v>
      </c>
      <c r="BY428" s="13" t="n">
        <v>0.076902</v>
      </c>
      <c r="BZ428" s="13" t="n">
        <v>-0.014745</v>
      </c>
      <c r="CA428" s="13" t="n">
        <v>-0.126874</v>
      </c>
      <c r="CB428" s="13" t="n">
        <v>0.032953</v>
      </c>
      <c r="CC428" s="13" t="n">
        <v>-0.121824</v>
      </c>
      <c r="CD428" s="13" t="n">
        <v>0.105013</v>
      </c>
      <c r="CE428" s="13" t="n">
        <v>0.062329</v>
      </c>
      <c r="CF428" s="13" t="n">
        <v>-0.003609</v>
      </c>
      <c r="CG428" s="13" t="n">
        <v>0.031597</v>
      </c>
      <c r="CH428" s="13" t="n">
        <v>-0.087487</v>
      </c>
      <c r="CI428" s="13" t="n">
        <v>0.087277</v>
      </c>
      <c r="CJ428" s="13" t="n">
        <v>-0.028809</v>
      </c>
      <c r="CK428" s="13" t="n">
        <v>-0.01142</v>
      </c>
      <c r="CL428" s="13" t="n">
        <v>-0.016157</v>
      </c>
      <c r="CM428" s="13" t="n">
        <v>0.036256</v>
      </c>
      <c r="CN428" s="13" t="n">
        <v>0.080028</v>
      </c>
      <c r="CO428" s="13" t="n">
        <v>0.039635</v>
      </c>
      <c r="CP428" s="13" t="n">
        <v>-0.02818</v>
      </c>
      <c r="CQ428" s="13" t="n">
        <v>-0.076341</v>
      </c>
      <c r="CR428" s="13" t="n">
        <v>-0.193604</v>
      </c>
      <c r="CS428" s="13" t="n">
        <v>0.193768</v>
      </c>
      <c r="CT428" s="13" t="n">
        <v>0.102705</v>
      </c>
      <c r="CU428" s="13" t="n">
        <v>0.05686</v>
      </c>
      <c r="CV428" s="13" t="n">
        <v>0.007253</v>
      </c>
      <c r="CW428" s="13" t="n">
        <v>0.079862</v>
      </c>
      <c r="CX428" s="13" t="n">
        <v>0.003401</v>
      </c>
      <c r="CY428" s="13" t="n">
        <v>-0.019809</v>
      </c>
      <c r="CZ428" s="13" t="n">
        <v>0.214791</v>
      </c>
      <c r="DA428" s="13" t="n">
        <v>0.115065</v>
      </c>
      <c r="DB428" s="13" t="n">
        <v>0.116678</v>
      </c>
      <c r="DC428" s="13" t="n">
        <v>0.040745</v>
      </c>
      <c r="DD428" s="13" t="n">
        <v>-0.048473</v>
      </c>
      <c r="DE428" s="13" t="n">
        <v>0.032353</v>
      </c>
      <c r="DF428" s="13" t="n">
        <v>-0.025949</v>
      </c>
      <c r="DG428" s="13" t="n">
        <v>0.06983</v>
      </c>
      <c r="DH428" s="13" t="n">
        <v>-0.075376</v>
      </c>
      <c r="DI428" s="13" t="n">
        <v>0.020545</v>
      </c>
      <c r="DJ428" s="13" t="n">
        <v>-0.052806</v>
      </c>
      <c r="DK428" s="13" t="n">
        <v>0.024457</v>
      </c>
      <c r="DL428" s="13" t="n">
        <v>-0.080613</v>
      </c>
      <c r="DM428" s="13" t="n">
        <v>-0.005266</v>
      </c>
      <c r="DN428" s="13" t="n">
        <v>-0.163775</v>
      </c>
      <c r="DO428" s="13" t="n">
        <v>-0.001611</v>
      </c>
      <c r="DP428" s="13" t="n">
        <v>0.012199</v>
      </c>
      <c r="DQ428" s="13" t="n">
        <v>-0.180685</v>
      </c>
      <c r="DR428" s="13" t="n">
        <v>-0.032766</v>
      </c>
      <c r="DS428" s="13" t="n">
        <v>-0.019338</v>
      </c>
      <c r="DT428" s="13" t="n">
        <v>0.128546</v>
      </c>
      <c r="DV428" s="13" t="n">
        <v>-0.00633</v>
      </c>
      <c r="DW428" s="13" t="n">
        <v>0.065065</v>
      </c>
      <c r="DX428" s="13" t="n">
        <v>0.003386</v>
      </c>
      <c r="DY428" s="13" t="n">
        <v>0.017911</v>
      </c>
      <c r="DZ428" s="13" t="n">
        <v>0.013895</v>
      </c>
      <c r="EA428" s="13" t="n">
        <v>0.034612</v>
      </c>
      <c r="EB428" s="13" t="n">
        <v>-0.042567</v>
      </c>
      <c r="EC428" s="13" t="n">
        <v>0.0217</v>
      </c>
      <c r="ED428" s="13" t="n">
        <v>0.00687</v>
      </c>
      <c r="EE428" s="13" t="n">
        <v>0.088975</v>
      </c>
      <c r="EF428" s="13" t="n">
        <v>0.018863</v>
      </c>
      <c r="EG428" s="13" t="n">
        <v>0.018278</v>
      </c>
      <c r="EH428" s="13" t="n">
        <v>0.080577</v>
      </c>
      <c r="EI428" s="13" t="n">
        <v>-0.022076</v>
      </c>
      <c r="EJ428" s="13" t="n">
        <v>-0.128605</v>
      </c>
      <c r="EK428" s="13" t="n">
        <v>0.03849</v>
      </c>
      <c r="EL428" s="13" t="n">
        <v>-0.118677</v>
      </c>
      <c r="EM428" s="13" t="n">
        <v>0.111825</v>
      </c>
      <c r="EN428" s="13" t="n">
        <v>0.058983</v>
      </c>
      <c r="EO428" s="13" t="n">
        <v>-0.002331</v>
      </c>
      <c r="EP428" s="13" t="n">
        <v>0.039686</v>
      </c>
      <c r="EQ428" s="13" t="n">
        <v>-0.087181</v>
      </c>
      <c r="ER428" s="13" t="n">
        <v>0.089517</v>
      </c>
      <c r="ES428" s="13" t="n">
        <v>-0.030387</v>
      </c>
      <c r="ET428" s="13" t="n">
        <v>-0.027645</v>
      </c>
      <c r="EU428" s="13" t="n">
        <v>-0.007693</v>
      </c>
      <c r="EV428" s="13" t="n">
        <v>0.029804</v>
      </c>
      <c r="EW428" s="13" t="n">
        <v>0.120162</v>
      </c>
      <c r="EX428" s="13" t="n">
        <v>0.049735</v>
      </c>
      <c r="EY428" s="13" t="n">
        <v>-0.026751</v>
      </c>
      <c r="EZ428" s="13" t="n">
        <v>-0.068025</v>
      </c>
      <c r="FA428" s="13" t="n">
        <v>-0.203745</v>
      </c>
      <c r="FB428" s="13" t="n">
        <v>0.199644</v>
      </c>
      <c r="FC428" s="13" t="n">
        <v>0.10533</v>
      </c>
      <c r="FD428" s="13" t="n">
        <v>0.060359</v>
      </c>
      <c r="FE428" s="13" t="n">
        <v>0.001874</v>
      </c>
      <c r="FF428" s="13" t="n">
        <v>0.087533</v>
      </c>
      <c r="FG428" s="13" t="n">
        <v>-0.011573</v>
      </c>
      <c r="FH428" s="13" t="n">
        <v>-0.028636</v>
      </c>
      <c r="FI428" s="13" t="n">
        <v>0.206308</v>
      </c>
      <c r="FJ428" s="13" t="n">
        <v>0.094331</v>
      </c>
      <c r="FK428" s="13" t="n">
        <v>0.112618</v>
      </c>
      <c r="FL428" s="13" t="n">
        <v>0.051624</v>
      </c>
      <c r="FM428" s="13" t="n">
        <v>-0.046095</v>
      </c>
      <c r="FN428" s="13" t="n">
        <v>0.028573</v>
      </c>
      <c r="FO428" s="13" t="n">
        <v>-0.026132</v>
      </c>
      <c r="FP428" s="13" t="n">
        <v>0.06635</v>
      </c>
      <c r="FQ428" s="13" t="n">
        <v>-0.076813</v>
      </c>
      <c r="FR428" s="13" t="n">
        <v>0.018217</v>
      </c>
      <c r="FS428" s="13" t="n">
        <v>-0.053317</v>
      </c>
      <c r="FT428" s="13" t="n">
        <v>0.021146</v>
      </c>
      <c r="FU428" s="13" t="n">
        <v>-0.091985</v>
      </c>
      <c r="FV428" s="13" t="n">
        <v>-0.014805</v>
      </c>
      <c r="FW428" s="13" t="n">
        <v>-0.173369</v>
      </c>
      <c r="FX428" s="13" t="n">
        <v>-0.012789</v>
      </c>
      <c r="FY428" s="13" t="n">
        <v>0.018464</v>
      </c>
      <c r="FZ428" s="13" t="n">
        <v>-0.198696</v>
      </c>
      <c r="GA428" s="13" t="n">
        <v>-0.057167</v>
      </c>
      <c r="GB428" s="13" t="n">
        <v>-0.02625</v>
      </c>
      <c r="GC428" s="13" t="n">
        <v>0.129928</v>
      </c>
    </row>
    <row r="429" customFormat="false" ht="15" hidden="false" customHeight="false" outlineLevel="0" collapsed="false">
      <c r="B429" s="8" t="str">
        <f aca="false">Deals!B429</f>
        <v>Consolidated Communications Holdings, Inc.</v>
      </c>
      <c r="C429" s="12" t="n">
        <v>1</v>
      </c>
      <c r="D429" s="13" t="n">
        <v>0.025</v>
      </c>
      <c r="E429" s="13" t="n">
        <v>0.034146</v>
      </c>
      <c r="F429" s="13" t="n">
        <v>0.025</v>
      </c>
      <c r="G429" s="13" t="n">
        <v>-0.262389</v>
      </c>
      <c r="H429" s="13" t="n">
        <v>-0.137907</v>
      </c>
      <c r="I429" s="13" t="n">
        <v>0.053076</v>
      </c>
      <c r="J429" s="13" t="n">
        <v>-0.071486</v>
      </c>
      <c r="K429" s="13" t="n">
        <v>-0.051903</v>
      </c>
      <c r="L429" s="13" t="n">
        <v>0.066367</v>
      </c>
      <c r="M429" s="13" t="n">
        <v>-0.007965</v>
      </c>
      <c r="N429" s="13" t="n">
        <v>0.102587</v>
      </c>
      <c r="O429" s="13" t="n">
        <v>0.062086</v>
      </c>
      <c r="P429" s="13" t="n">
        <v>-0.072998</v>
      </c>
      <c r="Q429" s="13" t="n">
        <v>0.104149</v>
      </c>
      <c r="R429" s="13" t="n">
        <v>-0.01017</v>
      </c>
      <c r="S429" s="13" t="n">
        <v>0.099042</v>
      </c>
      <c r="T429" s="13" t="n">
        <v>-0.281977</v>
      </c>
      <c r="U429" s="13" t="n">
        <v>0.120142</v>
      </c>
      <c r="V429" s="13" t="n">
        <v>-0.070225</v>
      </c>
      <c r="W429" s="13" t="n">
        <v>0.098691</v>
      </c>
      <c r="X429" s="13" t="n">
        <v>-0.491567</v>
      </c>
      <c r="Y429" s="13" t="n">
        <v>-0.224806</v>
      </c>
      <c r="Z429" s="13" t="n">
        <v>0.2325</v>
      </c>
      <c r="AA429" s="13" t="n">
        <v>-0.044625</v>
      </c>
      <c r="AB429" s="13" t="n">
        <v>-0.144374</v>
      </c>
      <c r="AC429" s="13" t="n">
        <v>0.181141</v>
      </c>
      <c r="AD429" s="13" t="n">
        <v>-0.159664</v>
      </c>
      <c r="AE429" s="13" t="n">
        <v>-0.0925</v>
      </c>
      <c r="AF429" s="13" t="n">
        <v>0.068871</v>
      </c>
      <c r="AG429" s="13" t="n">
        <v>0.244845</v>
      </c>
      <c r="AH429" s="13" t="n">
        <v>0.287785</v>
      </c>
      <c r="AI429" s="13" t="n">
        <v>-0.268489</v>
      </c>
      <c r="AJ429" s="13" t="n">
        <v>0.378022</v>
      </c>
      <c r="AK429" s="13" t="n">
        <v>-0.033493</v>
      </c>
      <c r="AL429" s="13" t="n">
        <v>0.117162</v>
      </c>
      <c r="AM429" s="13" t="n">
        <v>0.078287</v>
      </c>
      <c r="AN429" s="13" t="n">
        <v>0.065753</v>
      </c>
      <c r="AO429" s="13" t="n">
        <v>-0.268638</v>
      </c>
      <c r="AP429" s="13" t="n">
        <v>-0.179262</v>
      </c>
      <c r="AQ429" s="13" t="n">
        <v>0.199143</v>
      </c>
      <c r="AR429" s="13" t="n">
        <v>-0.126786</v>
      </c>
      <c r="AS429" s="13" t="n">
        <v>0.248466</v>
      </c>
      <c r="AT429" s="13" t="n">
        <v>-0.138411</v>
      </c>
      <c r="AU429" s="13" t="n">
        <v>0.368821</v>
      </c>
      <c r="AV429" s="13" t="n">
        <v>0</v>
      </c>
      <c r="AW429" s="13" t="n">
        <v>0.3</v>
      </c>
      <c r="AX429" s="13" t="n">
        <v>-0.060897</v>
      </c>
      <c r="AY429" s="13" t="n">
        <v>-0.125142</v>
      </c>
      <c r="AZ429" s="13" t="n">
        <v>0.205462</v>
      </c>
      <c r="BA429" s="13" t="n">
        <v>-0.00863</v>
      </c>
      <c r="BB429" s="13" t="n">
        <v>-0.194777</v>
      </c>
      <c r="BC429" s="13" t="n">
        <v>0.016216</v>
      </c>
      <c r="BD429" s="13" t="n">
        <v>-0.005319</v>
      </c>
      <c r="BE429" s="13" t="n">
        <v>-0.03877</v>
      </c>
      <c r="BF429" s="13" t="n">
        <v>-0.009736</v>
      </c>
      <c r="BG429" s="13" t="n">
        <v>-0.171348</v>
      </c>
      <c r="BH429" s="13" t="n">
        <v>0.008475</v>
      </c>
      <c r="BI429" s="13" t="n">
        <v>0.112605</v>
      </c>
      <c r="BJ429" s="13" t="n">
        <v>0.057402</v>
      </c>
      <c r="BK429" s="13" t="n">
        <v>-0.057143</v>
      </c>
      <c r="BM429" s="13" t="n">
        <v>-0.008322</v>
      </c>
      <c r="BN429" s="13" t="n">
        <v>0.056939</v>
      </c>
      <c r="BO429" s="13" t="n">
        <v>0.002457</v>
      </c>
      <c r="BP429" s="13" t="n">
        <v>0.021676</v>
      </c>
      <c r="BQ429" s="13" t="n">
        <v>0.000668</v>
      </c>
      <c r="BR429" s="13" t="n">
        <v>0.028132</v>
      </c>
      <c r="BS429" s="13" t="n">
        <v>-0.040882</v>
      </c>
      <c r="BT429" s="13" t="n">
        <v>0.020508</v>
      </c>
      <c r="BU429" s="13" t="n">
        <v>0.001011</v>
      </c>
      <c r="BV429" s="13" t="n">
        <v>0.086613</v>
      </c>
      <c r="BW429" s="13" t="n">
        <v>0.011741</v>
      </c>
      <c r="BX429" s="13" t="n">
        <v>0.014514</v>
      </c>
      <c r="BY429" s="13" t="n">
        <v>0.076902</v>
      </c>
      <c r="BZ429" s="13" t="n">
        <v>-0.014745</v>
      </c>
      <c r="CA429" s="13" t="n">
        <v>-0.126874</v>
      </c>
      <c r="CB429" s="13" t="n">
        <v>0.032953</v>
      </c>
      <c r="CC429" s="13" t="n">
        <v>-0.121824</v>
      </c>
      <c r="CD429" s="13" t="n">
        <v>0.105013</v>
      </c>
      <c r="CE429" s="13" t="n">
        <v>0.062329</v>
      </c>
      <c r="CF429" s="13" t="n">
        <v>-0.003609</v>
      </c>
      <c r="CG429" s="13" t="n">
        <v>0.031597</v>
      </c>
      <c r="CH429" s="13" t="n">
        <v>-0.087487</v>
      </c>
      <c r="CI429" s="13" t="n">
        <v>0.087277</v>
      </c>
      <c r="CJ429" s="13" t="n">
        <v>-0.028809</v>
      </c>
      <c r="CK429" s="13" t="n">
        <v>-0.01142</v>
      </c>
      <c r="CL429" s="13" t="n">
        <v>-0.016157</v>
      </c>
      <c r="CM429" s="13" t="n">
        <v>0.036256</v>
      </c>
      <c r="CN429" s="13" t="n">
        <v>0.080028</v>
      </c>
      <c r="CO429" s="13" t="n">
        <v>0.039635</v>
      </c>
      <c r="CP429" s="13" t="n">
        <v>-0.02818</v>
      </c>
      <c r="CQ429" s="13" t="n">
        <v>-0.076341</v>
      </c>
      <c r="CR429" s="13" t="n">
        <v>-0.193604</v>
      </c>
      <c r="CS429" s="13" t="n">
        <v>0.193768</v>
      </c>
      <c r="CT429" s="13" t="n">
        <v>0.102705</v>
      </c>
      <c r="CU429" s="13" t="n">
        <v>0.05686</v>
      </c>
      <c r="CV429" s="13" t="n">
        <v>0.007253</v>
      </c>
      <c r="CW429" s="13" t="n">
        <v>0.079862</v>
      </c>
      <c r="CX429" s="13" t="n">
        <v>0.003401</v>
      </c>
      <c r="CY429" s="13" t="n">
        <v>-0.019809</v>
      </c>
      <c r="CZ429" s="13" t="n">
        <v>0.214791</v>
      </c>
      <c r="DA429" s="13" t="n">
        <v>0.115065</v>
      </c>
      <c r="DB429" s="13" t="n">
        <v>0.116678</v>
      </c>
      <c r="DC429" s="13" t="n">
        <v>0.040745</v>
      </c>
      <c r="DD429" s="13" t="n">
        <v>-0.048473</v>
      </c>
      <c r="DE429" s="13" t="n">
        <v>0.032353</v>
      </c>
      <c r="DF429" s="13" t="n">
        <v>-0.025949</v>
      </c>
      <c r="DG429" s="13" t="n">
        <v>0.06983</v>
      </c>
      <c r="DH429" s="13" t="n">
        <v>-0.075376</v>
      </c>
      <c r="DI429" s="13" t="n">
        <v>0.020545</v>
      </c>
      <c r="DJ429" s="13" t="n">
        <v>-0.052806</v>
      </c>
      <c r="DK429" s="13" t="n">
        <v>0.024457</v>
      </c>
      <c r="DL429" s="13" t="n">
        <v>-0.080613</v>
      </c>
      <c r="DM429" s="13" t="n">
        <v>-0.005266</v>
      </c>
      <c r="DN429" s="13" t="n">
        <v>-0.163775</v>
      </c>
      <c r="DO429" s="13" t="n">
        <v>-0.001611</v>
      </c>
      <c r="DP429" s="13" t="n">
        <v>0.012199</v>
      </c>
      <c r="DQ429" s="13" t="n">
        <v>-0.180685</v>
      </c>
      <c r="DR429" s="13" t="n">
        <v>-0.032766</v>
      </c>
      <c r="DS429" s="13" t="n">
        <v>-0.019338</v>
      </c>
      <c r="DT429" s="13" t="n">
        <v>0.128546</v>
      </c>
      <c r="DV429" s="13" t="n">
        <v>-0.00633</v>
      </c>
      <c r="DW429" s="13" t="n">
        <v>0.065065</v>
      </c>
      <c r="DX429" s="13" t="n">
        <v>0.003386</v>
      </c>
      <c r="DY429" s="13" t="n">
        <v>0.017911</v>
      </c>
      <c r="DZ429" s="13" t="n">
        <v>0.013895</v>
      </c>
      <c r="EA429" s="13" t="n">
        <v>0.034612</v>
      </c>
      <c r="EB429" s="13" t="n">
        <v>-0.042567</v>
      </c>
      <c r="EC429" s="13" t="n">
        <v>0.0217</v>
      </c>
      <c r="ED429" s="13" t="n">
        <v>0.00687</v>
      </c>
      <c r="EE429" s="13" t="n">
        <v>0.088975</v>
      </c>
      <c r="EF429" s="13" t="n">
        <v>0.018863</v>
      </c>
      <c r="EG429" s="13" t="n">
        <v>0.018278</v>
      </c>
      <c r="EH429" s="13" t="n">
        <v>0.080577</v>
      </c>
      <c r="EI429" s="13" t="n">
        <v>-0.022076</v>
      </c>
      <c r="EJ429" s="13" t="n">
        <v>-0.128605</v>
      </c>
      <c r="EK429" s="13" t="n">
        <v>0.03849</v>
      </c>
      <c r="EL429" s="13" t="n">
        <v>-0.118677</v>
      </c>
      <c r="EM429" s="13" t="n">
        <v>0.111825</v>
      </c>
      <c r="EN429" s="13" t="n">
        <v>0.058983</v>
      </c>
      <c r="EO429" s="13" t="n">
        <v>-0.002331</v>
      </c>
      <c r="EP429" s="13" t="n">
        <v>0.039686</v>
      </c>
      <c r="EQ429" s="13" t="n">
        <v>-0.087181</v>
      </c>
      <c r="ER429" s="13" t="n">
        <v>0.089517</v>
      </c>
      <c r="ES429" s="13" t="n">
        <v>-0.030387</v>
      </c>
      <c r="ET429" s="13" t="n">
        <v>-0.027645</v>
      </c>
      <c r="EU429" s="13" t="n">
        <v>-0.007693</v>
      </c>
      <c r="EV429" s="13" t="n">
        <v>0.029804</v>
      </c>
      <c r="EW429" s="13" t="n">
        <v>0.120162</v>
      </c>
      <c r="EX429" s="13" t="n">
        <v>0.049735</v>
      </c>
      <c r="EY429" s="13" t="n">
        <v>-0.026751</v>
      </c>
      <c r="EZ429" s="13" t="n">
        <v>-0.068025</v>
      </c>
      <c r="FA429" s="13" t="n">
        <v>-0.203745</v>
      </c>
      <c r="FB429" s="13" t="n">
        <v>0.199644</v>
      </c>
      <c r="FC429" s="13" t="n">
        <v>0.10533</v>
      </c>
      <c r="FD429" s="13" t="n">
        <v>0.060359</v>
      </c>
      <c r="FE429" s="13" t="n">
        <v>0.001874</v>
      </c>
      <c r="FF429" s="13" t="n">
        <v>0.087533</v>
      </c>
      <c r="FG429" s="13" t="n">
        <v>-0.011573</v>
      </c>
      <c r="FH429" s="13" t="n">
        <v>-0.028636</v>
      </c>
      <c r="FI429" s="13" t="n">
        <v>0.206308</v>
      </c>
      <c r="FJ429" s="13" t="n">
        <v>0.094331</v>
      </c>
      <c r="FK429" s="13" t="n">
        <v>0.112618</v>
      </c>
      <c r="FL429" s="13" t="n">
        <v>0.051624</v>
      </c>
      <c r="FM429" s="13" t="n">
        <v>-0.046095</v>
      </c>
      <c r="FN429" s="13" t="n">
        <v>0.028573</v>
      </c>
      <c r="FO429" s="13" t="n">
        <v>-0.026132</v>
      </c>
      <c r="FP429" s="13" t="n">
        <v>0.06635</v>
      </c>
      <c r="FQ429" s="13" t="n">
        <v>-0.076813</v>
      </c>
      <c r="FR429" s="13" t="n">
        <v>0.018217</v>
      </c>
      <c r="FS429" s="13" t="n">
        <v>-0.053317</v>
      </c>
      <c r="FT429" s="13" t="n">
        <v>0.021146</v>
      </c>
      <c r="FU429" s="13" t="n">
        <v>-0.091985</v>
      </c>
      <c r="FV429" s="13" t="n">
        <v>-0.014805</v>
      </c>
      <c r="FW429" s="13" t="n">
        <v>-0.173369</v>
      </c>
      <c r="FX429" s="13" t="n">
        <v>-0.012789</v>
      </c>
      <c r="FY429" s="13" t="n">
        <v>0.018464</v>
      </c>
      <c r="FZ429" s="13" t="n">
        <v>-0.198696</v>
      </c>
      <c r="GA429" s="13" t="n">
        <v>-0.057167</v>
      </c>
      <c r="GB429" s="13" t="n">
        <v>-0.02625</v>
      </c>
      <c r="GC429" s="13" t="n">
        <v>0.129928</v>
      </c>
    </row>
    <row r="430" customFormat="false" ht="15" hidden="false" customHeight="false" outlineLevel="0" collapsed="false">
      <c r="B430" s="8" t="str">
        <f aca="false">Deals!B430</f>
        <v>Core-Mark Holding Company, LLC</v>
      </c>
      <c r="C430" s="12" t="n">
        <v>1</v>
      </c>
      <c r="D430" s="13" t="n">
        <v>-0.259613</v>
      </c>
      <c r="E430" s="13" t="n">
        <v>0.187731</v>
      </c>
      <c r="F430" s="13" t="n">
        <v>0.059739</v>
      </c>
      <c r="G430" s="13" t="n">
        <v>-0.023488</v>
      </c>
      <c r="H430" s="13" t="n">
        <v>-0.047648</v>
      </c>
      <c r="I430" s="13" t="n">
        <v>-0.300507</v>
      </c>
      <c r="J430" s="13" t="n">
        <v>-0.073336</v>
      </c>
      <c r="K430" s="13" t="n">
        <v>0.043478</v>
      </c>
      <c r="L430" s="13" t="n">
        <v>-0.030574</v>
      </c>
      <c r="M430" s="13" t="n">
        <v>-0.048035</v>
      </c>
      <c r="N430" s="13" t="n">
        <v>0.16291</v>
      </c>
      <c r="O430" s="13" t="n">
        <v>0.065198</v>
      </c>
      <c r="P430" s="13" t="n">
        <v>0.483457</v>
      </c>
      <c r="Q430" s="13" t="n">
        <v>-0.050601</v>
      </c>
      <c r="R430" s="13" t="n">
        <v>0.131037</v>
      </c>
      <c r="S430" s="13" t="n">
        <v>-0.312939</v>
      </c>
      <c r="T430" s="13" t="n">
        <v>-0.115297</v>
      </c>
      <c r="U430" s="13" t="n">
        <v>0.19914</v>
      </c>
      <c r="V430" s="13" t="n">
        <v>0.130201</v>
      </c>
      <c r="W430" s="13" t="n">
        <v>0.181847</v>
      </c>
      <c r="X430" s="13" t="n">
        <v>-0.021007</v>
      </c>
      <c r="Y430" s="13" t="n">
        <v>0.017607</v>
      </c>
      <c r="Z430" s="13" t="n">
        <v>0.077007</v>
      </c>
      <c r="AA430" s="13" t="n">
        <v>-0.057654</v>
      </c>
      <c r="AB430" s="13" t="n">
        <v>-0.131713</v>
      </c>
      <c r="AC430" s="13" t="n">
        <v>-0.008336</v>
      </c>
      <c r="AD430" s="13" t="n">
        <v>-0.049813</v>
      </c>
      <c r="AE430" s="13" t="n">
        <v>-0.113041</v>
      </c>
      <c r="AF430" s="13" t="n">
        <v>0.008905</v>
      </c>
      <c r="AG430" s="13" t="n">
        <v>-0.137918</v>
      </c>
      <c r="AH430" s="13" t="n">
        <v>-0.018345</v>
      </c>
      <c r="AI430" s="13" t="n">
        <v>0.246849</v>
      </c>
      <c r="AJ430" s="13" t="n">
        <v>0.00595</v>
      </c>
      <c r="AK430" s="13" t="n">
        <v>-0.022269</v>
      </c>
      <c r="AL430" s="13" t="n">
        <v>-0.107934</v>
      </c>
      <c r="AM430" s="13" t="n">
        <v>0.0625</v>
      </c>
      <c r="AN430" s="13" t="n">
        <v>0.264706</v>
      </c>
      <c r="AO430" s="13" t="n">
        <v>-0.134351</v>
      </c>
      <c r="AP430" s="13" t="n">
        <v>-0.054615</v>
      </c>
      <c r="AQ430" s="13" t="n">
        <v>0.145155</v>
      </c>
      <c r="AR430" s="13" t="n">
        <v>-0.058352</v>
      </c>
      <c r="AS430" s="13" t="n">
        <v>0.044263</v>
      </c>
      <c r="AT430" s="13" t="n">
        <v>0.062276</v>
      </c>
      <c r="AU430" s="13" t="n">
        <v>0.191529</v>
      </c>
      <c r="AV430" s="13" t="n">
        <v>0.100026</v>
      </c>
      <c r="AW430" s="13" t="n">
        <v>0.080592</v>
      </c>
      <c r="AX430" s="13" t="n">
        <v>-0.018535</v>
      </c>
      <c r="AY430" s="13" t="n">
        <v>-0.043768</v>
      </c>
      <c r="AZ430" s="13" t="n">
        <v>0.071794</v>
      </c>
      <c r="BA430" s="13" t="n">
        <v>-0.034063</v>
      </c>
      <c r="BB430" s="13" t="n">
        <v>0.039859</v>
      </c>
      <c r="BC430" s="13" t="n">
        <v>0.0057</v>
      </c>
      <c r="BD430" s="13" t="n">
        <v>0.0589</v>
      </c>
      <c r="BE430" s="13" t="n">
        <v>-0.095829</v>
      </c>
      <c r="BF430" s="13" t="n">
        <v>0.005483</v>
      </c>
      <c r="BG430" s="13" t="n">
        <v>0.017931</v>
      </c>
      <c r="BH430" s="13" t="n">
        <v>-0.080424</v>
      </c>
      <c r="BI430" s="13" t="n">
        <v>0.023442</v>
      </c>
      <c r="BJ430" s="13" t="n">
        <v>-0.072115</v>
      </c>
      <c r="BK430" s="13" t="n">
        <v>0.115972</v>
      </c>
      <c r="BM430" s="13" t="n">
        <v>-0.018939</v>
      </c>
      <c r="BN430" s="13" t="n">
        <v>0.08756</v>
      </c>
      <c r="BO430" s="13" t="n">
        <v>0.002272</v>
      </c>
      <c r="BP430" s="13" t="n">
        <v>0.023744</v>
      </c>
      <c r="BQ430" s="13" t="n">
        <v>-0.019439</v>
      </c>
      <c r="BR430" s="13" t="n">
        <v>0.029965</v>
      </c>
      <c r="BS430" s="13" t="n">
        <v>-0.039999</v>
      </c>
      <c r="BT430" s="13" t="n">
        <v>0.011741</v>
      </c>
      <c r="BU430" s="13" t="n">
        <v>0.00887</v>
      </c>
      <c r="BV430" s="13" t="n">
        <v>0.06982</v>
      </c>
      <c r="BW430" s="13" t="n">
        <v>-0.002058</v>
      </c>
      <c r="BX430" s="13" t="n">
        <v>0.03853</v>
      </c>
      <c r="BY430" s="13" t="n">
        <v>0.040514</v>
      </c>
      <c r="BZ430" s="13" t="n">
        <v>-0.034794</v>
      </c>
      <c r="CA430" s="13" t="n">
        <v>-0.122604</v>
      </c>
      <c r="CB430" s="13" t="n">
        <v>0.029005</v>
      </c>
      <c r="CC430" s="13" t="n">
        <v>-0.115803</v>
      </c>
      <c r="CD430" s="13" t="n">
        <v>0.097285</v>
      </c>
      <c r="CE430" s="13" t="n">
        <v>0.058438</v>
      </c>
      <c r="CF430" s="13" t="n">
        <v>-0.031017</v>
      </c>
      <c r="CG430" s="13" t="n">
        <v>0.038819</v>
      </c>
      <c r="CH430" s="13" t="n">
        <v>-0.077642</v>
      </c>
      <c r="CI430" s="13" t="n">
        <v>0.089304</v>
      </c>
      <c r="CJ430" s="13" t="n">
        <v>0.00738</v>
      </c>
      <c r="CK430" s="13" t="n">
        <v>-0.047928</v>
      </c>
      <c r="CL430" s="13" t="n">
        <v>0.03855</v>
      </c>
      <c r="CM430" s="13" t="n">
        <v>0.017423</v>
      </c>
      <c r="CN430" s="13" t="n">
        <v>0.029992</v>
      </c>
      <c r="CO430" s="13" t="n">
        <v>0.062799</v>
      </c>
      <c r="CP430" s="13" t="n">
        <v>-0.054286</v>
      </c>
      <c r="CQ430" s="13" t="n">
        <v>-0.108629</v>
      </c>
      <c r="CR430" s="13" t="n">
        <v>-0.21823</v>
      </c>
      <c r="CS430" s="13" t="n">
        <v>0.125835</v>
      </c>
      <c r="CT430" s="13" t="n">
        <v>0.038045</v>
      </c>
      <c r="CU430" s="13" t="n">
        <v>0.037525</v>
      </c>
      <c r="CV430" s="13" t="n">
        <v>0.036019</v>
      </c>
      <c r="CW430" s="13" t="n">
        <v>0.045969</v>
      </c>
      <c r="CX430" s="13" t="n">
        <v>-0.050916</v>
      </c>
      <c r="CY430" s="13" t="n">
        <v>0.024776</v>
      </c>
      <c r="CZ430" s="13" t="n">
        <v>0.183297</v>
      </c>
      <c r="DA430" s="13" t="n">
        <v>0.08958</v>
      </c>
      <c r="DB430" s="13" t="n">
        <v>0.077042</v>
      </c>
      <c r="DC430" s="13" t="n">
        <v>0.09566</v>
      </c>
      <c r="DD430" s="13" t="n">
        <v>0.02182</v>
      </c>
      <c r="DE430" s="13" t="n">
        <v>0.023396</v>
      </c>
      <c r="DF430" s="13" t="n">
        <v>0.011055</v>
      </c>
      <c r="DG430" s="13" t="n">
        <v>0.012853</v>
      </c>
      <c r="DH430" s="13" t="n">
        <v>-0.018155</v>
      </c>
      <c r="DI430" s="13" t="n">
        <v>0.013589</v>
      </c>
      <c r="DJ430" s="13" t="n">
        <v>-0.034063</v>
      </c>
      <c r="DK430" s="13" t="n">
        <v>0.039859</v>
      </c>
      <c r="DL430" s="13" t="n">
        <v>0.0057</v>
      </c>
      <c r="DM430" s="13" t="n">
        <v>0.0589</v>
      </c>
      <c r="DN430" s="13" t="n">
        <v>-0.095829</v>
      </c>
      <c r="DO430" s="13" t="n">
        <v>0.005483</v>
      </c>
      <c r="DP430" s="13" t="n">
        <v>0.017931</v>
      </c>
      <c r="DQ430" s="13" t="n">
        <v>-0.080424</v>
      </c>
      <c r="DR430" s="13" t="n">
        <v>0.023442</v>
      </c>
      <c r="DS430" s="13" t="n">
        <v>-0.072115</v>
      </c>
      <c r="DT430" s="13" t="n">
        <v>0.115972</v>
      </c>
      <c r="DV430" s="13" t="n">
        <v>-0.017898</v>
      </c>
      <c r="DW430" s="13" t="n">
        <v>0.091002</v>
      </c>
      <c r="DX430" s="13" t="n">
        <v>0.001117</v>
      </c>
      <c r="DY430" s="13" t="n">
        <v>0.022477</v>
      </c>
      <c r="DZ430" s="13" t="n">
        <v>-0.013906</v>
      </c>
      <c r="EA430" s="13" t="n">
        <v>0.027451</v>
      </c>
      <c r="EB430" s="13" t="n">
        <v>-0.038053</v>
      </c>
      <c r="EC430" s="13" t="n">
        <v>0.011183</v>
      </c>
      <c r="ED430" s="13" t="n">
        <v>0.009837</v>
      </c>
      <c r="EE430" s="13" t="n">
        <v>0.069362</v>
      </c>
      <c r="EF430" s="13" t="n">
        <v>0.00185</v>
      </c>
      <c r="EG430" s="13" t="n">
        <v>0.037225</v>
      </c>
      <c r="EH430" s="13" t="n">
        <v>0.040893</v>
      </c>
      <c r="EI430" s="13" t="n">
        <v>-0.039627</v>
      </c>
      <c r="EJ430" s="13" t="n">
        <v>-0.122604</v>
      </c>
      <c r="EK430" s="13" t="n">
        <v>0.026862</v>
      </c>
      <c r="EL430" s="13" t="n">
        <v>-0.11858</v>
      </c>
      <c r="EM430" s="13" t="n">
        <v>0.107668</v>
      </c>
      <c r="EN430" s="13" t="n">
        <v>0.069291</v>
      </c>
      <c r="EO430" s="13" t="n">
        <v>-0.031799</v>
      </c>
      <c r="EP430" s="13" t="n">
        <v>0.039109</v>
      </c>
      <c r="EQ430" s="13" t="n">
        <v>-0.086469</v>
      </c>
      <c r="ER430" s="13" t="n">
        <v>0.092211</v>
      </c>
      <c r="ES430" s="13" t="n">
        <v>0.00861</v>
      </c>
      <c r="ET430" s="13" t="n">
        <v>-0.049638</v>
      </c>
      <c r="EU430" s="13" t="n">
        <v>0.039134</v>
      </c>
      <c r="EV430" s="13" t="n">
        <v>0.011202</v>
      </c>
      <c r="EW430" s="13" t="n">
        <v>0.027912</v>
      </c>
      <c r="EX430" s="13" t="n">
        <v>0.083354</v>
      </c>
      <c r="EY430" s="13" t="n">
        <v>-0.059186</v>
      </c>
      <c r="EZ430" s="13" t="n">
        <v>-0.109853</v>
      </c>
      <c r="FA430" s="13" t="n">
        <v>-0.227682</v>
      </c>
      <c r="FB430" s="13" t="n">
        <v>0.160596</v>
      </c>
      <c r="FC430" s="13" t="n">
        <v>0.052385</v>
      </c>
      <c r="FD430" s="13" t="n">
        <v>0.041493</v>
      </c>
      <c r="FE430" s="13" t="n">
        <v>0.029421</v>
      </c>
      <c r="FF430" s="13" t="n">
        <v>0.038437</v>
      </c>
      <c r="FG430" s="13" t="n">
        <v>-0.05288</v>
      </c>
      <c r="FH430" s="13" t="n">
        <v>0.030608</v>
      </c>
      <c r="FI430" s="13" t="n">
        <v>0.193071</v>
      </c>
      <c r="FJ430" s="13" t="n">
        <v>0.097805</v>
      </c>
      <c r="FK430" s="13" t="n">
        <v>0.082572</v>
      </c>
      <c r="FL430" s="13" t="n">
        <v>0.092176</v>
      </c>
      <c r="FM430" s="13" t="n">
        <v>0.032457</v>
      </c>
      <c r="FN430" s="13" t="n">
        <v>0.023833</v>
      </c>
      <c r="FO430" s="13" t="n">
        <v>0.016413</v>
      </c>
      <c r="FP430" s="13" t="n">
        <v>0.003494</v>
      </c>
      <c r="FQ430" s="13" t="n">
        <v>-0.023492</v>
      </c>
      <c r="FR430" s="13" t="n">
        <v>0.010659</v>
      </c>
      <c r="FS430" s="13" t="n">
        <v>-0.035282</v>
      </c>
      <c r="FT430" s="13" t="n">
        <v>0.041156</v>
      </c>
      <c r="FU430" s="13" t="n">
        <v>-0.003587</v>
      </c>
      <c r="FV430" s="13" t="n">
        <v>0.054826</v>
      </c>
      <c r="FW430" s="13" t="n">
        <v>-0.097752</v>
      </c>
      <c r="FX430" s="13" t="n">
        <v>0.003239</v>
      </c>
      <c r="FY430" s="13" t="n">
        <v>0.007621</v>
      </c>
      <c r="FZ430" s="13" t="n">
        <v>-0.080781</v>
      </c>
      <c r="GA430" s="13" t="n">
        <v>0.012501</v>
      </c>
      <c r="GB430" s="13" t="n">
        <v>-0.060414</v>
      </c>
      <c r="GC430" s="13" t="n">
        <v>0.113842</v>
      </c>
    </row>
    <row r="431" customFormat="false" ht="15" hidden="false" customHeight="false" outlineLevel="0" collapsed="false">
      <c r="B431" s="8" t="str">
        <f aca="false">Deals!B431</f>
        <v>Post Holdings, Inc.</v>
      </c>
      <c r="C431" s="12" t="n">
        <v>1</v>
      </c>
      <c r="D431" s="13" t="n">
        <v>0.023197</v>
      </c>
      <c r="E431" s="13" t="n">
        <v>0.036885</v>
      </c>
      <c r="F431" s="13" t="n">
        <v>-0.060496</v>
      </c>
      <c r="G431" s="13" t="n">
        <v>-0.041963</v>
      </c>
      <c r="H431" s="13" t="n">
        <v>-0.002769</v>
      </c>
      <c r="I431" s="13" t="n">
        <v>-0.044932</v>
      </c>
      <c r="J431" s="13" t="n">
        <v>0.001454</v>
      </c>
      <c r="K431" s="13" t="n">
        <v>-0.000264</v>
      </c>
      <c r="L431" s="13" t="n">
        <v>0.05029</v>
      </c>
      <c r="M431" s="13" t="n">
        <v>-0.033932</v>
      </c>
      <c r="N431" s="13" t="n">
        <v>0.119032</v>
      </c>
      <c r="O431" s="13" t="n">
        <v>0.006278</v>
      </c>
      <c r="P431" s="13" t="n">
        <v>0.123614</v>
      </c>
      <c r="Q431" s="13" t="n">
        <v>0.00802</v>
      </c>
      <c r="R431" s="13" t="n">
        <v>-0.098123</v>
      </c>
      <c r="S431" s="13" t="n">
        <v>0.094209</v>
      </c>
      <c r="T431" s="13" t="n">
        <v>-0.07876</v>
      </c>
      <c r="U431" s="13" t="n">
        <v>0.0414</v>
      </c>
      <c r="V431" s="13" t="n">
        <v>0.097608</v>
      </c>
      <c r="W431" s="13" t="n">
        <v>0.073812</v>
      </c>
      <c r="X431" s="13" t="n">
        <v>0.030896</v>
      </c>
      <c r="Y431" s="13" t="n">
        <v>-0.068097</v>
      </c>
      <c r="Z431" s="13" t="n">
        <v>-0.010752</v>
      </c>
      <c r="AA431" s="13" t="n">
        <v>0.031259</v>
      </c>
      <c r="AB431" s="13" t="n">
        <v>-0.070229</v>
      </c>
      <c r="AC431" s="13" t="n">
        <v>0.061691</v>
      </c>
      <c r="AD431" s="13" t="n">
        <v>-0.027778</v>
      </c>
      <c r="AE431" s="13" t="n">
        <v>0.026239</v>
      </c>
      <c r="AF431" s="13" t="n">
        <v>0.033144</v>
      </c>
      <c r="AG431" s="13" t="n">
        <v>-0.041522</v>
      </c>
      <c r="AH431" s="13" t="n">
        <v>-0.031653</v>
      </c>
      <c r="AI431" s="13" t="n">
        <v>-0.180624</v>
      </c>
      <c r="AJ431" s="13" t="n">
        <v>0.107027</v>
      </c>
      <c r="AK431" s="13" t="n">
        <v>-0.05215</v>
      </c>
      <c r="AL431" s="13" t="n">
        <v>0.006432</v>
      </c>
      <c r="AM431" s="13" t="n">
        <v>0.012782</v>
      </c>
      <c r="AN431" s="13" t="n">
        <v>-0.008114</v>
      </c>
      <c r="AO431" s="13" t="n">
        <v>-0.022949</v>
      </c>
      <c r="AP431" s="13" t="n">
        <v>-0.001163</v>
      </c>
      <c r="AQ431" s="13" t="n">
        <v>0.099651</v>
      </c>
      <c r="AR431" s="13" t="n">
        <v>0.069342</v>
      </c>
      <c r="AS431" s="13" t="n">
        <v>-0.060984</v>
      </c>
      <c r="AT431" s="13" t="n">
        <v>0.012757</v>
      </c>
      <c r="AU431" s="13" t="n">
        <v>0.100562</v>
      </c>
      <c r="AV431" s="13" t="n">
        <v>0.076239</v>
      </c>
      <c r="AW431" s="13" t="n">
        <v>0.015381</v>
      </c>
      <c r="AX431" s="13" t="n">
        <v>-0.06111</v>
      </c>
      <c r="AY431" s="13" t="n">
        <v>-0.056513</v>
      </c>
      <c r="AZ431" s="13" t="n">
        <v>0.093512</v>
      </c>
      <c r="BA431" s="13" t="n">
        <v>-0.015638</v>
      </c>
      <c r="BB431" s="13" t="n">
        <v>-0.078794</v>
      </c>
      <c r="BC431" s="13" t="n">
        <v>-0.048088</v>
      </c>
      <c r="BD431" s="13" t="n">
        <v>0.166977</v>
      </c>
      <c r="BE431" s="13" t="n">
        <v>-0.061297</v>
      </c>
      <c r="BF431" s="13" t="n">
        <v>-0.006426</v>
      </c>
      <c r="BG431" s="13" t="n">
        <v>-0.341259</v>
      </c>
      <c r="BH431" s="13" t="n">
        <v>0.074069</v>
      </c>
      <c r="BI431" s="13" t="n">
        <v>0.105391</v>
      </c>
      <c r="BJ431" s="13" t="n">
        <v>0.001459</v>
      </c>
      <c r="BK431" s="13" t="n">
        <v>0.055738</v>
      </c>
      <c r="BM431" s="13" t="n">
        <v>-0.018517</v>
      </c>
      <c r="BN431" s="13" t="n">
        <v>0.035359</v>
      </c>
      <c r="BO431" s="13" t="n">
        <v>-0.004011</v>
      </c>
      <c r="BP431" s="13" t="n">
        <v>0.032518</v>
      </c>
      <c r="BQ431" s="13" t="n">
        <v>0.011663</v>
      </c>
      <c r="BR431" s="13" t="n">
        <v>0.035426</v>
      </c>
      <c r="BS431" s="13" t="n">
        <v>-0.045676</v>
      </c>
      <c r="BT431" s="13" t="n">
        <v>0.006473</v>
      </c>
      <c r="BU431" s="13" t="n">
        <v>-0.005327</v>
      </c>
      <c r="BV431" s="13" t="n">
        <v>0.020063</v>
      </c>
      <c r="BW431" s="13" t="n">
        <v>-0.01272</v>
      </c>
      <c r="BX431" s="13" t="n">
        <v>0.014976</v>
      </c>
      <c r="BY431" s="13" t="n">
        <v>0.009273</v>
      </c>
      <c r="BZ431" s="13" t="n">
        <v>0.001285</v>
      </c>
      <c r="CA431" s="13" t="n">
        <v>-0.067217</v>
      </c>
      <c r="CB431" s="13" t="n">
        <v>-0.005803</v>
      </c>
      <c r="CC431" s="13" t="n">
        <v>-0.123647</v>
      </c>
      <c r="CD431" s="13" t="n">
        <v>0.120059</v>
      </c>
      <c r="CE431" s="13" t="n">
        <v>0.022954</v>
      </c>
      <c r="CF431" s="13" t="n">
        <v>-0.00535</v>
      </c>
      <c r="CG431" s="13" t="n">
        <v>0.052887</v>
      </c>
      <c r="CH431" s="13" t="n">
        <v>-0.08963</v>
      </c>
      <c r="CI431" s="13" t="n">
        <v>0.074514</v>
      </c>
      <c r="CJ431" s="13" t="n">
        <v>0.00375</v>
      </c>
      <c r="CK431" s="13" t="n">
        <v>-0.04878</v>
      </c>
      <c r="CL431" s="13" t="n">
        <v>0.061351</v>
      </c>
      <c r="CM431" s="13" t="n">
        <v>0.002694</v>
      </c>
      <c r="CN431" s="13" t="n">
        <v>0.029897</v>
      </c>
      <c r="CO431" s="13" t="n">
        <v>0.023494</v>
      </c>
      <c r="CP431" s="13" t="n">
        <v>-0.026244</v>
      </c>
      <c r="CQ431" s="13" t="n">
        <v>-0.106689</v>
      </c>
      <c r="CR431" s="13" t="n">
        <v>-0.320833</v>
      </c>
      <c r="CS431" s="13" t="n">
        <v>0.162651</v>
      </c>
      <c r="CT431" s="13" t="n">
        <v>0.034749</v>
      </c>
      <c r="CU431" s="13" t="n">
        <v>0.028019</v>
      </c>
      <c r="CV431" s="13" t="n">
        <v>0.025861</v>
      </c>
      <c r="CW431" s="13" t="n">
        <v>0.055635</v>
      </c>
      <c r="CX431" s="13" t="n">
        <v>-0.030538</v>
      </c>
      <c r="CY431" s="13" t="n">
        <v>0.019421</v>
      </c>
      <c r="CZ431" s="13" t="n">
        <v>0.161394</v>
      </c>
      <c r="DA431" s="13" t="n">
        <v>0.077555</v>
      </c>
      <c r="DB431" s="13" t="n">
        <v>0.023801</v>
      </c>
      <c r="DC431" s="13" t="n">
        <v>0.121902</v>
      </c>
      <c r="DD431" s="13" t="n">
        <v>0.052824</v>
      </c>
      <c r="DE431" s="13" t="n">
        <v>0.032792</v>
      </c>
      <c r="DF431" s="13" t="n">
        <v>0.037667</v>
      </c>
      <c r="DG431" s="13" t="n">
        <v>-0.038754</v>
      </c>
      <c r="DH431" s="13" t="n">
        <v>0.013609</v>
      </c>
      <c r="DI431" s="13" t="n">
        <v>0.032297</v>
      </c>
      <c r="DJ431" s="13" t="n">
        <v>-0.045915</v>
      </c>
      <c r="DK431" s="13" t="n">
        <v>0.045505</v>
      </c>
      <c r="DL431" s="13" t="n">
        <v>-0.013633</v>
      </c>
      <c r="DM431" s="13" t="n">
        <v>0.061869</v>
      </c>
      <c r="DN431" s="13" t="n">
        <v>-0.027948</v>
      </c>
      <c r="DO431" s="13" t="n">
        <v>0.02007</v>
      </c>
      <c r="DP431" s="13" t="n">
        <v>0.011779</v>
      </c>
      <c r="DQ431" s="13" t="n">
        <v>-0.057821</v>
      </c>
      <c r="DR431" s="13" t="n">
        <v>0.009084</v>
      </c>
      <c r="DS431" s="13" t="n">
        <v>-0.100595</v>
      </c>
      <c r="DT431" s="13" t="n">
        <v>0.096505</v>
      </c>
      <c r="DV431" s="13" t="n">
        <v>-0.018125</v>
      </c>
      <c r="DW431" s="13" t="n">
        <v>0.040547</v>
      </c>
      <c r="DX431" s="13" t="n">
        <v>-0.004463</v>
      </c>
      <c r="DY431" s="13" t="n">
        <v>0.026651</v>
      </c>
      <c r="DZ431" s="13" t="n">
        <v>0.007425</v>
      </c>
      <c r="EA431" s="13" t="n">
        <v>0.033945</v>
      </c>
      <c r="EB431" s="13" t="n">
        <v>-0.050433</v>
      </c>
      <c r="EC431" s="13" t="n">
        <v>0.003816</v>
      </c>
      <c r="ED431" s="13" t="n">
        <v>-0.006513</v>
      </c>
      <c r="EE431" s="13" t="n">
        <v>0.021359</v>
      </c>
      <c r="EF431" s="13" t="n">
        <v>-0.007245</v>
      </c>
      <c r="EG431" s="13" t="n">
        <v>0.010748</v>
      </c>
      <c r="EH431" s="13" t="n">
        <v>0.00862</v>
      </c>
      <c r="EI431" s="13" t="n">
        <v>0.003821</v>
      </c>
      <c r="EJ431" s="13" t="n">
        <v>-0.070345</v>
      </c>
      <c r="EK431" s="13" t="n">
        <v>0.002937</v>
      </c>
      <c r="EL431" s="13" t="n">
        <v>-0.12324</v>
      </c>
      <c r="EM431" s="13" t="n">
        <v>0.13237</v>
      </c>
      <c r="EN431" s="13" t="n">
        <v>0.016318</v>
      </c>
      <c r="EO431" s="13" t="n">
        <v>-0.004615</v>
      </c>
      <c r="EP431" s="13" t="n">
        <v>0.054377</v>
      </c>
      <c r="EQ431" s="13" t="n">
        <v>-0.100357</v>
      </c>
      <c r="ER431" s="13" t="n">
        <v>0.078315</v>
      </c>
      <c r="ES431" s="13" t="n">
        <v>0.014164</v>
      </c>
      <c r="ET431" s="13" t="n">
        <v>-0.054062</v>
      </c>
      <c r="EU431" s="13" t="n">
        <v>0.058993</v>
      </c>
      <c r="EV431" s="13" t="n">
        <v>0.001807</v>
      </c>
      <c r="EW431" s="13" t="n">
        <v>0.032598</v>
      </c>
      <c r="EX431" s="13" t="n">
        <v>0.029347</v>
      </c>
      <c r="EY431" s="13" t="n">
        <v>-0.025615</v>
      </c>
      <c r="EZ431" s="13" t="n">
        <v>-0.113674</v>
      </c>
      <c r="FA431" s="13" t="n">
        <v>-0.322364</v>
      </c>
      <c r="FB431" s="13" t="n">
        <v>0.243011</v>
      </c>
      <c r="FC431" s="13" t="n">
        <v>0.036878</v>
      </c>
      <c r="FD431" s="13" t="n">
        <v>0.036201</v>
      </c>
      <c r="FE431" s="13" t="n">
        <v>0.017828</v>
      </c>
      <c r="FF431" s="13" t="n">
        <v>0.058893</v>
      </c>
      <c r="FG431" s="13" t="n">
        <v>-0.03982</v>
      </c>
      <c r="FH431" s="13" t="n">
        <v>0.028925</v>
      </c>
      <c r="FI431" s="13" t="n">
        <v>0.17725</v>
      </c>
      <c r="FJ431" s="13" t="n">
        <v>0.077862</v>
      </c>
      <c r="FK431" s="13" t="n">
        <v>0.037767</v>
      </c>
      <c r="FL431" s="13" t="n">
        <v>0.124762</v>
      </c>
      <c r="FM431" s="13" t="n">
        <v>0.075836</v>
      </c>
      <c r="FN431" s="13" t="n">
        <v>0.022259</v>
      </c>
      <c r="FO431" s="13" t="n">
        <v>0.024649</v>
      </c>
      <c r="FP431" s="13" t="n">
        <v>-0.032897</v>
      </c>
      <c r="FQ431" s="13" t="n">
        <v>0.009484</v>
      </c>
      <c r="FR431" s="13" t="n">
        <v>0.032401</v>
      </c>
      <c r="FS431" s="13" t="n">
        <v>-0.042227</v>
      </c>
      <c r="FT431" s="13" t="n">
        <v>0.036012</v>
      </c>
      <c r="FU431" s="13" t="n">
        <v>-0.010791</v>
      </c>
      <c r="FV431" s="13" t="n">
        <v>0.059268</v>
      </c>
      <c r="FW431" s="13" t="n">
        <v>-0.027601</v>
      </c>
      <c r="FX431" s="13" t="n">
        <v>0.023828</v>
      </c>
      <c r="FY431" s="13" t="n">
        <v>-0.00181</v>
      </c>
      <c r="FZ431" s="13" t="n">
        <v>-0.059716</v>
      </c>
      <c r="GA431" s="13" t="n">
        <v>0.010661</v>
      </c>
      <c r="GB431" s="13" t="n">
        <v>-0.095414</v>
      </c>
      <c r="GC431" s="13" t="n">
        <v>0.094773</v>
      </c>
    </row>
    <row r="432" customFormat="false" ht="15" hidden="false" customHeight="false" outlineLevel="0" collapsed="false">
      <c r="B432" s="8" t="str">
        <f aca="false">Deals!B432</f>
        <v>Biotelemetry, Inc.</v>
      </c>
      <c r="C432" s="12" t="n">
        <v>1</v>
      </c>
      <c r="D432" s="13" t="n">
        <v>0.086257</v>
      </c>
      <c r="E432" s="13" t="n">
        <v>-0.111709</v>
      </c>
      <c r="F432" s="13" t="n">
        <v>-0.119697</v>
      </c>
      <c r="G432" s="13" t="n">
        <v>-0.001721</v>
      </c>
      <c r="H432" s="13" t="n">
        <v>0.031034</v>
      </c>
      <c r="I432" s="13" t="n">
        <v>0.14214</v>
      </c>
      <c r="J432" s="13" t="n">
        <v>-0.054173</v>
      </c>
      <c r="K432" s="13" t="n">
        <v>-0.0387</v>
      </c>
      <c r="L432" s="13" t="n">
        <v>0.230274</v>
      </c>
      <c r="M432" s="13" t="n">
        <v>0.106021</v>
      </c>
      <c r="N432" s="13" t="n">
        <v>0.065089</v>
      </c>
      <c r="O432" s="13" t="n">
        <v>0.166667</v>
      </c>
      <c r="P432" s="13" t="n">
        <v>0.177143</v>
      </c>
      <c r="Q432" s="13" t="n">
        <v>0.04288</v>
      </c>
      <c r="R432" s="13" t="n">
        <v>-0.098526</v>
      </c>
      <c r="S432" s="13" t="n">
        <v>0.220998</v>
      </c>
      <c r="T432" s="13" t="n">
        <v>-0.158162</v>
      </c>
      <c r="U432" s="13" t="n">
        <v>0.202612</v>
      </c>
      <c r="V432" s="13" t="n">
        <v>0.040379</v>
      </c>
      <c r="W432" s="13" t="n">
        <v>-0.161938</v>
      </c>
      <c r="X432" s="13" t="n">
        <v>-0.131268</v>
      </c>
      <c r="Y432" s="13" t="n">
        <v>-0.120221</v>
      </c>
      <c r="Z432" s="13" t="n">
        <v>0.006059</v>
      </c>
      <c r="AA432" s="13" t="n">
        <v>-0.024922</v>
      </c>
      <c r="AB432" s="13" t="n">
        <v>-0.155485</v>
      </c>
      <c r="AC432" s="13" t="n">
        <v>0.027238</v>
      </c>
      <c r="AD432" s="13" t="n">
        <v>-0.033636</v>
      </c>
      <c r="AE432" s="13" t="n">
        <v>0.176575</v>
      </c>
      <c r="AF432" s="13" t="n">
        <v>-0.000216</v>
      </c>
      <c r="AG432" s="13" t="n">
        <v>0.056587</v>
      </c>
      <c r="AH432" s="13" t="n">
        <v>-0.126738</v>
      </c>
      <c r="AI432" s="13" t="n">
        <v>-0.098549</v>
      </c>
      <c r="AJ432" s="13" t="n">
        <v>0.212932</v>
      </c>
      <c r="AK432" s="13" t="n">
        <v>0.010062</v>
      </c>
      <c r="AL432" s="13" t="n">
        <v>-0.042179</v>
      </c>
      <c r="AM432" s="13" t="n">
        <v>-0.058199</v>
      </c>
      <c r="AN432" s="13" t="n">
        <v>-0.070019</v>
      </c>
      <c r="AO432" s="13" t="n">
        <v>0.151592</v>
      </c>
      <c r="AP432" s="13" t="n">
        <v>-0.065818</v>
      </c>
      <c r="AQ432" s="13" t="n">
        <v>0.301315</v>
      </c>
      <c r="AR432" s="13" t="n">
        <v>0.300848</v>
      </c>
      <c r="AS432" s="13" t="n">
        <v>-0.008602</v>
      </c>
      <c r="AT432" s="13" t="n">
        <v>0.040745</v>
      </c>
      <c r="AU432" s="13" t="n">
        <v>-0.048473</v>
      </c>
      <c r="AV432" s="13" t="n">
        <v>0.032353</v>
      </c>
      <c r="AW432" s="13" t="n">
        <v>-0.025949</v>
      </c>
      <c r="AX432" s="13" t="n">
        <v>0.06983</v>
      </c>
      <c r="AY432" s="13" t="n">
        <v>-0.075376</v>
      </c>
      <c r="AZ432" s="13" t="n">
        <v>0.020545</v>
      </c>
      <c r="BA432" s="13" t="n">
        <v>-0.052806</v>
      </c>
      <c r="BB432" s="13" t="n">
        <v>0.024457</v>
      </c>
      <c r="BC432" s="13" t="n">
        <v>-0.080613</v>
      </c>
      <c r="BD432" s="13" t="n">
        <v>-0.137255</v>
      </c>
      <c r="BE432" s="13" t="n">
        <v>-0.163775</v>
      </c>
      <c r="BF432" s="13" t="n">
        <v>-0.001611</v>
      </c>
      <c r="BG432" s="13" t="n">
        <v>0.012199</v>
      </c>
      <c r="BH432" s="13" t="n">
        <v>-0.180685</v>
      </c>
      <c r="BI432" s="13" t="n">
        <v>-0.032766</v>
      </c>
      <c r="BJ432" s="13" t="n">
        <v>-0.019338</v>
      </c>
      <c r="BK432" s="13" t="n">
        <v>0.128546</v>
      </c>
      <c r="BM432" s="13" t="n">
        <v>-0.008322</v>
      </c>
      <c r="BN432" s="13" t="n">
        <v>0.056939</v>
      </c>
      <c r="BO432" s="13" t="n">
        <v>0.002457</v>
      </c>
      <c r="BP432" s="13" t="n">
        <v>0.021676</v>
      </c>
      <c r="BQ432" s="13" t="n">
        <v>0.000668</v>
      </c>
      <c r="BR432" s="13" t="n">
        <v>0.028132</v>
      </c>
      <c r="BS432" s="13" t="n">
        <v>-0.040882</v>
      </c>
      <c r="BT432" s="13" t="n">
        <v>0.020508</v>
      </c>
      <c r="BU432" s="13" t="n">
        <v>0.001011</v>
      </c>
      <c r="BV432" s="13" t="n">
        <v>0.086613</v>
      </c>
      <c r="BW432" s="13" t="n">
        <v>0.011741</v>
      </c>
      <c r="BX432" s="13" t="n">
        <v>0.014514</v>
      </c>
      <c r="BY432" s="13" t="n">
        <v>0.076902</v>
      </c>
      <c r="BZ432" s="13" t="n">
        <v>-0.014745</v>
      </c>
      <c r="CA432" s="13" t="n">
        <v>-0.126874</v>
      </c>
      <c r="CB432" s="13" t="n">
        <v>0.032953</v>
      </c>
      <c r="CC432" s="13" t="n">
        <v>-0.121824</v>
      </c>
      <c r="CD432" s="13" t="n">
        <v>0.105013</v>
      </c>
      <c r="CE432" s="13" t="n">
        <v>0.062329</v>
      </c>
      <c r="CF432" s="13" t="n">
        <v>-0.003609</v>
      </c>
      <c r="CG432" s="13" t="n">
        <v>0.031597</v>
      </c>
      <c r="CH432" s="13" t="n">
        <v>-0.087487</v>
      </c>
      <c r="CI432" s="13" t="n">
        <v>0.087277</v>
      </c>
      <c r="CJ432" s="13" t="n">
        <v>-0.028809</v>
      </c>
      <c r="CK432" s="13" t="n">
        <v>-0.01142</v>
      </c>
      <c r="CL432" s="13" t="n">
        <v>-0.016157</v>
      </c>
      <c r="CM432" s="13" t="n">
        <v>0.036256</v>
      </c>
      <c r="CN432" s="13" t="n">
        <v>0.080028</v>
      </c>
      <c r="CO432" s="13" t="n">
        <v>0.039635</v>
      </c>
      <c r="CP432" s="13" t="n">
        <v>-0.02818</v>
      </c>
      <c r="CQ432" s="13" t="n">
        <v>-0.076341</v>
      </c>
      <c r="CR432" s="13" t="n">
        <v>-0.193604</v>
      </c>
      <c r="CS432" s="13" t="n">
        <v>0.193768</v>
      </c>
      <c r="CT432" s="13" t="n">
        <v>0.102705</v>
      </c>
      <c r="CU432" s="13" t="n">
        <v>0.05686</v>
      </c>
      <c r="CV432" s="13" t="n">
        <v>0.007253</v>
      </c>
      <c r="CW432" s="13" t="n">
        <v>0.079862</v>
      </c>
      <c r="CX432" s="13" t="n">
        <v>0.003401</v>
      </c>
      <c r="CY432" s="13" t="n">
        <v>-0.019809</v>
      </c>
      <c r="CZ432" s="13" t="n">
        <v>0.214791</v>
      </c>
      <c r="DA432" s="13" t="n">
        <v>0.115065</v>
      </c>
      <c r="DB432" s="13" t="n">
        <v>0.116678</v>
      </c>
      <c r="DC432" s="13" t="n">
        <v>0.040745</v>
      </c>
      <c r="DD432" s="13" t="n">
        <v>-0.048473</v>
      </c>
      <c r="DE432" s="13" t="n">
        <v>0.032353</v>
      </c>
      <c r="DF432" s="13" t="n">
        <v>-0.025949</v>
      </c>
      <c r="DG432" s="13" t="n">
        <v>0.06983</v>
      </c>
      <c r="DH432" s="13" t="n">
        <v>-0.075376</v>
      </c>
      <c r="DI432" s="13" t="n">
        <v>0.020545</v>
      </c>
      <c r="DJ432" s="13" t="n">
        <v>-0.052806</v>
      </c>
      <c r="DK432" s="13" t="n">
        <v>0.024457</v>
      </c>
      <c r="DL432" s="13" t="n">
        <v>-0.080613</v>
      </c>
      <c r="DM432" s="13" t="n">
        <v>-0.005266</v>
      </c>
      <c r="DN432" s="13" t="n">
        <v>-0.163775</v>
      </c>
      <c r="DO432" s="13" t="n">
        <v>-0.001611</v>
      </c>
      <c r="DP432" s="13" t="n">
        <v>0.012199</v>
      </c>
      <c r="DQ432" s="13" t="n">
        <v>-0.180685</v>
      </c>
      <c r="DR432" s="13" t="n">
        <v>-0.032766</v>
      </c>
      <c r="DS432" s="13" t="n">
        <v>-0.019338</v>
      </c>
      <c r="DT432" s="13" t="n">
        <v>0.128546</v>
      </c>
      <c r="DV432" s="13" t="n">
        <v>-0.00633</v>
      </c>
      <c r="DW432" s="13" t="n">
        <v>0.065065</v>
      </c>
      <c r="DX432" s="13" t="n">
        <v>0.003386</v>
      </c>
      <c r="DY432" s="13" t="n">
        <v>0.017911</v>
      </c>
      <c r="DZ432" s="13" t="n">
        <v>0.013895</v>
      </c>
      <c r="EA432" s="13" t="n">
        <v>0.034612</v>
      </c>
      <c r="EB432" s="13" t="n">
        <v>-0.042567</v>
      </c>
      <c r="EC432" s="13" t="n">
        <v>0.0217</v>
      </c>
      <c r="ED432" s="13" t="n">
        <v>0.00687</v>
      </c>
      <c r="EE432" s="13" t="n">
        <v>0.088975</v>
      </c>
      <c r="EF432" s="13" t="n">
        <v>0.018863</v>
      </c>
      <c r="EG432" s="13" t="n">
        <v>0.018278</v>
      </c>
      <c r="EH432" s="13" t="n">
        <v>0.080577</v>
      </c>
      <c r="EI432" s="13" t="n">
        <v>-0.022076</v>
      </c>
      <c r="EJ432" s="13" t="n">
        <v>-0.128605</v>
      </c>
      <c r="EK432" s="13" t="n">
        <v>0.03849</v>
      </c>
      <c r="EL432" s="13" t="n">
        <v>-0.118677</v>
      </c>
      <c r="EM432" s="13" t="n">
        <v>0.111825</v>
      </c>
      <c r="EN432" s="13" t="n">
        <v>0.058983</v>
      </c>
      <c r="EO432" s="13" t="n">
        <v>-0.002331</v>
      </c>
      <c r="EP432" s="13" t="n">
        <v>0.039686</v>
      </c>
      <c r="EQ432" s="13" t="n">
        <v>-0.087181</v>
      </c>
      <c r="ER432" s="13" t="n">
        <v>0.089517</v>
      </c>
      <c r="ES432" s="13" t="n">
        <v>-0.030387</v>
      </c>
      <c r="ET432" s="13" t="n">
        <v>-0.027645</v>
      </c>
      <c r="EU432" s="13" t="n">
        <v>-0.007693</v>
      </c>
      <c r="EV432" s="13" t="n">
        <v>0.029804</v>
      </c>
      <c r="EW432" s="13" t="n">
        <v>0.120162</v>
      </c>
      <c r="EX432" s="13" t="n">
        <v>0.049735</v>
      </c>
      <c r="EY432" s="13" t="n">
        <v>-0.026751</v>
      </c>
      <c r="EZ432" s="13" t="n">
        <v>-0.068025</v>
      </c>
      <c r="FA432" s="13" t="n">
        <v>-0.203745</v>
      </c>
      <c r="FB432" s="13" t="n">
        <v>0.199644</v>
      </c>
      <c r="FC432" s="13" t="n">
        <v>0.10533</v>
      </c>
      <c r="FD432" s="13" t="n">
        <v>0.060359</v>
      </c>
      <c r="FE432" s="13" t="n">
        <v>0.001874</v>
      </c>
      <c r="FF432" s="13" t="n">
        <v>0.087533</v>
      </c>
      <c r="FG432" s="13" t="n">
        <v>-0.011573</v>
      </c>
      <c r="FH432" s="13" t="n">
        <v>-0.028636</v>
      </c>
      <c r="FI432" s="13" t="n">
        <v>0.206308</v>
      </c>
      <c r="FJ432" s="13" t="n">
        <v>0.094331</v>
      </c>
      <c r="FK432" s="13" t="n">
        <v>0.112618</v>
      </c>
      <c r="FL432" s="13" t="n">
        <v>0.051624</v>
      </c>
      <c r="FM432" s="13" t="n">
        <v>-0.046095</v>
      </c>
      <c r="FN432" s="13" t="n">
        <v>0.028573</v>
      </c>
      <c r="FO432" s="13" t="n">
        <v>-0.026132</v>
      </c>
      <c r="FP432" s="13" t="n">
        <v>0.06635</v>
      </c>
      <c r="FQ432" s="13" t="n">
        <v>-0.076813</v>
      </c>
      <c r="FR432" s="13" t="n">
        <v>0.018217</v>
      </c>
      <c r="FS432" s="13" t="n">
        <v>-0.053317</v>
      </c>
      <c r="FT432" s="13" t="n">
        <v>0.021146</v>
      </c>
      <c r="FU432" s="13" t="n">
        <v>-0.091985</v>
      </c>
      <c r="FV432" s="13" t="n">
        <v>-0.014805</v>
      </c>
      <c r="FW432" s="13" t="n">
        <v>-0.173369</v>
      </c>
      <c r="FX432" s="13" t="n">
        <v>-0.012789</v>
      </c>
      <c r="FY432" s="13" t="n">
        <v>0.018464</v>
      </c>
      <c r="FZ432" s="13" t="n">
        <v>-0.198696</v>
      </c>
      <c r="GA432" s="13" t="n">
        <v>-0.057167</v>
      </c>
      <c r="GB432" s="13" t="n">
        <v>-0.02625</v>
      </c>
      <c r="GC432" s="13" t="n">
        <v>0.129928</v>
      </c>
    </row>
    <row r="433" customFormat="false" ht="15" hidden="false" customHeight="false" outlineLevel="0" collapsed="false">
      <c r="B433" s="8" t="str">
        <f aca="false">Deals!B433</f>
        <v>Exela Technologies, Inc.</v>
      </c>
      <c r="C433" s="12" t="n">
        <v>1</v>
      </c>
      <c r="D433" s="13" t="n">
        <v>-0.197388</v>
      </c>
      <c r="E433" s="13" t="n">
        <v>-0.113924</v>
      </c>
      <c r="F433" s="13" t="n">
        <v>0.173469</v>
      </c>
      <c r="G433" s="13" t="n">
        <v>-0.121739</v>
      </c>
      <c r="H433" s="13" t="n">
        <v>0.019802</v>
      </c>
      <c r="I433" s="13" t="n">
        <v>0.108738</v>
      </c>
      <c r="J433" s="13" t="n">
        <v>0.008757</v>
      </c>
      <c r="K433" s="13" t="n">
        <v>-0.039931</v>
      </c>
      <c r="L433" s="13" t="n">
        <v>-0.18264</v>
      </c>
      <c r="M433" s="13" t="n">
        <v>0.044248</v>
      </c>
      <c r="N433" s="13" t="n">
        <v>0.006356</v>
      </c>
      <c r="O433" s="13" t="n">
        <v>0.054737</v>
      </c>
      <c r="P433" s="13" t="n">
        <v>0.193613</v>
      </c>
      <c r="Q433" s="13" t="n">
        <v>0.192308</v>
      </c>
      <c r="R433" s="13" t="n">
        <v>-0.14446</v>
      </c>
      <c r="S433" s="13" t="n">
        <v>-0.255738</v>
      </c>
      <c r="T433" s="13" t="n">
        <v>-0.143172</v>
      </c>
      <c r="U433" s="13" t="n">
        <v>0.012853</v>
      </c>
      <c r="V433" s="13" t="n">
        <v>0.010152</v>
      </c>
      <c r="W433" s="13" t="n">
        <v>-0.160804</v>
      </c>
      <c r="X433" s="13" t="n">
        <v>-0.01497</v>
      </c>
      <c r="Y433" s="13" t="n">
        <v>-0.334347</v>
      </c>
      <c r="Z433" s="13" t="n">
        <v>0</v>
      </c>
      <c r="AA433" s="13" t="n">
        <v>0.210046</v>
      </c>
      <c r="AB433" s="13" t="n">
        <v>-0.566038</v>
      </c>
      <c r="AC433" s="13" t="n">
        <v>0.026087</v>
      </c>
      <c r="AD433" s="13" t="n">
        <v>-0.482119</v>
      </c>
      <c r="AE433" s="13" t="n">
        <v>-0.469972</v>
      </c>
      <c r="AF433" s="13" t="n">
        <v>0.258722</v>
      </c>
      <c r="AG433" s="13" t="n">
        <v>-0.078734</v>
      </c>
      <c r="AH433" s="13" t="n">
        <v>-0.315761</v>
      </c>
      <c r="AI433" s="13" t="n">
        <v>-0.202335</v>
      </c>
      <c r="AJ433" s="13" t="n">
        <v>0.731707</v>
      </c>
      <c r="AK433" s="13" t="n">
        <v>-0.08507</v>
      </c>
      <c r="AL433" s="13" t="n">
        <v>0.706281</v>
      </c>
      <c r="AM433" s="13" t="n">
        <v>-0.079213</v>
      </c>
      <c r="AN433" s="13" t="n">
        <v>-0.161474</v>
      </c>
      <c r="AO433" s="13" t="n">
        <v>-0.100958</v>
      </c>
      <c r="AP433" s="13" t="n">
        <v>-0.025214</v>
      </c>
      <c r="AQ433" s="13" t="n">
        <v>0.041867</v>
      </c>
      <c r="AR433" s="13" t="n">
        <v>0.062964</v>
      </c>
      <c r="AS433" s="13" t="n">
        <v>0.72566</v>
      </c>
      <c r="AT433" s="13" t="n">
        <v>0.004651</v>
      </c>
      <c r="AU433" s="13" t="n">
        <v>0.009259</v>
      </c>
      <c r="AV433" s="13" t="n">
        <v>-0.105505</v>
      </c>
      <c r="AW433" s="13" t="n">
        <v>-0.205128</v>
      </c>
      <c r="AX433" s="13" t="n">
        <v>0.541935</v>
      </c>
      <c r="AY433" s="13" t="n">
        <v>0.100418</v>
      </c>
      <c r="AZ433" s="13" t="n">
        <v>-0.015209</v>
      </c>
      <c r="BA433" s="13" t="n">
        <v>-0.250965</v>
      </c>
      <c r="BB433" s="13" t="n">
        <v>-0.030928</v>
      </c>
      <c r="BC433" s="13" t="n">
        <v>-0.324468</v>
      </c>
      <c r="BD433" s="13" t="n">
        <v>-0.309134</v>
      </c>
      <c r="BE433" s="13" t="n">
        <v>-0.227262</v>
      </c>
      <c r="BF433" s="13" t="n">
        <v>-0.045723</v>
      </c>
      <c r="BG433" s="13" t="n">
        <v>-0.356723</v>
      </c>
      <c r="BH433" s="13" t="n">
        <v>-0.208554</v>
      </c>
      <c r="BI433" s="13" t="n">
        <v>-0.333333</v>
      </c>
      <c r="BJ433" s="13" t="n">
        <v>-0.479053</v>
      </c>
      <c r="BK433" s="13" t="n">
        <v>-0.379371</v>
      </c>
      <c r="BM433" s="13" t="n">
        <v>-0.008322</v>
      </c>
      <c r="BN433" s="13" t="n">
        <v>0.056939</v>
      </c>
      <c r="BO433" s="13" t="n">
        <v>0.002457</v>
      </c>
      <c r="BP433" s="13" t="n">
        <v>0.021676</v>
      </c>
      <c r="BQ433" s="13" t="n">
        <v>0.000668</v>
      </c>
      <c r="BR433" s="13" t="n">
        <v>0.028132</v>
      </c>
      <c r="BS433" s="13" t="n">
        <v>-0.040882</v>
      </c>
      <c r="BT433" s="13" t="n">
        <v>0.020508</v>
      </c>
      <c r="BU433" s="13" t="n">
        <v>0.001011</v>
      </c>
      <c r="BV433" s="13" t="n">
        <v>0.086613</v>
      </c>
      <c r="BW433" s="13" t="n">
        <v>0.011741</v>
      </c>
      <c r="BX433" s="13" t="n">
        <v>0.014514</v>
      </c>
      <c r="BY433" s="13" t="n">
        <v>0.076902</v>
      </c>
      <c r="BZ433" s="13" t="n">
        <v>-0.014745</v>
      </c>
      <c r="CA433" s="13" t="n">
        <v>-0.126874</v>
      </c>
      <c r="CB433" s="13" t="n">
        <v>0.032953</v>
      </c>
      <c r="CC433" s="13" t="n">
        <v>-0.121824</v>
      </c>
      <c r="CD433" s="13" t="n">
        <v>0.105013</v>
      </c>
      <c r="CE433" s="13" t="n">
        <v>0.062329</v>
      </c>
      <c r="CF433" s="13" t="n">
        <v>-0.003609</v>
      </c>
      <c r="CG433" s="13" t="n">
        <v>0.031597</v>
      </c>
      <c r="CH433" s="13" t="n">
        <v>-0.087487</v>
      </c>
      <c r="CI433" s="13" t="n">
        <v>0.087277</v>
      </c>
      <c r="CJ433" s="13" t="n">
        <v>-0.028809</v>
      </c>
      <c r="CK433" s="13" t="n">
        <v>-0.01142</v>
      </c>
      <c r="CL433" s="13" t="n">
        <v>-0.016157</v>
      </c>
      <c r="CM433" s="13" t="n">
        <v>0.036256</v>
      </c>
      <c r="CN433" s="13" t="n">
        <v>0.080028</v>
      </c>
      <c r="CO433" s="13" t="n">
        <v>0.039635</v>
      </c>
      <c r="CP433" s="13" t="n">
        <v>-0.02818</v>
      </c>
      <c r="CQ433" s="13" t="n">
        <v>-0.076341</v>
      </c>
      <c r="CR433" s="13" t="n">
        <v>-0.193604</v>
      </c>
      <c r="CS433" s="13" t="n">
        <v>0.193768</v>
      </c>
      <c r="CT433" s="13" t="n">
        <v>0.102705</v>
      </c>
      <c r="CU433" s="13" t="n">
        <v>0.05686</v>
      </c>
      <c r="CV433" s="13" t="n">
        <v>0.007253</v>
      </c>
      <c r="CW433" s="13" t="n">
        <v>0.079862</v>
      </c>
      <c r="CX433" s="13" t="n">
        <v>0.003401</v>
      </c>
      <c r="CY433" s="13" t="n">
        <v>-0.019809</v>
      </c>
      <c r="CZ433" s="13" t="n">
        <v>0.214791</v>
      </c>
      <c r="DA433" s="13" t="n">
        <v>0.115065</v>
      </c>
      <c r="DB433" s="13" t="n">
        <v>0.116678</v>
      </c>
      <c r="DC433" s="13" t="n">
        <v>0.040745</v>
      </c>
      <c r="DD433" s="13" t="n">
        <v>-0.048473</v>
      </c>
      <c r="DE433" s="13" t="n">
        <v>0.032353</v>
      </c>
      <c r="DF433" s="13" t="n">
        <v>-0.025949</v>
      </c>
      <c r="DG433" s="13" t="n">
        <v>0.06983</v>
      </c>
      <c r="DH433" s="13" t="n">
        <v>-0.075376</v>
      </c>
      <c r="DI433" s="13" t="n">
        <v>0.020545</v>
      </c>
      <c r="DJ433" s="13" t="n">
        <v>-0.052806</v>
      </c>
      <c r="DK433" s="13" t="n">
        <v>0.024457</v>
      </c>
      <c r="DL433" s="13" t="n">
        <v>-0.080613</v>
      </c>
      <c r="DM433" s="13" t="n">
        <v>-0.005266</v>
      </c>
      <c r="DN433" s="13" t="n">
        <v>-0.163775</v>
      </c>
      <c r="DO433" s="13" t="n">
        <v>-0.001611</v>
      </c>
      <c r="DP433" s="13" t="n">
        <v>0.012199</v>
      </c>
      <c r="DQ433" s="13" t="n">
        <v>-0.180685</v>
      </c>
      <c r="DR433" s="13" t="n">
        <v>-0.032766</v>
      </c>
      <c r="DS433" s="13" t="n">
        <v>-0.019338</v>
      </c>
      <c r="DT433" s="13" t="n">
        <v>0.128546</v>
      </c>
      <c r="DV433" s="13" t="n">
        <v>-0.00633</v>
      </c>
      <c r="DW433" s="13" t="n">
        <v>0.065065</v>
      </c>
      <c r="DX433" s="13" t="n">
        <v>0.003386</v>
      </c>
      <c r="DY433" s="13" t="n">
        <v>0.017911</v>
      </c>
      <c r="DZ433" s="13" t="n">
        <v>0.013895</v>
      </c>
      <c r="EA433" s="13" t="n">
        <v>0.034612</v>
      </c>
      <c r="EB433" s="13" t="n">
        <v>-0.042567</v>
      </c>
      <c r="EC433" s="13" t="n">
        <v>0.0217</v>
      </c>
      <c r="ED433" s="13" t="n">
        <v>0.00687</v>
      </c>
      <c r="EE433" s="13" t="n">
        <v>0.088975</v>
      </c>
      <c r="EF433" s="13" t="n">
        <v>0.018863</v>
      </c>
      <c r="EG433" s="13" t="n">
        <v>0.018278</v>
      </c>
      <c r="EH433" s="13" t="n">
        <v>0.080577</v>
      </c>
      <c r="EI433" s="13" t="n">
        <v>-0.022076</v>
      </c>
      <c r="EJ433" s="13" t="n">
        <v>-0.128605</v>
      </c>
      <c r="EK433" s="13" t="n">
        <v>0.03849</v>
      </c>
      <c r="EL433" s="13" t="n">
        <v>-0.118677</v>
      </c>
      <c r="EM433" s="13" t="n">
        <v>0.111825</v>
      </c>
      <c r="EN433" s="13" t="n">
        <v>0.058983</v>
      </c>
      <c r="EO433" s="13" t="n">
        <v>-0.002331</v>
      </c>
      <c r="EP433" s="13" t="n">
        <v>0.039686</v>
      </c>
      <c r="EQ433" s="13" t="n">
        <v>-0.087181</v>
      </c>
      <c r="ER433" s="13" t="n">
        <v>0.089517</v>
      </c>
      <c r="ES433" s="13" t="n">
        <v>-0.030387</v>
      </c>
      <c r="ET433" s="13" t="n">
        <v>-0.027645</v>
      </c>
      <c r="EU433" s="13" t="n">
        <v>-0.007693</v>
      </c>
      <c r="EV433" s="13" t="n">
        <v>0.029804</v>
      </c>
      <c r="EW433" s="13" t="n">
        <v>0.120162</v>
      </c>
      <c r="EX433" s="13" t="n">
        <v>0.049735</v>
      </c>
      <c r="EY433" s="13" t="n">
        <v>-0.026751</v>
      </c>
      <c r="EZ433" s="13" t="n">
        <v>-0.068025</v>
      </c>
      <c r="FA433" s="13" t="n">
        <v>-0.203745</v>
      </c>
      <c r="FB433" s="13" t="n">
        <v>0.199644</v>
      </c>
      <c r="FC433" s="13" t="n">
        <v>0.10533</v>
      </c>
      <c r="FD433" s="13" t="n">
        <v>0.060359</v>
      </c>
      <c r="FE433" s="13" t="n">
        <v>0.001874</v>
      </c>
      <c r="FF433" s="13" t="n">
        <v>0.087533</v>
      </c>
      <c r="FG433" s="13" t="n">
        <v>-0.011573</v>
      </c>
      <c r="FH433" s="13" t="n">
        <v>-0.028636</v>
      </c>
      <c r="FI433" s="13" t="n">
        <v>0.206308</v>
      </c>
      <c r="FJ433" s="13" t="n">
        <v>0.094331</v>
      </c>
      <c r="FK433" s="13" t="n">
        <v>0.112618</v>
      </c>
      <c r="FL433" s="13" t="n">
        <v>0.051624</v>
      </c>
      <c r="FM433" s="13" t="n">
        <v>-0.046095</v>
      </c>
      <c r="FN433" s="13" t="n">
        <v>0.028573</v>
      </c>
      <c r="FO433" s="13" t="n">
        <v>-0.026132</v>
      </c>
      <c r="FP433" s="13" t="n">
        <v>0.06635</v>
      </c>
      <c r="FQ433" s="13" t="n">
        <v>-0.076813</v>
      </c>
      <c r="FR433" s="13" t="n">
        <v>0.018217</v>
      </c>
      <c r="FS433" s="13" t="n">
        <v>-0.053317</v>
      </c>
      <c r="FT433" s="13" t="n">
        <v>0.021146</v>
      </c>
      <c r="FU433" s="13" t="n">
        <v>-0.091985</v>
      </c>
      <c r="FV433" s="13" t="n">
        <v>-0.014805</v>
      </c>
      <c r="FW433" s="13" t="n">
        <v>-0.173369</v>
      </c>
      <c r="FX433" s="13" t="n">
        <v>-0.012789</v>
      </c>
      <c r="FY433" s="13" t="n">
        <v>0.018464</v>
      </c>
      <c r="FZ433" s="13" t="n">
        <v>-0.198696</v>
      </c>
      <c r="GA433" s="13" t="n">
        <v>-0.057167</v>
      </c>
      <c r="GB433" s="13" t="n">
        <v>-0.02625</v>
      </c>
      <c r="GC433" s="13" t="n">
        <v>0.129928</v>
      </c>
    </row>
    <row r="434" customFormat="false" ht="15" hidden="false" customHeight="false" outlineLevel="0" collapsed="false">
      <c r="B434" s="8" t="str">
        <f aca="false">Deals!B434</f>
        <v>NexTier Oilfield Solutions Inc.</v>
      </c>
      <c r="C434" s="12" t="n">
        <v>1</v>
      </c>
      <c r="D434" s="13" t="n">
        <v>-0.155251</v>
      </c>
      <c r="E434" s="13" t="n">
        <v>0.288031</v>
      </c>
      <c r="F434" s="13" t="n">
        <v>-0.074341</v>
      </c>
      <c r="G434" s="13" t="n">
        <v>-0.031088</v>
      </c>
      <c r="H434" s="13" t="n">
        <v>0.270722</v>
      </c>
      <c r="I434" s="13" t="n">
        <v>-0.130458</v>
      </c>
      <c r="J434" s="13" t="n">
        <v>-0.059286</v>
      </c>
      <c r="K434" s="13" t="n">
        <v>-0.048232</v>
      </c>
      <c r="L434" s="13" t="n">
        <v>0.050676</v>
      </c>
      <c r="M434" s="13" t="n">
        <v>-0.057878</v>
      </c>
      <c r="N434" s="13" t="n">
        <v>-0.066894</v>
      </c>
      <c r="O434" s="13" t="n">
        <v>0.032187</v>
      </c>
      <c r="P434" s="13" t="n">
        <v>-0.129695</v>
      </c>
      <c r="Q434" s="13" t="n">
        <v>0.007329</v>
      </c>
      <c r="R434" s="13" t="n">
        <v>0.016168</v>
      </c>
      <c r="S434" s="13" t="n">
        <v>-0.115354</v>
      </c>
      <c r="T434" s="13" t="n">
        <v>-0.264388</v>
      </c>
      <c r="U434" s="13" t="n">
        <v>0.232274</v>
      </c>
      <c r="V434" s="13" t="n">
        <v>0.093254</v>
      </c>
      <c r="W434" s="13" t="n">
        <v>-0.011797</v>
      </c>
      <c r="X434" s="13" t="n">
        <v>-0.036731</v>
      </c>
      <c r="Y434" s="13" t="n">
        <v>-0.300286</v>
      </c>
      <c r="Z434" s="13" t="n">
        <v>-0.084469</v>
      </c>
      <c r="AA434" s="13" t="n">
        <v>-0.063988</v>
      </c>
      <c r="AB434" s="13" t="n">
        <v>-0.157393</v>
      </c>
      <c r="AC434" s="13" t="n">
        <v>0.143396</v>
      </c>
      <c r="AD434" s="13" t="n">
        <v>0.036256</v>
      </c>
      <c r="AE434" s="13" t="n">
        <v>0.080028</v>
      </c>
      <c r="AF434" s="13" t="n">
        <v>0.398747</v>
      </c>
      <c r="AG434" s="13" t="n">
        <v>-0.231343</v>
      </c>
      <c r="AH434" s="13" t="n">
        <v>-0.095146</v>
      </c>
      <c r="AI434" s="13" t="n">
        <v>-0.748927</v>
      </c>
      <c r="AJ434" s="13" t="n">
        <v>0.982906</v>
      </c>
      <c r="AK434" s="13" t="n">
        <v>0.25</v>
      </c>
      <c r="AL434" s="13" t="n">
        <v>-0.155172</v>
      </c>
      <c r="AM434" s="13" t="n">
        <v>0.028571</v>
      </c>
      <c r="AN434" s="13" t="n">
        <v>0</v>
      </c>
      <c r="AO434" s="13" t="n">
        <v>-0.265873</v>
      </c>
      <c r="AP434" s="13" t="n">
        <v>0.021622</v>
      </c>
      <c r="AQ434" s="13" t="n">
        <v>0.481481</v>
      </c>
      <c r="AR434" s="13" t="n">
        <v>0.228571</v>
      </c>
      <c r="AS434" s="13" t="n">
        <v>-0.034884</v>
      </c>
      <c r="AT434" s="13" t="n">
        <v>0.400602</v>
      </c>
      <c r="AU434" s="13" t="n">
        <v>-0.2</v>
      </c>
      <c r="AV434" s="13" t="n">
        <v>-0.034946</v>
      </c>
      <c r="AW434" s="13" t="n">
        <v>0.183844</v>
      </c>
      <c r="AX434" s="13" t="n">
        <v>0.12</v>
      </c>
      <c r="AY434" s="13" t="n">
        <v>-0.197479</v>
      </c>
      <c r="AZ434" s="13" t="n">
        <v>-0.057592</v>
      </c>
      <c r="BA434" s="13" t="n">
        <v>0.277778</v>
      </c>
      <c r="BB434" s="13" t="n">
        <v>-0.030435</v>
      </c>
      <c r="BC434" s="13" t="n">
        <v>-0.192825</v>
      </c>
      <c r="BD434" s="13" t="n">
        <v>-0.013889</v>
      </c>
      <c r="BE434" s="13" t="n">
        <v>0.695775</v>
      </c>
      <c r="BF434" s="13" t="n">
        <v>0.322259</v>
      </c>
      <c r="BG434" s="13" t="n">
        <v>0.160804</v>
      </c>
      <c r="BH434" s="13" t="n">
        <v>0.193723</v>
      </c>
      <c r="BI434" s="13" t="n">
        <v>-0.011786</v>
      </c>
      <c r="BJ434" s="13" t="n">
        <v>-0.127523</v>
      </c>
      <c r="BK434" s="13" t="n">
        <v>0.04837</v>
      </c>
      <c r="BM434" s="13" t="n">
        <v>-0.008322</v>
      </c>
      <c r="BN434" s="13" t="n">
        <v>0.056939</v>
      </c>
      <c r="BO434" s="13" t="n">
        <v>0.002457</v>
      </c>
      <c r="BP434" s="13" t="n">
        <v>0.021676</v>
      </c>
      <c r="BQ434" s="13" t="n">
        <v>0.000668</v>
      </c>
      <c r="BR434" s="13" t="n">
        <v>0.028132</v>
      </c>
      <c r="BS434" s="13" t="n">
        <v>-0.040882</v>
      </c>
      <c r="BT434" s="13" t="n">
        <v>0.020508</v>
      </c>
      <c r="BU434" s="13" t="n">
        <v>0.001011</v>
      </c>
      <c r="BV434" s="13" t="n">
        <v>0.086613</v>
      </c>
      <c r="BW434" s="13" t="n">
        <v>0.011741</v>
      </c>
      <c r="BX434" s="13" t="n">
        <v>0.014514</v>
      </c>
      <c r="BY434" s="13" t="n">
        <v>0.076902</v>
      </c>
      <c r="BZ434" s="13" t="n">
        <v>-0.014745</v>
      </c>
      <c r="CA434" s="13" t="n">
        <v>-0.126874</v>
      </c>
      <c r="CB434" s="13" t="n">
        <v>0.032953</v>
      </c>
      <c r="CC434" s="13" t="n">
        <v>-0.121824</v>
      </c>
      <c r="CD434" s="13" t="n">
        <v>0.105013</v>
      </c>
      <c r="CE434" s="13" t="n">
        <v>0.062329</v>
      </c>
      <c r="CF434" s="13" t="n">
        <v>-0.003609</v>
      </c>
      <c r="CG434" s="13" t="n">
        <v>0.031597</v>
      </c>
      <c r="CH434" s="13" t="n">
        <v>-0.087487</v>
      </c>
      <c r="CI434" s="13" t="n">
        <v>0.087277</v>
      </c>
      <c r="CJ434" s="13" t="n">
        <v>-0.028809</v>
      </c>
      <c r="CK434" s="13" t="n">
        <v>-0.01142</v>
      </c>
      <c r="CL434" s="13" t="n">
        <v>-0.016157</v>
      </c>
      <c r="CM434" s="13" t="n">
        <v>0.036256</v>
      </c>
      <c r="CN434" s="13" t="n">
        <v>0.080028</v>
      </c>
      <c r="CO434" s="13" t="n">
        <v>0.039635</v>
      </c>
      <c r="CP434" s="13" t="n">
        <v>-0.02818</v>
      </c>
      <c r="CQ434" s="13" t="n">
        <v>-0.076341</v>
      </c>
      <c r="CR434" s="13" t="n">
        <v>-0.193604</v>
      </c>
      <c r="CS434" s="13" t="n">
        <v>0.193768</v>
      </c>
      <c r="CT434" s="13" t="n">
        <v>0.102705</v>
      </c>
      <c r="CU434" s="13" t="n">
        <v>0.05686</v>
      </c>
      <c r="CV434" s="13" t="n">
        <v>0.007253</v>
      </c>
      <c r="CW434" s="13" t="n">
        <v>0.079862</v>
      </c>
      <c r="CX434" s="13" t="n">
        <v>0.003401</v>
      </c>
      <c r="CY434" s="13" t="n">
        <v>-0.019809</v>
      </c>
      <c r="CZ434" s="13" t="n">
        <v>0.214791</v>
      </c>
      <c r="DA434" s="13" t="n">
        <v>0.115065</v>
      </c>
      <c r="DB434" s="13" t="n">
        <v>0.116678</v>
      </c>
      <c r="DC434" s="13" t="n">
        <v>0.040745</v>
      </c>
      <c r="DD434" s="13" t="n">
        <v>-0.048473</v>
      </c>
      <c r="DE434" s="13" t="n">
        <v>0.032353</v>
      </c>
      <c r="DF434" s="13" t="n">
        <v>-0.025949</v>
      </c>
      <c r="DG434" s="13" t="n">
        <v>0.06983</v>
      </c>
      <c r="DH434" s="13" t="n">
        <v>-0.075376</v>
      </c>
      <c r="DI434" s="13" t="n">
        <v>0.020545</v>
      </c>
      <c r="DJ434" s="13" t="n">
        <v>-0.052806</v>
      </c>
      <c r="DK434" s="13" t="n">
        <v>0.024457</v>
      </c>
      <c r="DL434" s="13" t="n">
        <v>-0.080613</v>
      </c>
      <c r="DM434" s="13" t="n">
        <v>-0.005266</v>
      </c>
      <c r="DN434" s="13" t="n">
        <v>-0.163775</v>
      </c>
      <c r="DO434" s="13" t="n">
        <v>-0.001611</v>
      </c>
      <c r="DP434" s="13" t="n">
        <v>0.012199</v>
      </c>
      <c r="DQ434" s="13" t="n">
        <v>-0.180685</v>
      </c>
      <c r="DR434" s="13" t="n">
        <v>-0.032766</v>
      </c>
      <c r="DS434" s="13" t="n">
        <v>-0.019338</v>
      </c>
      <c r="DT434" s="13" t="n">
        <v>0.128546</v>
      </c>
      <c r="DV434" s="13" t="n">
        <v>-0.00633</v>
      </c>
      <c r="DW434" s="13" t="n">
        <v>0.065065</v>
      </c>
      <c r="DX434" s="13" t="n">
        <v>0.003386</v>
      </c>
      <c r="DY434" s="13" t="n">
        <v>0.017911</v>
      </c>
      <c r="DZ434" s="13" t="n">
        <v>0.013895</v>
      </c>
      <c r="EA434" s="13" t="n">
        <v>0.034612</v>
      </c>
      <c r="EB434" s="13" t="n">
        <v>-0.042567</v>
      </c>
      <c r="EC434" s="13" t="n">
        <v>0.0217</v>
      </c>
      <c r="ED434" s="13" t="n">
        <v>0.00687</v>
      </c>
      <c r="EE434" s="13" t="n">
        <v>0.088975</v>
      </c>
      <c r="EF434" s="13" t="n">
        <v>0.018863</v>
      </c>
      <c r="EG434" s="13" t="n">
        <v>0.018278</v>
      </c>
      <c r="EH434" s="13" t="n">
        <v>0.080577</v>
      </c>
      <c r="EI434" s="13" t="n">
        <v>-0.022076</v>
      </c>
      <c r="EJ434" s="13" t="n">
        <v>-0.128605</v>
      </c>
      <c r="EK434" s="13" t="n">
        <v>0.03849</v>
      </c>
      <c r="EL434" s="13" t="n">
        <v>-0.118677</v>
      </c>
      <c r="EM434" s="13" t="n">
        <v>0.111825</v>
      </c>
      <c r="EN434" s="13" t="n">
        <v>0.058983</v>
      </c>
      <c r="EO434" s="13" t="n">
        <v>-0.002331</v>
      </c>
      <c r="EP434" s="13" t="n">
        <v>0.039686</v>
      </c>
      <c r="EQ434" s="13" t="n">
        <v>-0.087181</v>
      </c>
      <c r="ER434" s="13" t="n">
        <v>0.089517</v>
      </c>
      <c r="ES434" s="13" t="n">
        <v>-0.030387</v>
      </c>
      <c r="ET434" s="13" t="n">
        <v>-0.027645</v>
      </c>
      <c r="EU434" s="13" t="n">
        <v>-0.007693</v>
      </c>
      <c r="EV434" s="13" t="n">
        <v>0.029804</v>
      </c>
      <c r="EW434" s="13" t="n">
        <v>0.120162</v>
      </c>
      <c r="EX434" s="13" t="n">
        <v>0.049735</v>
      </c>
      <c r="EY434" s="13" t="n">
        <v>-0.026751</v>
      </c>
      <c r="EZ434" s="13" t="n">
        <v>-0.068025</v>
      </c>
      <c r="FA434" s="13" t="n">
        <v>-0.203745</v>
      </c>
      <c r="FB434" s="13" t="n">
        <v>0.199644</v>
      </c>
      <c r="FC434" s="13" t="n">
        <v>0.10533</v>
      </c>
      <c r="FD434" s="13" t="n">
        <v>0.060359</v>
      </c>
      <c r="FE434" s="13" t="n">
        <v>0.001874</v>
      </c>
      <c r="FF434" s="13" t="n">
        <v>0.087533</v>
      </c>
      <c r="FG434" s="13" t="n">
        <v>-0.011573</v>
      </c>
      <c r="FH434" s="13" t="n">
        <v>-0.028636</v>
      </c>
      <c r="FI434" s="13" t="n">
        <v>0.206308</v>
      </c>
      <c r="FJ434" s="13" t="n">
        <v>0.094331</v>
      </c>
      <c r="FK434" s="13" t="n">
        <v>0.112618</v>
      </c>
      <c r="FL434" s="13" t="n">
        <v>0.051624</v>
      </c>
      <c r="FM434" s="13" t="n">
        <v>-0.046095</v>
      </c>
      <c r="FN434" s="13" t="n">
        <v>0.028573</v>
      </c>
      <c r="FO434" s="13" t="n">
        <v>-0.026132</v>
      </c>
      <c r="FP434" s="13" t="n">
        <v>0.06635</v>
      </c>
      <c r="FQ434" s="13" t="n">
        <v>-0.076813</v>
      </c>
      <c r="FR434" s="13" t="n">
        <v>0.018217</v>
      </c>
      <c r="FS434" s="13" t="n">
        <v>-0.053317</v>
      </c>
      <c r="FT434" s="13" t="n">
        <v>0.021146</v>
      </c>
      <c r="FU434" s="13" t="n">
        <v>-0.091985</v>
      </c>
      <c r="FV434" s="13" t="n">
        <v>-0.014805</v>
      </c>
      <c r="FW434" s="13" t="n">
        <v>-0.173369</v>
      </c>
      <c r="FX434" s="13" t="n">
        <v>-0.012789</v>
      </c>
      <c r="FY434" s="13" t="n">
        <v>0.018464</v>
      </c>
      <c r="FZ434" s="13" t="n">
        <v>-0.198696</v>
      </c>
      <c r="GA434" s="13" t="n">
        <v>-0.057167</v>
      </c>
      <c r="GB434" s="13" t="n">
        <v>-0.02625</v>
      </c>
      <c r="GC434" s="13" t="n">
        <v>0.129928</v>
      </c>
    </row>
    <row r="435" customFormat="false" ht="15" hidden="false" customHeight="false" outlineLevel="0" collapsed="false">
      <c r="B435" s="8" t="str">
        <f aca="false">Deals!B435</f>
        <v>Cincinnati Bell Inc.</v>
      </c>
      <c r="C435" s="12" t="n">
        <v>1</v>
      </c>
      <c r="D435" s="13" t="n">
        <v>-0.057007</v>
      </c>
      <c r="E435" s="13" t="n">
        <v>-0.037783</v>
      </c>
      <c r="F435" s="13" t="n">
        <v>0.136126</v>
      </c>
      <c r="G435" s="13" t="n">
        <v>-0.039171</v>
      </c>
      <c r="H435" s="13" t="n">
        <v>-0.172662</v>
      </c>
      <c r="I435" s="13" t="n">
        <v>-0.063768</v>
      </c>
      <c r="J435" s="13" t="n">
        <v>-0.142415</v>
      </c>
      <c r="K435" s="13" t="n">
        <v>0.093863</v>
      </c>
      <c r="L435" s="13" t="n">
        <v>-0.188119</v>
      </c>
      <c r="M435" s="13" t="n">
        <v>0.276423</v>
      </c>
      <c r="N435" s="13" t="n">
        <v>-0.149682</v>
      </c>
      <c r="O435" s="13" t="n">
        <v>-0.026217</v>
      </c>
      <c r="P435" s="13" t="n">
        <v>0.226923</v>
      </c>
      <c r="Q435" s="13" t="n">
        <v>-0.110345</v>
      </c>
      <c r="R435" s="13" t="n">
        <v>-0.124736</v>
      </c>
      <c r="S435" s="13" t="n">
        <v>-0.373591</v>
      </c>
      <c r="T435" s="13" t="n">
        <v>0.071979</v>
      </c>
      <c r="U435" s="13" t="n">
        <v>0.16307</v>
      </c>
      <c r="V435" s="13" t="n">
        <v>-0.016495</v>
      </c>
      <c r="W435" s="13" t="n">
        <v>-0.067086</v>
      </c>
      <c r="X435" s="13" t="n">
        <v>-0.280899</v>
      </c>
      <c r="Y435" s="13" t="n">
        <v>-0.226562</v>
      </c>
      <c r="Z435" s="13" t="n">
        <v>-0.228283</v>
      </c>
      <c r="AA435" s="13" t="n">
        <v>0.421466</v>
      </c>
      <c r="AB435" s="13" t="n">
        <v>-0.066298</v>
      </c>
      <c r="AC435" s="13" t="n">
        <v>0.00789</v>
      </c>
      <c r="AD435" s="13" t="n">
        <v>0.270059</v>
      </c>
      <c r="AE435" s="13" t="n">
        <v>0.613251</v>
      </c>
      <c r="AF435" s="13" t="n">
        <v>0.309456</v>
      </c>
      <c r="AG435" s="13" t="n">
        <v>-0.04814</v>
      </c>
      <c r="AH435" s="13" t="n">
        <v>0.121839</v>
      </c>
      <c r="AI435" s="13" t="n">
        <v>0.000683</v>
      </c>
      <c r="AJ435" s="13" t="n">
        <v>0.005461</v>
      </c>
      <c r="AK435" s="13" t="n">
        <v>0.008147</v>
      </c>
      <c r="AL435" s="13" t="n">
        <v>0.010774</v>
      </c>
      <c r="AM435" s="13" t="n">
        <v>0.003331</v>
      </c>
      <c r="AN435" s="13" t="n">
        <v>-0.003984</v>
      </c>
      <c r="AO435" s="13" t="n">
        <v>0.003333</v>
      </c>
      <c r="AP435" s="13" t="n">
        <v>0.010631</v>
      </c>
      <c r="AQ435" s="13" t="n">
        <v>0.004602</v>
      </c>
      <c r="AR435" s="13" t="n">
        <v>-0.002618</v>
      </c>
      <c r="AS435" s="13" t="n">
        <v>0.002625</v>
      </c>
      <c r="AT435" s="13" t="n">
        <v>0.004581</v>
      </c>
      <c r="AU435" s="13" t="n">
        <v>0.005212</v>
      </c>
      <c r="AV435" s="13" t="n">
        <v>-0.001944</v>
      </c>
      <c r="AW435" s="13" t="n">
        <v>0.001299</v>
      </c>
      <c r="AX435" s="13" t="n">
        <v>-0.005188</v>
      </c>
      <c r="AY435" s="13" t="n">
        <v>0.009778</v>
      </c>
      <c r="AZ435" s="13" t="n">
        <v>-0.052806</v>
      </c>
      <c r="BA435" s="13" t="n">
        <v>0.024457</v>
      </c>
      <c r="BB435" s="13" t="n">
        <v>-0.080613</v>
      </c>
      <c r="BC435" s="13" t="n">
        <v>-0.005266</v>
      </c>
      <c r="BD435" s="13" t="n">
        <v>-0.163775</v>
      </c>
      <c r="BE435" s="13" t="n">
        <v>-0.001611</v>
      </c>
      <c r="BF435" s="13" t="n">
        <v>0.012199</v>
      </c>
      <c r="BG435" s="13" t="n">
        <v>-0.180685</v>
      </c>
      <c r="BH435" s="13" t="n">
        <v>-0.032766</v>
      </c>
      <c r="BI435" s="13" t="n">
        <v>-0.019338</v>
      </c>
      <c r="BJ435" s="13" t="n">
        <v>0.128546</v>
      </c>
      <c r="BK435" s="13" t="n">
        <v>0.036743</v>
      </c>
      <c r="BM435" s="13" t="n">
        <v>0.056939</v>
      </c>
      <c r="BN435" s="13" t="n">
        <v>0.002457</v>
      </c>
      <c r="BO435" s="13" t="n">
        <v>0.021676</v>
      </c>
      <c r="BP435" s="13" t="n">
        <v>0.000668</v>
      </c>
      <c r="BQ435" s="13" t="n">
        <v>0.028132</v>
      </c>
      <c r="BR435" s="13" t="n">
        <v>-0.040882</v>
      </c>
      <c r="BS435" s="13" t="n">
        <v>0.020508</v>
      </c>
      <c r="BT435" s="13" t="n">
        <v>0.001011</v>
      </c>
      <c r="BU435" s="13" t="n">
        <v>0.086613</v>
      </c>
      <c r="BV435" s="13" t="n">
        <v>0.011741</v>
      </c>
      <c r="BW435" s="13" t="n">
        <v>0.014514</v>
      </c>
      <c r="BX435" s="13" t="n">
        <v>0.076902</v>
      </c>
      <c r="BY435" s="13" t="n">
        <v>-0.014745</v>
      </c>
      <c r="BZ435" s="13" t="n">
        <v>-0.126874</v>
      </c>
      <c r="CA435" s="13" t="n">
        <v>0.032953</v>
      </c>
      <c r="CB435" s="13" t="n">
        <v>-0.121824</v>
      </c>
      <c r="CC435" s="13" t="n">
        <v>0.105013</v>
      </c>
      <c r="CD435" s="13" t="n">
        <v>0.062329</v>
      </c>
      <c r="CE435" s="13" t="n">
        <v>-0.003609</v>
      </c>
      <c r="CF435" s="13" t="n">
        <v>0.031597</v>
      </c>
      <c r="CG435" s="13" t="n">
        <v>-0.087487</v>
      </c>
      <c r="CH435" s="13" t="n">
        <v>0.087277</v>
      </c>
      <c r="CI435" s="13" t="n">
        <v>-0.028809</v>
      </c>
      <c r="CJ435" s="13" t="n">
        <v>-0.01142</v>
      </c>
      <c r="CK435" s="13" t="n">
        <v>-0.016157</v>
      </c>
      <c r="CL435" s="13" t="n">
        <v>0.036256</v>
      </c>
      <c r="CM435" s="13" t="n">
        <v>0.080028</v>
      </c>
      <c r="CN435" s="13" t="n">
        <v>0.039635</v>
      </c>
      <c r="CO435" s="13" t="n">
        <v>-0.02818</v>
      </c>
      <c r="CP435" s="13" t="n">
        <v>-0.076341</v>
      </c>
      <c r="CQ435" s="13" t="n">
        <v>-0.193604</v>
      </c>
      <c r="CR435" s="13" t="n">
        <v>0.193768</v>
      </c>
      <c r="CS435" s="13" t="n">
        <v>0.102705</v>
      </c>
      <c r="CT435" s="13" t="n">
        <v>0.05686</v>
      </c>
      <c r="CU435" s="13" t="n">
        <v>0.007253</v>
      </c>
      <c r="CV435" s="13" t="n">
        <v>0.079862</v>
      </c>
      <c r="CW435" s="13" t="n">
        <v>0.003401</v>
      </c>
      <c r="CX435" s="13" t="n">
        <v>-0.019809</v>
      </c>
      <c r="CY435" s="13" t="n">
        <v>0.214791</v>
      </c>
      <c r="CZ435" s="13" t="n">
        <v>0.115065</v>
      </c>
      <c r="DA435" s="13" t="n">
        <v>0.116678</v>
      </c>
      <c r="DB435" s="13" t="n">
        <v>0.040745</v>
      </c>
      <c r="DC435" s="13" t="n">
        <v>-0.048473</v>
      </c>
      <c r="DD435" s="13" t="n">
        <v>0.032353</v>
      </c>
      <c r="DE435" s="13" t="n">
        <v>-0.025949</v>
      </c>
      <c r="DF435" s="13" t="n">
        <v>0.06983</v>
      </c>
      <c r="DG435" s="13" t="n">
        <v>-0.075376</v>
      </c>
      <c r="DH435" s="13" t="n">
        <v>0.020545</v>
      </c>
      <c r="DI435" s="13" t="n">
        <v>-0.052806</v>
      </c>
      <c r="DJ435" s="13" t="n">
        <v>0.024457</v>
      </c>
      <c r="DK435" s="13" t="n">
        <v>-0.080613</v>
      </c>
      <c r="DL435" s="13" t="n">
        <v>-0.005266</v>
      </c>
      <c r="DM435" s="13" t="n">
        <v>-0.163775</v>
      </c>
      <c r="DN435" s="13" t="n">
        <v>-0.001611</v>
      </c>
      <c r="DO435" s="13" t="n">
        <v>0.012199</v>
      </c>
      <c r="DP435" s="13" t="n">
        <v>-0.180685</v>
      </c>
      <c r="DQ435" s="13" t="n">
        <v>-0.032766</v>
      </c>
      <c r="DR435" s="13" t="n">
        <v>-0.019338</v>
      </c>
      <c r="DS435" s="13" t="n">
        <v>0.128546</v>
      </c>
      <c r="DT435" s="13" t="n">
        <v>0.036743</v>
      </c>
      <c r="DV435" s="13" t="n">
        <v>0.065065</v>
      </c>
      <c r="DW435" s="13" t="n">
        <v>0.003386</v>
      </c>
      <c r="DX435" s="13" t="n">
        <v>0.017911</v>
      </c>
      <c r="DY435" s="13" t="n">
        <v>0.013895</v>
      </c>
      <c r="DZ435" s="13" t="n">
        <v>0.034612</v>
      </c>
      <c r="EA435" s="13" t="n">
        <v>-0.042567</v>
      </c>
      <c r="EB435" s="13" t="n">
        <v>0.0217</v>
      </c>
      <c r="EC435" s="13" t="n">
        <v>0.00687</v>
      </c>
      <c r="ED435" s="13" t="n">
        <v>0.088975</v>
      </c>
      <c r="EE435" s="13" t="n">
        <v>0.018863</v>
      </c>
      <c r="EF435" s="13" t="n">
        <v>0.018278</v>
      </c>
      <c r="EG435" s="13" t="n">
        <v>0.080577</v>
      </c>
      <c r="EH435" s="13" t="n">
        <v>-0.022076</v>
      </c>
      <c r="EI435" s="13" t="n">
        <v>-0.128605</v>
      </c>
      <c r="EJ435" s="13" t="n">
        <v>0.03849</v>
      </c>
      <c r="EK435" s="13" t="n">
        <v>-0.118677</v>
      </c>
      <c r="EL435" s="13" t="n">
        <v>0.111825</v>
      </c>
      <c r="EM435" s="13" t="n">
        <v>0.058983</v>
      </c>
      <c r="EN435" s="13" t="n">
        <v>-0.002331</v>
      </c>
      <c r="EO435" s="13" t="n">
        <v>0.039686</v>
      </c>
      <c r="EP435" s="13" t="n">
        <v>-0.087181</v>
      </c>
      <c r="EQ435" s="13" t="n">
        <v>0.089517</v>
      </c>
      <c r="ER435" s="13" t="n">
        <v>-0.030387</v>
      </c>
      <c r="ES435" s="13" t="n">
        <v>-0.027645</v>
      </c>
      <c r="ET435" s="13" t="n">
        <v>-0.007693</v>
      </c>
      <c r="EU435" s="13" t="n">
        <v>0.029804</v>
      </c>
      <c r="EV435" s="13" t="n">
        <v>0.120162</v>
      </c>
      <c r="EW435" s="13" t="n">
        <v>0.049735</v>
      </c>
      <c r="EX435" s="13" t="n">
        <v>-0.026751</v>
      </c>
      <c r="EY435" s="13" t="n">
        <v>-0.068025</v>
      </c>
      <c r="EZ435" s="13" t="n">
        <v>-0.203745</v>
      </c>
      <c r="FA435" s="13" t="n">
        <v>0.199644</v>
      </c>
      <c r="FB435" s="13" t="n">
        <v>0.10533</v>
      </c>
      <c r="FC435" s="13" t="n">
        <v>0.060359</v>
      </c>
      <c r="FD435" s="13" t="n">
        <v>0.001874</v>
      </c>
      <c r="FE435" s="13" t="n">
        <v>0.087533</v>
      </c>
      <c r="FF435" s="13" t="n">
        <v>-0.011573</v>
      </c>
      <c r="FG435" s="13" t="n">
        <v>-0.028636</v>
      </c>
      <c r="FH435" s="13" t="n">
        <v>0.206308</v>
      </c>
      <c r="FI435" s="13" t="n">
        <v>0.094331</v>
      </c>
      <c r="FJ435" s="13" t="n">
        <v>0.112618</v>
      </c>
      <c r="FK435" s="13" t="n">
        <v>0.051624</v>
      </c>
      <c r="FL435" s="13" t="n">
        <v>-0.046095</v>
      </c>
      <c r="FM435" s="13" t="n">
        <v>0.028573</v>
      </c>
      <c r="FN435" s="13" t="n">
        <v>-0.026132</v>
      </c>
      <c r="FO435" s="13" t="n">
        <v>0.06635</v>
      </c>
      <c r="FP435" s="13" t="n">
        <v>-0.076813</v>
      </c>
      <c r="FQ435" s="13" t="n">
        <v>0.018217</v>
      </c>
      <c r="FR435" s="13" t="n">
        <v>-0.053317</v>
      </c>
      <c r="FS435" s="13" t="n">
        <v>0.021146</v>
      </c>
      <c r="FT435" s="13" t="n">
        <v>-0.091985</v>
      </c>
      <c r="FU435" s="13" t="n">
        <v>-0.014805</v>
      </c>
      <c r="FV435" s="13" t="n">
        <v>-0.173369</v>
      </c>
      <c r="FW435" s="13" t="n">
        <v>-0.012789</v>
      </c>
      <c r="FX435" s="13" t="n">
        <v>0.018464</v>
      </c>
      <c r="FY435" s="13" t="n">
        <v>-0.198696</v>
      </c>
      <c r="FZ435" s="13" t="n">
        <v>-0.057167</v>
      </c>
      <c r="GA435" s="13" t="n">
        <v>-0.02625</v>
      </c>
      <c r="GB435" s="13" t="n">
        <v>0.129928</v>
      </c>
      <c r="GC435" s="13" t="n">
        <v>0.030138</v>
      </c>
    </row>
    <row r="436" customFormat="false" ht="15" hidden="false" customHeight="false" outlineLevel="0" collapsed="false">
      <c r="B436" s="8" t="str">
        <f aca="false">Deals!B436</f>
        <v>Repligen Corp</v>
      </c>
      <c r="C436" s="12" t="n">
        <v>1</v>
      </c>
      <c r="D436" s="13" t="n">
        <v>-0.12251</v>
      </c>
      <c r="E436" s="13" t="n">
        <v>-0.029228</v>
      </c>
      <c r="F436" s="13" t="n">
        <v>-0.047043</v>
      </c>
      <c r="G436" s="13" t="n">
        <v>0.023413</v>
      </c>
      <c r="H436" s="13" t="n">
        <v>-0.025083</v>
      </c>
      <c r="I436" s="13" t="n">
        <v>-0.030534</v>
      </c>
      <c r="J436" s="13" t="n">
        <v>0.055118</v>
      </c>
      <c r="K436" s="13" t="n">
        <v>0.022664</v>
      </c>
      <c r="L436" s="13" t="n">
        <v>0.180541</v>
      </c>
      <c r="M436" s="13" t="n">
        <v>0.076923</v>
      </c>
      <c r="N436" s="13" t="n">
        <v>0.027423</v>
      </c>
      <c r="O436" s="13" t="n">
        <v>0.135527</v>
      </c>
      <c r="P436" s="13" t="n">
        <v>0.010569</v>
      </c>
      <c r="Q436" s="13" t="n">
        <v>-0.022358</v>
      </c>
      <c r="R436" s="13" t="n">
        <v>0.192733</v>
      </c>
      <c r="S436" s="13" t="n">
        <v>-0.184475</v>
      </c>
      <c r="T436" s="13" t="n">
        <v>0.080963</v>
      </c>
      <c r="U436" s="13" t="n">
        <v>0.044027</v>
      </c>
      <c r="V436" s="13" t="n">
        <v>-0.007392</v>
      </c>
      <c r="W436" s="13" t="n">
        <v>0.140487</v>
      </c>
      <c r="X436" s="13" t="n">
        <v>0.031018</v>
      </c>
      <c r="Y436" s="13" t="n">
        <v>0.237225</v>
      </c>
      <c r="Z436" s="13" t="n">
        <v>0.098197</v>
      </c>
      <c r="AA436" s="13" t="n">
        <v>-0.016739</v>
      </c>
      <c r="AB436" s="13" t="n">
        <v>-0.173688</v>
      </c>
      <c r="AC436" s="13" t="n">
        <v>0.036511</v>
      </c>
      <c r="AD436" s="13" t="n">
        <v>0.116493</v>
      </c>
      <c r="AE436" s="13" t="n">
        <v>0.042254</v>
      </c>
      <c r="AF436" s="13" t="n">
        <v>0.085297</v>
      </c>
      <c r="AG436" s="13" t="n">
        <v>-0.147325</v>
      </c>
      <c r="AH436" s="13" t="n">
        <v>0.127804</v>
      </c>
      <c r="AI436" s="13" t="n">
        <v>0.203128</v>
      </c>
      <c r="AJ436" s="13" t="n">
        <v>0.127594</v>
      </c>
      <c r="AK436" s="13" t="n">
        <v>-0.056196</v>
      </c>
      <c r="AL436" s="13" t="n">
        <v>0.220856</v>
      </c>
      <c r="AM436" s="13" t="n">
        <v>0.026506</v>
      </c>
      <c r="AN436" s="13" t="n">
        <v>-0.047576</v>
      </c>
      <c r="AO436" s="13" t="n">
        <v>0.128982</v>
      </c>
      <c r="AP436" s="13" t="n">
        <v>0.13868</v>
      </c>
      <c r="AQ436" s="13" t="n">
        <v>0.010334</v>
      </c>
      <c r="AR436" s="13" t="n">
        <v>0.043678</v>
      </c>
      <c r="AS436" s="13" t="n">
        <v>0.06195</v>
      </c>
      <c r="AT436" s="13" t="n">
        <v>-0.084656</v>
      </c>
      <c r="AU436" s="13" t="n">
        <v>0.088987</v>
      </c>
      <c r="AV436" s="13" t="n">
        <v>-0.137452</v>
      </c>
      <c r="AW436" s="13" t="n">
        <v>0.093149</v>
      </c>
      <c r="AX436" s="13" t="n">
        <v>0.230839</v>
      </c>
      <c r="AY436" s="13" t="n">
        <v>0.15173</v>
      </c>
      <c r="AZ436" s="13" t="n">
        <v>0.021238</v>
      </c>
      <c r="BA436" s="13" t="n">
        <v>0.005225</v>
      </c>
      <c r="BB436" s="13" t="n">
        <v>-0.013769</v>
      </c>
      <c r="BC436" s="13" t="n">
        <v>-0.075602</v>
      </c>
      <c r="BD436" s="13" t="n">
        <v>-0.251095</v>
      </c>
      <c r="BE436" s="13" t="n">
        <v>-0.008269</v>
      </c>
      <c r="BF436" s="13" t="n">
        <v>-0.043772</v>
      </c>
      <c r="BG436" s="13" t="n">
        <v>-0.164017</v>
      </c>
      <c r="BH436" s="13" t="n">
        <v>0.045981</v>
      </c>
      <c r="BI436" s="13" t="n">
        <v>-0.012586</v>
      </c>
      <c r="BJ436" s="13" t="n">
        <v>0.313793</v>
      </c>
      <c r="BK436" s="13" t="n">
        <v>0.028168</v>
      </c>
      <c r="BM436" s="13" t="n">
        <v>0.056939</v>
      </c>
      <c r="BN436" s="13" t="n">
        <v>0.002457</v>
      </c>
      <c r="BO436" s="13" t="n">
        <v>0.021676</v>
      </c>
      <c r="BP436" s="13" t="n">
        <v>0.000668</v>
      </c>
      <c r="BQ436" s="13" t="n">
        <v>0.028132</v>
      </c>
      <c r="BR436" s="13" t="n">
        <v>-0.040882</v>
      </c>
      <c r="BS436" s="13" t="n">
        <v>0.020508</v>
      </c>
      <c r="BT436" s="13" t="n">
        <v>0.001011</v>
      </c>
      <c r="BU436" s="13" t="n">
        <v>0.086613</v>
      </c>
      <c r="BV436" s="13" t="n">
        <v>0.011741</v>
      </c>
      <c r="BW436" s="13" t="n">
        <v>0.014514</v>
      </c>
      <c r="BX436" s="13" t="n">
        <v>0.076902</v>
      </c>
      <c r="BY436" s="13" t="n">
        <v>-0.014745</v>
      </c>
      <c r="BZ436" s="13" t="n">
        <v>-0.126874</v>
      </c>
      <c r="CA436" s="13" t="n">
        <v>0.032953</v>
      </c>
      <c r="CB436" s="13" t="n">
        <v>-0.121824</v>
      </c>
      <c r="CC436" s="13" t="n">
        <v>0.105013</v>
      </c>
      <c r="CD436" s="13" t="n">
        <v>0.062329</v>
      </c>
      <c r="CE436" s="13" t="n">
        <v>-0.003609</v>
      </c>
      <c r="CF436" s="13" t="n">
        <v>0.031597</v>
      </c>
      <c r="CG436" s="13" t="n">
        <v>-0.087487</v>
      </c>
      <c r="CH436" s="13" t="n">
        <v>0.087277</v>
      </c>
      <c r="CI436" s="13" t="n">
        <v>-0.028809</v>
      </c>
      <c r="CJ436" s="13" t="n">
        <v>-0.01142</v>
      </c>
      <c r="CK436" s="13" t="n">
        <v>-0.016157</v>
      </c>
      <c r="CL436" s="13" t="n">
        <v>0.036256</v>
      </c>
      <c r="CM436" s="13" t="n">
        <v>0.080028</v>
      </c>
      <c r="CN436" s="13" t="n">
        <v>0.039635</v>
      </c>
      <c r="CO436" s="13" t="n">
        <v>-0.02818</v>
      </c>
      <c r="CP436" s="13" t="n">
        <v>-0.076341</v>
      </c>
      <c r="CQ436" s="13" t="n">
        <v>-0.193604</v>
      </c>
      <c r="CR436" s="13" t="n">
        <v>0.193768</v>
      </c>
      <c r="CS436" s="13" t="n">
        <v>0.102705</v>
      </c>
      <c r="CT436" s="13" t="n">
        <v>0.05686</v>
      </c>
      <c r="CU436" s="13" t="n">
        <v>0.007253</v>
      </c>
      <c r="CV436" s="13" t="n">
        <v>0.079862</v>
      </c>
      <c r="CW436" s="13" t="n">
        <v>0.003401</v>
      </c>
      <c r="CX436" s="13" t="n">
        <v>-0.019809</v>
      </c>
      <c r="CY436" s="13" t="n">
        <v>0.214791</v>
      </c>
      <c r="CZ436" s="13" t="n">
        <v>0.115065</v>
      </c>
      <c r="DA436" s="13" t="n">
        <v>0.116678</v>
      </c>
      <c r="DB436" s="13" t="n">
        <v>0.040745</v>
      </c>
      <c r="DC436" s="13" t="n">
        <v>-0.048473</v>
      </c>
      <c r="DD436" s="13" t="n">
        <v>0.032353</v>
      </c>
      <c r="DE436" s="13" t="n">
        <v>-0.025949</v>
      </c>
      <c r="DF436" s="13" t="n">
        <v>0.06983</v>
      </c>
      <c r="DG436" s="13" t="n">
        <v>-0.075376</v>
      </c>
      <c r="DH436" s="13" t="n">
        <v>0.020545</v>
      </c>
      <c r="DI436" s="13" t="n">
        <v>-0.052806</v>
      </c>
      <c r="DJ436" s="13" t="n">
        <v>0.024457</v>
      </c>
      <c r="DK436" s="13" t="n">
        <v>-0.080613</v>
      </c>
      <c r="DL436" s="13" t="n">
        <v>-0.005266</v>
      </c>
      <c r="DM436" s="13" t="n">
        <v>-0.163775</v>
      </c>
      <c r="DN436" s="13" t="n">
        <v>-0.001611</v>
      </c>
      <c r="DO436" s="13" t="n">
        <v>0.012199</v>
      </c>
      <c r="DP436" s="13" t="n">
        <v>-0.180685</v>
      </c>
      <c r="DQ436" s="13" t="n">
        <v>-0.032766</v>
      </c>
      <c r="DR436" s="13" t="n">
        <v>-0.019338</v>
      </c>
      <c r="DS436" s="13" t="n">
        <v>0.128546</v>
      </c>
      <c r="DT436" s="13" t="n">
        <v>0.036743</v>
      </c>
      <c r="DV436" s="13" t="n">
        <v>0.065065</v>
      </c>
      <c r="DW436" s="13" t="n">
        <v>0.003386</v>
      </c>
      <c r="DX436" s="13" t="n">
        <v>0.017911</v>
      </c>
      <c r="DY436" s="13" t="n">
        <v>0.013895</v>
      </c>
      <c r="DZ436" s="13" t="n">
        <v>0.034612</v>
      </c>
      <c r="EA436" s="13" t="n">
        <v>-0.042567</v>
      </c>
      <c r="EB436" s="13" t="n">
        <v>0.0217</v>
      </c>
      <c r="EC436" s="13" t="n">
        <v>0.00687</v>
      </c>
      <c r="ED436" s="13" t="n">
        <v>0.088975</v>
      </c>
      <c r="EE436" s="13" t="n">
        <v>0.018863</v>
      </c>
      <c r="EF436" s="13" t="n">
        <v>0.018278</v>
      </c>
      <c r="EG436" s="13" t="n">
        <v>0.080577</v>
      </c>
      <c r="EH436" s="13" t="n">
        <v>-0.022076</v>
      </c>
      <c r="EI436" s="13" t="n">
        <v>-0.128605</v>
      </c>
      <c r="EJ436" s="13" t="n">
        <v>0.03849</v>
      </c>
      <c r="EK436" s="13" t="n">
        <v>-0.118677</v>
      </c>
      <c r="EL436" s="13" t="n">
        <v>0.111825</v>
      </c>
      <c r="EM436" s="13" t="n">
        <v>0.058983</v>
      </c>
      <c r="EN436" s="13" t="n">
        <v>-0.002331</v>
      </c>
      <c r="EO436" s="13" t="n">
        <v>0.039686</v>
      </c>
      <c r="EP436" s="13" t="n">
        <v>-0.087181</v>
      </c>
      <c r="EQ436" s="13" t="n">
        <v>0.089517</v>
      </c>
      <c r="ER436" s="13" t="n">
        <v>-0.030387</v>
      </c>
      <c r="ES436" s="13" t="n">
        <v>-0.027645</v>
      </c>
      <c r="ET436" s="13" t="n">
        <v>-0.007693</v>
      </c>
      <c r="EU436" s="13" t="n">
        <v>0.029804</v>
      </c>
      <c r="EV436" s="13" t="n">
        <v>0.120162</v>
      </c>
      <c r="EW436" s="13" t="n">
        <v>0.049735</v>
      </c>
      <c r="EX436" s="13" t="n">
        <v>-0.026751</v>
      </c>
      <c r="EY436" s="13" t="n">
        <v>-0.068025</v>
      </c>
      <c r="EZ436" s="13" t="n">
        <v>-0.203745</v>
      </c>
      <c r="FA436" s="13" t="n">
        <v>0.199644</v>
      </c>
      <c r="FB436" s="13" t="n">
        <v>0.10533</v>
      </c>
      <c r="FC436" s="13" t="n">
        <v>0.060359</v>
      </c>
      <c r="FD436" s="13" t="n">
        <v>0.001874</v>
      </c>
      <c r="FE436" s="13" t="n">
        <v>0.087533</v>
      </c>
      <c r="FF436" s="13" t="n">
        <v>-0.011573</v>
      </c>
      <c r="FG436" s="13" t="n">
        <v>-0.028636</v>
      </c>
      <c r="FH436" s="13" t="n">
        <v>0.206308</v>
      </c>
      <c r="FI436" s="13" t="n">
        <v>0.094331</v>
      </c>
      <c r="FJ436" s="13" t="n">
        <v>0.112618</v>
      </c>
      <c r="FK436" s="13" t="n">
        <v>0.051624</v>
      </c>
      <c r="FL436" s="13" t="n">
        <v>-0.046095</v>
      </c>
      <c r="FM436" s="13" t="n">
        <v>0.028573</v>
      </c>
      <c r="FN436" s="13" t="n">
        <v>-0.026132</v>
      </c>
      <c r="FO436" s="13" t="n">
        <v>0.06635</v>
      </c>
      <c r="FP436" s="13" t="n">
        <v>-0.076813</v>
      </c>
      <c r="FQ436" s="13" t="n">
        <v>0.018217</v>
      </c>
      <c r="FR436" s="13" t="n">
        <v>-0.053317</v>
      </c>
      <c r="FS436" s="13" t="n">
        <v>0.021146</v>
      </c>
      <c r="FT436" s="13" t="n">
        <v>-0.091985</v>
      </c>
      <c r="FU436" s="13" t="n">
        <v>-0.014805</v>
      </c>
      <c r="FV436" s="13" t="n">
        <v>-0.173369</v>
      </c>
      <c r="FW436" s="13" t="n">
        <v>-0.012789</v>
      </c>
      <c r="FX436" s="13" t="n">
        <v>0.018464</v>
      </c>
      <c r="FY436" s="13" t="n">
        <v>-0.198696</v>
      </c>
      <c r="FZ436" s="13" t="n">
        <v>-0.057167</v>
      </c>
      <c r="GA436" s="13" t="n">
        <v>-0.02625</v>
      </c>
      <c r="GB436" s="13" t="n">
        <v>0.129928</v>
      </c>
      <c r="GC436" s="13" t="n">
        <v>0.030138</v>
      </c>
    </row>
    <row r="437" customFormat="false" ht="15" hidden="false" customHeight="false" outlineLevel="0" collapsed="false">
      <c r="B437" s="8" t="str">
        <f aca="false">Deals!B437</f>
        <v>Moody’S Corporation</v>
      </c>
      <c r="C437" s="12" t="n">
        <v>1</v>
      </c>
      <c r="D437" s="13" t="n">
        <v>0.038648</v>
      </c>
      <c r="E437" s="13" t="n">
        <v>0.022987</v>
      </c>
      <c r="F437" s="13" t="n">
        <v>0.068745</v>
      </c>
      <c r="G437" s="13" t="n">
        <v>-0.02773</v>
      </c>
      <c r="H437" s="13" t="n">
        <v>0.096064</v>
      </c>
      <c r="I437" s="13" t="n">
        <v>0.03418</v>
      </c>
      <c r="J437" s="13" t="n">
        <v>-0.033437</v>
      </c>
      <c r="K437" s="13" t="n">
        <v>0.00558</v>
      </c>
      <c r="L437" s="13" t="n">
        <v>0.054316</v>
      </c>
      <c r="M437" s="13" t="n">
        <v>-5.9E-005</v>
      </c>
      <c r="N437" s="13" t="n">
        <v>0.003283</v>
      </c>
      <c r="O437" s="13" t="n">
        <v>0.042894</v>
      </c>
      <c r="P437" s="13" t="n">
        <v>-0.06078</v>
      </c>
      <c r="Q437" s="13" t="n">
        <v>-0.129904</v>
      </c>
      <c r="R437" s="13" t="n">
        <v>0.096439</v>
      </c>
      <c r="S437" s="13" t="n">
        <v>-0.119633</v>
      </c>
      <c r="T437" s="13" t="n">
        <v>0.131891</v>
      </c>
      <c r="U437" s="13" t="n">
        <v>0.095325</v>
      </c>
      <c r="V437" s="13" t="n">
        <v>0.046037</v>
      </c>
      <c r="W437" s="13" t="n">
        <v>0.085758</v>
      </c>
      <c r="X437" s="13" t="n">
        <v>-0.067338</v>
      </c>
      <c r="Y437" s="13" t="n">
        <v>0.067968</v>
      </c>
      <c r="Z437" s="13" t="n">
        <v>0.097435</v>
      </c>
      <c r="AA437" s="13" t="n">
        <v>0.008118</v>
      </c>
      <c r="AB437" s="13" t="n">
        <v>-0.049865</v>
      </c>
      <c r="AC437" s="13" t="n">
        <v>0.07743</v>
      </c>
      <c r="AD437" s="13" t="n">
        <v>0.029362</v>
      </c>
      <c r="AE437" s="13" t="n">
        <v>0.047382</v>
      </c>
      <c r="AF437" s="13" t="n">
        <v>0.081631</v>
      </c>
      <c r="AG437" s="13" t="n">
        <v>-0.063087</v>
      </c>
      <c r="AH437" s="13" t="n">
        <v>-0.11886</v>
      </c>
      <c r="AI437" s="13" t="n">
        <v>0.153191</v>
      </c>
      <c r="AJ437" s="13" t="n">
        <v>0.098688</v>
      </c>
      <c r="AK437" s="13" t="n">
        <v>0.027374</v>
      </c>
      <c r="AL437" s="13" t="n">
        <v>0.023914</v>
      </c>
      <c r="AM437" s="13" t="n">
        <v>0.049413</v>
      </c>
      <c r="AN437" s="13" t="n">
        <v>-0.016257</v>
      </c>
      <c r="AO437" s="13" t="n">
        <v>-0.092979</v>
      </c>
      <c r="AP437" s="13" t="n">
        <v>0.076075</v>
      </c>
      <c r="AQ437" s="13" t="n">
        <v>0.02798</v>
      </c>
      <c r="AR437" s="13" t="n">
        <v>-0.082621</v>
      </c>
      <c r="AS437" s="13" t="n">
        <v>0.03474</v>
      </c>
      <c r="AT437" s="13" t="n">
        <v>0.086289</v>
      </c>
      <c r="AU437" s="13" t="n">
        <v>0.094103</v>
      </c>
      <c r="AV437" s="13" t="n">
        <v>0.028343</v>
      </c>
      <c r="AW437" s="13" t="n">
        <v>0.080573</v>
      </c>
      <c r="AX437" s="13" t="n">
        <v>0.037613</v>
      </c>
      <c r="AY437" s="13" t="n">
        <v>0.014335</v>
      </c>
      <c r="AZ437" s="13" t="n">
        <v>-0.06739</v>
      </c>
      <c r="BA437" s="13" t="n">
        <v>0.138098</v>
      </c>
      <c r="BB437" s="13" t="n">
        <v>-0.031894</v>
      </c>
      <c r="BC437" s="13" t="n">
        <v>-0.000154</v>
      </c>
      <c r="BD437" s="13" t="n">
        <v>-0.121819</v>
      </c>
      <c r="BE437" s="13" t="n">
        <v>-0.059096</v>
      </c>
      <c r="BF437" s="13" t="n">
        <v>0.04776</v>
      </c>
      <c r="BG437" s="13" t="n">
        <v>-0.062031</v>
      </c>
      <c r="BH437" s="13" t="n">
        <v>-0.0449</v>
      </c>
      <c r="BI437" s="13" t="n">
        <v>-0.098153</v>
      </c>
      <c r="BJ437" s="13" t="n">
        <v>0.140751</v>
      </c>
      <c r="BK437" s="13" t="n">
        <v>-0.080677</v>
      </c>
      <c r="BM437" s="13" t="n">
        <v>0.010474</v>
      </c>
      <c r="BN437" s="13" t="n">
        <v>0.042284</v>
      </c>
      <c r="BO437" s="13" t="n">
        <v>0.032246</v>
      </c>
      <c r="BP437" s="13" t="n">
        <v>0.010423</v>
      </c>
      <c r="BQ437" s="13" t="n">
        <v>0.080568</v>
      </c>
      <c r="BR437" s="13" t="n">
        <v>-0.013619</v>
      </c>
      <c r="BS437" s="13" t="n">
        <v>-0.028051</v>
      </c>
      <c r="BT437" s="13" t="n">
        <v>0.002292</v>
      </c>
      <c r="BU437" s="13" t="n">
        <v>0.044338</v>
      </c>
      <c r="BV437" s="13" t="n">
        <v>0.008912</v>
      </c>
      <c r="BW437" s="13" t="n">
        <v>0.029916</v>
      </c>
      <c r="BX437" s="13" t="n">
        <v>0.062181</v>
      </c>
      <c r="BY437" s="13" t="n">
        <v>0.009488</v>
      </c>
      <c r="BZ437" s="13" t="n">
        <v>-0.088495</v>
      </c>
      <c r="CA437" s="13" t="n">
        <v>0.008286</v>
      </c>
      <c r="CB437" s="13" t="n">
        <v>-0.084595</v>
      </c>
      <c r="CC437" s="13" t="n">
        <v>0.081277</v>
      </c>
      <c r="CD437" s="13" t="n">
        <v>0.038978</v>
      </c>
      <c r="CE437" s="13" t="n">
        <v>0.032718</v>
      </c>
      <c r="CF437" s="13" t="n">
        <v>0.043915</v>
      </c>
      <c r="CG437" s="13" t="n">
        <v>-0.069033</v>
      </c>
      <c r="CH437" s="13" t="n">
        <v>0.076465</v>
      </c>
      <c r="CI437" s="13" t="n">
        <v>0.015604</v>
      </c>
      <c r="CJ437" s="13" t="n">
        <v>-0.002311</v>
      </c>
      <c r="CK437" s="13" t="n">
        <v>0.004095</v>
      </c>
      <c r="CL437" s="13" t="n">
        <v>0.03018</v>
      </c>
      <c r="CM437" s="13" t="n">
        <v>0.038716</v>
      </c>
      <c r="CN437" s="13" t="n">
        <v>0.036704</v>
      </c>
      <c r="CO437" s="13" t="n">
        <v>0.024594</v>
      </c>
      <c r="CP437" s="13" t="n">
        <v>-0.07027</v>
      </c>
      <c r="CQ437" s="13" t="n">
        <v>-0.077815</v>
      </c>
      <c r="CR437" s="13" t="n">
        <v>0.140905</v>
      </c>
      <c r="CS437" s="13" t="n">
        <v>0.056438</v>
      </c>
      <c r="CT437" s="13" t="n">
        <v>0.050972</v>
      </c>
      <c r="CU437" s="13" t="n">
        <v>0.07725</v>
      </c>
      <c r="CV437" s="13" t="n">
        <v>0.107972</v>
      </c>
      <c r="CW437" s="13" t="n">
        <v>-0.045521</v>
      </c>
      <c r="CX437" s="13" t="n">
        <v>-0.045743</v>
      </c>
      <c r="CY437" s="13" t="n">
        <v>0.107281</v>
      </c>
      <c r="CZ437" s="13" t="n">
        <v>0.053002</v>
      </c>
      <c r="DA437" s="13" t="n">
        <v>-0.009351</v>
      </c>
      <c r="DB437" s="13" t="n">
        <v>-0.005854</v>
      </c>
      <c r="DC437" s="13" t="n">
        <v>0.01839</v>
      </c>
      <c r="DD437" s="13" t="n">
        <v>0.059373</v>
      </c>
      <c r="DE437" s="13" t="n">
        <v>-0.013515</v>
      </c>
      <c r="DF437" s="13" t="n">
        <v>0.057192</v>
      </c>
      <c r="DG437" s="13" t="n">
        <v>0.032936</v>
      </c>
      <c r="DH437" s="13" t="n">
        <v>0.033156</v>
      </c>
      <c r="DI437" s="13" t="n">
        <v>-0.052802</v>
      </c>
      <c r="DJ437" s="13" t="n">
        <v>0.089956</v>
      </c>
      <c r="DK437" s="13" t="n">
        <v>0.012325</v>
      </c>
      <c r="DL437" s="13" t="n">
        <v>0.021218</v>
      </c>
      <c r="DM437" s="13" t="n">
        <v>-0.077613</v>
      </c>
      <c r="DN437" s="13" t="n">
        <v>-0.033277</v>
      </c>
      <c r="DO437" s="13" t="n">
        <v>0.048718</v>
      </c>
      <c r="DP437" s="13" t="n">
        <v>-0.10863</v>
      </c>
      <c r="DQ437" s="13" t="n">
        <v>-0.030079</v>
      </c>
      <c r="DR437" s="13" t="n">
        <v>-0.078069</v>
      </c>
      <c r="DS437" s="13" t="n">
        <v>0.127169</v>
      </c>
      <c r="DT437" s="13" t="n">
        <v>-0.053498</v>
      </c>
      <c r="DV437" s="13" t="n">
        <v>0.018518</v>
      </c>
      <c r="DW437" s="13" t="n">
        <v>0.020679</v>
      </c>
      <c r="DX437" s="13" t="n">
        <v>0.034014</v>
      </c>
      <c r="DY437" s="13" t="n">
        <v>0.017968</v>
      </c>
      <c r="DZ437" s="13" t="n">
        <v>0.063409</v>
      </c>
      <c r="EA437" s="13" t="n">
        <v>-0.028518</v>
      </c>
      <c r="EB437" s="13" t="n">
        <v>-0.015555</v>
      </c>
      <c r="EC437" s="13" t="n">
        <v>-0.011655</v>
      </c>
      <c r="ED437" s="13" t="n">
        <v>0.028206</v>
      </c>
      <c r="EE437" s="13" t="n">
        <v>0.011672</v>
      </c>
      <c r="EF437" s="13" t="n">
        <v>0.031151</v>
      </c>
      <c r="EG437" s="13" t="n">
        <v>0.048656</v>
      </c>
      <c r="EH437" s="13" t="n">
        <v>0.011911</v>
      </c>
      <c r="EI437" s="13" t="n">
        <v>-0.090512</v>
      </c>
      <c r="EJ437" s="13" t="n">
        <v>0.031844</v>
      </c>
      <c r="EK437" s="13" t="n">
        <v>-0.083033</v>
      </c>
      <c r="EL437" s="13" t="n">
        <v>0.094941</v>
      </c>
      <c r="EM437" s="13" t="n">
        <v>0.050622</v>
      </c>
      <c r="EN437" s="13" t="n">
        <v>0.016135</v>
      </c>
      <c r="EO437" s="13" t="n">
        <v>0.032897</v>
      </c>
      <c r="EP437" s="13" t="n">
        <v>-0.06874</v>
      </c>
      <c r="EQ437" s="13" t="n">
        <v>0.076675</v>
      </c>
      <c r="ER437" s="13" t="n">
        <v>0.017491</v>
      </c>
      <c r="ES437" s="13" t="n">
        <v>-0.007688</v>
      </c>
      <c r="ET437" s="13" t="n">
        <v>-0.000523</v>
      </c>
      <c r="EU437" s="13" t="n">
        <v>0.022992</v>
      </c>
      <c r="EV437" s="13" t="n">
        <v>0.041412</v>
      </c>
      <c r="EW437" s="13" t="n">
        <v>0.025775</v>
      </c>
      <c r="EX437" s="13" t="n">
        <v>0.005438</v>
      </c>
      <c r="EY437" s="13" t="n">
        <v>-0.070463</v>
      </c>
      <c r="EZ437" s="13" t="n">
        <v>-0.11985</v>
      </c>
      <c r="FA437" s="13" t="n">
        <v>0.139924</v>
      </c>
      <c r="FB437" s="13" t="n">
        <v>0.089001</v>
      </c>
      <c r="FC437" s="13" t="n">
        <v>0.018928</v>
      </c>
      <c r="FD437" s="13" t="n">
        <v>0.070143</v>
      </c>
      <c r="FE437" s="13" t="n">
        <v>0.054124</v>
      </c>
      <c r="FF437" s="13" t="n">
        <v>-0.020604</v>
      </c>
      <c r="FG437" s="13" t="n">
        <v>-0.021628</v>
      </c>
      <c r="FH437" s="13" t="n">
        <v>0.130555</v>
      </c>
      <c r="FI437" s="13" t="n">
        <v>0.041795</v>
      </c>
      <c r="FJ437" s="13" t="n">
        <v>-0.018249</v>
      </c>
      <c r="FK437" s="13" t="n">
        <v>0.019443</v>
      </c>
      <c r="FL437" s="13" t="n">
        <v>0.020896</v>
      </c>
      <c r="FM437" s="13" t="n">
        <v>0.053291</v>
      </c>
      <c r="FN437" s="13" t="n">
        <v>-0.004423</v>
      </c>
      <c r="FO437" s="13" t="n">
        <v>0.043268</v>
      </c>
      <c r="FP437" s="13" t="n">
        <v>0.030241</v>
      </c>
      <c r="FQ437" s="13" t="n">
        <v>0.029029</v>
      </c>
      <c r="FR437" s="13" t="n">
        <v>-0.051931</v>
      </c>
      <c r="FS437" s="13" t="n">
        <v>0.076494</v>
      </c>
      <c r="FT437" s="13" t="n">
        <v>-0.023675</v>
      </c>
      <c r="FU437" s="13" t="n">
        <v>0.027244</v>
      </c>
      <c r="FV437" s="13" t="n">
        <v>-0.105932</v>
      </c>
      <c r="FW437" s="13" t="n">
        <v>-0.028087</v>
      </c>
      <c r="FX437" s="13" t="n">
        <v>0.024591</v>
      </c>
      <c r="FY437" s="13" t="n">
        <v>-0.102794</v>
      </c>
      <c r="FZ437" s="13" t="n">
        <v>-0.042047</v>
      </c>
      <c r="GA437" s="13" t="n">
        <v>-0.081421</v>
      </c>
      <c r="GB437" s="13" t="n">
        <v>0.115932</v>
      </c>
      <c r="GC437" s="13" t="n">
        <v>-0.040409</v>
      </c>
    </row>
    <row r="438" customFormat="false" ht="15" hidden="false" customHeight="false" outlineLevel="0" collapsed="false">
      <c r="B438" s="8" t="str">
        <f aca="false">Deals!B438</f>
        <v>Syneos Health, Inc.</v>
      </c>
      <c r="C438" s="12" t="n">
        <v>1</v>
      </c>
      <c r="D438" s="13" t="n">
        <v>-0.109029</v>
      </c>
      <c r="E438" s="13" t="n">
        <v>0.092734</v>
      </c>
      <c r="F438" s="13" t="n">
        <v>-0.329834</v>
      </c>
      <c r="G438" s="13" t="n">
        <v>0.138381</v>
      </c>
      <c r="H438" s="13" t="n">
        <v>-0.120413</v>
      </c>
      <c r="I438" s="13" t="n">
        <v>0.092568</v>
      </c>
      <c r="J438" s="13" t="n">
        <v>-0.152745</v>
      </c>
      <c r="K438" s="13" t="n">
        <v>0.073239</v>
      </c>
      <c r="L438" s="13" t="n">
        <v>0.128609</v>
      </c>
      <c r="M438" s="13" t="n">
        <v>0.090698</v>
      </c>
      <c r="N438" s="13" t="n">
        <v>0.050746</v>
      </c>
      <c r="O438" s="13" t="n">
        <v>0.011567</v>
      </c>
      <c r="P438" s="13" t="n">
        <v>0.034102</v>
      </c>
      <c r="Q438" s="13" t="n">
        <v>-0.11484</v>
      </c>
      <c r="R438" s="13" t="n">
        <v>0.133465</v>
      </c>
      <c r="S438" s="13" t="n">
        <v>-0.239172</v>
      </c>
      <c r="T438" s="13" t="n">
        <v>0.297078</v>
      </c>
      <c r="U438" s="13" t="n">
        <v>-0.181622</v>
      </c>
      <c r="V438" s="13" t="n">
        <v>0.239167</v>
      </c>
      <c r="W438" s="13" t="n">
        <v>-0.093315</v>
      </c>
      <c r="X438" s="13" t="n">
        <v>-0.121457</v>
      </c>
      <c r="Y438" s="13" t="n">
        <v>0.239146</v>
      </c>
      <c r="Z438" s="13" t="n">
        <v>0</v>
      </c>
      <c r="AA438" s="13" t="n">
        <v>0.028186</v>
      </c>
      <c r="AB438" s="13" t="n">
        <v>0.012945</v>
      </c>
      <c r="AC438" s="13" t="n">
        <v>-0.057508</v>
      </c>
      <c r="AD438" s="13" t="n">
        <v>0.094915</v>
      </c>
      <c r="AE438" s="13" t="n">
        <v>0.083227</v>
      </c>
      <c r="AF438" s="13" t="n">
        <v>0.031607</v>
      </c>
      <c r="AG438" s="13" t="n">
        <v>0.032432</v>
      </c>
      <c r="AH438" s="13" t="n">
        <v>-0.377743</v>
      </c>
      <c r="AI438" s="13" t="n">
        <v>0.415271</v>
      </c>
      <c r="AJ438" s="13" t="n">
        <v>0.093207</v>
      </c>
      <c r="AK438" s="13" t="n">
        <v>-0.044925</v>
      </c>
      <c r="AL438" s="13" t="n">
        <v>0.071073</v>
      </c>
      <c r="AM438" s="13" t="n">
        <v>0.01138</v>
      </c>
      <c r="AN438" s="13" t="n">
        <v>-0.157528</v>
      </c>
      <c r="AO438" s="13" t="n">
        <v>-0.001505</v>
      </c>
      <c r="AP438" s="13" t="n">
        <v>0.240392</v>
      </c>
      <c r="AQ438" s="13" t="n">
        <v>0.034781</v>
      </c>
      <c r="AR438" s="13" t="n">
        <v>0.091296</v>
      </c>
      <c r="AS438" s="13" t="n">
        <v>0.04035</v>
      </c>
      <c r="AT438" s="13" t="n">
        <v>-0.019392</v>
      </c>
      <c r="AU438" s="13" t="n">
        <v>0.118655</v>
      </c>
      <c r="AV438" s="13" t="n">
        <v>0.035946</v>
      </c>
      <c r="AW438" s="13" t="n">
        <v>0.018089</v>
      </c>
      <c r="AX438" s="13" t="n">
        <v>0.002011</v>
      </c>
      <c r="AY438" s="13" t="n">
        <v>0.034683</v>
      </c>
      <c r="AZ438" s="13" t="n">
        <v>-0.057124</v>
      </c>
      <c r="BA438" s="13" t="n">
        <v>0.066987</v>
      </c>
      <c r="BB438" s="13" t="n">
        <v>0.040926</v>
      </c>
      <c r="BC438" s="13" t="n">
        <v>0.056814</v>
      </c>
      <c r="BD438" s="13" t="n">
        <v>-0.118037</v>
      </c>
      <c r="BE438" s="13" t="n">
        <v>-0.125442</v>
      </c>
      <c r="BF438" s="13" t="n">
        <v>0.022096</v>
      </c>
      <c r="BG438" s="13" t="n">
        <v>-0.097097</v>
      </c>
      <c r="BH438" s="13" t="n">
        <v>0.010945</v>
      </c>
      <c r="BI438" s="13" t="n">
        <v>-0.029909</v>
      </c>
      <c r="BJ438" s="13" t="n">
        <v>0.104074</v>
      </c>
      <c r="BK438" s="13" t="n">
        <v>-0.24046</v>
      </c>
      <c r="BM438" s="13" t="n">
        <v>0.024036</v>
      </c>
      <c r="BN438" s="13" t="n">
        <v>0.023892</v>
      </c>
      <c r="BO438" s="13" t="n">
        <v>0.038463</v>
      </c>
      <c r="BP438" s="13" t="n">
        <v>0.01021</v>
      </c>
      <c r="BQ438" s="13" t="n">
        <v>0.050764</v>
      </c>
      <c r="BR438" s="13" t="n">
        <v>-0.029375</v>
      </c>
      <c r="BS438" s="13" t="n">
        <v>0.021376</v>
      </c>
      <c r="BT438" s="13" t="n">
        <v>-0.001966</v>
      </c>
      <c r="BU438" s="13" t="n">
        <v>0.060957</v>
      </c>
      <c r="BV438" s="13" t="n">
        <v>-0.00261</v>
      </c>
      <c r="BW438" s="13" t="n">
        <v>0.012289</v>
      </c>
      <c r="BX438" s="13" t="n">
        <v>0.06538</v>
      </c>
      <c r="BY438" s="13" t="n">
        <v>-0.019284</v>
      </c>
      <c r="BZ438" s="13" t="n">
        <v>-0.134942</v>
      </c>
      <c r="CA438" s="13" t="n">
        <v>0.003477</v>
      </c>
      <c r="CB438" s="13" t="n">
        <v>-0.11214</v>
      </c>
      <c r="CC438" s="13" t="n">
        <v>0.142621</v>
      </c>
      <c r="CD438" s="13" t="n">
        <v>0.067853</v>
      </c>
      <c r="CE438" s="13" t="n">
        <v>-0.013378</v>
      </c>
      <c r="CF438" s="13" t="n">
        <v>0.031745</v>
      </c>
      <c r="CG438" s="13" t="n">
        <v>-0.054149</v>
      </c>
      <c r="CH438" s="13" t="n">
        <v>0.095155</v>
      </c>
      <c r="CI438" s="13" t="n">
        <v>0.030932</v>
      </c>
      <c r="CJ438" s="13" t="n">
        <v>-0.053799</v>
      </c>
      <c r="CK438" s="13" t="n">
        <v>-0.033039</v>
      </c>
      <c r="CL438" s="13" t="n">
        <v>0.038854</v>
      </c>
      <c r="CM438" s="13" t="n">
        <v>0.07419</v>
      </c>
      <c r="CN438" s="13" t="n">
        <v>0.002582</v>
      </c>
      <c r="CO438" s="13" t="n">
        <v>-0.010175</v>
      </c>
      <c r="CP438" s="13" t="n">
        <v>-0.066114</v>
      </c>
      <c r="CQ438" s="13" t="n">
        <v>-0.177333</v>
      </c>
      <c r="CR438" s="13" t="n">
        <v>0.175214</v>
      </c>
      <c r="CS438" s="13" t="n">
        <v>0.124257</v>
      </c>
      <c r="CT438" s="13" t="n">
        <v>0.046007</v>
      </c>
      <c r="CU438" s="13" t="n">
        <v>0.011045</v>
      </c>
      <c r="CV438" s="13" t="n">
        <v>0.084196</v>
      </c>
      <c r="CW438" s="13" t="n">
        <v>-0.031087</v>
      </c>
      <c r="CX438" s="13" t="n">
        <v>0.030388</v>
      </c>
      <c r="CY438" s="13" t="n">
        <v>0.207556</v>
      </c>
      <c r="CZ438" s="13" t="n">
        <v>0.12645</v>
      </c>
      <c r="DA438" s="13" t="n">
        <v>0.024415</v>
      </c>
      <c r="DB438" s="13" t="n">
        <v>-0.000483</v>
      </c>
      <c r="DC438" s="13" t="n">
        <v>-0.047837</v>
      </c>
      <c r="DD438" s="13" t="n">
        <v>0.02869</v>
      </c>
      <c r="DE438" s="13" t="n">
        <v>-0.033421</v>
      </c>
      <c r="DF438" s="13" t="n">
        <v>0.054695</v>
      </c>
      <c r="DG438" s="13" t="n">
        <v>-0.02501</v>
      </c>
      <c r="DH438" s="13" t="n">
        <v>0.019022</v>
      </c>
      <c r="DI438" s="13" t="n">
        <v>-0.038561</v>
      </c>
      <c r="DJ438" s="13" t="n">
        <v>0.046626</v>
      </c>
      <c r="DK438" s="13" t="n">
        <v>-0.08576</v>
      </c>
      <c r="DL438" s="13" t="n">
        <v>0.000968</v>
      </c>
      <c r="DM438" s="13" t="n">
        <v>-0.142109</v>
      </c>
      <c r="DN438" s="13" t="n">
        <v>-0.007716</v>
      </c>
      <c r="DO438" s="13" t="n">
        <v>0.017833</v>
      </c>
      <c r="DP438" s="13" t="n">
        <v>-0.117955</v>
      </c>
      <c r="DQ438" s="13" t="n">
        <v>-0.053077</v>
      </c>
      <c r="DR438" s="13" t="n">
        <v>-0.044319</v>
      </c>
      <c r="DS438" s="13" t="n">
        <v>0.116268</v>
      </c>
      <c r="DT438" s="13" t="n">
        <v>-0.038541</v>
      </c>
      <c r="DV438" s="13" t="n">
        <v>0.024501</v>
      </c>
      <c r="DW438" s="13" t="n">
        <v>0.020936</v>
      </c>
      <c r="DX438" s="13" t="n">
        <v>0.042491</v>
      </c>
      <c r="DY438" s="13" t="n">
        <v>0.00498</v>
      </c>
      <c r="DZ438" s="13" t="n">
        <v>0.038418</v>
      </c>
      <c r="EA438" s="13" t="n">
        <v>-0.032533</v>
      </c>
      <c r="EB438" s="13" t="n">
        <v>0.012494</v>
      </c>
      <c r="EC438" s="13" t="n">
        <v>0.008404</v>
      </c>
      <c r="ED438" s="13" t="n">
        <v>0.061318</v>
      </c>
      <c r="EE438" s="13" t="n">
        <v>0.013706</v>
      </c>
      <c r="EF438" s="13" t="n">
        <v>0.011294</v>
      </c>
      <c r="EG438" s="13" t="n">
        <v>0.06077</v>
      </c>
      <c r="EH438" s="13" t="n">
        <v>-0.023636</v>
      </c>
      <c r="EI438" s="13" t="n">
        <v>-0.143435</v>
      </c>
      <c r="EJ438" s="13" t="n">
        <v>0.012373</v>
      </c>
      <c r="EK438" s="13" t="n">
        <v>-0.111642</v>
      </c>
      <c r="EL438" s="13" t="n">
        <v>0.160467</v>
      </c>
      <c r="EM438" s="13" t="n">
        <v>0.062815</v>
      </c>
      <c r="EN438" s="13" t="n">
        <v>-0.010624</v>
      </c>
      <c r="EO438" s="13" t="n">
        <v>0.022678</v>
      </c>
      <c r="EP438" s="13" t="n">
        <v>-0.07708</v>
      </c>
      <c r="EQ438" s="13" t="n">
        <v>0.091022</v>
      </c>
      <c r="ER438" s="13" t="n">
        <v>0.026044</v>
      </c>
      <c r="ES438" s="13" t="n">
        <v>-0.051077</v>
      </c>
      <c r="ET438" s="13" t="n">
        <v>-0.027706</v>
      </c>
      <c r="EU438" s="13" t="n">
        <v>0.049115</v>
      </c>
      <c r="EV438" s="13" t="n">
        <v>0.074613</v>
      </c>
      <c r="EW438" s="13" t="n">
        <v>0.002853</v>
      </c>
      <c r="EX438" s="13" t="n">
        <v>-0.004408</v>
      </c>
      <c r="EY438" s="13" t="n">
        <v>-0.062037</v>
      </c>
      <c r="EZ438" s="13" t="n">
        <v>-0.189678</v>
      </c>
      <c r="FA438" s="13" t="n">
        <v>0.196761</v>
      </c>
      <c r="FB438" s="13" t="n">
        <v>0.118762</v>
      </c>
      <c r="FC438" s="13" t="n">
        <v>0.046814</v>
      </c>
      <c r="FD438" s="13" t="n">
        <v>0.008228</v>
      </c>
      <c r="FE438" s="13" t="n">
        <v>0.084717</v>
      </c>
      <c r="FF438" s="13" t="n">
        <v>-0.030373</v>
      </c>
      <c r="FG438" s="13" t="n">
        <v>0.034269</v>
      </c>
      <c r="FH438" s="13" t="n">
        <v>0.21392</v>
      </c>
      <c r="FI438" s="13" t="n">
        <v>0.129432</v>
      </c>
      <c r="FJ438" s="13" t="n">
        <v>0.017059</v>
      </c>
      <c r="FK438" s="13" t="n">
        <v>0.021424</v>
      </c>
      <c r="FL438" s="13" t="n">
        <v>-0.036464</v>
      </c>
      <c r="FM438" s="13" t="n">
        <v>0.030769</v>
      </c>
      <c r="FN438" s="13" t="n">
        <v>-0.028421</v>
      </c>
      <c r="FO438" s="13" t="n">
        <v>0.061708</v>
      </c>
      <c r="FP438" s="13" t="n">
        <v>-0.023545</v>
      </c>
      <c r="FQ438" s="13" t="n">
        <v>0.015868</v>
      </c>
      <c r="FR438" s="13" t="n">
        <v>-0.039964</v>
      </c>
      <c r="FS438" s="13" t="n">
        <v>0.047113</v>
      </c>
      <c r="FT438" s="13" t="n">
        <v>-0.084736</v>
      </c>
      <c r="FU438" s="13" t="n">
        <v>-0.003415</v>
      </c>
      <c r="FV438" s="13" t="n">
        <v>-0.141596</v>
      </c>
      <c r="FW438" s="13" t="n">
        <v>-0.016339</v>
      </c>
      <c r="FX438" s="13" t="n">
        <v>0.004296</v>
      </c>
      <c r="FY438" s="13" t="n">
        <v>-0.138311</v>
      </c>
      <c r="FZ438" s="13" t="n">
        <v>-0.045222</v>
      </c>
      <c r="GA438" s="13" t="n">
        <v>-0.046504</v>
      </c>
      <c r="GB438" s="13" t="n">
        <v>0.116767</v>
      </c>
      <c r="GC438" s="13" t="n">
        <v>-0.030875</v>
      </c>
    </row>
    <row r="439" customFormat="false" ht="15" hidden="false" customHeight="false" outlineLevel="0" collapsed="false">
      <c r="B439" s="8" t="str">
        <f aca="false">Deals!B439</f>
        <v>Kirby Corporation</v>
      </c>
      <c r="C439" s="12" t="n">
        <v>1</v>
      </c>
      <c r="D439" s="13" t="n">
        <v>0.074299</v>
      </c>
      <c r="E439" s="13" t="n">
        <v>-0.050106</v>
      </c>
      <c r="F439" s="13" t="n">
        <v>-0.007429</v>
      </c>
      <c r="G439" s="13" t="n">
        <v>0.121257</v>
      </c>
      <c r="H439" s="13" t="n">
        <v>0.001335</v>
      </c>
      <c r="I439" s="13" t="n">
        <v>0.026</v>
      </c>
      <c r="J439" s="13" t="n">
        <v>0.108512</v>
      </c>
      <c r="K439" s="13" t="n">
        <v>0.063306</v>
      </c>
      <c r="L439" s="13" t="n">
        <v>-0.07828</v>
      </c>
      <c r="M439" s="13" t="n">
        <v>-0.001794</v>
      </c>
      <c r="N439" s="13" t="n">
        <v>0.046135</v>
      </c>
      <c r="O439" s="13" t="n">
        <v>-0.057847</v>
      </c>
      <c r="P439" s="13" t="n">
        <v>-0.12535</v>
      </c>
      <c r="Q439" s="13" t="n">
        <v>0.061162</v>
      </c>
      <c r="R439" s="13" t="n">
        <v>-0.117632</v>
      </c>
      <c r="S439" s="13" t="n">
        <v>0.112084</v>
      </c>
      <c r="T439" s="13" t="n">
        <v>-0.009211</v>
      </c>
      <c r="U439" s="13" t="n">
        <v>0.011991</v>
      </c>
      <c r="V439" s="13" t="n">
        <v>0.088004</v>
      </c>
      <c r="W439" s="13" t="n">
        <v>-0.053108</v>
      </c>
      <c r="X439" s="13" t="n">
        <v>0.020936</v>
      </c>
      <c r="Y439" s="13" t="n">
        <v>-0.008101</v>
      </c>
      <c r="Z439" s="13" t="n">
        <v>-0.060873</v>
      </c>
      <c r="AA439" s="13" t="n">
        <v>0.116456</v>
      </c>
      <c r="AB439" s="13" t="n">
        <v>-0.036514</v>
      </c>
      <c r="AC439" s="13" t="n">
        <v>0.065816</v>
      </c>
      <c r="AD439" s="13" t="n">
        <v>0.061159</v>
      </c>
      <c r="AE439" s="13" t="n">
        <v>-0.181392</v>
      </c>
      <c r="AF439" s="13" t="n">
        <v>-0.130168</v>
      </c>
      <c r="AG439" s="13" t="n">
        <v>-0.318118</v>
      </c>
      <c r="AH439" s="13" t="n">
        <v>0.228893</v>
      </c>
      <c r="AI439" s="13" t="n">
        <v>-0.04006</v>
      </c>
      <c r="AJ439" s="13" t="n">
        <v>0.044462</v>
      </c>
      <c r="AK439" s="13" t="n">
        <v>-0.136669</v>
      </c>
      <c r="AL439" s="13" t="n">
        <v>-0.08218</v>
      </c>
      <c r="AM439" s="13" t="n">
        <v>-0.147738</v>
      </c>
      <c r="AN439" s="13" t="n">
        <v>0.064142</v>
      </c>
      <c r="AO439" s="13" t="n">
        <v>0.314627</v>
      </c>
      <c r="AP439" s="13" t="n">
        <v>0.024308</v>
      </c>
      <c r="AQ439" s="13" t="n">
        <v>-0.020644</v>
      </c>
      <c r="AR439" s="13" t="n">
        <v>0.232467</v>
      </c>
      <c r="AS439" s="13" t="n">
        <v>-0.036445</v>
      </c>
      <c r="AT439" s="13" t="n">
        <v>0.056735</v>
      </c>
      <c r="AU439" s="13" t="n">
        <v>0.025589</v>
      </c>
      <c r="AV439" s="13" t="n">
        <v>-0.071789</v>
      </c>
      <c r="AW439" s="13" t="n">
        <v>-0.04502</v>
      </c>
      <c r="AX439" s="13" t="n">
        <v>-0.074599</v>
      </c>
      <c r="AY439" s="13" t="n">
        <v>-0.105057</v>
      </c>
      <c r="AZ439" s="13" t="n">
        <v>0.092786</v>
      </c>
      <c r="BA439" s="13" t="n">
        <v>-0.003625</v>
      </c>
      <c r="BB439" s="13" t="n">
        <v>0.137878</v>
      </c>
      <c r="BC439" s="13" t="n">
        <v>0.096937</v>
      </c>
      <c r="BD439" s="13" t="n">
        <v>-0.00046</v>
      </c>
      <c r="BE439" s="13" t="n">
        <v>0.108058</v>
      </c>
      <c r="BF439" s="13" t="n">
        <v>-0.096828</v>
      </c>
      <c r="BG439" s="13" t="n">
        <v>0.035736</v>
      </c>
      <c r="BH439" s="13" t="n">
        <v>-0.099067</v>
      </c>
      <c r="BI439" s="13" t="n">
        <v>0.042735</v>
      </c>
      <c r="BJ439" s="13" t="n">
        <v>0.057062</v>
      </c>
      <c r="BK439" s="13" t="n">
        <v>-0.093797</v>
      </c>
      <c r="BM439" s="13" t="n">
        <v>0.00535</v>
      </c>
      <c r="BN439" s="13" t="n">
        <v>0.033907</v>
      </c>
      <c r="BO439" s="13" t="n">
        <v>-0.013191</v>
      </c>
      <c r="BP439" s="13" t="n">
        <v>0.036353</v>
      </c>
      <c r="BQ439" s="13" t="n">
        <v>-0.040985</v>
      </c>
      <c r="BR439" s="13" t="n">
        <v>0.016383</v>
      </c>
      <c r="BS439" s="13" t="n">
        <v>0.013182</v>
      </c>
      <c r="BT439" s="13" t="n">
        <v>0.055146</v>
      </c>
      <c r="BU439" s="13" t="n">
        <v>-0.001167</v>
      </c>
      <c r="BV439" s="13" t="n">
        <v>0.024528</v>
      </c>
      <c r="BW439" s="13" t="n">
        <v>0.026253</v>
      </c>
      <c r="BX439" s="13" t="n">
        <v>-0.039848</v>
      </c>
      <c r="BY439" s="13" t="n">
        <v>-0.074916</v>
      </c>
      <c r="BZ439" s="13" t="n">
        <v>0.02478</v>
      </c>
      <c r="CA439" s="13" t="n">
        <v>-0.119674</v>
      </c>
      <c r="CB439" s="13" t="n">
        <v>0.107288</v>
      </c>
      <c r="CC439" s="13" t="n">
        <v>0.038796</v>
      </c>
      <c r="CD439" s="13" t="n">
        <v>-0.023051</v>
      </c>
      <c r="CE439" s="13" t="n">
        <v>0.057962</v>
      </c>
      <c r="CF439" s="13" t="n">
        <v>-0.085032</v>
      </c>
      <c r="CG439" s="13" t="n">
        <v>0.065737</v>
      </c>
      <c r="CH439" s="13" t="n">
        <v>-0.0009</v>
      </c>
      <c r="CI439" s="13" t="n">
        <v>-0.078032</v>
      </c>
      <c r="CJ439" s="13" t="n">
        <v>0.063405</v>
      </c>
      <c r="CK439" s="13" t="n">
        <v>0.02682</v>
      </c>
      <c r="CL439" s="13" t="n">
        <v>0.0512</v>
      </c>
      <c r="CM439" s="13" t="n">
        <v>0.021085</v>
      </c>
      <c r="CN439" s="13" t="n">
        <v>-0.050291</v>
      </c>
      <c r="CO439" s="13" t="n">
        <v>-0.090456</v>
      </c>
      <c r="CP439" s="13" t="n">
        <v>-0.265274</v>
      </c>
      <c r="CQ439" s="13" t="n">
        <v>0.151394</v>
      </c>
      <c r="CR439" s="13" t="n">
        <v>0.041925</v>
      </c>
      <c r="CS439" s="13" t="n">
        <v>0.044262</v>
      </c>
      <c r="CT439" s="13" t="n">
        <v>0.042985</v>
      </c>
      <c r="CU439" s="13" t="n">
        <v>0.05474</v>
      </c>
      <c r="CV439" s="13" t="n">
        <v>-0.031873</v>
      </c>
      <c r="CW439" s="13" t="n">
        <v>0.050201</v>
      </c>
      <c r="CX439" s="13" t="n">
        <v>0.166688</v>
      </c>
      <c r="CY439" s="13" t="n">
        <v>0.086023</v>
      </c>
      <c r="CZ439" s="13" t="n">
        <v>0.018859</v>
      </c>
      <c r="DA439" s="13" t="n">
        <v>0.124743</v>
      </c>
      <c r="DB439" s="13" t="n">
        <v>0.062936</v>
      </c>
      <c r="DC439" s="13" t="n">
        <v>0.022207</v>
      </c>
      <c r="DD439" s="13" t="n">
        <v>0.019771</v>
      </c>
      <c r="DE439" s="13" t="n">
        <v>-0.032132</v>
      </c>
      <c r="DF439" s="13" t="n">
        <v>-0.009893</v>
      </c>
      <c r="DG439" s="13" t="n">
        <v>0.018473</v>
      </c>
      <c r="DH439" s="13" t="n">
        <v>-0.048492</v>
      </c>
      <c r="DI439" s="13" t="n">
        <v>0.039037</v>
      </c>
      <c r="DJ439" s="13" t="n">
        <v>-0.024358</v>
      </c>
      <c r="DK439" s="13" t="n">
        <v>0.052503</v>
      </c>
      <c r="DL439" s="13" t="n">
        <v>-0.039308</v>
      </c>
      <c r="DM439" s="13" t="n">
        <v>-0.002388</v>
      </c>
      <c r="DN439" s="13" t="n">
        <v>0.003781</v>
      </c>
      <c r="DO439" s="13" t="n">
        <v>-0.066351</v>
      </c>
      <c r="DP439" s="13" t="n">
        <v>0.042167</v>
      </c>
      <c r="DQ439" s="13" t="n">
        <v>-0.106721</v>
      </c>
      <c r="DR439" s="13" t="n">
        <v>0.07714</v>
      </c>
      <c r="DS439" s="13" t="n">
        <v>-0.017984</v>
      </c>
      <c r="DT439" s="13" t="n">
        <v>-0.102042</v>
      </c>
      <c r="DV439" s="13" t="n">
        <v>0.00355</v>
      </c>
      <c r="DW439" s="13" t="n">
        <v>0.029911</v>
      </c>
      <c r="DX439" s="13" t="n">
        <v>-0.011401</v>
      </c>
      <c r="DY439" s="13" t="n">
        <v>0.02942</v>
      </c>
      <c r="DZ439" s="13" t="n">
        <v>-0.040208</v>
      </c>
      <c r="EA439" s="13" t="n">
        <v>0.015816</v>
      </c>
      <c r="EB439" s="13" t="n">
        <v>0.009584</v>
      </c>
      <c r="EC439" s="13" t="n">
        <v>0.051542</v>
      </c>
      <c r="ED439" s="13" t="n">
        <v>0.000605</v>
      </c>
      <c r="EE439" s="13" t="n">
        <v>0.022955</v>
      </c>
      <c r="EF439" s="13" t="n">
        <v>0.02443</v>
      </c>
      <c r="EG439" s="13" t="n">
        <v>-0.040345</v>
      </c>
      <c r="EH439" s="13" t="n">
        <v>-0.0755</v>
      </c>
      <c r="EI439" s="13" t="n">
        <v>0.023242</v>
      </c>
      <c r="EJ439" s="13" t="n">
        <v>-0.12462</v>
      </c>
      <c r="EK439" s="13" t="n">
        <v>0.109262</v>
      </c>
      <c r="EL439" s="13" t="n">
        <v>0.03816</v>
      </c>
      <c r="EM439" s="13" t="n">
        <v>-0.023201</v>
      </c>
      <c r="EN439" s="13" t="n">
        <v>0.060626</v>
      </c>
      <c r="EO439" s="13" t="n">
        <v>-0.098854</v>
      </c>
      <c r="EP439" s="13" t="n">
        <v>0.076118</v>
      </c>
      <c r="EQ439" s="13" t="n">
        <v>-0.002632</v>
      </c>
      <c r="ER439" s="13" t="n">
        <v>-0.07722</v>
      </c>
      <c r="ES439" s="13" t="n">
        <v>0.064098</v>
      </c>
      <c r="ET439" s="13" t="n">
        <v>0.019316</v>
      </c>
      <c r="EU439" s="13" t="n">
        <v>0.049638</v>
      </c>
      <c r="EV439" s="13" t="n">
        <v>0.02739</v>
      </c>
      <c r="EW439" s="13" t="n">
        <v>-0.05216</v>
      </c>
      <c r="EX439" s="13" t="n">
        <v>-0.097001</v>
      </c>
      <c r="EY439" s="13" t="n">
        <v>-0.275731</v>
      </c>
      <c r="EZ439" s="13" t="n">
        <v>0.187651</v>
      </c>
      <c r="FA439" s="13" t="n">
        <v>0.034982</v>
      </c>
      <c r="FB439" s="13" t="n">
        <v>0.043237</v>
      </c>
      <c r="FC439" s="13" t="n">
        <v>0.043918</v>
      </c>
      <c r="FD439" s="13" t="n">
        <v>0.050912</v>
      </c>
      <c r="FE439" s="13" t="n">
        <v>-0.043342</v>
      </c>
      <c r="FF439" s="13" t="n">
        <v>0.065999</v>
      </c>
      <c r="FG439" s="13" t="n">
        <v>0.168825</v>
      </c>
      <c r="FH439" s="13" t="n">
        <v>0.081255</v>
      </c>
      <c r="FI439" s="13" t="n">
        <v>0.019686</v>
      </c>
      <c r="FJ439" s="13" t="n">
        <v>0.117689</v>
      </c>
      <c r="FK439" s="13" t="n">
        <v>0.06659</v>
      </c>
      <c r="FL439" s="13" t="n">
        <v>0.01446</v>
      </c>
      <c r="FM439" s="13" t="n">
        <v>0.023615</v>
      </c>
      <c r="FN439" s="13" t="n">
        <v>-0.030644</v>
      </c>
      <c r="FO439" s="13" t="n">
        <v>-0.01229</v>
      </c>
      <c r="FP439" s="13" t="n">
        <v>0.017278</v>
      </c>
      <c r="FQ439" s="13" t="n">
        <v>-0.052903</v>
      </c>
      <c r="FR439" s="13" t="n">
        <v>0.033634</v>
      </c>
      <c r="FS439" s="13" t="n">
        <v>-0.018818</v>
      </c>
      <c r="FT439" s="13" t="n">
        <v>0.04535</v>
      </c>
      <c r="FU439" s="13" t="n">
        <v>-0.035218</v>
      </c>
      <c r="FV439" s="13" t="n">
        <v>-0.007035</v>
      </c>
      <c r="FW439" s="13" t="n">
        <v>0.004345</v>
      </c>
      <c r="FX439" s="13" t="n">
        <v>-0.071522</v>
      </c>
      <c r="FY439" s="13" t="n">
        <v>0.033714</v>
      </c>
      <c r="FZ439" s="13" t="n">
        <v>-0.118202</v>
      </c>
      <c r="GA439" s="13" t="n">
        <v>0.082529</v>
      </c>
      <c r="GB439" s="13" t="n">
        <v>-0.019642</v>
      </c>
      <c r="GC439" s="13" t="n">
        <v>-0.100677</v>
      </c>
    </row>
    <row r="440" customFormat="false" ht="15" hidden="false" customHeight="false" outlineLevel="0" collapsed="false">
      <c r="B440" s="8" t="str">
        <f aca="false">Deals!B440</f>
        <v>Abm Industries Incorporated</v>
      </c>
      <c r="C440" s="12" t="n">
        <v>1</v>
      </c>
      <c r="D440" s="13" t="n">
        <v>0.006234</v>
      </c>
      <c r="E440" s="13" t="n">
        <v>0.019776</v>
      </c>
      <c r="F440" s="13" t="n">
        <v>-0.118692</v>
      </c>
      <c r="G440" s="13" t="n">
        <v>0.008218</v>
      </c>
      <c r="H440" s="13" t="n">
        <v>-0.075467</v>
      </c>
      <c r="I440" s="13" t="n">
        <v>-0.047782</v>
      </c>
      <c r="J440" s="13" t="n">
        <v>-0.070191</v>
      </c>
      <c r="K440" s="13" t="n">
        <v>-0.085769</v>
      </c>
      <c r="L440" s="13" t="n">
        <v>0.025299</v>
      </c>
      <c r="M440" s="13" t="n">
        <v>0.069225</v>
      </c>
      <c r="N440" s="13" t="n">
        <v>0.016667</v>
      </c>
      <c r="O440" s="13" t="n">
        <v>0.016709</v>
      </c>
      <c r="P440" s="13" t="n">
        <v>-0.046512</v>
      </c>
      <c r="Q440" s="13" t="n">
        <v>0.030244</v>
      </c>
      <c r="R440" s="13" t="n">
        <v>0.013573</v>
      </c>
      <c r="S440" s="13" t="n">
        <v>0.064777</v>
      </c>
      <c r="T440" s="13" t="n">
        <v>0.042995</v>
      </c>
      <c r="U440" s="13" t="n">
        <v>0.019349</v>
      </c>
      <c r="V440" s="13" t="n">
        <v>0.044567</v>
      </c>
      <c r="W440" s="13" t="n">
        <v>-0.045299</v>
      </c>
      <c r="X440" s="13" t="n">
        <v>0.103448</v>
      </c>
      <c r="Y440" s="13" t="n">
        <v>0.05225</v>
      </c>
      <c r="Z440" s="13" t="n">
        <v>-0.114754</v>
      </c>
      <c r="AA440" s="13" t="n">
        <v>-0.025228</v>
      </c>
      <c r="AB440" s="13" t="n">
        <v>0.003855</v>
      </c>
      <c r="AC440" s="13" t="n">
        <v>0.041964</v>
      </c>
      <c r="AD440" s="13" t="n">
        <v>-0.00737</v>
      </c>
      <c r="AE440" s="13" t="n">
        <v>0.011403</v>
      </c>
      <c r="AF440" s="13" t="n">
        <v>-0.136864</v>
      </c>
      <c r="AG440" s="13" t="n">
        <v>-0.260024</v>
      </c>
      <c r="AH440" s="13" t="n">
        <v>0.415846</v>
      </c>
      <c r="AI440" s="13" t="n">
        <v>-0.109017</v>
      </c>
      <c r="AJ440" s="13" t="n">
        <v>0.181256</v>
      </c>
      <c r="AK440" s="13" t="n">
        <v>-0.011019</v>
      </c>
      <c r="AL440" s="13" t="n">
        <v>0.062396</v>
      </c>
      <c r="AM440" s="13" t="n">
        <v>-0.038804</v>
      </c>
      <c r="AN440" s="13" t="n">
        <v>-0.052919</v>
      </c>
      <c r="AO440" s="13" t="n">
        <v>0.108871</v>
      </c>
      <c r="AP440" s="13" t="n">
        <v>-0.017143</v>
      </c>
      <c r="AQ440" s="13" t="n">
        <v>-0.02907</v>
      </c>
      <c r="AR440" s="13" t="n">
        <v>0.175286</v>
      </c>
      <c r="AS440" s="13" t="n">
        <v>0.181334</v>
      </c>
      <c r="AT440" s="13" t="n">
        <v>0.007842</v>
      </c>
      <c r="AU440" s="13" t="n">
        <v>-0.029566</v>
      </c>
      <c r="AV440" s="13" t="n">
        <v>-0.111044</v>
      </c>
      <c r="AW440" s="13" t="n">
        <v>0.048253</v>
      </c>
      <c r="AX440" s="13" t="n">
        <v>0.065175</v>
      </c>
      <c r="AY440" s="13" t="n">
        <v>-0.091074</v>
      </c>
      <c r="AZ440" s="13" t="n">
        <v>-0.022217</v>
      </c>
      <c r="BA440" s="13" t="n">
        <v>0.022495</v>
      </c>
      <c r="BB440" s="13" t="n">
        <v>-0.092222</v>
      </c>
      <c r="BC440" s="13" t="n">
        <v>0.020563</v>
      </c>
      <c r="BD440" s="13" t="n">
        <v>0.075318</v>
      </c>
      <c r="BE440" s="13" t="n">
        <v>0.026991</v>
      </c>
      <c r="BF440" s="13" t="n">
        <v>0.048436</v>
      </c>
      <c r="BG440" s="13" t="n">
        <v>0.001657</v>
      </c>
      <c r="BH440" s="13" t="n">
        <v>-0.101965</v>
      </c>
      <c r="BI440" s="13" t="n">
        <v>0.032704</v>
      </c>
      <c r="BJ440" s="13" t="n">
        <v>0.03479</v>
      </c>
      <c r="BK440" s="13" t="n">
        <v>-0.176078</v>
      </c>
      <c r="BM440" s="13" t="n">
        <v>0.01906</v>
      </c>
      <c r="BN440" s="13" t="n">
        <v>0.034775</v>
      </c>
      <c r="BO440" s="13" t="n">
        <v>-0.001446</v>
      </c>
      <c r="BP440" s="13" t="n">
        <v>0.037257</v>
      </c>
      <c r="BQ440" s="13" t="n">
        <v>-0.035351</v>
      </c>
      <c r="BR440" s="13" t="n">
        <v>0.01168</v>
      </c>
      <c r="BS440" s="13" t="n">
        <v>0.002978</v>
      </c>
      <c r="BT440" s="13" t="n">
        <v>0.052862</v>
      </c>
      <c r="BU440" s="13" t="n">
        <v>0.007789</v>
      </c>
      <c r="BV440" s="13" t="n">
        <v>0.026064</v>
      </c>
      <c r="BW440" s="13" t="n">
        <v>0.051329</v>
      </c>
      <c r="BX440" s="13" t="n">
        <v>-0.010991</v>
      </c>
      <c r="BY440" s="13" t="n">
        <v>-0.106</v>
      </c>
      <c r="BZ440" s="13" t="n">
        <v>0.024752</v>
      </c>
      <c r="CA440" s="13" t="n">
        <v>-0.108788</v>
      </c>
      <c r="CB440" s="13" t="n">
        <v>0.100445</v>
      </c>
      <c r="CC440" s="13" t="n">
        <v>0.060194</v>
      </c>
      <c r="CD440" s="13" t="n">
        <v>-0.018345</v>
      </c>
      <c r="CE440" s="13" t="n">
        <v>0.044649</v>
      </c>
      <c r="CF440" s="13" t="n">
        <v>-0.082817</v>
      </c>
      <c r="CG440" s="13" t="n">
        <v>0.081164</v>
      </c>
      <c r="CH440" s="13" t="n">
        <v>0.017156</v>
      </c>
      <c r="CI440" s="13" t="n">
        <v>-0.042057</v>
      </c>
      <c r="CJ440" s="13" t="n">
        <v>0.012578</v>
      </c>
      <c r="CK440" s="13" t="n">
        <v>0.025955</v>
      </c>
      <c r="CL440" s="13" t="n">
        <v>0.030184</v>
      </c>
      <c r="CM440" s="13" t="n">
        <v>0.031672</v>
      </c>
      <c r="CN440" s="13" t="n">
        <v>-0.011484</v>
      </c>
      <c r="CO440" s="13" t="n">
        <v>-0.068037</v>
      </c>
      <c r="CP440" s="13" t="n">
        <v>-0.187323</v>
      </c>
      <c r="CQ440" s="13" t="n">
        <v>0.135259</v>
      </c>
      <c r="CR440" s="13" t="n">
        <v>0.091913</v>
      </c>
      <c r="CS440" s="13" t="n">
        <v>0.012826</v>
      </c>
      <c r="CT440" s="13" t="n">
        <v>0.037942</v>
      </c>
      <c r="CU440" s="13" t="n">
        <v>0.055215</v>
      </c>
      <c r="CV440" s="13" t="n">
        <v>-0.011854</v>
      </c>
      <c r="CW440" s="13" t="n">
        <v>0.020769</v>
      </c>
      <c r="CX440" s="13" t="n">
        <v>0.176056</v>
      </c>
      <c r="CY440" s="13" t="n">
        <v>0.08836</v>
      </c>
      <c r="CZ440" s="13" t="n">
        <v>0.00942</v>
      </c>
      <c r="DA440" s="13" t="n">
        <v>0.079959</v>
      </c>
      <c r="DB440" s="13" t="n">
        <v>0.025467</v>
      </c>
      <c r="DC440" s="13" t="n">
        <v>0.039993</v>
      </c>
      <c r="DD440" s="13" t="n">
        <v>-0.007853</v>
      </c>
      <c r="DE440" s="13" t="n">
        <v>0.001045</v>
      </c>
      <c r="DF440" s="13" t="n">
        <v>-0.008307</v>
      </c>
      <c r="DG440" s="13" t="n">
        <v>0.01354</v>
      </c>
      <c r="DH440" s="13" t="n">
        <v>-0.039939</v>
      </c>
      <c r="DI440" s="13" t="n">
        <v>0.038484</v>
      </c>
      <c r="DJ440" s="13" t="n">
        <v>-0.021291</v>
      </c>
      <c r="DK440" s="13" t="n">
        <v>0.044855</v>
      </c>
      <c r="DL440" s="13" t="n">
        <v>-0.101419</v>
      </c>
      <c r="DM440" s="13" t="n">
        <v>0.005679</v>
      </c>
      <c r="DN440" s="13" t="n">
        <v>0.008371</v>
      </c>
      <c r="DO440" s="13" t="n">
        <v>-0.076092</v>
      </c>
      <c r="DP440" s="13" t="n">
        <v>0.009316</v>
      </c>
      <c r="DQ440" s="13" t="n">
        <v>-0.073263</v>
      </c>
      <c r="DR440" s="13" t="n">
        <v>0.117887</v>
      </c>
      <c r="DS440" s="13" t="n">
        <v>-0.03435</v>
      </c>
      <c r="DT440" s="13" t="n">
        <v>-0.091984</v>
      </c>
      <c r="DV440" s="13" t="n">
        <v>0.010408</v>
      </c>
      <c r="DW440" s="13" t="n">
        <v>0.038008</v>
      </c>
      <c r="DX440" s="13" t="n">
        <v>0.002647</v>
      </c>
      <c r="DY440" s="13" t="n">
        <v>0.03873</v>
      </c>
      <c r="DZ440" s="13" t="n">
        <v>-0.0413</v>
      </c>
      <c r="EA440" s="13" t="n">
        <v>0.011095</v>
      </c>
      <c r="EB440" s="13" t="n">
        <v>0.004647</v>
      </c>
      <c r="EC440" s="13" t="n">
        <v>0.048704</v>
      </c>
      <c r="ED440" s="13" t="n">
        <v>0.013776</v>
      </c>
      <c r="EE440" s="13" t="n">
        <v>0.024714</v>
      </c>
      <c r="EF440" s="13" t="n">
        <v>0.048461</v>
      </c>
      <c r="EG440" s="13" t="n">
        <v>-0.014265</v>
      </c>
      <c r="EH440" s="13" t="n">
        <v>-0.107156</v>
      </c>
      <c r="EI440" s="13" t="n">
        <v>0.019152</v>
      </c>
      <c r="EJ440" s="13" t="n">
        <v>-0.113974</v>
      </c>
      <c r="EK440" s="13" t="n">
        <v>0.108189</v>
      </c>
      <c r="EL440" s="13" t="n">
        <v>0.066692</v>
      </c>
      <c r="EM440" s="13" t="n">
        <v>-0.025629</v>
      </c>
      <c r="EN440" s="13" t="n">
        <v>0.044085</v>
      </c>
      <c r="EO440" s="13" t="n">
        <v>-0.095558</v>
      </c>
      <c r="EP440" s="13" t="n">
        <v>0.084122</v>
      </c>
      <c r="EQ440" s="13" t="n">
        <v>0.016233</v>
      </c>
      <c r="ER440" s="13" t="n">
        <v>-0.042869</v>
      </c>
      <c r="ES440" s="13" t="n">
        <v>0.012393</v>
      </c>
      <c r="ET440" s="13" t="n">
        <v>0.025273</v>
      </c>
      <c r="EU440" s="13" t="n">
        <v>0.039554</v>
      </c>
      <c r="EV440" s="13" t="n">
        <v>0.031341</v>
      </c>
      <c r="EW440" s="13" t="n">
        <v>-0.009539</v>
      </c>
      <c r="EX440" s="13" t="n">
        <v>-0.071545</v>
      </c>
      <c r="EY440" s="13" t="n">
        <v>-0.192857</v>
      </c>
      <c r="EZ440" s="13" t="n">
        <v>0.14683</v>
      </c>
      <c r="FA440" s="13" t="n">
        <v>0.098247</v>
      </c>
      <c r="FB440" s="13" t="n">
        <v>0.014031</v>
      </c>
      <c r="FC440" s="13" t="n">
        <v>0.039286</v>
      </c>
      <c r="FD440" s="13" t="n">
        <v>0.050398</v>
      </c>
      <c r="FE440" s="13" t="n">
        <v>-0.010098</v>
      </c>
      <c r="FF440" s="13" t="n">
        <v>0.031145</v>
      </c>
      <c r="FG440" s="13" t="n">
        <v>0.183067</v>
      </c>
      <c r="FH440" s="13" t="n">
        <v>0.08896</v>
      </c>
      <c r="FI440" s="13" t="n">
        <v>0.013987</v>
      </c>
      <c r="FJ440" s="13" t="n">
        <v>0.089016</v>
      </c>
      <c r="FK440" s="13" t="n">
        <v>0.028616</v>
      </c>
      <c r="FL440" s="13" t="n">
        <v>0.03792</v>
      </c>
      <c r="FM440" s="13" t="n">
        <v>-0.009349</v>
      </c>
      <c r="FN440" s="13" t="n">
        <v>0.003632</v>
      </c>
      <c r="FO440" s="13" t="n">
        <v>-0.007576</v>
      </c>
      <c r="FP440" s="13" t="n">
        <v>0.0162</v>
      </c>
      <c r="FQ440" s="13" t="n">
        <v>-0.038653</v>
      </c>
      <c r="FR440" s="13" t="n">
        <v>0.035353</v>
      </c>
      <c r="FS440" s="13" t="n">
        <v>-0.023202</v>
      </c>
      <c r="FT440" s="13" t="n">
        <v>0.045936</v>
      </c>
      <c r="FU440" s="13" t="n">
        <v>-0.099006</v>
      </c>
      <c r="FV440" s="13" t="n">
        <v>-0.001334</v>
      </c>
      <c r="FW440" s="13" t="n">
        <v>0.010422</v>
      </c>
      <c r="FX440" s="13" t="n">
        <v>-0.081153</v>
      </c>
      <c r="FY440" s="13" t="n">
        <v>0.007554</v>
      </c>
      <c r="FZ440" s="13" t="n">
        <v>-0.063068</v>
      </c>
      <c r="GA440" s="13" t="n">
        <v>0.12091</v>
      </c>
      <c r="GB440" s="13" t="n">
        <v>-0.033799</v>
      </c>
      <c r="GC440" s="13" t="n">
        <v>-0.094081</v>
      </c>
    </row>
    <row r="441" customFormat="false" ht="15" hidden="false" customHeight="false" outlineLevel="0" collapsed="false">
      <c r="B441" s="8" t="str">
        <f aca="false">Deals!B441</f>
        <v>Wabash National Corporation</v>
      </c>
      <c r="C441" s="12" t="n">
        <v>1</v>
      </c>
      <c r="D441" s="13" t="n">
        <v>-0.011394</v>
      </c>
      <c r="E441" s="13" t="n">
        <v>-0.104444</v>
      </c>
      <c r="F441" s="13" t="n">
        <v>0.076923</v>
      </c>
      <c r="G441" s="13" t="n">
        <v>0.193779</v>
      </c>
      <c r="H441" s="13" t="n">
        <v>-0.154084</v>
      </c>
      <c r="I441" s="13" t="n">
        <v>-0.047597</v>
      </c>
      <c r="J441" s="13" t="n">
        <v>-0.032436</v>
      </c>
      <c r="K441" s="13" t="n">
        <v>-0.002493</v>
      </c>
      <c r="L441" s="13" t="n">
        <v>-0.067466</v>
      </c>
      <c r="M441" s="13" t="n">
        <v>0.065113</v>
      </c>
      <c r="N441" s="13" t="n">
        <v>-0.078788</v>
      </c>
      <c r="O441" s="13" t="n">
        <v>-0.000548</v>
      </c>
      <c r="P441" s="13" t="n">
        <v>-0.167581</v>
      </c>
      <c r="Q441" s="13" t="n">
        <v>0.029139</v>
      </c>
      <c r="R441" s="13" t="n">
        <v>-0.158301</v>
      </c>
      <c r="S441" s="13" t="n">
        <v>0.071865</v>
      </c>
      <c r="T441" s="13" t="n">
        <v>0.064562</v>
      </c>
      <c r="U441" s="13" t="n">
        <v>-0.086927</v>
      </c>
      <c r="V441" s="13" t="n">
        <v>0.118819</v>
      </c>
      <c r="W441" s="13" t="n">
        <v>-0.104111</v>
      </c>
      <c r="X441" s="13" t="n">
        <v>0.204293</v>
      </c>
      <c r="Y441" s="13" t="n">
        <v>-0.022127</v>
      </c>
      <c r="Z441" s="13" t="n">
        <v>-0.138345</v>
      </c>
      <c r="AA441" s="13" t="n">
        <v>0.063783</v>
      </c>
      <c r="AB441" s="13" t="n">
        <v>-0.011716</v>
      </c>
      <c r="AC441" s="13" t="n">
        <v>0.104488</v>
      </c>
      <c r="AD441" s="13" t="n">
        <v>-0.062222</v>
      </c>
      <c r="AE441" s="13" t="n">
        <v>-0.210347</v>
      </c>
      <c r="AF441" s="13" t="n">
        <v>-0.053448</v>
      </c>
      <c r="AG441" s="13" t="n">
        <v>-0.342441</v>
      </c>
      <c r="AH441" s="13" t="n">
        <v>0.146814</v>
      </c>
      <c r="AI441" s="13" t="n">
        <v>0.164634</v>
      </c>
      <c r="AJ441" s="13" t="n">
        <v>0.112042</v>
      </c>
      <c r="AK441" s="13" t="n">
        <v>0.080038</v>
      </c>
      <c r="AL441" s="13" t="n">
        <v>0.071993</v>
      </c>
      <c r="AM441" s="13" t="n">
        <v>-0.013923</v>
      </c>
      <c r="AN441" s="13" t="n">
        <v>0.192308</v>
      </c>
      <c r="AO441" s="13" t="n">
        <v>0.239832</v>
      </c>
      <c r="AP441" s="13" t="n">
        <v>-0.025452</v>
      </c>
      <c r="AQ441" s="13" t="n">
        <v>-0.069646</v>
      </c>
      <c r="AR441" s="13" t="n">
        <v>0.039498</v>
      </c>
      <c r="AS441" s="13" t="n">
        <v>0.133896</v>
      </c>
      <c r="AT441" s="13" t="n">
        <v>-0.059043</v>
      </c>
      <c r="AU441" s="13" t="n">
        <v>-0.094265</v>
      </c>
      <c r="AV441" s="13" t="n">
        <v>0.003135</v>
      </c>
      <c r="AW441" s="13" t="n">
        <v>-0.08</v>
      </c>
      <c r="AX441" s="13" t="n">
        <v>0.061475</v>
      </c>
      <c r="AY441" s="13" t="n">
        <v>-0.026384</v>
      </c>
      <c r="AZ441" s="13" t="n">
        <v>0.031725</v>
      </c>
      <c r="BA441" s="13" t="n">
        <v>0.075338</v>
      </c>
      <c r="BB441" s="13" t="n">
        <v>0.168862</v>
      </c>
      <c r="BC441" s="13" t="n">
        <v>0.009221</v>
      </c>
      <c r="BD441" s="13" t="n">
        <v>-0.131498</v>
      </c>
      <c r="BE441" s="13" t="n">
        <v>-0.129108</v>
      </c>
      <c r="BF441" s="13" t="n">
        <v>-0.030323</v>
      </c>
      <c r="BG441" s="13" t="n">
        <v>0.072676</v>
      </c>
      <c r="BH441" s="13" t="n">
        <v>-0.115309</v>
      </c>
      <c r="BI441" s="13" t="n">
        <v>0.335788</v>
      </c>
      <c r="BJ441" s="13" t="n">
        <v>-0.089147</v>
      </c>
      <c r="BK441" s="13" t="n">
        <v>-0.054103</v>
      </c>
      <c r="BM441" s="13" t="n">
        <v>0.002272</v>
      </c>
      <c r="BN441" s="13" t="n">
        <v>0.023744</v>
      </c>
      <c r="BO441" s="13" t="n">
        <v>-0.019439</v>
      </c>
      <c r="BP441" s="13" t="n">
        <v>0.029965</v>
      </c>
      <c r="BQ441" s="13" t="n">
        <v>-0.039999</v>
      </c>
      <c r="BR441" s="13" t="n">
        <v>0.011741</v>
      </c>
      <c r="BS441" s="13" t="n">
        <v>0.00887</v>
      </c>
      <c r="BT441" s="13" t="n">
        <v>0.06982</v>
      </c>
      <c r="BU441" s="13" t="n">
        <v>-0.002058</v>
      </c>
      <c r="BV441" s="13" t="n">
        <v>0.03853</v>
      </c>
      <c r="BW441" s="13" t="n">
        <v>0.040514</v>
      </c>
      <c r="BX441" s="13" t="n">
        <v>-0.034794</v>
      </c>
      <c r="BY441" s="13" t="n">
        <v>-0.122604</v>
      </c>
      <c r="BZ441" s="13" t="n">
        <v>0.029005</v>
      </c>
      <c r="CA441" s="13" t="n">
        <v>-0.115803</v>
      </c>
      <c r="CB441" s="13" t="n">
        <v>0.097285</v>
      </c>
      <c r="CC441" s="13" t="n">
        <v>0.058438</v>
      </c>
      <c r="CD441" s="13" t="n">
        <v>-0.031017</v>
      </c>
      <c r="CE441" s="13" t="n">
        <v>0.038819</v>
      </c>
      <c r="CF441" s="13" t="n">
        <v>-0.077642</v>
      </c>
      <c r="CG441" s="13" t="n">
        <v>0.089304</v>
      </c>
      <c r="CH441" s="13" t="n">
        <v>0.00738</v>
      </c>
      <c r="CI441" s="13" t="n">
        <v>-0.047928</v>
      </c>
      <c r="CJ441" s="13" t="n">
        <v>0.03855</v>
      </c>
      <c r="CK441" s="13" t="n">
        <v>0.017423</v>
      </c>
      <c r="CL441" s="13" t="n">
        <v>0.029992</v>
      </c>
      <c r="CM441" s="13" t="n">
        <v>0.062799</v>
      </c>
      <c r="CN441" s="13" t="n">
        <v>-0.054286</v>
      </c>
      <c r="CO441" s="13" t="n">
        <v>-0.108629</v>
      </c>
      <c r="CP441" s="13" t="n">
        <v>-0.21823</v>
      </c>
      <c r="CQ441" s="13" t="n">
        <v>0.125835</v>
      </c>
      <c r="CR441" s="13" t="n">
        <v>0.038045</v>
      </c>
      <c r="CS441" s="13" t="n">
        <v>0.037525</v>
      </c>
      <c r="CT441" s="13" t="n">
        <v>0.036019</v>
      </c>
      <c r="CU441" s="13" t="n">
        <v>0.045969</v>
      </c>
      <c r="CV441" s="13" t="n">
        <v>-0.050916</v>
      </c>
      <c r="CW441" s="13" t="n">
        <v>0.024776</v>
      </c>
      <c r="CX441" s="13" t="n">
        <v>0.183297</v>
      </c>
      <c r="CY441" s="13" t="n">
        <v>0.08958</v>
      </c>
      <c r="CZ441" s="13" t="n">
        <v>0.077042</v>
      </c>
      <c r="DA441" s="13" t="n">
        <v>0.09566</v>
      </c>
      <c r="DB441" s="13" t="n">
        <v>0.02182</v>
      </c>
      <c r="DC441" s="13" t="n">
        <v>0.023396</v>
      </c>
      <c r="DD441" s="13" t="n">
        <v>0.011055</v>
      </c>
      <c r="DE441" s="13" t="n">
        <v>0.012853</v>
      </c>
      <c r="DF441" s="13" t="n">
        <v>-0.018155</v>
      </c>
      <c r="DG441" s="13" t="n">
        <v>0.013589</v>
      </c>
      <c r="DH441" s="13" t="n">
        <v>-0.034063</v>
      </c>
      <c r="DI441" s="13" t="n">
        <v>0.039859</v>
      </c>
      <c r="DJ441" s="13" t="n">
        <v>0.0057</v>
      </c>
      <c r="DK441" s="13" t="n">
        <v>0.0589</v>
      </c>
      <c r="DL441" s="13" t="n">
        <v>-0.095829</v>
      </c>
      <c r="DM441" s="13" t="n">
        <v>0.005483</v>
      </c>
      <c r="DN441" s="13" t="n">
        <v>0.017931</v>
      </c>
      <c r="DO441" s="13" t="n">
        <v>-0.080424</v>
      </c>
      <c r="DP441" s="13" t="n">
        <v>0.023442</v>
      </c>
      <c r="DQ441" s="13" t="n">
        <v>-0.072115</v>
      </c>
      <c r="DR441" s="13" t="n">
        <v>0.115972</v>
      </c>
      <c r="DS441" s="13" t="n">
        <v>-0.044554</v>
      </c>
      <c r="DT441" s="13" t="n">
        <v>-0.114803</v>
      </c>
      <c r="DV441" s="13" t="n">
        <v>0.001117</v>
      </c>
      <c r="DW441" s="13" t="n">
        <v>0.022477</v>
      </c>
      <c r="DX441" s="13" t="n">
        <v>-0.013906</v>
      </c>
      <c r="DY441" s="13" t="n">
        <v>0.027451</v>
      </c>
      <c r="DZ441" s="13" t="n">
        <v>-0.038053</v>
      </c>
      <c r="EA441" s="13" t="n">
        <v>0.011183</v>
      </c>
      <c r="EB441" s="13" t="n">
        <v>0.009837</v>
      </c>
      <c r="EC441" s="13" t="n">
        <v>0.069362</v>
      </c>
      <c r="ED441" s="13" t="n">
        <v>0.00185</v>
      </c>
      <c r="EE441" s="13" t="n">
        <v>0.037225</v>
      </c>
      <c r="EF441" s="13" t="n">
        <v>0.040893</v>
      </c>
      <c r="EG441" s="13" t="n">
        <v>-0.039627</v>
      </c>
      <c r="EH441" s="13" t="n">
        <v>-0.122604</v>
      </c>
      <c r="EI441" s="13" t="n">
        <v>0.026862</v>
      </c>
      <c r="EJ441" s="13" t="n">
        <v>-0.11858</v>
      </c>
      <c r="EK441" s="13" t="n">
        <v>0.107668</v>
      </c>
      <c r="EL441" s="13" t="n">
        <v>0.069291</v>
      </c>
      <c r="EM441" s="13" t="n">
        <v>-0.031799</v>
      </c>
      <c r="EN441" s="13" t="n">
        <v>0.039109</v>
      </c>
      <c r="EO441" s="13" t="n">
        <v>-0.086469</v>
      </c>
      <c r="EP441" s="13" t="n">
        <v>0.092211</v>
      </c>
      <c r="EQ441" s="13" t="n">
        <v>0.00861</v>
      </c>
      <c r="ER441" s="13" t="n">
        <v>-0.049638</v>
      </c>
      <c r="ES441" s="13" t="n">
        <v>0.039134</v>
      </c>
      <c r="ET441" s="13" t="n">
        <v>0.011202</v>
      </c>
      <c r="EU441" s="13" t="n">
        <v>0.027912</v>
      </c>
      <c r="EV441" s="13" t="n">
        <v>0.083354</v>
      </c>
      <c r="EW441" s="13" t="n">
        <v>-0.059186</v>
      </c>
      <c r="EX441" s="13" t="n">
        <v>-0.109853</v>
      </c>
      <c r="EY441" s="13" t="n">
        <v>-0.227682</v>
      </c>
      <c r="EZ441" s="13" t="n">
        <v>0.160596</v>
      </c>
      <c r="FA441" s="13" t="n">
        <v>0.052385</v>
      </c>
      <c r="FB441" s="13" t="n">
        <v>0.041493</v>
      </c>
      <c r="FC441" s="13" t="n">
        <v>0.029421</v>
      </c>
      <c r="FD441" s="13" t="n">
        <v>0.038437</v>
      </c>
      <c r="FE441" s="13" t="n">
        <v>-0.05288</v>
      </c>
      <c r="FF441" s="13" t="n">
        <v>0.030608</v>
      </c>
      <c r="FG441" s="13" t="n">
        <v>0.193071</v>
      </c>
      <c r="FH441" s="13" t="n">
        <v>0.097805</v>
      </c>
      <c r="FI441" s="13" t="n">
        <v>0.082572</v>
      </c>
      <c r="FJ441" s="13" t="n">
        <v>0.092176</v>
      </c>
      <c r="FK441" s="13" t="n">
        <v>0.032457</v>
      </c>
      <c r="FL441" s="13" t="n">
        <v>0.023833</v>
      </c>
      <c r="FM441" s="13" t="n">
        <v>0.016413</v>
      </c>
      <c r="FN441" s="13" t="n">
        <v>0.003494</v>
      </c>
      <c r="FO441" s="13" t="n">
        <v>-0.023492</v>
      </c>
      <c r="FP441" s="13" t="n">
        <v>0.010659</v>
      </c>
      <c r="FQ441" s="13" t="n">
        <v>-0.035282</v>
      </c>
      <c r="FR441" s="13" t="n">
        <v>0.041156</v>
      </c>
      <c r="FS441" s="13" t="n">
        <v>-0.003587</v>
      </c>
      <c r="FT441" s="13" t="n">
        <v>0.054826</v>
      </c>
      <c r="FU441" s="13" t="n">
        <v>-0.097752</v>
      </c>
      <c r="FV441" s="13" t="n">
        <v>0.003239</v>
      </c>
      <c r="FW441" s="13" t="n">
        <v>0.007621</v>
      </c>
      <c r="FX441" s="13" t="n">
        <v>-0.080781</v>
      </c>
      <c r="FY441" s="13" t="n">
        <v>0.012501</v>
      </c>
      <c r="FZ441" s="13" t="n">
        <v>-0.060414</v>
      </c>
      <c r="GA441" s="13" t="n">
        <v>0.113842</v>
      </c>
      <c r="GB441" s="13" t="n">
        <v>-0.039008</v>
      </c>
      <c r="GC441" s="13" t="n">
        <v>-0.119468</v>
      </c>
    </row>
    <row r="442" customFormat="false" ht="15" hidden="false" customHeight="false" outlineLevel="0" collapsed="false">
      <c r="B442" s="8" t="str">
        <f aca="false">Deals!B442</f>
        <v>Chart Industries, Inc</v>
      </c>
      <c r="C442" s="12" t="n">
        <v>1</v>
      </c>
      <c r="D442" s="13" t="n">
        <v>0.108845</v>
      </c>
      <c r="E442" s="13" t="n">
        <v>0.11908</v>
      </c>
      <c r="F442" s="13" t="n">
        <v>-0.037387</v>
      </c>
      <c r="G442" s="13" t="n">
        <v>0.057832</v>
      </c>
      <c r="H442" s="13" t="n">
        <v>0.111761</v>
      </c>
      <c r="I442" s="13" t="n">
        <v>0.07113</v>
      </c>
      <c r="J442" s="13" t="n">
        <v>-0.038794</v>
      </c>
      <c r="K442" s="13" t="n">
        <v>0.13553</v>
      </c>
      <c r="L442" s="13" t="n">
        <v>-0.042682</v>
      </c>
      <c r="M442" s="13" t="n">
        <v>0.266051</v>
      </c>
      <c r="N442" s="13" t="n">
        <v>-0.032527</v>
      </c>
      <c r="O442" s="13" t="n">
        <v>0.036797</v>
      </c>
      <c r="P442" s="13" t="n">
        <v>-0.13124</v>
      </c>
      <c r="Q442" s="13" t="n">
        <v>-0.065981</v>
      </c>
      <c r="R442" s="13" t="n">
        <v>0.023128</v>
      </c>
      <c r="S442" s="13" t="n">
        <v>0.148701</v>
      </c>
      <c r="T442" s="13" t="n">
        <v>0.181794</v>
      </c>
      <c r="U442" s="13" t="n">
        <v>0.025374</v>
      </c>
      <c r="V442" s="13" t="n">
        <v>-0.024856</v>
      </c>
      <c r="W442" s="13" t="n">
        <v>-0.131868</v>
      </c>
      <c r="X442" s="13" t="n">
        <v>0.003262</v>
      </c>
      <c r="Y442" s="13" t="n">
        <v>-0.01756</v>
      </c>
      <c r="Z442" s="13" t="n">
        <v>-0.168013</v>
      </c>
      <c r="AA442" s="13" t="n">
        <v>-0.007638</v>
      </c>
      <c r="AB442" s="13" t="n">
        <v>-0.059814</v>
      </c>
      <c r="AC442" s="13" t="n">
        <v>-0.058502</v>
      </c>
      <c r="AD442" s="13" t="n">
        <v>0.222645</v>
      </c>
      <c r="AE442" s="13" t="n">
        <v>-0.052008</v>
      </c>
      <c r="AF442" s="13" t="n">
        <v>-0.110347</v>
      </c>
      <c r="AG442" s="13" t="n">
        <v>-0.490864</v>
      </c>
      <c r="AH442" s="13" t="n">
        <v>0.232574</v>
      </c>
      <c r="AI442" s="13" t="n">
        <v>0.098824</v>
      </c>
      <c r="AJ442" s="13" t="n">
        <v>0.235414</v>
      </c>
      <c r="AK442" s="13" t="n">
        <v>0.413281</v>
      </c>
      <c r="AL442" s="13" t="n">
        <v>-0.041004</v>
      </c>
      <c r="AM442" s="13" t="n">
        <v>0.069233</v>
      </c>
      <c r="AN442" s="13" t="n">
        <v>0.201793</v>
      </c>
      <c r="AO442" s="13" t="n">
        <v>0.223919</v>
      </c>
      <c r="AP442" s="13" t="n">
        <v>0.139609</v>
      </c>
      <c r="AQ442" s="13" t="n">
        <v>0.019696</v>
      </c>
      <c r="AR442" s="13" t="n">
        <v>0.191325</v>
      </c>
      <c r="AS442" s="13" t="n">
        <v>-0.005172</v>
      </c>
      <c r="AT442" s="13" t="n">
        <v>0.128416</v>
      </c>
      <c r="AU442" s="13" t="n">
        <v>-0.091452</v>
      </c>
      <c r="AV442" s="13" t="n">
        <v>0.002604</v>
      </c>
      <c r="AW442" s="13" t="n">
        <v>0.062397</v>
      </c>
      <c r="AX442" s="13" t="n">
        <v>0.211837</v>
      </c>
      <c r="AY442" s="13" t="n">
        <v>0.014492</v>
      </c>
      <c r="AZ442" s="13" t="n">
        <v>-0.071111</v>
      </c>
      <c r="BA442" s="13" t="n">
        <v>-0.016731</v>
      </c>
      <c r="BB442" s="13" t="n">
        <v>-0.086279</v>
      </c>
      <c r="BC442" s="13" t="n">
        <v>-0.235877</v>
      </c>
      <c r="BD442" s="13" t="n">
        <v>0.184869</v>
      </c>
      <c r="BE442" s="13" t="n">
        <v>0.189543</v>
      </c>
      <c r="BF442" s="13" t="n">
        <v>-0.017174</v>
      </c>
      <c r="BG442" s="13" t="n">
        <v>0.04182</v>
      </c>
      <c r="BH442" s="13" t="n">
        <v>-0.048328</v>
      </c>
      <c r="BI442" s="13" t="n">
        <v>0.165551</v>
      </c>
      <c r="BJ442" s="13" t="n">
        <v>-0.006305</v>
      </c>
      <c r="BK442" s="13" t="n">
        <v>-0.049056</v>
      </c>
      <c r="BM442" s="13" t="n">
        <v>-0.00044</v>
      </c>
      <c r="BN442" s="13" t="n">
        <v>0.022007</v>
      </c>
      <c r="BO442" s="13" t="n">
        <v>-0.001032</v>
      </c>
      <c r="BP442" s="13" t="n">
        <v>0.022074</v>
      </c>
      <c r="BQ442" s="13" t="n">
        <v>-0.036871</v>
      </c>
      <c r="BR442" s="13" t="n">
        <v>0.013443</v>
      </c>
      <c r="BS442" s="13" t="n">
        <v>0.008587</v>
      </c>
      <c r="BT442" s="13" t="n">
        <v>0.071675</v>
      </c>
      <c r="BU442" s="13" t="n">
        <v>-0.011675</v>
      </c>
      <c r="BV442" s="13" t="n">
        <v>0.006792</v>
      </c>
      <c r="BW442" s="13" t="n">
        <v>0.021936</v>
      </c>
      <c r="BX442" s="13" t="n">
        <v>-0.034807</v>
      </c>
      <c r="BY442" s="13" t="n">
        <v>-0.114071</v>
      </c>
      <c r="BZ442" s="13" t="n">
        <v>0.017152</v>
      </c>
      <c r="CA442" s="13" t="n">
        <v>-0.125847</v>
      </c>
      <c r="CB442" s="13" t="n">
        <v>0.103834</v>
      </c>
      <c r="CC442" s="13" t="n">
        <v>0.052297</v>
      </c>
      <c r="CD442" s="13" t="n">
        <v>-0.063878</v>
      </c>
      <c r="CE442" s="13" t="n">
        <v>0.03804</v>
      </c>
      <c r="CF442" s="13" t="n">
        <v>-0.104296</v>
      </c>
      <c r="CG442" s="13" t="n">
        <v>0.068623</v>
      </c>
      <c r="CH442" s="13" t="n">
        <v>0.008882</v>
      </c>
      <c r="CI442" s="13" t="n">
        <v>-0.062116</v>
      </c>
      <c r="CJ442" s="13" t="n">
        <v>0.055453</v>
      </c>
      <c r="CK442" s="13" t="n">
        <v>0.027114</v>
      </c>
      <c r="CL442" s="13" t="n">
        <v>0.035496</v>
      </c>
      <c r="CM442" s="13" t="n">
        <v>0.026587</v>
      </c>
      <c r="CN442" s="13" t="n">
        <v>-0.064425</v>
      </c>
      <c r="CO442" s="13" t="n">
        <v>-0.102497</v>
      </c>
      <c r="CP442" s="13" t="n">
        <v>-0.23572</v>
      </c>
      <c r="CQ442" s="13" t="n">
        <v>0.099268</v>
      </c>
      <c r="CR442" s="13" t="n">
        <v>0.015516</v>
      </c>
      <c r="CS442" s="13" t="n">
        <v>0.028691</v>
      </c>
      <c r="CT442" s="13" t="n">
        <v>0.017674</v>
      </c>
      <c r="CU442" s="13" t="n">
        <v>0.030372</v>
      </c>
      <c r="CV442" s="13" t="n">
        <v>-0.06808</v>
      </c>
      <c r="CW442" s="13" t="n">
        <v>0.056662</v>
      </c>
      <c r="CX442" s="13" t="n">
        <v>0.187037</v>
      </c>
      <c r="CY442" s="13" t="n">
        <v>0.088872</v>
      </c>
      <c r="CZ442" s="13" t="n">
        <v>0.042029</v>
      </c>
      <c r="DA442" s="13" t="n">
        <v>0.122259</v>
      </c>
      <c r="DB442" s="13" t="n">
        <v>0.046456</v>
      </c>
      <c r="DC442" s="13" t="n">
        <v>0.006733</v>
      </c>
      <c r="DD442" s="13" t="n">
        <v>0.026615</v>
      </c>
      <c r="DE442" s="13" t="n">
        <v>-0.017984</v>
      </c>
      <c r="DF442" s="13" t="n">
        <v>-0.022034</v>
      </c>
      <c r="DG442" s="13" t="n">
        <v>0.01685</v>
      </c>
      <c r="DH442" s="13" t="n">
        <v>-0.007108</v>
      </c>
      <c r="DI442" s="13" t="n">
        <v>0.049723</v>
      </c>
      <c r="DJ442" s="13" t="n">
        <v>-0.026919</v>
      </c>
      <c r="DK442" s="13" t="n">
        <v>0.060643</v>
      </c>
      <c r="DL442" s="13" t="n">
        <v>-0.05249</v>
      </c>
      <c r="DM442" s="13" t="n">
        <v>0.031228</v>
      </c>
      <c r="DN442" s="13" t="n">
        <v>-0.001624</v>
      </c>
      <c r="DO442" s="13" t="n">
        <v>-0.063465</v>
      </c>
      <c r="DP442" s="13" t="n">
        <v>0.040402</v>
      </c>
      <c r="DQ442" s="13" t="n">
        <v>-0.06493</v>
      </c>
      <c r="DR442" s="13" t="n">
        <v>0.098137</v>
      </c>
      <c r="DS442" s="13" t="n">
        <v>-0.038615</v>
      </c>
      <c r="DT442" s="13" t="n">
        <v>-0.094177</v>
      </c>
      <c r="DV442" s="13" t="n">
        <v>0.003785</v>
      </c>
      <c r="DW442" s="13" t="n">
        <v>0.023653</v>
      </c>
      <c r="DX442" s="13" t="n">
        <v>-0.002032</v>
      </c>
      <c r="DY442" s="13" t="n">
        <v>0.020789</v>
      </c>
      <c r="DZ442" s="13" t="n">
        <v>-0.035497</v>
      </c>
      <c r="EA442" s="13" t="n">
        <v>0.012802</v>
      </c>
      <c r="EB442" s="13" t="n">
        <v>0.006758</v>
      </c>
      <c r="EC442" s="13" t="n">
        <v>0.077577</v>
      </c>
      <c r="ED442" s="13" t="n">
        <v>-0.002753</v>
      </c>
      <c r="EE442" s="13" t="n">
        <v>0.007089</v>
      </c>
      <c r="EF442" s="13" t="n">
        <v>0.019129</v>
      </c>
      <c r="EG442" s="13" t="n">
        <v>-0.03709</v>
      </c>
      <c r="EH442" s="13" t="n">
        <v>-0.105393</v>
      </c>
      <c r="EI442" s="13" t="n">
        <v>0.014799</v>
      </c>
      <c r="EJ442" s="13" t="n">
        <v>-0.129337</v>
      </c>
      <c r="EK442" s="13" t="n">
        <v>0.115225</v>
      </c>
      <c r="EL442" s="13" t="n">
        <v>0.053527</v>
      </c>
      <c r="EM442" s="13" t="n">
        <v>-0.063352</v>
      </c>
      <c r="EN442" s="13" t="n">
        <v>0.032639</v>
      </c>
      <c r="EO442" s="13" t="n">
        <v>-0.109236</v>
      </c>
      <c r="EP442" s="13" t="n">
        <v>0.064453</v>
      </c>
      <c r="EQ442" s="13" t="n">
        <v>0.010913</v>
      </c>
      <c r="ER442" s="13" t="n">
        <v>-0.059578</v>
      </c>
      <c r="ES442" s="13" t="n">
        <v>0.056985</v>
      </c>
      <c r="ET442" s="13" t="n">
        <v>0.025523</v>
      </c>
      <c r="EU442" s="13" t="n">
        <v>0.030961</v>
      </c>
      <c r="EV442" s="13" t="n">
        <v>0.035151</v>
      </c>
      <c r="EW442" s="13" t="n">
        <v>-0.068493</v>
      </c>
      <c r="EX442" s="13" t="n">
        <v>-0.103572</v>
      </c>
      <c r="EY442" s="13" t="n">
        <v>-0.245916</v>
      </c>
      <c r="EZ442" s="13" t="n">
        <v>0.113288</v>
      </c>
      <c r="FA442" s="13" t="n">
        <v>0.006015</v>
      </c>
      <c r="FB442" s="13" t="n">
        <v>0.035316</v>
      </c>
      <c r="FC442" s="13" t="n">
        <v>0.013706</v>
      </c>
      <c r="FD442" s="13" t="n">
        <v>0.037934</v>
      </c>
      <c r="FE442" s="13" t="n">
        <v>-0.067679</v>
      </c>
      <c r="FF442" s="13" t="n">
        <v>0.062457</v>
      </c>
      <c r="FG442" s="13" t="n">
        <v>0.193279</v>
      </c>
      <c r="FH442" s="13" t="n">
        <v>0.088936</v>
      </c>
      <c r="FI442" s="13" t="n">
        <v>0.053208</v>
      </c>
      <c r="FJ442" s="13" t="n">
        <v>0.127437</v>
      </c>
      <c r="FK442" s="13" t="n">
        <v>0.058206</v>
      </c>
      <c r="FL442" s="13" t="n">
        <v>0.009815</v>
      </c>
      <c r="FM442" s="13" t="n">
        <v>0.02938</v>
      </c>
      <c r="FN442" s="13" t="n">
        <v>-0.01931</v>
      </c>
      <c r="FO442" s="13" t="n">
        <v>-0.01904</v>
      </c>
      <c r="FP442" s="13" t="n">
        <v>0.014363</v>
      </c>
      <c r="FQ442" s="13" t="n">
        <v>-0.004066</v>
      </c>
      <c r="FR442" s="13" t="n">
        <v>0.046113</v>
      </c>
      <c r="FS442" s="13" t="n">
        <v>-0.025583</v>
      </c>
      <c r="FT442" s="13" t="n">
        <v>0.065363</v>
      </c>
      <c r="FU442" s="13" t="n">
        <v>-0.044123</v>
      </c>
      <c r="FV442" s="13" t="n">
        <v>0.027911</v>
      </c>
      <c r="FW442" s="13" t="n">
        <v>0.000467</v>
      </c>
      <c r="FX442" s="13" t="n">
        <v>-0.062672</v>
      </c>
      <c r="FY442" s="13" t="n">
        <v>0.042617</v>
      </c>
      <c r="FZ442" s="13" t="n">
        <v>-0.071091</v>
      </c>
      <c r="GA442" s="13" t="n">
        <v>0.098027</v>
      </c>
      <c r="GB442" s="13" t="n">
        <v>-0.03928</v>
      </c>
      <c r="GC442" s="13" t="n">
        <v>-0.095241</v>
      </c>
    </row>
    <row r="443" customFormat="false" ht="15" hidden="false" customHeight="false" outlineLevel="0" collapsed="false">
      <c r="B443" s="8" t="str">
        <f aca="false">Deals!B443</f>
        <v>Td Synnex Corporation</v>
      </c>
      <c r="C443" s="12" t="n">
        <v>1</v>
      </c>
      <c r="D443" s="13" t="n">
        <v>0.068532</v>
      </c>
      <c r="E443" s="13" t="n">
        <v>0.009786</v>
      </c>
      <c r="F443" s="13" t="n">
        <v>-0.001836</v>
      </c>
      <c r="G443" s="13" t="n">
        <v>-0.094667</v>
      </c>
      <c r="H443" s="13" t="n">
        <v>0.007496</v>
      </c>
      <c r="I443" s="13" t="n">
        <v>-0.042459</v>
      </c>
      <c r="J443" s="13" t="n">
        <v>-0.151014</v>
      </c>
      <c r="K443" s="13" t="n">
        <v>0.066387</v>
      </c>
      <c r="L443" s="13" t="n">
        <v>-0.096518</v>
      </c>
      <c r="M443" s="13" t="n">
        <v>0.003212</v>
      </c>
      <c r="N443" s="13" t="n">
        <v>0.005183</v>
      </c>
      <c r="O443" s="13" t="n">
        <v>-0.126534</v>
      </c>
      <c r="P443" s="13" t="n">
        <v>-0.079575</v>
      </c>
      <c r="Q443" s="13" t="n">
        <v>0.04033</v>
      </c>
      <c r="R443" s="13" t="n">
        <v>0.001239</v>
      </c>
      <c r="S443" s="13" t="n">
        <v>0.201571</v>
      </c>
      <c r="T443" s="13" t="n">
        <v>0.014055</v>
      </c>
      <c r="U443" s="13" t="n">
        <v>-0.027823</v>
      </c>
      <c r="V443" s="13" t="n">
        <v>0.134867</v>
      </c>
      <c r="W443" s="13" t="n">
        <v>-0.196237</v>
      </c>
      <c r="X443" s="13" t="n">
        <v>0.134817</v>
      </c>
      <c r="Y443" s="13" t="n">
        <v>0.005234</v>
      </c>
      <c r="Z443" s="13" t="n">
        <v>-0.149482</v>
      </c>
      <c r="AA443" s="13" t="n">
        <v>0.347095</v>
      </c>
      <c r="AB443" s="13" t="n">
        <v>0.046191</v>
      </c>
      <c r="AC443" s="13" t="n">
        <v>0.043061</v>
      </c>
      <c r="AD443" s="13" t="n">
        <v>0.048775</v>
      </c>
      <c r="AE443" s="13" t="n">
        <v>0.072671</v>
      </c>
      <c r="AF443" s="13" t="n">
        <v>-0.092407</v>
      </c>
      <c r="AG443" s="13" t="n">
        <v>-0.41534</v>
      </c>
      <c r="AH443" s="13" t="n">
        <v>0.197811</v>
      </c>
      <c r="AI443" s="13" t="n">
        <v>0.218022</v>
      </c>
      <c r="AJ443" s="13" t="n">
        <v>0.123019</v>
      </c>
      <c r="AK443" s="13" t="n">
        <v>0.041496</v>
      </c>
      <c r="AL443" s="13" t="n">
        <v>0.01932</v>
      </c>
      <c r="AM443" s="13" t="n">
        <v>0.101534</v>
      </c>
      <c r="AN443" s="13" t="n">
        <v>-0.060117</v>
      </c>
      <c r="AO443" s="13" t="n">
        <v>0.217791</v>
      </c>
      <c r="AP443" s="13" t="n">
        <v>-0.491984</v>
      </c>
      <c r="AQ443" s="13" t="n">
        <v>0.004666</v>
      </c>
      <c r="AR443" s="13" t="n">
        <v>0.092379</v>
      </c>
      <c r="AS443" s="13" t="n">
        <v>0.288022</v>
      </c>
      <c r="AT443" s="13" t="n">
        <v>0.057123</v>
      </c>
      <c r="AU443" s="13" t="n">
        <v>0.044554</v>
      </c>
      <c r="AV443" s="13" t="n">
        <v>-0.038231</v>
      </c>
      <c r="AW443" s="13" t="n">
        <v>-0.01659</v>
      </c>
      <c r="AX443" s="13" t="n">
        <v>0.062991</v>
      </c>
      <c r="AY443" s="13" t="n">
        <v>-0.180767</v>
      </c>
      <c r="AZ443" s="13" t="n">
        <v>0.010567</v>
      </c>
      <c r="BA443" s="13" t="n">
        <v>-0.014667</v>
      </c>
      <c r="BB443" s="13" t="n">
        <v>0.105355</v>
      </c>
      <c r="BC443" s="13" t="n">
        <v>-0.082984</v>
      </c>
      <c r="BD443" s="13" t="n">
        <v>-0.026203</v>
      </c>
      <c r="BE443" s="13" t="n">
        <v>0.013552</v>
      </c>
      <c r="BF443" s="13" t="n">
        <v>-0.027323</v>
      </c>
      <c r="BG443" s="13" t="n">
        <v>0.037566</v>
      </c>
      <c r="BH443" s="13" t="n">
        <v>-0.122773</v>
      </c>
      <c r="BI443" s="13" t="n">
        <v>0.105598</v>
      </c>
      <c r="BJ443" s="13" t="n">
        <v>-0.041227</v>
      </c>
      <c r="BK443" s="13" t="n">
        <v>-0.15673</v>
      </c>
      <c r="BM443" s="13" t="n">
        <v>0.019471</v>
      </c>
      <c r="BN443" s="13" t="n">
        <v>0.04309</v>
      </c>
      <c r="BO443" s="13" t="n">
        <v>0.006204</v>
      </c>
      <c r="BP443" s="13" t="n">
        <v>0.045127</v>
      </c>
      <c r="BQ443" s="13" t="n">
        <v>-0.034703</v>
      </c>
      <c r="BR443" s="13" t="n">
        <v>-0.00088</v>
      </c>
      <c r="BS443" s="13" t="n">
        <v>-0.006974</v>
      </c>
      <c r="BT443" s="13" t="n">
        <v>0.024488</v>
      </c>
      <c r="BU443" s="13" t="n">
        <v>-0.002915</v>
      </c>
      <c r="BV443" s="13" t="n">
        <v>0.024557</v>
      </c>
      <c r="BW443" s="13" t="n">
        <v>-0.006231</v>
      </c>
      <c r="BX443" s="13" t="n">
        <v>-0.01801</v>
      </c>
      <c r="BY443" s="13" t="n">
        <v>-0.08171</v>
      </c>
      <c r="BZ443" s="13" t="n">
        <v>0.035196</v>
      </c>
      <c r="CA443" s="13" t="n">
        <v>-0.10699</v>
      </c>
      <c r="CB443" s="13" t="n">
        <v>0.105701</v>
      </c>
      <c r="CC443" s="13" t="n">
        <v>0.030243</v>
      </c>
      <c r="CD443" s="13" t="n">
        <v>-0.005953</v>
      </c>
      <c r="CE443" s="13" t="n">
        <v>0.042376</v>
      </c>
      <c r="CF443" s="13" t="n">
        <v>-0.07346</v>
      </c>
      <c r="CG443" s="13" t="n">
        <v>0.088546</v>
      </c>
      <c r="CH443" s="13" t="n">
        <v>0.020084</v>
      </c>
      <c r="CI443" s="13" t="n">
        <v>-0.048928</v>
      </c>
      <c r="CJ443" s="13" t="n">
        <v>0.052103</v>
      </c>
      <c r="CK443" s="13" t="n">
        <v>-0.001482</v>
      </c>
      <c r="CL443" s="13" t="n">
        <v>0.033055</v>
      </c>
      <c r="CM443" s="13" t="n">
        <v>0.036052</v>
      </c>
      <c r="CN443" s="13" t="n">
        <v>-0.016351</v>
      </c>
      <c r="CO443" s="13" t="n">
        <v>-0.092258</v>
      </c>
      <c r="CP443" s="13" t="n">
        <v>-0.198695</v>
      </c>
      <c r="CQ443" s="13" t="n">
        <v>0.116597</v>
      </c>
      <c r="CR443" s="13" t="n">
        <v>0.058158</v>
      </c>
      <c r="CS443" s="13" t="n">
        <v>-0.009049</v>
      </c>
      <c r="CT443" s="13" t="n">
        <v>0.060667</v>
      </c>
      <c r="CU443" s="13" t="n">
        <v>0.04837</v>
      </c>
      <c r="CV443" s="13" t="n">
        <v>-0.036757</v>
      </c>
      <c r="CW443" s="13" t="n">
        <v>0.014828</v>
      </c>
      <c r="CX443" s="13" t="n">
        <v>0.168167</v>
      </c>
      <c r="CY443" s="13" t="n">
        <v>0.045756</v>
      </c>
      <c r="CZ443" s="13" t="n">
        <v>-0.002059</v>
      </c>
      <c r="DA443" s="13" t="n">
        <v>0.092254</v>
      </c>
      <c r="DB443" s="13" t="n">
        <v>0.040771</v>
      </c>
      <c r="DC443" s="13" t="n">
        <v>0.058012</v>
      </c>
      <c r="DD443" s="13" t="n">
        <v>0.022358</v>
      </c>
      <c r="DE443" s="13" t="n">
        <v>-0.012513</v>
      </c>
      <c r="DF443" s="13" t="n">
        <v>-0.012862</v>
      </c>
      <c r="DG443" s="13" t="n">
        <v>0.016428</v>
      </c>
      <c r="DH443" s="13" t="n">
        <v>-0.021588</v>
      </c>
      <c r="DI443" s="13" t="n">
        <v>0.053756</v>
      </c>
      <c r="DJ443" s="13" t="n">
        <v>-0.030463</v>
      </c>
      <c r="DK443" s="13" t="n">
        <v>0.054007</v>
      </c>
      <c r="DL443" s="13" t="n">
        <v>-0.041405</v>
      </c>
      <c r="DM443" s="13" t="n">
        <v>0.006859</v>
      </c>
      <c r="DN443" s="13" t="n">
        <v>0.035932</v>
      </c>
      <c r="DO443" s="13" t="n">
        <v>-0.048852</v>
      </c>
      <c r="DP443" s="13" t="n">
        <v>0.044371</v>
      </c>
      <c r="DQ443" s="13" t="n">
        <v>-0.113068</v>
      </c>
      <c r="DR443" s="13" t="n">
        <v>0.068956</v>
      </c>
      <c r="DS443" s="13" t="n">
        <v>-0.039545</v>
      </c>
      <c r="DT443" s="13" t="n">
        <v>-0.111256</v>
      </c>
      <c r="DV443" s="13" t="n">
        <v>0.016072</v>
      </c>
      <c r="DW443" s="13" t="n">
        <v>0.047135</v>
      </c>
      <c r="DX443" s="13" t="n">
        <v>0.007133</v>
      </c>
      <c r="DY443" s="13" t="n">
        <v>0.047611</v>
      </c>
      <c r="DZ443" s="13" t="n">
        <v>-0.03467</v>
      </c>
      <c r="EA443" s="13" t="n">
        <v>-0.002521</v>
      </c>
      <c r="EB443" s="13" t="n">
        <v>-0.0076</v>
      </c>
      <c r="EC443" s="13" t="n">
        <v>0.020404</v>
      </c>
      <c r="ED443" s="13" t="n">
        <v>0.010759</v>
      </c>
      <c r="EE443" s="13" t="n">
        <v>0.021261</v>
      </c>
      <c r="EF443" s="13" t="n">
        <v>-0.004456</v>
      </c>
      <c r="EG443" s="13" t="n">
        <v>-0.021531</v>
      </c>
      <c r="EH443" s="13" t="n">
        <v>-0.081302</v>
      </c>
      <c r="EI443" s="13" t="n">
        <v>0.037363</v>
      </c>
      <c r="EJ443" s="13" t="n">
        <v>-0.112171</v>
      </c>
      <c r="EK443" s="13" t="n">
        <v>0.114885</v>
      </c>
      <c r="EL443" s="13" t="n">
        <v>0.037869</v>
      </c>
      <c r="EM443" s="13" t="n">
        <v>-0.012058</v>
      </c>
      <c r="EN443" s="13" t="n">
        <v>0.043934</v>
      </c>
      <c r="EO443" s="13" t="n">
        <v>-0.072258</v>
      </c>
      <c r="EP443" s="13" t="n">
        <v>0.097213</v>
      </c>
      <c r="EQ443" s="13" t="n">
        <v>0.0207</v>
      </c>
      <c r="ER443" s="13" t="n">
        <v>-0.053504</v>
      </c>
      <c r="ES443" s="13" t="n">
        <v>0.051649</v>
      </c>
      <c r="ET443" s="13" t="n">
        <v>0.001274</v>
      </c>
      <c r="EU443" s="13" t="n">
        <v>0.037843</v>
      </c>
      <c r="EV443" s="13" t="n">
        <v>0.039703</v>
      </c>
      <c r="EW443" s="13" t="n">
        <v>-0.021457</v>
      </c>
      <c r="EX443" s="13" t="n">
        <v>-0.087648</v>
      </c>
      <c r="EY443" s="13" t="n">
        <v>-0.212334</v>
      </c>
      <c r="EZ443" s="13" t="n">
        <v>0.135337</v>
      </c>
      <c r="FA443" s="13" t="n">
        <v>0.059304</v>
      </c>
      <c r="FB443" s="13" t="n">
        <v>-0.006226</v>
      </c>
      <c r="FC443" s="13" t="n">
        <v>0.062515</v>
      </c>
      <c r="FD443" s="13" t="n">
        <v>0.051584</v>
      </c>
      <c r="FE443" s="13" t="n">
        <v>-0.040409</v>
      </c>
      <c r="FF443" s="13" t="n">
        <v>0.018557</v>
      </c>
      <c r="FG443" s="13" t="n">
        <v>0.172917</v>
      </c>
      <c r="FH443" s="13" t="n">
        <v>0.041069</v>
      </c>
      <c r="FI443" s="13" t="n">
        <v>0.00476</v>
      </c>
      <c r="FJ443" s="13" t="n">
        <v>0.081124</v>
      </c>
      <c r="FK443" s="13" t="n">
        <v>0.054214</v>
      </c>
      <c r="FL443" s="13" t="n">
        <v>0.05332</v>
      </c>
      <c r="FM443" s="13" t="n">
        <v>0.016144</v>
      </c>
      <c r="FN443" s="13" t="n">
        <v>-0.008976</v>
      </c>
      <c r="FO443" s="13" t="n">
        <v>-0.011142</v>
      </c>
      <c r="FP443" s="13" t="n">
        <v>0.012908</v>
      </c>
      <c r="FQ443" s="13" t="n">
        <v>-0.016159</v>
      </c>
      <c r="FR443" s="13" t="n">
        <v>0.052565</v>
      </c>
      <c r="FS443" s="13" t="n">
        <v>-0.036406</v>
      </c>
      <c r="FT443" s="13" t="n">
        <v>0.050779</v>
      </c>
      <c r="FU443" s="13" t="n">
        <v>-0.041859</v>
      </c>
      <c r="FV443" s="13" t="n">
        <v>0.00545</v>
      </c>
      <c r="FW443" s="13" t="n">
        <v>0.028508</v>
      </c>
      <c r="FX443" s="13" t="n">
        <v>-0.054502</v>
      </c>
      <c r="FY443" s="13" t="n">
        <v>0.038173</v>
      </c>
      <c r="FZ443" s="13" t="n">
        <v>-0.110414</v>
      </c>
      <c r="GA443" s="13" t="n">
        <v>0.073636</v>
      </c>
      <c r="GB443" s="13" t="n">
        <v>-0.035969</v>
      </c>
      <c r="GC443" s="13" t="n">
        <v>-0.110605</v>
      </c>
    </row>
    <row r="444" customFormat="false" ht="15" hidden="false" customHeight="false" outlineLevel="0" collapsed="false">
      <c r="B444" s="8" t="str">
        <f aca="false">Deals!B444</f>
        <v>RealPage, Inc.</v>
      </c>
      <c r="C444" s="12" t="n">
        <v>1</v>
      </c>
      <c r="D444" s="13" t="n">
        <v>0.085213</v>
      </c>
      <c r="E444" s="13" t="n">
        <v>0.047344</v>
      </c>
      <c r="F444" s="13" t="n">
        <v>-0.023153</v>
      </c>
      <c r="G444" s="13" t="n">
        <v>0.123025</v>
      </c>
      <c r="H444" s="13" t="n">
        <v>0.050251</v>
      </c>
      <c r="I444" s="13" t="n">
        <v>-0.014354</v>
      </c>
      <c r="J444" s="13" t="n">
        <v>0.038835</v>
      </c>
      <c r="K444" s="13" t="n">
        <v>0.098131</v>
      </c>
      <c r="L444" s="13" t="n">
        <v>-0.062128</v>
      </c>
      <c r="M444" s="13" t="n">
        <v>0</v>
      </c>
      <c r="N444" s="13" t="n">
        <v>0.132486</v>
      </c>
      <c r="O444" s="13" t="n">
        <v>0.05609</v>
      </c>
      <c r="P444" s="13" t="n">
        <v>-0.195751</v>
      </c>
      <c r="Q444" s="13" t="n">
        <v>-0.026792</v>
      </c>
      <c r="R444" s="13" t="n">
        <v>-0.065723</v>
      </c>
      <c r="S444" s="13" t="n">
        <v>0.157294</v>
      </c>
      <c r="T444" s="13" t="n">
        <v>0.097543</v>
      </c>
      <c r="U444" s="13" t="n">
        <v>-0.008495</v>
      </c>
      <c r="V444" s="13" t="n">
        <v>0.074477</v>
      </c>
      <c r="W444" s="13" t="n">
        <v>-0.105659</v>
      </c>
      <c r="X444" s="13" t="n">
        <v>0.009088</v>
      </c>
      <c r="Y444" s="13" t="n">
        <v>0.061682</v>
      </c>
      <c r="Z444" s="13" t="n">
        <v>0.019046</v>
      </c>
      <c r="AA444" s="13" t="n">
        <v>-0.012722</v>
      </c>
      <c r="AB444" s="13" t="n">
        <v>-0.036748</v>
      </c>
      <c r="AC444" s="13" t="n">
        <v>-0.091164</v>
      </c>
      <c r="AD444" s="13" t="n">
        <v>-0.02326</v>
      </c>
      <c r="AE444" s="13" t="n">
        <v>0.085581</v>
      </c>
      <c r="AF444" s="13" t="n">
        <v>0.098543</v>
      </c>
      <c r="AG444" s="13" t="n">
        <v>-0.174259</v>
      </c>
      <c r="AH444" s="13" t="n">
        <v>0.218402</v>
      </c>
      <c r="AI444" s="13" t="n">
        <v>0.051636</v>
      </c>
      <c r="AJ444" s="13" t="n">
        <v>-0.041433</v>
      </c>
      <c r="AK444" s="13" t="n">
        <v>-0.030764</v>
      </c>
      <c r="AL444" s="13" t="n">
        <v>-0.006189</v>
      </c>
      <c r="AM444" s="13" t="n">
        <v>-0.079527</v>
      </c>
      <c r="AN444" s="13" t="n">
        <v>-0.033831</v>
      </c>
      <c r="AO444" s="13" t="n">
        <v>0.238822</v>
      </c>
      <c r="AP444" s="13" t="n">
        <v>0.264531</v>
      </c>
      <c r="AQ444" s="13" t="n">
        <v>-0.00768</v>
      </c>
      <c r="AR444" s="13" t="n">
        <v>0.002426</v>
      </c>
      <c r="AS444" s="13" t="n">
        <v>0.00484</v>
      </c>
      <c r="AT444" s="13" t="n">
        <v>0.02869</v>
      </c>
      <c r="AU444" s="13" t="n">
        <v>-0.033421</v>
      </c>
      <c r="AV444" s="13" t="n">
        <v>0.054695</v>
      </c>
      <c r="AW444" s="13" t="n">
        <v>-0.02501</v>
      </c>
      <c r="AX444" s="13" t="n">
        <v>0.019022</v>
      </c>
      <c r="AY444" s="13" t="n">
        <v>-0.038561</v>
      </c>
      <c r="AZ444" s="13" t="n">
        <v>0.046626</v>
      </c>
      <c r="BA444" s="13" t="n">
        <v>-0.08576</v>
      </c>
      <c r="BB444" s="13" t="n">
        <v>0.000968</v>
      </c>
      <c r="BC444" s="13" t="n">
        <v>-0.142109</v>
      </c>
      <c r="BD444" s="13" t="n">
        <v>-0.007716</v>
      </c>
      <c r="BE444" s="13" t="n">
        <v>0.017833</v>
      </c>
      <c r="BF444" s="13" t="n">
        <v>-0.117955</v>
      </c>
      <c r="BG444" s="13" t="n">
        <v>-0.053077</v>
      </c>
      <c r="BH444" s="13" t="n">
        <v>-0.044319</v>
      </c>
      <c r="BI444" s="13" t="n">
        <v>0.116268</v>
      </c>
      <c r="BJ444" s="13" t="n">
        <v>-0.038541</v>
      </c>
      <c r="BK444" s="13" t="n">
        <v>-0.088512</v>
      </c>
      <c r="BM444" s="13" t="n">
        <v>0.023892</v>
      </c>
      <c r="BN444" s="13" t="n">
        <v>0.038463</v>
      </c>
      <c r="BO444" s="13" t="n">
        <v>0.01021</v>
      </c>
      <c r="BP444" s="13" t="n">
        <v>0.050764</v>
      </c>
      <c r="BQ444" s="13" t="n">
        <v>-0.029375</v>
      </c>
      <c r="BR444" s="13" t="n">
        <v>0.021376</v>
      </c>
      <c r="BS444" s="13" t="n">
        <v>-0.001966</v>
      </c>
      <c r="BT444" s="13" t="n">
        <v>0.060957</v>
      </c>
      <c r="BU444" s="13" t="n">
        <v>-0.00261</v>
      </c>
      <c r="BV444" s="13" t="n">
        <v>0.012289</v>
      </c>
      <c r="BW444" s="13" t="n">
        <v>0.06538</v>
      </c>
      <c r="BX444" s="13" t="n">
        <v>-0.019284</v>
      </c>
      <c r="BY444" s="13" t="n">
        <v>-0.134942</v>
      </c>
      <c r="BZ444" s="13" t="n">
        <v>0.003477</v>
      </c>
      <c r="CA444" s="13" t="n">
        <v>-0.11214</v>
      </c>
      <c r="CB444" s="13" t="n">
        <v>0.142621</v>
      </c>
      <c r="CC444" s="13" t="n">
        <v>0.067853</v>
      </c>
      <c r="CD444" s="13" t="n">
        <v>-0.013378</v>
      </c>
      <c r="CE444" s="13" t="n">
        <v>0.031745</v>
      </c>
      <c r="CF444" s="13" t="n">
        <v>-0.054149</v>
      </c>
      <c r="CG444" s="13" t="n">
        <v>0.095155</v>
      </c>
      <c r="CH444" s="13" t="n">
        <v>0.030932</v>
      </c>
      <c r="CI444" s="13" t="n">
        <v>-0.053799</v>
      </c>
      <c r="CJ444" s="13" t="n">
        <v>-0.033039</v>
      </c>
      <c r="CK444" s="13" t="n">
        <v>0.038854</v>
      </c>
      <c r="CL444" s="13" t="n">
        <v>0.07419</v>
      </c>
      <c r="CM444" s="13" t="n">
        <v>0.002582</v>
      </c>
      <c r="CN444" s="13" t="n">
        <v>-0.010175</v>
      </c>
      <c r="CO444" s="13" t="n">
        <v>-0.066114</v>
      </c>
      <c r="CP444" s="13" t="n">
        <v>-0.177333</v>
      </c>
      <c r="CQ444" s="13" t="n">
        <v>0.175214</v>
      </c>
      <c r="CR444" s="13" t="n">
        <v>0.124257</v>
      </c>
      <c r="CS444" s="13" t="n">
        <v>0.046007</v>
      </c>
      <c r="CT444" s="13" t="n">
        <v>0.011045</v>
      </c>
      <c r="CU444" s="13" t="n">
        <v>0.084196</v>
      </c>
      <c r="CV444" s="13" t="n">
        <v>-0.031087</v>
      </c>
      <c r="CW444" s="13" t="n">
        <v>0.030388</v>
      </c>
      <c r="CX444" s="13" t="n">
        <v>0.207556</v>
      </c>
      <c r="CY444" s="13" t="n">
        <v>0.12645</v>
      </c>
      <c r="CZ444" s="13" t="n">
        <v>0.024415</v>
      </c>
      <c r="DA444" s="13" t="n">
        <v>-0.000483</v>
      </c>
      <c r="DB444" s="13" t="n">
        <v>-0.047837</v>
      </c>
      <c r="DC444" s="13" t="n">
        <v>0.02869</v>
      </c>
      <c r="DD444" s="13" t="n">
        <v>-0.033421</v>
      </c>
      <c r="DE444" s="13" t="n">
        <v>0.054695</v>
      </c>
      <c r="DF444" s="13" t="n">
        <v>-0.02501</v>
      </c>
      <c r="DG444" s="13" t="n">
        <v>0.019022</v>
      </c>
      <c r="DH444" s="13" t="n">
        <v>-0.038561</v>
      </c>
      <c r="DI444" s="13" t="n">
        <v>0.046626</v>
      </c>
      <c r="DJ444" s="13" t="n">
        <v>-0.08576</v>
      </c>
      <c r="DK444" s="13" t="n">
        <v>0.000968</v>
      </c>
      <c r="DL444" s="13" t="n">
        <v>-0.142109</v>
      </c>
      <c r="DM444" s="13" t="n">
        <v>-0.007716</v>
      </c>
      <c r="DN444" s="13" t="n">
        <v>0.017833</v>
      </c>
      <c r="DO444" s="13" t="n">
        <v>-0.117955</v>
      </c>
      <c r="DP444" s="13" t="n">
        <v>-0.053077</v>
      </c>
      <c r="DQ444" s="13" t="n">
        <v>-0.044319</v>
      </c>
      <c r="DR444" s="13" t="n">
        <v>0.116268</v>
      </c>
      <c r="DS444" s="13" t="n">
        <v>-0.038541</v>
      </c>
      <c r="DT444" s="13" t="n">
        <v>-0.088512</v>
      </c>
      <c r="DV444" s="13" t="n">
        <v>0.020936</v>
      </c>
      <c r="DW444" s="13" t="n">
        <v>0.042491</v>
      </c>
      <c r="DX444" s="13" t="n">
        <v>0.00498</v>
      </c>
      <c r="DY444" s="13" t="n">
        <v>0.038418</v>
      </c>
      <c r="DZ444" s="13" t="n">
        <v>-0.032533</v>
      </c>
      <c r="EA444" s="13" t="n">
        <v>0.012494</v>
      </c>
      <c r="EB444" s="13" t="n">
        <v>0.008404</v>
      </c>
      <c r="EC444" s="13" t="n">
        <v>0.061318</v>
      </c>
      <c r="ED444" s="13" t="n">
        <v>0.013706</v>
      </c>
      <c r="EE444" s="13" t="n">
        <v>0.011294</v>
      </c>
      <c r="EF444" s="13" t="n">
        <v>0.06077</v>
      </c>
      <c r="EG444" s="13" t="n">
        <v>-0.023636</v>
      </c>
      <c r="EH444" s="13" t="n">
        <v>-0.143435</v>
      </c>
      <c r="EI444" s="13" t="n">
        <v>0.012373</v>
      </c>
      <c r="EJ444" s="13" t="n">
        <v>-0.111642</v>
      </c>
      <c r="EK444" s="13" t="n">
        <v>0.160467</v>
      </c>
      <c r="EL444" s="13" t="n">
        <v>0.062815</v>
      </c>
      <c r="EM444" s="13" t="n">
        <v>-0.010624</v>
      </c>
      <c r="EN444" s="13" t="n">
        <v>0.022678</v>
      </c>
      <c r="EO444" s="13" t="n">
        <v>-0.07708</v>
      </c>
      <c r="EP444" s="13" t="n">
        <v>0.091022</v>
      </c>
      <c r="EQ444" s="13" t="n">
        <v>0.026044</v>
      </c>
      <c r="ER444" s="13" t="n">
        <v>-0.051077</v>
      </c>
      <c r="ES444" s="13" t="n">
        <v>-0.027706</v>
      </c>
      <c r="ET444" s="13" t="n">
        <v>0.049115</v>
      </c>
      <c r="EU444" s="13" t="n">
        <v>0.074613</v>
      </c>
      <c r="EV444" s="13" t="n">
        <v>0.002853</v>
      </c>
      <c r="EW444" s="13" t="n">
        <v>-0.004408</v>
      </c>
      <c r="EX444" s="13" t="n">
        <v>-0.062037</v>
      </c>
      <c r="EY444" s="13" t="n">
        <v>-0.189678</v>
      </c>
      <c r="EZ444" s="13" t="n">
        <v>0.196761</v>
      </c>
      <c r="FA444" s="13" t="n">
        <v>0.118762</v>
      </c>
      <c r="FB444" s="13" t="n">
        <v>0.046814</v>
      </c>
      <c r="FC444" s="13" t="n">
        <v>0.008228</v>
      </c>
      <c r="FD444" s="13" t="n">
        <v>0.084717</v>
      </c>
      <c r="FE444" s="13" t="n">
        <v>-0.030373</v>
      </c>
      <c r="FF444" s="13" t="n">
        <v>0.034269</v>
      </c>
      <c r="FG444" s="13" t="n">
        <v>0.21392</v>
      </c>
      <c r="FH444" s="13" t="n">
        <v>0.129432</v>
      </c>
      <c r="FI444" s="13" t="n">
        <v>0.017059</v>
      </c>
      <c r="FJ444" s="13" t="n">
        <v>0.021424</v>
      </c>
      <c r="FK444" s="13" t="n">
        <v>-0.036464</v>
      </c>
      <c r="FL444" s="13" t="n">
        <v>0.030769</v>
      </c>
      <c r="FM444" s="13" t="n">
        <v>-0.028421</v>
      </c>
      <c r="FN444" s="13" t="n">
        <v>0.061708</v>
      </c>
      <c r="FO444" s="13" t="n">
        <v>-0.023545</v>
      </c>
      <c r="FP444" s="13" t="n">
        <v>0.015868</v>
      </c>
      <c r="FQ444" s="13" t="n">
        <v>-0.039964</v>
      </c>
      <c r="FR444" s="13" t="n">
        <v>0.047113</v>
      </c>
      <c r="FS444" s="13" t="n">
        <v>-0.084736</v>
      </c>
      <c r="FT444" s="13" t="n">
        <v>-0.003415</v>
      </c>
      <c r="FU444" s="13" t="n">
        <v>-0.141596</v>
      </c>
      <c r="FV444" s="13" t="n">
        <v>-0.016339</v>
      </c>
      <c r="FW444" s="13" t="n">
        <v>0.004296</v>
      </c>
      <c r="FX444" s="13" t="n">
        <v>-0.138311</v>
      </c>
      <c r="FY444" s="13" t="n">
        <v>-0.045222</v>
      </c>
      <c r="FZ444" s="13" t="n">
        <v>-0.046504</v>
      </c>
      <c r="GA444" s="13" t="n">
        <v>0.116767</v>
      </c>
      <c r="GB444" s="13" t="n">
        <v>-0.030875</v>
      </c>
      <c r="GC444" s="13" t="n">
        <v>-0.092886</v>
      </c>
    </row>
    <row r="445" customFormat="false" ht="15" hidden="false" customHeight="false" outlineLevel="0" collapsed="false">
      <c r="B445" s="8" t="str">
        <f aca="false">Deals!B445</f>
        <v>H.B. Fuller Company</v>
      </c>
      <c r="C445" s="12" t="n">
        <v>1</v>
      </c>
      <c r="D445" s="13" t="n">
        <v>-0.005275</v>
      </c>
      <c r="E445" s="13" t="n">
        <v>-0.047728</v>
      </c>
      <c r="F445" s="13" t="n">
        <v>-0.034713</v>
      </c>
      <c r="G445" s="13" t="n">
        <v>-0.028158</v>
      </c>
      <c r="H445" s="13" t="n">
        <v>-0.013098</v>
      </c>
      <c r="I445" s="13" t="n">
        <v>-0.002111</v>
      </c>
      <c r="J445" s="13" t="n">
        <v>0.042046</v>
      </c>
      <c r="K445" s="13" t="n">
        <v>0.041319</v>
      </c>
      <c r="L445" s="13" t="n">
        <v>0.058774</v>
      </c>
      <c r="M445" s="13" t="n">
        <v>0.005469</v>
      </c>
      <c r="N445" s="13" t="n">
        <v>-0.09335</v>
      </c>
      <c r="O445" s="13" t="n">
        <v>-0.13654</v>
      </c>
      <c r="P445" s="13" t="n">
        <v>0.08502</v>
      </c>
      <c r="Q445" s="13" t="n">
        <v>-0.115464</v>
      </c>
      <c r="R445" s="13" t="n">
        <v>0.157488</v>
      </c>
      <c r="S445" s="13" t="n">
        <v>0.025208</v>
      </c>
      <c r="T445" s="13" t="n">
        <v>-0.03645</v>
      </c>
      <c r="U445" s="13" t="n">
        <v>0.010074</v>
      </c>
      <c r="V445" s="13" t="n">
        <v>-0.194813</v>
      </c>
      <c r="W445" s="13" t="n">
        <v>0.176769</v>
      </c>
      <c r="X445" s="13" t="n">
        <v>0.033836</v>
      </c>
      <c r="Y445" s="13" t="n">
        <v>-0.108764</v>
      </c>
      <c r="Z445" s="13" t="n">
        <v>0.092701</v>
      </c>
      <c r="AA445" s="13" t="n">
        <v>0.051546</v>
      </c>
      <c r="AB445" s="13" t="n">
        <v>0.022131</v>
      </c>
      <c r="AC445" s="13" t="n">
        <v>0.033881</v>
      </c>
      <c r="AD445" s="13" t="n">
        <v>-0.100834</v>
      </c>
      <c r="AE445" s="13" t="n">
        <v>-0.15105</v>
      </c>
      <c r="AF445" s="13" t="n">
        <v>-0.288045</v>
      </c>
      <c r="AG445" s="13" t="n">
        <v>0.323058</v>
      </c>
      <c r="AH445" s="13" t="n">
        <v>0.02256</v>
      </c>
      <c r="AI445" s="13" t="n">
        <v>0.18554</v>
      </c>
      <c r="AJ445" s="13" t="n">
        <v>0.020247</v>
      </c>
      <c r="AK445" s="13" t="n">
        <v>0.062417</v>
      </c>
      <c r="AL445" s="13" t="n">
        <v>-0.049616</v>
      </c>
      <c r="AM445" s="13" t="n">
        <v>-0.008017</v>
      </c>
      <c r="AN445" s="13" t="n">
        <v>0.156464</v>
      </c>
      <c r="AO445" s="13" t="n">
        <v>-0.008599</v>
      </c>
      <c r="AP445" s="13" t="n">
        <v>-0.019082</v>
      </c>
      <c r="AQ445" s="13" t="n">
        <v>0.104991</v>
      </c>
      <c r="AR445" s="13" t="n">
        <v>0.12199</v>
      </c>
      <c r="AS445" s="13" t="n">
        <v>0.064823</v>
      </c>
      <c r="AT445" s="13" t="n">
        <v>0.034421</v>
      </c>
      <c r="AU445" s="13" t="n">
        <v>-0.079716</v>
      </c>
      <c r="AV445" s="13" t="n">
        <v>0.018519</v>
      </c>
      <c r="AW445" s="13" t="n">
        <v>0.045652</v>
      </c>
      <c r="AX445" s="13" t="n">
        <v>-0.044546</v>
      </c>
      <c r="AY445" s="13" t="n">
        <v>0.094765</v>
      </c>
      <c r="AZ445" s="13" t="n">
        <v>0.037583</v>
      </c>
      <c r="BA445" s="13" t="n">
        <v>0.107162</v>
      </c>
      <c r="BB445" s="13" t="n">
        <v>-0.113951</v>
      </c>
      <c r="BC445" s="13" t="n">
        <v>-0.045033</v>
      </c>
      <c r="BD445" s="13" t="n">
        <v>-0.03364</v>
      </c>
      <c r="BE445" s="13" t="n">
        <v>0.012411</v>
      </c>
      <c r="BF445" s="13" t="n">
        <v>0.065667</v>
      </c>
      <c r="BG445" s="13" t="n">
        <v>-0.152926</v>
      </c>
      <c r="BH445" s="13" t="n">
        <v>0.069424</v>
      </c>
      <c r="BI445" s="13" t="n">
        <v>0.01028</v>
      </c>
      <c r="BJ445" s="13" t="n">
        <v>-0.073389</v>
      </c>
      <c r="BK445" s="13" t="n">
        <v>0.163062</v>
      </c>
      <c r="BM445" s="13" t="n">
        <v>0.034775</v>
      </c>
      <c r="BN445" s="13" t="n">
        <v>-0.001446</v>
      </c>
      <c r="BO445" s="13" t="n">
        <v>0.037257</v>
      </c>
      <c r="BP445" s="13" t="n">
        <v>-0.035351</v>
      </c>
      <c r="BQ445" s="13" t="n">
        <v>0.01168</v>
      </c>
      <c r="BR445" s="13" t="n">
        <v>0.002978</v>
      </c>
      <c r="BS445" s="13" t="n">
        <v>0.052862</v>
      </c>
      <c r="BT445" s="13" t="n">
        <v>0.007789</v>
      </c>
      <c r="BU445" s="13" t="n">
        <v>0.026064</v>
      </c>
      <c r="BV445" s="13" t="n">
        <v>0.051329</v>
      </c>
      <c r="BW445" s="13" t="n">
        <v>-0.010991</v>
      </c>
      <c r="BX445" s="13" t="n">
        <v>-0.106</v>
      </c>
      <c r="BY445" s="13" t="n">
        <v>0.024752</v>
      </c>
      <c r="BZ445" s="13" t="n">
        <v>-0.108788</v>
      </c>
      <c r="CA445" s="13" t="n">
        <v>0.100445</v>
      </c>
      <c r="CB445" s="13" t="n">
        <v>0.060194</v>
      </c>
      <c r="CC445" s="13" t="n">
        <v>-0.018345</v>
      </c>
      <c r="CD445" s="13" t="n">
        <v>0.044649</v>
      </c>
      <c r="CE445" s="13" t="n">
        <v>-0.082817</v>
      </c>
      <c r="CF445" s="13" t="n">
        <v>0.081164</v>
      </c>
      <c r="CG445" s="13" t="n">
        <v>0.017156</v>
      </c>
      <c r="CH445" s="13" t="n">
        <v>-0.042057</v>
      </c>
      <c r="CI445" s="13" t="n">
        <v>0.012578</v>
      </c>
      <c r="CJ445" s="13" t="n">
        <v>0.025955</v>
      </c>
      <c r="CK445" s="13" t="n">
        <v>0.030184</v>
      </c>
      <c r="CL445" s="13" t="n">
        <v>0.031672</v>
      </c>
      <c r="CM445" s="13" t="n">
        <v>-0.011484</v>
      </c>
      <c r="CN445" s="13" t="n">
        <v>-0.068037</v>
      </c>
      <c r="CO445" s="13" t="n">
        <v>-0.187323</v>
      </c>
      <c r="CP445" s="13" t="n">
        <v>0.135259</v>
      </c>
      <c r="CQ445" s="13" t="n">
        <v>0.091913</v>
      </c>
      <c r="CR445" s="13" t="n">
        <v>0.012826</v>
      </c>
      <c r="CS445" s="13" t="n">
        <v>0.037942</v>
      </c>
      <c r="CT445" s="13" t="n">
        <v>0.055215</v>
      </c>
      <c r="CU445" s="13" t="n">
        <v>-0.011854</v>
      </c>
      <c r="CV445" s="13" t="n">
        <v>0.020769</v>
      </c>
      <c r="CW445" s="13" t="n">
        <v>0.176056</v>
      </c>
      <c r="CX445" s="13" t="n">
        <v>0.08836</v>
      </c>
      <c r="CY445" s="13" t="n">
        <v>0.00942</v>
      </c>
      <c r="CZ445" s="13" t="n">
        <v>0.079959</v>
      </c>
      <c r="DA445" s="13" t="n">
        <v>0.025467</v>
      </c>
      <c r="DB445" s="13" t="n">
        <v>0.039993</v>
      </c>
      <c r="DC445" s="13" t="n">
        <v>-0.007853</v>
      </c>
      <c r="DD445" s="13" t="n">
        <v>0.001045</v>
      </c>
      <c r="DE445" s="13" t="n">
        <v>-0.008307</v>
      </c>
      <c r="DF445" s="13" t="n">
        <v>0.01354</v>
      </c>
      <c r="DG445" s="13" t="n">
        <v>-0.039939</v>
      </c>
      <c r="DH445" s="13" t="n">
        <v>0.038484</v>
      </c>
      <c r="DI445" s="13" t="n">
        <v>-0.021291</v>
      </c>
      <c r="DJ445" s="13" t="n">
        <v>0.044855</v>
      </c>
      <c r="DK445" s="13" t="n">
        <v>-0.101419</v>
      </c>
      <c r="DL445" s="13" t="n">
        <v>0.005679</v>
      </c>
      <c r="DM445" s="13" t="n">
        <v>0.008371</v>
      </c>
      <c r="DN445" s="13" t="n">
        <v>-0.076092</v>
      </c>
      <c r="DO445" s="13" t="n">
        <v>0.009316</v>
      </c>
      <c r="DP445" s="13" t="n">
        <v>-0.073263</v>
      </c>
      <c r="DQ445" s="13" t="n">
        <v>0.117887</v>
      </c>
      <c r="DR445" s="13" t="n">
        <v>-0.03435</v>
      </c>
      <c r="DS445" s="13" t="n">
        <v>-0.091984</v>
      </c>
      <c r="DT445" s="13" t="n">
        <v>0.09267</v>
      </c>
      <c r="DV445" s="13" t="n">
        <v>0.038008</v>
      </c>
      <c r="DW445" s="13" t="n">
        <v>0.002647</v>
      </c>
      <c r="DX445" s="13" t="n">
        <v>0.03873</v>
      </c>
      <c r="DY445" s="13" t="n">
        <v>-0.0413</v>
      </c>
      <c r="DZ445" s="13" t="n">
        <v>0.011095</v>
      </c>
      <c r="EA445" s="13" t="n">
        <v>0.004647</v>
      </c>
      <c r="EB445" s="13" t="n">
        <v>0.048704</v>
      </c>
      <c r="EC445" s="13" t="n">
        <v>0.013776</v>
      </c>
      <c r="ED445" s="13" t="n">
        <v>0.024714</v>
      </c>
      <c r="EE445" s="13" t="n">
        <v>0.048461</v>
      </c>
      <c r="EF445" s="13" t="n">
        <v>-0.014265</v>
      </c>
      <c r="EG445" s="13" t="n">
        <v>-0.107156</v>
      </c>
      <c r="EH445" s="13" t="n">
        <v>0.019152</v>
      </c>
      <c r="EI445" s="13" t="n">
        <v>-0.113974</v>
      </c>
      <c r="EJ445" s="13" t="n">
        <v>0.108189</v>
      </c>
      <c r="EK445" s="13" t="n">
        <v>0.066692</v>
      </c>
      <c r="EL445" s="13" t="n">
        <v>-0.025629</v>
      </c>
      <c r="EM445" s="13" t="n">
        <v>0.044085</v>
      </c>
      <c r="EN445" s="13" t="n">
        <v>-0.095558</v>
      </c>
      <c r="EO445" s="13" t="n">
        <v>0.084122</v>
      </c>
      <c r="EP445" s="13" t="n">
        <v>0.016233</v>
      </c>
      <c r="EQ445" s="13" t="n">
        <v>-0.042869</v>
      </c>
      <c r="ER445" s="13" t="n">
        <v>0.012393</v>
      </c>
      <c r="ES445" s="13" t="n">
        <v>0.025273</v>
      </c>
      <c r="ET445" s="13" t="n">
        <v>0.039554</v>
      </c>
      <c r="EU445" s="13" t="n">
        <v>0.031341</v>
      </c>
      <c r="EV445" s="13" t="n">
        <v>-0.009539</v>
      </c>
      <c r="EW445" s="13" t="n">
        <v>-0.071545</v>
      </c>
      <c r="EX445" s="13" t="n">
        <v>-0.192857</v>
      </c>
      <c r="EY445" s="13" t="n">
        <v>0.14683</v>
      </c>
      <c r="EZ445" s="13" t="n">
        <v>0.098247</v>
      </c>
      <c r="FA445" s="13" t="n">
        <v>0.014031</v>
      </c>
      <c r="FB445" s="13" t="n">
        <v>0.039286</v>
      </c>
      <c r="FC445" s="13" t="n">
        <v>0.050398</v>
      </c>
      <c r="FD445" s="13" t="n">
        <v>-0.010098</v>
      </c>
      <c r="FE445" s="13" t="n">
        <v>0.031145</v>
      </c>
      <c r="FF445" s="13" t="n">
        <v>0.183067</v>
      </c>
      <c r="FG445" s="13" t="n">
        <v>0.08896</v>
      </c>
      <c r="FH445" s="13" t="n">
        <v>0.013987</v>
      </c>
      <c r="FI445" s="13" t="n">
        <v>0.089016</v>
      </c>
      <c r="FJ445" s="13" t="n">
        <v>0.028616</v>
      </c>
      <c r="FK445" s="13" t="n">
        <v>0.03792</v>
      </c>
      <c r="FL445" s="13" t="n">
        <v>-0.009349</v>
      </c>
      <c r="FM445" s="13" t="n">
        <v>0.003632</v>
      </c>
      <c r="FN445" s="13" t="n">
        <v>-0.007576</v>
      </c>
      <c r="FO445" s="13" t="n">
        <v>0.0162</v>
      </c>
      <c r="FP445" s="13" t="n">
        <v>-0.038653</v>
      </c>
      <c r="FQ445" s="13" t="n">
        <v>0.035353</v>
      </c>
      <c r="FR445" s="13" t="n">
        <v>-0.023202</v>
      </c>
      <c r="FS445" s="13" t="n">
        <v>0.045936</v>
      </c>
      <c r="FT445" s="13" t="n">
        <v>-0.099006</v>
      </c>
      <c r="FU445" s="13" t="n">
        <v>-0.001334</v>
      </c>
      <c r="FV445" s="13" t="n">
        <v>0.010422</v>
      </c>
      <c r="FW445" s="13" t="n">
        <v>-0.081153</v>
      </c>
      <c r="FX445" s="13" t="n">
        <v>0.007554</v>
      </c>
      <c r="FY445" s="13" t="n">
        <v>-0.063068</v>
      </c>
      <c r="FZ445" s="13" t="n">
        <v>0.12091</v>
      </c>
      <c r="GA445" s="13" t="n">
        <v>-0.033799</v>
      </c>
      <c r="GB445" s="13" t="n">
        <v>-0.094081</v>
      </c>
      <c r="GC445" s="13" t="n">
        <v>0.091652</v>
      </c>
    </row>
    <row r="446" customFormat="false" ht="15" hidden="false" customHeight="false" outlineLevel="0" collapsed="false">
      <c r="B446" s="8" t="str">
        <f aca="false">Deals!B446</f>
        <v>Griffon Corp</v>
      </c>
      <c r="C446" s="12" t="n">
        <v>1</v>
      </c>
      <c r="D446" s="13" t="n">
        <v>0.035477</v>
      </c>
      <c r="E446" s="13" t="n">
        <v>-0.12848</v>
      </c>
      <c r="F446" s="13" t="n">
        <v>-0.014742</v>
      </c>
      <c r="G446" s="13" t="n">
        <v>-0.067332</v>
      </c>
      <c r="H446" s="13" t="n">
        <v>-0.024064</v>
      </c>
      <c r="I446" s="13" t="n">
        <v>0.090411</v>
      </c>
      <c r="J446" s="13" t="n">
        <v>0.140704</v>
      </c>
      <c r="K446" s="13" t="n">
        <v>-0.215859</v>
      </c>
      <c r="L446" s="13" t="n">
        <v>0.005618</v>
      </c>
      <c r="M446" s="13" t="n">
        <v>0.019553</v>
      </c>
      <c r="N446" s="13" t="n">
        <v>-0.115068</v>
      </c>
      <c r="O446" s="13" t="n">
        <v>-0.249536</v>
      </c>
      <c r="P446" s="13" t="n">
        <v>0.0033</v>
      </c>
      <c r="Q446" s="13" t="n">
        <v>-0.140625</v>
      </c>
      <c r="R446" s="13" t="n">
        <v>0.522488</v>
      </c>
      <c r="S446" s="13" t="n">
        <v>0.121307</v>
      </c>
      <c r="T446" s="13" t="n">
        <v>0.035874</v>
      </c>
      <c r="U446" s="13" t="n">
        <v>0.061688</v>
      </c>
      <c r="V446" s="13" t="n">
        <v>-0.267074</v>
      </c>
      <c r="W446" s="13" t="n">
        <v>0.176634</v>
      </c>
      <c r="X446" s="13" t="n">
        <v>-0.033688</v>
      </c>
      <c r="Y446" s="13" t="n">
        <v>0.067278</v>
      </c>
      <c r="Z446" s="13" t="n">
        <v>0.201719</v>
      </c>
      <c r="AA446" s="13" t="n">
        <v>0.016214</v>
      </c>
      <c r="AB446" s="13" t="n">
        <v>-0.004223</v>
      </c>
      <c r="AC446" s="13" t="n">
        <v>-0.041942</v>
      </c>
      <c r="AD446" s="13" t="n">
        <v>0.022627</v>
      </c>
      <c r="AE446" s="13" t="n">
        <v>-0.163059</v>
      </c>
      <c r="AF446" s="13" t="n">
        <v>-0.272989</v>
      </c>
      <c r="AG446" s="13" t="n">
        <v>0.297233</v>
      </c>
      <c r="AH446" s="13" t="n">
        <v>0.023766</v>
      </c>
      <c r="AI446" s="13" t="n">
        <v>0.102381</v>
      </c>
      <c r="AJ446" s="13" t="n">
        <v>0.234881</v>
      </c>
      <c r="AK446" s="13" t="n">
        <v>-0.049847</v>
      </c>
      <c r="AL446" s="13" t="n">
        <v>-0.100782</v>
      </c>
      <c r="AM446" s="13" t="n">
        <v>0.097236</v>
      </c>
      <c r="AN446" s="13" t="n">
        <v>-0.027519</v>
      </c>
      <c r="AO446" s="13" t="n">
        <v>-0.022542</v>
      </c>
      <c r="AP446" s="13" t="n">
        <v>0.102061</v>
      </c>
      <c r="AQ446" s="13" t="n">
        <v>0.09528</v>
      </c>
      <c r="AR446" s="13" t="n">
        <v>0.104472</v>
      </c>
      <c r="AS446" s="13" t="n">
        <v>-0.00184</v>
      </c>
      <c r="AT446" s="13" t="n">
        <v>-0.030605</v>
      </c>
      <c r="AU446" s="13" t="n">
        <v>-0.025105</v>
      </c>
      <c r="AV446" s="13" t="n">
        <v>-0.097932</v>
      </c>
      <c r="AW446" s="13" t="n">
        <v>0.046713</v>
      </c>
      <c r="AX446" s="13" t="n">
        <v>0.016529</v>
      </c>
      <c r="AY446" s="13" t="n">
        <v>0.076829</v>
      </c>
      <c r="AZ446" s="13" t="n">
        <v>-0.006795</v>
      </c>
      <c r="BA446" s="13" t="n">
        <v>0.082478</v>
      </c>
      <c r="BB446" s="13" t="n">
        <v>-0.213834</v>
      </c>
      <c r="BC446" s="13" t="n">
        <v>0.029477</v>
      </c>
      <c r="BD446" s="13" t="n">
        <v>-0.13102</v>
      </c>
      <c r="BE446" s="13" t="n">
        <v>-0.065901</v>
      </c>
      <c r="BF446" s="13" t="n">
        <v>0.714057</v>
      </c>
      <c r="BG446" s="13" t="n">
        <v>-0.125974</v>
      </c>
      <c r="BH446" s="13" t="n">
        <v>0.070639</v>
      </c>
      <c r="BI446" s="13" t="n">
        <v>0.044652</v>
      </c>
      <c r="BJ446" s="13" t="n">
        <v>-0.058373</v>
      </c>
      <c r="BK446" s="13" t="n">
        <v>0.088753</v>
      </c>
      <c r="BM446" s="13" t="n">
        <v>0.023744</v>
      </c>
      <c r="BN446" s="13" t="n">
        <v>-0.019439</v>
      </c>
      <c r="BO446" s="13" t="n">
        <v>0.029965</v>
      </c>
      <c r="BP446" s="13" t="n">
        <v>-0.039999</v>
      </c>
      <c r="BQ446" s="13" t="n">
        <v>0.011741</v>
      </c>
      <c r="BR446" s="13" t="n">
        <v>0.00887</v>
      </c>
      <c r="BS446" s="13" t="n">
        <v>0.06982</v>
      </c>
      <c r="BT446" s="13" t="n">
        <v>-0.002058</v>
      </c>
      <c r="BU446" s="13" t="n">
        <v>0.03853</v>
      </c>
      <c r="BV446" s="13" t="n">
        <v>0.040514</v>
      </c>
      <c r="BW446" s="13" t="n">
        <v>-0.034794</v>
      </c>
      <c r="BX446" s="13" t="n">
        <v>-0.122604</v>
      </c>
      <c r="BY446" s="13" t="n">
        <v>0.029005</v>
      </c>
      <c r="BZ446" s="13" t="n">
        <v>-0.115803</v>
      </c>
      <c r="CA446" s="13" t="n">
        <v>0.097285</v>
      </c>
      <c r="CB446" s="13" t="n">
        <v>0.058438</v>
      </c>
      <c r="CC446" s="13" t="n">
        <v>-0.031017</v>
      </c>
      <c r="CD446" s="13" t="n">
        <v>0.038819</v>
      </c>
      <c r="CE446" s="13" t="n">
        <v>-0.077642</v>
      </c>
      <c r="CF446" s="13" t="n">
        <v>0.089304</v>
      </c>
      <c r="CG446" s="13" t="n">
        <v>0.00738</v>
      </c>
      <c r="CH446" s="13" t="n">
        <v>-0.047928</v>
      </c>
      <c r="CI446" s="13" t="n">
        <v>0.03855</v>
      </c>
      <c r="CJ446" s="13" t="n">
        <v>0.017423</v>
      </c>
      <c r="CK446" s="13" t="n">
        <v>0.029992</v>
      </c>
      <c r="CL446" s="13" t="n">
        <v>0.062799</v>
      </c>
      <c r="CM446" s="13" t="n">
        <v>-0.054286</v>
      </c>
      <c r="CN446" s="13" t="n">
        <v>-0.108629</v>
      </c>
      <c r="CO446" s="13" t="n">
        <v>-0.21823</v>
      </c>
      <c r="CP446" s="13" t="n">
        <v>0.125835</v>
      </c>
      <c r="CQ446" s="13" t="n">
        <v>0.038045</v>
      </c>
      <c r="CR446" s="13" t="n">
        <v>0.037525</v>
      </c>
      <c r="CS446" s="13" t="n">
        <v>0.036019</v>
      </c>
      <c r="CT446" s="13" t="n">
        <v>0.045969</v>
      </c>
      <c r="CU446" s="13" t="n">
        <v>-0.050916</v>
      </c>
      <c r="CV446" s="13" t="n">
        <v>0.024776</v>
      </c>
      <c r="CW446" s="13" t="n">
        <v>0.183297</v>
      </c>
      <c r="CX446" s="13" t="n">
        <v>0.08958</v>
      </c>
      <c r="CY446" s="13" t="n">
        <v>0.077042</v>
      </c>
      <c r="CZ446" s="13" t="n">
        <v>0.09566</v>
      </c>
      <c r="DA446" s="13" t="n">
        <v>0.02182</v>
      </c>
      <c r="DB446" s="13" t="n">
        <v>0.023396</v>
      </c>
      <c r="DC446" s="13" t="n">
        <v>0.011055</v>
      </c>
      <c r="DD446" s="13" t="n">
        <v>0.012853</v>
      </c>
      <c r="DE446" s="13" t="n">
        <v>-0.018155</v>
      </c>
      <c r="DF446" s="13" t="n">
        <v>0.013589</v>
      </c>
      <c r="DG446" s="13" t="n">
        <v>-0.034063</v>
      </c>
      <c r="DH446" s="13" t="n">
        <v>0.039859</v>
      </c>
      <c r="DI446" s="13" t="n">
        <v>0.0057</v>
      </c>
      <c r="DJ446" s="13" t="n">
        <v>0.0589</v>
      </c>
      <c r="DK446" s="13" t="n">
        <v>-0.095829</v>
      </c>
      <c r="DL446" s="13" t="n">
        <v>0.005483</v>
      </c>
      <c r="DM446" s="13" t="n">
        <v>0.017931</v>
      </c>
      <c r="DN446" s="13" t="n">
        <v>-0.080424</v>
      </c>
      <c r="DO446" s="13" t="n">
        <v>0.023442</v>
      </c>
      <c r="DP446" s="13" t="n">
        <v>-0.072115</v>
      </c>
      <c r="DQ446" s="13" t="n">
        <v>0.115972</v>
      </c>
      <c r="DR446" s="13" t="n">
        <v>-0.044554</v>
      </c>
      <c r="DS446" s="13" t="n">
        <v>-0.114803</v>
      </c>
      <c r="DT446" s="13" t="n">
        <v>0.104466</v>
      </c>
      <c r="DV446" s="13" t="n">
        <v>0.022477</v>
      </c>
      <c r="DW446" s="13" t="n">
        <v>-0.013906</v>
      </c>
      <c r="DX446" s="13" t="n">
        <v>0.027451</v>
      </c>
      <c r="DY446" s="13" t="n">
        <v>-0.038053</v>
      </c>
      <c r="DZ446" s="13" t="n">
        <v>0.011183</v>
      </c>
      <c r="EA446" s="13" t="n">
        <v>0.009837</v>
      </c>
      <c r="EB446" s="13" t="n">
        <v>0.069362</v>
      </c>
      <c r="EC446" s="13" t="n">
        <v>0.00185</v>
      </c>
      <c r="ED446" s="13" t="n">
        <v>0.037225</v>
      </c>
      <c r="EE446" s="13" t="n">
        <v>0.040893</v>
      </c>
      <c r="EF446" s="13" t="n">
        <v>-0.039627</v>
      </c>
      <c r="EG446" s="13" t="n">
        <v>-0.122604</v>
      </c>
      <c r="EH446" s="13" t="n">
        <v>0.026862</v>
      </c>
      <c r="EI446" s="13" t="n">
        <v>-0.11858</v>
      </c>
      <c r="EJ446" s="13" t="n">
        <v>0.107668</v>
      </c>
      <c r="EK446" s="13" t="n">
        <v>0.069291</v>
      </c>
      <c r="EL446" s="13" t="n">
        <v>-0.031799</v>
      </c>
      <c r="EM446" s="13" t="n">
        <v>0.039109</v>
      </c>
      <c r="EN446" s="13" t="n">
        <v>-0.086469</v>
      </c>
      <c r="EO446" s="13" t="n">
        <v>0.092211</v>
      </c>
      <c r="EP446" s="13" t="n">
        <v>0.00861</v>
      </c>
      <c r="EQ446" s="13" t="n">
        <v>-0.049638</v>
      </c>
      <c r="ER446" s="13" t="n">
        <v>0.039134</v>
      </c>
      <c r="ES446" s="13" t="n">
        <v>0.011202</v>
      </c>
      <c r="ET446" s="13" t="n">
        <v>0.027912</v>
      </c>
      <c r="EU446" s="13" t="n">
        <v>0.083354</v>
      </c>
      <c r="EV446" s="13" t="n">
        <v>-0.059186</v>
      </c>
      <c r="EW446" s="13" t="n">
        <v>-0.109853</v>
      </c>
      <c r="EX446" s="13" t="n">
        <v>-0.227682</v>
      </c>
      <c r="EY446" s="13" t="n">
        <v>0.160596</v>
      </c>
      <c r="EZ446" s="13" t="n">
        <v>0.052385</v>
      </c>
      <c r="FA446" s="13" t="n">
        <v>0.041493</v>
      </c>
      <c r="FB446" s="13" t="n">
        <v>0.029421</v>
      </c>
      <c r="FC446" s="13" t="n">
        <v>0.038437</v>
      </c>
      <c r="FD446" s="13" t="n">
        <v>-0.05288</v>
      </c>
      <c r="FE446" s="13" t="n">
        <v>0.030608</v>
      </c>
      <c r="FF446" s="13" t="n">
        <v>0.193071</v>
      </c>
      <c r="FG446" s="13" t="n">
        <v>0.097805</v>
      </c>
      <c r="FH446" s="13" t="n">
        <v>0.082572</v>
      </c>
      <c r="FI446" s="13" t="n">
        <v>0.092176</v>
      </c>
      <c r="FJ446" s="13" t="n">
        <v>0.032457</v>
      </c>
      <c r="FK446" s="13" t="n">
        <v>0.023833</v>
      </c>
      <c r="FL446" s="13" t="n">
        <v>0.016413</v>
      </c>
      <c r="FM446" s="13" t="n">
        <v>0.003494</v>
      </c>
      <c r="FN446" s="13" t="n">
        <v>-0.023492</v>
      </c>
      <c r="FO446" s="13" t="n">
        <v>0.010659</v>
      </c>
      <c r="FP446" s="13" t="n">
        <v>-0.035282</v>
      </c>
      <c r="FQ446" s="13" t="n">
        <v>0.041156</v>
      </c>
      <c r="FR446" s="13" t="n">
        <v>-0.003587</v>
      </c>
      <c r="FS446" s="13" t="n">
        <v>0.054826</v>
      </c>
      <c r="FT446" s="13" t="n">
        <v>-0.097752</v>
      </c>
      <c r="FU446" s="13" t="n">
        <v>0.003239</v>
      </c>
      <c r="FV446" s="13" t="n">
        <v>0.007621</v>
      </c>
      <c r="FW446" s="13" t="n">
        <v>-0.080781</v>
      </c>
      <c r="FX446" s="13" t="n">
        <v>0.012501</v>
      </c>
      <c r="FY446" s="13" t="n">
        <v>-0.060414</v>
      </c>
      <c r="FZ446" s="13" t="n">
        <v>0.113842</v>
      </c>
      <c r="GA446" s="13" t="n">
        <v>-0.039008</v>
      </c>
      <c r="GB446" s="13" t="n">
        <v>-0.119468</v>
      </c>
      <c r="GC446" s="13" t="n">
        <v>0.105606</v>
      </c>
    </row>
    <row r="447" customFormat="false" ht="15" hidden="false" customHeight="false" outlineLevel="0" collapsed="false">
      <c r="B447" s="8" t="str">
        <f aca="false">Deals!B447</f>
        <v>Hudson Technologies Inc /Ny</v>
      </c>
      <c r="C447" s="12" t="n">
        <v>1</v>
      </c>
      <c r="D447" s="13" t="n">
        <v>-0.030405</v>
      </c>
      <c r="E447" s="13" t="n">
        <v>0.057491</v>
      </c>
      <c r="F447" s="13" t="n">
        <v>0.034596</v>
      </c>
      <c r="G447" s="13" t="n">
        <v>-0.028662</v>
      </c>
      <c r="H447" s="13" t="n">
        <v>-0.190164</v>
      </c>
      <c r="I447" s="13" t="n">
        <v>-0.11336</v>
      </c>
      <c r="J447" s="13" t="n">
        <v>-0.497717</v>
      </c>
      <c r="K447" s="13" t="n">
        <v>-0.086364</v>
      </c>
      <c r="L447" s="13" t="n">
        <v>-0.094527</v>
      </c>
      <c r="M447" s="13" t="n">
        <v>0.027473</v>
      </c>
      <c r="N447" s="13" t="n">
        <v>-0.315508</v>
      </c>
      <c r="O447" s="13" t="n">
        <v>-0.352578</v>
      </c>
      <c r="P447" s="13" t="n">
        <v>0.315313</v>
      </c>
      <c r="Q447" s="13" t="n">
        <v>-0.183486</v>
      </c>
      <c r="R447" s="13" t="n">
        <v>0.314607</v>
      </c>
      <c r="S447" s="13" t="n">
        <v>0.076923</v>
      </c>
      <c r="T447" s="13" t="n">
        <v>0.531746</v>
      </c>
      <c r="U447" s="13" t="n">
        <v>-0.300518</v>
      </c>
      <c r="V447" s="13" t="n">
        <v>0.185185</v>
      </c>
      <c r="W447" s="13" t="n">
        <v>-0.462625</v>
      </c>
      <c r="X447" s="13" t="n">
        <v>-0.286927</v>
      </c>
      <c r="Y447" s="13" t="n">
        <v>-0.177948</v>
      </c>
      <c r="Z447" s="13" t="n">
        <v>0.40873</v>
      </c>
      <c r="AA447" s="13" t="n">
        <v>-0.113099</v>
      </c>
      <c r="AB447" s="13" t="n">
        <v>0.086073</v>
      </c>
      <c r="AC447" s="13" t="n">
        <v>0.429303</v>
      </c>
      <c r="AD447" s="13" t="n">
        <v>-0.161432</v>
      </c>
      <c r="AE447" s="13" t="n">
        <v>-0.005734</v>
      </c>
      <c r="AF447" s="13" t="n">
        <v>-0.153742</v>
      </c>
      <c r="AG447" s="13" t="n">
        <v>0.273017</v>
      </c>
      <c r="AH447" s="13" t="n">
        <v>0.012528</v>
      </c>
      <c r="AI447" s="13" t="n">
        <v>0.136108</v>
      </c>
      <c r="AJ447" s="13" t="n">
        <v>0.059406</v>
      </c>
      <c r="AK447" s="13" t="n">
        <v>0.074766</v>
      </c>
      <c r="AL447" s="13" t="n">
        <v>0</v>
      </c>
      <c r="AM447" s="13" t="n">
        <v>-0.095652</v>
      </c>
      <c r="AN447" s="13" t="n">
        <v>0.288462</v>
      </c>
      <c r="AO447" s="13" t="n">
        <v>-0.186567</v>
      </c>
      <c r="AP447" s="13" t="n">
        <v>0.256881</v>
      </c>
      <c r="AQ447" s="13" t="n">
        <v>0.058394</v>
      </c>
      <c r="AR447" s="13" t="n">
        <v>0.110345</v>
      </c>
      <c r="AS447" s="13" t="n">
        <v>0.279503</v>
      </c>
      <c r="AT447" s="13" t="n">
        <v>0.368932</v>
      </c>
      <c r="AU447" s="13" t="n">
        <v>0.205674</v>
      </c>
      <c r="AV447" s="13" t="n">
        <v>0.017647</v>
      </c>
      <c r="AW447" s="13" t="n">
        <v>-0.057803</v>
      </c>
      <c r="AX447" s="13" t="n">
        <v>0.082822</v>
      </c>
      <c r="AY447" s="13" t="n">
        <v>0.002833</v>
      </c>
      <c r="AZ447" s="13" t="n">
        <v>0.064972</v>
      </c>
      <c r="BA447" s="13" t="n">
        <v>0.177719</v>
      </c>
      <c r="BB447" s="13" t="n">
        <v>-0.15991</v>
      </c>
      <c r="BC447" s="13" t="n">
        <v>0.024129</v>
      </c>
      <c r="BD447" s="13" t="n">
        <v>0.625654</v>
      </c>
      <c r="BE447" s="13" t="n">
        <v>0.080515</v>
      </c>
      <c r="BF447" s="13" t="n">
        <v>0.490313</v>
      </c>
      <c r="BG447" s="13" t="n">
        <v>-0.249</v>
      </c>
      <c r="BH447" s="13" t="n">
        <v>0.186418</v>
      </c>
      <c r="BI447" s="13" t="n">
        <v>-0.068462</v>
      </c>
      <c r="BJ447" s="13" t="n">
        <v>-0.114458</v>
      </c>
      <c r="BK447" s="13" t="n">
        <v>0.253061</v>
      </c>
      <c r="BM447" s="13" t="n">
        <v>0.025151</v>
      </c>
      <c r="BN447" s="13" t="n">
        <v>-0.004219</v>
      </c>
      <c r="BO447" s="13" t="n">
        <v>0.024217</v>
      </c>
      <c r="BP447" s="13" t="n">
        <v>-0.041791</v>
      </c>
      <c r="BQ447" s="13" t="n">
        <v>0.005445</v>
      </c>
      <c r="BR447" s="13" t="n">
        <v>0.007228</v>
      </c>
      <c r="BS447" s="13" t="n">
        <v>0.075031</v>
      </c>
      <c r="BT447" s="13" t="n">
        <v>0.00368</v>
      </c>
      <c r="BU447" s="13" t="n">
        <v>0.012109</v>
      </c>
      <c r="BV447" s="13" t="n">
        <v>0.026087</v>
      </c>
      <c r="BW447" s="13" t="n">
        <v>-0.04146</v>
      </c>
      <c r="BX447" s="13" t="n">
        <v>-0.10639</v>
      </c>
      <c r="BY447" s="13" t="n">
        <v>-0.001374</v>
      </c>
      <c r="BZ447" s="13" t="n">
        <v>-0.111146</v>
      </c>
      <c r="CA447" s="13" t="n">
        <v>0.097951</v>
      </c>
      <c r="CB447" s="13" t="n">
        <v>0.062737</v>
      </c>
      <c r="CC447" s="13" t="n">
        <v>-0.029465</v>
      </c>
      <c r="CD447" s="13" t="n">
        <v>0.020413</v>
      </c>
      <c r="CE447" s="13" t="n">
        <v>-0.079089</v>
      </c>
      <c r="CF447" s="13" t="n">
        <v>0.045992</v>
      </c>
      <c r="CG447" s="13" t="n">
        <v>-0.01234</v>
      </c>
      <c r="CH447" s="13" t="n">
        <v>-0.072345</v>
      </c>
      <c r="CI447" s="13" t="n">
        <v>0.028222</v>
      </c>
      <c r="CJ447" s="13" t="n">
        <v>0.010274</v>
      </c>
      <c r="CK447" s="13" t="n">
        <v>0.03501</v>
      </c>
      <c r="CL447" s="13" t="n">
        <v>0.02781</v>
      </c>
      <c r="CM447" s="13" t="n">
        <v>-0.045625</v>
      </c>
      <c r="CN447" s="13" t="n">
        <v>-0.043519</v>
      </c>
      <c r="CO447" s="13" t="n">
        <v>-0.218547</v>
      </c>
      <c r="CP447" s="13" t="n">
        <v>0.151495</v>
      </c>
      <c r="CQ447" s="13" t="n">
        <v>0.062274</v>
      </c>
      <c r="CR447" s="13" t="n">
        <v>0.065998</v>
      </c>
      <c r="CS447" s="13" t="n">
        <v>0.032659</v>
      </c>
      <c r="CT447" s="13" t="n">
        <v>0.037787</v>
      </c>
      <c r="CU447" s="13" t="n">
        <v>-0.042142</v>
      </c>
      <c r="CV447" s="13" t="n">
        <v>-0.004441</v>
      </c>
      <c r="CW447" s="13" t="n">
        <v>0.199117</v>
      </c>
      <c r="CX447" s="13" t="n">
        <v>0.093959</v>
      </c>
      <c r="CY447" s="13" t="n">
        <v>0.082666</v>
      </c>
      <c r="CZ447" s="13" t="n">
        <v>0.106119</v>
      </c>
      <c r="DA447" s="13" t="n">
        <v>0.018588</v>
      </c>
      <c r="DB447" s="13" t="n">
        <v>0.017138</v>
      </c>
      <c r="DC447" s="13" t="n">
        <v>0.008568</v>
      </c>
      <c r="DD447" s="13" t="n">
        <v>0.015969</v>
      </c>
      <c r="DE447" s="13" t="n">
        <v>-0.039027</v>
      </c>
      <c r="DF447" s="13" t="n">
        <v>0.042598</v>
      </c>
      <c r="DG447" s="13" t="n">
        <v>-0.036639</v>
      </c>
      <c r="DH447" s="13" t="n">
        <v>0.012365</v>
      </c>
      <c r="DI447" s="13" t="n">
        <v>-0.039551</v>
      </c>
      <c r="DJ447" s="13" t="n">
        <v>0.022606</v>
      </c>
      <c r="DK447" s="13" t="n">
        <v>-0.101461</v>
      </c>
      <c r="DL447" s="13" t="n">
        <v>0.008251</v>
      </c>
      <c r="DM447" s="13" t="n">
        <v>0.005535</v>
      </c>
      <c r="DN447" s="13" t="n">
        <v>-0.100427</v>
      </c>
      <c r="DO447" s="13" t="n">
        <v>-0.009566</v>
      </c>
      <c r="DP447" s="13" t="n">
        <v>-0.039563</v>
      </c>
      <c r="DQ447" s="13" t="n">
        <v>0.078731</v>
      </c>
      <c r="DR447" s="13" t="n">
        <v>0.007907</v>
      </c>
      <c r="DS447" s="13" t="n">
        <v>-0.073666</v>
      </c>
      <c r="DT447" s="13" t="n">
        <v>0.089828</v>
      </c>
      <c r="DV447" s="13" t="n">
        <v>0.039321</v>
      </c>
      <c r="DW447" s="13" t="n">
        <v>0.005639</v>
      </c>
      <c r="DX447" s="13" t="n">
        <v>0.001553</v>
      </c>
      <c r="DY447" s="13" t="n">
        <v>-0.054729</v>
      </c>
      <c r="DZ447" s="13" t="n">
        <v>0.003436</v>
      </c>
      <c r="EA447" s="13" t="n">
        <v>0.008356</v>
      </c>
      <c r="EB447" s="13" t="n">
        <v>0.05588</v>
      </c>
      <c r="EC447" s="13" t="n">
        <v>-0.003318</v>
      </c>
      <c r="ED447" s="13" t="n">
        <v>-0.011477</v>
      </c>
      <c r="EE447" s="13" t="n">
        <v>0.021333</v>
      </c>
      <c r="EF447" s="13" t="n">
        <v>-0.03153</v>
      </c>
      <c r="EG447" s="13" t="n">
        <v>-0.10005</v>
      </c>
      <c r="EH447" s="13" t="n">
        <v>-0.019527</v>
      </c>
      <c r="EI447" s="13" t="n">
        <v>-0.139953</v>
      </c>
      <c r="EJ447" s="13" t="n">
        <v>0.139684</v>
      </c>
      <c r="EK447" s="13" t="n">
        <v>0.063457</v>
      </c>
      <c r="EL447" s="13" t="n">
        <v>0.007924</v>
      </c>
      <c r="EM447" s="13" t="n">
        <v>0.01261</v>
      </c>
      <c r="EN447" s="13" t="n">
        <v>-0.092647</v>
      </c>
      <c r="EO447" s="13" t="n">
        <v>0.028727</v>
      </c>
      <c r="EP447" s="13" t="n">
        <v>-0.023811</v>
      </c>
      <c r="EQ447" s="13" t="n">
        <v>-0.067317</v>
      </c>
      <c r="ER447" s="13" t="n">
        <v>0.003148</v>
      </c>
      <c r="ES447" s="13" t="n">
        <v>-0.007231</v>
      </c>
      <c r="ET447" s="13" t="n">
        <v>0.025875</v>
      </c>
      <c r="EU447" s="13" t="n">
        <v>0.037857</v>
      </c>
      <c r="EV447" s="13" t="n">
        <v>0.024118</v>
      </c>
      <c r="EW447" s="13" t="n">
        <v>-0.024067</v>
      </c>
      <c r="EX447" s="13" t="n">
        <v>-0.207119</v>
      </c>
      <c r="EY447" s="13" t="n">
        <v>0.179482</v>
      </c>
      <c r="EZ447" s="13" t="n">
        <v>0.096338</v>
      </c>
      <c r="FA447" s="13" t="n">
        <v>0.104619</v>
      </c>
      <c r="FB447" s="13" t="n">
        <v>0.108013</v>
      </c>
      <c r="FC447" s="13" t="n">
        <v>0.027407</v>
      </c>
      <c r="FD447" s="13" t="n">
        <v>-0.035766</v>
      </c>
      <c r="FE447" s="13" t="n">
        <v>-0.010274</v>
      </c>
      <c r="FF447" s="13" t="n">
        <v>0.240612</v>
      </c>
      <c r="FG447" s="13" t="n">
        <v>0.135557</v>
      </c>
      <c r="FH447" s="13" t="n">
        <v>0.145872</v>
      </c>
      <c r="FI447" s="13" t="n">
        <v>0.125412</v>
      </c>
      <c r="FJ447" s="13" t="n">
        <v>0.0025</v>
      </c>
      <c r="FK447" s="13" t="n">
        <v>-0.001835</v>
      </c>
      <c r="FL447" s="13" t="n">
        <v>0.008948</v>
      </c>
      <c r="FM447" s="13" t="n">
        <v>0.037328</v>
      </c>
      <c r="FN447" s="13" t="n">
        <v>-0.047931</v>
      </c>
      <c r="FO447" s="13" t="n">
        <v>0.038013</v>
      </c>
      <c r="FP447" s="13" t="n">
        <v>-0.047</v>
      </c>
      <c r="FQ447" s="13" t="n">
        <v>-0.012191</v>
      </c>
      <c r="FR447" s="13" t="n">
        <v>-0.05156</v>
      </c>
      <c r="FS447" s="13" t="n">
        <v>-0.025657</v>
      </c>
      <c r="FT447" s="13" t="n">
        <v>-0.103698</v>
      </c>
      <c r="FU447" s="13" t="n">
        <v>-0.011993</v>
      </c>
      <c r="FV447" s="13" t="n">
        <v>0.028031</v>
      </c>
      <c r="FW447" s="13" t="n">
        <v>-0.14847</v>
      </c>
      <c r="FX447" s="13" t="n">
        <v>-0.024898</v>
      </c>
      <c r="FY447" s="13" t="n">
        <v>-0.045521</v>
      </c>
      <c r="FZ447" s="13" t="n">
        <v>0.07809</v>
      </c>
      <c r="GA447" s="13" t="n">
        <v>0.017632</v>
      </c>
      <c r="GB447" s="13" t="n">
        <v>-0.123383</v>
      </c>
      <c r="GC447" s="13" t="n">
        <v>0.057189</v>
      </c>
    </row>
    <row r="448" customFormat="false" ht="15" hidden="false" customHeight="false" outlineLevel="0" collapsed="false">
      <c r="B448" s="8" t="str">
        <f aca="false">Deals!B448</f>
        <v>Golden Entertainment, Inc.</v>
      </c>
      <c r="C448" s="12" t="n">
        <v>1</v>
      </c>
      <c r="D448" s="13" t="n">
        <v>0.286357</v>
      </c>
      <c r="E448" s="13" t="n">
        <v>-0.04866</v>
      </c>
      <c r="F448" s="13" t="n">
        <v>-0.040735</v>
      </c>
      <c r="G448" s="13" t="n">
        <v>-0.109515</v>
      </c>
      <c r="H448" s="13" t="n">
        <v>-0.167085</v>
      </c>
      <c r="I448" s="13" t="n">
        <v>0.151528</v>
      </c>
      <c r="J448" s="13" t="n">
        <v>0.140935</v>
      </c>
      <c r="K448" s="13" t="n">
        <v>-0.115662</v>
      </c>
      <c r="L448" s="13" t="n">
        <v>0.15339</v>
      </c>
      <c r="M448" s="13" t="n">
        <v>-0.068102</v>
      </c>
      <c r="N448" s="13" t="n">
        <v>-0.172354</v>
      </c>
      <c r="O448" s="13" t="n">
        <v>-0.243232</v>
      </c>
      <c r="P448" s="13" t="n">
        <v>-0.004403</v>
      </c>
      <c r="Q448" s="13" t="n">
        <v>-0.114428</v>
      </c>
      <c r="R448" s="13" t="n">
        <v>0.167291</v>
      </c>
      <c r="S448" s="13" t="n">
        <v>-0.025668</v>
      </c>
      <c r="T448" s="13" t="n">
        <v>-0.222832</v>
      </c>
      <c r="U448" s="13" t="n">
        <v>0.110876</v>
      </c>
      <c r="V448" s="13" t="n">
        <v>-0.179911</v>
      </c>
      <c r="W448" s="13" t="n">
        <v>0.085271</v>
      </c>
      <c r="X448" s="13" t="n">
        <v>0.001429</v>
      </c>
      <c r="Y448" s="13" t="n">
        <v>0.011412</v>
      </c>
      <c r="Z448" s="13" t="n">
        <v>-0.062764</v>
      </c>
      <c r="AA448" s="13" t="n">
        <v>0.089541</v>
      </c>
      <c r="AB448" s="13" t="n">
        <v>0.251381</v>
      </c>
      <c r="AC448" s="13" t="n">
        <v>0.060706</v>
      </c>
      <c r="AD448" s="13" t="n">
        <v>-0.10718</v>
      </c>
      <c r="AE448" s="13" t="n">
        <v>-0.051282</v>
      </c>
      <c r="AF448" s="13" t="n">
        <v>-0.59398</v>
      </c>
      <c r="AG448" s="13" t="n">
        <v>0.428139</v>
      </c>
      <c r="AH448" s="13" t="n">
        <v>0.292373</v>
      </c>
      <c r="AI448" s="13" t="n">
        <v>-0.268852</v>
      </c>
      <c r="AJ448" s="13" t="n">
        <v>-0.04148</v>
      </c>
      <c r="AK448" s="13" t="n">
        <v>0.501754</v>
      </c>
      <c r="AL448" s="13" t="n">
        <v>0.077103</v>
      </c>
      <c r="AM448" s="13" t="n">
        <v>-0.070137</v>
      </c>
      <c r="AN448" s="13" t="n">
        <v>0.294712</v>
      </c>
      <c r="AO448" s="13" t="n">
        <v>0.194595</v>
      </c>
      <c r="AP448" s="13" t="n">
        <v>-0.145299</v>
      </c>
      <c r="AQ448" s="13" t="n">
        <v>0.39</v>
      </c>
      <c r="AR448" s="13" t="n">
        <v>0.06898</v>
      </c>
      <c r="AS448" s="13" t="n">
        <v>0.364608</v>
      </c>
      <c r="AT448" s="13" t="n">
        <v>0.237018</v>
      </c>
      <c r="AU448" s="13" t="n">
        <v>0.050657</v>
      </c>
      <c r="AV448" s="13" t="n">
        <v>0.015848</v>
      </c>
      <c r="AW448" s="13" t="n">
        <v>0.048561</v>
      </c>
      <c r="AX448" s="13" t="n">
        <v>0.028709</v>
      </c>
      <c r="AY448" s="13" t="n">
        <v>0.058668</v>
      </c>
      <c r="AZ448" s="13" t="n">
        <v>-0.116606</v>
      </c>
      <c r="BA448" s="13" t="n">
        <v>0.100632</v>
      </c>
      <c r="BB448" s="13" t="n">
        <v>-0.109836</v>
      </c>
      <c r="BC448" s="13" t="n">
        <v>0.265674</v>
      </c>
      <c r="BD448" s="13" t="n">
        <v>0.020025</v>
      </c>
      <c r="BE448" s="13" t="n">
        <v>-0.1741</v>
      </c>
      <c r="BF448" s="13" t="n">
        <v>-0.014178</v>
      </c>
      <c r="BG448" s="13" t="n">
        <v>-0.163494</v>
      </c>
      <c r="BH448" s="13" t="n">
        <v>0.109229</v>
      </c>
      <c r="BI448" s="13" t="n">
        <v>-0.127878</v>
      </c>
      <c r="BJ448" s="13" t="n">
        <v>-0.088082</v>
      </c>
      <c r="BK448" s="13" t="n">
        <v>0.210089</v>
      </c>
      <c r="BM448" s="13" t="n">
        <v>0.045252</v>
      </c>
      <c r="BN448" s="13" t="n">
        <v>0.000926</v>
      </c>
      <c r="BO448" s="13" t="n">
        <v>0.029971</v>
      </c>
      <c r="BP448" s="13" t="n">
        <v>-0.019706</v>
      </c>
      <c r="BQ448" s="13" t="n">
        <v>-0.009147</v>
      </c>
      <c r="BR448" s="13" t="n">
        <v>0.046808</v>
      </c>
      <c r="BS448" s="13" t="n">
        <v>0.104853</v>
      </c>
      <c r="BT448" s="13" t="n">
        <v>0.029695</v>
      </c>
      <c r="BU448" s="13" t="n">
        <v>-0.00856</v>
      </c>
      <c r="BV448" s="13" t="n">
        <v>0.081557</v>
      </c>
      <c r="BW448" s="13" t="n">
        <v>-0.012881</v>
      </c>
      <c r="BX448" s="13" t="n">
        <v>-0.144756</v>
      </c>
      <c r="BY448" s="13" t="n">
        <v>0.001067</v>
      </c>
      <c r="BZ448" s="13" t="n">
        <v>-0.130748</v>
      </c>
      <c r="CA448" s="13" t="n">
        <v>0.105902</v>
      </c>
      <c r="CB448" s="13" t="n">
        <v>0.055703</v>
      </c>
      <c r="CC448" s="13" t="n">
        <v>-0.007136</v>
      </c>
      <c r="CD448" s="13" t="n">
        <v>0.015353</v>
      </c>
      <c r="CE448" s="13" t="n">
        <v>-0.050152</v>
      </c>
      <c r="CF448" s="13" t="n">
        <v>0.064347</v>
      </c>
      <c r="CG448" s="13" t="n">
        <v>-0.013329</v>
      </c>
      <c r="CH448" s="13" t="n">
        <v>-0.056718</v>
      </c>
      <c r="CI448" s="13" t="n">
        <v>0.000156</v>
      </c>
      <c r="CJ448" s="13" t="n">
        <v>0.001541</v>
      </c>
      <c r="CK448" s="13" t="n">
        <v>0.054503</v>
      </c>
      <c r="CL448" s="13" t="n">
        <v>0.127773</v>
      </c>
      <c r="CM448" s="13" t="n">
        <v>-0.031439</v>
      </c>
      <c r="CN448" s="13" t="n">
        <v>-0.042445</v>
      </c>
      <c r="CO448" s="13" t="n">
        <v>-0.151786</v>
      </c>
      <c r="CP448" s="13" t="n">
        <v>0.181061</v>
      </c>
      <c r="CQ448" s="13" t="n">
        <v>0.064379</v>
      </c>
      <c r="CR448" s="13" t="n">
        <v>0.021515</v>
      </c>
      <c r="CS448" s="13" t="n">
        <v>0.001079</v>
      </c>
      <c r="CT448" s="13" t="n">
        <v>0.058416</v>
      </c>
      <c r="CU448" s="13" t="n">
        <v>-0.00196</v>
      </c>
      <c r="CV448" s="13" t="n">
        <v>-0.009298</v>
      </c>
      <c r="CW448" s="13" t="n">
        <v>0.214574</v>
      </c>
      <c r="CX448" s="13" t="n">
        <v>0.077314</v>
      </c>
      <c r="CY448" s="13" t="n">
        <v>0.146098</v>
      </c>
      <c r="CZ448" s="13" t="n">
        <v>0.062924</v>
      </c>
      <c r="DA448" s="13" t="n">
        <v>0.012307</v>
      </c>
      <c r="DB448" s="13" t="n">
        <v>-0.024029</v>
      </c>
      <c r="DC448" s="13" t="n">
        <v>0.006597</v>
      </c>
      <c r="DD448" s="13" t="n">
        <v>0.053254</v>
      </c>
      <c r="DE448" s="13" t="n">
        <v>-0.075508</v>
      </c>
      <c r="DF448" s="13" t="n">
        <v>0.05447</v>
      </c>
      <c r="DG448" s="13" t="n">
        <v>-0.044277</v>
      </c>
      <c r="DH448" s="13" t="n">
        <v>0.001521</v>
      </c>
      <c r="DI448" s="13" t="n">
        <v>-0.06949</v>
      </c>
      <c r="DJ448" s="13" t="n">
        <v>0.004989</v>
      </c>
      <c r="DK448" s="13" t="n">
        <v>-0.144752</v>
      </c>
      <c r="DL448" s="13" t="n">
        <v>-0.01312</v>
      </c>
      <c r="DM448" s="13" t="n">
        <v>0.017694</v>
      </c>
      <c r="DN448" s="13" t="n">
        <v>-0.131485</v>
      </c>
      <c r="DO448" s="13" t="n">
        <v>-0.035124</v>
      </c>
      <c r="DP448" s="13" t="n">
        <v>-0.043342</v>
      </c>
      <c r="DQ448" s="13" t="n">
        <v>0.13204</v>
      </c>
      <c r="DR448" s="13" t="n">
        <v>0.00417</v>
      </c>
      <c r="DS448" s="13" t="n">
        <v>-0.094854</v>
      </c>
      <c r="DT448" s="13" t="n">
        <v>0.053112</v>
      </c>
      <c r="DV448" s="13" t="n">
        <v>0.02056</v>
      </c>
      <c r="DW448" s="13" t="n">
        <v>-0.008684</v>
      </c>
      <c r="DX448" s="13" t="n">
        <v>0.033566</v>
      </c>
      <c r="DY448" s="13" t="n">
        <v>-0.026163</v>
      </c>
      <c r="DZ448" s="13" t="n">
        <v>0.014317</v>
      </c>
      <c r="EA448" s="13" t="n">
        <v>0.010158</v>
      </c>
      <c r="EB448" s="13" t="n">
        <v>0.066016</v>
      </c>
      <c r="EC448" s="13" t="n">
        <v>-0.007249</v>
      </c>
      <c r="ED448" s="13" t="n">
        <v>-0.014598</v>
      </c>
      <c r="EE448" s="13" t="n">
        <v>0.081223</v>
      </c>
      <c r="EF448" s="13" t="n">
        <v>0.004139</v>
      </c>
      <c r="EG448" s="13" t="n">
        <v>-0.143659</v>
      </c>
      <c r="EH448" s="13" t="n">
        <v>-0.007339</v>
      </c>
      <c r="EI448" s="13" t="n">
        <v>-0.169982</v>
      </c>
      <c r="EJ448" s="13" t="n">
        <v>0.200146</v>
      </c>
      <c r="EK448" s="13" t="n">
        <v>0.037106</v>
      </c>
      <c r="EL448" s="13" t="n">
        <v>-0.014703</v>
      </c>
      <c r="EM448" s="13" t="n">
        <v>-0.013995</v>
      </c>
      <c r="EN448" s="13" t="n">
        <v>-0.065877</v>
      </c>
      <c r="EO448" s="13" t="n">
        <v>0.059797</v>
      </c>
      <c r="EP448" s="13" t="n">
        <v>-0.019193</v>
      </c>
      <c r="EQ448" s="13" t="n">
        <v>-0.068961</v>
      </c>
      <c r="ER448" s="13" t="n">
        <v>0.000753</v>
      </c>
      <c r="ES448" s="13" t="n">
        <v>-0.02748</v>
      </c>
      <c r="ET448" s="13" t="n">
        <v>0.021728</v>
      </c>
      <c r="EU448" s="13" t="n">
        <v>0.092301</v>
      </c>
      <c r="EV448" s="13" t="n">
        <v>-0.004144</v>
      </c>
      <c r="EW448" s="13" t="n">
        <v>-0.045471</v>
      </c>
      <c r="EX448" s="13" t="n">
        <v>-0.172027</v>
      </c>
      <c r="EY448" s="13" t="n">
        <v>0.255191</v>
      </c>
      <c r="EZ448" s="13" t="n">
        <v>0.088362</v>
      </c>
      <c r="FA448" s="13" t="n">
        <v>0.088903</v>
      </c>
      <c r="FB448" s="13" t="n">
        <v>0.028921</v>
      </c>
      <c r="FC448" s="13" t="n">
        <v>0.042987</v>
      </c>
      <c r="FD448" s="13" t="n">
        <v>0.011449</v>
      </c>
      <c r="FE448" s="13" t="n">
        <v>-0.016486</v>
      </c>
      <c r="FF448" s="13" t="n">
        <v>0.238605</v>
      </c>
      <c r="FG448" s="13" t="n">
        <v>0.104316</v>
      </c>
      <c r="FH448" s="13" t="n">
        <v>0.204693</v>
      </c>
      <c r="FI448" s="13" t="n">
        <v>0.126662</v>
      </c>
      <c r="FJ448" s="13" t="n">
        <v>-0.006561</v>
      </c>
      <c r="FK448" s="13" t="n">
        <v>-0.038418</v>
      </c>
      <c r="FL448" s="13" t="n">
        <v>0.045722</v>
      </c>
      <c r="FM448" s="13" t="n">
        <v>0.060618</v>
      </c>
      <c r="FN448" s="13" t="n">
        <v>-0.086434</v>
      </c>
      <c r="FO448" s="13" t="n">
        <v>0.048492</v>
      </c>
      <c r="FP448" s="13" t="n">
        <v>-0.038452</v>
      </c>
      <c r="FQ448" s="13" t="n">
        <v>-0.018309</v>
      </c>
      <c r="FR448" s="13" t="n">
        <v>-0.093073</v>
      </c>
      <c r="FS448" s="13" t="n">
        <v>-0.059899</v>
      </c>
      <c r="FT448" s="13" t="n">
        <v>-0.145843</v>
      </c>
      <c r="FU448" s="13" t="n">
        <v>-0.048091</v>
      </c>
      <c r="FV448" s="13" t="n">
        <v>0.043102</v>
      </c>
      <c r="FW448" s="13" t="n">
        <v>-0.181586</v>
      </c>
      <c r="FX448" s="13" t="n">
        <v>-0.054644</v>
      </c>
      <c r="FY448" s="13" t="n">
        <v>-0.022003</v>
      </c>
      <c r="FZ448" s="13" t="n">
        <v>0.087088</v>
      </c>
      <c r="GA448" s="13" t="n">
        <v>0.015216</v>
      </c>
      <c r="GB448" s="13" t="n">
        <v>-0.129039</v>
      </c>
      <c r="GC448" s="13" t="n">
        <v>0.013322</v>
      </c>
    </row>
    <row r="449" customFormat="false" ht="15" hidden="false" customHeight="false" outlineLevel="0" collapsed="false">
      <c r="B449" s="8" t="str">
        <f aca="false">Deals!B449</f>
        <v>Catalent, Inc.</v>
      </c>
      <c r="C449" s="12" t="n">
        <v>1</v>
      </c>
      <c r="D449" s="13" t="n">
        <v>-0.065743</v>
      </c>
      <c r="E449" s="13" t="n">
        <v>0.03242</v>
      </c>
      <c r="F449" s="13" t="n">
        <v>0.132911</v>
      </c>
      <c r="G449" s="13" t="n">
        <v>-0.102922</v>
      </c>
      <c r="H449" s="13" t="n">
        <v>-0.016527</v>
      </c>
      <c r="I449" s="13" t="n">
        <v>0.001218</v>
      </c>
      <c r="J449" s="13" t="n">
        <v>-0.045001</v>
      </c>
      <c r="K449" s="13" t="n">
        <v>0.066989</v>
      </c>
      <c r="L449" s="13" t="n">
        <v>-0.004536</v>
      </c>
      <c r="M449" s="13" t="n">
        <v>0.002398</v>
      </c>
      <c r="N449" s="13" t="n">
        <v>0.089713</v>
      </c>
      <c r="O449" s="13" t="n">
        <v>-0.11438</v>
      </c>
      <c r="P449" s="13" t="n">
        <v>-0.017105</v>
      </c>
      <c r="Q449" s="13" t="n">
        <v>-0.213619</v>
      </c>
      <c r="R449" s="13" t="n">
        <v>0.184413</v>
      </c>
      <c r="S449" s="13" t="n">
        <v>0.170322</v>
      </c>
      <c r="T449" s="13" t="n">
        <v>-0.060851</v>
      </c>
      <c r="U449" s="13" t="n">
        <v>0.104213</v>
      </c>
      <c r="V449" s="13" t="n">
        <v>0.015172</v>
      </c>
      <c r="W449" s="13" t="n">
        <v>0.191429</v>
      </c>
      <c r="X449" s="13" t="n">
        <v>0.042059</v>
      </c>
      <c r="Y449" s="13" t="n">
        <v>-0.066383</v>
      </c>
      <c r="Z449" s="13" t="n">
        <v>-0.096322</v>
      </c>
      <c r="AA449" s="13" t="n">
        <v>0.020772</v>
      </c>
      <c r="AB449" s="13" t="n">
        <v>0.068654</v>
      </c>
      <c r="AC449" s="13" t="n">
        <v>0.082901</v>
      </c>
      <c r="AD449" s="13" t="n">
        <v>0.085258</v>
      </c>
      <c r="AE449" s="13" t="n">
        <v>-0.156628</v>
      </c>
      <c r="AF449" s="13" t="n">
        <v>0.008151</v>
      </c>
      <c r="AG449" s="13" t="n">
        <v>0.331088</v>
      </c>
      <c r="AH449" s="13" t="n">
        <v>0.124078</v>
      </c>
      <c r="AI449" s="13" t="n">
        <v>-0.056992</v>
      </c>
      <c r="AJ449" s="13" t="n">
        <v>0.191542</v>
      </c>
      <c r="AK449" s="13" t="n">
        <v>0.059079</v>
      </c>
      <c r="AL449" s="13" t="n">
        <v>-0.073946</v>
      </c>
      <c r="AM449" s="13" t="n">
        <v>0.024632</v>
      </c>
      <c r="AN449" s="13" t="n">
        <v>0.095363</v>
      </c>
      <c r="AO449" s="13" t="n">
        <v>0.082484</v>
      </c>
      <c r="AP449" s="13" t="n">
        <v>0.105506</v>
      </c>
      <c r="AQ449" s="13" t="n">
        <v>-0.011647</v>
      </c>
      <c r="AR449" s="13" t="n">
        <v>-0.073872</v>
      </c>
      <c r="AS449" s="13" t="n">
        <v>0.06799</v>
      </c>
      <c r="AT449" s="13" t="n">
        <v>-0.067929</v>
      </c>
      <c r="AU449" s="13" t="n">
        <v>0.031384</v>
      </c>
      <c r="AV449" s="13" t="n">
        <v>0.108121</v>
      </c>
      <c r="AW449" s="13" t="n">
        <v>0.088724</v>
      </c>
      <c r="AX449" s="13" t="n">
        <v>0.020163</v>
      </c>
      <c r="AY449" s="13" t="n">
        <v>0.035996</v>
      </c>
      <c r="AZ449" s="13" t="n">
        <v>-0.066734</v>
      </c>
      <c r="BA449" s="13" t="n">
        <v>-0.004897</v>
      </c>
      <c r="BB449" s="13" t="n">
        <v>-0.188237</v>
      </c>
      <c r="BC449" s="13" t="n">
        <v>-0.018185</v>
      </c>
      <c r="BD449" s="13" t="n">
        <v>0.086829</v>
      </c>
      <c r="BE449" s="13" t="n">
        <v>-0.183408</v>
      </c>
      <c r="BF449" s="13" t="n">
        <v>0.13803</v>
      </c>
      <c r="BG449" s="13" t="n">
        <v>0.041044</v>
      </c>
      <c r="BH449" s="13" t="n">
        <v>0.054152</v>
      </c>
      <c r="BI449" s="13" t="n">
        <v>-0.221927</v>
      </c>
      <c r="BJ449" s="13" t="n">
        <v>-0.177727</v>
      </c>
      <c r="BK449" s="13" t="n">
        <v>-0.091625</v>
      </c>
      <c r="BM449" s="13" t="n">
        <v>0.047855</v>
      </c>
      <c r="BN449" s="13" t="n">
        <v>0.004199</v>
      </c>
      <c r="BO449" s="13" t="n">
        <v>0.05055</v>
      </c>
      <c r="BP449" s="13" t="n">
        <v>-0.032593</v>
      </c>
      <c r="BQ449" s="13" t="n">
        <v>-0.004648</v>
      </c>
      <c r="BR449" s="13" t="n">
        <v>-0.000105</v>
      </c>
      <c r="BS449" s="13" t="n">
        <v>0.041052</v>
      </c>
      <c r="BT449" s="13" t="n">
        <v>0.01575</v>
      </c>
      <c r="BU449" s="13" t="n">
        <v>0.0235</v>
      </c>
      <c r="BV449" s="13" t="n">
        <v>0.07386</v>
      </c>
      <c r="BW449" s="13" t="n">
        <v>-0.00907</v>
      </c>
      <c r="BX449" s="13" t="n">
        <v>-0.096152</v>
      </c>
      <c r="BY449" s="13" t="n">
        <v>0.026368</v>
      </c>
      <c r="BZ449" s="13" t="n">
        <v>-0.101022</v>
      </c>
      <c r="CA449" s="13" t="n">
        <v>0.11301</v>
      </c>
      <c r="CB449" s="13" t="n">
        <v>0.06969</v>
      </c>
      <c r="CC449" s="13" t="n">
        <v>0.017969</v>
      </c>
      <c r="CD449" s="13" t="n">
        <v>0.032145</v>
      </c>
      <c r="CE449" s="13" t="n">
        <v>-0.055126</v>
      </c>
      <c r="CF449" s="13" t="n">
        <v>0.071522</v>
      </c>
      <c r="CG449" s="13" t="n">
        <v>0.021182</v>
      </c>
      <c r="CH449" s="13" t="n">
        <v>-0.01992</v>
      </c>
      <c r="CI449" s="13" t="n">
        <v>-0.032211</v>
      </c>
      <c r="CJ449" s="13" t="n">
        <v>0.027653</v>
      </c>
      <c r="CK449" s="13" t="n">
        <v>0.076121</v>
      </c>
      <c r="CL449" s="13" t="n">
        <v>-0.004684</v>
      </c>
      <c r="CM449" s="13" t="n">
        <v>0.010148</v>
      </c>
      <c r="CN449" s="13" t="n">
        <v>-0.066348</v>
      </c>
      <c r="CO449" s="13" t="n">
        <v>-0.121418</v>
      </c>
      <c r="CP449" s="13" t="n">
        <v>0.165635</v>
      </c>
      <c r="CQ449" s="13" t="n">
        <v>0.108631</v>
      </c>
      <c r="CR449" s="13" t="n">
        <v>0.022515</v>
      </c>
      <c r="CS449" s="13" t="n">
        <v>0.060034</v>
      </c>
      <c r="CT449" s="13" t="n">
        <v>0.042064</v>
      </c>
      <c r="CU449" s="13" t="n">
        <v>0.00853</v>
      </c>
      <c r="CV449" s="13" t="n">
        <v>0.014059</v>
      </c>
      <c r="CW449" s="13" t="n">
        <v>0.135594</v>
      </c>
      <c r="CX449" s="13" t="n">
        <v>0.068794</v>
      </c>
      <c r="CY449" s="13" t="n">
        <v>-0.002337</v>
      </c>
      <c r="CZ449" s="13" t="n">
        <v>0.034689</v>
      </c>
      <c r="DA449" s="13" t="n">
        <v>-0.020006</v>
      </c>
      <c r="DB449" s="13" t="n">
        <v>0.043697</v>
      </c>
      <c r="DC449" s="13" t="n">
        <v>-0.020314</v>
      </c>
      <c r="DD449" s="13" t="n">
        <v>0.05157</v>
      </c>
      <c r="DE449" s="13" t="n">
        <v>-0.008614</v>
      </c>
      <c r="DF449" s="13" t="n">
        <v>0.031631</v>
      </c>
      <c r="DG449" s="13" t="n">
        <v>-0.042971</v>
      </c>
      <c r="DH449" s="13" t="n">
        <v>0.047924</v>
      </c>
      <c r="DI449" s="13" t="n">
        <v>-0.063866</v>
      </c>
      <c r="DJ449" s="13" t="n">
        <v>0.003966</v>
      </c>
      <c r="DK449" s="13" t="n">
        <v>-0.127141</v>
      </c>
      <c r="DL449" s="13" t="n">
        <v>0.001103</v>
      </c>
      <c r="DM449" s="13" t="n">
        <v>0.001259</v>
      </c>
      <c r="DN449" s="13" t="n">
        <v>-0.107022</v>
      </c>
      <c r="DO449" s="13" t="n">
        <v>-0.028824</v>
      </c>
      <c r="DP449" s="13" t="n">
        <v>-0.072625</v>
      </c>
      <c r="DQ449" s="13" t="n">
        <v>0.130842</v>
      </c>
      <c r="DR449" s="13" t="n">
        <v>-0.025181</v>
      </c>
      <c r="DS449" s="13" t="n">
        <v>-0.091353</v>
      </c>
      <c r="DT449" s="13" t="n">
        <v>0.057844</v>
      </c>
      <c r="DV449" s="13" t="n">
        <v>0.044201</v>
      </c>
      <c r="DW449" s="13" t="n">
        <v>0.006314</v>
      </c>
      <c r="DX449" s="13" t="n">
        <v>0.044551</v>
      </c>
      <c r="DY449" s="13" t="n">
        <v>-0.028756</v>
      </c>
      <c r="DZ449" s="13" t="n">
        <v>-0.003195</v>
      </c>
      <c r="EA449" s="13" t="n">
        <v>-0.001684</v>
      </c>
      <c r="EB449" s="13" t="n">
        <v>0.039166</v>
      </c>
      <c r="EC449" s="13" t="n">
        <v>0.015338</v>
      </c>
      <c r="ED449" s="13" t="n">
        <v>0.022407</v>
      </c>
      <c r="EE449" s="13" t="n">
        <v>0.077218</v>
      </c>
      <c r="EF449" s="13" t="n">
        <v>-0.009277</v>
      </c>
      <c r="EG449" s="13" t="n">
        <v>-0.099937</v>
      </c>
      <c r="EH449" s="13" t="n">
        <v>0.030762</v>
      </c>
      <c r="EI449" s="13" t="n">
        <v>-0.101603</v>
      </c>
      <c r="EJ449" s="13" t="n">
        <v>0.125157</v>
      </c>
      <c r="EK449" s="13" t="n">
        <v>0.073879</v>
      </c>
      <c r="EL449" s="13" t="n">
        <v>0.010235</v>
      </c>
      <c r="EM449" s="13" t="n">
        <v>0.03007</v>
      </c>
      <c r="EN449" s="13" t="n">
        <v>-0.066985</v>
      </c>
      <c r="EO449" s="13" t="n">
        <v>0.074802</v>
      </c>
      <c r="EP449" s="13" t="n">
        <v>0.019393</v>
      </c>
      <c r="EQ449" s="13" t="n">
        <v>-0.021938</v>
      </c>
      <c r="ER449" s="13" t="n">
        <v>-0.024319</v>
      </c>
      <c r="ES449" s="13" t="n">
        <v>0.026044</v>
      </c>
      <c r="ET449" s="13" t="n">
        <v>0.069986</v>
      </c>
      <c r="EU449" s="13" t="n">
        <v>0.000459</v>
      </c>
      <c r="EV449" s="13" t="n">
        <v>0.009026</v>
      </c>
      <c r="EW449" s="13" t="n">
        <v>-0.072733</v>
      </c>
      <c r="EX449" s="13" t="n">
        <v>-0.13964</v>
      </c>
      <c r="EY449" s="13" t="n">
        <v>0.181242</v>
      </c>
      <c r="EZ449" s="13" t="n">
        <v>0.100358</v>
      </c>
      <c r="FA449" s="13" t="n">
        <v>0.023159</v>
      </c>
      <c r="FB449" s="13" t="n">
        <v>0.053911</v>
      </c>
      <c r="FC449" s="13" t="n">
        <v>0.040966</v>
      </c>
      <c r="FD449" s="13" t="n">
        <v>0.005233</v>
      </c>
      <c r="FE449" s="13" t="n">
        <v>0.019264</v>
      </c>
      <c r="FF449" s="13" t="n">
        <v>0.135549</v>
      </c>
      <c r="FG449" s="13" t="n">
        <v>0.067697</v>
      </c>
      <c r="FH449" s="13" t="n">
        <v>0.004164</v>
      </c>
      <c r="FI449" s="13" t="n">
        <v>0.031611</v>
      </c>
      <c r="FJ449" s="13" t="n">
        <v>-0.019813</v>
      </c>
      <c r="FK449" s="13" t="n">
        <v>0.037602</v>
      </c>
      <c r="FL449" s="13" t="n">
        <v>-0.018649</v>
      </c>
      <c r="FM449" s="13" t="n">
        <v>0.047074</v>
      </c>
      <c r="FN449" s="13" t="n">
        <v>-0.012965</v>
      </c>
      <c r="FO449" s="13" t="n">
        <v>0.026925</v>
      </c>
      <c r="FP449" s="13" t="n">
        <v>-0.043898</v>
      </c>
      <c r="FQ449" s="13" t="n">
        <v>0.049157</v>
      </c>
      <c r="FR449" s="13" t="n">
        <v>-0.074862</v>
      </c>
      <c r="FS449" s="13" t="n">
        <v>0.009118</v>
      </c>
      <c r="FT449" s="13" t="n">
        <v>-0.133336</v>
      </c>
      <c r="FU449" s="13" t="n">
        <v>-0.004978</v>
      </c>
      <c r="FV449" s="13" t="n">
        <v>0.001746</v>
      </c>
      <c r="FW449" s="13" t="n">
        <v>-0.124799</v>
      </c>
      <c r="FX449" s="13" t="n">
        <v>-0.039308</v>
      </c>
      <c r="FY449" s="13" t="n">
        <v>-0.070351</v>
      </c>
      <c r="FZ449" s="13" t="n">
        <v>0.130499</v>
      </c>
      <c r="GA449" s="13" t="n">
        <v>-0.023216</v>
      </c>
      <c r="GB449" s="13" t="n">
        <v>-0.090202</v>
      </c>
      <c r="GC449" s="13" t="n">
        <v>0.053736</v>
      </c>
    </row>
    <row r="450" customFormat="false" ht="15" hidden="false" customHeight="false" outlineLevel="0" collapsed="false">
      <c r="B450" s="8" t="str">
        <f aca="false">Deals!B450</f>
        <v>Lumen Technologies, Inc.</v>
      </c>
      <c r="C450" s="12" t="n">
        <v>1</v>
      </c>
      <c r="D450" s="13" t="n">
        <v>0.143249</v>
      </c>
      <c r="E450" s="13" t="n">
        <v>0.067746</v>
      </c>
      <c r="F450" s="13" t="n">
        <v>-0.007861</v>
      </c>
      <c r="G450" s="13" t="n">
        <v>-0.039615</v>
      </c>
      <c r="H450" s="13" t="n">
        <v>0.130858</v>
      </c>
      <c r="I450" s="13" t="n">
        <v>-0.019376</v>
      </c>
      <c r="J450" s="13" t="n">
        <v>0.052689</v>
      </c>
      <c r="K450" s="13" t="n">
        <v>0.006974</v>
      </c>
      <c r="L450" s="13" t="n">
        <v>0.166755</v>
      </c>
      <c r="M450" s="13" t="n">
        <v>-0.007491</v>
      </c>
      <c r="N450" s="13" t="n">
        <v>-0.026415</v>
      </c>
      <c r="O450" s="13" t="n">
        <v>-0.062984</v>
      </c>
      <c r="P450" s="13" t="n">
        <v>-0.194149</v>
      </c>
      <c r="Q450" s="13" t="n">
        <v>0.011221</v>
      </c>
      <c r="R450" s="13" t="n">
        <v>-0.139034</v>
      </c>
      <c r="S450" s="13" t="n">
        <v>-0.072024</v>
      </c>
      <c r="T450" s="13" t="n">
        <v>-0.04754</v>
      </c>
      <c r="U450" s="13" t="n">
        <v>-0.063047</v>
      </c>
      <c r="V450" s="13" t="n">
        <v>0.125359</v>
      </c>
      <c r="W450" s="13" t="n">
        <v>0.028061</v>
      </c>
      <c r="X450" s="13" t="n">
        <v>-0.038048</v>
      </c>
      <c r="Y450" s="13" t="n">
        <v>0.096661</v>
      </c>
      <c r="Z450" s="13" t="n">
        <v>0.036859</v>
      </c>
      <c r="AA450" s="13" t="n">
        <v>0.139104</v>
      </c>
      <c r="AB450" s="13" t="n">
        <v>-0.088337</v>
      </c>
      <c r="AC450" s="13" t="n">
        <v>0.034065</v>
      </c>
      <c r="AD450" s="13" t="n">
        <v>-0.116398</v>
      </c>
      <c r="AE450" s="13" t="n">
        <v>-0.195526</v>
      </c>
      <c r="AF450" s="13" t="n">
        <v>0.122622</v>
      </c>
      <c r="AG450" s="13" t="n">
        <v>-0.050847</v>
      </c>
      <c r="AH450" s="13" t="n">
        <v>0.020346</v>
      </c>
      <c r="AI450" s="13" t="n">
        <v>-0.037886</v>
      </c>
      <c r="AJ450" s="13" t="n">
        <v>0.139896</v>
      </c>
      <c r="AK450" s="13" t="n">
        <v>-0.061395</v>
      </c>
      <c r="AL450" s="13" t="n">
        <v>-0.145689</v>
      </c>
      <c r="AM450" s="13" t="n">
        <v>0.241299</v>
      </c>
      <c r="AN450" s="13" t="n">
        <v>-0.066986</v>
      </c>
      <c r="AO450" s="13" t="n">
        <v>0.269744</v>
      </c>
      <c r="AP450" s="13" t="n">
        <v>-0.00727</v>
      </c>
      <c r="AQ450" s="13" t="n">
        <v>0.106591</v>
      </c>
      <c r="AR450" s="13" t="n">
        <v>-0.038951</v>
      </c>
      <c r="AS450" s="13" t="n">
        <v>0.098207</v>
      </c>
      <c r="AT450" s="13" t="n">
        <v>-0.018064</v>
      </c>
      <c r="AU450" s="13" t="n">
        <v>-0.082414</v>
      </c>
      <c r="AV450" s="13" t="n">
        <v>0.006415</v>
      </c>
      <c r="AW450" s="13" t="n">
        <v>0.007317</v>
      </c>
      <c r="AX450" s="13" t="n">
        <v>-0.042776</v>
      </c>
      <c r="AY450" s="13" t="n">
        <v>0.040472</v>
      </c>
      <c r="AZ450" s="13" t="n">
        <v>0.017018</v>
      </c>
      <c r="BA450" s="13" t="n">
        <v>-0.015139</v>
      </c>
      <c r="BB450" s="13" t="n">
        <v>-0.161812</v>
      </c>
      <c r="BC450" s="13" t="n">
        <v>0.111969</v>
      </c>
      <c r="BD450" s="13" t="n">
        <v>-0.107365</v>
      </c>
      <c r="BE450" s="13" t="n">
        <v>0.241551</v>
      </c>
      <c r="BF450" s="13" t="n">
        <v>-0.10866</v>
      </c>
      <c r="BG450" s="13" t="n">
        <v>-0.001833</v>
      </c>
      <c r="BH450" s="13" t="n">
        <v>-0.062443</v>
      </c>
      <c r="BI450" s="13" t="n">
        <v>-0.269076</v>
      </c>
      <c r="BJ450" s="13" t="n">
        <v>0.010989</v>
      </c>
      <c r="BK450" s="13" t="n">
        <v>-0.256793</v>
      </c>
      <c r="BM450" s="13" t="n">
        <v>0.011786</v>
      </c>
      <c r="BN450" s="13" t="n">
        <v>0.042437</v>
      </c>
      <c r="BO450" s="13" t="n">
        <v>-0.056357</v>
      </c>
      <c r="BP450" s="13" t="n">
        <v>-0.016646</v>
      </c>
      <c r="BQ450" s="13" t="n">
        <v>0.006463</v>
      </c>
      <c r="BR450" s="13" t="n">
        <v>0.004198</v>
      </c>
      <c r="BS450" s="13" t="n">
        <v>0.005174</v>
      </c>
      <c r="BT450" s="13" t="n">
        <v>0.034879</v>
      </c>
      <c r="BU450" s="13" t="n">
        <v>0.006381</v>
      </c>
      <c r="BV450" s="13" t="n">
        <v>-0.009406</v>
      </c>
      <c r="BW450" s="13" t="n">
        <v>-0.047714</v>
      </c>
      <c r="BX450" s="13" t="n">
        <v>0.027376</v>
      </c>
      <c r="BY450" s="13" t="n">
        <v>-0.104935</v>
      </c>
      <c r="BZ450" s="13" t="n">
        <v>0.064705</v>
      </c>
      <c r="CA450" s="13" t="n">
        <v>0.01336</v>
      </c>
      <c r="CB450" s="13" t="n">
        <v>-0.007174</v>
      </c>
      <c r="CC450" s="13" t="n">
        <v>0.052356</v>
      </c>
      <c r="CD450" s="13" t="n">
        <v>-0.082335</v>
      </c>
      <c r="CE450" s="13" t="n">
        <v>0.076129</v>
      </c>
      <c r="CF450" s="13" t="n">
        <v>0.005541</v>
      </c>
      <c r="CG450" s="13" t="n">
        <v>-0.033101</v>
      </c>
      <c r="CH450" s="13" t="n">
        <v>0.047123</v>
      </c>
      <c r="CI450" s="13" t="n">
        <v>0.016769</v>
      </c>
      <c r="CJ450" s="13" t="n">
        <v>0.029351</v>
      </c>
      <c r="CK450" s="13" t="n">
        <v>0.030182</v>
      </c>
      <c r="CL450" s="13" t="n">
        <v>-0.054542</v>
      </c>
      <c r="CM450" s="13" t="n">
        <v>-0.10853</v>
      </c>
      <c r="CN450" s="13" t="n">
        <v>-0.201526</v>
      </c>
      <c r="CO450" s="13" t="n">
        <v>0.105089</v>
      </c>
      <c r="CP450" s="13" t="n">
        <v>0.011631</v>
      </c>
      <c r="CQ450" s="13" t="n">
        <v>-0.018583</v>
      </c>
      <c r="CR450" s="13" t="n">
        <v>0.017882</v>
      </c>
      <c r="CS450" s="13" t="n">
        <v>0.026214</v>
      </c>
      <c r="CT450" s="13" t="n">
        <v>-0.046749</v>
      </c>
      <c r="CU450" s="13" t="n">
        <v>-0.022802</v>
      </c>
      <c r="CV450" s="13" t="n">
        <v>0.160894</v>
      </c>
      <c r="CW450" s="13" t="n">
        <v>0.032226</v>
      </c>
      <c r="CX450" s="13" t="n">
        <v>0.008233</v>
      </c>
      <c r="CY450" s="13" t="n">
        <v>0.084093</v>
      </c>
      <c r="CZ450" s="13" t="n">
        <v>0.07392</v>
      </c>
      <c r="DA450" s="13" t="n">
        <v>0.047877</v>
      </c>
      <c r="DB450" s="13" t="n">
        <v>0.036587</v>
      </c>
      <c r="DC450" s="13" t="n">
        <v>-0.023503</v>
      </c>
      <c r="DD450" s="13" t="n">
        <v>-0.015461</v>
      </c>
      <c r="DE450" s="13" t="n">
        <v>0.012886</v>
      </c>
      <c r="DF450" s="13" t="n">
        <v>-0.007545</v>
      </c>
      <c r="DG450" s="13" t="n">
        <v>0.055337</v>
      </c>
      <c r="DH450" s="13" t="n">
        <v>-0.045384</v>
      </c>
      <c r="DI450" s="13" t="n">
        <v>0.058993</v>
      </c>
      <c r="DJ450" s="13" t="n">
        <v>0.03027</v>
      </c>
      <c r="DK450" s="13" t="n">
        <v>0.000341</v>
      </c>
      <c r="DL450" s="13" t="n">
        <v>0.039921</v>
      </c>
      <c r="DM450" s="13" t="n">
        <v>-0.05704</v>
      </c>
      <c r="DN450" s="13" t="n">
        <v>0.06335</v>
      </c>
      <c r="DO450" s="13" t="n">
        <v>-0.121937</v>
      </c>
      <c r="DP450" s="13" t="n">
        <v>0.073352</v>
      </c>
      <c r="DQ450" s="13" t="n">
        <v>0.000433</v>
      </c>
      <c r="DR450" s="13" t="n">
        <v>-0.087957</v>
      </c>
      <c r="DS450" s="13" t="n">
        <v>0.158705</v>
      </c>
      <c r="DT450" s="13" t="n">
        <v>0.04735</v>
      </c>
      <c r="DV450" s="13" t="n">
        <v>-0.005411</v>
      </c>
      <c r="DW450" s="13" t="n">
        <v>0.022524</v>
      </c>
      <c r="DX450" s="13" t="n">
        <v>-0.048484</v>
      </c>
      <c r="DY450" s="13" t="n">
        <v>0.009326</v>
      </c>
      <c r="DZ450" s="13" t="n">
        <v>0.009879</v>
      </c>
      <c r="EA450" s="13" t="n">
        <v>-0.010179</v>
      </c>
      <c r="EB450" s="13" t="n">
        <v>0.010639</v>
      </c>
      <c r="EC450" s="13" t="n">
        <v>0.030437</v>
      </c>
      <c r="ED450" s="13" t="n">
        <v>-0.000729</v>
      </c>
      <c r="EE450" s="13" t="n">
        <v>-0.021168</v>
      </c>
      <c r="EF450" s="13" t="n">
        <v>-0.051269</v>
      </c>
      <c r="EG450" s="13" t="n">
        <v>0.018092</v>
      </c>
      <c r="EH450" s="13" t="n">
        <v>-0.102403</v>
      </c>
      <c r="EI450" s="13" t="n">
        <v>0.093288</v>
      </c>
      <c r="EJ450" s="13" t="n">
        <v>0.01656</v>
      </c>
      <c r="EK450" s="13" t="n">
        <v>-0.010354</v>
      </c>
      <c r="EL450" s="13" t="n">
        <v>0.055833</v>
      </c>
      <c r="EM450" s="13" t="n">
        <v>-0.073708</v>
      </c>
      <c r="EN450" s="13" t="n">
        <v>0.072932</v>
      </c>
      <c r="EO450" s="13" t="n">
        <v>0.009449</v>
      </c>
      <c r="EP450" s="13" t="n">
        <v>-0.046219</v>
      </c>
      <c r="EQ450" s="13" t="n">
        <v>0.041285</v>
      </c>
      <c r="ER450" s="13" t="n">
        <v>0.017286</v>
      </c>
      <c r="ES450" s="13" t="n">
        <v>0.046172</v>
      </c>
      <c r="ET450" s="13" t="n">
        <v>0.029268</v>
      </c>
      <c r="EU450" s="13" t="n">
        <v>-0.046547</v>
      </c>
      <c r="EV450" s="13" t="n">
        <v>-0.112724</v>
      </c>
      <c r="EW450" s="13" t="n">
        <v>-0.23014</v>
      </c>
      <c r="EX450" s="13" t="n">
        <v>0.159501</v>
      </c>
      <c r="EY450" s="13" t="n">
        <v>0.023512</v>
      </c>
      <c r="EZ450" s="13" t="n">
        <v>0.003216</v>
      </c>
      <c r="FA450" s="13" t="n">
        <v>0.018249</v>
      </c>
      <c r="FB450" s="13" t="n">
        <v>0.00217</v>
      </c>
      <c r="FC450" s="13" t="n">
        <v>-0.044559</v>
      </c>
      <c r="FD450" s="13" t="n">
        <v>0.000743</v>
      </c>
      <c r="FE450" s="13" t="n">
        <v>0.173423</v>
      </c>
      <c r="FF450" s="13" t="n">
        <v>0.038113</v>
      </c>
      <c r="FG450" s="13" t="n">
        <v>0.011759</v>
      </c>
      <c r="FH450" s="13" t="n">
        <v>0.0714</v>
      </c>
      <c r="FI450" s="13" t="n">
        <v>0.086885</v>
      </c>
      <c r="FJ450" s="13" t="n">
        <v>0.043662</v>
      </c>
      <c r="FK450" s="13" t="n">
        <v>0.039444</v>
      </c>
      <c r="FL450" s="13" t="n">
        <v>-0.026355</v>
      </c>
      <c r="FM450" s="13" t="n">
        <v>-0.027717</v>
      </c>
      <c r="FN450" s="13" t="n">
        <v>0.015767</v>
      </c>
      <c r="FO450" s="13" t="n">
        <v>-0.011866</v>
      </c>
      <c r="FP450" s="13" t="n">
        <v>0.058004</v>
      </c>
      <c r="FQ450" s="13" t="n">
        <v>-0.04395</v>
      </c>
      <c r="FR450" s="13" t="n">
        <v>0.063957</v>
      </c>
      <c r="FS450" s="13" t="n">
        <v>0.023504</v>
      </c>
      <c r="FT450" s="13" t="n">
        <v>0.002904</v>
      </c>
      <c r="FU450" s="13" t="n">
        <v>0.038624</v>
      </c>
      <c r="FV450" s="13" t="n">
        <v>-0.058055</v>
      </c>
      <c r="FW450" s="13" t="n">
        <v>0.06776</v>
      </c>
      <c r="FX450" s="13" t="n">
        <v>-0.125042</v>
      </c>
      <c r="FY450" s="13" t="n">
        <v>0.065659</v>
      </c>
      <c r="FZ450" s="13" t="n">
        <v>-0.002083</v>
      </c>
      <c r="GA450" s="13" t="n">
        <v>-0.093846</v>
      </c>
      <c r="GB450" s="13" t="n">
        <v>0.114182</v>
      </c>
      <c r="GC450" s="13" t="n">
        <v>0.060974</v>
      </c>
    </row>
    <row r="451" customFormat="false" ht="15" hidden="false" customHeight="false" outlineLevel="0" collapsed="false">
      <c r="B451" s="8" t="str">
        <f aca="false">Deals!B451</f>
        <v>Eqt Corporation</v>
      </c>
      <c r="C451" s="12" t="n">
        <v>1</v>
      </c>
      <c r="D451" s="13" t="n">
        <v>-0.044966</v>
      </c>
      <c r="E451" s="13" t="n">
        <v>-0.046205</v>
      </c>
      <c r="F451" s="13" t="n">
        <v>-0.072757</v>
      </c>
      <c r="G451" s="13" t="n">
        <v>-0.055655</v>
      </c>
      <c r="H451" s="13" t="n">
        <v>0.056409</v>
      </c>
      <c r="I451" s="13" t="n">
        <v>0.027496</v>
      </c>
      <c r="J451" s="13" t="n">
        <v>0.070625</v>
      </c>
      <c r="K451" s="13" t="n">
        <v>-0.099674</v>
      </c>
      <c r="L451" s="13" t="n">
        <v>0.027576</v>
      </c>
      <c r="M451" s="13" t="n">
        <v>-0.133085</v>
      </c>
      <c r="N451" s="13" t="n">
        <v>-0.231969</v>
      </c>
      <c r="O451" s="13" t="n">
        <v>-0.447454</v>
      </c>
      <c r="P451" s="13" t="n">
        <v>0.009621</v>
      </c>
      <c r="Q451" s="13" t="n">
        <v>0.030704</v>
      </c>
      <c r="R451" s="13" t="n">
        <v>-0.067797</v>
      </c>
      <c r="S451" s="13" t="n">
        <v>0.144592</v>
      </c>
      <c r="T451" s="13" t="n">
        <v>-0.013983</v>
      </c>
      <c r="U451" s="13" t="n">
        <v>-0.103667</v>
      </c>
      <c r="V451" s="13" t="n">
        <v>-0.136066</v>
      </c>
      <c r="W451" s="13" t="n">
        <v>-0.044276</v>
      </c>
      <c r="X451" s="13" t="n">
        <v>-0.32495</v>
      </c>
      <c r="Y451" s="13" t="n">
        <v>0.046214</v>
      </c>
      <c r="Z451" s="13" t="n">
        <v>0.009398</v>
      </c>
      <c r="AA451" s="13" t="n">
        <v>-0.184358</v>
      </c>
      <c r="AB451" s="13" t="n">
        <v>0.248568</v>
      </c>
      <c r="AC451" s="13" t="n">
        <v>-0.444954</v>
      </c>
      <c r="AD451" s="13" t="n">
        <v>-0.024793</v>
      </c>
      <c r="AE451" s="13" t="n">
        <v>0.204429</v>
      </c>
      <c r="AF451" s="13" t="n">
        <v>1.063649</v>
      </c>
      <c r="AG451" s="13" t="n">
        <v>-0.085675</v>
      </c>
      <c r="AH451" s="13" t="n">
        <v>-0.107946</v>
      </c>
      <c r="AI451" s="13" t="n">
        <v>0.220168</v>
      </c>
      <c r="AJ451" s="13" t="n">
        <v>0.092975</v>
      </c>
      <c r="AK451" s="13" t="n">
        <v>-0.185255</v>
      </c>
      <c r="AL451" s="13" t="n">
        <v>0.17092</v>
      </c>
      <c r="AM451" s="13" t="n">
        <v>-0.017173</v>
      </c>
      <c r="AN451" s="13" t="n">
        <v>-0.145833</v>
      </c>
      <c r="AO451" s="13" t="n">
        <v>0.283242</v>
      </c>
      <c r="AP451" s="13" t="n">
        <v>0.090742</v>
      </c>
      <c r="AQ451" s="13" t="n">
        <v>0.044407</v>
      </c>
      <c r="AR451" s="13" t="n">
        <v>0.027987</v>
      </c>
      <c r="AS451" s="13" t="n">
        <v>0.093194</v>
      </c>
      <c r="AT451" s="13" t="n">
        <v>0.066092</v>
      </c>
      <c r="AU451" s="13" t="n">
        <v>-0.173854</v>
      </c>
      <c r="AV451" s="13" t="n">
        <v>-0.003263</v>
      </c>
      <c r="AW451" s="13" t="n">
        <v>0.116203</v>
      </c>
      <c r="AX451" s="13" t="n">
        <v>-0.026882</v>
      </c>
      <c r="AY451" s="13" t="n">
        <v>-0.024108</v>
      </c>
      <c r="AZ451" s="13" t="n">
        <v>0.122491</v>
      </c>
      <c r="BA451" s="13" t="n">
        <v>-0.025676</v>
      </c>
      <c r="BB451" s="13" t="n">
        <v>0.094824</v>
      </c>
      <c r="BC451" s="13" t="n">
        <v>0.487035</v>
      </c>
      <c r="BD451" s="13" t="n">
        <v>0.155187</v>
      </c>
      <c r="BE451" s="13" t="n">
        <v>0.203648</v>
      </c>
      <c r="BF451" s="13" t="n">
        <v>-0.279128</v>
      </c>
      <c r="BG451" s="13" t="n">
        <v>0.279942</v>
      </c>
      <c r="BH451" s="13" t="n">
        <v>0.08903</v>
      </c>
      <c r="BI451" s="13" t="n">
        <v>-0.14749</v>
      </c>
      <c r="BJ451" s="13" t="n">
        <v>0.026748</v>
      </c>
      <c r="BK451" s="13" t="n">
        <v>0.017208</v>
      </c>
      <c r="BM451" s="13" t="n">
        <v>0.011663</v>
      </c>
      <c r="BN451" s="13" t="n">
        <v>0.035426</v>
      </c>
      <c r="BO451" s="13" t="n">
        <v>-0.045676</v>
      </c>
      <c r="BP451" s="13" t="n">
        <v>0.006473</v>
      </c>
      <c r="BQ451" s="13" t="n">
        <v>-0.005327</v>
      </c>
      <c r="BR451" s="13" t="n">
        <v>0.020063</v>
      </c>
      <c r="BS451" s="13" t="n">
        <v>-0.01272</v>
      </c>
      <c r="BT451" s="13" t="n">
        <v>0.014976</v>
      </c>
      <c r="BU451" s="13" t="n">
        <v>0.009273</v>
      </c>
      <c r="BV451" s="13" t="n">
        <v>0.001285</v>
      </c>
      <c r="BW451" s="13" t="n">
        <v>-0.067217</v>
      </c>
      <c r="BX451" s="13" t="n">
        <v>-0.005803</v>
      </c>
      <c r="BY451" s="13" t="n">
        <v>-0.123647</v>
      </c>
      <c r="BZ451" s="13" t="n">
        <v>0.120059</v>
      </c>
      <c r="CA451" s="13" t="n">
        <v>0.022954</v>
      </c>
      <c r="CB451" s="13" t="n">
        <v>-0.00535</v>
      </c>
      <c r="CC451" s="13" t="n">
        <v>0.052887</v>
      </c>
      <c r="CD451" s="13" t="n">
        <v>-0.08963</v>
      </c>
      <c r="CE451" s="13" t="n">
        <v>0.074514</v>
      </c>
      <c r="CF451" s="13" t="n">
        <v>0.00375</v>
      </c>
      <c r="CG451" s="13" t="n">
        <v>-0.04878</v>
      </c>
      <c r="CH451" s="13" t="n">
        <v>0.061351</v>
      </c>
      <c r="CI451" s="13" t="n">
        <v>0.002694</v>
      </c>
      <c r="CJ451" s="13" t="n">
        <v>0.029897</v>
      </c>
      <c r="CK451" s="13" t="n">
        <v>0.023494</v>
      </c>
      <c r="CL451" s="13" t="n">
        <v>-0.026244</v>
      </c>
      <c r="CM451" s="13" t="n">
        <v>-0.106689</v>
      </c>
      <c r="CN451" s="13" t="n">
        <v>-0.320833</v>
      </c>
      <c r="CO451" s="13" t="n">
        <v>0.162651</v>
      </c>
      <c r="CP451" s="13" t="n">
        <v>0.034749</v>
      </c>
      <c r="CQ451" s="13" t="n">
        <v>0.028019</v>
      </c>
      <c r="CR451" s="13" t="n">
        <v>0.025861</v>
      </c>
      <c r="CS451" s="13" t="n">
        <v>0.055635</v>
      </c>
      <c r="CT451" s="13" t="n">
        <v>-0.030538</v>
      </c>
      <c r="CU451" s="13" t="n">
        <v>0.019421</v>
      </c>
      <c r="CV451" s="13" t="n">
        <v>0.161394</v>
      </c>
      <c r="CW451" s="13" t="n">
        <v>0.077555</v>
      </c>
      <c r="CX451" s="13" t="n">
        <v>0.023801</v>
      </c>
      <c r="CY451" s="13" t="n">
        <v>0.121902</v>
      </c>
      <c r="CZ451" s="13" t="n">
        <v>0.052824</v>
      </c>
      <c r="DA451" s="13" t="n">
        <v>0.032792</v>
      </c>
      <c r="DB451" s="13" t="n">
        <v>0.037667</v>
      </c>
      <c r="DC451" s="13" t="n">
        <v>-0.038754</v>
      </c>
      <c r="DD451" s="13" t="n">
        <v>0.013609</v>
      </c>
      <c r="DE451" s="13" t="n">
        <v>0.032297</v>
      </c>
      <c r="DF451" s="13" t="n">
        <v>-0.045915</v>
      </c>
      <c r="DG451" s="13" t="n">
        <v>0.045505</v>
      </c>
      <c r="DH451" s="13" t="n">
        <v>-0.013633</v>
      </c>
      <c r="DI451" s="13" t="n">
        <v>0.061869</v>
      </c>
      <c r="DJ451" s="13" t="n">
        <v>-0.027948</v>
      </c>
      <c r="DK451" s="13" t="n">
        <v>0.02007</v>
      </c>
      <c r="DL451" s="13" t="n">
        <v>0.011779</v>
      </c>
      <c r="DM451" s="13" t="n">
        <v>-0.057821</v>
      </c>
      <c r="DN451" s="13" t="n">
        <v>0.009084</v>
      </c>
      <c r="DO451" s="13" t="n">
        <v>-0.100595</v>
      </c>
      <c r="DP451" s="13" t="n">
        <v>0.096505</v>
      </c>
      <c r="DQ451" s="13" t="n">
        <v>-0.025527</v>
      </c>
      <c r="DR451" s="13" t="n">
        <v>-0.098613</v>
      </c>
      <c r="DS451" s="13" t="n">
        <v>0.08813</v>
      </c>
      <c r="DT451" s="13" t="n">
        <v>0.068372</v>
      </c>
      <c r="DV451" s="13" t="n">
        <v>0.007425</v>
      </c>
      <c r="DW451" s="13" t="n">
        <v>0.033945</v>
      </c>
      <c r="DX451" s="13" t="n">
        <v>-0.050433</v>
      </c>
      <c r="DY451" s="13" t="n">
        <v>0.003816</v>
      </c>
      <c r="DZ451" s="13" t="n">
        <v>-0.006513</v>
      </c>
      <c r="EA451" s="13" t="n">
        <v>0.021359</v>
      </c>
      <c r="EB451" s="13" t="n">
        <v>-0.007245</v>
      </c>
      <c r="EC451" s="13" t="n">
        <v>0.010748</v>
      </c>
      <c r="ED451" s="13" t="n">
        <v>0.00862</v>
      </c>
      <c r="EE451" s="13" t="n">
        <v>0.003821</v>
      </c>
      <c r="EF451" s="13" t="n">
        <v>-0.070345</v>
      </c>
      <c r="EG451" s="13" t="n">
        <v>0.002937</v>
      </c>
      <c r="EH451" s="13" t="n">
        <v>-0.12324</v>
      </c>
      <c r="EI451" s="13" t="n">
        <v>0.13237</v>
      </c>
      <c r="EJ451" s="13" t="n">
        <v>0.016318</v>
      </c>
      <c r="EK451" s="13" t="n">
        <v>-0.004615</v>
      </c>
      <c r="EL451" s="13" t="n">
        <v>0.054377</v>
      </c>
      <c r="EM451" s="13" t="n">
        <v>-0.100357</v>
      </c>
      <c r="EN451" s="13" t="n">
        <v>0.078315</v>
      </c>
      <c r="EO451" s="13" t="n">
        <v>0.014164</v>
      </c>
      <c r="EP451" s="13" t="n">
        <v>-0.054062</v>
      </c>
      <c r="EQ451" s="13" t="n">
        <v>0.058993</v>
      </c>
      <c r="ER451" s="13" t="n">
        <v>0.001807</v>
      </c>
      <c r="ES451" s="13" t="n">
        <v>0.032598</v>
      </c>
      <c r="ET451" s="13" t="n">
        <v>0.029347</v>
      </c>
      <c r="EU451" s="13" t="n">
        <v>-0.025615</v>
      </c>
      <c r="EV451" s="13" t="n">
        <v>-0.113674</v>
      </c>
      <c r="EW451" s="13" t="n">
        <v>-0.322364</v>
      </c>
      <c r="EX451" s="13" t="n">
        <v>0.243011</v>
      </c>
      <c r="EY451" s="13" t="n">
        <v>0.036878</v>
      </c>
      <c r="EZ451" s="13" t="n">
        <v>0.036201</v>
      </c>
      <c r="FA451" s="13" t="n">
        <v>0.017828</v>
      </c>
      <c r="FB451" s="13" t="n">
        <v>0.058893</v>
      </c>
      <c r="FC451" s="13" t="n">
        <v>-0.03982</v>
      </c>
      <c r="FD451" s="13" t="n">
        <v>0.028925</v>
      </c>
      <c r="FE451" s="13" t="n">
        <v>0.17725</v>
      </c>
      <c r="FF451" s="13" t="n">
        <v>0.077862</v>
      </c>
      <c r="FG451" s="13" t="n">
        <v>0.037767</v>
      </c>
      <c r="FH451" s="13" t="n">
        <v>0.124762</v>
      </c>
      <c r="FI451" s="13" t="n">
        <v>0.075836</v>
      </c>
      <c r="FJ451" s="13" t="n">
        <v>0.022259</v>
      </c>
      <c r="FK451" s="13" t="n">
        <v>0.024649</v>
      </c>
      <c r="FL451" s="13" t="n">
        <v>-0.032897</v>
      </c>
      <c r="FM451" s="13" t="n">
        <v>0.009484</v>
      </c>
      <c r="FN451" s="13" t="n">
        <v>0.032401</v>
      </c>
      <c r="FO451" s="13" t="n">
        <v>-0.042227</v>
      </c>
      <c r="FP451" s="13" t="n">
        <v>0.036012</v>
      </c>
      <c r="FQ451" s="13" t="n">
        <v>-0.010791</v>
      </c>
      <c r="FR451" s="13" t="n">
        <v>0.059268</v>
      </c>
      <c r="FS451" s="13" t="n">
        <v>-0.027601</v>
      </c>
      <c r="FT451" s="13" t="n">
        <v>0.023828</v>
      </c>
      <c r="FU451" s="13" t="n">
        <v>-0.00181</v>
      </c>
      <c r="FV451" s="13" t="n">
        <v>-0.059716</v>
      </c>
      <c r="FW451" s="13" t="n">
        <v>0.010661</v>
      </c>
      <c r="FX451" s="13" t="n">
        <v>-0.095414</v>
      </c>
      <c r="FY451" s="13" t="n">
        <v>0.094773</v>
      </c>
      <c r="FZ451" s="13" t="n">
        <v>-0.024873</v>
      </c>
      <c r="GA451" s="13" t="n">
        <v>-0.093939</v>
      </c>
      <c r="GB451" s="13" t="n">
        <v>0.085451</v>
      </c>
      <c r="GC451" s="13" t="n">
        <v>0.06848</v>
      </c>
    </row>
    <row r="452" customFormat="false" ht="15" hidden="false" customHeight="false" outlineLevel="0" collapsed="false">
      <c r="B452" s="8" t="str">
        <f aca="false">Deals!B452</f>
        <v>Genuine Parts Co</v>
      </c>
      <c r="C452" s="12" t="n">
        <v>1</v>
      </c>
      <c r="D452" s="13" t="n">
        <v>0.029203</v>
      </c>
      <c r="E452" s="13" t="n">
        <v>0.095358</v>
      </c>
      <c r="F452" s="13" t="n">
        <v>-0.117517</v>
      </c>
      <c r="G452" s="13" t="n">
        <v>-0.013937</v>
      </c>
      <c r="H452" s="13" t="n">
        <v>-0.016919</v>
      </c>
      <c r="I452" s="13" t="n">
        <v>0.027966</v>
      </c>
      <c r="J452" s="13" t="n">
        <v>0.018945</v>
      </c>
      <c r="K452" s="13" t="n">
        <v>0.060137</v>
      </c>
      <c r="L452" s="13" t="n">
        <v>0.026102</v>
      </c>
      <c r="M452" s="13" t="n">
        <v>0.002704</v>
      </c>
      <c r="N452" s="13" t="n">
        <v>-0.014889</v>
      </c>
      <c r="O452" s="13" t="n">
        <v>0.05913</v>
      </c>
      <c r="P452" s="13" t="n">
        <v>-0.067207</v>
      </c>
      <c r="Q452" s="13" t="n">
        <v>0.039575</v>
      </c>
      <c r="R452" s="13" t="n">
        <v>0.089762</v>
      </c>
      <c r="S452" s="13" t="n">
        <v>0.036891</v>
      </c>
      <c r="T452" s="13" t="n">
        <v>-0.084709</v>
      </c>
      <c r="U452" s="13" t="n">
        <v>-0.035498</v>
      </c>
      <c r="V452" s="13" t="n">
        <v>0.055035</v>
      </c>
      <c r="W452" s="13" t="n">
        <v>-0.062367</v>
      </c>
      <c r="X452" s="13" t="n">
        <v>-0.070325</v>
      </c>
      <c r="Y452" s="13" t="n">
        <v>0.111452</v>
      </c>
      <c r="Z452" s="13" t="n">
        <v>0.030023</v>
      </c>
      <c r="AA452" s="13" t="n">
        <v>0.01745</v>
      </c>
      <c r="AB452" s="13" t="n">
        <v>0.025132</v>
      </c>
      <c r="AC452" s="13" t="n">
        <v>-0.119175</v>
      </c>
      <c r="AD452" s="13" t="n">
        <v>-0.06765</v>
      </c>
      <c r="AE452" s="13" t="n">
        <v>-0.219166</v>
      </c>
      <c r="AF452" s="13" t="n">
        <v>0.177484</v>
      </c>
      <c r="AG452" s="13" t="n">
        <v>0.052094</v>
      </c>
      <c r="AH452" s="13" t="n">
        <v>0.052032</v>
      </c>
      <c r="AI452" s="13" t="n">
        <v>0.036684</v>
      </c>
      <c r="AJ452" s="13" t="n">
        <v>0.047587</v>
      </c>
      <c r="AK452" s="13" t="n">
        <v>0.016095</v>
      </c>
      <c r="AL452" s="13" t="n">
        <v>-0.049806</v>
      </c>
      <c r="AM452" s="13" t="n">
        <v>0.087803</v>
      </c>
      <c r="AN452" s="13" t="n">
        <v>0.028972</v>
      </c>
      <c r="AO452" s="13" t="n">
        <v>-0.06522</v>
      </c>
      <c r="AP452" s="13" t="n">
        <v>0.122177</v>
      </c>
      <c r="AQ452" s="13" t="n">
        <v>0.104936</v>
      </c>
      <c r="AR452" s="13" t="n">
        <v>0.081149</v>
      </c>
      <c r="AS452" s="13" t="n">
        <v>0.049212</v>
      </c>
      <c r="AT452" s="13" t="n">
        <v>-0.029248</v>
      </c>
      <c r="AU452" s="13" t="n">
        <v>0.003558</v>
      </c>
      <c r="AV452" s="13" t="n">
        <v>-0.037268</v>
      </c>
      <c r="AW452" s="13" t="n">
        <v>-0.001187</v>
      </c>
      <c r="AX452" s="13" t="n">
        <v>0.081498</v>
      </c>
      <c r="AY452" s="13" t="n">
        <v>-0.025704</v>
      </c>
      <c r="AZ452" s="13" t="n">
        <v>0.103922</v>
      </c>
      <c r="BA452" s="13" t="n">
        <v>-0.049715</v>
      </c>
      <c r="BB452" s="13" t="n">
        <v>-0.083089</v>
      </c>
      <c r="BC452" s="13" t="n">
        <v>0.038924</v>
      </c>
      <c r="BD452" s="13" t="n">
        <v>0.031979</v>
      </c>
      <c r="BE452" s="13" t="n">
        <v>0.051365</v>
      </c>
      <c r="BF452" s="13" t="n">
        <v>-0.020734</v>
      </c>
      <c r="BG452" s="13" t="n">
        <v>0.149398</v>
      </c>
      <c r="BH452" s="13" t="n">
        <v>0.02054</v>
      </c>
      <c r="BI452" s="13" t="n">
        <v>-0.042882</v>
      </c>
      <c r="BJ452" s="13" t="n">
        <v>0.191133</v>
      </c>
      <c r="BK452" s="13" t="n">
        <v>0.030755</v>
      </c>
      <c r="BM452" s="13" t="n">
        <v>0.007703</v>
      </c>
      <c r="BN452" s="13" t="n">
        <v>0.056247</v>
      </c>
      <c r="BO452" s="13" t="n">
        <v>-0.049482</v>
      </c>
      <c r="BP452" s="13" t="n">
        <v>0.001997</v>
      </c>
      <c r="BQ452" s="13" t="n">
        <v>-0.00721</v>
      </c>
      <c r="BR452" s="13" t="n">
        <v>0.045945</v>
      </c>
      <c r="BS452" s="13" t="n">
        <v>0.013577</v>
      </c>
      <c r="BT452" s="13" t="n">
        <v>0.031178</v>
      </c>
      <c r="BU452" s="13" t="n">
        <v>0.031503</v>
      </c>
      <c r="BV452" s="13" t="n">
        <v>0.003622</v>
      </c>
      <c r="BW452" s="13" t="n">
        <v>-0.100105</v>
      </c>
      <c r="BX452" s="13" t="n">
        <v>0.01902</v>
      </c>
      <c r="BY452" s="13" t="n">
        <v>-0.114177</v>
      </c>
      <c r="BZ452" s="13" t="n">
        <v>0.10528</v>
      </c>
      <c r="CA452" s="13" t="n">
        <v>0.049014</v>
      </c>
      <c r="CB452" s="13" t="n">
        <v>0.009375</v>
      </c>
      <c r="CC452" s="13" t="n">
        <v>0.040175</v>
      </c>
      <c r="CD452" s="13" t="n">
        <v>-0.077156</v>
      </c>
      <c r="CE452" s="13" t="n">
        <v>0.095604</v>
      </c>
      <c r="CF452" s="13" t="n">
        <v>0.012269</v>
      </c>
      <c r="CG452" s="13" t="n">
        <v>-0.046106</v>
      </c>
      <c r="CH452" s="13" t="n">
        <v>0.03074</v>
      </c>
      <c r="CI452" s="13" t="n">
        <v>0.015052</v>
      </c>
      <c r="CJ452" s="13" t="n">
        <v>0.040888</v>
      </c>
      <c r="CK452" s="13" t="n">
        <v>0.02847</v>
      </c>
      <c r="CL452" s="13" t="n">
        <v>-0.018014</v>
      </c>
      <c r="CM452" s="13" t="n">
        <v>-0.071353</v>
      </c>
      <c r="CN452" s="13" t="n">
        <v>-0.185883</v>
      </c>
      <c r="CO452" s="13" t="n">
        <v>0.145135</v>
      </c>
      <c r="CP452" s="13" t="n">
        <v>0.091203</v>
      </c>
      <c r="CQ452" s="13" t="n">
        <v>0.008282</v>
      </c>
      <c r="CR452" s="13" t="n">
        <v>0.074489</v>
      </c>
      <c r="CS452" s="13" t="n">
        <v>0.035349</v>
      </c>
      <c r="CT452" s="13" t="n">
        <v>-0.025095</v>
      </c>
      <c r="CU452" s="13" t="n">
        <v>0.015228</v>
      </c>
      <c r="CV452" s="13" t="n">
        <v>0.126834</v>
      </c>
      <c r="CW452" s="13" t="n">
        <v>0.058211</v>
      </c>
      <c r="CX452" s="13" t="n">
        <v>0.006644</v>
      </c>
      <c r="CY452" s="13" t="n">
        <v>0.052711</v>
      </c>
      <c r="CZ452" s="13" t="n">
        <v>0.041592</v>
      </c>
      <c r="DA452" s="13" t="n">
        <v>0.031215</v>
      </c>
      <c r="DB452" s="13" t="n">
        <v>-0.000996</v>
      </c>
      <c r="DC452" s="13" t="n">
        <v>0.002585</v>
      </c>
      <c r="DD452" s="13" t="n">
        <v>0.018915</v>
      </c>
      <c r="DE452" s="13" t="n">
        <v>0.015678</v>
      </c>
      <c r="DF452" s="13" t="n">
        <v>-0.05048</v>
      </c>
      <c r="DG452" s="13" t="n">
        <v>0.055583</v>
      </c>
      <c r="DH452" s="13" t="n">
        <v>-0.019604</v>
      </c>
      <c r="DI452" s="13" t="n">
        <v>0.058722</v>
      </c>
      <c r="DJ452" s="13" t="n">
        <v>-0.071201</v>
      </c>
      <c r="DK452" s="13" t="n">
        <v>0.004318</v>
      </c>
      <c r="DL452" s="13" t="n">
        <v>0.011975</v>
      </c>
      <c r="DM452" s="13" t="n">
        <v>-0.07864</v>
      </c>
      <c r="DN452" s="13" t="n">
        <v>0.01079</v>
      </c>
      <c r="DO452" s="13" t="n">
        <v>-0.09489</v>
      </c>
      <c r="DP452" s="13" t="n">
        <v>0.108125</v>
      </c>
      <c r="DQ452" s="13" t="n">
        <v>-0.032816</v>
      </c>
      <c r="DR452" s="13" t="n">
        <v>-0.097124</v>
      </c>
      <c r="DS452" s="13" t="n">
        <v>0.079647</v>
      </c>
      <c r="DT452" s="13" t="n">
        <v>0.052705</v>
      </c>
      <c r="DV452" s="13" t="n">
        <v>0.008793</v>
      </c>
      <c r="DW452" s="13" t="n">
        <v>0.055211</v>
      </c>
      <c r="DX452" s="13" t="n">
        <v>-0.04486</v>
      </c>
      <c r="DY452" s="13" t="n">
        <v>-0.001829</v>
      </c>
      <c r="DZ452" s="13" t="n">
        <v>-0.009547</v>
      </c>
      <c r="EA452" s="13" t="n">
        <v>0.045144</v>
      </c>
      <c r="EB452" s="13" t="n">
        <v>0.013947</v>
      </c>
      <c r="EC452" s="13" t="n">
        <v>0.032185</v>
      </c>
      <c r="ED452" s="13" t="n">
        <v>0.030858</v>
      </c>
      <c r="EE452" s="13" t="n">
        <v>-0.000878</v>
      </c>
      <c r="EF452" s="13" t="n">
        <v>-0.102856</v>
      </c>
      <c r="EG452" s="13" t="n">
        <v>0.0193</v>
      </c>
      <c r="EH452" s="13" t="n">
        <v>-0.118256</v>
      </c>
      <c r="EI452" s="13" t="n">
        <v>0.112082</v>
      </c>
      <c r="EJ452" s="13" t="n">
        <v>0.05047</v>
      </c>
      <c r="EK452" s="13" t="n">
        <v>0.004414</v>
      </c>
      <c r="EL452" s="13" t="n">
        <v>0.045636</v>
      </c>
      <c r="EM452" s="13" t="n">
        <v>-0.085719</v>
      </c>
      <c r="EN452" s="13" t="n">
        <v>0.094344</v>
      </c>
      <c r="EO452" s="13" t="n">
        <v>0.009871</v>
      </c>
      <c r="EP452" s="13" t="n">
        <v>-0.050563</v>
      </c>
      <c r="EQ452" s="13" t="n">
        <v>0.032459</v>
      </c>
      <c r="ER452" s="13" t="n">
        <v>0.011985</v>
      </c>
      <c r="ES452" s="13" t="n">
        <v>0.039272</v>
      </c>
      <c r="ET452" s="13" t="n">
        <v>0.029408</v>
      </c>
      <c r="EU452" s="13" t="n">
        <v>-0.02365</v>
      </c>
      <c r="EV452" s="13" t="n">
        <v>-0.076039</v>
      </c>
      <c r="EW452" s="13" t="n">
        <v>-0.200642</v>
      </c>
      <c r="EX452" s="13" t="n">
        <v>0.153123</v>
      </c>
      <c r="EY452" s="13" t="n">
        <v>0.076251</v>
      </c>
      <c r="EZ452" s="13" t="n">
        <v>0.019646</v>
      </c>
      <c r="FA452" s="13" t="n">
        <v>0.073602</v>
      </c>
      <c r="FB452" s="13" t="n">
        <v>0.033359</v>
      </c>
      <c r="FC452" s="13" t="n">
        <v>-0.034294</v>
      </c>
      <c r="FD452" s="13" t="n">
        <v>0.009723</v>
      </c>
      <c r="FE452" s="13" t="n">
        <v>0.129694</v>
      </c>
      <c r="FF452" s="13" t="n">
        <v>0.059796</v>
      </c>
      <c r="FG452" s="13" t="n">
        <v>0.020209</v>
      </c>
      <c r="FH452" s="13" t="n">
        <v>0.046584</v>
      </c>
      <c r="FI452" s="13" t="n">
        <v>0.042845</v>
      </c>
      <c r="FJ452" s="13" t="n">
        <v>0.034177</v>
      </c>
      <c r="FK452" s="13" t="n">
        <v>-0.007006</v>
      </c>
      <c r="FL452" s="13" t="n">
        <v>0.001047</v>
      </c>
      <c r="FM452" s="13" t="n">
        <v>0.00943</v>
      </c>
      <c r="FN452" s="13" t="n">
        <v>0.0133</v>
      </c>
      <c r="FO452" s="13" t="n">
        <v>-0.050123</v>
      </c>
      <c r="FP452" s="13" t="n">
        <v>0.053583</v>
      </c>
      <c r="FQ452" s="13" t="n">
        <v>-0.022478</v>
      </c>
      <c r="FR452" s="13" t="n">
        <v>0.054778</v>
      </c>
      <c r="FS452" s="13" t="n">
        <v>-0.066878</v>
      </c>
      <c r="FT452" s="13" t="n">
        <v>0.009682</v>
      </c>
      <c r="FU452" s="13" t="n">
        <v>0.003909</v>
      </c>
      <c r="FV452" s="13" t="n">
        <v>-0.078286</v>
      </c>
      <c r="FW452" s="13" t="n">
        <v>-0.002641</v>
      </c>
      <c r="FX452" s="13" t="n">
        <v>-0.100149</v>
      </c>
      <c r="FY452" s="13" t="n">
        <v>0.112838</v>
      </c>
      <c r="FZ452" s="13" t="n">
        <v>-0.035444</v>
      </c>
      <c r="GA452" s="13" t="n">
        <v>-0.097565</v>
      </c>
      <c r="GB452" s="13" t="n">
        <v>0.086619</v>
      </c>
      <c r="GC452" s="13" t="n">
        <v>0.046762</v>
      </c>
    </row>
    <row r="453" customFormat="false" ht="15" hidden="false" customHeight="false" outlineLevel="0" collapsed="false">
      <c r="B453" s="8" t="str">
        <f aca="false">Deals!B453</f>
        <v>Carlisle Companies Incorporated</v>
      </c>
      <c r="C453" s="12" t="n">
        <v>1</v>
      </c>
      <c r="D453" s="13" t="n">
        <v>-0.011481</v>
      </c>
      <c r="E453" s="13" t="n">
        <v>0.004927</v>
      </c>
      <c r="F453" s="13" t="n">
        <v>-0.095701</v>
      </c>
      <c r="G453" s="13" t="n">
        <v>0.014576</v>
      </c>
      <c r="H453" s="13" t="n">
        <v>0.031798</v>
      </c>
      <c r="I453" s="13" t="n">
        <v>0.000278</v>
      </c>
      <c r="J453" s="13" t="n">
        <v>0.008567</v>
      </c>
      <c r="K453" s="13" t="n">
        <v>0.134152</v>
      </c>
      <c r="L453" s="13" t="n">
        <v>0.035575</v>
      </c>
      <c r="M453" s="13" t="n">
        <v>-0.039508</v>
      </c>
      <c r="N453" s="13" t="n">
        <v>-0.206979</v>
      </c>
      <c r="O453" s="13" t="n">
        <v>0.096594</v>
      </c>
      <c r="P453" s="13" t="n">
        <v>-0.047384</v>
      </c>
      <c r="Q453" s="13" t="n">
        <v>0.071727</v>
      </c>
      <c r="R453" s="13" t="n">
        <v>0.146199</v>
      </c>
      <c r="S453" s="13" t="n">
        <v>-0.003737</v>
      </c>
      <c r="T453" s="13" t="n">
        <v>0.153319</v>
      </c>
      <c r="U453" s="13" t="n">
        <v>-0.054518</v>
      </c>
      <c r="V453" s="13" t="n">
        <v>0.053259</v>
      </c>
      <c r="W453" s="13" t="n">
        <v>0.027064</v>
      </c>
      <c r="X453" s="13" t="n">
        <v>0.008668</v>
      </c>
      <c r="Y453" s="13" t="n">
        <v>0.004001</v>
      </c>
      <c r="Z453" s="13" t="n">
        <v>0.046242</v>
      </c>
      <c r="AA453" s="13" t="n">
        <v>0.027648</v>
      </c>
      <c r="AB453" s="13" t="n">
        <v>0.037569</v>
      </c>
      <c r="AC453" s="13" t="n">
        <v>-0.034664</v>
      </c>
      <c r="AD453" s="13" t="n">
        <v>-0.066825</v>
      </c>
      <c r="AE453" s="13" t="n">
        <v>-0.137725</v>
      </c>
      <c r="AF453" s="13" t="n">
        <v>-0.034483</v>
      </c>
      <c r="AG453" s="13" t="n">
        <v>-0.00496</v>
      </c>
      <c r="AH453" s="13" t="n">
        <v>-0.001585</v>
      </c>
      <c r="AI453" s="13" t="n">
        <v>-0.00493</v>
      </c>
      <c r="AJ453" s="13" t="n">
        <v>0.10409</v>
      </c>
      <c r="AK453" s="13" t="n">
        <v>-0.065521</v>
      </c>
      <c r="AL453" s="13" t="n">
        <v>0.012258</v>
      </c>
      <c r="AM453" s="13" t="n">
        <v>0.173448</v>
      </c>
      <c r="AN453" s="13" t="n">
        <v>0.078368</v>
      </c>
      <c r="AO453" s="13" t="n">
        <v>-0.072032</v>
      </c>
      <c r="AP453" s="13" t="n">
        <v>0.00583</v>
      </c>
      <c r="AQ453" s="13" t="n">
        <v>0.133081</v>
      </c>
      <c r="AR453" s="13" t="n">
        <v>0.164479</v>
      </c>
      <c r="AS453" s="13" t="n">
        <v>0.006235</v>
      </c>
      <c r="AT453" s="13" t="n">
        <v>-0.004888</v>
      </c>
      <c r="AU453" s="13" t="n">
        <v>0.056746</v>
      </c>
      <c r="AV453" s="13" t="n">
        <v>0.044699</v>
      </c>
      <c r="AW453" s="13" t="n">
        <v>-0.056705</v>
      </c>
      <c r="AX453" s="13" t="n">
        <v>0.121384</v>
      </c>
      <c r="AY453" s="13" t="n">
        <v>0.01265</v>
      </c>
      <c r="AZ453" s="13" t="n">
        <v>0.101776</v>
      </c>
      <c r="BA453" s="13" t="n">
        <v>-0.099468</v>
      </c>
      <c r="BB453" s="13" t="n">
        <v>0.064894</v>
      </c>
      <c r="BC453" s="13" t="n">
        <v>0.035889</v>
      </c>
      <c r="BD453" s="13" t="n">
        <v>0.054652</v>
      </c>
      <c r="BE453" s="13" t="n">
        <v>-0.016926</v>
      </c>
      <c r="BF453" s="13" t="n">
        <v>-0.062178</v>
      </c>
      <c r="BG453" s="13" t="n">
        <v>0.240937</v>
      </c>
      <c r="BH453" s="13" t="n">
        <v>0.001047</v>
      </c>
      <c r="BI453" s="13" t="n">
        <v>-0.05158</v>
      </c>
      <c r="BJ453" s="13" t="n">
        <v>-0.14839</v>
      </c>
      <c r="BK453" s="13" t="n">
        <v>0.104941</v>
      </c>
      <c r="BM453" s="13" t="n">
        <v>0.006204</v>
      </c>
      <c r="BN453" s="13" t="n">
        <v>0.045127</v>
      </c>
      <c r="BO453" s="13" t="n">
        <v>-0.034703</v>
      </c>
      <c r="BP453" s="13" t="n">
        <v>-0.00088</v>
      </c>
      <c r="BQ453" s="13" t="n">
        <v>-0.006974</v>
      </c>
      <c r="BR453" s="13" t="n">
        <v>0.024488</v>
      </c>
      <c r="BS453" s="13" t="n">
        <v>-0.002915</v>
      </c>
      <c r="BT453" s="13" t="n">
        <v>0.024557</v>
      </c>
      <c r="BU453" s="13" t="n">
        <v>-0.006231</v>
      </c>
      <c r="BV453" s="13" t="n">
        <v>-0.01801</v>
      </c>
      <c r="BW453" s="13" t="n">
        <v>-0.08171</v>
      </c>
      <c r="BX453" s="13" t="n">
        <v>0.035196</v>
      </c>
      <c r="BY453" s="13" t="n">
        <v>-0.10699</v>
      </c>
      <c r="BZ453" s="13" t="n">
        <v>0.105701</v>
      </c>
      <c r="CA453" s="13" t="n">
        <v>0.030243</v>
      </c>
      <c r="CB453" s="13" t="n">
        <v>-0.005953</v>
      </c>
      <c r="CC453" s="13" t="n">
        <v>0.042376</v>
      </c>
      <c r="CD453" s="13" t="n">
        <v>-0.07346</v>
      </c>
      <c r="CE453" s="13" t="n">
        <v>0.088546</v>
      </c>
      <c r="CF453" s="13" t="n">
        <v>0.020084</v>
      </c>
      <c r="CG453" s="13" t="n">
        <v>-0.048928</v>
      </c>
      <c r="CH453" s="13" t="n">
        <v>0.052103</v>
      </c>
      <c r="CI453" s="13" t="n">
        <v>-0.001482</v>
      </c>
      <c r="CJ453" s="13" t="n">
        <v>0.033055</v>
      </c>
      <c r="CK453" s="13" t="n">
        <v>0.036052</v>
      </c>
      <c r="CL453" s="13" t="n">
        <v>-0.016351</v>
      </c>
      <c r="CM453" s="13" t="n">
        <v>-0.092258</v>
      </c>
      <c r="CN453" s="13" t="n">
        <v>-0.198695</v>
      </c>
      <c r="CO453" s="13" t="n">
        <v>0.116597</v>
      </c>
      <c r="CP453" s="13" t="n">
        <v>0.058158</v>
      </c>
      <c r="CQ453" s="13" t="n">
        <v>-0.009049</v>
      </c>
      <c r="CR453" s="13" t="n">
        <v>0.060667</v>
      </c>
      <c r="CS453" s="13" t="n">
        <v>0.04837</v>
      </c>
      <c r="CT453" s="13" t="n">
        <v>-0.036757</v>
      </c>
      <c r="CU453" s="13" t="n">
        <v>0.014828</v>
      </c>
      <c r="CV453" s="13" t="n">
        <v>0.168167</v>
      </c>
      <c r="CW453" s="13" t="n">
        <v>0.045756</v>
      </c>
      <c r="CX453" s="13" t="n">
        <v>-0.002059</v>
      </c>
      <c r="CY453" s="13" t="n">
        <v>0.092254</v>
      </c>
      <c r="CZ453" s="13" t="n">
        <v>0.040771</v>
      </c>
      <c r="DA453" s="13" t="n">
        <v>0.058012</v>
      </c>
      <c r="DB453" s="13" t="n">
        <v>0.022358</v>
      </c>
      <c r="DC453" s="13" t="n">
        <v>-0.012513</v>
      </c>
      <c r="DD453" s="13" t="n">
        <v>-0.012862</v>
      </c>
      <c r="DE453" s="13" t="n">
        <v>0.016428</v>
      </c>
      <c r="DF453" s="13" t="n">
        <v>-0.021588</v>
      </c>
      <c r="DG453" s="13" t="n">
        <v>0.053756</v>
      </c>
      <c r="DH453" s="13" t="n">
        <v>-0.030463</v>
      </c>
      <c r="DI453" s="13" t="n">
        <v>0.054007</v>
      </c>
      <c r="DJ453" s="13" t="n">
        <v>-0.041405</v>
      </c>
      <c r="DK453" s="13" t="n">
        <v>0.006859</v>
      </c>
      <c r="DL453" s="13" t="n">
        <v>0.035932</v>
      </c>
      <c r="DM453" s="13" t="n">
        <v>-0.048852</v>
      </c>
      <c r="DN453" s="13" t="n">
        <v>0.044371</v>
      </c>
      <c r="DO453" s="13" t="n">
        <v>-0.113068</v>
      </c>
      <c r="DP453" s="13" t="n">
        <v>0.068956</v>
      </c>
      <c r="DQ453" s="13" t="n">
        <v>-0.039545</v>
      </c>
      <c r="DR453" s="13" t="n">
        <v>-0.111256</v>
      </c>
      <c r="DS453" s="13" t="n">
        <v>0.1186</v>
      </c>
      <c r="DT453" s="13" t="n">
        <v>0.053685</v>
      </c>
      <c r="DV453" s="13" t="n">
        <v>0.007133</v>
      </c>
      <c r="DW453" s="13" t="n">
        <v>0.047611</v>
      </c>
      <c r="DX453" s="13" t="n">
        <v>-0.03467</v>
      </c>
      <c r="DY453" s="13" t="n">
        <v>-0.002521</v>
      </c>
      <c r="DZ453" s="13" t="n">
        <v>-0.0076</v>
      </c>
      <c r="EA453" s="13" t="n">
        <v>0.020404</v>
      </c>
      <c r="EB453" s="13" t="n">
        <v>0.010759</v>
      </c>
      <c r="EC453" s="13" t="n">
        <v>0.021261</v>
      </c>
      <c r="ED453" s="13" t="n">
        <v>-0.004456</v>
      </c>
      <c r="EE453" s="13" t="n">
        <v>-0.021531</v>
      </c>
      <c r="EF453" s="13" t="n">
        <v>-0.081302</v>
      </c>
      <c r="EG453" s="13" t="n">
        <v>0.037363</v>
      </c>
      <c r="EH453" s="13" t="n">
        <v>-0.112171</v>
      </c>
      <c r="EI453" s="13" t="n">
        <v>0.114885</v>
      </c>
      <c r="EJ453" s="13" t="n">
        <v>0.037869</v>
      </c>
      <c r="EK453" s="13" t="n">
        <v>-0.012058</v>
      </c>
      <c r="EL453" s="13" t="n">
        <v>0.043934</v>
      </c>
      <c r="EM453" s="13" t="n">
        <v>-0.072258</v>
      </c>
      <c r="EN453" s="13" t="n">
        <v>0.097213</v>
      </c>
      <c r="EO453" s="13" t="n">
        <v>0.0207</v>
      </c>
      <c r="EP453" s="13" t="n">
        <v>-0.053504</v>
      </c>
      <c r="EQ453" s="13" t="n">
        <v>0.051649</v>
      </c>
      <c r="ER453" s="13" t="n">
        <v>0.001274</v>
      </c>
      <c r="ES453" s="13" t="n">
        <v>0.037843</v>
      </c>
      <c r="ET453" s="13" t="n">
        <v>0.039703</v>
      </c>
      <c r="EU453" s="13" t="n">
        <v>-0.021457</v>
      </c>
      <c r="EV453" s="13" t="n">
        <v>-0.087648</v>
      </c>
      <c r="EW453" s="13" t="n">
        <v>-0.212334</v>
      </c>
      <c r="EX453" s="13" t="n">
        <v>0.135337</v>
      </c>
      <c r="EY453" s="13" t="n">
        <v>0.059304</v>
      </c>
      <c r="EZ453" s="13" t="n">
        <v>-0.006226</v>
      </c>
      <c r="FA453" s="13" t="n">
        <v>0.062515</v>
      </c>
      <c r="FB453" s="13" t="n">
        <v>0.051584</v>
      </c>
      <c r="FC453" s="13" t="n">
        <v>-0.040409</v>
      </c>
      <c r="FD453" s="13" t="n">
        <v>0.018557</v>
      </c>
      <c r="FE453" s="13" t="n">
        <v>0.172917</v>
      </c>
      <c r="FF453" s="13" t="n">
        <v>0.041069</v>
      </c>
      <c r="FG453" s="13" t="n">
        <v>0.00476</v>
      </c>
      <c r="FH453" s="13" t="n">
        <v>0.081124</v>
      </c>
      <c r="FI453" s="13" t="n">
        <v>0.054214</v>
      </c>
      <c r="FJ453" s="13" t="n">
        <v>0.05332</v>
      </c>
      <c r="FK453" s="13" t="n">
        <v>0.016144</v>
      </c>
      <c r="FL453" s="13" t="n">
        <v>-0.008976</v>
      </c>
      <c r="FM453" s="13" t="n">
        <v>-0.011142</v>
      </c>
      <c r="FN453" s="13" t="n">
        <v>0.012908</v>
      </c>
      <c r="FO453" s="13" t="n">
        <v>-0.016159</v>
      </c>
      <c r="FP453" s="13" t="n">
        <v>0.052565</v>
      </c>
      <c r="FQ453" s="13" t="n">
        <v>-0.036406</v>
      </c>
      <c r="FR453" s="13" t="n">
        <v>0.050779</v>
      </c>
      <c r="FS453" s="13" t="n">
        <v>-0.041859</v>
      </c>
      <c r="FT453" s="13" t="n">
        <v>0.00545</v>
      </c>
      <c r="FU453" s="13" t="n">
        <v>0.028508</v>
      </c>
      <c r="FV453" s="13" t="n">
        <v>-0.054502</v>
      </c>
      <c r="FW453" s="13" t="n">
        <v>0.038173</v>
      </c>
      <c r="FX453" s="13" t="n">
        <v>-0.110414</v>
      </c>
      <c r="FY453" s="13" t="n">
        <v>0.073636</v>
      </c>
      <c r="FZ453" s="13" t="n">
        <v>-0.035969</v>
      </c>
      <c r="GA453" s="13" t="n">
        <v>-0.110605</v>
      </c>
      <c r="GB453" s="13" t="n">
        <v>0.118592</v>
      </c>
      <c r="GC453" s="13" t="n">
        <v>0.057764</v>
      </c>
    </row>
    <row r="454" customFormat="false" ht="15" hidden="false" customHeight="false" outlineLevel="0" collapsed="false">
      <c r="B454" s="8" t="str">
        <f aca="false">Deals!B454</f>
        <v>Thermon Group Holdings, Inc.</v>
      </c>
      <c r="C454" s="12" t="n">
        <v>1</v>
      </c>
      <c r="D454" s="13" t="n">
        <v>0.017627</v>
      </c>
      <c r="E454" s="13" t="n">
        <v>-0.020701</v>
      </c>
      <c r="F454" s="13" t="n">
        <v>-0.058671</v>
      </c>
      <c r="G454" s="13" t="n">
        <v>0.027039</v>
      </c>
      <c r="H454" s="13" t="n">
        <v>0.016957</v>
      </c>
      <c r="I454" s="13" t="n">
        <v>0.011847</v>
      </c>
      <c r="J454" s="13" t="n">
        <v>-0.008239</v>
      </c>
      <c r="K454" s="13" t="n">
        <v>0.096196</v>
      </c>
      <c r="L454" s="13" t="n">
        <v>0.069007</v>
      </c>
      <c r="M454" s="13" t="n">
        <v>-0.03806</v>
      </c>
      <c r="N454" s="13" t="n">
        <v>-0.162917</v>
      </c>
      <c r="O454" s="13" t="n">
        <v>0.046803</v>
      </c>
      <c r="P454" s="13" t="n">
        <v>-0.102258</v>
      </c>
      <c r="Q454" s="13" t="n">
        <v>0.137081</v>
      </c>
      <c r="R454" s="13" t="n">
        <v>0.078925</v>
      </c>
      <c r="S454" s="13" t="n">
        <v>-0.014871</v>
      </c>
      <c r="T454" s="13" t="n">
        <v>0.052224</v>
      </c>
      <c r="U454" s="13" t="n">
        <v>-0.147732</v>
      </c>
      <c r="V454" s="13" t="n">
        <v>0.16697</v>
      </c>
      <c r="W454" s="13" t="n">
        <v>-0.012086</v>
      </c>
      <c r="X454" s="13" t="n">
        <v>-0.141673</v>
      </c>
      <c r="Y454" s="13" t="n">
        <v>0.056552</v>
      </c>
      <c r="Z454" s="13" t="n">
        <v>0.036989</v>
      </c>
      <c r="AA454" s="13" t="n">
        <v>0.101133</v>
      </c>
      <c r="AB454" s="13" t="n">
        <v>0.021341</v>
      </c>
      <c r="AC454" s="13" t="n">
        <v>-0.115672</v>
      </c>
      <c r="AD454" s="13" t="n">
        <v>-0.25865</v>
      </c>
      <c r="AE454" s="13" t="n">
        <v>-0.142288</v>
      </c>
      <c r="AF454" s="13" t="n">
        <v>0.013935</v>
      </c>
      <c r="AG454" s="13" t="n">
        <v>0.049084</v>
      </c>
      <c r="AH454" s="13" t="n">
        <v>-0.091079</v>
      </c>
      <c r="AI454" s="13" t="n">
        <v>-0.070007</v>
      </c>
      <c r="AJ454" s="13" t="n">
        <v>-0.028782</v>
      </c>
      <c r="AK454" s="13" t="n">
        <v>-0.146657</v>
      </c>
      <c r="AL454" s="13" t="n">
        <v>-0.101514</v>
      </c>
      <c r="AM454" s="13" t="n">
        <v>0.401388</v>
      </c>
      <c r="AN454" s="13" t="n">
        <v>0.105375</v>
      </c>
      <c r="AO454" s="13" t="n">
        <v>-0.066539</v>
      </c>
      <c r="AP454" s="13" t="n">
        <v>0.400274</v>
      </c>
      <c r="AQ454" s="13" t="n">
        <v>-0.046011</v>
      </c>
      <c r="AR454" s="13" t="n">
        <v>-0.02001</v>
      </c>
      <c r="AS454" s="13" t="n">
        <v>-0.087435</v>
      </c>
      <c r="AT454" s="13" t="n">
        <v>-0.022375</v>
      </c>
      <c r="AU454" s="13" t="n">
        <v>-0.0223</v>
      </c>
      <c r="AV454" s="13" t="n">
        <v>0.002401</v>
      </c>
      <c r="AW454" s="13" t="n">
        <v>0.036527</v>
      </c>
      <c r="AX454" s="13" t="n">
        <v>-0.001733</v>
      </c>
      <c r="AY454" s="13" t="n">
        <v>-0.001157</v>
      </c>
      <c r="AZ454" s="13" t="n">
        <v>-0.019119</v>
      </c>
      <c r="BA454" s="13" t="n">
        <v>0.012995</v>
      </c>
      <c r="BB454" s="13" t="n">
        <v>-0.001749</v>
      </c>
      <c r="BC454" s="13" t="n">
        <v>-0.053738</v>
      </c>
      <c r="BD454" s="13" t="n">
        <v>-0.074074</v>
      </c>
      <c r="BE454" s="13" t="n">
        <v>0.049333</v>
      </c>
      <c r="BF454" s="13" t="n">
        <v>-0.10737</v>
      </c>
      <c r="BG454" s="13" t="n">
        <v>0.108185</v>
      </c>
      <c r="BH454" s="13" t="n">
        <v>0.127168</v>
      </c>
      <c r="BI454" s="13" t="n">
        <v>-0.121937</v>
      </c>
      <c r="BJ454" s="13" t="n">
        <v>0.152498</v>
      </c>
      <c r="BK454" s="13" t="n">
        <v>0.143581</v>
      </c>
      <c r="BM454" s="13" t="n">
        <v>-0.004219</v>
      </c>
      <c r="BN454" s="13" t="n">
        <v>0.024217</v>
      </c>
      <c r="BO454" s="13" t="n">
        <v>-0.041791</v>
      </c>
      <c r="BP454" s="13" t="n">
        <v>0.005445</v>
      </c>
      <c r="BQ454" s="13" t="n">
        <v>0.007228</v>
      </c>
      <c r="BR454" s="13" t="n">
        <v>0.075031</v>
      </c>
      <c r="BS454" s="13" t="n">
        <v>0.00368</v>
      </c>
      <c r="BT454" s="13" t="n">
        <v>0.012109</v>
      </c>
      <c r="BU454" s="13" t="n">
        <v>0.026087</v>
      </c>
      <c r="BV454" s="13" t="n">
        <v>-0.04146</v>
      </c>
      <c r="BW454" s="13" t="n">
        <v>-0.10639</v>
      </c>
      <c r="BX454" s="13" t="n">
        <v>-0.001374</v>
      </c>
      <c r="BY454" s="13" t="n">
        <v>-0.111146</v>
      </c>
      <c r="BZ454" s="13" t="n">
        <v>0.097951</v>
      </c>
      <c r="CA454" s="13" t="n">
        <v>0.062737</v>
      </c>
      <c r="CB454" s="13" t="n">
        <v>-0.029465</v>
      </c>
      <c r="CC454" s="13" t="n">
        <v>0.020413</v>
      </c>
      <c r="CD454" s="13" t="n">
        <v>-0.079089</v>
      </c>
      <c r="CE454" s="13" t="n">
        <v>0.045992</v>
      </c>
      <c r="CF454" s="13" t="n">
        <v>-0.01234</v>
      </c>
      <c r="CG454" s="13" t="n">
        <v>-0.072345</v>
      </c>
      <c r="CH454" s="13" t="n">
        <v>0.028222</v>
      </c>
      <c r="CI454" s="13" t="n">
        <v>0.010274</v>
      </c>
      <c r="CJ454" s="13" t="n">
        <v>0.03501</v>
      </c>
      <c r="CK454" s="13" t="n">
        <v>0.02781</v>
      </c>
      <c r="CL454" s="13" t="n">
        <v>-0.045625</v>
      </c>
      <c r="CM454" s="13" t="n">
        <v>-0.043519</v>
      </c>
      <c r="CN454" s="13" t="n">
        <v>-0.218547</v>
      </c>
      <c r="CO454" s="13" t="n">
        <v>0.151495</v>
      </c>
      <c r="CP454" s="13" t="n">
        <v>0.062274</v>
      </c>
      <c r="CQ454" s="13" t="n">
        <v>0.065998</v>
      </c>
      <c r="CR454" s="13" t="n">
        <v>0.032659</v>
      </c>
      <c r="CS454" s="13" t="n">
        <v>0.037787</v>
      </c>
      <c r="CT454" s="13" t="n">
        <v>-0.042142</v>
      </c>
      <c r="CU454" s="13" t="n">
        <v>-0.004441</v>
      </c>
      <c r="CV454" s="13" t="n">
        <v>0.199117</v>
      </c>
      <c r="CW454" s="13" t="n">
        <v>0.093959</v>
      </c>
      <c r="CX454" s="13" t="n">
        <v>0.082666</v>
      </c>
      <c r="CY454" s="13" t="n">
        <v>0.106119</v>
      </c>
      <c r="CZ454" s="13" t="n">
        <v>0.018588</v>
      </c>
      <c r="DA454" s="13" t="n">
        <v>0.017138</v>
      </c>
      <c r="DB454" s="13" t="n">
        <v>0.008568</v>
      </c>
      <c r="DC454" s="13" t="n">
        <v>0.015969</v>
      </c>
      <c r="DD454" s="13" t="n">
        <v>-0.039027</v>
      </c>
      <c r="DE454" s="13" t="n">
        <v>0.042598</v>
      </c>
      <c r="DF454" s="13" t="n">
        <v>-0.036639</v>
      </c>
      <c r="DG454" s="13" t="n">
        <v>0.012365</v>
      </c>
      <c r="DH454" s="13" t="n">
        <v>-0.039551</v>
      </c>
      <c r="DI454" s="13" t="n">
        <v>0.022606</v>
      </c>
      <c r="DJ454" s="13" t="n">
        <v>-0.101461</v>
      </c>
      <c r="DK454" s="13" t="n">
        <v>0.008251</v>
      </c>
      <c r="DL454" s="13" t="n">
        <v>0.005535</v>
      </c>
      <c r="DM454" s="13" t="n">
        <v>-0.100427</v>
      </c>
      <c r="DN454" s="13" t="n">
        <v>-0.009566</v>
      </c>
      <c r="DO454" s="13" t="n">
        <v>-0.039563</v>
      </c>
      <c r="DP454" s="13" t="n">
        <v>0.078731</v>
      </c>
      <c r="DQ454" s="13" t="n">
        <v>0.007907</v>
      </c>
      <c r="DR454" s="13" t="n">
        <v>-0.073666</v>
      </c>
      <c r="DS454" s="13" t="n">
        <v>0.089828</v>
      </c>
      <c r="DT454" s="13" t="n">
        <v>0.005661</v>
      </c>
      <c r="DV454" s="13" t="n">
        <v>0.005639</v>
      </c>
      <c r="DW454" s="13" t="n">
        <v>0.001553</v>
      </c>
      <c r="DX454" s="13" t="n">
        <v>-0.054729</v>
      </c>
      <c r="DY454" s="13" t="n">
        <v>0.003436</v>
      </c>
      <c r="DZ454" s="13" t="n">
        <v>0.008356</v>
      </c>
      <c r="EA454" s="13" t="n">
        <v>0.05588</v>
      </c>
      <c r="EB454" s="13" t="n">
        <v>-0.003318</v>
      </c>
      <c r="EC454" s="13" t="n">
        <v>-0.011477</v>
      </c>
      <c r="ED454" s="13" t="n">
        <v>0.021333</v>
      </c>
      <c r="EE454" s="13" t="n">
        <v>-0.03153</v>
      </c>
      <c r="EF454" s="13" t="n">
        <v>-0.10005</v>
      </c>
      <c r="EG454" s="13" t="n">
        <v>-0.019527</v>
      </c>
      <c r="EH454" s="13" t="n">
        <v>-0.139953</v>
      </c>
      <c r="EI454" s="13" t="n">
        <v>0.139684</v>
      </c>
      <c r="EJ454" s="13" t="n">
        <v>0.063457</v>
      </c>
      <c r="EK454" s="13" t="n">
        <v>0.007924</v>
      </c>
      <c r="EL454" s="13" t="n">
        <v>0.01261</v>
      </c>
      <c r="EM454" s="13" t="n">
        <v>-0.092647</v>
      </c>
      <c r="EN454" s="13" t="n">
        <v>0.028727</v>
      </c>
      <c r="EO454" s="13" t="n">
        <v>-0.023811</v>
      </c>
      <c r="EP454" s="13" t="n">
        <v>-0.067317</v>
      </c>
      <c r="EQ454" s="13" t="n">
        <v>0.003148</v>
      </c>
      <c r="ER454" s="13" t="n">
        <v>-0.007231</v>
      </c>
      <c r="ES454" s="13" t="n">
        <v>0.025875</v>
      </c>
      <c r="ET454" s="13" t="n">
        <v>0.037857</v>
      </c>
      <c r="EU454" s="13" t="n">
        <v>0.024118</v>
      </c>
      <c r="EV454" s="13" t="n">
        <v>-0.024067</v>
      </c>
      <c r="EW454" s="13" t="n">
        <v>-0.207119</v>
      </c>
      <c r="EX454" s="13" t="n">
        <v>0.179482</v>
      </c>
      <c r="EY454" s="13" t="n">
        <v>0.096338</v>
      </c>
      <c r="EZ454" s="13" t="n">
        <v>0.104619</v>
      </c>
      <c r="FA454" s="13" t="n">
        <v>0.108013</v>
      </c>
      <c r="FB454" s="13" t="n">
        <v>0.027407</v>
      </c>
      <c r="FC454" s="13" t="n">
        <v>-0.035766</v>
      </c>
      <c r="FD454" s="13" t="n">
        <v>-0.010274</v>
      </c>
      <c r="FE454" s="13" t="n">
        <v>0.240612</v>
      </c>
      <c r="FF454" s="13" t="n">
        <v>0.135557</v>
      </c>
      <c r="FG454" s="13" t="n">
        <v>0.145872</v>
      </c>
      <c r="FH454" s="13" t="n">
        <v>0.125412</v>
      </c>
      <c r="FI454" s="13" t="n">
        <v>0.0025</v>
      </c>
      <c r="FJ454" s="13" t="n">
        <v>-0.001835</v>
      </c>
      <c r="FK454" s="13" t="n">
        <v>0.008948</v>
      </c>
      <c r="FL454" s="13" t="n">
        <v>0.037328</v>
      </c>
      <c r="FM454" s="13" t="n">
        <v>-0.047931</v>
      </c>
      <c r="FN454" s="13" t="n">
        <v>0.038013</v>
      </c>
      <c r="FO454" s="13" t="n">
        <v>-0.047</v>
      </c>
      <c r="FP454" s="13" t="n">
        <v>-0.012191</v>
      </c>
      <c r="FQ454" s="13" t="n">
        <v>-0.05156</v>
      </c>
      <c r="FR454" s="13" t="n">
        <v>-0.025657</v>
      </c>
      <c r="FS454" s="13" t="n">
        <v>-0.103698</v>
      </c>
      <c r="FT454" s="13" t="n">
        <v>-0.011993</v>
      </c>
      <c r="FU454" s="13" t="n">
        <v>0.028031</v>
      </c>
      <c r="FV454" s="13" t="n">
        <v>-0.14847</v>
      </c>
      <c r="FW454" s="13" t="n">
        <v>-0.024898</v>
      </c>
      <c r="FX454" s="13" t="n">
        <v>-0.045521</v>
      </c>
      <c r="FY454" s="13" t="n">
        <v>0.07809</v>
      </c>
      <c r="FZ454" s="13" t="n">
        <v>0.017632</v>
      </c>
      <c r="GA454" s="13" t="n">
        <v>-0.123383</v>
      </c>
      <c r="GB454" s="13" t="n">
        <v>0.057189</v>
      </c>
      <c r="GC454" s="13" t="n">
        <v>-0.032158</v>
      </c>
    </row>
    <row r="455" customFormat="false" ht="15" hidden="false" customHeight="false" outlineLevel="0" collapsed="false">
      <c r="B455" s="8" t="str">
        <f aca="false">Deals!B455</f>
        <v>Upland Software, Inc.</v>
      </c>
      <c r="C455" s="12" t="n">
        <v>1</v>
      </c>
      <c r="D455" s="13" t="n">
        <v>-0.075939</v>
      </c>
      <c r="E455" s="13" t="n">
        <v>0.067867</v>
      </c>
      <c r="F455" s="13" t="n">
        <v>0.031561</v>
      </c>
      <c r="G455" s="13" t="n">
        <v>0.206622</v>
      </c>
      <c r="H455" s="13" t="n">
        <v>-0.05627</v>
      </c>
      <c r="I455" s="13" t="n">
        <v>0.316894</v>
      </c>
      <c r="J455" s="13" t="n">
        <v>-0.039407</v>
      </c>
      <c r="K455" s="13" t="n">
        <v>-0.08874</v>
      </c>
      <c r="L455" s="13" t="n">
        <v>0.188378</v>
      </c>
      <c r="M455" s="13" t="n">
        <v>-0.131918</v>
      </c>
      <c r="N455" s="13" t="n">
        <v>-0.023832</v>
      </c>
      <c r="O455" s="13" t="n">
        <v>-0.109702</v>
      </c>
      <c r="P455" s="13" t="n">
        <v>-0.032051</v>
      </c>
      <c r="Q455" s="13" t="n">
        <v>0.149375</v>
      </c>
      <c r="R455" s="13" t="n">
        <v>0.12356</v>
      </c>
      <c r="S455" s="13" t="n">
        <v>0.206838</v>
      </c>
      <c r="T455" s="13" t="n">
        <v>0.097498</v>
      </c>
      <c r="U455" s="13" t="n">
        <v>0.006453</v>
      </c>
      <c r="V455" s="13" t="n">
        <v>-0.026929</v>
      </c>
      <c r="W455" s="13" t="n">
        <v>-0.033824</v>
      </c>
      <c r="X455" s="13" t="n">
        <v>-0.136167</v>
      </c>
      <c r="Y455" s="13" t="n">
        <v>-0.082632</v>
      </c>
      <c r="Z455" s="13" t="n">
        <v>0.075158</v>
      </c>
      <c r="AA455" s="13" t="n">
        <v>0.032818</v>
      </c>
      <c r="AB455" s="13" t="n">
        <v>-0.077499</v>
      </c>
      <c r="AC455" s="13" t="n">
        <v>0.093251</v>
      </c>
      <c r="AD455" s="13" t="n">
        <v>-0.00333</v>
      </c>
      <c r="AE455" s="13" t="n">
        <v>-0.310717</v>
      </c>
      <c r="AF455" s="13" t="n">
        <v>0.179344</v>
      </c>
      <c r="AG455" s="13" t="n">
        <v>0.092317</v>
      </c>
      <c r="AH455" s="13" t="n">
        <v>0.006078</v>
      </c>
      <c r="AI455" s="13" t="n">
        <v>-0.009781</v>
      </c>
      <c r="AJ455" s="13" t="n">
        <v>0.139454</v>
      </c>
      <c r="AK455" s="13" t="n">
        <v>-0.038756</v>
      </c>
      <c r="AL455" s="13" t="n">
        <v>0.106631</v>
      </c>
      <c r="AM455" s="13" t="n">
        <v>0.096596</v>
      </c>
      <c r="AN455" s="13" t="n">
        <v>0.00306</v>
      </c>
      <c r="AO455" s="13" t="n">
        <v>0.039224</v>
      </c>
      <c r="AP455" s="13" t="n">
        <v>0.036486</v>
      </c>
      <c r="AQ455" s="13" t="n">
        <v>-0.045317</v>
      </c>
      <c r="AR455" s="13" t="n">
        <v>0.050223</v>
      </c>
      <c r="AS455" s="13" t="n">
        <v>-0.172922</v>
      </c>
      <c r="AT455" s="13" t="n">
        <v>0.004391</v>
      </c>
      <c r="AU455" s="13" t="n">
        <v>-0.125577</v>
      </c>
      <c r="AV455" s="13" t="n">
        <v>0.082778</v>
      </c>
      <c r="AW455" s="13" t="n">
        <v>-0.142124</v>
      </c>
      <c r="AX455" s="13" t="n">
        <v>-0.002093</v>
      </c>
      <c r="AY455" s="13" t="n">
        <v>-0.413245</v>
      </c>
      <c r="AZ455" s="13" t="n">
        <v>-0.083759</v>
      </c>
      <c r="BA455" s="13" t="n">
        <v>0.092531</v>
      </c>
      <c r="BB455" s="13" t="n">
        <v>-0.037755</v>
      </c>
      <c r="BC455" s="13" t="n">
        <v>-0.066278</v>
      </c>
      <c r="BD455" s="13" t="n">
        <v>-0.152754</v>
      </c>
      <c r="BE455" s="13" t="n">
        <v>-0.116622</v>
      </c>
      <c r="BF455" s="13" t="n">
        <v>0.101669</v>
      </c>
      <c r="BG455" s="13" t="n">
        <v>-0.220386</v>
      </c>
      <c r="BH455" s="13" t="n">
        <v>-0.075088</v>
      </c>
      <c r="BI455" s="13" t="n">
        <v>-0.223496</v>
      </c>
      <c r="BJ455" s="13" t="n">
        <v>-0.01107</v>
      </c>
      <c r="BK455" s="13" t="n">
        <v>-0.062189</v>
      </c>
      <c r="BM455" s="13" t="n">
        <v>0.014033</v>
      </c>
      <c r="BN455" s="13" t="n">
        <v>0.035172</v>
      </c>
      <c r="BO455" s="13" t="n">
        <v>-0.022115</v>
      </c>
      <c r="BP455" s="13" t="n">
        <v>0.02973</v>
      </c>
      <c r="BQ455" s="13" t="n">
        <v>0.000982</v>
      </c>
      <c r="BR455" s="13" t="n">
        <v>0.142749</v>
      </c>
      <c r="BS455" s="13" t="n">
        <v>0.037192</v>
      </c>
      <c r="BT455" s="13" t="n">
        <v>-0.014032</v>
      </c>
      <c r="BU455" s="13" t="n">
        <v>0.049426</v>
      </c>
      <c r="BV455" s="13" t="n">
        <v>-0.034265</v>
      </c>
      <c r="BW455" s="13" t="n">
        <v>-0.144463</v>
      </c>
      <c r="BX455" s="13" t="n">
        <v>-0.020807</v>
      </c>
      <c r="BY455" s="13" t="n">
        <v>-0.14448</v>
      </c>
      <c r="BZ455" s="13" t="n">
        <v>0.127349</v>
      </c>
      <c r="CA455" s="13" t="n">
        <v>0.076712</v>
      </c>
      <c r="CB455" s="13" t="n">
        <v>0.007498</v>
      </c>
      <c r="CC455" s="13" t="n">
        <v>0.007617</v>
      </c>
      <c r="CD455" s="13" t="n">
        <v>-0.058013</v>
      </c>
      <c r="CE455" s="13" t="n">
        <v>0.074806</v>
      </c>
      <c r="CF455" s="13" t="n">
        <v>-0.031092</v>
      </c>
      <c r="CG455" s="13" t="n">
        <v>-0.04019</v>
      </c>
      <c r="CH455" s="13" t="n">
        <v>-0.035549</v>
      </c>
      <c r="CI455" s="13" t="n">
        <v>0.005759</v>
      </c>
      <c r="CJ455" s="13" t="n">
        <v>0.079407</v>
      </c>
      <c r="CK455" s="13" t="n">
        <v>0.038663</v>
      </c>
      <c r="CL455" s="13" t="n">
        <v>-0.013578</v>
      </c>
      <c r="CM455" s="13" t="n">
        <v>-0.061052</v>
      </c>
      <c r="CN455" s="13" t="n">
        <v>-0.211592</v>
      </c>
      <c r="CO455" s="13" t="n">
        <v>0.243389</v>
      </c>
      <c r="CP455" s="13" t="n">
        <v>0.122445</v>
      </c>
      <c r="CQ455" s="13" t="n">
        <v>0.10584</v>
      </c>
      <c r="CR455" s="13" t="n">
        <v>0.003305</v>
      </c>
      <c r="CS455" s="13" t="n">
        <v>0.034207</v>
      </c>
      <c r="CT455" s="13" t="n">
        <v>-0.013466</v>
      </c>
      <c r="CU455" s="13" t="n">
        <v>-0.026753</v>
      </c>
      <c r="CV455" s="13" t="n">
        <v>0.2576</v>
      </c>
      <c r="CW455" s="13" t="n">
        <v>0.125156</v>
      </c>
      <c r="CX455" s="13" t="n">
        <v>0.165083</v>
      </c>
      <c r="CY455" s="13" t="n">
        <v>0.083909</v>
      </c>
      <c r="CZ455" s="13" t="n">
        <v>-0.055244</v>
      </c>
      <c r="DA455" s="13" t="n">
        <v>-0.027003</v>
      </c>
      <c r="DB455" s="13" t="n">
        <v>0.018956</v>
      </c>
      <c r="DC455" s="13" t="n">
        <v>0.083779</v>
      </c>
      <c r="DD455" s="13" t="n">
        <v>-0.103342</v>
      </c>
      <c r="DE455" s="13" t="n">
        <v>0.025586</v>
      </c>
      <c r="DF455" s="13" t="n">
        <v>-0.056338</v>
      </c>
      <c r="DG455" s="13" t="n">
        <v>0.018208</v>
      </c>
      <c r="DH455" s="13" t="n">
        <v>-0.08429</v>
      </c>
      <c r="DI455" s="13" t="n">
        <v>-0.067665</v>
      </c>
      <c r="DJ455" s="13" t="n">
        <v>-0.158681</v>
      </c>
      <c r="DK455" s="13" t="n">
        <v>-0.015223</v>
      </c>
      <c r="DL455" s="13" t="n">
        <v>0.008697</v>
      </c>
      <c r="DM455" s="13" t="n">
        <v>-0.161376</v>
      </c>
      <c r="DN455" s="13" t="n">
        <v>-0.055295</v>
      </c>
      <c r="DO455" s="13" t="n">
        <v>-0.065598</v>
      </c>
      <c r="DP455" s="13" t="n">
        <v>0.149652</v>
      </c>
      <c r="DQ455" s="13" t="n">
        <v>0.036347</v>
      </c>
      <c r="DR455" s="13" t="n">
        <v>-0.129015</v>
      </c>
      <c r="DS455" s="13" t="n">
        <v>0.033099</v>
      </c>
      <c r="DT455" s="13" t="n">
        <v>-0.060405</v>
      </c>
      <c r="DV455" s="13" t="n">
        <v>0.029236</v>
      </c>
      <c r="DW455" s="13" t="n">
        <v>0.014677</v>
      </c>
      <c r="DX455" s="13" t="n">
        <v>-0.048816</v>
      </c>
      <c r="DY455" s="13" t="n">
        <v>0.031538</v>
      </c>
      <c r="DZ455" s="13" t="n">
        <v>-0.014774</v>
      </c>
      <c r="EA455" s="13" t="n">
        <v>0.100543</v>
      </c>
      <c r="EB455" s="13" t="n">
        <v>0.017719</v>
      </c>
      <c r="EC455" s="13" t="n">
        <v>-0.026403</v>
      </c>
      <c r="ED455" s="13" t="n">
        <v>0.046928</v>
      </c>
      <c r="EE455" s="13" t="n">
        <v>-0.003015</v>
      </c>
      <c r="EF455" s="13" t="n">
        <v>-0.140297</v>
      </c>
      <c r="EG455" s="13" t="n">
        <v>-0.042411</v>
      </c>
      <c r="EH455" s="13" t="n">
        <v>-0.17752</v>
      </c>
      <c r="EI455" s="13" t="n">
        <v>0.240985</v>
      </c>
      <c r="EJ455" s="13" t="n">
        <v>0.074662</v>
      </c>
      <c r="EK455" s="13" t="n">
        <v>0.006269</v>
      </c>
      <c r="EL455" s="13" t="n">
        <v>0.008109</v>
      </c>
      <c r="EM455" s="13" t="n">
        <v>-0.078718</v>
      </c>
      <c r="EN455" s="13" t="n">
        <v>0.051518</v>
      </c>
      <c r="EO455" s="13" t="n">
        <v>-0.035827</v>
      </c>
      <c r="EP455" s="13" t="n">
        <v>-0.03769</v>
      </c>
      <c r="EQ455" s="13" t="n">
        <v>-0.033765</v>
      </c>
      <c r="ER455" s="13" t="n">
        <v>0.01837</v>
      </c>
      <c r="ES455" s="13" t="n">
        <v>0.064563</v>
      </c>
      <c r="ET455" s="13" t="n">
        <v>0.045247</v>
      </c>
      <c r="EU455" s="13" t="n">
        <v>0.0003</v>
      </c>
      <c r="EV455" s="13" t="n">
        <v>-0.077165</v>
      </c>
      <c r="EW455" s="13" t="n">
        <v>-0.212237</v>
      </c>
      <c r="EX455" s="13" t="n">
        <v>0.263043</v>
      </c>
      <c r="EY455" s="13" t="n">
        <v>0.133555</v>
      </c>
      <c r="EZ455" s="13" t="n">
        <v>0.113378</v>
      </c>
      <c r="FA455" s="13" t="n">
        <v>0.005489</v>
      </c>
      <c r="FB455" s="13" t="n">
        <v>0.023577</v>
      </c>
      <c r="FC455" s="13" t="n">
        <v>-0.00344</v>
      </c>
      <c r="FD455" s="13" t="n">
        <v>-0.02979</v>
      </c>
      <c r="FE455" s="13" t="n">
        <v>0.230637</v>
      </c>
      <c r="FF455" s="13" t="n">
        <v>0.140616</v>
      </c>
      <c r="FG455" s="13" t="n">
        <v>0.22543</v>
      </c>
      <c r="FH455" s="13" t="n">
        <v>0.091176</v>
      </c>
      <c r="FI455" s="13" t="n">
        <v>-0.028298</v>
      </c>
      <c r="FJ455" s="13" t="n">
        <v>-0.037297</v>
      </c>
      <c r="FK455" s="13" t="n">
        <v>0.011387</v>
      </c>
      <c r="FL455" s="13" t="n">
        <v>0.070936</v>
      </c>
      <c r="FM455" s="13" t="n">
        <v>-0.104703</v>
      </c>
      <c r="FN455" s="13" t="n">
        <v>0.017921</v>
      </c>
      <c r="FO455" s="13" t="n">
        <v>-0.072222</v>
      </c>
      <c r="FP455" s="13" t="n">
        <v>-0.016606</v>
      </c>
      <c r="FQ455" s="13" t="n">
        <v>-0.11212</v>
      </c>
      <c r="FR455" s="13" t="n">
        <v>-0.094973</v>
      </c>
      <c r="FS455" s="13" t="n">
        <v>-0.138658</v>
      </c>
      <c r="FT455" s="13" t="n">
        <v>-0.029596</v>
      </c>
      <c r="FU455" s="13" t="n">
        <v>0.039724</v>
      </c>
      <c r="FV455" s="13" t="n">
        <v>-0.185483</v>
      </c>
      <c r="FW455" s="13" t="n">
        <v>-0.085558</v>
      </c>
      <c r="FX455" s="13" t="n">
        <v>-0.034031</v>
      </c>
      <c r="FY455" s="13" t="n">
        <v>0.106342</v>
      </c>
      <c r="FZ455" s="13" t="n">
        <v>0.064099</v>
      </c>
      <c r="GA455" s="13" t="n">
        <v>-0.127659</v>
      </c>
      <c r="GB455" s="13" t="n">
        <v>0.015749</v>
      </c>
      <c r="GC455" s="13" t="n">
        <v>-0.055527</v>
      </c>
    </row>
    <row r="456" customFormat="false" ht="15" hidden="false" customHeight="false" outlineLevel="0" collapsed="false">
      <c r="B456" s="8" t="str">
        <f aca="false">Deals!B456</f>
        <v>Capri Holdings Ltd</v>
      </c>
      <c r="C456" s="12" t="n">
        <v>1</v>
      </c>
      <c r="D456" s="13" t="n">
        <v>0.077173</v>
      </c>
      <c r="E456" s="13" t="n">
        <v>0.048451</v>
      </c>
      <c r="F456" s="13" t="n">
        <v>-0.046515</v>
      </c>
      <c r="G456" s="13" t="n">
        <v>-0.013507</v>
      </c>
      <c r="H456" s="13" t="n">
        <v>0.102126</v>
      </c>
      <c r="I456" s="13" t="n">
        <v>-0.16121</v>
      </c>
      <c r="J456" s="13" t="n">
        <v>0.160481</v>
      </c>
      <c r="K456" s="13" t="n">
        <v>0.001952</v>
      </c>
      <c r="L456" s="13" t="n">
        <v>0.088266</v>
      </c>
      <c r="M456" s="13" t="n">
        <v>0.003622</v>
      </c>
      <c r="N456" s="13" t="n">
        <v>-0.100105</v>
      </c>
      <c r="O456" s="13" t="n">
        <v>0.01902</v>
      </c>
      <c r="P456" s="13" t="n">
        <v>-0.114177</v>
      </c>
      <c r="Q456" s="13" t="n">
        <v>0.10528</v>
      </c>
      <c r="R456" s="13" t="n">
        <v>0.049014</v>
      </c>
      <c r="S456" s="13" t="n">
        <v>0.003289</v>
      </c>
      <c r="T456" s="13" t="n">
        <v>-0.036503</v>
      </c>
      <c r="U456" s="13" t="n">
        <v>-0.263158</v>
      </c>
      <c r="V456" s="13" t="n">
        <v>0.067734</v>
      </c>
      <c r="W456" s="13" t="n">
        <v>0.02624</v>
      </c>
      <c r="X456" s="13" t="n">
        <v>-0.258781</v>
      </c>
      <c r="Y456" s="13" t="n">
        <v>0.257013</v>
      </c>
      <c r="Z456" s="13" t="n">
        <v>-0.063028</v>
      </c>
      <c r="AA456" s="13" t="n">
        <v>0.195365</v>
      </c>
      <c r="AB456" s="13" t="n">
        <v>0.027194</v>
      </c>
      <c r="AC456" s="13" t="n">
        <v>-0.214679</v>
      </c>
      <c r="AD456" s="13" t="n">
        <v>-0.138184</v>
      </c>
      <c r="AE456" s="13" t="n">
        <v>-0.582107</v>
      </c>
      <c r="AF456" s="13" t="n">
        <v>0.413346</v>
      </c>
      <c r="AG456" s="13" t="n">
        <v>-0.01377</v>
      </c>
      <c r="AH456" s="13" t="n">
        <v>0.039229</v>
      </c>
      <c r="AI456" s="13" t="n">
        <v>-0.041587</v>
      </c>
      <c r="AJ456" s="13" t="n">
        <v>0.05741</v>
      </c>
      <c r="AK456" s="13" t="n">
        <v>0.136364</v>
      </c>
      <c r="AL456" s="13" t="n">
        <v>0.178889</v>
      </c>
      <c r="AM456" s="13" t="n">
        <v>0.667295</v>
      </c>
      <c r="AN456" s="13" t="n">
        <v>0.187111</v>
      </c>
      <c r="AO456" s="13" t="n">
        <v>-0.008095</v>
      </c>
      <c r="AP456" s="13" t="n">
        <v>0.120259</v>
      </c>
      <c r="AQ456" s="13" t="n">
        <v>0.092779</v>
      </c>
      <c r="AR456" s="13" t="n">
        <v>0.08</v>
      </c>
      <c r="AS456" s="13" t="n">
        <v>0.029593</v>
      </c>
      <c r="AT456" s="13" t="n">
        <v>0.008464</v>
      </c>
      <c r="AU456" s="13" t="n">
        <v>-0.015387</v>
      </c>
      <c r="AV456" s="13" t="n">
        <v>0.003552</v>
      </c>
      <c r="AW456" s="13" t="n">
        <v>-0.143337</v>
      </c>
      <c r="AX456" s="13" t="n">
        <v>0.099773</v>
      </c>
      <c r="AY456" s="13" t="n">
        <v>0.112322</v>
      </c>
      <c r="AZ456" s="13" t="n">
        <v>0.096082</v>
      </c>
      <c r="BA456" s="13" t="n">
        <v>-0.074565</v>
      </c>
      <c r="BB456" s="13" t="n">
        <v>0.127684</v>
      </c>
      <c r="BC456" s="13" t="n">
        <v>-0.241364</v>
      </c>
      <c r="BD456" s="13" t="n">
        <v>-0.071804</v>
      </c>
      <c r="BE456" s="13" t="n">
        <v>0.021803</v>
      </c>
      <c r="BF456" s="13" t="n">
        <v>-0.158597</v>
      </c>
      <c r="BG456" s="13" t="n">
        <v>0.187028</v>
      </c>
      <c r="BH456" s="13" t="n">
        <v>-0.030813</v>
      </c>
      <c r="BI456" s="13" t="n">
        <v>-0.185248</v>
      </c>
      <c r="BJ456" s="13" t="n">
        <v>0.188345</v>
      </c>
      <c r="BK456" s="13" t="n">
        <v>0.255473</v>
      </c>
      <c r="BM456" s="13" t="n">
        <v>0.007703</v>
      </c>
      <c r="BN456" s="13" t="n">
        <v>0.056247</v>
      </c>
      <c r="BO456" s="13" t="n">
        <v>-0.049482</v>
      </c>
      <c r="BP456" s="13" t="n">
        <v>0.001997</v>
      </c>
      <c r="BQ456" s="13" t="n">
        <v>-0.00721</v>
      </c>
      <c r="BR456" s="13" t="n">
        <v>0.045945</v>
      </c>
      <c r="BS456" s="13" t="n">
        <v>0.013577</v>
      </c>
      <c r="BT456" s="13" t="n">
        <v>0.031178</v>
      </c>
      <c r="BU456" s="13" t="n">
        <v>0.031503</v>
      </c>
      <c r="BV456" s="13" t="n">
        <v>0.003622</v>
      </c>
      <c r="BW456" s="13" t="n">
        <v>-0.100105</v>
      </c>
      <c r="BX456" s="13" t="n">
        <v>0.01902</v>
      </c>
      <c r="BY456" s="13" t="n">
        <v>-0.114177</v>
      </c>
      <c r="BZ456" s="13" t="n">
        <v>0.10528</v>
      </c>
      <c r="CA456" s="13" t="n">
        <v>0.049014</v>
      </c>
      <c r="CB456" s="13" t="n">
        <v>0.009375</v>
      </c>
      <c r="CC456" s="13" t="n">
        <v>0.040175</v>
      </c>
      <c r="CD456" s="13" t="n">
        <v>-0.077156</v>
      </c>
      <c r="CE456" s="13" t="n">
        <v>0.095604</v>
      </c>
      <c r="CF456" s="13" t="n">
        <v>0.012269</v>
      </c>
      <c r="CG456" s="13" t="n">
        <v>-0.046106</v>
      </c>
      <c r="CH456" s="13" t="n">
        <v>0.03074</v>
      </c>
      <c r="CI456" s="13" t="n">
        <v>0.015052</v>
      </c>
      <c r="CJ456" s="13" t="n">
        <v>0.040888</v>
      </c>
      <c r="CK456" s="13" t="n">
        <v>0.02847</v>
      </c>
      <c r="CL456" s="13" t="n">
        <v>-0.018014</v>
      </c>
      <c r="CM456" s="13" t="n">
        <v>-0.071353</v>
      </c>
      <c r="CN456" s="13" t="n">
        <v>-0.185883</v>
      </c>
      <c r="CO456" s="13" t="n">
        <v>0.145135</v>
      </c>
      <c r="CP456" s="13" t="n">
        <v>0.091203</v>
      </c>
      <c r="CQ456" s="13" t="n">
        <v>0.008282</v>
      </c>
      <c r="CR456" s="13" t="n">
        <v>0.074489</v>
      </c>
      <c r="CS456" s="13" t="n">
        <v>0.035349</v>
      </c>
      <c r="CT456" s="13" t="n">
        <v>-0.025095</v>
      </c>
      <c r="CU456" s="13" t="n">
        <v>0.015228</v>
      </c>
      <c r="CV456" s="13" t="n">
        <v>0.126834</v>
      </c>
      <c r="CW456" s="13" t="n">
        <v>0.058211</v>
      </c>
      <c r="CX456" s="13" t="n">
        <v>0.006644</v>
      </c>
      <c r="CY456" s="13" t="n">
        <v>0.052711</v>
      </c>
      <c r="CZ456" s="13" t="n">
        <v>0.041592</v>
      </c>
      <c r="DA456" s="13" t="n">
        <v>0.031215</v>
      </c>
      <c r="DB456" s="13" t="n">
        <v>-0.000996</v>
      </c>
      <c r="DC456" s="13" t="n">
        <v>0.002585</v>
      </c>
      <c r="DD456" s="13" t="n">
        <v>0.018915</v>
      </c>
      <c r="DE456" s="13" t="n">
        <v>0.015678</v>
      </c>
      <c r="DF456" s="13" t="n">
        <v>-0.05048</v>
      </c>
      <c r="DG456" s="13" t="n">
        <v>0.055583</v>
      </c>
      <c r="DH456" s="13" t="n">
        <v>-0.019604</v>
      </c>
      <c r="DI456" s="13" t="n">
        <v>0.058722</v>
      </c>
      <c r="DJ456" s="13" t="n">
        <v>-0.071201</v>
      </c>
      <c r="DK456" s="13" t="n">
        <v>0.004318</v>
      </c>
      <c r="DL456" s="13" t="n">
        <v>0.011975</v>
      </c>
      <c r="DM456" s="13" t="n">
        <v>-0.07864</v>
      </c>
      <c r="DN456" s="13" t="n">
        <v>0.01079</v>
      </c>
      <c r="DO456" s="13" t="n">
        <v>-0.09489</v>
      </c>
      <c r="DP456" s="13" t="n">
        <v>0.108125</v>
      </c>
      <c r="DQ456" s="13" t="n">
        <v>-0.032816</v>
      </c>
      <c r="DR456" s="13" t="n">
        <v>-0.097124</v>
      </c>
      <c r="DS456" s="13" t="n">
        <v>0.079647</v>
      </c>
      <c r="DT456" s="13" t="n">
        <v>0.052705</v>
      </c>
      <c r="DV456" s="13" t="n">
        <v>0.008793</v>
      </c>
      <c r="DW456" s="13" t="n">
        <v>0.055211</v>
      </c>
      <c r="DX456" s="13" t="n">
        <v>-0.04486</v>
      </c>
      <c r="DY456" s="13" t="n">
        <v>-0.001829</v>
      </c>
      <c r="DZ456" s="13" t="n">
        <v>-0.009547</v>
      </c>
      <c r="EA456" s="13" t="n">
        <v>0.045144</v>
      </c>
      <c r="EB456" s="13" t="n">
        <v>0.013947</v>
      </c>
      <c r="EC456" s="13" t="n">
        <v>0.032185</v>
      </c>
      <c r="ED456" s="13" t="n">
        <v>0.030858</v>
      </c>
      <c r="EE456" s="13" t="n">
        <v>-0.000878</v>
      </c>
      <c r="EF456" s="13" t="n">
        <v>-0.102856</v>
      </c>
      <c r="EG456" s="13" t="n">
        <v>0.0193</v>
      </c>
      <c r="EH456" s="13" t="n">
        <v>-0.118256</v>
      </c>
      <c r="EI456" s="13" t="n">
        <v>0.112082</v>
      </c>
      <c r="EJ456" s="13" t="n">
        <v>0.05047</v>
      </c>
      <c r="EK456" s="13" t="n">
        <v>0.004414</v>
      </c>
      <c r="EL456" s="13" t="n">
        <v>0.045636</v>
      </c>
      <c r="EM456" s="13" t="n">
        <v>-0.085719</v>
      </c>
      <c r="EN456" s="13" t="n">
        <v>0.094344</v>
      </c>
      <c r="EO456" s="13" t="n">
        <v>0.009871</v>
      </c>
      <c r="EP456" s="13" t="n">
        <v>-0.050563</v>
      </c>
      <c r="EQ456" s="13" t="n">
        <v>0.032459</v>
      </c>
      <c r="ER456" s="13" t="n">
        <v>0.011985</v>
      </c>
      <c r="ES456" s="13" t="n">
        <v>0.039272</v>
      </c>
      <c r="ET456" s="13" t="n">
        <v>0.029408</v>
      </c>
      <c r="EU456" s="13" t="n">
        <v>-0.02365</v>
      </c>
      <c r="EV456" s="13" t="n">
        <v>-0.076039</v>
      </c>
      <c r="EW456" s="13" t="n">
        <v>-0.200642</v>
      </c>
      <c r="EX456" s="13" t="n">
        <v>0.153123</v>
      </c>
      <c r="EY456" s="13" t="n">
        <v>0.076251</v>
      </c>
      <c r="EZ456" s="13" t="n">
        <v>0.019646</v>
      </c>
      <c r="FA456" s="13" t="n">
        <v>0.073602</v>
      </c>
      <c r="FB456" s="13" t="n">
        <v>0.033359</v>
      </c>
      <c r="FC456" s="13" t="n">
        <v>-0.034294</v>
      </c>
      <c r="FD456" s="13" t="n">
        <v>0.009723</v>
      </c>
      <c r="FE456" s="13" t="n">
        <v>0.129694</v>
      </c>
      <c r="FF456" s="13" t="n">
        <v>0.059796</v>
      </c>
      <c r="FG456" s="13" t="n">
        <v>0.020209</v>
      </c>
      <c r="FH456" s="13" t="n">
        <v>0.046584</v>
      </c>
      <c r="FI456" s="13" t="n">
        <v>0.042845</v>
      </c>
      <c r="FJ456" s="13" t="n">
        <v>0.034177</v>
      </c>
      <c r="FK456" s="13" t="n">
        <v>-0.007006</v>
      </c>
      <c r="FL456" s="13" t="n">
        <v>0.001047</v>
      </c>
      <c r="FM456" s="13" t="n">
        <v>0.00943</v>
      </c>
      <c r="FN456" s="13" t="n">
        <v>0.0133</v>
      </c>
      <c r="FO456" s="13" t="n">
        <v>-0.050123</v>
      </c>
      <c r="FP456" s="13" t="n">
        <v>0.053583</v>
      </c>
      <c r="FQ456" s="13" t="n">
        <v>-0.022478</v>
      </c>
      <c r="FR456" s="13" t="n">
        <v>0.054778</v>
      </c>
      <c r="FS456" s="13" t="n">
        <v>-0.066878</v>
      </c>
      <c r="FT456" s="13" t="n">
        <v>0.009682</v>
      </c>
      <c r="FU456" s="13" t="n">
        <v>0.003909</v>
      </c>
      <c r="FV456" s="13" t="n">
        <v>-0.078286</v>
      </c>
      <c r="FW456" s="13" t="n">
        <v>-0.002641</v>
      </c>
      <c r="FX456" s="13" t="n">
        <v>-0.100149</v>
      </c>
      <c r="FY456" s="13" t="n">
        <v>0.112838</v>
      </c>
      <c r="FZ456" s="13" t="n">
        <v>-0.035444</v>
      </c>
      <c r="GA456" s="13" t="n">
        <v>-0.097565</v>
      </c>
      <c r="GB456" s="13" t="n">
        <v>0.086619</v>
      </c>
      <c r="GC456" s="13" t="n">
        <v>0.046762</v>
      </c>
    </row>
    <row r="457" customFormat="false" ht="15" hidden="false" customHeight="false" outlineLevel="0" collapsed="false">
      <c r="B457" s="8" t="str">
        <f aca="false">Deals!B457</f>
        <v>Rayonier Advanced Materials Inc.</v>
      </c>
      <c r="C457" s="12" t="n">
        <v>1</v>
      </c>
      <c r="D457" s="13" t="n">
        <v>0.09207</v>
      </c>
      <c r="E457" s="13" t="n">
        <v>-0.074817</v>
      </c>
      <c r="F457" s="13" t="n">
        <v>0.076638</v>
      </c>
      <c r="G457" s="13" t="n">
        <v>0.057437</v>
      </c>
      <c r="H457" s="13" t="n">
        <v>-0.00326</v>
      </c>
      <c r="I457" s="13" t="n">
        <v>-0.163084</v>
      </c>
      <c r="J457" s="13" t="n">
        <v>-0.041876</v>
      </c>
      <c r="K457" s="13" t="n">
        <v>0.055588</v>
      </c>
      <c r="L457" s="13" t="n">
        <v>0.158537</v>
      </c>
      <c r="M457" s="13" t="n">
        <v>-0.114833</v>
      </c>
      <c r="N457" s="13" t="n">
        <v>-0.328269</v>
      </c>
      <c r="O457" s="13" t="n">
        <v>0.191438</v>
      </c>
      <c r="P457" s="13" t="n">
        <v>-0.27322</v>
      </c>
      <c r="Q457" s="13" t="n">
        <v>0.359624</v>
      </c>
      <c r="R457" s="13" t="n">
        <v>-0.026934</v>
      </c>
      <c r="S457" s="13" t="n">
        <v>-0.032647</v>
      </c>
      <c r="T457" s="13" t="n">
        <v>0.094395</v>
      </c>
      <c r="U457" s="13" t="n">
        <v>-0.559973</v>
      </c>
      <c r="V457" s="13" t="n">
        <v>0.004594</v>
      </c>
      <c r="W457" s="13" t="n">
        <v>-0.283513</v>
      </c>
      <c r="X457" s="13" t="n">
        <v>-0.245161</v>
      </c>
      <c r="Y457" s="13" t="n">
        <v>0.233618</v>
      </c>
      <c r="Z457" s="13" t="n">
        <v>-0.036952</v>
      </c>
      <c r="AA457" s="13" t="n">
        <v>-0.059952</v>
      </c>
      <c r="AB457" s="13" t="n">
        <v>-0.020408</v>
      </c>
      <c r="AC457" s="13" t="n">
        <v>-0.197917</v>
      </c>
      <c r="AD457" s="13" t="n">
        <v>-0.204545</v>
      </c>
      <c r="AE457" s="13" t="n">
        <v>-0.567347</v>
      </c>
      <c r="AF457" s="13" t="n">
        <v>0.679245</v>
      </c>
      <c r="AG457" s="13" t="n">
        <v>0.219101</v>
      </c>
      <c r="AH457" s="13" t="n">
        <v>0.294931</v>
      </c>
      <c r="AI457" s="13" t="n">
        <v>0.035587</v>
      </c>
      <c r="AJ457" s="13" t="n">
        <v>0.085911</v>
      </c>
      <c r="AK457" s="13" t="n">
        <v>0.012658</v>
      </c>
      <c r="AL457" s="13" t="n">
        <v>0.071875</v>
      </c>
      <c r="AM457" s="13" t="n">
        <v>0.886297</v>
      </c>
      <c r="AN457" s="13" t="n">
        <v>0.007728</v>
      </c>
      <c r="AO457" s="13" t="n">
        <v>0.06135</v>
      </c>
      <c r="AP457" s="13" t="n">
        <v>0.336705</v>
      </c>
      <c r="AQ457" s="13" t="n">
        <v>-0.019459</v>
      </c>
      <c r="AR457" s="13" t="n">
        <v>0.002205</v>
      </c>
      <c r="AS457" s="13" t="n">
        <v>-0.150715</v>
      </c>
      <c r="AT457" s="13" t="n">
        <v>-0.13342</v>
      </c>
      <c r="AU457" s="13" t="n">
        <v>0.041854</v>
      </c>
      <c r="AV457" s="13" t="n">
        <v>0.012912</v>
      </c>
      <c r="AW457" s="13" t="n">
        <v>0.062323</v>
      </c>
      <c r="AX457" s="13" t="n">
        <v>-0.042667</v>
      </c>
      <c r="AY457" s="13" t="n">
        <v>-0.236769</v>
      </c>
      <c r="AZ457" s="13" t="n">
        <v>0.041971</v>
      </c>
      <c r="BA457" s="13" t="n">
        <v>0.091068</v>
      </c>
      <c r="BB457" s="13" t="n">
        <v>-0.057785</v>
      </c>
      <c r="BC457" s="13" t="n">
        <v>0.11925</v>
      </c>
      <c r="BD457" s="13" t="n">
        <v>-0.219178</v>
      </c>
      <c r="BE457" s="13" t="n">
        <v>-0.249513</v>
      </c>
      <c r="BF457" s="13" t="n">
        <v>-0.319481</v>
      </c>
      <c r="BG457" s="13" t="n">
        <v>0.351145</v>
      </c>
      <c r="BH457" s="13" t="n">
        <v>0.276836</v>
      </c>
      <c r="BI457" s="13" t="n">
        <v>-0.303097</v>
      </c>
      <c r="BJ457" s="13" t="n">
        <v>0.444444</v>
      </c>
      <c r="BK457" s="13" t="n">
        <v>0.701099</v>
      </c>
      <c r="BM457" s="13" t="n">
        <v>-0.004219</v>
      </c>
      <c r="BN457" s="13" t="n">
        <v>0.024217</v>
      </c>
      <c r="BO457" s="13" t="n">
        <v>-0.041791</v>
      </c>
      <c r="BP457" s="13" t="n">
        <v>0.005445</v>
      </c>
      <c r="BQ457" s="13" t="n">
        <v>0.007228</v>
      </c>
      <c r="BR457" s="13" t="n">
        <v>0.075031</v>
      </c>
      <c r="BS457" s="13" t="n">
        <v>0.00368</v>
      </c>
      <c r="BT457" s="13" t="n">
        <v>0.012109</v>
      </c>
      <c r="BU457" s="13" t="n">
        <v>0.026087</v>
      </c>
      <c r="BV457" s="13" t="n">
        <v>-0.04146</v>
      </c>
      <c r="BW457" s="13" t="n">
        <v>-0.10639</v>
      </c>
      <c r="BX457" s="13" t="n">
        <v>-0.001374</v>
      </c>
      <c r="BY457" s="13" t="n">
        <v>-0.111146</v>
      </c>
      <c r="BZ457" s="13" t="n">
        <v>0.097951</v>
      </c>
      <c r="CA457" s="13" t="n">
        <v>0.062737</v>
      </c>
      <c r="CB457" s="13" t="n">
        <v>-0.029465</v>
      </c>
      <c r="CC457" s="13" t="n">
        <v>0.020413</v>
      </c>
      <c r="CD457" s="13" t="n">
        <v>-0.079089</v>
      </c>
      <c r="CE457" s="13" t="n">
        <v>0.045992</v>
      </c>
      <c r="CF457" s="13" t="n">
        <v>-0.01234</v>
      </c>
      <c r="CG457" s="13" t="n">
        <v>-0.072345</v>
      </c>
      <c r="CH457" s="13" t="n">
        <v>0.028222</v>
      </c>
      <c r="CI457" s="13" t="n">
        <v>0.010274</v>
      </c>
      <c r="CJ457" s="13" t="n">
        <v>0.03501</v>
      </c>
      <c r="CK457" s="13" t="n">
        <v>0.02781</v>
      </c>
      <c r="CL457" s="13" t="n">
        <v>-0.045625</v>
      </c>
      <c r="CM457" s="13" t="n">
        <v>-0.043519</v>
      </c>
      <c r="CN457" s="13" t="n">
        <v>-0.218547</v>
      </c>
      <c r="CO457" s="13" t="n">
        <v>0.151495</v>
      </c>
      <c r="CP457" s="13" t="n">
        <v>0.062274</v>
      </c>
      <c r="CQ457" s="13" t="n">
        <v>0.065998</v>
      </c>
      <c r="CR457" s="13" t="n">
        <v>0.032659</v>
      </c>
      <c r="CS457" s="13" t="n">
        <v>0.037787</v>
      </c>
      <c r="CT457" s="13" t="n">
        <v>-0.042142</v>
      </c>
      <c r="CU457" s="13" t="n">
        <v>-0.004441</v>
      </c>
      <c r="CV457" s="13" t="n">
        <v>0.199117</v>
      </c>
      <c r="CW457" s="13" t="n">
        <v>0.093959</v>
      </c>
      <c r="CX457" s="13" t="n">
        <v>0.082666</v>
      </c>
      <c r="CY457" s="13" t="n">
        <v>0.106119</v>
      </c>
      <c r="CZ457" s="13" t="n">
        <v>0.018588</v>
      </c>
      <c r="DA457" s="13" t="n">
        <v>0.017138</v>
      </c>
      <c r="DB457" s="13" t="n">
        <v>0.008568</v>
      </c>
      <c r="DC457" s="13" t="n">
        <v>0.015969</v>
      </c>
      <c r="DD457" s="13" t="n">
        <v>-0.039027</v>
      </c>
      <c r="DE457" s="13" t="n">
        <v>0.042598</v>
      </c>
      <c r="DF457" s="13" t="n">
        <v>-0.036639</v>
      </c>
      <c r="DG457" s="13" t="n">
        <v>0.012365</v>
      </c>
      <c r="DH457" s="13" t="n">
        <v>-0.039551</v>
      </c>
      <c r="DI457" s="13" t="n">
        <v>0.022606</v>
      </c>
      <c r="DJ457" s="13" t="n">
        <v>-0.101461</v>
      </c>
      <c r="DK457" s="13" t="n">
        <v>0.008251</v>
      </c>
      <c r="DL457" s="13" t="n">
        <v>0.005535</v>
      </c>
      <c r="DM457" s="13" t="n">
        <v>-0.100427</v>
      </c>
      <c r="DN457" s="13" t="n">
        <v>-0.009566</v>
      </c>
      <c r="DO457" s="13" t="n">
        <v>-0.039563</v>
      </c>
      <c r="DP457" s="13" t="n">
        <v>0.078731</v>
      </c>
      <c r="DQ457" s="13" t="n">
        <v>0.007907</v>
      </c>
      <c r="DR457" s="13" t="n">
        <v>-0.073666</v>
      </c>
      <c r="DS457" s="13" t="n">
        <v>0.089828</v>
      </c>
      <c r="DT457" s="13" t="n">
        <v>0.005661</v>
      </c>
      <c r="DV457" s="13" t="n">
        <v>0.005639</v>
      </c>
      <c r="DW457" s="13" t="n">
        <v>0.001553</v>
      </c>
      <c r="DX457" s="13" t="n">
        <v>-0.054729</v>
      </c>
      <c r="DY457" s="13" t="n">
        <v>0.003436</v>
      </c>
      <c r="DZ457" s="13" t="n">
        <v>0.008356</v>
      </c>
      <c r="EA457" s="13" t="n">
        <v>0.05588</v>
      </c>
      <c r="EB457" s="13" t="n">
        <v>-0.003318</v>
      </c>
      <c r="EC457" s="13" t="n">
        <v>-0.011477</v>
      </c>
      <c r="ED457" s="13" t="n">
        <v>0.021333</v>
      </c>
      <c r="EE457" s="13" t="n">
        <v>-0.03153</v>
      </c>
      <c r="EF457" s="13" t="n">
        <v>-0.10005</v>
      </c>
      <c r="EG457" s="13" t="n">
        <v>-0.019527</v>
      </c>
      <c r="EH457" s="13" t="n">
        <v>-0.139953</v>
      </c>
      <c r="EI457" s="13" t="n">
        <v>0.139684</v>
      </c>
      <c r="EJ457" s="13" t="n">
        <v>0.063457</v>
      </c>
      <c r="EK457" s="13" t="n">
        <v>0.007924</v>
      </c>
      <c r="EL457" s="13" t="n">
        <v>0.01261</v>
      </c>
      <c r="EM457" s="13" t="n">
        <v>-0.092647</v>
      </c>
      <c r="EN457" s="13" t="n">
        <v>0.028727</v>
      </c>
      <c r="EO457" s="13" t="n">
        <v>-0.023811</v>
      </c>
      <c r="EP457" s="13" t="n">
        <v>-0.067317</v>
      </c>
      <c r="EQ457" s="13" t="n">
        <v>0.003148</v>
      </c>
      <c r="ER457" s="13" t="n">
        <v>-0.007231</v>
      </c>
      <c r="ES457" s="13" t="n">
        <v>0.025875</v>
      </c>
      <c r="ET457" s="13" t="n">
        <v>0.037857</v>
      </c>
      <c r="EU457" s="13" t="n">
        <v>0.024118</v>
      </c>
      <c r="EV457" s="13" t="n">
        <v>-0.024067</v>
      </c>
      <c r="EW457" s="13" t="n">
        <v>-0.207119</v>
      </c>
      <c r="EX457" s="13" t="n">
        <v>0.179482</v>
      </c>
      <c r="EY457" s="13" t="n">
        <v>0.096338</v>
      </c>
      <c r="EZ457" s="13" t="n">
        <v>0.104619</v>
      </c>
      <c r="FA457" s="13" t="n">
        <v>0.108013</v>
      </c>
      <c r="FB457" s="13" t="n">
        <v>0.027407</v>
      </c>
      <c r="FC457" s="13" t="n">
        <v>-0.035766</v>
      </c>
      <c r="FD457" s="13" t="n">
        <v>-0.010274</v>
      </c>
      <c r="FE457" s="13" t="n">
        <v>0.240612</v>
      </c>
      <c r="FF457" s="13" t="n">
        <v>0.135557</v>
      </c>
      <c r="FG457" s="13" t="n">
        <v>0.145872</v>
      </c>
      <c r="FH457" s="13" t="n">
        <v>0.125412</v>
      </c>
      <c r="FI457" s="13" t="n">
        <v>0.0025</v>
      </c>
      <c r="FJ457" s="13" t="n">
        <v>-0.001835</v>
      </c>
      <c r="FK457" s="13" t="n">
        <v>0.008948</v>
      </c>
      <c r="FL457" s="13" t="n">
        <v>0.037328</v>
      </c>
      <c r="FM457" s="13" t="n">
        <v>-0.047931</v>
      </c>
      <c r="FN457" s="13" t="n">
        <v>0.038013</v>
      </c>
      <c r="FO457" s="13" t="n">
        <v>-0.047</v>
      </c>
      <c r="FP457" s="13" t="n">
        <v>-0.012191</v>
      </c>
      <c r="FQ457" s="13" t="n">
        <v>-0.05156</v>
      </c>
      <c r="FR457" s="13" t="n">
        <v>-0.025657</v>
      </c>
      <c r="FS457" s="13" t="n">
        <v>-0.103698</v>
      </c>
      <c r="FT457" s="13" t="n">
        <v>-0.011993</v>
      </c>
      <c r="FU457" s="13" t="n">
        <v>0.028031</v>
      </c>
      <c r="FV457" s="13" t="n">
        <v>-0.14847</v>
      </c>
      <c r="FW457" s="13" t="n">
        <v>-0.024898</v>
      </c>
      <c r="FX457" s="13" t="n">
        <v>-0.045521</v>
      </c>
      <c r="FY457" s="13" t="n">
        <v>0.07809</v>
      </c>
      <c r="FZ457" s="13" t="n">
        <v>0.017632</v>
      </c>
      <c r="GA457" s="13" t="n">
        <v>-0.123383</v>
      </c>
      <c r="GB457" s="13" t="n">
        <v>0.057189</v>
      </c>
      <c r="GC457" s="13" t="n">
        <v>-0.032158</v>
      </c>
    </row>
    <row r="458" customFormat="false" ht="15" hidden="false" customHeight="false" outlineLevel="0" collapsed="false">
      <c r="B458" s="8" t="str">
        <f aca="false">Deals!B458</f>
        <v>Jacobs Engineering Group Inc.</v>
      </c>
      <c r="C458" s="12" t="n">
        <v>1</v>
      </c>
      <c r="D458" s="13" t="n">
        <v>0.053062</v>
      </c>
      <c r="E458" s="13" t="n">
        <v>-0.120933</v>
      </c>
      <c r="F458" s="13" t="n">
        <v>-0.031281</v>
      </c>
      <c r="G458" s="13" t="n">
        <v>-0.017921</v>
      </c>
      <c r="H458" s="13" t="n">
        <v>0.11551</v>
      </c>
      <c r="I458" s="13" t="n">
        <v>-0.020216</v>
      </c>
      <c r="J458" s="13" t="n">
        <v>0.065207</v>
      </c>
      <c r="K458" s="13" t="n">
        <v>0.074819</v>
      </c>
      <c r="L458" s="13" t="n">
        <v>0.052414</v>
      </c>
      <c r="M458" s="13" t="n">
        <v>-0.018431</v>
      </c>
      <c r="N458" s="13" t="n">
        <v>-0.125449</v>
      </c>
      <c r="O458" s="13" t="n">
        <v>-0.109791</v>
      </c>
      <c r="P458" s="13" t="n">
        <v>0.10845</v>
      </c>
      <c r="Q458" s="13" t="n">
        <v>0.13858</v>
      </c>
      <c r="R458" s="13" t="n">
        <v>0.019111</v>
      </c>
      <c r="S458" s="13" t="n">
        <v>0.036574</v>
      </c>
      <c r="T458" s="13" t="n">
        <v>-0.034001</v>
      </c>
      <c r="U458" s="13" t="n">
        <v>0.120866</v>
      </c>
      <c r="V458" s="13" t="n">
        <v>-0.022278</v>
      </c>
      <c r="W458" s="13" t="n">
        <v>0.07696</v>
      </c>
      <c r="X458" s="13" t="n">
        <v>0.02971</v>
      </c>
      <c r="Y458" s="13" t="n">
        <v>0.022732</v>
      </c>
      <c r="Z458" s="13" t="n">
        <v>-0.015922</v>
      </c>
      <c r="AA458" s="13" t="n">
        <v>-0.024541</v>
      </c>
      <c r="AB458" s="13" t="n">
        <v>0.030057</v>
      </c>
      <c r="AC458" s="13" t="n">
        <v>-0.002053</v>
      </c>
      <c r="AD458" s="13" t="n">
        <v>-0.141542</v>
      </c>
      <c r="AE458" s="13" t="n">
        <v>0.043901</v>
      </c>
      <c r="AF458" s="13" t="n">
        <v>0.015347</v>
      </c>
      <c r="AG458" s="13" t="n">
        <v>0.009284</v>
      </c>
      <c r="AH458" s="13" t="n">
        <v>0.006486</v>
      </c>
      <c r="AI458" s="13" t="n">
        <v>0.057645</v>
      </c>
      <c r="AJ458" s="13" t="n">
        <v>0.027695</v>
      </c>
      <c r="AK458" s="13" t="n">
        <v>0.024038</v>
      </c>
      <c r="AL458" s="13" t="n">
        <v>0.135158</v>
      </c>
      <c r="AM458" s="13" t="n">
        <v>0.010386</v>
      </c>
      <c r="AN458" s="13" t="n">
        <v>-0.073421</v>
      </c>
      <c r="AO458" s="13" t="n">
        <v>0.139857</v>
      </c>
      <c r="AP458" s="13" t="n">
        <v>0.123306</v>
      </c>
      <c r="AQ458" s="13" t="n">
        <v>0.033573</v>
      </c>
      <c r="AR458" s="13" t="n">
        <v>0.063393</v>
      </c>
      <c r="AS458" s="13" t="n">
        <v>-0.060952</v>
      </c>
      <c r="AT458" s="13" t="n">
        <v>0.013716</v>
      </c>
      <c r="AU458" s="13" t="n">
        <v>-0.002144</v>
      </c>
      <c r="AV458" s="13" t="n">
        <v>-0.018005</v>
      </c>
      <c r="AW458" s="13" t="n">
        <v>0.059534</v>
      </c>
      <c r="AX458" s="13" t="n">
        <v>0.01524</v>
      </c>
      <c r="AY458" s="13" t="n">
        <v>-0.023359</v>
      </c>
      <c r="AZ458" s="13" t="n">
        <v>-0.065</v>
      </c>
      <c r="BA458" s="13" t="n">
        <v>-0.055154</v>
      </c>
      <c r="BB458" s="13" t="n">
        <v>0.120407</v>
      </c>
      <c r="BC458" s="13" t="n">
        <v>0.00537</v>
      </c>
      <c r="BD458" s="13" t="n">
        <v>0.011115</v>
      </c>
      <c r="BE458" s="13" t="n">
        <v>-0.092512</v>
      </c>
      <c r="BF458" s="13" t="n">
        <v>0.079997</v>
      </c>
      <c r="BG458" s="13" t="n">
        <v>-0.092644</v>
      </c>
      <c r="BH458" s="13" t="n">
        <v>-0.129154</v>
      </c>
      <c r="BI458" s="13" t="n">
        <v>0.062033</v>
      </c>
      <c r="BJ458" s="13" t="n">
        <v>0.098247</v>
      </c>
      <c r="BK458" s="13" t="n">
        <v>-0.05113</v>
      </c>
      <c r="BM458" s="13" t="n">
        <v>0.035426</v>
      </c>
      <c r="BN458" s="13" t="n">
        <v>-0.045676</v>
      </c>
      <c r="BO458" s="13" t="n">
        <v>0.006473</v>
      </c>
      <c r="BP458" s="13" t="n">
        <v>-0.005327</v>
      </c>
      <c r="BQ458" s="13" t="n">
        <v>0.020063</v>
      </c>
      <c r="BR458" s="13" t="n">
        <v>-0.01272</v>
      </c>
      <c r="BS458" s="13" t="n">
        <v>0.014976</v>
      </c>
      <c r="BT458" s="13" t="n">
        <v>0.009273</v>
      </c>
      <c r="BU458" s="13" t="n">
        <v>0.001285</v>
      </c>
      <c r="BV458" s="13" t="n">
        <v>-0.067217</v>
      </c>
      <c r="BW458" s="13" t="n">
        <v>-0.005803</v>
      </c>
      <c r="BX458" s="13" t="n">
        <v>-0.123647</v>
      </c>
      <c r="BY458" s="13" t="n">
        <v>0.120059</v>
      </c>
      <c r="BZ458" s="13" t="n">
        <v>0.022954</v>
      </c>
      <c r="CA458" s="13" t="n">
        <v>-0.00535</v>
      </c>
      <c r="CB458" s="13" t="n">
        <v>0.052887</v>
      </c>
      <c r="CC458" s="13" t="n">
        <v>-0.08963</v>
      </c>
      <c r="CD458" s="13" t="n">
        <v>0.074514</v>
      </c>
      <c r="CE458" s="13" t="n">
        <v>0.00375</v>
      </c>
      <c r="CF458" s="13" t="n">
        <v>-0.04878</v>
      </c>
      <c r="CG458" s="13" t="n">
        <v>0.061351</v>
      </c>
      <c r="CH458" s="13" t="n">
        <v>0.002694</v>
      </c>
      <c r="CI458" s="13" t="n">
        <v>0.029897</v>
      </c>
      <c r="CJ458" s="13" t="n">
        <v>0.023494</v>
      </c>
      <c r="CK458" s="13" t="n">
        <v>-0.026244</v>
      </c>
      <c r="CL458" s="13" t="n">
        <v>-0.106689</v>
      </c>
      <c r="CM458" s="13" t="n">
        <v>-0.320833</v>
      </c>
      <c r="CN458" s="13" t="n">
        <v>0.162651</v>
      </c>
      <c r="CO458" s="13" t="n">
        <v>0.034749</v>
      </c>
      <c r="CP458" s="13" t="n">
        <v>0.028019</v>
      </c>
      <c r="CQ458" s="13" t="n">
        <v>0.025861</v>
      </c>
      <c r="CR458" s="13" t="n">
        <v>0.055635</v>
      </c>
      <c r="CS458" s="13" t="n">
        <v>-0.030538</v>
      </c>
      <c r="CT458" s="13" t="n">
        <v>0.019421</v>
      </c>
      <c r="CU458" s="13" t="n">
        <v>0.161394</v>
      </c>
      <c r="CV458" s="13" t="n">
        <v>0.077555</v>
      </c>
      <c r="CW458" s="13" t="n">
        <v>0.023801</v>
      </c>
      <c r="CX458" s="13" t="n">
        <v>0.121902</v>
      </c>
      <c r="CY458" s="13" t="n">
        <v>0.052824</v>
      </c>
      <c r="CZ458" s="13" t="n">
        <v>0.032792</v>
      </c>
      <c r="DA458" s="13" t="n">
        <v>0.037667</v>
      </c>
      <c r="DB458" s="13" t="n">
        <v>-0.038754</v>
      </c>
      <c r="DC458" s="13" t="n">
        <v>0.013609</v>
      </c>
      <c r="DD458" s="13" t="n">
        <v>0.032297</v>
      </c>
      <c r="DE458" s="13" t="n">
        <v>-0.045915</v>
      </c>
      <c r="DF458" s="13" t="n">
        <v>0.045505</v>
      </c>
      <c r="DG458" s="13" t="n">
        <v>-0.013633</v>
      </c>
      <c r="DH458" s="13" t="n">
        <v>0.061869</v>
      </c>
      <c r="DI458" s="13" t="n">
        <v>-0.027948</v>
      </c>
      <c r="DJ458" s="13" t="n">
        <v>0.02007</v>
      </c>
      <c r="DK458" s="13" t="n">
        <v>0.011779</v>
      </c>
      <c r="DL458" s="13" t="n">
        <v>-0.057821</v>
      </c>
      <c r="DM458" s="13" t="n">
        <v>0.009084</v>
      </c>
      <c r="DN458" s="13" t="n">
        <v>-0.100595</v>
      </c>
      <c r="DO458" s="13" t="n">
        <v>0.096505</v>
      </c>
      <c r="DP458" s="13" t="n">
        <v>-0.025527</v>
      </c>
      <c r="DQ458" s="13" t="n">
        <v>-0.098613</v>
      </c>
      <c r="DR458" s="13" t="n">
        <v>0.08813</v>
      </c>
      <c r="DS458" s="13" t="n">
        <v>0.068372</v>
      </c>
      <c r="DT458" s="13" t="n">
        <v>-0.054141</v>
      </c>
      <c r="DV458" s="13" t="n">
        <v>0.033945</v>
      </c>
      <c r="DW458" s="13" t="n">
        <v>-0.050433</v>
      </c>
      <c r="DX458" s="13" t="n">
        <v>0.003816</v>
      </c>
      <c r="DY458" s="13" t="n">
        <v>-0.006513</v>
      </c>
      <c r="DZ458" s="13" t="n">
        <v>0.021359</v>
      </c>
      <c r="EA458" s="13" t="n">
        <v>-0.007245</v>
      </c>
      <c r="EB458" s="13" t="n">
        <v>0.010748</v>
      </c>
      <c r="EC458" s="13" t="n">
        <v>0.00862</v>
      </c>
      <c r="ED458" s="13" t="n">
        <v>0.003821</v>
      </c>
      <c r="EE458" s="13" t="n">
        <v>-0.070345</v>
      </c>
      <c r="EF458" s="13" t="n">
        <v>0.002937</v>
      </c>
      <c r="EG458" s="13" t="n">
        <v>-0.12324</v>
      </c>
      <c r="EH458" s="13" t="n">
        <v>0.13237</v>
      </c>
      <c r="EI458" s="13" t="n">
        <v>0.016318</v>
      </c>
      <c r="EJ458" s="13" t="n">
        <v>-0.004615</v>
      </c>
      <c r="EK458" s="13" t="n">
        <v>0.054377</v>
      </c>
      <c r="EL458" s="13" t="n">
        <v>-0.100357</v>
      </c>
      <c r="EM458" s="13" t="n">
        <v>0.078315</v>
      </c>
      <c r="EN458" s="13" t="n">
        <v>0.014164</v>
      </c>
      <c r="EO458" s="13" t="n">
        <v>-0.054062</v>
      </c>
      <c r="EP458" s="13" t="n">
        <v>0.058993</v>
      </c>
      <c r="EQ458" s="13" t="n">
        <v>0.001807</v>
      </c>
      <c r="ER458" s="13" t="n">
        <v>0.032598</v>
      </c>
      <c r="ES458" s="13" t="n">
        <v>0.029347</v>
      </c>
      <c r="ET458" s="13" t="n">
        <v>-0.025615</v>
      </c>
      <c r="EU458" s="13" t="n">
        <v>-0.113674</v>
      </c>
      <c r="EV458" s="13" t="n">
        <v>-0.322364</v>
      </c>
      <c r="EW458" s="13" t="n">
        <v>0.243011</v>
      </c>
      <c r="EX458" s="13" t="n">
        <v>0.036878</v>
      </c>
      <c r="EY458" s="13" t="n">
        <v>0.036201</v>
      </c>
      <c r="EZ458" s="13" t="n">
        <v>0.017828</v>
      </c>
      <c r="FA458" s="13" t="n">
        <v>0.058893</v>
      </c>
      <c r="FB458" s="13" t="n">
        <v>-0.03982</v>
      </c>
      <c r="FC458" s="13" t="n">
        <v>0.028925</v>
      </c>
      <c r="FD458" s="13" t="n">
        <v>0.17725</v>
      </c>
      <c r="FE458" s="13" t="n">
        <v>0.077862</v>
      </c>
      <c r="FF458" s="13" t="n">
        <v>0.037767</v>
      </c>
      <c r="FG458" s="13" t="n">
        <v>0.124762</v>
      </c>
      <c r="FH458" s="13" t="n">
        <v>0.075836</v>
      </c>
      <c r="FI458" s="13" t="n">
        <v>0.022259</v>
      </c>
      <c r="FJ458" s="13" t="n">
        <v>0.024649</v>
      </c>
      <c r="FK458" s="13" t="n">
        <v>-0.032897</v>
      </c>
      <c r="FL458" s="13" t="n">
        <v>0.009484</v>
      </c>
      <c r="FM458" s="13" t="n">
        <v>0.032401</v>
      </c>
      <c r="FN458" s="13" t="n">
        <v>-0.042227</v>
      </c>
      <c r="FO458" s="13" t="n">
        <v>0.036012</v>
      </c>
      <c r="FP458" s="13" t="n">
        <v>-0.010791</v>
      </c>
      <c r="FQ458" s="13" t="n">
        <v>0.059268</v>
      </c>
      <c r="FR458" s="13" t="n">
        <v>-0.027601</v>
      </c>
      <c r="FS458" s="13" t="n">
        <v>0.023828</v>
      </c>
      <c r="FT458" s="13" t="n">
        <v>-0.00181</v>
      </c>
      <c r="FU458" s="13" t="n">
        <v>-0.059716</v>
      </c>
      <c r="FV458" s="13" t="n">
        <v>0.010661</v>
      </c>
      <c r="FW458" s="13" t="n">
        <v>-0.095414</v>
      </c>
      <c r="FX458" s="13" t="n">
        <v>0.094773</v>
      </c>
      <c r="FY458" s="13" t="n">
        <v>-0.024873</v>
      </c>
      <c r="FZ458" s="13" t="n">
        <v>-0.093939</v>
      </c>
      <c r="GA458" s="13" t="n">
        <v>0.085451</v>
      </c>
      <c r="GB458" s="13" t="n">
        <v>0.06848</v>
      </c>
      <c r="GC458" s="13" t="n">
        <v>-0.056006</v>
      </c>
    </row>
    <row r="459" customFormat="false" ht="15" hidden="false" customHeight="false" outlineLevel="0" collapsed="false">
      <c r="B459" s="8" t="str">
        <f aca="false">Deals!B459</f>
        <v>Steel Connect, Inc.</v>
      </c>
      <c r="C459" s="12" t="n">
        <v>1</v>
      </c>
      <c r="D459" s="13" t="n">
        <v>-0.104418</v>
      </c>
      <c r="E459" s="13" t="n">
        <v>0.053812</v>
      </c>
      <c r="F459" s="13" t="n">
        <v>-0.097872</v>
      </c>
      <c r="G459" s="13" t="n">
        <v>-0.080189</v>
      </c>
      <c r="H459" s="13" t="n">
        <v>0.051282</v>
      </c>
      <c r="I459" s="13" t="n">
        <v>0.053659</v>
      </c>
      <c r="J459" s="13" t="n">
        <v>-0.018519</v>
      </c>
      <c r="K459" s="13" t="n">
        <v>0.033019</v>
      </c>
      <c r="L459" s="13" t="n">
        <v>-0.027397</v>
      </c>
      <c r="M459" s="13" t="n">
        <v>-0.037559</v>
      </c>
      <c r="N459" s="13" t="n">
        <v>-0.185366</v>
      </c>
      <c r="O459" s="13" t="n">
        <v>0.035928</v>
      </c>
      <c r="P459" s="13" t="n">
        <v>-0.046243</v>
      </c>
      <c r="Q459" s="13" t="n">
        <v>0.242424</v>
      </c>
      <c r="R459" s="13" t="n">
        <v>-0.019512</v>
      </c>
      <c r="S459" s="13" t="n">
        <v>-0.024876</v>
      </c>
      <c r="T459" s="13" t="n">
        <v>-0.071429</v>
      </c>
      <c r="U459" s="13" t="n">
        <v>0</v>
      </c>
      <c r="V459" s="13" t="n">
        <v>-0.021978</v>
      </c>
      <c r="W459" s="13" t="n">
        <v>-0.016854</v>
      </c>
      <c r="X459" s="13" t="n">
        <v>0</v>
      </c>
      <c r="Y459" s="13" t="n">
        <v>-0.108571</v>
      </c>
      <c r="Z459" s="13" t="n">
        <v>-0.076923</v>
      </c>
      <c r="AA459" s="13" t="n">
        <v>0.013889</v>
      </c>
      <c r="AB459" s="13" t="n">
        <v>-0.041096</v>
      </c>
      <c r="AC459" s="13" t="n">
        <v>-0.007143</v>
      </c>
      <c r="AD459" s="13" t="n">
        <v>-0.460432</v>
      </c>
      <c r="AE459" s="13" t="n">
        <v>0.026667</v>
      </c>
      <c r="AF459" s="13" t="n">
        <v>-0.325974</v>
      </c>
      <c r="AG459" s="13" t="n">
        <v>0.156262</v>
      </c>
      <c r="AH459" s="13" t="n">
        <v>-0.116814</v>
      </c>
      <c r="AI459" s="13" t="n">
        <v>0.254906</v>
      </c>
      <c r="AJ459" s="13" t="n">
        <v>-0.184484</v>
      </c>
      <c r="AK459" s="13" t="n">
        <v>0.069322</v>
      </c>
      <c r="AL459" s="13" t="n">
        <v>0.555172</v>
      </c>
      <c r="AM459" s="13" t="n">
        <v>-0.127494</v>
      </c>
      <c r="AN459" s="13" t="n">
        <v>1.27446</v>
      </c>
      <c r="AO459" s="13" t="n">
        <v>-0.039106</v>
      </c>
      <c r="AP459" s="13" t="n">
        <v>0.151163</v>
      </c>
      <c r="AQ459" s="13" t="n">
        <v>-0.010101</v>
      </c>
      <c r="AR459" s="13" t="n">
        <v>0.020408</v>
      </c>
      <c r="AS459" s="13" t="n">
        <v>0</v>
      </c>
      <c r="AT459" s="13" t="n">
        <v>-0.05</v>
      </c>
      <c r="AU459" s="13" t="n">
        <v>-0.047368</v>
      </c>
      <c r="AV459" s="13" t="n">
        <v>0.121547</v>
      </c>
      <c r="AW459" s="13" t="n">
        <v>-0.024631</v>
      </c>
      <c r="AX459" s="13" t="n">
        <v>-0.20202</v>
      </c>
      <c r="AY459" s="13" t="n">
        <v>-0.113924</v>
      </c>
      <c r="AZ459" s="13" t="n">
        <v>-0.2</v>
      </c>
      <c r="BA459" s="13" t="n">
        <v>0.232143</v>
      </c>
      <c r="BB459" s="13" t="n">
        <v>-0.065217</v>
      </c>
      <c r="BC459" s="13" t="n">
        <v>-0.007752</v>
      </c>
      <c r="BD459" s="13" t="n">
        <v>-0.0625</v>
      </c>
      <c r="BE459" s="13" t="n">
        <v>0.116667</v>
      </c>
      <c r="BF459" s="13" t="n">
        <v>0.007463</v>
      </c>
      <c r="BG459" s="13" t="n">
        <v>0.007407</v>
      </c>
      <c r="BH459" s="13" t="n">
        <v>0.007353</v>
      </c>
      <c r="BI459" s="13" t="n">
        <v>0.007372</v>
      </c>
      <c r="BJ459" s="13" t="n">
        <v>-0.181219</v>
      </c>
      <c r="BK459" s="13" t="n">
        <v>0.265487</v>
      </c>
      <c r="BM459" s="13" t="n">
        <v>0.005313</v>
      </c>
      <c r="BN459" s="13" t="n">
        <v>-0.038367</v>
      </c>
      <c r="BO459" s="13" t="n">
        <v>0.024923</v>
      </c>
      <c r="BP459" s="13" t="n">
        <v>0.009816</v>
      </c>
      <c r="BQ459" s="13" t="n">
        <v>0.063579</v>
      </c>
      <c r="BR459" s="13" t="n">
        <v>0.017622</v>
      </c>
      <c r="BS459" s="13" t="n">
        <v>0.00198</v>
      </c>
      <c r="BT459" s="13" t="n">
        <v>0.02827</v>
      </c>
      <c r="BU459" s="13" t="n">
        <v>-0.023516</v>
      </c>
      <c r="BV459" s="13" t="n">
        <v>-0.080293</v>
      </c>
      <c r="BW459" s="13" t="n">
        <v>-0.033718</v>
      </c>
      <c r="BX459" s="13" t="n">
        <v>-0.122404</v>
      </c>
      <c r="BY459" s="13" t="n">
        <v>0.107903</v>
      </c>
      <c r="BZ459" s="13" t="n">
        <v>0.043961</v>
      </c>
      <c r="CA459" s="13" t="n">
        <v>-0.037061</v>
      </c>
      <c r="CB459" s="13" t="n">
        <v>0.018682</v>
      </c>
      <c r="CC459" s="13" t="n">
        <v>-0.079493</v>
      </c>
      <c r="CD459" s="13" t="n">
        <v>0.047192</v>
      </c>
      <c r="CE459" s="13" t="n">
        <v>-0.020901</v>
      </c>
      <c r="CF459" s="13" t="n">
        <v>-0.087416</v>
      </c>
      <c r="CG459" s="13" t="n">
        <v>0.079525</v>
      </c>
      <c r="CH459" s="13" t="n">
        <v>-0.005728</v>
      </c>
      <c r="CI459" s="13" t="n">
        <v>0.040045</v>
      </c>
      <c r="CJ459" s="13" t="n">
        <v>0.070372</v>
      </c>
      <c r="CK459" s="13" t="n">
        <v>-0.096911</v>
      </c>
      <c r="CL459" s="13" t="n">
        <v>-0.084809</v>
      </c>
      <c r="CM459" s="13" t="n">
        <v>-0.276923</v>
      </c>
      <c r="CN459" s="13" t="n">
        <v>0.15782</v>
      </c>
      <c r="CO459" s="13" t="n">
        <v>0.041402</v>
      </c>
      <c r="CP459" s="13" t="n">
        <v>0.064665</v>
      </c>
      <c r="CQ459" s="13" t="n">
        <v>0.036497</v>
      </c>
      <c r="CR459" s="13" t="n">
        <v>0.060696</v>
      </c>
      <c r="CS459" s="13" t="n">
        <v>-0.032792</v>
      </c>
      <c r="CT459" s="13" t="n">
        <v>0.012595</v>
      </c>
      <c r="CU459" s="13" t="n">
        <v>0.245286</v>
      </c>
      <c r="CV459" s="13" t="n">
        <v>0.07451</v>
      </c>
      <c r="CW459" s="13" t="n">
        <v>0.412114</v>
      </c>
      <c r="CX459" s="13" t="n">
        <v>-0.035384</v>
      </c>
      <c r="CY459" s="13" t="n">
        <v>0.117823</v>
      </c>
      <c r="CZ459" s="13" t="n">
        <v>-0.010157</v>
      </c>
      <c r="DA459" s="13" t="n">
        <v>0.107327</v>
      </c>
      <c r="DB459" s="13" t="n">
        <v>0.037629</v>
      </c>
      <c r="DC459" s="13" t="n">
        <v>-0.015695</v>
      </c>
      <c r="DD459" s="13" t="n">
        <v>0.03808</v>
      </c>
      <c r="DE459" s="13" t="n">
        <v>0.000428</v>
      </c>
      <c r="DF459" s="13" t="n">
        <v>0.041354</v>
      </c>
      <c r="DG459" s="13" t="n">
        <v>-0.033466</v>
      </c>
      <c r="DH459" s="13" t="n">
        <v>0.034385</v>
      </c>
      <c r="DI459" s="13" t="n">
        <v>-0.019091</v>
      </c>
      <c r="DJ459" s="13" t="n">
        <v>0.029208</v>
      </c>
      <c r="DK459" s="13" t="n">
        <v>0.024942</v>
      </c>
      <c r="DL459" s="13" t="n">
        <v>-0.040798</v>
      </c>
      <c r="DM459" s="13" t="n">
        <v>0.029279</v>
      </c>
      <c r="DN459" s="13" t="n">
        <v>-0.099199</v>
      </c>
      <c r="DO459" s="13" t="n">
        <v>0.058975</v>
      </c>
      <c r="DP459" s="13" t="n">
        <v>-0.003345</v>
      </c>
      <c r="DQ459" s="13" t="n">
        <v>-0.092831</v>
      </c>
      <c r="DR459" s="13" t="n">
        <v>0.099183</v>
      </c>
      <c r="DS459" s="13" t="n">
        <v>0.015688</v>
      </c>
      <c r="DT459" s="13" t="n">
        <v>-0.034399</v>
      </c>
      <c r="DV459" s="13" t="n">
        <v>0.024648</v>
      </c>
      <c r="DW459" s="13" t="n">
        <v>-0.039029</v>
      </c>
      <c r="DX459" s="13" t="n">
        <v>0.003551</v>
      </c>
      <c r="DY459" s="13" t="n">
        <v>0.006746</v>
      </c>
      <c r="DZ459" s="13" t="n">
        <v>0.038322</v>
      </c>
      <c r="EA459" s="13" t="n">
        <v>0.019575</v>
      </c>
      <c r="EB459" s="13" t="n">
        <v>-0.003848</v>
      </c>
      <c r="EC459" s="13" t="n">
        <v>0.013367</v>
      </c>
      <c r="ED459" s="13" t="n">
        <v>-0.027309</v>
      </c>
      <c r="EE459" s="13" t="n">
        <v>-0.085705</v>
      </c>
      <c r="EF459" s="13" t="n">
        <v>-0.043299</v>
      </c>
      <c r="EG459" s="13" t="n">
        <v>-0.140705</v>
      </c>
      <c r="EH459" s="13" t="n">
        <v>0.139049</v>
      </c>
      <c r="EI459" s="13" t="n">
        <v>0.049845</v>
      </c>
      <c r="EJ459" s="13" t="n">
        <v>-0.030541</v>
      </c>
      <c r="EK459" s="13" t="n">
        <v>0.010967</v>
      </c>
      <c r="EL459" s="13" t="n">
        <v>-0.079865</v>
      </c>
      <c r="EM459" s="13" t="n">
        <v>0.009675</v>
      </c>
      <c r="EN459" s="13" t="n">
        <v>-0.023852</v>
      </c>
      <c r="EO459" s="13" t="n">
        <v>-0.064003</v>
      </c>
      <c r="EP459" s="13" t="n">
        <v>0.056801</v>
      </c>
      <c r="EQ459" s="13" t="n">
        <v>-0.028552</v>
      </c>
      <c r="ER459" s="13" t="n">
        <v>0.016991</v>
      </c>
      <c r="ES459" s="13" t="n">
        <v>0.080169</v>
      </c>
      <c r="ET459" s="13" t="n">
        <v>-0.013171</v>
      </c>
      <c r="EU459" s="13" t="n">
        <v>-0.067954</v>
      </c>
      <c r="EV459" s="13" t="n">
        <v>-0.266897</v>
      </c>
      <c r="EW459" s="13" t="n">
        <v>0.20596</v>
      </c>
      <c r="EX459" s="13" t="n">
        <v>0.073257</v>
      </c>
      <c r="EY459" s="13" t="n">
        <v>0.145066</v>
      </c>
      <c r="EZ459" s="13" t="n">
        <v>0.049638</v>
      </c>
      <c r="FA459" s="13" t="n">
        <v>0.036972</v>
      </c>
      <c r="FB459" s="13" t="n">
        <v>-0.017021</v>
      </c>
      <c r="FC459" s="13" t="n">
        <v>0.019086</v>
      </c>
      <c r="FD459" s="13" t="n">
        <v>0.26159</v>
      </c>
      <c r="FE459" s="13" t="n">
        <v>0.097557</v>
      </c>
      <c r="FF459" s="13" t="n">
        <v>0.284845</v>
      </c>
      <c r="FG459" s="13" t="n">
        <v>0.128665</v>
      </c>
      <c r="FH459" s="13" t="n">
        <v>0.046507</v>
      </c>
      <c r="FI459" s="13" t="n">
        <v>-0.004233</v>
      </c>
      <c r="FJ459" s="13" t="n">
        <v>0.062602</v>
      </c>
      <c r="FK459" s="13" t="n">
        <v>0.061298</v>
      </c>
      <c r="FL459" s="13" t="n">
        <v>-0.016461</v>
      </c>
      <c r="FM459" s="13" t="n">
        <v>0.0263</v>
      </c>
      <c r="FN459" s="13" t="n">
        <v>0.001292</v>
      </c>
      <c r="FO459" s="13" t="n">
        <v>0.028219</v>
      </c>
      <c r="FP459" s="13" t="n">
        <v>-0.035104</v>
      </c>
      <c r="FQ459" s="13" t="n">
        <v>0.015844</v>
      </c>
      <c r="FR459" s="13" t="n">
        <v>-0.018371</v>
      </c>
      <c r="FS459" s="13" t="n">
        <v>0.016085</v>
      </c>
      <c r="FT459" s="13" t="n">
        <v>0.017487</v>
      </c>
      <c r="FU459" s="13" t="n">
        <v>-0.049066</v>
      </c>
      <c r="FV459" s="13" t="n">
        <v>-0.002746</v>
      </c>
      <c r="FW459" s="13" t="n">
        <v>-0.076071</v>
      </c>
      <c r="FX459" s="13" t="n">
        <v>0.038029</v>
      </c>
      <c r="FY459" s="13" t="n">
        <v>0.00642</v>
      </c>
      <c r="FZ459" s="13" t="n">
        <v>-0.118368</v>
      </c>
      <c r="GA459" s="13" t="n">
        <v>0.060375</v>
      </c>
      <c r="GB459" s="13" t="n">
        <v>-0.007672</v>
      </c>
      <c r="GC459" s="13" t="n">
        <v>-0.046204</v>
      </c>
    </row>
    <row r="460" customFormat="false" ht="15" hidden="false" customHeight="false" outlineLevel="0" collapsed="false">
      <c r="B460" s="8" t="str">
        <f aca="false">Deals!B460</f>
        <v>Aramark</v>
      </c>
      <c r="C460" s="12" t="n">
        <v>1</v>
      </c>
      <c r="D460" s="13" t="n">
        <v>0.07183</v>
      </c>
      <c r="E460" s="13" t="n">
        <v>-0.0895</v>
      </c>
      <c r="F460" s="13" t="n">
        <v>-0.051546</v>
      </c>
      <c r="G460" s="13" t="n">
        <v>-0.054853</v>
      </c>
      <c r="H460" s="13" t="n">
        <v>0.038246</v>
      </c>
      <c r="I460" s="13" t="n">
        <v>-0.044307</v>
      </c>
      <c r="J460" s="13" t="n">
        <v>0.083827</v>
      </c>
      <c r="K460" s="13" t="n">
        <v>0.021636</v>
      </c>
      <c r="L460" s="13" t="n">
        <v>0.047225</v>
      </c>
      <c r="M460" s="13" t="n">
        <v>-0.16504</v>
      </c>
      <c r="N460" s="13" t="n">
        <v>0.059577</v>
      </c>
      <c r="O460" s="13" t="n">
        <v>-0.238833</v>
      </c>
      <c r="P460" s="13" t="n">
        <v>0.137384</v>
      </c>
      <c r="Q460" s="13" t="n">
        <v>-0.080425</v>
      </c>
      <c r="R460" s="13" t="n">
        <v>-0.024752</v>
      </c>
      <c r="S460" s="13" t="n">
        <v>0.051777</v>
      </c>
      <c r="T460" s="13" t="n">
        <v>0.119369</v>
      </c>
      <c r="U460" s="13" t="n">
        <v>0.036505</v>
      </c>
      <c r="V460" s="13" t="n">
        <v>0.003605</v>
      </c>
      <c r="W460" s="13" t="n">
        <v>0.129041</v>
      </c>
      <c r="X460" s="13" t="n">
        <v>0.066569</v>
      </c>
      <c r="Y460" s="13" t="n">
        <v>0.00413</v>
      </c>
      <c r="Z460" s="13" t="n">
        <v>-0.002742</v>
      </c>
      <c r="AA460" s="13" t="n">
        <v>-0.0055</v>
      </c>
      <c r="AB460" s="13" t="n">
        <v>0.017051</v>
      </c>
      <c r="AC460" s="13" t="n">
        <v>-0.212959</v>
      </c>
      <c r="AD460" s="13" t="n">
        <v>-0.425158</v>
      </c>
      <c r="AE460" s="13" t="n">
        <v>0.367551</v>
      </c>
      <c r="AF460" s="13" t="n">
        <v>-0.051996</v>
      </c>
      <c r="AG460" s="13" t="n">
        <v>-0.128235</v>
      </c>
      <c r="AH460" s="13" t="n">
        <v>-0.064245</v>
      </c>
      <c r="AI460" s="13" t="n">
        <v>0.304924</v>
      </c>
      <c r="AJ460" s="13" t="n">
        <v>-0.040276</v>
      </c>
      <c r="AK460" s="13" t="n">
        <v>0.048771</v>
      </c>
      <c r="AL460" s="13" t="n">
        <v>0.261716</v>
      </c>
      <c r="AM460" s="13" t="n">
        <v>0.099429</v>
      </c>
      <c r="AN460" s="13" t="n">
        <v>-0.108888</v>
      </c>
      <c r="AO460" s="13" t="n">
        <v>0.082531</v>
      </c>
      <c r="AP460" s="13" t="n">
        <v>0.01778</v>
      </c>
      <c r="AQ460" s="13" t="n">
        <v>0.028851</v>
      </c>
      <c r="AR460" s="13" t="n">
        <v>-0.039105</v>
      </c>
      <c r="AS460" s="13" t="n">
        <v>-0.002677</v>
      </c>
      <c r="AT460" s="13" t="n">
        <v>-0.056913</v>
      </c>
      <c r="AU460" s="13" t="n">
        <v>-0.009678</v>
      </c>
      <c r="AV460" s="13" t="n">
        <v>-0.055476</v>
      </c>
      <c r="AW460" s="13" t="n">
        <v>0.110164</v>
      </c>
      <c r="AX460" s="13" t="n">
        <v>-0.08443</v>
      </c>
      <c r="AY460" s="13" t="n">
        <v>0.103293</v>
      </c>
      <c r="AZ460" s="13" t="n">
        <v>-0.069471</v>
      </c>
      <c r="BA460" s="13" t="n">
        <v>0.077865</v>
      </c>
      <c r="BB460" s="13" t="n">
        <v>0.017316</v>
      </c>
      <c r="BC460" s="13" t="n">
        <v>-0.035904</v>
      </c>
      <c r="BD460" s="13" t="n">
        <v>-0.049103</v>
      </c>
      <c r="BE460" s="13" t="n">
        <v>-0.111401</v>
      </c>
      <c r="BF460" s="13" t="n">
        <v>0.090434</v>
      </c>
      <c r="BG460" s="13" t="n">
        <v>0.069162</v>
      </c>
      <c r="BH460" s="13" t="n">
        <v>-0.126295</v>
      </c>
      <c r="BI460" s="13" t="n">
        <v>0.169872</v>
      </c>
      <c r="BJ460" s="13" t="n">
        <v>0.139726</v>
      </c>
      <c r="BK460" s="13" t="n">
        <v>-0.00625</v>
      </c>
      <c r="BM460" s="13" t="n">
        <v>0.056247</v>
      </c>
      <c r="BN460" s="13" t="n">
        <v>-0.049482</v>
      </c>
      <c r="BO460" s="13" t="n">
        <v>0.001997</v>
      </c>
      <c r="BP460" s="13" t="n">
        <v>-0.00721</v>
      </c>
      <c r="BQ460" s="13" t="n">
        <v>0.045945</v>
      </c>
      <c r="BR460" s="13" t="n">
        <v>0.013577</v>
      </c>
      <c r="BS460" s="13" t="n">
        <v>0.031178</v>
      </c>
      <c r="BT460" s="13" t="n">
        <v>0.031503</v>
      </c>
      <c r="BU460" s="13" t="n">
        <v>0.003622</v>
      </c>
      <c r="BV460" s="13" t="n">
        <v>-0.100105</v>
      </c>
      <c r="BW460" s="13" t="n">
        <v>0.01902</v>
      </c>
      <c r="BX460" s="13" t="n">
        <v>-0.114177</v>
      </c>
      <c r="BY460" s="13" t="n">
        <v>0.10528</v>
      </c>
      <c r="BZ460" s="13" t="n">
        <v>0.049014</v>
      </c>
      <c r="CA460" s="13" t="n">
        <v>0.009375</v>
      </c>
      <c r="CB460" s="13" t="n">
        <v>0.040175</v>
      </c>
      <c r="CC460" s="13" t="n">
        <v>-0.077156</v>
      </c>
      <c r="CD460" s="13" t="n">
        <v>0.095604</v>
      </c>
      <c r="CE460" s="13" t="n">
        <v>0.012269</v>
      </c>
      <c r="CF460" s="13" t="n">
        <v>-0.046106</v>
      </c>
      <c r="CG460" s="13" t="n">
        <v>0.03074</v>
      </c>
      <c r="CH460" s="13" t="n">
        <v>0.015052</v>
      </c>
      <c r="CI460" s="13" t="n">
        <v>0.040888</v>
      </c>
      <c r="CJ460" s="13" t="n">
        <v>0.02847</v>
      </c>
      <c r="CK460" s="13" t="n">
        <v>-0.018014</v>
      </c>
      <c r="CL460" s="13" t="n">
        <v>-0.071353</v>
      </c>
      <c r="CM460" s="13" t="n">
        <v>-0.185883</v>
      </c>
      <c r="CN460" s="13" t="n">
        <v>0.145135</v>
      </c>
      <c r="CO460" s="13" t="n">
        <v>0.091203</v>
      </c>
      <c r="CP460" s="13" t="n">
        <v>0.008282</v>
      </c>
      <c r="CQ460" s="13" t="n">
        <v>0.074489</v>
      </c>
      <c r="CR460" s="13" t="n">
        <v>0.035349</v>
      </c>
      <c r="CS460" s="13" t="n">
        <v>-0.025095</v>
      </c>
      <c r="CT460" s="13" t="n">
        <v>0.015228</v>
      </c>
      <c r="CU460" s="13" t="n">
        <v>0.126834</v>
      </c>
      <c r="CV460" s="13" t="n">
        <v>0.058211</v>
      </c>
      <c r="CW460" s="13" t="n">
        <v>0.006644</v>
      </c>
      <c r="CX460" s="13" t="n">
        <v>0.052711</v>
      </c>
      <c r="CY460" s="13" t="n">
        <v>0.041592</v>
      </c>
      <c r="CZ460" s="13" t="n">
        <v>0.031215</v>
      </c>
      <c r="DA460" s="13" t="n">
        <v>-0.000996</v>
      </c>
      <c r="DB460" s="13" t="n">
        <v>0.002585</v>
      </c>
      <c r="DC460" s="13" t="n">
        <v>0.018915</v>
      </c>
      <c r="DD460" s="13" t="n">
        <v>0.015678</v>
      </c>
      <c r="DE460" s="13" t="n">
        <v>-0.05048</v>
      </c>
      <c r="DF460" s="13" t="n">
        <v>0.055583</v>
      </c>
      <c r="DG460" s="13" t="n">
        <v>-0.019604</v>
      </c>
      <c r="DH460" s="13" t="n">
        <v>0.058722</v>
      </c>
      <c r="DI460" s="13" t="n">
        <v>-0.071201</v>
      </c>
      <c r="DJ460" s="13" t="n">
        <v>0.004318</v>
      </c>
      <c r="DK460" s="13" t="n">
        <v>0.011975</v>
      </c>
      <c r="DL460" s="13" t="n">
        <v>-0.07864</v>
      </c>
      <c r="DM460" s="13" t="n">
        <v>0.01079</v>
      </c>
      <c r="DN460" s="13" t="n">
        <v>-0.09489</v>
      </c>
      <c r="DO460" s="13" t="n">
        <v>0.108125</v>
      </c>
      <c r="DP460" s="13" t="n">
        <v>-0.032816</v>
      </c>
      <c r="DQ460" s="13" t="n">
        <v>-0.097124</v>
      </c>
      <c r="DR460" s="13" t="n">
        <v>0.079647</v>
      </c>
      <c r="DS460" s="13" t="n">
        <v>0.052705</v>
      </c>
      <c r="DT460" s="13" t="n">
        <v>-0.052121</v>
      </c>
      <c r="DV460" s="13" t="n">
        <v>0.055211</v>
      </c>
      <c r="DW460" s="13" t="n">
        <v>-0.04486</v>
      </c>
      <c r="DX460" s="13" t="n">
        <v>-0.001829</v>
      </c>
      <c r="DY460" s="13" t="n">
        <v>-0.009547</v>
      </c>
      <c r="DZ460" s="13" t="n">
        <v>0.045144</v>
      </c>
      <c r="EA460" s="13" t="n">
        <v>0.013947</v>
      </c>
      <c r="EB460" s="13" t="n">
        <v>0.032185</v>
      </c>
      <c r="EC460" s="13" t="n">
        <v>0.030858</v>
      </c>
      <c r="ED460" s="13" t="n">
        <v>-0.000878</v>
      </c>
      <c r="EE460" s="13" t="n">
        <v>-0.102856</v>
      </c>
      <c r="EF460" s="13" t="n">
        <v>0.0193</v>
      </c>
      <c r="EG460" s="13" t="n">
        <v>-0.118256</v>
      </c>
      <c r="EH460" s="13" t="n">
        <v>0.112082</v>
      </c>
      <c r="EI460" s="13" t="n">
        <v>0.05047</v>
      </c>
      <c r="EJ460" s="13" t="n">
        <v>0.004414</v>
      </c>
      <c r="EK460" s="13" t="n">
        <v>0.045636</v>
      </c>
      <c r="EL460" s="13" t="n">
        <v>-0.085719</v>
      </c>
      <c r="EM460" s="13" t="n">
        <v>0.094344</v>
      </c>
      <c r="EN460" s="13" t="n">
        <v>0.009871</v>
      </c>
      <c r="EO460" s="13" t="n">
        <v>-0.050563</v>
      </c>
      <c r="EP460" s="13" t="n">
        <v>0.032459</v>
      </c>
      <c r="EQ460" s="13" t="n">
        <v>0.011985</v>
      </c>
      <c r="ER460" s="13" t="n">
        <v>0.039272</v>
      </c>
      <c r="ES460" s="13" t="n">
        <v>0.029408</v>
      </c>
      <c r="ET460" s="13" t="n">
        <v>-0.02365</v>
      </c>
      <c r="EU460" s="13" t="n">
        <v>-0.076039</v>
      </c>
      <c r="EV460" s="13" t="n">
        <v>-0.200642</v>
      </c>
      <c r="EW460" s="13" t="n">
        <v>0.153123</v>
      </c>
      <c r="EX460" s="13" t="n">
        <v>0.076251</v>
      </c>
      <c r="EY460" s="13" t="n">
        <v>0.019646</v>
      </c>
      <c r="EZ460" s="13" t="n">
        <v>0.073602</v>
      </c>
      <c r="FA460" s="13" t="n">
        <v>0.033359</v>
      </c>
      <c r="FB460" s="13" t="n">
        <v>-0.034294</v>
      </c>
      <c r="FC460" s="13" t="n">
        <v>0.009723</v>
      </c>
      <c r="FD460" s="13" t="n">
        <v>0.129694</v>
      </c>
      <c r="FE460" s="13" t="n">
        <v>0.059796</v>
      </c>
      <c r="FF460" s="13" t="n">
        <v>0.020209</v>
      </c>
      <c r="FG460" s="13" t="n">
        <v>0.046584</v>
      </c>
      <c r="FH460" s="13" t="n">
        <v>0.042845</v>
      </c>
      <c r="FI460" s="13" t="n">
        <v>0.034177</v>
      </c>
      <c r="FJ460" s="13" t="n">
        <v>-0.007006</v>
      </c>
      <c r="FK460" s="13" t="n">
        <v>0.001047</v>
      </c>
      <c r="FL460" s="13" t="n">
        <v>0.00943</v>
      </c>
      <c r="FM460" s="13" t="n">
        <v>0.0133</v>
      </c>
      <c r="FN460" s="13" t="n">
        <v>-0.050123</v>
      </c>
      <c r="FO460" s="13" t="n">
        <v>0.053583</v>
      </c>
      <c r="FP460" s="13" t="n">
        <v>-0.022478</v>
      </c>
      <c r="FQ460" s="13" t="n">
        <v>0.054778</v>
      </c>
      <c r="FR460" s="13" t="n">
        <v>-0.066878</v>
      </c>
      <c r="FS460" s="13" t="n">
        <v>0.009682</v>
      </c>
      <c r="FT460" s="13" t="n">
        <v>0.003909</v>
      </c>
      <c r="FU460" s="13" t="n">
        <v>-0.078286</v>
      </c>
      <c r="FV460" s="13" t="n">
        <v>-0.002641</v>
      </c>
      <c r="FW460" s="13" t="n">
        <v>-0.100149</v>
      </c>
      <c r="FX460" s="13" t="n">
        <v>0.112838</v>
      </c>
      <c r="FY460" s="13" t="n">
        <v>-0.035444</v>
      </c>
      <c r="FZ460" s="13" t="n">
        <v>-0.097565</v>
      </c>
      <c r="GA460" s="13" t="n">
        <v>0.086619</v>
      </c>
      <c r="GB460" s="13" t="n">
        <v>0.046762</v>
      </c>
      <c r="GC460" s="13" t="n">
        <v>-0.052223</v>
      </c>
    </row>
    <row r="461" customFormat="false" ht="15" hidden="false" customHeight="false" outlineLevel="0" collapsed="false">
      <c r="B461" s="8" t="str">
        <f aca="false">Deals!B461</f>
        <v>Ichor Holdings, Ltd.</v>
      </c>
      <c r="C461" s="12" t="n">
        <v>1</v>
      </c>
      <c r="D461" s="13" t="n">
        <v>0.297561</v>
      </c>
      <c r="E461" s="13" t="n">
        <v>-0.190476</v>
      </c>
      <c r="F461" s="13" t="n">
        <v>-0.06308</v>
      </c>
      <c r="G461" s="13" t="n">
        <v>-0.087154</v>
      </c>
      <c r="H461" s="13" t="n">
        <v>0.125792</v>
      </c>
      <c r="I461" s="13" t="n">
        <v>-0.147106</v>
      </c>
      <c r="J461" s="13" t="n">
        <v>-0.010368</v>
      </c>
      <c r="K461" s="13" t="n">
        <v>0.234762</v>
      </c>
      <c r="L461" s="13" t="n">
        <v>-0.212495</v>
      </c>
      <c r="M461" s="13" t="n">
        <v>-0.130754</v>
      </c>
      <c r="N461" s="13" t="n">
        <v>0.025352</v>
      </c>
      <c r="O461" s="13" t="n">
        <v>-0.104396</v>
      </c>
      <c r="P461" s="13" t="n">
        <v>0.261963</v>
      </c>
      <c r="Q461" s="13" t="n">
        <v>0.019446</v>
      </c>
      <c r="R461" s="13" t="n">
        <v>0.076776</v>
      </c>
      <c r="S461" s="13" t="n">
        <v>0.115146</v>
      </c>
      <c r="T461" s="13" t="n">
        <v>-0.162033</v>
      </c>
      <c r="U461" s="13" t="n">
        <v>0.120379</v>
      </c>
      <c r="V461" s="13" t="n">
        <v>0.066413</v>
      </c>
      <c r="W461" s="13" t="n">
        <v>-0.156684</v>
      </c>
      <c r="X461" s="13" t="n">
        <v>0.137347</v>
      </c>
      <c r="Y461" s="13" t="n">
        <v>0.203888</v>
      </c>
      <c r="Z461" s="13" t="n">
        <v>0.08382</v>
      </c>
      <c r="AA461" s="13" t="n">
        <v>0.054517</v>
      </c>
      <c r="AB461" s="13" t="n">
        <v>0.003607</v>
      </c>
      <c r="AC461" s="13" t="n">
        <v>-0.133872</v>
      </c>
      <c r="AD461" s="13" t="n">
        <v>-0.337483</v>
      </c>
      <c r="AE461" s="13" t="n">
        <v>0.299582</v>
      </c>
      <c r="AF461" s="13" t="n">
        <v>-0.086345</v>
      </c>
      <c r="AG461" s="13" t="n">
        <v>0.168352</v>
      </c>
      <c r="AH461" s="13" t="n">
        <v>0.234763</v>
      </c>
      <c r="AI461" s="13" t="n">
        <v>-0.233394</v>
      </c>
      <c r="AJ461" s="13" t="n">
        <v>-0.142687</v>
      </c>
      <c r="AK461" s="13" t="n">
        <v>0.07835</v>
      </c>
      <c r="AL461" s="13" t="n">
        <v>0.371453</v>
      </c>
      <c r="AM461" s="13" t="n">
        <v>-0.055016</v>
      </c>
      <c r="AN461" s="13" t="n">
        <v>0.197545</v>
      </c>
      <c r="AO461" s="13" t="n">
        <v>0.184488</v>
      </c>
      <c r="AP461" s="13" t="n">
        <v>0.258185</v>
      </c>
      <c r="AQ461" s="13" t="n">
        <v>0.036617</v>
      </c>
      <c r="AR461" s="13" t="n">
        <v>0.008786</v>
      </c>
      <c r="AS461" s="13" t="n">
        <v>-0.043726</v>
      </c>
      <c r="AT461" s="13" t="n">
        <v>-0.04145</v>
      </c>
      <c r="AU461" s="13" t="n">
        <v>-0.14078</v>
      </c>
      <c r="AV461" s="13" t="n">
        <v>-0.07267</v>
      </c>
      <c r="AW461" s="13" t="n">
        <v>0.064006</v>
      </c>
      <c r="AX461" s="13" t="n">
        <v>0.09538</v>
      </c>
      <c r="AY461" s="13" t="n">
        <v>-0.038839</v>
      </c>
      <c r="AZ461" s="13" t="n">
        <v>-0.078427</v>
      </c>
      <c r="BA461" s="13" t="n">
        <v>-0.169496</v>
      </c>
      <c r="BB461" s="13" t="n">
        <v>0.01107</v>
      </c>
      <c r="BC461" s="13" t="n">
        <v>-0.182762</v>
      </c>
      <c r="BD461" s="13" t="n">
        <v>0.038818</v>
      </c>
      <c r="BE461" s="13" t="n">
        <v>-0.140873</v>
      </c>
      <c r="BF461" s="13" t="n">
        <v>0.203233</v>
      </c>
      <c r="BG461" s="13" t="n">
        <v>-0.017274</v>
      </c>
      <c r="BH461" s="13" t="n">
        <v>-0.211914</v>
      </c>
      <c r="BI461" s="13" t="n">
        <v>0.050805</v>
      </c>
      <c r="BJ461" s="13" t="n">
        <v>0.170597</v>
      </c>
      <c r="BK461" s="13" t="n">
        <v>-0.099396</v>
      </c>
      <c r="BM461" s="13" t="n">
        <v>0.035172</v>
      </c>
      <c r="BN461" s="13" t="n">
        <v>-0.022115</v>
      </c>
      <c r="BO461" s="13" t="n">
        <v>0.02973</v>
      </c>
      <c r="BP461" s="13" t="n">
        <v>0.000982</v>
      </c>
      <c r="BQ461" s="13" t="n">
        <v>0.142749</v>
      </c>
      <c r="BR461" s="13" t="n">
        <v>0.037192</v>
      </c>
      <c r="BS461" s="13" t="n">
        <v>-0.014032</v>
      </c>
      <c r="BT461" s="13" t="n">
        <v>0.049426</v>
      </c>
      <c r="BU461" s="13" t="n">
        <v>-0.034265</v>
      </c>
      <c r="BV461" s="13" t="n">
        <v>-0.144463</v>
      </c>
      <c r="BW461" s="13" t="n">
        <v>-0.020807</v>
      </c>
      <c r="BX461" s="13" t="n">
        <v>-0.14448</v>
      </c>
      <c r="BY461" s="13" t="n">
        <v>0.127349</v>
      </c>
      <c r="BZ461" s="13" t="n">
        <v>0.076712</v>
      </c>
      <c r="CA461" s="13" t="n">
        <v>0.007498</v>
      </c>
      <c r="CB461" s="13" t="n">
        <v>0.007617</v>
      </c>
      <c r="CC461" s="13" t="n">
        <v>-0.058013</v>
      </c>
      <c r="CD461" s="13" t="n">
        <v>0.074806</v>
      </c>
      <c r="CE461" s="13" t="n">
        <v>-0.031092</v>
      </c>
      <c r="CF461" s="13" t="n">
        <v>-0.04019</v>
      </c>
      <c r="CG461" s="13" t="n">
        <v>-0.035549</v>
      </c>
      <c r="CH461" s="13" t="n">
        <v>0.005759</v>
      </c>
      <c r="CI461" s="13" t="n">
        <v>0.079407</v>
      </c>
      <c r="CJ461" s="13" t="n">
        <v>0.038663</v>
      </c>
      <c r="CK461" s="13" t="n">
        <v>-0.013578</v>
      </c>
      <c r="CL461" s="13" t="n">
        <v>-0.061052</v>
      </c>
      <c r="CM461" s="13" t="n">
        <v>-0.211592</v>
      </c>
      <c r="CN461" s="13" t="n">
        <v>0.243389</v>
      </c>
      <c r="CO461" s="13" t="n">
        <v>0.122445</v>
      </c>
      <c r="CP461" s="13" t="n">
        <v>0.10584</v>
      </c>
      <c r="CQ461" s="13" t="n">
        <v>0.003305</v>
      </c>
      <c r="CR461" s="13" t="n">
        <v>0.034207</v>
      </c>
      <c r="CS461" s="13" t="n">
        <v>-0.013466</v>
      </c>
      <c r="CT461" s="13" t="n">
        <v>-0.026753</v>
      </c>
      <c r="CU461" s="13" t="n">
        <v>0.2576</v>
      </c>
      <c r="CV461" s="13" t="n">
        <v>0.125156</v>
      </c>
      <c r="CW461" s="13" t="n">
        <v>0.165083</v>
      </c>
      <c r="CX461" s="13" t="n">
        <v>0.083909</v>
      </c>
      <c r="CY461" s="13" t="n">
        <v>-0.055244</v>
      </c>
      <c r="CZ461" s="13" t="n">
        <v>-0.027003</v>
      </c>
      <c r="DA461" s="13" t="n">
        <v>0.018956</v>
      </c>
      <c r="DB461" s="13" t="n">
        <v>0.083779</v>
      </c>
      <c r="DC461" s="13" t="n">
        <v>-0.103342</v>
      </c>
      <c r="DD461" s="13" t="n">
        <v>0.025586</v>
      </c>
      <c r="DE461" s="13" t="n">
        <v>-0.056338</v>
      </c>
      <c r="DF461" s="13" t="n">
        <v>0.018208</v>
      </c>
      <c r="DG461" s="13" t="n">
        <v>-0.08429</v>
      </c>
      <c r="DH461" s="13" t="n">
        <v>-0.067665</v>
      </c>
      <c r="DI461" s="13" t="n">
        <v>-0.158681</v>
      </c>
      <c r="DJ461" s="13" t="n">
        <v>-0.015223</v>
      </c>
      <c r="DK461" s="13" t="n">
        <v>0.008697</v>
      </c>
      <c r="DL461" s="13" t="n">
        <v>-0.161376</v>
      </c>
      <c r="DM461" s="13" t="n">
        <v>-0.055295</v>
      </c>
      <c r="DN461" s="13" t="n">
        <v>-0.065598</v>
      </c>
      <c r="DO461" s="13" t="n">
        <v>0.149652</v>
      </c>
      <c r="DP461" s="13" t="n">
        <v>0.036347</v>
      </c>
      <c r="DQ461" s="13" t="n">
        <v>-0.129015</v>
      </c>
      <c r="DR461" s="13" t="n">
        <v>0.033099</v>
      </c>
      <c r="DS461" s="13" t="n">
        <v>-0.060405</v>
      </c>
      <c r="DT461" s="13" t="n">
        <v>-0.065045</v>
      </c>
      <c r="DV461" s="13" t="n">
        <v>0.014677</v>
      </c>
      <c r="DW461" s="13" t="n">
        <v>-0.048816</v>
      </c>
      <c r="DX461" s="13" t="n">
        <v>0.031538</v>
      </c>
      <c r="DY461" s="13" t="n">
        <v>-0.014774</v>
      </c>
      <c r="DZ461" s="13" t="n">
        <v>0.100543</v>
      </c>
      <c r="EA461" s="13" t="n">
        <v>0.017719</v>
      </c>
      <c r="EB461" s="13" t="n">
        <v>-0.026403</v>
      </c>
      <c r="EC461" s="13" t="n">
        <v>0.046928</v>
      </c>
      <c r="ED461" s="13" t="n">
        <v>-0.003015</v>
      </c>
      <c r="EE461" s="13" t="n">
        <v>-0.140297</v>
      </c>
      <c r="EF461" s="13" t="n">
        <v>-0.042411</v>
      </c>
      <c r="EG461" s="13" t="n">
        <v>-0.17752</v>
      </c>
      <c r="EH461" s="13" t="n">
        <v>0.240985</v>
      </c>
      <c r="EI461" s="13" t="n">
        <v>0.074662</v>
      </c>
      <c r="EJ461" s="13" t="n">
        <v>0.006269</v>
      </c>
      <c r="EK461" s="13" t="n">
        <v>0.008109</v>
      </c>
      <c r="EL461" s="13" t="n">
        <v>-0.078718</v>
      </c>
      <c r="EM461" s="13" t="n">
        <v>0.051518</v>
      </c>
      <c r="EN461" s="13" t="n">
        <v>-0.035827</v>
      </c>
      <c r="EO461" s="13" t="n">
        <v>-0.03769</v>
      </c>
      <c r="EP461" s="13" t="n">
        <v>-0.033765</v>
      </c>
      <c r="EQ461" s="13" t="n">
        <v>0.01837</v>
      </c>
      <c r="ER461" s="13" t="n">
        <v>0.064563</v>
      </c>
      <c r="ES461" s="13" t="n">
        <v>0.045247</v>
      </c>
      <c r="ET461" s="13" t="n">
        <v>0.0003</v>
      </c>
      <c r="EU461" s="13" t="n">
        <v>-0.077165</v>
      </c>
      <c r="EV461" s="13" t="n">
        <v>-0.212237</v>
      </c>
      <c r="EW461" s="13" t="n">
        <v>0.263043</v>
      </c>
      <c r="EX461" s="13" t="n">
        <v>0.133555</v>
      </c>
      <c r="EY461" s="13" t="n">
        <v>0.113378</v>
      </c>
      <c r="EZ461" s="13" t="n">
        <v>0.005489</v>
      </c>
      <c r="FA461" s="13" t="n">
        <v>0.023577</v>
      </c>
      <c r="FB461" s="13" t="n">
        <v>-0.00344</v>
      </c>
      <c r="FC461" s="13" t="n">
        <v>-0.02979</v>
      </c>
      <c r="FD461" s="13" t="n">
        <v>0.230637</v>
      </c>
      <c r="FE461" s="13" t="n">
        <v>0.140616</v>
      </c>
      <c r="FF461" s="13" t="n">
        <v>0.22543</v>
      </c>
      <c r="FG461" s="13" t="n">
        <v>0.091176</v>
      </c>
      <c r="FH461" s="13" t="n">
        <v>-0.028298</v>
      </c>
      <c r="FI461" s="13" t="n">
        <v>-0.037297</v>
      </c>
      <c r="FJ461" s="13" t="n">
        <v>0.011387</v>
      </c>
      <c r="FK461" s="13" t="n">
        <v>0.070936</v>
      </c>
      <c r="FL461" s="13" t="n">
        <v>-0.104703</v>
      </c>
      <c r="FM461" s="13" t="n">
        <v>0.017921</v>
      </c>
      <c r="FN461" s="13" t="n">
        <v>-0.072222</v>
      </c>
      <c r="FO461" s="13" t="n">
        <v>-0.016606</v>
      </c>
      <c r="FP461" s="13" t="n">
        <v>-0.11212</v>
      </c>
      <c r="FQ461" s="13" t="n">
        <v>-0.094973</v>
      </c>
      <c r="FR461" s="13" t="n">
        <v>-0.138658</v>
      </c>
      <c r="FS461" s="13" t="n">
        <v>-0.029596</v>
      </c>
      <c r="FT461" s="13" t="n">
        <v>0.039724</v>
      </c>
      <c r="FU461" s="13" t="n">
        <v>-0.185483</v>
      </c>
      <c r="FV461" s="13" t="n">
        <v>-0.085558</v>
      </c>
      <c r="FW461" s="13" t="n">
        <v>-0.034031</v>
      </c>
      <c r="FX461" s="13" t="n">
        <v>0.106342</v>
      </c>
      <c r="FY461" s="13" t="n">
        <v>0.064099</v>
      </c>
      <c r="FZ461" s="13" t="n">
        <v>-0.127659</v>
      </c>
      <c r="GA461" s="13" t="n">
        <v>0.015749</v>
      </c>
      <c r="GB461" s="13" t="n">
        <v>-0.055527</v>
      </c>
      <c r="GC461" s="13" t="n">
        <v>-0.057586</v>
      </c>
    </row>
    <row r="462" customFormat="false" ht="15" hidden="false" customHeight="false" outlineLevel="0" collapsed="false">
      <c r="B462" s="8" t="str">
        <f aca="false">Deals!B462</f>
        <v>Crane Co.</v>
      </c>
      <c r="C462" s="12" t="n">
        <v>1</v>
      </c>
      <c r="D462" s="13" t="n">
        <v>-0.072844</v>
      </c>
      <c r="E462" s="13" t="n">
        <v>0.004658</v>
      </c>
      <c r="F462" s="13" t="n">
        <v>-0.098124</v>
      </c>
      <c r="G462" s="13" t="n">
        <v>-0.002152</v>
      </c>
      <c r="H462" s="13" t="n">
        <v>-0.035856</v>
      </c>
      <c r="I462" s="13" t="n">
        <v>0.130288</v>
      </c>
      <c r="J462" s="13" t="n">
        <v>0.011704</v>
      </c>
      <c r="K462" s="13" t="n">
        <v>0.077454</v>
      </c>
      <c r="L462" s="13" t="n">
        <v>-0.114997</v>
      </c>
      <c r="M462" s="13" t="n">
        <v>-0.003676</v>
      </c>
      <c r="N462" s="13" t="n">
        <v>-0.164293</v>
      </c>
      <c r="O462" s="13" t="n">
        <v>0.146578</v>
      </c>
      <c r="P462" s="13" t="n">
        <v>0.026583</v>
      </c>
      <c r="Q462" s="13" t="n">
        <v>0.000591</v>
      </c>
      <c r="R462" s="13" t="n">
        <v>0.005082</v>
      </c>
      <c r="S462" s="13" t="n">
        <v>-0.096414</v>
      </c>
      <c r="T462" s="13" t="n">
        <v>0.09129</v>
      </c>
      <c r="U462" s="13" t="n">
        <v>0.003116</v>
      </c>
      <c r="V462" s="13" t="n">
        <v>-0.079809</v>
      </c>
      <c r="W462" s="13" t="n">
        <v>0.057581</v>
      </c>
      <c r="X462" s="13" t="n">
        <v>-0.050974</v>
      </c>
      <c r="Y462" s="13" t="n">
        <v>0.090695</v>
      </c>
      <c r="Z462" s="13" t="n">
        <v>0.039846</v>
      </c>
      <c r="AA462" s="13" t="n">
        <v>-0.010651</v>
      </c>
      <c r="AB462" s="13" t="n">
        <v>-0.19986</v>
      </c>
      <c r="AC462" s="13" t="n">
        <v>-0.276233</v>
      </c>
      <c r="AD462" s="13" t="n">
        <v>0.107157</v>
      </c>
      <c r="AE462" s="13" t="n">
        <v>0.031221</v>
      </c>
      <c r="AF462" s="13" t="n">
        <v>0.067121</v>
      </c>
      <c r="AG462" s="13" t="n">
        <v>-0.048604</v>
      </c>
      <c r="AH462" s="13" t="n">
        <v>0.007071</v>
      </c>
      <c r="AI462" s="13" t="n">
        <v>-0.113371</v>
      </c>
      <c r="AJ462" s="13" t="n">
        <v>0.012368</v>
      </c>
      <c r="AK462" s="13" t="n">
        <v>0.378522</v>
      </c>
      <c r="AL462" s="13" t="n">
        <v>0.116928</v>
      </c>
      <c r="AM462" s="13" t="n">
        <v>-0.025496</v>
      </c>
      <c r="AN462" s="13" t="n">
        <v>0.113768</v>
      </c>
      <c r="AO462" s="13" t="n">
        <v>0.119843</v>
      </c>
      <c r="AP462" s="13" t="n">
        <v>0.001597</v>
      </c>
      <c r="AQ462" s="13" t="n">
        <v>0.019775</v>
      </c>
      <c r="AR462" s="13" t="n">
        <v>-0.032674</v>
      </c>
      <c r="AS462" s="13" t="n">
        <v>0.052614</v>
      </c>
      <c r="AT462" s="13" t="n">
        <v>0.051116</v>
      </c>
      <c r="AU462" s="13" t="n">
        <v>-0.06839</v>
      </c>
      <c r="AV462" s="13" t="n">
        <v>0.089337</v>
      </c>
      <c r="AW462" s="13" t="n">
        <v>-0.061096</v>
      </c>
      <c r="AX462" s="13" t="n">
        <v>0.05376</v>
      </c>
      <c r="AY462" s="13" t="n">
        <v>0.017497</v>
      </c>
      <c r="AZ462" s="13" t="n">
        <v>-0.018935</v>
      </c>
      <c r="BA462" s="13" t="n">
        <v>0.071231</v>
      </c>
      <c r="BB462" s="13" t="n">
        <v>-0.111286</v>
      </c>
      <c r="BC462" s="13" t="n">
        <v>-0.001039</v>
      </c>
      <c r="BD462" s="13" t="n">
        <v>-0.084675</v>
      </c>
      <c r="BE462" s="13" t="n">
        <v>0.129854</v>
      </c>
      <c r="BF462" s="13" t="n">
        <v>-0.041443</v>
      </c>
      <c r="BG462" s="13" t="n">
        <v>-0.072276</v>
      </c>
      <c r="BH462" s="13" t="n">
        <v>0.146219</v>
      </c>
      <c r="BI462" s="13" t="n">
        <v>0.060494</v>
      </c>
      <c r="BJ462" s="13" t="n">
        <v>-0.051822</v>
      </c>
      <c r="BK462" s="13" t="n">
        <v>0.153907</v>
      </c>
      <c r="BM462" s="13" t="n">
        <v>-0.032593</v>
      </c>
      <c r="BN462" s="13" t="n">
        <v>-0.004648</v>
      </c>
      <c r="BO462" s="13" t="n">
        <v>-0.000105</v>
      </c>
      <c r="BP462" s="13" t="n">
        <v>0.041052</v>
      </c>
      <c r="BQ462" s="13" t="n">
        <v>0.01575</v>
      </c>
      <c r="BR462" s="13" t="n">
        <v>0.0235</v>
      </c>
      <c r="BS462" s="13" t="n">
        <v>0.07386</v>
      </c>
      <c r="BT462" s="13" t="n">
        <v>-0.00907</v>
      </c>
      <c r="BU462" s="13" t="n">
        <v>-0.096152</v>
      </c>
      <c r="BV462" s="13" t="n">
        <v>0.026368</v>
      </c>
      <c r="BW462" s="13" t="n">
        <v>-0.101022</v>
      </c>
      <c r="BX462" s="13" t="n">
        <v>0.11301</v>
      </c>
      <c r="BY462" s="13" t="n">
        <v>0.06969</v>
      </c>
      <c r="BZ462" s="13" t="n">
        <v>0.017969</v>
      </c>
      <c r="CA462" s="13" t="n">
        <v>0.032145</v>
      </c>
      <c r="CB462" s="13" t="n">
        <v>-0.055126</v>
      </c>
      <c r="CC462" s="13" t="n">
        <v>0.071522</v>
      </c>
      <c r="CD462" s="13" t="n">
        <v>0.021182</v>
      </c>
      <c r="CE462" s="13" t="n">
        <v>-0.01992</v>
      </c>
      <c r="CF462" s="13" t="n">
        <v>-0.032211</v>
      </c>
      <c r="CG462" s="13" t="n">
        <v>0.027653</v>
      </c>
      <c r="CH462" s="13" t="n">
        <v>0.076121</v>
      </c>
      <c r="CI462" s="13" t="n">
        <v>-0.004684</v>
      </c>
      <c r="CJ462" s="13" t="n">
        <v>0.010148</v>
      </c>
      <c r="CK462" s="13" t="n">
        <v>-0.066348</v>
      </c>
      <c r="CL462" s="13" t="n">
        <v>-0.121418</v>
      </c>
      <c r="CM462" s="13" t="n">
        <v>0.165635</v>
      </c>
      <c r="CN462" s="13" t="n">
        <v>0.108631</v>
      </c>
      <c r="CO462" s="13" t="n">
        <v>0.022515</v>
      </c>
      <c r="CP462" s="13" t="n">
        <v>0.060034</v>
      </c>
      <c r="CQ462" s="13" t="n">
        <v>0.042064</v>
      </c>
      <c r="CR462" s="13" t="n">
        <v>0.00853</v>
      </c>
      <c r="CS462" s="13" t="n">
        <v>0.014059</v>
      </c>
      <c r="CT462" s="13" t="n">
        <v>0.135594</v>
      </c>
      <c r="CU462" s="13" t="n">
        <v>0.068794</v>
      </c>
      <c r="CV462" s="13" t="n">
        <v>-0.002337</v>
      </c>
      <c r="CW462" s="13" t="n">
        <v>0.034689</v>
      </c>
      <c r="CX462" s="13" t="n">
        <v>-0.020006</v>
      </c>
      <c r="CY462" s="13" t="n">
        <v>0.043697</v>
      </c>
      <c r="CZ462" s="13" t="n">
        <v>-0.020314</v>
      </c>
      <c r="DA462" s="13" t="n">
        <v>0.05157</v>
      </c>
      <c r="DB462" s="13" t="n">
        <v>-0.008614</v>
      </c>
      <c r="DC462" s="13" t="n">
        <v>0.031631</v>
      </c>
      <c r="DD462" s="13" t="n">
        <v>-0.042971</v>
      </c>
      <c r="DE462" s="13" t="n">
        <v>0.047924</v>
      </c>
      <c r="DF462" s="13" t="n">
        <v>-0.063866</v>
      </c>
      <c r="DG462" s="13" t="n">
        <v>0.003966</v>
      </c>
      <c r="DH462" s="13" t="n">
        <v>-0.127141</v>
      </c>
      <c r="DI462" s="13" t="n">
        <v>0.001103</v>
      </c>
      <c r="DJ462" s="13" t="n">
        <v>0.001259</v>
      </c>
      <c r="DK462" s="13" t="n">
        <v>-0.107022</v>
      </c>
      <c r="DL462" s="13" t="n">
        <v>-0.028824</v>
      </c>
      <c r="DM462" s="13" t="n">
        <v>-0.072625</v>
      </c>
      <c r="DN462" s="13" t="n">
        <v>0.130842</v>
      </c>
      <c r="DO462" s="13" t="n">
        <v>-0.025181</v>
      </c>
      <c r="DP462" s="13" t="n">
        <v>-0.091353</v>
      </c>
      <c r="DQ462" s="13" t="n">
        <v>0.057844</v>
      </c>
      <c r="DR462" s="13" t="n">
        <v>0.043218</v>
      </c>
      <c r="DS462" s="13" t="n">
        <v>-0.053526</v>
      </c>
      <c r="DT462" s="13" t="n">
        <v>0.096917</v>
      </c>
      <c r="DV462" s="13" t="n">
        <v>-0.028756</v>
      </c>
      <c r="DW462" s="13" t="n">
        <v>-0.003195</v>
      </c>
      <c r="DX462" s="13" t="n">
        <v>-0.001684</v>
      </c>
      <c r="DY462" s="13" t="n">
        <v>0.039166</v>
      </c>
      <c r="DZ462" s="13" t="n">
        <v>0.015338</v>
      </c>
      <c r="EA462" s="13" t="n">
        <v>0.022407</v>
      </c>
      <c r="EB462" s="13" t="n">
        <v>0.077218</v>
      </c>
      <c r="EC462" s="13" t="n">
        <v>-0.009277</v>
      </c>
      <c r="ED462" s="13" t="n">
        <v>-0.099937</v>
      </c>
      <c r="EE462" s="13" t="n">
        <v>0.030762</v>
      </c>
      <c r="EF462" s="13" t="n">
        <v>-0.101603</v>
      </c>
      <c r="EG462" s="13" t="n">
        <v>0.125157</v>
      </c>
      <c r="EH462" s="13" t="n">
        <v>0.073879</v>
      </c>
      <c r="EI462" s="13" t="n">
        <v>0.010235</v>
      </c>
      <c r="EJ462" s="13" t="n">
        <v>0.03007</v>
      </c>
      <c r="EK462" s="13" t="n">
        <v>-0.066985</v>
      </c>
      <c r="EL462" s="13" t="n">
        <v>0.074802</v>
      </c>
      <c r="EM462" s="13" t="n">
        <v>0.019393</v>
      </c>
      <c r="EN462" s="13" t="n">
        <v>-0.021938</v>
      </c>
      <c r="EO462" s="13" t="n">
        <v>-0.024319</v>
      </c>
      <c r="EP462" s="13" t="n">
        <v>0.026044</v>
      </c>
      <c r="EQ462" s="13" t="n">
        <v>0.069986</v>
      </c>
      <c r="ER462" s="13" t="n">
        <v>0.000459</v>
      </c>
      <c r="ES462" s="13" t="n">
        <v>0.009026</v>
      </c>
      <c r="ET462" s="13" t="n">
        <v>-0.072733</v>
      </c>
      <c r="EU462" s="13" t="n">
        <v>-0.13964</v>
      </c>
      <c r="EV462" s="13" t="n">
        <v>0.181242</v>
      </c>
      <c r="EW462" s="13" t="n">
        <v>0.100358</v>
      </c>
      <c r="EX462" s="13" t="n">
        <v>0.023159</v>
      </c>
      <c r="EY462" s="13" t="n">
        <v>0.053911</v>
      </c>
      <c r="EZ462" s="13" t="n">
        <v>0.040966</v>
      </c>
      <c r="FA462" s="13" t="n">
        <v>0.005233</v>
      </c>
      <c r="FB462" s="13" t="n">
        <v>0.019264</v>
      </c>
      <c r="FC462" s="13" t="n">
        <v>0.135549</v>
      </c>
      <c r="FD462" s="13" t="n">
        <v>0.067697</v>
      </c>
      <c r="FE462" s="13" t="n">
        <v>0.004164</v>
      </c>
      <c r="FF462" s="13" t="n">
        <v>0.031611</v>
      </c>
      <c r="FG462" s="13" t="n">
        <v>-0.019813</v>
      </c>
      <c r="FH462" s="13" t="n">
        <v>0.037602</v>
      </c>
      <c r="FI462" s="13" t="n">
        <v>-0.018649</v>
      </c>
      <c r="FJ462" s="13" t="n">
        <v>0.047074</v>
      </c>
      <c r="FK462" s="13" t="n">
        <v>-0.012965</v>
      </c>
      <c r="FL462" s="13" t="n">
        <v>0.026925</v>
      </c>
      <c r="FM462" s="13" t="n">
        <v>-0.043898</v>
      </c>
      <c r="FN462" s="13" t="n">
        <v>0.049157</v>
      </c>
      <c r="FO462" s="13" t="n">
        <v>-0.074862</v>
      </c>
      <c r="FP462" s="13" t="n">
        <v>0.009118</v>
      </c>
      <c r="FQ462" s="13" t="n">
        <v>-0.133336</v>
      </c>
      <c r="FR462" s="13" t="n">
        <v>-0.004978</v>
      </c>
      <c r="FS462" s="13" t="n">
        <v>0.001746</v>
      </c>
      <c r="FT462" s="13" t="n">
        <v>-0.124799</v>
      </c>
      <c r="FU462" s="13" t="n">
        <v>-0.039308</v>
      </c>
      <c r="FV462" s="13" t="n">
        <v>-0.070351</v>
      </c>
      <c r="FW462" s="13" t="n">
        <v>0.130499</v>
      </c>
      <c r="FX462" s="13" t="n">
        <v>-0.023216</v>
      </c>
      <c r="FY462" s="13" t="n">
        <v>-0.090202</v>
      </c>
      <c r="FZ462" s="13" t="n">
        <v>0.053736</v>
      </c>
      <c r="GA462" s="13" t="n">
        <v>0.048669</v>
      </c>
      <c r="GB462" s="13" t="n">
        <v>-0.052265</v>
      </c>
      <c r="GC462" s="13" t="n">
        <v>0.117259</v>
      </c>
    </row>
    <row r="463" customFormat="false" ht="15" hidden="false" customHeight="false" outlineLevel="0" collapsed="false">
      <c r="B463" s="8" t="str">
        <f aca="false">Deals!B463</f>
        <v>Itron, Inc.</v>
      </c>
      <c r="C463" s="12" t="n">
        <v>1</v>
      </c>
      <c r="D463" s="13" t="n">
        <v>-0.043716</v>
      </c>
      <c r="E463" s="13" t="n">
        <v>0.022143</v>
      </c>
      <c r="F463" s="13" t="n">
        <v>-0.085954</v>
      </c>
      <c r="G463" s="13" t="n">
        <v>-0.126911</v>
      </c>
      <c r="H463" s="13" t="n">
        <v>0.051664</v>
      </c>
      <c r="I463" s="13" t="n">
        <v>0.019151</v>
      </c>
      <c r="J463" s="13" t="n">
        <v>0.084967</v>
      </c>
      <c r="K463" s="13" t="n">
        <v>-0.033133</v>
      </c>
      <c r="L463" s="13" t="n">
        <v>-0.18785</v>
      </c>
      <c r="M463" s="13" t="n">
        <v>0.038742</v>
      </c>
      <c r="N463" s="13" t="n">
        <v>-0.126846</v>
      </c>
      <c r="O463" s="13" t="n">
        <v>0.155213</v>
      </c>
      <c r="P463" s="13" t="n">
        <v>-0.029654</v>
      </c>
      <c r="Q463" s="13" t="n">
        <v>-0.119977</v>
      </c>
      <c r="R463" s="13" t="n">
        <v>0.150268</v>
      </c>
      <c r="S463" s="13" t="n">
        <v>0.055721</v>
      </c>
      <c r="T463" s="13" t="n">
        <v>0.104501</v>
      </c>
      <c r="U463" s="13" t="n">
        <v>-0.00911</v>
      </c>
      <c r="V463" s="13" t="n">
        <v>0.120161</v>
      </c>
      <c r="W463" s="13" t="n">
        <v>0.064939</v>
      </c>
      <c r="X463" s="13" t="n">
        <v>0.031098</v>
      </c>
      <c r="Y463" s="13" t="n">
        <v>0.050092</v>
      </c>
      <c r="Z463" s="13" t="n">
        <v>0.048327</v>
      </c>
      <c r="AA463" s="13" t="n">
        <v>-0.026206</v>
      </c>
      <c r="AB463" s="13" t="n">
        <v>-0.072294</v>
      </c>
      <c r="AC463" s="13" t="n">
        <v>-0.263845</v>
      </c>
      <c r="AD463" s="13" t="n">
        <v>0.250582</v>
      </c>
      <c r="AE463" s="13" t="n">
        <v>-0.077342</v>
      </c>
      <c r="AF463" s="13" t="n">
        <v>0.028407</v>
      </c>
      <c r="AG463" s="13" t="n">
        <v>0.049962</v>
      </c>
      <c r="AH463" s="13" t="n">
        <v>-0.143617</v>
      </c>
      <c r="AI463" s="13" t="n">
        <v>0.019641</v>
      </c>
      <c r="AJ463" s="13" t="n">
        <v>0.118703</v>
      </c>
      <c r="AK463" s="13" t="n">
        <v>0.15688</v>
      </c>
      <c r="AL463" s="13" t="n">
        <v>0.219947</v>
      </c>
      <c r="AM463" s="13" t="n">
        <v>-0.103024</v>
      </c>
      <c r="AN463" s="13" t="n">
        <v>0.362939</v>
      </c>
      <c r="AO463" s="13" t="n">
        <v>-0.243859</v>
      </c>
      <c r="AP463" s="13" t="n">
        <v>0.014552</v>
      </c>
      <c r="AQ463" s="13" t="n">
        <v>0.060151</v>
      </c>
      <c r="AR463" s="13" t="n">
        <v>0.048558</v>
      </c>
      <c r="AS463" s="13" t="n">
        <v>-0.013603</v>
      </c>
      <c r="AT463" s="13" t="n">
        <v>-0.148144</v>
      </c>
      <c r="AU463" s="13" t="n">
        <v>-0.09975</v>
      </c>
      <c r="AV463" s="13" t="n">
        <v>0.028296</v>
      </c>
      <c r="AW463" s="13" t="n">
        <v>-0.203935</v>
      </c>
      <c r="AX463" s="13" t="n">
        <v>0.106768</v>
      </c>
      <c r="AY463" s="13" t="n">
        <v>-0.095155</v>
      </c>
      <c r="AZ463" s="13" t="n">
        <v>-0.231129</v>
      </c>
      <c r="BA463" s="13" t="n">
        <v>0.105098</v>
      </c>
      <c r="BB463" s="13" t="n">
        <v>-0.093014</v>
      </c>
      <c r="BC463" s="13" t="n">
        <v>0.080159</v>
      </c>
      <c r="BD463" s="13" t="n">
        <v>-0.04224</v>
      </c>
      <c r="BE463" s="13" t="n">
        <v>0.181469</v>
      </c>
      <c r="BF463" s="13" t="n">
        <v>-0.185274</v>
      </c>
      <c r="BG463" s="13" t="n">
        <v>-0.114964</v>
      </c>
      <c r="BH463" s="13" t="n">
        <v>0.161007</v>
      </c>
      <c r="BI463" s="13" t="n">
        <v>0.087748</v>
      </c>
      <c r="BJ463" s="13" t="n">
        <v>-0.047574</v>
      </c>
      <c r="BK463" s="13" t="n">
        <v>0.13465</v>
      </c>
      <c r="BM463" s="13" t="n">
        <v>-0.035351</v>
      </c>
      <c r="BN463" s="13" t="n">
        <v>0.01168</v>
      </c>
      <c r="BO463" s="13" t="n">
        <v>0.002978</v>
      </c>
      <c r="BP463" s="13" t="n">
        <v>0.052862</v>
      </c>
      <c r="BQ463" s="13" t="n">
        <v>0.007789</v>
      </c>
      <c r="BR463" s="13" t="n">
        <v>0.026064</v>
      </c>
      <c r="BS463" s="13" t="n">
        <v>0.051329</v>
      </c>
      <c r="BT463" s="13" t="n">
        <v>-0.010991</v>
      </c>
      <c r="BU463" s="13" t="n">
        <v>-0.106</v>
      </c>
      <c r="BV463" s="13" t="n">
        <v>0.024752</v>
      </c>
      <c r="BW463" s="13" t="n">
        <v>-0.108788</v>
      </c>
      <c r="BX463" s="13" t="n">
        <v>0.100445</v>
      </c>
      <c r="BY463" s="13" t="n">
        <v>0.060194</v>
      </c>
      <c r="BZ463" s="13" t="n">
        <v>-0.018345</v>
      </c>
      <c r="CA463" s="13" t="n">
        <v>0.044649</v>
      </c>
      <c r="CB463" s="13" t="n">
        <v>-0.082817</v>
      </c>
      <c r="CC463" s="13" t="n">
        <v>0.081164</v>
      </c>
      <c r="CD463" s="13" t="n">
        <v>0.017156</v>
      </c>
      <c r="CE463" s="13" t="n">
        <v>-0.042057</v>
      </c>
      <c r="CF463" s="13" t="n">
        <v>0.012578</v>
      </c>
      <c r="CG463" s="13" t="n">
        <v>0.025955</v>
      </c>
      <c r="CH463" s="13" t="n">
        <v>0.030184</v>
      </c>
      <c r="CI463" s="13" t="n">
        <v>0.031672</v>
      </c>
      <c r="CJ463" s="13" t="n">
        <v>-0.011484</v>
      </c>
      <c r="CK463" s="13" t="n">
        <v>-0.068037</v>
      </c>
      <c r="CL463" s="13" t="n">
        <v>-0.187323</v>
      </c>
      <c r="CM463" s="13" t="n">
        <v>0.135259</v>
      </c>
      <c r="CN463" s="13" t="n">
        <v>0.091913</v>
      </c>
      <c r="CO463" s="13" t="n">
        <v>0.012826</v>
      </c>
      <c r="CP463" s="13" t="n">
        <v>0.037942</v>
      </c>
      <c r="CQ463" s="13" t="n">
        <v>0.055215</v>
      </c>
      <c r="CR463" s="13" t="n">
        <v>-0.011854</v>
      </c>
      <c r="CS463" s="13" t="n">
        <v>0.020769</v>
      </c>
      <c r="CT463" s="13" t="n">
        <v>0.176056</v>
      </c>
      <c r="CU463" s="13" t="n">
        <v>0.08836</v>
      </c>
      <c r="CV463" s="13" t="n">
        <v>0.00942</v>
      </c>
      <c r="CW463" s="13" t="n">
        <v>0.079959</v>
      </c>
      <c r="CX463" s="13" t="n">
        <v>0.025467</v>
      </c>
      <c r="CY463" s="13" t="n">
        <v>0.039993</v>
      </c>
      <c r="CZ463" s="13" t="n">
        <v>-0.007853</v>
      </c>
      <c r="DA463" s="13" t="n">
        <v>0.001045</v>
      </c>
      <c r="DB463" s="13" t="n">
        <v>-0.008307</v>
      </c>
      <c r="DC463" s="13" t="n">
        <v>0.01354</v>
      </c>
      <c r="DD463" s="13" t="n">
        <v>-0.039939</v>
      </c>
      <c r="DE463" s="13" t="n">
        <v>0.038484</v>
      </c>
      <c r="DF463" s="13" t="n">
        <v>-0.021291</v>
      </c>
      <c r="DG463" s="13" t="n">
        <v>0.044855</v>
      </c>
      <c r="DH463" s="13" t="n">
        <v>-0.101419</v>
      </c>
      <c r="DI463" s="13" t="n">
        <v>0.005679</v>
      </c>
      <c r="DJ463" s="13" t="n">
        <v>0.008371</v>
      </c>
      <c r="DK463" s="13" t="n">
        <v>-0.076092</v>
      </c>
      <c r="DL463" s="13" t="n">
        <v>0.009316</v>
      </c>
      <c r="DM463" s="13" t="n">
        <v>-0.073263</v>
      </c>
      <c r="DN463" s="13" t="n">
        <v>0.117887</v>
      </c>
      <c r="DO463" s="13" t="n">
        <v>-0.03435</v>
      </c>
      <c r="DP463" s="13" t="n">
        <v>-0.091984</v>
      </c>
      <c r="DQ463" s="13" t="n">
        <v>0.09267</v>
      </c>
      <c r="DR463" s="13" t="n">
        <v>0.054291</v>
      </c>
      <c r="DS463" s="13" t="n">
        <v>-0.075471</v>
      </c>
      <c r="DT463" s="13" t="n">
        <v>0.127305</v>
      </c>
      <c r="DV463" s="13" t="n">
        <v>-0.0413</v>
      </c>
      <c r="DW463" s="13" t="n">
        <v>0.011095</v>
      </c>
      <c r="DX463" s="13" t="n">
        <v>0.004647</v>
      </c>
      <c r="DY463" s="13" t="n">
        <v>0.048704</v>
      </c>
      <c r="DZ463" s="13" t="n">
        <v>0.013776</v>
      </c>
      <c r="EA463" s="13" t="n">
        <v>0.024714</v>
      </c>
      <c r="EB463" s="13" t="n">
        <v>0.048461</v>
      </c>
      <c r="EC463" s="13" t="n">
        <v>-0.014265</v>
      </c>
      <c r="ED463" s="13" t="n">
        <v>-0.107156</v>
      </c>
      <c r="EE463" s="13" t="n">
        <v>0.019152</v>
      </c>
      <c r="EF463" s="13" t="n">
        <v>-0.113974</v>
      </c>
      <c r="EG463" s="13" t="n">
        <v>0.108189</v>
      </c>
      <c r="EH463" s="13" t="n">
        <v>0.066692</v>
      </c>
      <c r="EI463" s="13" t="n">
        <v>-0.025629</v>
      </c>
      <c r="EJ463" s="13" t="n">
        <v>0.044085</v>
      </c>
      <c r="EK463" s="13" t="n">
        <v>-0.095558</v>
      </c>
      <c r="EL463" s="13" t="n">
        <v>0.084122</v>
      </c>
      <c r="EM463" s="13" t="n">
        <v>0.016233</v>
      </c>
      <c r="EN463" s="13" t="n">
        <v>-0.042869</v>
      </c>
      <c r="EO463" s="13" t="n">
        <v>0.012393</v>
      </c>
      <c r="EP463" s="13" t="n">
        <v>0.025273</v>
      </c>
      <c r="EQ463" s="13" t="n">
        <v>0.039554</v>
      </c>
      <c r="ER463" s="13" t="n">
        <v>0.031341</v>
      </c>
      <c r="ES463" s="13" t="n">
        <v>-0.009539</v>
      </c>
      <c r="ET463" s="13" t="n">
        <v>-0.071545</v>
      </c>
      <c r="EU463" s="13" t="n">
        <v>-0.192857</v>
      </c>
      <c r="EV463" s="13" t="n">
        <v>0.14683</v>
      </c>
      <c r="EW463" s="13" t="n">
        <v>0.098247</v>
      </c>
      <c r="EX463" s="13" t="n">
        <v>0.014031</v>
      </c>
      <c r="EY463" s="13" t="n">
        <v>0.039286</v>
      </c>
      <c r="EZ463" s="13" t="n">
        <v>0.050398</v>
      </c>
      <c r="FA463" s="13" t="n">
        <v>-0.010098</v>
      </c>
      <c r="FB463" s="13" t="n">
        <v>0.031145</v>
      </c>
      <c r="FC463" s="13" t="n">
        <v>0.183067</v>
      </c>
      <c r="FD463" s="13" t="n">
        <v>0.08896</v>
      </c>
      <c r="FE463" s="13" t="n">
        <v>0.013987</v>
      </c>
      <c r="FF463" s="13" t="n">
        <v>0.089016</v>
      </c>
      <c r="FG463" s="13" t="n">
        <v>0.028616</v>
      </c>
      <c r="FH463" s="13" t="n">
        <v>0.03792</v>
      </c>
      <c r="FI463" s="13" t="n">
        <v>-0.009349</v>
      </c>
      <c r="FJ463" s="13" t="n">
        <v>0.003632</v>
      </c>
      <c r="FK463" s="13" t="n">
        <v>-0.007576</v>
      </c>
      <c r="FL463" s="13" t="n">
        <v>0.0162</v>
      </c>
      <c r="FM463" s="13" t="n">
        <v>-0.038653</v>
      </c>
      <c r="FN463" s="13" t="n">
        <v>0.035353</v>
      </c>
      <c r="FO463" s="13" t="n">
        <v>-0.023202</v>
      </c>
      <c r="FP463" s="13" t="n">
        <v>0.045936</v>
      </c>
      <c r="FQ463" s="13" t="n">
        <v>-0.099006</v>
      </c>
      <c r="FR463" s="13" t="n">
        <v>-0.001334</v>
      </c>
      <c r="FS463" s="13" t="n">
        <v>0.010422</v>
      </c>
      <c r="FT463" s="13" t="n">
        <v>-0.081153</v>
      </c>
      <c r="FU463" s="13" t="n">
        <v>0.007554</v>
      </c>
      <c r="FV463" s="13" t="n">
        <v>-0.063068</v>
      </c>
      <c r="FW463" s="13" t="n">
        <v>0.12091</v>
      </c>
      <c r="FX463" s="13" t="n">
        <v>-0.033799</v>
      </c>
      <c r="FY463" s="13" t="n">
        <v>-0.094081</v>
      </c>
      <c r="FZ463" s="13" t="n">
        <v>0.091652</v>
      </c>
      <c r="GA463" s="13" t="n">
        <v>0.062795</v>
      </c>
      <c r="GB463" s="13" t="n">
        <v>-0.069898</v>
      </c>
      <c r="GC463" s="13" t="n">
        <v>0.136796</v>
      </c>
    </row>
    <row r="464" customFormat="false" ht="15" hidden="false" customHeight="false" outlineLevel="0" collapsed="false">
      <c r="B464" s="8" t="str">
        <f aca="false">Deals!B464</f>
        <v>American Woodmark Corp</v>
      </c>
      <c r="C464" s="12" t="n">
        <v>1</v>
      </c>
      <c r="D464" s="13" t="n">
        <v>-0.05484</v>
      </c>
      <c r="E464" s="13" t="n">
        <v>-0.233255</v>
      </c>
      <c r="F464" s="13" t="n">
        <v>-0.165058</v>
      </c>
      <c r="G464" s="13" t="n">
        <v>0.254258</v>
      </c>
      <c r="H464" s="13" t="n">
        <v>-0.112027</v>
      </c>
      <c r="I464" s="13" t="n">
        <v>-0.088476</v>
      </c>
      <c r="J464" s="13" t="n">
        <v>0.017975</v>
      </c>
      <c r="K464" s="13" t="n">
        <v>-0.076516</v>
      </c>
      <c r="L464" s="13" t="n">
        <v>-0.229573</v>
      </c>
      <c r="M464" s="13" t="n">
        <v>0.106717</v>
      </c>
      <c r="N464" s="13" t="n">
        <v>-0.167589</v>
      </c>
      <c r="O464" s="13" t="n">
        <v>0.256286</v>
      </c>
      <c r="P464" s="13" t="n">
        <v>0.218013</v>
      </c>
      <c r="Q464" s="13" t="n">
        <v>-0.030164</v>
      </c>
      <c r="R464" s="13" t="n">
        <v>0.088346</v>
      </c>
      <c r="S464" s="13" t="n">
        <v>-0.193929</v>
      </c>
      <c r="T464" s="13" t="n">
        <v>0.167333</v>
      </c>
      <c r="U464" s="13" t="n">
        <v>0.002718</v>
      </c>
      <c r="V464" s="13" t="n">
        <v>-0.029228</v>
      </c>
      <c r="W464" s="13" t="n">
        <v>0.079398</v>
      </c>
      <c r="X464" s="13" t="n">
        <v>0.115285</v>
      </c>
      <c r="Y464" s="13" t="n">
        <v>0.037717</v>
      </c>
      <c r="Z464" s="13" t="n">
        <v>0.015646</v>
      </c>
      <c r="AA464" s="13" t="n">
        <v>0.049182</v>
      </c>
      <c r="AB464" s="13" t="n">
        <v>-0.236024</v>
      </c>
      <c r="AC464" s="13" t="n">
        <v>-0.456011</v>
      </c>
      <c r="AD464" s="13" t="n">
        <v>0.128154</v>
      </c>
      <c r="AE464" s="13" t="n">
        <v>0.220774</v>
      </c>
      <c r="AF464" s="13" t="n">
        <v>0.205386</v>
      </c>
      <c r="AG464" s="13" t="n">
        <v>0.065697</v>
      </c>
      <c r="AH464" s="13" t="n">
        <v>0.085339</v>
      </c>
      <c r="AI464" s="13" t="n">
        <v>-0.1024</v>
      </c>
      <c r="AJ464" s="13" t="n">
        <v>0.051821</v>
      </c>
      <c r="AK464" s="13" t="n">
        <v>0.059315</v>
      </c>
      <c r="AL464" s="13" t="n">
        <v>0.072449</v>
      </c>
      <c r="AM464" s="13" t="n">
        <v>-0.07821</v>
      </c>
      <c r="AN464" s="13" t="n">
        <v>0.07976</v>
      </c>
      <c r="AO464" s="13" t="n">
        <v>0.055347</v>
      </c>
      <c r="AP464" s="13" t="n">
        <v>0.008927</v>
      </c>
      <c r="AQ464" s="13" t="n">
        <v>-0.126081</v>
      </c>
      <c r="AR464" s="13" t="n">
        <v>-0.06017</v>
      </c>
      <c r="AS464" s="13" t="n">
        <v>-0.091076</v>
      </c>
      <c r="AT464" s="13" t="n">
        <v>-0.051044</v>
      </c>
      <c r="AU464" s="13" t="n">
        <v>-0.07224</v>
      </c>
      <c r="AV464" s="13" t="n">
        <v>0.051553</v>
      </c>
      <c r="AW464" s="13" t="n">
        <v>-0.103288</v>
      </c>
      <c r="AX464" s="13" t="n">
        <v>0.057755</v>
      </c>
      <c r="AY464" s="13" t="n">
        <v>-0.080828</v>
      </c>
      <c r="AZ464" s="13" t="n">
        <v>-0.105957</v>
      </c>
      <c r="BA464" s="13" t="n">
        <v>-0.086413</v>
      </c>
      <c r="BB464" s="13" t="n">
        <v>-0.042901</v>
      </c>
      <c r="BC464" s="13" t="n">
        <v>0.111633</v>
      </c>
      <c r="BD464" s="13" t="n">
        <v>-0.135753</v>
      </c>
      <c r="BE464" s="13" t="n">
        <v>0.115752</v>
      </c>
      <c r="BF464" s="13" t="n">
        <v>0.032059</v>
      </c>
      <c r="BG464" s="13" t="n">
        <v>-0.153772</v>
      </c>
      <c r="BH464" s="13" t="n">
        <v>0.033972</v>
      </c>
      <c r="BI464" s="13" t="n">
        <v>0.195149</v>
      </c>
      <c r="BJ464" s="13" t="n">
        <v>-0.098524</v>
      </c>
      <c r="BK464" s="13" t="n">
        <v>0.172534</v>
      </c>
      <c r="BM464" s="13" t="n">
        <v>-0.040882</v>
      </c>
      <c r="BN464" s="13" t="n">
        <v>0.020508</v>
      </c>
      <c r="BO464" s="13" t="n">
        <v>0.001011</v>
      </c>
      <c r="BP464" s="13" t="n">
        <v>0.086613</v>
      </c>
      <c r="BQ464" s="13" t="n">
        <v>0.011741</v>
      </c>
      <c r="BR464" s="13" t="n">
        <v>0.014514</v>
      </c>
      <c r="BS464" s="13" t="n">
        <v>0.076902</v>
      </c>
      <c r="BT464" s="13" t="n">
        <v>-0.014745</v>
      </c>
      <c r="BU464" s="13" t="n">
        <v>-0.126874</v>
      </c>
      <c r="BV464" s="13" t="n">
        <v>0.032953</v>
      </c>
      <c r="BW464" s="13" t="n">
        <v>-0.121824</v>
      </c>
      <c r="BX464" s="13" t="n">
        <v>0.105013</v>
      </c>
      <c r="BY464" s="13" t="n">
        <v>0.062329</v>
      </c>
      <c r="BZ464" s="13" t="n">
        <v>-0.003609</v>
      </c>
      <c r="CA464" s="13" t="n">
        <v>0.031597</v>
      </c>
      <c r="CB464" s="13" t="n">
        <v>-0.087487</v>
      </c>
      <c r="CC464" s="13" t="n">
        <v>0.087277</v>
      </c>
      <c r="CD464" s="13" t="n">
        <v>-0.028809</v>
      </c>
      <c r="CE464" s="13" t="n">
        <v>-0.01142</v>
      </c>
      <c r="CF464" s="13" t="n">
        <v>-0.016157</v>
      </c>
      <c r="CG464" s="13" t="n">
        <v>0.036256</v>
      </c>
      <c r="CH464" s="13" t="n">
        <v>0.080028</v>
      </c>
      <c r="CI464" s="13" t="n">
        <v>0.039635</v>
      </c>
      <c r="CJ464" s="13" t="n">
        <v>-0.02818</v>
      </c>
      <c r="CK464" s="13" t="n">
        <v>-0.076341</v>
      </c>
      <c r="CL464" s="13" t="n">
        <v>-0.193604</v>
      </c>
      <c r="CM464" s="13" t="n">
        <v>0.193768</v>
      </c>
      <c r="CN464" s="13" t="n">
        <v>0.102705</v>
      </c>
      <c r="CO464" s="13" t="n">
        <v>0.05686</v>
      </c>
      <c r="CP464" s="13" t="n">
        <v>0.007253</v>
      </c>
      <c r="CQ464" s="13" t="n">
        <v>0.079862</v>
      </c>
      <c r="CR464" s="13" t="n">
        <v>0.003401</v>
      </c>
      <c r="CS464" s="13" t="n">
        <v>-0.019809</v>
      </c>
      <c r="CT464" s="13" t="n">
        <v>0.214791</v>
      </c>
      <c r="CU464" s="13" t="n">
        <v>0.115065</v>
      </c>
      <c r="CV464" s="13" t="n">
        <v>0.116678</v>
      </c>
      <c r="CW464" s="13" t="n">
        <v>0.040745</v>
      </c>
      <c r="CX464" s="13" t="n">
        <v>-0.048473</v>
      </c>
      <c r="CY464" s="13" t="n">
        <v>0.032353</v>
      </c>
      <c r="CZ464" s="13" t="n">
        <v>-0.025949</v>
      </c>
      <c r="DA464" s="13" t="n">
        <v>0.06983</v>
      </c>
      <c r="DB464" s="13" t="n">
        <v>-0.075376</v>
      </c>
      <c r="DC464" s="13" t="n">
        <v>0.020545</v>
      </c>
      <c r="DD464" s="13" t="n">
        <v>-0.052806</v>
      </c>
      <c r="DE464" s="13" t="n">
        <v>0.024457</v>
      </c>
      <c r="DF464" s="13" t="n">
        <v>-0.080613</v>
      </c>
      <c r="DG464" s="13" t="n">
        <v>-0.005266</v>
      </c>
      <c r="DH464" s="13" t="n">
        <v>-0.163775</v>
      </c>
      <c r="DI464" s="13" t="n">
        <v>-0.001611</v>
      </c>
      <c r="DJ464" s="13" t="n">
        <v>0.012199</v>
      </c>
      <c r="DK464" s="13" t="n">
        <v>-0.180685</v>
      </c>
      <c r="DL464" s="13" t="n">
        <v>-0.032766</v>
      </c>
      <c r="DM464" s="13" t="n">
        <v>-0.019338</v>
      </c>
      <c r="DN464" s="13" t="n">
        <v>0.128546</v>
      </c>
      <c r="DO464" s="13" t="n">
        <v>0.036743</v>
      </c>
      <c r="DP464" s="13" t="n">
        <v>-0.088022</v>
      </c>
      <c r="DQ464" s="13" t="n">
        <v>0.076143</v>
      </c>
      <c r="DR464" s="13" t="n">
        <v>-0.002315</v>
      </c>
      <c r="DS464" s="13" t="n">
        <v>-0.050589</v>
      </c>
      <c r="DT464" s="13" t="n">
        <v>0.141421</v>
      </c>
      <c r="DV464" s="13" t="n">
        <v>-0.042567</v>
      </c>
      <c r="DW464" s="13" t="n">
        <v>0.0217</v>
      </c>
      <c r="DX464" s="13" t="n">
        <v>0.00687</v>
      </c>
      <c r="DY464" s="13" t="n">
        <v>0.088975</v>
      </c>
      <c r="DZ464" s="13" t="n">
        <v>0.018863</v>
      </c>
      <c r="EA464" s="13" t="n">
        <v>0.018278</v>
      </c>
      <c r="EB464" s="13" t="n">
        <v>0.080577</v>
      </c>
      <c r="EC464" s="13" t="n">
        <v>-0.022076</v>
      </c>
      <c r="ED464" s="13" t="n">
        <v>-0.128605</v>
      </c>
      <c r="EE464" s="13" t="n">
        <v>0.03849</v>
      </c>
      <c r="EF464" s="13" t="n">
        <v>-0.118677</v>
      </c>
      <c r="EG464" s="13" t="n">
        <v>0.111825</v>
      </c>
      <c r="EH464" s="13" t="n">
        <v>0.058983</v>
      </c>
      <c r="EI464" s="13" t="n">
        <v>-0.002331</v>
      </c>
      <c r="EJ464" s="13" t="n">
        <v>0.039686</v>
      </c>
      <c r="EK464" s="13" t="n">
        <v>-0.087181</v>
      </c>
      <c r="EL464" s="13" t="n">
        <v>0.089517</v>
      </c>
      <c r="EM464" s="13" t="n">
        <v>-0.030387</v>
      </c>
      <c r="EN464" s="13" t="n">
        <v>-0.027645</v>
      </c>
      <c r="EO464" s="13" t="n">
        <v>-0.007693</v>
      </c>
      <c r="EP464" s="13" t="n">
        <v>0.029804</v>
      </c>
      <c r="EQ464" s="13" t="n">
        <v>0.120162</v>
      </c>
      <c r="ER464" s="13" t="n">
        <v>0.049735</v>
      </c>
      <c r="ES464" s="13" t="n">
        <v>-0.026751</v>
      </c>
      <c r="ET464" s="13" t="n">
        <v>-0.068025</v>
      </c>
      <c r="EU464" s="13" t="n">
        <v>-0.203745</v>
      </c>
      <c r="EV464" s="13" t="n">
        <v>0.199644</v>
      </c>
      <c r="EW464" s="13" t="n">
        <v>0.10533</v>
      </c>
      <c r="EX464" s="13" t="n">
        <v>0.060359</v>
      </c>
      <c r="EY464" s="13" t="n">
        <v>0.001874</v>
      </c>
      <c r="EZ464" s="13" t="n">
        <v>0.087533</v>
      </c>
      <c r="FA464" s="13" t="n">
        <v>-0.011573</v>
      </c>
      <c r="FB464" s="13" t="n">
        <v>-0.028636</v>
      </c>
      <c r="FC464" s="13" t="n">
        <v>0.206308</v>
      </c>
      <c r="FD464" s="13" t="n">
        <v>0.094331</v>
      </c>
      <c r="FE464" s="13" t="n">
        <v>0.112618</v>
      </c>
      <c r="FF464" s="13" t="n">
        <v>0.051624</v>
      </c>
      <c r="FG464" s="13" t="n">
        <v>-0.046095</v>
      </c>
      <c r="FH464" s="13" t="n">
        <v>0.028573</v>
      </c>
      <c r="FI464" s="13" t="n">
        <v>-0.026132</v>
      </c>
      <c r="FJ464" s="13" t="n">
        <v>0.06635</v>
      </c>
      <c r="FK464" s="13" t="n">
        <v>-0.076813</v>
      </c>
      <c r="FL464" s="13" t="n">
        <v>0.018217</v>
      </c>
      <c r="FM464" s="13" t="n">
        <v>-0.053317</v>
      </c>
      <c r="FN464" s="13" t="n">
        <v>0.021146</v>
      </c>
      <c r="FO464" s="13" t="n">
        <v>-0.091985</v>
      </c>
      <c r="FP464" s="13" t="n">
        <v>-0.014805</v>
      </c>
      <c r="FQ464" s="13" t="n">
        <v>-0.173369</v>
      </c>
      <c r="FR464" s="13" t="n">
        <v>-0.012789</v>
      </c>
      <c r="FS464" s="13" t="n">
        <v>0.018464</v>
      </c>
      <c r="FT464" s="13" t="n">
        <v>-0.198696</v>
      </c>
      <c r="FU464" s="13" t="n">
        <v>-0.057167</v>
      </c>
      <c r="FV464" s="13" t="n">
        <v>-0.02625</v>
      </c>
      <c r="FW464" s="13" t="n">
        <v>0.129928</v>
      </c>
      <c r="FX464" s="13" t="n">
        <v>0.030138</v>
      </c>
      <c r="FY464" s="13" t="n">
        <v>-0.081445</v>
      </c>
      <c r="FZ464" s="13" t="n">
        <v>0.087294</v>
      </c>
      <c r="GA464" s="13" t="n">
        <v>-0.006501</v>
      </c>
      <c r="GB464" s="13" t="n">
        <v>-0.051629</v>
      </c>
      <c r="GC464" s="13" t="n">
        <v>0.164361</v>
      </c>
    </row>
    <row r="465" customFormat="false" ht="15" hidden="false" customHeight="false" outlineLevel="0" collapsed="false">
      <c r="B465" s="8" t="str">
        <f aca="false">Deals!B465</f>
        <v>Oil States International, Inc</v>
      </c>
      <c r="C465" s="12" t="n">
        <v>1</v>
      </c>
      <c r="D465" s="13" t="n">
        <v>-0.23125</v>
      </c>
      <c r="E465" s="13" t="n">
        <v>0.065041</v>
      </c>
      <c r="F465" s="13" t="n">
        <v>0.372137</v>
      </c>
      <c r="G465" s="13" t="n">
        <v>-0.015299</v>
      </c>
      <c r="H465" s="13" t="n">
        <v>-0.09322</v>
      </c>
      <c r="I465" s="13" t="n">
        <v>0.087227</v>
      </c>
      <c r="J465" s="13" t="n">
        <v>-0.030086</v>
      </c>
      <c r="K465" s="13" t="n">
        <v>-0.019202</v>
      </c>
      <c r="L465" s="13" t="n">
        <v>-0.329217</v>
      </c>
      <c r="M465" s="13" t="n">
        <v>0.006736</v>
      </c>
      <c r="N465" s="13" t="n">
        <v>-0.363069</v>
      </c>
      <c r="O465" s="13" t="n">
        <v>0.205882</v>
      </c>
      <c r="P465" s="13" t="n">
        <v>-0.004646</v>
      </c>
      <c r="Q465" s="13" t="n">
        <v>-0.010502</v>
      </c>
      <c r="R465" s="13" t="n">
        <v>0.139151</v>
      </c>
      <c r="S465" s="13" t="n">
        <v>-0.138716</v>
      </c>
      <c r="T465" s="13" t="n">
        <v>0.09976</v>
      </c>
      <c r="U465" s="13" t="n">
        <v>-0.184699</v>
      </c>
      <c r="V465" s="13" t="n">
        <v>-0.075737</v>
      </c>
      <c r="W465" s="13" t="n">
        <v>-0.035533</v>
      </c>
      <c r="X465" s="13" t="n">
        <v>0.072932</v>
      </c>
      <c r="Y465" s="13" t="n">
        <v>0.117029</v>
      </c>
      <c r="Z465" s="13" t="n">
        <v>0.023212</v>
      </c>
      <c r="AA465" s="13" t="n">
        <v>-0.339056</v>
      </c>
      <c r="AB465" s="13" t="n">
        <v>-0.266234</v>
      </c>
      <c r="AC465" s="13" t="n">
        <v>-0.743363</v>
      </c>
      <c r="AD465" s="13" t="n">
        <v>0.694581</v>
      </c>
      <c r="AE465" s="13" t="n">
        <v>0.232558</v>
      </c>
      <c r="AF465" s="13" t="n">
        <v>0.120283</v>
      </c>
      <c r="AG465" s="13" t="n">
        <v>-0.056842</v>
      </c>
      <c r="AH465" s="13" t="n">
        <v>-0.020089</v>
      </c>
      <c r="AI465" s="13" t="n">
        <v>-0.378132</v>
      </c>
      <c r="AJ465" s="13" t="n">
        <v>-0.087912</v>
      </c>
      <c r="AK465" s="13" t="n">
        <v>0.783133</v>
      </c>
      <c r="AL465" s="13" t="n">
        <v>0.130631</v>
      </c>
      <c r="AM465" s="13" t="n">
        <v>0.115538</v>
      </c>
      <c r="AN465" s="13" t="n">
        <v>0.308929</v>
      </c>
      <c r="AO465" s="13" t="n">
        <v>-0.177353</v>
      </c>
      <c r="AP465" s="13" t="n">
        <v>-0.069652</v>
      </c>
      <c r="AQ465" s="13" t="n">
        <v>0.146168</v>
      </c>
      <c r="AR465" s="13" t="n">
        <v>0.22084</v>
      </c>
      <c r="AS465" s="13" t="n">
        <v>-0.278981</v>
      </c>
      <c r="AT465" s="13" t="n">
        <v>0.035336</v>
      </c>
      <c r="AU465" s="13" t="n">
        <v>0.090444</v>
      </c>
      <c r="AV465" s="13" t="n">
        <v>-0.051643</v>
      </c>
      <c r="AW465" s="13" t="n">
        <v>-0.165017</v>
      </c>
      <c r="AX465" s="13" t="n">
        <v>-0.017787</v>
      </c>
      <c r="AY465" s="13" t="n">
        <v>0.261569</v>
      </c>
      <c r="AZ465" s="13" t="n">
        <v>-0.165869</v>
      </c>
      <c r="BA465" s="13" t="n">
        <v>0.328872</v>
      </c>
      <c r="BB465" s="13" t="n">
        <v>-0.027338</v>
      </c>
      <c r="BC465" s="13" t="n">
        <v>0.14497</v>
      </c>
      <c r="BD465" s="13" t="n">
        <v>-0.299742</v>
      </c>
      <c r="BE465" s="13" t="n">
        <v>-0.059041</v>
      </c>
      <c r="BF465" s="13" t="n">
        <v>-0.039216</v>
      </c>
      <c r="BG465" s="13" t="n">
        <v>-0.206122</v>
      </c>
      <c r="BH465" s="13" t="n">
        <v>0.663239</v>
      </c>
      <c r="BI465" s="13" t="n">
        <v>0.043277</v>
      </c>
      <c r="BJ465" s="13" t="n">
        <v>0.105185</v>
      </c>
      <c r="BK465" s="13" t="n">
        <v>0.147453</v>
      </c>
      <c r="BM465" s="13" t="n">
        <v>-0.039764</v>
      </c>
      <c r="BN465" s="13" t="n">
        <v>0.009736</v>
      </c>
      <c r="BO465" s="13" t="n">
        <v>0.045123</v>
      </c>
      <c r="BP465" s="13" t="n">
        <v>0.037877</v>
      </c>
      <c r="BQ465" s="13" t="n">
        <v>0.011497</v>
      </c>
      <c r="BR465" s="13" t="n">
        <v>0.024535</v>
      </c>
      <c r="BS465" s="13" t="n">
        <v>0.024763</v>
      </c>
      <c r="BT465" s="13" t="n">
        <v>-0.016478</v>
      </c>
      <c r="BU465" s="13" t="n">
        <v>-0.086489</v>
      </c>
      <c r="BV465" s="13" t="n">
        <v>0.008929</v>
      </c>
      <c r="BW465" s="13" t="n">
        <v>-0.120666</v>
      </c>
      <c r="BX465" s="13" t="n">
        <v>0.107042</v>
      </c>
      <c r="BY465" s="13" t="n">
        <v>0.010244</v>
      </c>
      <c r="BZ465" s="13" t="n">
        <v>-0.025975</v>
      </c>
      <c r="CA465" s="13" t="n">
        <v>0.030981</v>
      </c>
      <c r="CB465" s="13" t="n">
        <v>-0.107217</v>
      </c>
      <c r="CC465" s="13" t="n">
        <v>0.066188</v>
      </c>
      <c r="CD465" s="13" t="n">
        <v>-0.000628</v>
      </c>
      <c r="CE465" s="13" t="n">
        <v>-0.097937</v>
      </c>
      <c r="CF465" s="13" t="n">
        <v>0.042482</v>
      </c>
      <c r="CG465" s="13" t="n">
        <v>0.017889</v>
      </c>
      <c r="CH465" s="13" t="n">
        <v>0.01786</v>
      </c>
      <c r="CI465" s="13" t="n">
        <v>0.06965</v>
      </c>
      <c r="CJ465" s="13" t="n">
        <v>-0.091534</v>
      </c>
      <c r="CK465" s="13" t="n">
        <v>-0.105944</v>
      </c>
      <c r="CL465" s="13" t="n">
        <v>-0.319728</v>
      </c>
      <c r="CM465" s="13" t="n">
        <v>0.259626</v>
      </c>
      <c r="CN465" s="13" t="n">
        <v>0.07167</v>
      </c>
      <c r="CO465" s="13" t="n">
        <v>0.031663</v>
      </c>
      <c r="CP465" s="13" t="n">
        <v>0.02819</v>
      </c>
      <c r="CQ465" s="13" t="n">
        <v>0.091547</v>
      </c>
      <c r="CR465" s="13" t="n">
        <v>-0.051048</v>
      </c>
      <c r="CS465" s="13" t="n">
        <v>0.061753</v>
      </c>
      <c r="CT465" s="13" t="n">
        <v>0.190474</v>
      </c>
      <c r="CU465" s="13" t="n">
        <v>0.071491</v>
      </c>
      <c r="CV465" s="13" t="n">
        <v>0.089893</v>
      </c>
      <c r="CW465" s="13" t="n">
        <v>0.08839</v>
      </c>
      <c r="CX465" s="13" t="n">
        <v>0.074558</v>
      </c>
      <c r="CY465" s="13" t="n">
        <v>0.012305</v>
      </c>
      <c r="CZ465" s="13" t="n">
        <v>0.071065</v>
      </c>
      <c r="DA465" s="13" t="n">
        <v>0.004465</v>
      </c>
      <c r="DB465" s="13" t="n">
        <v>-0.060784</v>
      </c>
      <c r="DC465" s="13" t="n">
        <v>0.024565</v>
      </c>
      <c r="DD465" s="13" t="n">
        <v>0.033738</v>
      </c>
      <c r="DE465" s="13" t="n">
        <v>0.028453</v>
      </c>
      <c r="DF465" s="13" t="n">
        <v>-0.040391</v>
      </c>
      <c r="DG465" s="13" t="n">
        <v>0.050249</v>
      </c>
      <c r="DH465" s="13" t="n">
        <v>0.003868</v>
      </c>
      <c r="DI465" s="13" t="n">
        <v>0.027265</v>
      </c>
      <c r="DJ465" s="13" t="n">
        <v>-0.000287</v>
      </c>
      <c r="DK465" s="13" t="n">
        <v>-0.060679</v>
      </c>
      <c r="DL465" s="13" t="n">
        <v>0.059566</v>
      </c>
      <c r="DM465" s="13" t="n">
        <v>-0.128977</v>
      </c>
      <c r="DN465" s="13" t="n">
        <v>0.092258</v>
      </c>
      <c r="DO465" s="13" t="n">
        <v>-0.024771</v>
      </c>
      <c r="DP465" s="13" t="n">
        <v>-0.101276</v>
      </c>
      <c r="DQ465" s="13" t="n">
        <v>0.157299</v>
      </c>
      <c r="DR465" s="13" t="n">
        <v>0.014679</v>
      </c>
      <c r="DS465" s="13" t="n">
        <v>-0.056763</v>
      </c>
      <c r="DT465" s="13" t="n">
        <v>0.066881</v>
      </c>
      <c r="DV465" s="13" t="n">
        <v>-0.02306</v>
      </c>
      <c r="DW465" s="13" t="n">
        <v>0.005523</v>
      </c>
      <c r="DX465" s="13" t="n">
        <v>0.044326</v>
      </c>
      <c r="DY465" s="13" t="n">
        <v>0.050541</v>
      </c>
      <c r="DZ465" s="13" t="n">
        <v>0.002107</v>
      </c>
      <c r="EA465" s="13" t="n">
        <v>0.023667</v>
      </c>
      <c r="EB465" s="13" t="n">
        <v>0.028519</v>
      </c>
      <c r="EC465" s="13" t="n">
        <v>-0.018531</v>
      </c>
      <c r="ED465" s="13" t="n">
        <v>-0.090754</v>
      </c>
      <c r="EE465" s="13" t="n">
        <v>0.003332</v>
      </c>
      <c r="EF465" s="13" t="n">
        <v>-0.123315</v>
      </c>
      <c r="EG465" s="13" t="n">
        <v>0.116389</v>
      </c>
      <c r="EH465" s="13" t="n">
        <v>0.014066</v>
      </c>
      <c r="EI465" s="13" t="n">
        <v>-0.037679</v>
      </c>
      <c r="EJ465" s="13" t="n">
        <v>0.033327</v>
      </c>
      <c r="EK465" s="13" t="n">
        <v>-0.11674</v>
      </c>
      <c r="EL465" s="13" t="n">
        <v>0.059213</v>
      </c>
      <c r="EM465" s="13" t="n">
        <v>0.002977</v>
      </c>
      <c r="EN465" s="13" t="n">
        <v>-0.104777</v>
      </c>
      <c r="EO465" s="13" t="n">
        <v>0.052888</v>
      </c>
      <c r="EP465" s="13" t="n">
        <v>0.012588</v>
      </c>
      <c r="EQ465" s="13" t="n">
        <v>0.029324</v>
      </c>
      <c r="ER465" s="13" t="n">
        <v>0.092391</v>
      </c>
      <c r="ES465" s="13" t="n">
        <v>-0.112669</v>
      </c>
      <c r="ET465" s="13" t="n">
        <v>-0.11454</v>
      </c>
      <c r="EU465" s="13" t="n">
        <v>-0.355793</v>
      </c>
      <c r="EV465" s="13" t="n">
        <v>0.412707</v>
      </c>
      <c r="EW465" s="13" t="n">
        <v>0.071711</v>
      </c>
      <c r="EX465" s="13" t="n">
        <v>0.066996</v>
      </c>
      <c r="EY465" s="13" t="n">
        <v>0.020001</v>
      </c>
      <c r="EZ465" s="13" t="n">
        <v>0.09015</v>
      </c>
      <c r="FA465" s="13" t="n">
        <v>-0.059242</v>
      </c>
      <c r="FB465" s="13" t="n">
        <v>0.066831</v>
      </c>
      <c r="FC465" s="13" t="n">
        <v>0.207981</v>
      </c>
      <c r="FD465" s="13" t="n">
        <v>0.066273</v>
      </c>
      <c r="FE465" s="13" t="n">
        <v>0.082058</v>
      </c>
      <c r="FF465" s="13" t="n">
        <v>0.104681</v>
      </c>
      <c r="FG465" s="13" t="n">
        <v>0.087232</v>
      </c>
      <c r="FH465" s="13" t="n">
        <v>0.018575</v>
      </c>
      <c r="FI465" s="13" t="n">
        <v>0.064895</v>
      </c>
      <c r="FJ465" s="13" t="n">
        <v>-0.004041</v>
      </c>
      <c r="FK465" s="13" t="n">
        <v>-0.062834</v>
      </c>
      <c r="FL465" s="13" t="n">
        <v>0.023676</v>
      </c>
      <c r="FM465" s="13" t="n">
        <v>0.038432</v>
      </c>
      <c r="FN465" s="13" t="n">
        <v>0.027954</v>
      </c>
      <c r="FO465" s="13" t="n">
        <v>-0.042826</v>
      </c>
      <c r="FP465" s="13" t="n">
        <v>0.047521</v>
      </c>
      <c r="FQ465" s="13" t="n">
        <v>0.005107</v>
      </c>
      <c r="FR465" s="13" t="n">
        <v>0.031754</v>
      </c>
      <c r="FS465" s="13" t="n">
        <v>0.002859</v>
      </c>
      <c r="FT465" s="13" t="n">
        <v>-0.064882</v>
      </c>
      <c r="FU465" s="13" t="n">
        <v>0.048428</v>
      </c>
      <c r="FV465" s="13" t="n">
        <v>-0.118309</v>
      </c>
      <c r="FW465" s="13" t="n">
        <v>0.088304</v>
      </c>
      <c r="FX465" s="13" t="n">
        <v>-0.01777</v>
      </c>
      <c r="FY465" s="13" t="n">
        <v>-0.107483</v>
      </c>
      <c r="FZ465" s="13" t="n">
        <v>0.153918</v>
      </c>
      <c r="GA465" s="13" t="n">
        <v>0.014489</v>
      </c>
      <c r="GB465" s="13" t="n">
        <v>-0.056602</v>
      </c>
      <c r="GC465" s="13" t="n">
        <v>0.077091</v>
      </c>
    </row>
    <row r="466" customFormat="false" ht="15" hidden="false" customHeight="false" outlineLevel="0" collapsed="false">
      <c r="B466" s="8" t="str">
        <f aca="false">Deals!B466</f>
        <v>Mosaic Co</v>
      </c>
      <c r="C466" s="12" t="n">
        <v>1</v>
      </c>
      <c r="D466" s="13" t="n">
        <v>-0.034982</v>
      </c>
      <c r="E466" s="13" t="n">
        <v>-0.077508</v>
      </c>
      <c r="F466" s="13" t="n">
        <v>0.109967</v>
      </c>
      <c r="G466" s="13" t="n">
        <v>0.020037</v>
      </c>
      <c r="H466" s="13" t="n">
        <v>0.02128</v>
      </c>
      <c r="I466" s="13" t="n">
        <v>0.07344</v>
      </c>
      <c r="J466" s="13" t="n">
        <v>0.038525</v>
      </c>
      <c r="K466" s="13" t="n">
        <v>0.039495</v>
      </c>
      <c r="L466" s="13" t="n">
        <v>-0.047414</v>
      </c>
      <c r="M466" s="13" t="n">
        <v>0.163542</v>
      </c>
      <c r="N466" s="13" t="n">
        <v>-0.187222</v>
      </c>
      <c r="O466" s="13" t="n">
        <v>0.105101</v>
      </c>
      <c r="P466" s="13" t="n">
        <v>-0.031289</v>
      </c>
      <c r="Q466" s="13" t="n">
        <v>-0.125839</v>
      </c>
      <c r="R466" s="13" t="n">
        <v>-0.04394</v>
      </c>
      <c r="S466" s="13" t="n">
        <v>-0.17771</v>
      </c>
      <c r="T466" s="13" t="n">
        <v>0.168142</v>
      </c>
      <c r="U466" s="13" t="n">
        <v>0.006392</v>
      </c>
      <c r="V466" s="13" t="n">
        <v>-0.269948</v>
      </c>
      <c r="W466" s="13" t="n">
        <v>0.117455</v>
      </c>
      <c r="X466" s="13" t="n">
        <v>-0.030244</v>
      </c>
      <c r="Y466" s="13" t="n">
        <v>-0.041751</v>
      </c>
      <c r="Z466" s="13" t="n">
        <v>0.138583</v>
      </c>
      <c r="AA466" s="13" t="n">
        <v>-0.083179</v>
      </c>
      <c r="AB466" s="13" t="n">
        <v>-0.141633</v>
      </c>
      <c r="AC466" s="13" t="n">
        <v>-0.361715</v>
      </c>
      <c r="AD466" s="13" t="n">
        <v>0.063771</v>
      </c>
      <c r="AE466" s="13" t="n">
        <v>0.050391</v>
      </c>
      <c r="AF466" s="13" t="n">
        <v>0.038875</v>
      </c>
      <c r="AG466" s="13" t="n">
        <v>0.076739</v>
      </c>
      <c r="AH466" s="13" t="n">
        <v>0.353378</v>
      </c>
      <c r="AI466" s="13" t="n">
        <v>0.004937</v>
      </c>
      <c r="AJ466" s="13" t="n">
        <v>0.012589</v>
      </c>
      <c r="AK466" s="13" t="n">
        <v>0.187027</v>
      </c>
      <c r="AL466" s="13" t="n">
        <v>0.050091</v>
      </c>
      <c r="AM466" s="13" t="n">
        <v>0.128205</v>
      </c>
      <c r="AN466" s="13" t="n">
        <v>0.132512</v>
      </c>
      <c r="AO466" s="13" t="n">
        <v>0.076871</v>
      </c>
      <c r="AP466" s="13" t="n">
        <v>0.112939</v>
      </c>
      <c r="AQ466" s="13" t="n">
        <v>0.027288</v>
      </c>
      <c r="AR466" s="13" t="n">
        <v>-0.11497</v>
      </c>
      <c r="AS466" s="13" t="n">
        <v>-0.02131</v>
      </c>
      <c r="AT466" s="13" t="n">
        <v>0.030419</v>
      </c>
      <c r="AU466" s="13" t="n">
        <v>0.110006</v>
      </c>
      <c r="AV466" s="13" t="n">
        <v>0.163774</v>
      </c>
      <c r="AW466" s="13" t="n">
        <v>-0.17681</v>
      </c>
      <c r="AX466" s="13" t="n">
        <v>0.148159</v>
      </c>
      <c r="AY466" s="13" t="n">
        <v>0.016798</v>
      </c>
      <c r="AZ466" s="13" t="n">
        <v>0.31239</v>
      </c>
      <c r="BA466" s="13" t="n">
        <v>0.270504</v>
      </c>
      <c r="BB466" s="13" t="n">
        <v>-0.061353</v>
      </c>
      <c r="BC466" s="13" t="n">
        <v>0.003685</v>
      </c>
      <c r="BD466" s="13" t="n">
        <v>-0.246129</v>
      </c>
      <c r="BE466" s="13" t="n">
        <v>0.114969</v>
      </c>
      <c r="BF466" s="13" t="n">
        <v>0.025826</v>
      </c>
      <c r="BG466" s="13" t="n">
        <v>-0.10284</v>
      </c>
      <c r="BH466" s="13" t="n">
        <v>0.112146</v>
      </c>
      <c r="BI466" s="13" t="n">
        <v>-0.042791</v>
      </c>
      <c r="BJ466" s="13" t="n">
        <v>-0.144834</v>
      </c>
      <c r="BK466" s="13" t="n">
        <v>0.129245</v>
      </c>
      <c r="BM466" s="13" t="n">
        <v>-0.047199</v>
      </c>
      <c r="BN466" s="13" t="n">
        <v>0.002994</v>
      </c>
      <c r="BO466" s="13" t="n">
        <v>0.023362</v>
      </c>
      <c r="BP466" s="13" t="n">
        <v>0.015536</v>
      </c>
      <c r="BQ466" s="13" t="n">
        <v>-0.0049</v>
      </c>
      <c r="BR466" s="13" t="n">
        <v>0.029162</v>
      </c>
      <c r="BS466" s="13" t="n">
        <v>-0.01042</v>
      </c>
      <c r="BT466" s="13" t="n">
        <v>-0.000782</v>
      </c>
      <c r="BU466" s="13" t="n">
        <v>-0.091073</v>
      </c>
      <c r="BV466" s="13" t="n">
        <v>0.051961</v>
      </c>
      <c r="BW466" s="13" t="n">
        <v>-0.129139</v>
      </c>
      <c r="BX466" s="13" t="n">
        <v>0.117566</v>
      </c>
      <c r="BY466" s="13" t="n">
        <v>0.031284</v>
      </c>
      <c r="BZ466" s="13" t="n">
        <v>-0.030933</v>
      </c>
      <c r="CA466" s="13" t="n">
        <v>0.045064</v>
      </c>
      <c r="CB466" s="13" t="n">
        <v>-0.078704</v>
      </c>
      <c r="CC466" s="13" t="n">
        <v>0.06896</v>
      </c>
      <c r="CD466" s="13" t="n">
        <v>-0.000265</v>
      </c>
      <c r="CE466" s="13" t="n">
        <v>-0.081883</v>
      </c>
      <c r="CF466" s="13" t="n">
        <v>0.050447</v>
      </c>
      <c r="CG466" s="13" t="n">
        <v>-0.031989</v>
      </c>
      <c r="CH466" s="13" t="n">
        <v>0.038335</v>
      </c>
      <c r="CI466" s="13" t="n">
        <v>0.0586</v>
      </c>
      <c r="CJ466" s="13" t="n">
        <v>-0.034066</v>
      </c>
      <c r="CK466" s="13" t="n">
        <v>-0.133551</v>
      </c>
      <c r="CL466" s="13" t="n">
        <v>-0.325184</v>
      </c>
      <c r="CM466" s="13" t="n">
        <v>0.174705</v>
      </c>
      <c r="CN466" s="13" t="n">
        <v>0.019194</v>
      </c>
      <c r="CO466" s="13" t="n">
        <v>0.018633</v>
      </c>
      <c r="CP466" s="13" t="n">
        <v>0.024797</v>
      </c>
      <c r="CQ466" s="13" t="n">
        <v>0.03808</v>
      </c>
      <c r="CR466" s="13" t="n">
        <v>-0.044539</v>
      </c>
      <c r="CS466" s="13" t="n">
        <v>0.015225</v>
      </c>
      <c r="CT466" s="13" t="n">
        <v>0.203849</v>
      </c>
      <c r="CU466" s="13" t="n">
        <v>0.044087</v>
      </c>
      <c r="CV466" s="13" t="n">
        <v>0.025945</v>
      </c>
      <c r="CW466" s="13" t="n">
        <v>0.127692</v>
      </c>
      <c r="CX466" s="13" t="n">
        <v>0.066474</v>
      </c>
      <c r="CY466" s="13" t="n">
        <v>0.062121</v>
      </c>
      <c r="CZ466" s="13" t="n">
        <v>0.045177</v>
      </c>
      <c r="DA466" s="13" t="n">
        <v>-0.04662</v>
      </c>
      <c r="DB466" s="13" t="n">
        <v>-0.045576</v>
      </c>
      <c r="DC466" s="13" t="n">
        <v>0.050378</v>
      </c>
      <c r="DD466" s="13" t="n">
        <v>0.018128</v>
      </c>
      <c r="DE466" s="13" t="n">
        <v>0.046196</v>
      </c>
      <c r="DF466" s="13" t="n">
        <v>-0.047186</v>
      </c>
      <c r="DG466" s="13" t="n">
        <v>0.038335</v>
      </c>
      <c r="DH466" s="13" t="n">
        <v>0.059416</v>
      </c>
      <c r="DI466" s="13" t="n">
        <v>0.035105</v>
      </c>
      <c r="DJ466" s="13" t="n">
        <v>0.021024</v>
      </c>
      <c r="DK466" s="13" t="n">
        <v>-0.069234</v>
      </c>
      <c r="DL466" s="13" t="n">
        <v>0.08355</v>
      </c>
      <c r="DM466" s="13" t="n">
        <v>-0.134754</v>
      </c>
      <c r="DN466" s="13" t="n">
        <v>0.061593</v>
      </c>
      <c r="DO466" s="13" t="n">
        <v>-0.003688</v>
      </c>
      <c r="DP466" s="13" t="n">
        <v>-0.093584</v>
      </c>
      <c r="DQ466" s="13" t="n">
        <v>0.115419</v>
      </c>
      <c r="DR466" s="13" t="n">
        <v>0.02423</v>
      </c>
      <c r="DS466" s="13" t="n">
        <v>-0.079942</v>
      </c>
      <c r="DT466" s="13" t="n">
        <v>0.06773</v>
      </c>
      <c r="DV466" s="13" t="n">
        <v>-0.041252</v>
      </c>
      <c r="DW466" s="13" t="n">
        <v>0.006483</v>
      </c>
      <c r="DX466" s="13" t="n">
        <v>0.014935</v>
      </c>
      <c r="DY466" s="13" t="n">
        <v>0.013509</v>
      </c>
      <c r="DZ466" s="13" t="n">
        <v>0.000349</v>
      </c>
      <c r="EA466" s="13" t="n">
        <v>0.024585</v>
      </c>
      <c r="EB466" s="13" t="n">
        <v>-0.006965</v>
      </c>
      <c r="EC466" s="13" t="n">
        <v>-0.003842</v>
      </c>
      <c r="ED466" s="13" t="n">
        <v>-0.089963</v>
      </c>
      <c r="EE466" s="13" t="n">
        <v>0.04669</v>
      </c>
      <c r="EF466" s="13" t="n">
        <v>-0.137656</v>
      </c>
      <c r="EG466" s="13" t="n">
        <v>0.127661</v>
      </c>
      <c r="EH466" s="13" t="n">
        <v>0.030364</v>
      </c>
      <c r="EI466" s="13" t="n">
        <v>-0.031091</v>
      </c>
      <c r="EJ466" s="13" t="n">
        <v>0.041851</v>
      </c>
      <c r="EK466" s="13" t="n">
        <v>-0.085806</v>
      </c>
      <c r="EL466" s="13" t="n">
        <v>0.068523</v>
      </c>
      <c r="EM466" s="13" t="n">
        <v>-0.001953</v>
      </c>
      <c r="EN466" s="13" t="n">
        <v>-0.07446</v>
      </c>
      <c r="EO466" s="13" t="n">
        <v>0.045343</v>
      </c>
      <c r="EP466" s="13" t="n">
        <v>-0.027112</v>
      </c>
      <c r="EQ466" s="13" t="n">
        <v>0.034546</v>
      </c>
      <c r="ER466" s="13" t="n">
        <v>0.070341</v>
      </c>
      <c r="ES466" s="13" t="n">
        <v>-0.031844</v>
      </c>
      <c r="ET466" s="13" t="n">
        <v>-0.126271</v>
      </c>
      <c r="EU466" s="13" t="n">
        <v>-0.331716</v>
      </c>
      <c r="EV466" s="13" t="n">
        <v>0.212963</v>
      </c>
      <c r="EW466" s="13" t="n">
        <v>0.015937</v>
      </c>
      <c r="EX466" s="13" t="n">
        <v>0.029576</v>
      </c>
      <c r="EY466" s="13" t="n">
        <v>0.025364</v>
      </c>
      <c r="EZ466" s="13" t="n">
        <v>0.042882</v>
      </c>
      <c r="FA466" s="13" t="n">
        <v>-0.046939</v>
      </c>
      <c r="FB466" s="13" t="n">
        <v>0.013266</v>
      </c>
      <c r="FC466" s="13" t="n">
        <v>0.221271</v>
      </c>
      <c r="FD466" s="13" t="n">
        <v>0.050337</v>
      </c>
      <c r="FE466" s="13" t="n">
        <v>0.022736</v>
      </c>
      <c r="FF466" s="13" t="n">
        <v>0.131127</v>
      </c>
      <c r="FG466" s="13" t="n">
        <v>0.072782</v>
      </c>
      <c r="FH466" s="13" t="n">
        <v>0.060342</v>
      </c>
      <c r="FI466" s="13" t="n">
        <v>0.038634</v>
      </c>
      <c r="FJ466" s="13" t="n">
        <v>-0.039244</v>
      </c>
      <c r="FK466" s="13" t="n">
        <v>-0.043598</v>
      </c>
      <c r="FL466" s="13" t="n">
        <v>0.049493</v>
      </c>
      <c r="FM466" s="13" t="n">
        <v>0.017678</v>
      </c>
      <c r="FN466" s="13" t="n">
        <v>0.049747</v>
      </c>
      <c r="FO466" s="13" t="n">
        <v>-0.051123</v>
      </c>
      <c r="FP466" s="13" t="n">
        <v>0.04254</v>
      </c>
      <c r="FQ466" s="13" t="n">
        <v>0.054541</v>
      </c>
      <c r="FR466" s="13" t="n">
        <v>0.040972</v>
      </c>
      <c r="FS466" s="13" t="n">
        <v>0.017585</v>
      </c>
      <c r="FT466" s="13" t="n">
        <v>-0.064942</v>
      </c>
      <c r="FU466" s="13" t="n">
        <v>0.071262</v>
      </c>
      <c r="FV466" s="13" t="n">
        <v>-0.119619</v>
      </c>
      <c r="FW466" s="13" t="n">
        <v>0.067159</v>
      </c>
      <c r="FX466" s="13" t="n">
        <v>-0.005468</v>
      </c>
      <c r="FY466" s="13" t="n">
        <v>-0.087344</v>
      </c>
      <c r="FZ466" s="13" t="n">
        <v>0.107872</v>
      </c>
      <c r="GA466" s="13" t="n">
        <v>0.028687</v>
      </c>
      <c r="GB466" s="13" t="n">
        <v>-0.076034</v>
      </c>
      <c r="GC466" s="13" t="n">
        <v>0.074663</v>
      </c>
    </row>
    <row r="467" customFormat="false" ht="15" hidden="false" customHeight="false" outlineLevel="0" collapsed="false">
      <c r="B467" s="8" t="str">
        <f aca="false">Deals!B467</f>
        <v>BlueLinx Holdings Inc.</v>
      </c>
      <c r="C467" s="12" t="n">
        <v>1</v>
      </c>
      <c r="D467" s="13" t="n">
        <v>-0.06609</v>
      </c>
      <c r="E467" s="13" t="n">
        <v>1.155423</v>
      </c>
      <c r="F467" s="13" t="n">
        <v>0.234121</v>
      </c>
      <c r="G467" s="13" t="n">
        <v>0.008205</v>
      </c>
      <c r="H467" s="13" t="n">
        <v>-0.074476</v>
      </c>
      <c r="I467" s="13" t="n">
        <v>-0.092193</v>
      </c>
      <c r="J467" s="13" t="n">
        <v>0.054593</v>
      </c>
      <c r="K467" s="13" t="n">
        <v>-0.123574</v>
      </c>
      <c r="L467" s="13" t="n">
        <v>-0.252144</v>
      </c>
      <c r="M467" s="13" t="n">
        <v>0.150743</v>
      </c>
      <c r="N467" s="13" t="n">
        <v>-0.088192</v>
      </c>
      <c r="O467" s="13" t="n">
        <v>0.179684</v>
      </c>
      <c r="P467" s="13" t="n">
        <v>0.099142</v>
      </c>
      <c r="Q467" s="13" t="n">
        <v>-0.168539</v>
      </c>
      <c r="R467" s="13" t="n">
        <v>-0.034535</v>
      </c>
      <c r="S467" s="13" t="n">
        <v>-0.218896</v>
      </c>
      <c r="T467" s="13" t="n">
        <v>-0.013937</v>
      </c>
      <c r="U467" s="13" t="n">
        <v>0.070671</v>
      </c>
      <c r="V467" s="13" t="n">
        <v>0.352664</v>
      </c>
      <c r="W467" s="13" t="n">
        <v>0.126873</v>
      </c>
      <c r="X467" s="13" t="n">
        <v>-0.033096</v>
      </c>
      <c r="Y467" s="13" t="n">
        <v>-0.671465</v>
      </c>
      <c r="Z467" s="13" t="n">
        <v>0.387537</v>
      </c>
      <c r="AA467" s="13" t="n">
        <v>-0.176842</v>
      </c>
      <c r="AB467" s="13" t="n">
        <v>0.001705</v>
      </c>
      <c r="AC467" s="13" t="n">
        <v>-0.578723</v>
      </c>
      <c r="AD467" s="13" t="n">
        <v>0.105051</v>
      </c>
      <c r="AE467" s="13" t="n">
        <v>0.261426</v>
      </c>
      <c r="AF467" s="13" t="n">
        <v>0.242029</v>
      </c>
      <c r="AG467" s="13" t="n">
        <v>0.599767</v>
      </c>
      <c r="AH467" s="13" t="n">
        <v>0.490153</v>
      </c>
      <c r="AI467" s="13" t="n">
        <v>0.053842</v>
      </c>
      <c r="AJ467" s="13" t="n">
        <v>0.020901</v>
      </c>
      <c r="AK467" s="13" t="n">
        <v>0.187443</v>
      </c>
      <c r="AL467" s="13" t="n">
        <v>0.121073</v>
      </c>
      <c r="AM467" s="13" t="n">
        <v>0.209159</v>
      </c>
      <c r="AN467" s="13" t="n">
        <v>0.133409</v>
      </c>
      <c r="AO467" s="13" t="n">
        <v>-0.022693</v>
      </c>
      <c r="AP467" s="13" t="n">
        <v>0.287829</v>
      </c>
      <c r="AQ467" s="13" t="n">
        <v>-0.001387</v>
      </c>
      <c r="AR467" s="13" t="n">
        <v>-0.002381</v>
      </c>
      <c r="AS467" s="13" t="n">
        <v>-0.145585</v>
      </c>
      <c r="AT467" s="13" t="n">
        <v>0.339851</v>
      </c>
      <c r="AU467" s="13" t="n">
        <v>-0.150799</v>
      </c>
      <c r="AV467" s="13" t="n">
        <v>-0.025573</v>
      </c>
      <c r="AW467" s="13" t="n">
        <v>0.480999</v>
      </c>
      <c r="AX467" s="13" t="n">
        <v>0.357528</v>
      </c>
      <c r="AY467" s="13" t="n">
        <v>-0.25188</v>
      </c>
      <c r="AZ467" s="13" t="n">
        <v>0.247627</v>
      </c>
      <c r="BA467" s="13" t="n">
        <v>-0.195793</v>
      </c>
      <c r="BB467" s="13" t="n">
        <v>-0.072482</v>
      </c>
      <c r="BC467" s="13" t="n">
        <v>0.239838</v>
      </c>
      <c r="BD467" s="13" t="n">
        <v>-0.191749</v>
      </c>
      <c r="BE467" s="13" t="n">
        <v>0.197426</v>
      </c>
      <c r="BF467" s="13" t="n">
        <v>-0.12375</v>
      </c>
      <c r="BG467" s="13" t="n">
        <v>-0.114123</v>
      </c>
      <c r="BH467" s="13" t="n">
        <v>0.134622</v>
      </c>
      <c r="BI467" s="13" t="n">
        <v>-0.015044</v>
      </c>
      <c r="BJ467" s="13" t="n">
        <v>0.02464</v>
      </c>
      <c r="BK467" s="13" t="n">
        <v>0.220925</v>
      </c>
      <c r="BM467" s="13" t="n">
        <v>-0.022115</v>
      </c>
      <c r="BN467" s="13" t="n">
        <v>0.02973</v>
      </c>
      <c r="BO467" s="13" t="n">
        <v>0.000982</v>
      </c>
      <c r="BP467" s="13" t="n">
        <v>0.142749</v>
      </c>
      <c r="BQ467" s="13" t="n">
        <v>0.037192</v>
      </c>
      <c r="BR467" s="13" t="n">
        <v>-0.014032</v>
      </c>
      <c r="BS467" s="13" t="n">
        <v>0.049426</v>
      </c>
      <c r="BT467" s="13" t="n">
        <v>-0.034265</v>
      </c>
      <c r="BU467" s="13" t="n">
        <v>-0.144463</v>
      </c>
      <c r="BV467" s="13" t="n">
        <v>-0.020807</v>
      </c>
      <c r="BW467" s="13" t="n">
        <v>-0.14448</v>
      </c>
      <c r="BX467" s="13" t="n">
        <v>0.127349</v>
      </c>
      <c r="BY467" s="13" t="n">
        <v>0.076712</v>
      </c>
      <c r="BZ467" s="13" t="n">
        <v>0.007498</v>
      </c>
      <c r="CA467" s="13" t="n">
        <v>0.007617</v>
      </c>
      <c r="CB467" s="13" t="n">
        <v>-0.058013</v>
      </c>
      <c r="CC467" s="13" t="n">
        <v>0.074806</v>
      </c>
      <c r="CD467" s="13" t="n">
        <v>-0.031092</v>
      </c>
      <c r="CE467" s="13" t="n">
        <v>-0.04019</v>
      </c>
      <c r="CF467" s="13" t="n">
        <v>-0.035549</v>
      </c>
      <c r="CG467" s="13" t="n">
        <v>0.005759</v>
      </c>
      <c r="CH467" s="13" t="n">
        <v>0.079407</v>
      </c>
      <c r="CI467" s="13" t="n">
        <v>0.038663</v>
      </c>
      <c r="CJ467" s="13" t="n">
        <v>-0.013578</v>
      </c>
      <c r="CK467" s="13" t="n">
        <v>-0.061052</v>
      </c>
      <c r="CL467" s="13" t="n">
        <v>-0.211592</v>
      </c>
      <c r="CM467" s="13" t="n">
        <v>0.243389</v>
      </c>
      <c r="CN467" s="13" t="n">
        <v>0.122445</v>
      </c>
      <c r="CO467" s="13" t="n">
        <v>0.10584</v>
      </c>
      <c r="CP467" s="13" t="n">
        <v>0.003305</v>
      </c>
      <c r="CQ467" s="13" t="n">
        <v>0.034207</v>
      </c>
      <c r="CR467" s="13" t="n">
        <v>-0.013466</v>
      </c>
      <c r="CS467" s="13" t="n">
        <v>-0.026753</v>
      </c>
      <c r="CT467" s="13" t="n">
        <v>0.2576</v>
      </c>
      <c r="CU467" s="13" t="n">
        <v>0.125156</v>
      </c>
      <c r="CV467" s="13" t="n">
        <v>0.165083</v>
      </c>
      <c r="CW467" s="13" t="n">
        <v>0.083909</v>
      </c>
      <c r="CX467" s="13" t="n">
        <v>-0.055244</v>
      </c>
      <c r="CY467" s="13" t="n">
        <v>-0.027003</v>
      </c>
      <c r="CZ467" s="13" t="n">
        <v>0.018956</v>
      </c>
      <c r="DA467" s="13" t="n">
        <v>0.083779</v>
      </c>
      <c r="DB467" s="13" t="n">
        <v>-0.103342</v>
      </c>
      <c r="DC467" s="13" t="n">
        <v>0.025586</v>
      </c>
      <c r="DD467" s="13" t="n">
        <v>-0.056338</v>
      </c>
      <c r="DE467" s="13" t="n">
        <v>0.018208</v>
      </c>
      <c r="DF467" s="13" t="n">
        <v>-0.08429</v>
      </c>
      <c r="DG467" s="13" t="n">
        <v>-0.067665</v>
      </c>
      <c r="DH467" s="13" t="n">
        <v>-0.158681</v>
      </c>
      <c r="DI467" s="13" t="n">
        <v>-0.015223</v>
      </c>
      <c r="DJ467" s="13" t="n">
        <v>0.008697</v>
      </c>
      <c r="DK467" s="13" t="n">
        <v>-0.161376</v>
      </c>
      <c r="DL467" s="13" t="n">
        <v>-0.055295</v>
      </c>
      <c r="DM467" s="13" t="n">
        <v>-0.065598</v>
      </c>
      <c r="DN467" s="13" t="n">
        <v>0.149652</v>
      </c>
      <c r="DO467" s="13" t="n">
        <v>0.036347</v>
      </c>
      <c r="DP467" s="13" t="n">
        <v>-0.129015</v>
      </c>
      <c r="DQ467" s="13" t="n">
        <v>0.033099</v>
      </c>
      <c r="DR467" s="13" t="n">
        <v>-0.060405</v>
      </c>
      <c r="DS467" s="13" t="n">
        <v>-0.065045</v>
      </c>
      <c r="DT467" s="13" t="n">
        <v>0.154106</v>
      </c>
      <c r="DV467" s="13" t="n">
        <v>-0.048816</v>
      </c>
      <c r="DW467" s="13" t="n">
        <v>0.031538</v>
      </c>
      <c r="DX467" s="13" t="n">
        <v>-0.014774</v>
      </c>
      <c r="DY467" s="13" t="n">
        <v>0.100543</v>
      </c>
      <c r="DZ467" s="13" t="n">
        <v>0.017719</v>
      </c>
      <c r="EA467" s="13" t="n">
        <v>-0.026403</v>
      </c>
      <c r="EB467" s="13" t="n">
        <v>0.046928</v>
      </c>
      <c r="EC467" s="13" t="n">
        <v>-0.003015</v>
      </c>
      <c r="ED467" s="13" t="n">
        <v>-0.140297</v>
      </c>
      <c r="EE467" s="13" t="n">
        <v>-0.042411</v>
      </c>
      <c r="EF467" s="13" t="n">
        <v>-0.17752</v>
      </c>
      <c r="EG467" s="13" t="n">
        <v>0.240985</v>
      </c>
      <c r="EH467" s="13" t="n">
        <v>0.074662</v>
      </c>
      <c r="EI467" s="13" t="n">
        <v>0.006269</v>
      </c>
      <c r="EJ467" s="13" t="n">
        <v>0.008109</v>
      </c>
      <c r="EK467" s="13" t="n">
        <v>-0.078718</v>
      </c>
      <c r="EL467" s="13" t="n">
        <v>0.051518</v>
      </c>
      <c r="EM467" s="13" t="n">
        <v>-0.035827</v>
      </c>
      <c r="EN467" s="13" t="n">
        <v>-0.03769</v>
      </c>
      <c r="EO467" s="13" t="n">
        <v>-0.033765</v>
      </c>
      <c r="EP467" s="13" t="n">
        <v>0.01837</v>
      </c>
      <c r="EQ467" s="13" t="n">
        <v>0.064563</v>
      </c>
      <c r="ER467" s="13" t="n">
        <v>0.045247</v>
      </c>
      <c r="ES467" s="13" t="n">
        <v>0.0003</v>
      </c>
      <c r="ET467" s="13" t="n">
        <v>-0.077165</v>
      </c>
      <c r="EU467" s="13" t="n">
        <v>-0.212237</v>
      </c>
      <c r="EV467" s="13" t="n">
        <v>0.263043</v>
      </c>
      <c r="EW467" s="13" t="n">
        <v>0.133555</v>
      </c>
      <c r="EX467" s="13" t="n">
        <v>0.113378</v>
      </c>
      <c r="EY467" s="13" t="n">
        <v>0.005489</v>
      </c>
      <c r="EZ467" s="13" t="n">
        <v>0.023577</v>
      </c>
      <c r="FA467" s="13" t="n">
        <v>-0.00344</v>
      </c>
      <c r="FB467" s="13" t="n">
        <v>-0.02979</v>
      </c>
      <c r="FC467" s="13" t="n">
        <v>0.230637</v>
      </c>
      <c r="FD467" s="13" t="n">
        <v>0.140616</v>
      </c>
      <c r="FE467" s="13" t="n">
        <v>0.22543</v>
      </c>
      <c r="FF467" s="13" t="n">
        <v>0.091176</v>
      </c>
      <c r="FG467" s="13" t="n">
        <v>-0.028298</v>
      </c>
      <c r="FH467" s="13" t="n">
        <v>-0.037297</v>
      </c>
      <c r="FI467" s="13" t="n">
        <v>0.011387</v>
      </c>
      <c r="FJ467" s="13" t="n">
        <v>0.070936</v>
      </c>
      <c r="FK467" s="13" t="n">
        <v>-0.104703</v>
      </c>
      <c r="FL467" s="13" t="n">
        <v>0.017921</v>
      </c>
      <c r="FM467" s="13" t="n">
        <v>-0.072222</v>
      </c>
      <c r="FN467" s="13" t="n">
        <v>-0.016606</v>
      </c>
      <c r="FO467" s="13" t="n">
        <v>-0.11212</v>
      </c>
      <c r="FP467" s="13" t="n">
        <v>-0.094973</v>
      </c>
      <c r="FQ467" s="13" t="n">
        <v>-0.138658</v>
      </c>
      <c r="FR467" s="13" t="n">
        <v>-0.029596</v>
      </c>
      <c r="FS467" s="13" t="n">
        <v>0.039724</v>
      </c>
      <c r="FT467" s="13" t="n">
        <v>-0.185483</v>
      </c>
      <c r="FU467" s="13" t="n">
        <v>-0.085558</v>
      </c>
      <c r="FV467" s="13" t="n">
        <v>-0.034031</v>
      </c>
      <c r="FW467" s="13" t="n">
        <v>0.106342</v>
      </c>
      <c r="FX467" s="13" t="n">
        <v>0.064099</v>
      </c>
      <c r="FY467" s="13" t="n">
        <v>-0.127659</v>
      </c>
      <c r="FZ467" s="13" t="n">
        <v>0.015749</v>
      </c>
      <c r="GA467" s="13" t="n">
        <v>-0.055527</v>
      </c>
      <c r="GB467" s="13" t="n">
        <v>-0.057586</v>
      </c>
      <c r="GC467" s="13" t="n">
        <v>0.164074</v>
      </c>
    </row>
    <row r="468" customFormat="false" ht="15" hidden="false" customHeight="false" outlineLevel="0" collapsed="false">
      <c r="B468" s="8" t="str">
        <f aca="false">Deals!B468</f>
        <v>Hubbell Inc</v>
      </c>
      <c r="C468" s="12" t="n">
        <v>1</v>
      </c>
      <c r="D468" s="13" t="n">
        <v>-0.070736</v>
      </c>
      <c r="E468" s="13" t="n">
        <v>-0.147151</v>
      </c>
      <c r="F468" s="13" t="n">
        <v>0.04429</v>
      </c>
      <c r="G468" s="13" t="n">
        <v>-0.018108</v>
      </c>
      <c r="H468" s="13" t="n">
        <v>0.165595</v>
      </c>
      <c r="I468" s="13" t="n">
        <v>0.031481</v>
      </c>
      <c r="J468" s="13" t="n">
        <v>0.057059</v>
      </c>
      <c r="K468" s="13" t="n">
        <v>-0.238601</v>
      </c>
      <c r="L468" s="13" t="n">
        <v>0.091445</v>
      </c>
      <c r="M468" s="13" t="n">
        <v>-0.098221</v>
      </c>
      <c r="N468" s="13" t="n">
        <v>0.100564</v>
      </c>
      <c r="O468" s="13" t="n">
        <v>0.087442</v>
      </c>
      <c r="P468" s="13" t="n">
        <v>-0.000593</v>
      </c>
      <c r="Q468" s="13" t="n">
        <v>0.081539</v>
      </c>
      <c r="R468" s="13" t="n">
        <v>-0.095768</v>
      </c>
      <c r="S468" s="13" t="n">
        <v>0.138467</v>
      </c>
      <c r="T468" s="13" t="n">
        <v>-0.003988</v>
      </c>
      <c r="U468" s="13" t="n">
        <v>0.016169</v>
      </c>
      <c r="V468" s="13" t="n">
        <v>0.001983</v>
      </c>
      <c r="W468" s="13" t="n">
        <v>0.078387</v>
      </c>
      <c r="X468" s="13" t="n">
        <v>0.043966</v>
      </c>
      <c r="Y468" s="13" t="n">
        <v>0.005441</v>
      </c>
      <c r="Z468" s="13" t="n">
        <v>-0.031051</v>
      </c>
      <c r="AA468" s="13" t="n">
        <v>-0.063395</v>
      </c>
      <c r="AB468" s="13" t="n">
        <v>-0.138847</v>
      </c>
      <c r="AC468" s="13" t="n">
        <v>0.084452</v>
      </c>
      <c r="AD468" s="13" t="n">
        <v>-0.00884</v>
      </c>
      <c r="AE468" s="13" t="n">
        <v>0.024016</v>
      </c>
      <c r="AF468" s="13" t="n">
        <v>0.076659</v>
      </c>
      <c r="AG468" s="13" t="n">
        <v>0.080462</v>
      </c>
      <c r="AH468" s="13" t="n">
        <v>-0.055755</v>
      </c>
      <c r="AI468" s="13" t="n">
        <v>0.063359</v>
      </c>
      <c r="AJ468" s="13" t="n">
        <v>0.117243</v>
      </c>
      <c r="AK468" s="13" t="n">
        <v>-0.029705</v>
      </c>
      <c r="AL468" s="13" t="n">
        <v>-0.00759</v>
      </c>
      <c r="AM468" s="13" t="n">
        <v>0.147108</v>
      </c>
      <c r="AN468" s="13" t="n">
        <v>0.052842</v>
      </c>
      <c r="AO468" s="13" t="n">
        <v>0.027396</v>
      </c>
      <c r="AP468" s="13" t="n">
        <v>-0.002031</v>
      </c>
      <c r="AQ468" s="13" t="n">
        <v>-0.019933</v>
      </c>
      <c r="AR468" s="13" t="n">
        <v>0.072897</v>
      </c>
      <c r="AS468" s="13" t="n">
        <v>0.033074</v>
      </c>
      <c r="AT468" s="13" t="n">
        <v>-0.123429</v>
      </c>
      <c r="AU468" s="13" t="n">
        <v>0.103504</v>
      </c>
      <c r="AV468" s="13" t="n">
        <v>-0.013141</v>
      </c>
      <c r="AW468" s="13" t="n">
        <v>0.064231</v>
      </c>
      <c r="AX468" s="13" t="n">
        <v>-0.100735</v>
      </c>
      <c r="AY468" s="13" t="n">
        <v>-0.042661</v>
      </c>
      <c r="AZ468" s="13" t="n">
        <v>0.030968</v>
      </c>
      <c r="BA468" s="13" t="n">
        <v>0.063068</v>
      </c>
      <c r="BB468" s="13" t="n">
        <v>-0.022778</v>
      </c>
      <c r="BC468" s="13" t="n">
        <v>-0.059412</v>
      </c>
      <c r="BD468" s="13" t="n">
        <v>0.226453</v>
      </c>
      <c r="BE468" s="13" t="n">
        <v>-0.053283</v>
      </c>
      <c r="BF468" s="13" t="n">
        <v>0.08095</v>
      </c>
      <c r="BG468" s="13" t="n">
        <v>0.064933</v>
      </c>
      <c r="BH468" s="13" t="n">
        <v>0.074533</v>
      </c>
      <c r="BI468" s="13" t="n">
        <v>-0.076281</v>
      </c>
      <c r="BJ468" s="13" t="n">
        <v>-0.024587</v>
      </c>
      <c r="BK468" s="13" t="n">
        <v>0.103753</v>
      </c>
      <c r="BM468" s="13" t="n">
        <v>-0.004648</v>
      </c>
      <c r="BN468" s="13" t="n">
        <v>-0.000105</v>
      </c>
      <c r="BO468" s="13" t="n">
        <v>0.041052</v>
      </c>
      <c r="BP468" s="13" t="n">
        <v>0.01575</v>
      </c>
      <c r="BQ468" s="13" t="n">
        <v>0.0235</v>
      </c>
      <c r="BR468" s="13" t="n">
        <v>0.07386</v>
      </c>
      <c r="BS468" s="13" t="n">
        <v>-0.00907</v>
      </c>
      <c r="BT468" s="13" t="n">
        <v>-0.096152</v>
      </c>
      <c r="BU468" s="13" t="n">
        <v>0.026368</v>
      </c>
      <c r="BV468" s="13" t="n">
        <v>-0.101022</v>
      </c>
      <c r="BW468" s="13" t="n">
        <v>0.11301</v>
      </c>
      <c r="BX468" s="13" t="n">
        <v>0.06969</v>
      </c>
      <c r="BY468" s="13" t="n">
        <v>0.017969</v>
      </c>
      <c r="BZ468" s="13" t="n">
        <v>0.032145</v>
      </c>
      <c r="CA468" s="13" t="n">
        <v>-0.055126</v>
      </c>
      <c r="CB468" s="13" t="n">
        <v>0.071522</v>
      </c>
      <c r="CC468" s="13" t="n">
        <v>0.021182</v>
      </c>
      <c r="CD468" s="13" t="n">
        <v>-0.01992</v>
      </c>
      <c r="CE468" s="13" t="n">
        <v>-0.032211</v>
      </c>
      <c r="CF468" s="13" t="n">
        <v>0.027653</v>
      </c>
      <c r="CG468" s="13" t="n">
        <v>0.076121</v>
      </c>
      <c r="CH468" s="13" t="n">
        <v>-0.004684</v>
      </c>
      <c r="CI468" s="13" t="n">
        <v>0.010148</v>
      </c>
      <c r="CJ468" s="13" t="n">
        <v>-0.066348</v>
      </c>
      <c r="CK468" s="13" t="n">
        <v>-0.121418</v>
      </c>
      <c r="CL468" s="13" t="n">
        <v>0.165635</v>
      </c>
      <c r="CM468" s="13" t="n">
        <v>0.108631</v>
      </c>
      <c r="CN468" s="13" t="n">
        <v>0.022515</v>
      </c>
      <c r="CO468" s="13" t="n">
        <v>0.060034</v>
      </c>
      <c r="CP468" s="13" t="n">
        <v>0.042064</v>
      </c>
      <c r="CQ468" s="13" t="n">
        <v>0.00853</v>
      </c>
      <c r="CR468" s="13" t="n">
        <v>0.014059</v>
      </c>
      <c r="CS468" s="13" t="n">
        <v>0.135594</v>
      </c>
      <c r="CT468" s="13" t="n">
        <v>0.068794</v>
      </c>
      <c r="CU468" s="13" t="n">
        <v>-0.002337</v>
      </c>
      <c r="CV468" s="13" t="n">
        <v>0.034689</v>
      </c>
      <c r="CW468" s="13" t="n">
        <v>-0.020006</v>
      </c>
      <c r="CX468" s="13" t="n">
        <v>0.043697</v>
      </c>
      <c r="CY468" s="13" t="n">
        <v>-0.020314</v>
      </c>
      <c r="CZ468" s="13" t="n">
        <v>0.05157</v>
      </c>
      <c r="DA468" s="13" t="n">
        <v>-0.008614</v>
      </c>
      <c r="DB468" s="13" t="n">
        <v>0.031631</v>
      </c>
      <c r="DC468" s="13" t="n">
        <v>-0.042971</v>
      </c>
      <c r="DD468" s="13" t="n">
        <v>0.047924</v>
      </c>
      <c r="DE468" s="13" t="n">
        <v>-0.063866</v>
      </c>
      <c r="DF468" s="13" t="n">
        <v>0.003966</v>
      </c>
      <c r="DG468" s="13" t="n">
        <v>-0.127141</v>
      </c>
      <c r="DH468" s="13" t="n">
        <v>0.001103</v>
      </c>
      <c r="DI468" s="13" t="n">
        <v>0.001259</v>
      </c>
      <c r="DJ468" s="13" t="n">
        <v>-0.107022</v>
      </c>
      <c r="DK468" s="13" t="n">
        <v>-0.028824</v>
      </c>
      <c r="DL468" s="13" t="n">
        <v>-0.072625</v>
      </c>
      <c r="DM468" s="13" t="n">
        <v>0.130842</v>
      </c>
      <c r="DN468" s="13" t="n">
        <v>-0.025181</v>
      </c>
      <c r="DO468" s="13" t="n">
        <v>-0.091353</v>
      </c>
      <c r="DP468" s="13" t="n">
        <v>0.057844</v>
      </c>
      <c r="DQ468" s="13" t="n">
        <v>0.043218</v>
      </c>
      <c r="DR468" s="13" t="n">
        <v>-0.053526</v>
      </c>
      <c r="DS468" s="13" t="n">
        <v>0.096917</v>
      </c>
      <c r="DT468" s="13" t="n">
        <v>-0.024248</v>
      </c>
      <c r="DV468" s="13" t="n">
        <v>-0.003195</v>
      </c>
      <c r="DW468" s="13" t="n">
        <v>-0.001684</v>
      </c>
      <c r="DX468" s="13" t="n">
        <v>0.039166</v>
      </c>
      <c r="DY468" s="13" t="n">
        <v>0.015338</v>
      </c>
      <c r="DZ468" s="13" t="n">
        <v>0.022407</v>
      </c>
      <c r="EA468" s="13" t="n">
        <v>0.077218</v>
      </c>
      <c r="EB468" s="13" t="n">
        <v>-0.009277</v>
      </c>
      <c r="EC468" s="13" t="n">
        <v>-0.099937</v>
      </c>
      <c r="ED468" s="13" t="n">
        <v>0.030762</v>
      </c>
      <c r="EE468" s="13" t="n">
        <v>-0.101603</v>
      </c>
      <c r="EF468" s="13" t="n">
        <v>0.125157</v>
      </c>
      <c r="EG468" s="13" t="n">
        <v>0.073879</v>
      </c>
      <c r="EH468" s="13" t="n">
        <v>0.010235</v>
      </c>
      <c r="EI468" s="13" t="n">
        <v>0.03007</v>
      </c>
      <c r="EJ468" s="13" t="n">
        <v>-0.066985</v>
      </c>
      <c r="EK468" s="13" t="n">
        <v>0.074802</v>
      </c>
      <c r="EL468" s="13" t="n">
        <v>0.019393</v>
      </c>
      <c r="EM468" s="13" t="n">
        <v>-0.021938</v>
      </c>
      <c r="EN468" s="13" t="n">
        <v>-0.024319</v>
      </c>
      <c r="EO468" s="13" t="n">
        <v>0.026044</v>
      </c>
      <c r="EP468" s="13" t="n">
        <v>0.069986</v>
      </c>
      <c r="EQ468" s="13" t="n">
        <v>0.000459</v>
      </c>
      <c r="ER468" s="13" t="n">
        <v>0.009026</v>
      </c>
      <c r="ES468" s="13" t="n">
        <v>-0.072733</v>
      </c>
      <c r="ET468" s="13" t="n">
        <v>-0.13964</v>
      </c>
      <c r="EU468" s="13" t="n">
        <v>0.181242</v>
      </c>
      <c r="EV468" s="13" t="n">
        <v>0.100358</v>
      </c>
      <c r="EW468" s="13" t="n">
        <v>0.023159</v>
      </c>
      <c r="EX468" s="13" t="n">
        <v>0.053911</v>
      </c>
      <c r="EY468" s="13" t="n">
        <v>0.040966</v>
      </c>
      <c r="EZ468" s="13" t="n">
        <v>0.005233</v>
      </c>
      <c r="FA468" s="13" t="n">
        <v>0.019264</v>
      </c>
      <c r="FB468" s="13" t="n">
        <v>0.135549</v>
      </c>
      <c r="FC468" s="13" t="n">
        <v>0.067697</v>
      </c>
      <c r="FD468" s="13" t="n">
        <v>0.004164</v>
      </c>
      <c r="FE468" s="13" t="n">
        <v>0.031611</v>
      </c>
      <c r="FF468" s="13" t="n">
        <v>-0.019813</v>
      </c>
      <c r="FG468" s="13" t="n">
        <v>0.037602</v>
      </c>
      <c r="FH468" s="13" t="n">
        <v>-0.018649</v>
      </c>
      <c r="FI468" s="13" t="n">
        <v>0.047074</v>
      </c>
      <c r="FJ468" s="13" t="n">
        <v>-0.012965</v>
      </c>
      <c r="FK468" s="13" t="n">
        <v>0.026925</v>
      </c>
      <c r="FL468" s="13" t="n">
        <v>-0.043898</v>
      </c>
      <c r="FM468" s="13" t="n">
        <v>0.049157</v>
      </c>
      <c r="FN468" s="13" t="n">
        <v>-0.074862</v>
      </c>
      <c r="FO468" s="13" t="n">
        <v>0.009118</v>
      </c>
      <c r="FP468" s="13" t="n">
        <v>-0.133336</v>
      </c>
      <c r="FQ468" s="13" t="n">
        <v>-0.004978</v>
      </c>
      <c r="FR468" s="13" t="n">
        <v>0.001746</v>
      </c>
      <c r="FS468" s="13" t="n">
        <v>-0.124799</v>
      </c>
      <c r="FT468" s="13" t="n">
        <v>-0.039308</v>
      </c>
      <c r="FU468" s="13" t="n">
        <v>-0.070351</v>
      </c>
      <c r="FV468" s="13" t="n">
        <v>0.130499</v>
      </c>
      <c r="FW468" s="13" t="n">
        <v>-0.023216</v>
      </c>
      <c r="FX468" s="13" t="n">
        <v>-0.090202</v>
      </c>
      <c r="FY468" s="13" t="n">
        <v>0.053736</v>
      </c>
      <c r="FZ468" s="13" t="n">
        <v>0.048669</v>
      </c>
      <c r="GA468" s="13" t="n">
        <v>-0.052265</v>
      </c>
      <c r="GB468" s="13" t="n">
        <v>0.117259</v>
      </c>
      <c r="GC468" s="13" t="n">
        <v>-0.019842</v>
      </c>
    </row>
    <row r="469" customFormat="false" ht="15" hidden="false" customHeight="false" outlineLevel="0" collapsed="false">
      <c r="B469" s="8" t="str">
        <f aca="false">Deals!B469</f>
        <v>Applied Industrial Technologies, Inc.</v>
      </c>
      <c r="C469" s="12" t="n">
        <v>1</v>
      </c>
      <c r="D469" s="13" t="n">
        <v>0.035511</v>
      </c>
      <c r="E469" s="13" t="n">
        <v>-0.122771</v>
      </c>
      <c r="F469" s="13" t="n">
        <v>0.090696</v>
      </c>
      <c r="G469" s="13" t="n">
        <v>0.005735</v>
      </c>
      <c r="H469" s="13" t="n">
        <v>0.064148</v>
      </c>
      <c r="I469" s="13" t="n">
        <v>0.03215</v>
      </c>
      <c r="J469" s="13" t="n">
        <v>0.015574</v>
      </c>
      <c r="K469" s="13" t="n">
        <v>-0.16</v>
      </c>
      <c r="L469" s="13" t="n">
        <v>-0.007607</v>
      </c>
      <c r="M469" s="13" t="n">
        <v>-0.17308</v>
      </c>
      <c r="N469" s="13" t="n">
        <v>0.093993</v>
      </c>
      <c r="O469" s="13" t="n">
        <v>-0.014743</v>
      </c>
      <c r="P469" s="13" t="n">
        <v>0.022876</v>
      </c>
      <c r="Q469" s="13" t="n">
        <v>0.007903</v>
      </c>
      <c r="R469" s="13" t="n">
        <v>-0.093594</v>
      </c>
      <c r="S469" s="13" t="n">
        <v>0.132523</v>
      </c>
      <c r="T469" s="13" t="n">
        <v>-0.011214</v>
      </c>
      <c r="U469" s="13" t="n">
        <v>-0.122452</v>
      </c>
      <c r="V469" s="13" t="n">
        <v>0.06387</v>
      </c>
      <c r="W469" s="13" t="n">
        <v>0.053521</v>
      </c>
      <c r="X469" s="13" t="n">
        <v>0.067012</v>
      </c>
      <c r="Y469" s="13" t="n">
        <v>0.044479</v>
      </c>
      <c r="Z469" s="13" t="n">
        <v>-0.031789</v>
      </c>
      <c r="AA469" s="13" t="n">
        <v>-0.086418</v>
      </c>
      <c r="AB469" s="13" t="n">
        <v>-0.224953</v>
      </c>
      <c r="AC469" s="13" t="n">
        <v>0.145888</v>
      </c>
      <c r="AD469" s="13" t="n">
        <v>0.107082</v>
      </c>
      <c r="AE469" s="13" t="n">
        <v>0.07569</v>
      </c>
      <c r="AF469" s="13" t="n">
        <v>0.011701</v>
      </c>
      <c r="AG469" s="13" t="n">
        <v>-0.046103</v>
      </c>
      <c r="AH469" s="13" t="n">
        <v>-0.08487</v>
      </c>
      <c r="AI469" s="13" t="n">
        <v>0.107985</v>
      </c>
      <c r="AJ469" s="13" t="n">
        <v>0.284685</v>
      </c>
      <c r="AK469" s="13" t="n">
        <v>-0.00561</v>
      </c>
      <c r="AL469" s="13" t="n">
        <v>-0.097448</v>
      </c>
      <c r="AM469" s="13" t="n">
        <v>0.212814</v>
      </c>
      <c r="AN469" s="13" t="n">
        <v>0.06794</v>
      </c>
      <c r="AO469" s="13" t="n">
        <v>0.049249</v>
      </c>
      <c r="AP469" s="13" t="n">
        <v>0.024043</v>
      </c>
      <c r="AQ469" s="13" t="n">
        <v>-0.070437</v>
      </c>
      <c r="AR469" s="13" t="n">
        <v>-0.014935</v>
      </c>
      <c r="AS469" s="13" t="n">
        <v>-0.009922</v>
      </c>
      <c r="AT469" s="13" t="n">
        <v>0.014863</v>
      </c>
      <c r="AU469" s="13" t="n">
        <v>0.081549</v>
      </c>
      <c r="AV469" s="13" t="n">
        <v>-0.025031</v>
      </c>
      <c r="AW469" s="13" t="n">
        <v>0.080598</v>
      </c>
      <c r="AX469" s="13" t="n">
        <v>-0.045959</v>
      </c>
      <c r="AY469" s="13" t="n">
        <v>0.031843</v>
      </c>
      <c r="AZ469" s="13" t="n">
        <v>0.01543</v>
      </c>
      <c r="BA469" s="13" t="n">
        <v>0.019774</v>
      </c>
      <c r="BB469" s="13" t="n">
        <v>-0.012227</v>
      </c>
      <c r="BC469" s="13" t="n">
        <v>-0.070013</v>
      </c>
      <c r="BD469" s="13" t="n">
        <v>0.04596</v>
      </c>
      <c r="BE469" s="13" t="n">
        <v>0.053982</v>
      </c>
      <c r="BF469" s="13" t="n">
        <v>-0.03056</v>
      </c>
      <c r="BG469" s="13" t="n">
        <v>0.210158</v>
      </c>
      <c r="BH469" s="13" t="n">
        <v>0.065203</v>
      </c>
      <c r="BI469" s="13" t="n">
        <v>-0.048758</v>
      </c>
      <c r="BJ469" s="13" t="n">
        <v>0.136317</v>
      </c>
      <c r="BK469" s="13" t="n">
        <v>-0.002444</v>
      </c>
      <c r="BM469" s="13" t="n">
        <v>0.01168</v>
      </c>
      <c r="BN469" s="13" t="n">
        <v>0.002978</v>
      </c>
      <c r="BO469" s="13" t="n">
        <v>0.052862</v>
      </c>
      <c r="BP469" s="13" t="n">
        <v>0.007789</v>
      </c>
      <c r="BQ469" s="13" t="n">
        <v>0.026064</v>
      </c>
      <c r="BR469" s="13" t="n">
        <v>0.051329</v>
      </c>
      <c r="BS469" s="13" t="n">
        <v>-0.010991</v>
      </c>
      <c r="BT469" s="13" t="n">
        <v>-0.106</v>
      </c>
      <c r="BU469" s="13" t="n">
        <v>0.024752</v>
      </c>
      <c r="BV469" s="13" t="n">
        <v>-0.108788</v>
      </c>
      <c r="BW469" s="13" t="n">
        <v>0.100445</v>
      </c>
      <c r="BX469" s="13" t="n">
        <v>0.060194</v>
      </c>
      <c r="BY469" s="13" t="n">
        <v>-0.018345</v>
      </c>
      <c r="BZ469" s="13" t="n">
        <v>0.044649</v>
      </c>
      <c r="CA469" s="13" t="n">
        <v>-0.082817</v>
      </c>
      <c r="CB469" s="13" t="n">
        <v>0.081164</v>
      </c>
      <c r="CC469" s="13" t="n">
        <v>0.017156</v>
      </c>
      <c r="CD469" s="13" t="n">
        <v>-0.042057</v>
      </c>
      <c r="CE469" s="13" t="n">
        <v>0.012578</v>
      </c>
      <c r="CF469" s="13" t="n">
        <v>0.025955</v>
      </c>
      <c r="CG469" s="13" t="n">
        <v>0.030184</v>
      </c>
      <c r="CH469" s="13" t="n">
        <v>0.031672</v>
      </c>
      <c r="CI469" s="13" t="n">
        <v>-0.011484</v>
      </c>
      <c r="CJ469" s="13" t="n">
        <v>-0.068037</v>
      </c>
      <c r="CK469" s="13" t="n">
        <v>-0.187323</v>
      </c>
      <c r="CL469" s="13" t="n">
        <v>0.135259</v>
      </c>
      <c r="CM469" s="13" t="n">
        <v>0.091913</v>
      </c>
      <c r="CN469" s="13" t="n">
        <v>0.012826</v>
      </c>
      <c r="CO469" s="13" t="n">
        <v>0.037942</v>
      </c>
      <c r="CP469" s="13" t="n">
        <v>0.055215</v>
      </c>
      <c r="CQ469" s="13" t="n">
        <v>-0.011854</v>
      </c>
      <c r="CR469" s="13" t="n">
        <v>0.020769</v>
      </c>
      <c r="CS469" s="13" t="n">
        <v>0.176056</v>
      </c>
      <c r="CT469" s="13" t="n">
        <v>0.08836</v>
      </c>
      <c r="CU469" s="13" t="n">
        <v>0.00942</v>
      </c>
      <c r="CV469" s="13" t="n">
        <v>0.079959</v>
      </c>
      <c r="CW469" s="13" t="n">
        <v>0.025467</v>
      </c>
      <c r="CX469" s="13" t="n">
        <v>0.039993</v>
      </c>
      <c r="CY469" s="13" t="n">
        <v>-0.007853</v>
      </c>
      <c r="CZ469" s="13" t="n">
        <v>0.001045</v>
      </c>
      <c r="DA469" s="13" t="n">
        <v>-0.008307</v>
      </c>
      <c r="DB469" s="13" t="n">
        <v>0.01354</v>
      </c>
      <c r="DC469" s="13" t="n">
        <v>-0.039939</v>
      </c>
      <c r="DD469" s="13" t="n">
        <v>0.038484</v>
      </c>
      <c r="DE469" s="13" t="n">
        <v>-0.021291</v>
      </c>
      <c r="DF469" s="13" t="n">
        <v>0.044855</v>
      </c>
      <c r="DG469" s="13" t="n">
        <v>-0.101419</v>
      </c>
      <c r="DH469" s="13" t="n">
        <v>0.005679</v>
      </c>
      <c r="DI469" s="13" t="n">
        <v>0.008371</v>
      </c>
      <c r="DJ469" s="13" t="n">
        <v>-0.076092</v>
      </c>
      <c r="DK469" s="13" t="n">
        <v>0.009316</v>
      </c>
      <c r="DL469" s="13" t="n">
        <v>-0.073263</v>
      </c>
      <c r="DM469" s="13" t="n">
        <v>0.117887</v>
      </c>
      <c r="DN469" s="13" t="n">
        <v>-0.03435</v>
      </c>
      <c r="DO469" s="13" t="n">
        <v>-0.091984</v>
      </c>
      <c r="DP469" s="13" t="n">
        <v>0.09267</v>
      </c>
      <c r="DQ469" s="13" t="n">
        <v>0.054291</v>
      </c>
      <c r="DR469" s="13" t="n">
        <v>-0.075471</v>
      </c>
      <c r="DS469" s="13" t="n">
        <v>0.127305</v>
      </c>
      <c r="DT469" s="13" t="n">
        <v>-0.012527</v>
      </c>
      <c r="DV469" s="13" t="n">
        <v>0.011095</v>
      </c>
      <c r="DW469" s="13" t="n">
        <v>0.004647</v>
      </c>
      <c r="DX469" s="13" t="n">
        <v>0.048704</v>
      </c>
      <c r="DY469" s="13" t="n">
        <v>0.013776</v>
      </c>
      <c r="DZ469" s="13" t="n">
        <v>0.024714</v>
      </c>
      <c r="EA469" s="13" t="n">
        <v>0.048461</v>
      </c>
      <c r="EB469" s="13" t="n">
        <v>-0.014265</v>
      </c>
      <c r="EC469" s="13" t="n">
        <v>-0.107156</v>
      </c>
      <c r="ED469" s="13" t="n">
        <v>0.019152</v>
      </c>
      <c r="EE469" s="13" t="n">
        <v>-0.113974</v>
      </c>
      <c r="EF469" s="13" t="n">
        <v>0.108189</v>
      </c>
      <c r="EG469" s="13" t="n">
        <v>0.066692</v>
      </c>
      <c r="EH469" s="13" t="n">
        <v>-0.025629</v>
      </c>
      <c r="EI469" s="13" t="n">
        <v>0.044085</v>
      </c>
      <c r="EJ469" s="13" t="n">
        <v>-0.095558</v>
      </c>
      <c r="EK469" s="13" t="n">
        <v>0.084122</v>
      </c>
      <c r="EL469" s="13" t="n">
        <v>0.016233</v>
      </c>
      <c r="EM469" s="13" t="n">
        <v>-0.042869</v>
      </c>
      <c r="EN469" s="13" t="n">
        <v>0.012393</v>
      </c>
      <c r="EO469" s="13" t="n">
        <v>0.025273</v>
      </c>
      <c r="EP469" s="13" t="n">
        <v>0.039554</v>
      </c>
      <c r="EQ469" s="13" t="n">
        <v>0.031341</v>
      </c>
      <c r="ER469" s="13" t="n">
        <v>-0.009539</v>
      </c>
      <c r="ES469" s="13" t="n">
        <v>-0.071545</v>
      </c>
      <c r="ET469" s="13" t="n">
        <v>-0.192857</v>
      </c>
      <c r="EU469" s="13" t="n">
        <v>0.14683</v>
      </c>
      <c r="EV469" s="13" t="n">
        <v>0.098247</v>
      </c>
      <c r="EW469" s="13" t="n">
        <v>0.014031</v>
      </c>
      <c r="EX469" s="13" t="n">
        <v>0.039286</v>
      </c>
      <c r="EY469" s="13" t="n">
        <v>0.050398</v>
      </c>
      <c r="EZ469" s="13" t="n">
        <v>-0.010098</v>
      </c>
      <c r="FA469" s="13" t="n">
        <v>0.031145</v>
      </c>
      <c r="FB469" s="13" t="n">
        <v>0.183067</v>
      </c>
      <c r="FC469" s="13" t="n">
        <v>0.08896</v>
      </c>
      <c r="FD469" s="13" t="n">
        <v>0.013987</v>
      </c>
      <c r="FE469" s="13" t="n">
        <v>0.089016</v>
      </c>
      <c r="FF469" s="13" t="n">
        <v>0.028616</v>
      </c>
      <c r="FG469" s="13" t="n">
        <v>0.03792</v>
      </c>
      <c r="FH469" s="13" t="n">
        <v>-0.009349</v>
      </c>
      <c r="FI469" s="13" t="n">
        <v>0.003632</v>
      </c>
      <c r="FJ469" s="13" t="n">
        <v>-0.007576</v>
      </c>
      <c r="FK469" s="13" t="n">
        <v>0.0162</v>
      </c>
      <c r="FL469" s="13" t="n">
        <v>-0.038653</v>
      </c>
      <c r="FM469" s="13" t="n">
        <v>0.035353</v>
      </c>
      <c r="FN469" s="13" t="n">
        <v>-0.023202</v>
      </c>
      <c r="FO469" s="13" t="n">
        <v>0.045936</v>
      </c>
      <c r="FP469" s="13" t="n">
        <v>-0.099006</v>
      </c>
      <c r="FQ469" s="13" t="n">
        <v>-0.001334</v>
      </c>
      <c r="FR469" s="13" t="n">
        <v>0.010422</v>
      </c>
      <c r="FS469" s="13" t="n">
        <v>-0.081153</v>
      </c>
      <c r="FT469" s="13" t="n">
        <v>0.007554</v>
      </c>
      <c r="FU469" s="13" t="n">
        <v>-0.063068</v>
      </c>
      <c r="FV469" s="13" t="n">
        <v>0.12091</v>
      </c>
      <c r="FW469" s="13" t="n">
        <v>-0.033799</v>
      </c>
      <c r="FX469" s="13" t="n">
        <v>-0.094081</v>
      </c>
      <c r="FY469" s="13" t="n">
        <v>0.091652</v>
      </c>
      <c r="FZ469" s="13" t="n">
        <v>0.062795</v>
      </c>
      <c r="GA469" s="13" t="n">
        <v>-0.069898</v>
      </c>
      <c r="GB469" s="13" t="n">
        <v>0.136796</v>
      </c>
      <c r="GC469" s="13" t="n">
        <v>-0.019023</v>
      </c>
    </row>
    <row r="470" customFormat="false" ht="15" hidden="false" customHeight="false" outlineLevel="0" collapsed="false">
      <c r="B470" s="8" t="str">
        <f aca="false">Deals!B470</f>
        <v>Trimble Inc.</v>
      </c>
      <c r="C470" s="12" t="n">
        <v>1</v>
      </c>
      <c r="D470" s="13" t="n">
        <v>-0.054047</v>
      </c>
      <c r="E470" s="13" t="n">
        <v>-0.035674</v>
      </c>
      <c r="F470" s="13" t="n">
        <v>-0.044509</v>
      </c>
      <c r="G470" s="13" t="n">
        <v>-0.006655</v>
      </c>
      <c r="H470" s="13" t="n">
        <v>0.074909</v>
      </c>
      <c r="I470" s="13" t="n">
        <v>0.192635</v>
      </c>
      <c r="J470" s="13" t="n">
        <v>0.032304</v>
      </c>
      <c r="K470" s="13" t="n">
        <v>-0.139899</v>
      </c>
      <c r="L470" s="13" t="n">
        <v>0.017389</v>
      </c>
      <c r="M470" s="13" t="n">
        <v>-0.134631</v>
      </c>
      <c r="N470" s="13" t="n">
        <v>0.144333</v>
      </c>
      <c r="O470" s="13" t="n">
        <v>0.0624</v>
      </c>
      <c r="P470" s="13" t="n">
        <v>0.009748</v>
      </c>
      <c r="Q470" s="13" t="n">
        <v>0.010396</v>
      </c>
      <c r="R470" s="13" t="n">
        <v>-0.022538</v>
      </c>
      <c r="S470" s="13" t="n">
        <v>0.130576</v>
      </c>
      <c r="T470" s="13" t="n">
        <v>-0.063179</v>
      </c>
      <c r="U470" s="13" t="n">
        <v>-0.112163</v>
      </c>
      <c r="V470" s="13" t="n">
        <v>0.034382</v>
      </c>
      <c r="W470" s="13" t="n">
        <v>0.02654</v>
      </c>
      <c r="X470" s="13" t="n">
        <v>0.017319</v>
      </c>
      <c r="Y470" s="13" t="n">
        <v>0.028621</v>
      </c>
      <c r="Z470" s="13" t="n">
        <v>0.019909</v>
      </c>
      <c r="AA470" s="13" t="n">
        <v>-0.071496</v>
      </c>
      <c r="AB470" s="13" t="n">
        <v>-0.193769</v>
      </c>
      <c r="AC470" s="13" t="n">
        <v>0.087967</v>
      </c>
      <c r="AD470" s="13" t="n">
        <v>0.129656</v>
      </c>
      <c r="AE470" s="13" t="n">
        <v>0.104039</v>
      </c>
      <c r="AF470" s="13" t="n">
        <v>0.030563</v>
      </c>
      <c r="AG470" s="13" t="n">
        <v>0.177488</v>
      </c>
      <c r="AH470" s="13" t="n">
        <v>-0.070788</v>
      </c>
      <c r="AI470" s="13" t="n">
        <v>-0.011704</v>
      </c>
      <c r="AJ470" s="13" t="n">
        <v>0.243923</v>
      </c>
      <c r="AK470" s="13" t="n">
        <v>0.11525</v>
      </c>
      <c r="AL470" s="13" t="n">
        <v>-0.01288</v>
      </c>
      <c r="AM470" s="13" t="n">
        <v>0.124867</v>
      </c>
      <c r="AN470" s="13" t="n">
        <v>0.049231</v>
      </c>
      <c r="AO470" s="13" t="n">
        <v>0.05412</v>
      </c>
      <c r="AP470" s="13" t="n">
        <v>-0.051341</v>
      </c>
      <c r="AQ470" s="13" t="n">
        <v>0.051935</v>
      </c>
      <c r="AR470" s="13" t="n">
        <v>0.044849</v>
      </c>
      <c r="AS470" s="13" t="n">
        <v>0.101988</v>
      </c>
      <c r="AT470" s="13" t="n">
        <v>-0.127043</v>
      </c>
      <c r="AU470" s="13" t="n">
        <v>0.062249</v>
      </c>
      <c r="AV470" s="13" t="n">
        <v>-0.017168</v>
      </c>
      <c r="AW470" s="13" t="n">
        <v>0.015372</v>
      </c>
      <c r="AX470" s="13" t="n">
        <v>-0.172382</v>
      </c>
      <c r="AY470" s="13" t="n">
        <v>-0.033398</v>
      </c>
      <c r="AZ470" s="13" t="n">
        <v>0.034265</v>
      </c>
      <c r="BA470" s="13" t="n">
        <v>-0.075409</v>
      </c>
      <c r="BB470" s="13" t="n">
        <v>0.02024</v>
      </c>
      <c r="BC470" s="13" t="n">
        <v>-0.144306</v>
      </c>
      <c r="BD470" s="13" t="n">
        <v>0.192341</v>
      </c>
      <c r="BE470" s="13" t="n">
        <v>-0.089011</v>
      </c>
      <c r="BF470" s="13" t="n">
        <v>-0.141976</v>
      </c>
      <c r="BG470" s="13" t="n">
        <v>0.108531</v>
      </c>
      <c r="BH470" s="13" t="n">
        <v>-0.006815</v>
      </c>
      <c r="BI470" s="13" t="n">
        <v>-0.153808</v>
      </c>
      <c r="BJ470" s="13" t="n">
        <v>0.148339</v>
      </c>
      <c r="BK470" s="13" t="n">
        <v>-0.103341</v>
      </c>
      <c r="BM470" s="13" t="n">
        <v>-0.004648</v>
      </c>
      <c r="BN470" s="13" t="n">
        <v>-0.000105</v>
      </c>
      <c r="BO470" s="13" t="n">
        <v>0.041052</v>
      </c>
      <c r="BP470" s="13" t="n">
        <v>0.01575</v>
      </c>
      <c r="BQ470" s="13" t="n">
        <v>0.0235</v>
      </c>
      <c r="BR470" s="13" t="n">
        <v>0.07386</v>
      </c>
      <c r="BS470" s="13" t="n">
        <v>-0.00907</v>
      </c>
      <c r="BT470" s="13" t="n">
        <v>-0.096152</v>
      </c>
      <c r="BU470" s="13" t="n">
        <v>0.026368</v>
      </c>
      <c r="BV470" s="13" t="n">
        <v>-0.101022</v>
      </c>
      <c r="BW470" s="13" t="n">
        <v>0.11301</v>
      </c>
      <c r="BX470" s="13" t="n">
        <v>0.06969</v>
      </c>
      <c r="BY470" s="13" t="n">
        <v>0.017969</v>
      </c>
      <c r="BZ470" s="13" t="n">
        <v>0.032145</v>
      </c>
      <c r="CA470" s="13" t="n">
        <v>-0.055126</v>
      </c>
      <c r="CB470" s="13" t="n">
        <v>0.071522</v>
      </c>
      <c r="CC470" s="13" t="n">
        <v>0.021182</v>
      </c>
      <c r="CD470" s="13" t="n">
        <v>-0.01992</v>
      </c>
      <c r="CE470" s="13" t="n">
        <v>-0.032211</v>
      </c>
      <c r="CF470" s="13" t="n">
        <v>0.027653</v>
      </c>
      <c r="CG470" s="13" t="n">
        <v>0.076121</v>
      </c>
      <c r="CH470" s="13" t="n">
        <v>-0.004684</v>
      </c>
      <c r="CI470" s="13" t="n">
        <v>0.010148</v>
      </c>
      <c r="CJ470" s="13" t="n">
        <v>-0.066348</v>
      </c>
      <c r="CK470" s="13" t="n">
        <v>-0.121418</v>
      </c>
      <c r="CL470" s="13" t="n">
        <v>0.165635</v>
      </c>
      <c r="CM470" s="13" t="n">
        <v>0.108631</v>
      </c>
      <c r="CN470" s="13" t="n">
        <v>0.022515</v>
      </c>
      <c r="CO470" s="13" t="n">
        <v>0.060034</v>
      </c>
      <c r="CP470" s="13" t="n">
        <v>0.042064</v>
      </c>
      <c r="CQ470" s="13" t="n">
        <v>0.00853</v>
      </c>
      <c r="CR470" s="13" t="n">
        <v>0.014059</v>
      </c>
      <c r="CS470" s="13" t="n">
        <v>0.135594</v>
      </c>
      <c r="CT470" s="13" t="n">
        <v>0.068794</v>
      </c>
      <c r="CU470" s="13" t="n">
        <v>-0.002337</v>
      </c>
      <c r="CV470" s="13" t="n">
        <v>0.034689</v>
      </c>
      <c r="CW470" s="13" t="n">
        <v>-0.020006</v>
      </c>
      <c r="CX470" s="13" t="n">
        <v>0.043697</v>
      </c>
      <c r="CY470" s="13" t="n">
        <v>-0.020314</v>
      </c>
      <c r="CZ470" s="13" t="n">
        <v>0.05157</v>
      </c>
      <c r="DA470" s="13" t="n">
        <v>-0.008614</v>
      </c>
      <c r="DB470" s="13" t="n">
        <v>0.031631</v>
      </c>
      <c r="DC470" s="13" t="n">
        <v>-0.042971</v>
      </c>
      <c r="DD470" s="13" t="n">
        <v>0.047924</v>
      </c>
      <c r="DE470" s="13" t="n">
        <v>-0.063866</v>
      </c>
      <c r="DF470" s="13" t="n">
        <v>0.003966</v>
      </c>
      <c r="DG470" s="13" t="n">
        <v>-0.127141</v>
      </c>
      <c r="DH470" s="13" t="n">
        <v>0.001103</v>
      </c>
      <c r="DI470" s="13" t="n">
        <v>0.001259</v>
      </c>
      <c r="DJ470" s="13" t="n">
        <v>-0.107022</v>
      </c>
      <c r="DK470" s="13" t="n">
        <v>-0.028824</v>
      </c>
      <c r="DL470" s="13" t="n">
        <v>-0.072625</v>
      </c>
      <c r="DM470" s="13" t="n">
        <v>0.130842</v>
      </c>
      <c r="DN470" s="13" t="n">
        <v>-0.025181</v>
      </c>
      <c r="DO470" s="13" t="n">
        <v>-0.091353</v>
      </c>
      <c r="DP470" s="13" t="n">
        <v>0.057844</v>
      </c>
      <c r="DQ470" s="13" t="n">
        <v>0.043218</v>
      </c>
      <c r="DR470" s="13" t="n">
        <v>-0.053526</v>
      </c>
      <c r="DS470" s="13" t="n">
        <v>0.096917</v>
      </c>
      <c r="DT470" s="13" t="n">
        <v>-0.024248</v>
      </c>
      <c r="DV470" s="13" t="n">
        <v>-0.003195</v>
      </c>
      <c r="DW470" s="13" t="n">
        <v>-0.001684</v>
      </c>
      <c r="DX470" s="13" t="n">
        <v>0.039166</v>
      </c>
      <c r="DY470" s="13" t="n">
        <v>0.015338</v>
      </c>
      <c r="DZ470" s="13" t="n">
        <v>0.022407</v>
      </c>
      <c r="EA470" s="13" t="n">
        <v>0.077218</v>
      </c>
      <c r="EB470" s="13" t="n">
        <v>-0.009277</v>
      </c>
      <c r="EC470" s="13" t="n">
        <v>-0.099937</v>
      </c>
      <c r="ED470" s="13" t="n">
        <v>0.030762</v>
      </c>
      <c r="EE470" s="13" t="n">
        <v>-0.101603</v>
      </c>
      <c r="EF470" s="13" t="n">
        <v>0.125157</v>
      </c>
      <c r="EG470" s="13" t="n">
        <v>0.073879</v>
      </c>
      <c r="EH470" s="13" t="n">
        <v>0.010235</v>
      </c>
      <c r="EI470" s="13" t="n">
        <v>0.03007</v>
      </c>
      <c r="EJ470" s="13" t="n">
        <v>-0.066985</v>
      </c>
      <c r="EK470" s="13" t="n">
        <v>0.074802</v>
      </c>
      <c r="EL470" s="13" t="n">
        <v>0.019393</v>
      </c>
      <c r="EM470" s="13" t="n">
        <v>-0.021938</v>
      </c>
      <c r="EN470" s="13" t="n">
        <v>-0.024319</v>
      </c>
      <c r="EO470" s="13" t="n">
        <v>0.026044</v>
      </c>
      <c r="EP470" s="13" t="n">
        <v>0.069986</v>
      </c>
      <c r="EQ470" s="13" t="n">
        <v>0.000459</v>
      </c>
      <c r="ER470" s="13" t="n">
        <v>0.009026</v>
      </c>
      <c r="ES470" s="13" t="n">
        <v>-0.072733</v>
      </c>
      <c r="ET470" s="13" t="n">
        <v>-0.13964</v>
      </c>
      <c r="EU470" s="13" t="n">
        <v>0.181242</v>
      </c>
      <c r="EV470" s="13" t="n">
        <v>0.100358</v>
      </c>
      <c r="EW470" s="13" t="n">
        <v>0.023159</v>
      </c>
      <c r="EX470" s="13" t="n">
        <v>0.053911</v>
      </c>
      <c r="EY470" s="13" t="n">
        <v>0.040966</v>
      </c>
      <c r="EZ470" s="13" t="n">
        <v>0.005233</v>
      </c>
      <c r="FA470" s="13" t="n">
        <v>0.019264</v>
      </c>
      <c r="FB470" s="13" t="n">
        <v>0.135549</v>
      </c>
      <c r="FC470" s="13" t="n">
        <v>0.067697</v>
      </c>
      <c r="FD470" s="13" t="n">
        <v>0.004164</v>
      </c>
      <c r="FE470" s="13" t="n">
        <v>0.031611</v>
      </c>
      <c r="FF470" s="13" t="n">
        <v>-0.019813</v>
      </c>
      <c r="FG470" s="13" t="n">
        <v>0.037602</v>
      </c>
      <c r="FH470" s="13" t="n">
        <v>-0.018649</v>
      </c>
      <c r="FI470" s="13" t="n">
        <v>0.047074</v>
      </c>
      <c r="FJ470" s="13" t="n">
        <v>-0.012965</v>
      </c>
      <c r="FK470" s="13" t="n">
        <v>0.026925</v>
      </c>
      <c r="FL470" s="13" t="n">
        <v>-0.043898</v>
      </c>
      <c r="FM470" s="13" t="n">
        <v>0.049157</v>
      </c>
      <c r="FN470" s="13" t="n">
        <v>-0.074862</v>
      </c>
      <c r="FO470" s="13" t="n">
        <v>0.009118</v>
      </c>
      <c r="FP470" s="13" t="n">
        <v>-0.133336</v>
      </c>
      <c r="FQ470" s="13" t="n">
        <v>-0.004978</v>
      </c>
      <c r="FR470" s="13" t="n">
        <v>0.001746</v>
      </c>
      <c r="FS470" s="13" t="n">
        <v>-0.124799</v>
      </c>
      <c r="FT470" s="13" t="n">
        <v>-0.039308</v>
      </c>
      <c r="FU470" s="13" t="n">
        <v>-0.070351</v>
      </c>
      <c r="FV470" s="13" t="n">
        <v>0.130499</v>
      </c>
      <c r="FW470" s="13" t="n">
        <v>-0.023216</v>
      </c>
      <c r="FX470" s="13" t="n">
        <v>-0.090202</v>
      </c>
      <c r="FY470" s="13" t="n">
        <v>0.053736</v>
      </c>
      <c r="FZ470" s="13" t="n">
        <v>0.048669</v>
      </c>
      <c r="GA470" s="13" t="n">
        <v>-0.052265</v>
      </c>
      <c r="GB470" s="13" t="n">
        <v>0.117259</v>
      </c>
      <c r="GC470" s="13" t="n">
        <v>-0.019842</v>
      </c>
    </row>
    <row r="471" customFormat="false" ht="15" hidden="false" customHeight="false" outlineLevel="0" collapsed="false">
      <c r="B471" s="8" t="str">
        <f aca="false">Deals!B471</f>
        <v>Fresh Del Monte Produce Inc</v>
      </c>
      <c r="C471" s="12" t="n">
        <v>1</v>
      </c>
      <c r="D471" s="13" t="n">
        <v>-0.027635</v>
      </c>
      <c r="E471" s="13" t="n">
        <v>0.086428</v>
      </c>
      <c r="F471" s="13" t="n">
        <v>-0.083215</v>
      </c>
      <c r="G471" s="13" t="n">
        <v>-0.008016</v>
      </c>
      <c r="H471" s="13" t="n">
        <v>-0.185185</v>
      </c>
      <c r="I471" s="13" t="n">
        <v>0.035537</v>
      </c>
      <c r="J471" s="13" t="n">
        <v>-0.094818</v>
      </c>
      <c r="K471" s="13" t="n">
        <v>-0.025376</v>
      </c>
      <c r="L471" s="13" t="n">
        <v>0.023312</v>
      </c>
      <c r="M471" s="13" t="n">
        <v>-0.159881</v>
      </c>
      <c r="N471" s="13" t="n">
        <v>0.131235</v>
      </c>
      <c r="O471" s="13" t="n">
        <v>-0.134459</v>
      </c>
      <c r="P471" s="13" t="n">
        <v>-0.023483</v>
      </c>
      <c r="Q471" s="13" t="n">
        <v>0.09175</v>
      </c>
      <c r="R471" s="13" t="n">
        <v>-0.152152</v>
      </c>
      <c r="S471" s="13" t="n">
        <v>0.077138</v>
      </c>
      <c r="T471" s="13" t="n">
        <v>0.125417</v>
      </c>
      <c r="U471" s="13" t="n">
        <v>-0.139466</v>
      </c>
      <c r="V471" s="13" t="n">
        <v>0.309908</v>
      </c>
      <c r="W471" s="13" t="n">
        <v>-0.06479</v>
      </c>
      <c r="X471" s="13" t="n">
        <v>0.027586</v>
      </c>
      <c r="Y471" s="13" t="n">
        <v>0.069725</v>
      </c>
      <c r="Z471" s="13" t="n">
        <v>-0.102916</v>
      </c>
      <c r="AA471" s="13" t="n">
        <v>-0.126195</v>
      </c>
      <c r="AB471" s="13" t="n">
        <v>0.010576</v>
      </c>
      <c r="AC471" s="13" t="n">
        <v>0.032597</v>
      </c>
      <c r="AD471" s="13" t="n">
        <v>-0.125219</v>
      </c>
      <c r="AE471" s="13" t="n">
        <v>-0.010848</v>
      </c>
      <c r="AF471" s="13" t="n">
        <v>-0.082859</v>
      </c>
      <c r="AG471" s="13" t="n">
        <v>0.029229</v>
      </c>
      <c r="AH471" s="13" t="n">
        <v>-0.011643</v>
      </c>
      <c r="AI471" s="13" t="n">
        <v>-0.060646</v>
      </c>
      <c r="AJ471" s="13" t="n">
        <v>0.183929</v>
      </c>
      <c r="AK471" s="13" t="n">
        <v>-0.051989</v>
      </c>
      <c r="AL471" s="13" t="n">
        <v>0.016618</v>
      </c>
      <c r="AM471" s="13" t="n">
        <v>0.0519</v>
      </c>
      <c r="AN471" s="13" t="n">
        <v>0.112277</v>
      </c>
      <c r="AO471" s="13" t="n">
        <v>-0.015019</v>
      </c>
      <c r="AP471" s="13" t="n">
        <v>0.190426</v>
      </c>
      <c r="AQ471" s="13" t="n">
        <v>-0.017628</v>
      </c>
      <c r="AR471" s="13" t="n">
        <v>-0.061436</v>
      </c>
      <c r="AS471" s="13" t="n">
        <v>0.070318</v>
      </c>
      <c r="AT471" s="13" t="n">
        <v>-0.020073</v>
      </c>
      <c r="AU471" s="13" t="n">
        <v>0.039417</v>
      </c>
      <c r="AV471" s="13" t="n">
        <v>-0.256196</v>
      </c>
      <c r="AW471" s="13" t="n">
        <v>0.114701</v>
      </c>
      <c r="AX471" s="13" t="n">
        <v>0.008333</v>
      </c>
      <c r="AY471" s="13" t="n">
        <v>-0.070068</v>
      </c>
      <c r="AZ471" s="13" t="n">
        <v>0.006955</v>
      </c>
      <c r="BA471" s="13" t="n">
        <v>0.005403</v>
      </c>
      <c r="BB471" s="13" t="n">
        <v>-0.01382</v>
      </c>
      <c r="BC471" s="13" t="n">
        <v>0.156226</v>
      </c>
      <c r="BD471" s="13" t="n">
        <v>0.006095</v>
      </c>
      <c r="BE471" s="13" t="n">
        <v>-0.074722</v>
      </c>
      <c r="BF471" s="13" t="n">
        <v>-0.149963</v>
      </c>
      <c r="BG471" s="13" t="n">
        <v>0.122203</v>
      </c>
      <c r="BH471" s="13" t="n">
        <v>0.067101</v>
      </c>
      <c r="BI471" s="13" t="n">
        <v>-0.053829</v>
      </c>
      <c r="BJ471" s="13" t="n">
        <v>0.09202</v>
      </c>
      <c r="BK471" s="13" t="n">
        <v>0.093706</v>
      </c>
      <c r="BM471" s="13" t="n">
        <v>0.00431</v>
      </c>
      <c r="BN471" s="13" t="n">
        <v>-7.8E-005</v>
      </c>
      <c r="BO471" s="13" t="n">
        <v>0.046801</v>
      </c>
      <c r="BP471" s="13" t="n">
        <v>-0.013386</v>
      </c>
      <c r="BQ471" s="13" t="n">
        <v>-0.002186</v>
      </c>
      <c r="BR471" s="13" t="n">
        <v>0.039653</v>
      </c>
      <c r="BS471" s="13" t="n">
        <v>-0.025544</v>
      </c>
      <c r="BT471" s="13" t="n">
        <v>-0.089577</v>
      </c>
      <c r="BU471" s="13" t="n">
        <v>-0.005863</v>
      </c>
      <c r="BV471" s="13" t="n">
        <v>-0.143553</v>
      </c>
      <c r="BW471" s="13" t="n">
        <v>0.13898</v>
      </c>
      <c r="BX471" s="13" t="n">
        <v>0.026561</v>
      </c>
      <c r="BY471" s="13" t="n">
        <v>-0.035684</v>
      </c>
      <c r="BZ471" s="13" t="n">
        <v>0.041321</v>
      </c>
      <c r="CA471" s="13" t="n">
        <v>-0.102555</v>
      </c>
      <c r="CB471" s="13" t="n">
        <v>0.066661</v>
      </c>
      <c r="CC471" s="13" t="n">
        <v>0.013887</v>
      </c>
      <c r="CD471" s="13" t="n">
        <v>-0.102148</v>
      </c>
      <c r="CE471" s="13" t="n">
        <v>0.06416</v>
      </c>
      <c r="CF471" s="13" t="n">
        <v>0.003759</v>
      </c>
      <c r="CG471" s="13" t="n">
        <v>0.037436</v>
      </c>
      <c r="CH471" s="13" t="n">
        <v>0.033278</v>
      </c>
      <c r="CI471" s="13" t="n">
        <v>-0.085407</v>
      </c>
      <c r="CJ471" s="13" t="n">
        <v>-0.114648</v>
      </c>
      <c r="CK471" s="13" t="n">
        <v>-0.312687</v>
      </c>
      <c r="CL471" s="13" t="n">
        <v>0.194908</v>
      </c>
      <c r="CM471" s="13" t="n">
        <v>0.016622</v>
      </c>
      <c r="CN471" s="13" t="n">
        <v>0.002532</v>
      </c>
      <c r="CO471" s="13" t="n">
        <v>0.024369</v>
      </c>
      <c r="CP471" s="13" t="n">
        <v>0.038113</v>
      </c>
      <c r="CQ471" s="13" t="n">
        <v>-0.071924</v>
      </c>
      <c r="CR471" s="13" t="n">
        <v>0.074952</v>
      </c>
      <c r="CS471" s="13" t="n">
        <v>0.229243</v>
      </c>
      <c r="CT471" s="13" t="n">
        <v>0.085676</v>
      </c>
      <c r="CU471" s="13" t="n">
        <v>0.043525</v>
      </c>
      <c r="CV471" s="13" t="n">
        <v>0.138744</v>
      </c>
      <c r="CW471" s="13" t="n">
        <v>0.064522</v>
      </c>
      <c r="CX471" s="13" t="n">
        <v>0.029652</v>
      </c>
      <c r="CY471" s="13" t="n">
        <v>0.065904</v>
      </c>
      <c r="CZ471" s="13" t="n">
        <v>-0.058275</v>
      </c>
      <c r="DA471" s="13" t="n">
        <v>-0.044843</v>
      </c>
      <c r="DB471" s="13" t="n">
        <v>0.035352</v>
      </c>
      <c r="DC471" s="13" t="n">
        <v>0.020392</v>
      </c>
      <c r="DD471" s="13" t="n">
        <v>0.041177</v>
      </c>
      <c r="DE471" s="13" t="n">
        <v>-0.039369</v>
      </c>
      <c r="DF471" s="13" t="n">
        <v>0.044554</v>
      </c>
      <c r="DG471" s="13" t="n">
        <v>0.017767</v>
      </c>
      <c r="DH471" s="13" t="n">
        <v>0.030461</v>
      </c>
      <c r="DI471" s="13" t="n">
        <v>0.031499</v>
      </c>
      <c r="DJ471" s="13" t="n">
        <v>-0.053818</v>
      </c>
      <c r="DK471" s="13" t="n">
        <v>0.061138</v>
      </c>
      <c r="DL471" s="13" t="n">
        <v>-0.154247</v>
      </c>
      <c r="DM471" s="13" t="n">
        <v>0.094429</v>
      </c>
      <c r="DN471" s="13" t="n">
        <v>-0.01378</v>
      </c>
      <c r="DO471" s="13" t="n">
        <v>-0.083181</v>
      </c>
      <c r="DP471" s="13" t="n">
        <v>0.148928</v>
      </c>
      <c r="DQ471" s="13" t="n">
        <v>0.028522</v>
      </c>
      <c r="DR471" s="13" t="n">
        <v>-0.070242</v>
      </c>
      <c r="DS471" s="13" t="n">
        <v>0.069175</v>
      </c>
      <c r="DT471" s="13" t="n">
        <v>-0.013406</v>
      </c>
      <c r="DV471" s="13" t="n">
        <v>0.001865</v>
      </c>
      <c r="DW471" s="13" t="n">
        <v>0.01279</v>
      </c>
      <c r="DX471" s="13" t="n">
        <v>0.049877</v>
      </c>
      <c r="DY471" s="13" t="n">
        <v>-0.002282</v>
      </c>
      <c r="DZ471" s="13" t="n">
        <v>-0.001871</v>
      </c>
      <c r="EA471" s="13" t="n">
        <v>0.034953</v>
      </c>
      <c r="EB471" s="13" t="n">
        <v>-0.022487</v>
      </c>
      <c r="EC471" s="13" t="n">
        <v>-0.087221</v>
      </c>
      <c r="ED471" s="13" t="n">
        <v>-0.005489</v>
      </c>
      <c r="EE471" s="13" t="n">
        <v>-0.145359</v>
      </c>
      <c r="EF471" s="13" t="n">
        <v>0.147131</v>
      </c>
      <c r="EG471" s="13" t="n">
        <v>0.023937</v>
      </c>
      <c r="EH471" s="13" t="n">
        <v>-0.027378</v>
      </c>
      <c r="EI471" s="13" t="n">
        <v>0.037609</v>
      </c>
      <c r="EJ471" s="13" t="n">
        <v>-0.108863</v>
      </c>
      <c r="EK471" s="13" t="n">
        <v>0.07182</v>
      </c>
      <c r="EL471" s="13" t="n">
        <v>0.006384</v>
      </c>
      <c r="EM471" s="13" t="n">
        <v>-0.103319</v>
      </c>
      <c r="EN471" s="13" t="n">
        <v>0.062385</v>
      </c>
      <c r="EO471" s="13" t="n">
        <v>-0.000158</v>
      </c>
      <c r="EP471" s="13" t="n">
        <v>0.037625</v>
      </c>
      <c r="EQ471" s="13" t="n">
        <v>0.043294</v>
      </c>
      <c r="ER471" s="13" t="n">
        <v>-0.095366</v>
      </c>
      <c r="ES471" s="13" t="n">
        <v>-0.119832</v>
      </c>
      <c r="ET471" s="13" t="n">
        <v>-0.32036</v>
      </c>
      <c r="EU471" s="13" t="n">
        <v>0.29315</v>
      </c>
      <c r="EV471" s="13" t="n">
        <v>0.021893</v>
      </c>
      <c r="EW471" s="13" t="n">
        <v>0.005504</v>
      </c>
      <c r="EX471" s="13" t="n">
        <v>0.030404</v>
      </c>
      <c r="EY471" s="13" t="n">
        <v>0.04507</v>
      </c>
      <c r="EZ471" s="13" t="n">
        <v>-0.067938</v>
      </c>
      <c r="FA471" s="13" t="n">
        <v>0.077377</v>
      </c>
      <c r="FB471" s="13" t="n">
        <v>0.240832</v>
      </c>
      <c r="FC471" s="13" t="n">
        <v>0.0868</v>
      </c>
      <c r="FD471" s="13" t="n">
        <v>0.046723</v>
      </c>
      <c r="FE471" s="13" t="n">
        <v>0.139543</v>
      </c>
      <c r="FF471" s="13" t="n">
        <v>0.06859</v>
      </c>
      <c r="FG471" s="13" t="n">
        <v>0.024907</v>
      </c>
      <c r="FH471" s="13" t="n">
        <v>0.07229</v>
      </c>
      <c r="FI471" s="13" t="n">
        <v>-0.05665</v>
      </c>
      <c r="FJ471" s="13" t="n">
        <v>-0.043153</v>
      </c>
      <c r="FK471" s="13" t="n">
        <v>0.032365</v>
      </c>
      <c r="FL471" s="13" t="n">
        <v>0.02642</v>
      </c>
      <c r="FM471" s="13" t="n">
        <v>0.039946</v>
      </c>
      <c r="FN471" s="13" t="n">
        <v>-0.0394</v>
      </c>
      <c r="FO471" s="13" t="n">
        <v>0.050695</v>
      </c>
      <c r="FP471" s="13" t="n">
        <v>0.019659</v>
      </c>
      <c r="FQ471" s="13" t="n">
        <v>0.029888</v>
      </c>
      <c r="FR471" s="13" t="n">
        <v>0.022157</v>
      </c>
      <c r="FS471" s="13" t="n">
        <v>-0.060112</v>
      </c>
      <c r="FT471" s="13" t="n">
        <v>0.047198</v>
      </c>
      <c r="FU471" s="13" t="n">
        <v>-0.139103</v>
      </c>
      <c r="FV471" s="13" t="n">
        <v>0.09284</v>
      </c>
      <c r="FW471" s="13" t="n">
        <v>-0.015161</v>
      </c>
      <c r="FX471" s="13" t="n">
        <v>-0.0827</v>
      </c>
      <c r="FY471" s="13" t="n">
        <v>0.146638</v>
      </c>
      <c r="FZ471" s="13" t="n">
        <v>0.029851</v>
      </c>
      <c r="GA471" s="13" t="n">
        <v>-0.071437</v>
      </c>
      <c r="GB471" s="13" t="n">
        <v>0.072824</v>
      </c>
      <c r="GC471" s="13" t="n">
        <v>-0.016783</v>
      </c>
    </row>
    <row r="472" customFormat="false" ht="15" hidden="false" customHeight="false" outlineLevel="0" collapsed="false">
      <c r="B472" s="8" t="str">
        <f aca="false">Deals!B472</f>
        <v>Exlservice Holdings, Inc.</v>
      </c>
      <c r="C472" s="12" t="n">
        <v>1</v>
      </c>
      <c r="D472" s="13" t="n">
        <v>-0.021922</v>
      </c>
      <c r="E472" s="13" t="n">
        <v>0.036579</v>
      </c>
      <c r="F472" s="13" t="n">
        <v>-0.019374</v>
      </c>
      <c r="G472" s="13" t="n">
        <v>-0.001411</v>
      </c>
      <c r="H472" s="13" t="n">
        <v>0.053524</v>
      </c>
      <c r="I472" s="13" t="n">
        <v>0.074447</v>
      </c>
      <c r="J472" s="13" t="n">
        <v>0.033084</v>
      </c>
      <c r="K472" s="13" t="n">
        <v>-0.031722</v>
      </c>
      <c r="L472" s="13" t="n">
        <v>-0.095788</v>
      </c>
      <c r="M472" s="13" t="n">
        <v>-0.092133</v>
      </c>
      <c r="N472" s="13" t="n">
        <v>0.09274</v>
      </c>
      <c r="O472" s="13" t="n">
        <v>0.067826</v>
      </c>
      <c r="P472" s="13" t="n">
        <v>-0.022476</v>
      </c>
      <c r="Q472" s="13" t="n">
        <v>-0.01033</v>
      </c>
      <c r="R472" s="13" t="n">
        <v>-0.002357</v>
      </c>
      <c r="S472" s="13" t="n">
        <v>0.11593</v>
      </c>
      <c r="T472" s="13" t="n">
        <v>0.040224</v>
      </c>
      <c r="U472" s="13" t="n">
        <v>-0.015845</v>
      </c>
      <c r="V472" s="13" t="n">
        <v>-0.010931</v>
      </c>
      <c r="W472" s="13" t="n">
        <v>0.039875</v>
      </c>
      <c r="X472" s="13" t="n">
        <v>0.002585</v>
      </c>
      <c r="Y472" s="13" t="n">
        <v>-0.005014</v>
      </c>
      <c r="Z472" s="13" t="n">
        <v>0.052548</v>
      </c>
      <c r="AA472" s="13" t="n">
        <v>0.021064</v>
      </c>
      <c r="AB472" s="13" t="n">
        <v>-0.303014</v>
      </c>
      <c r="AC472" s="13" t="n">
        <v>0.186431</v>
      </c>
      <c r="AD472" s="13" t="n">
        <v>-0.009072</v>
      </c>
      <c r="AE472" s="13" t="n">
        <v>0.036456</v>
      </c>
      <c r="AF472" s="13" t="n">
        <v>0.01041</v>
      </c>
      <c r="AG472" s="13" t="n">
        <v>-0.005776</v>
      </c>
      <c r="AH472" s="13" t="n">
        <v>0.035798</v>
      </c>
      <c r="AI472" s="13" t="n">
        <v>0.148098</v>
      </c>
      <c r="AJ472" s="13" t="n">
        <v>0.099287</v>
      </c>
      <c r="AK472" s="13" t="n">
        <v>0.02246</v>
      </c>
      <c r="AL472" s="13" t="n">
        <v>-0.09926</v>
      </c>
      <c r="AM472" s="13" t="n">
        <v>0.103547</v>
      </c>
      <c r="AN472" s="13" t="n">
        <v>0.065469</v>
      </c>
      <c r="AO472" s="13" t="n">
        <v>0.024623</v>
      </c>
      <c r="AP472" s="13" t="n">
        <v>0.103919</v>
      </c>
      <c r="AQ472" s="13" t="n">
        <v>0.041969</v>
      </c>
      <c r="AR472" s="13" t="n">
        <v>0.0655</v>
      </c>
      <c r="AS472" s="13" t="n">
        <v>0.087617</v>
      </c>
      <c r="AT472" s="13" t="n">
        <v>-0.000162</v>
      </c>
      <c r="AU472" s="13" t="n">
        <v>-0.00398</v>
      </c>
      <c r="AV472" s="13" t="n">
        <v>0.059039</v>
      </c>
      <c r="AW472" s="13" t="n">
        <v>0.11473</v>
      </c>
      <c r="AX472" s="13" t="n">
        <v>-0.167507</v>
      </c>
      <c r="AY472" s="13" t="n">
        <v>0.00224</v>
      </c>
      <c r="AZ472" s="13" t="n">
        <v>0.186108</v>
      </c>
      <c r="BA472" s="13" t="n">
        <v>-0.049696</v>
      </c>
      <c r="BB472" s="13" t="n">
        <v>0.044363</v>
      </c>
      <c r="BC472" s="13" t="n">
        <v>0.036149</v>
      </c>
      <c r="BD472" s="13" t="n">
        <v>0.142809</v>
      </c>
      <c r="BE472" s="13" t="n">
        <v>-0.00392</v>
      </c>
      <c r="BF472" s="13" t="n">
        <v>-0.12134</v>
      </c>
      <c r="BG472" s="13" t="n">
        <v>0.234053</v>
      </c>
      <c r="BH472" s="13" t="n">
        <v>0.02942</v>
      </c>
      <c r="BI472" s="13" t="n">
        <v>-0.094925</v>
      </c>
      <c r="BJ472" s="13" t="n">
        <v>0.006906</v>
      </c>
      <c r="BK472" s="13" t="n">
        <v>-0.035698</v>
      </c>
      <c r="BM472" s="13" t="n">
        <v>0.004668</v>
      </c>
      <c r="BN472" s="13" t="n">
        <v>0.013596</v>
      </c>
      <c r="BO472" s="13" t="n">
        <v>0.064566</v>
      </c>
      <c r="BP472" s="13" t="n">
        <v>0.044922</v>
      </c>
      <c r="BQ472" s="13" t="n">
        <v>0.041453</v>
      </c>
      <c r="BR472" s="13" t="n">
        <v>0.046014</v>
      </c>
      <c r="BS472" s="13" t="n">
        <v>-0.013809</v>
      </c>
      <c r="BT472" s="13" t="n">
        <v>-0.119007</v>
      </c>
      <c r="BU472" s="13" t="n">
        <v>0.020122</v>
      </c>
      <c r="BV472" s="13" t="n">
        <v>-0.112532</v>
      </c>
      <c r="BW472" s="13" t="n">
        <v>0.112732</v>
      </c>
      <c r="BX472" s="13" t="n">
        <v>0.066709</v>
      </c>
      <c r="BY472" s="13" t="n">
        <v>-0.014107</v>
      </c>
      <c r="BZ472" s="13" t="n">
        <v>0.018687</v>
      </c>
      <c r="CA472" s="13" t="n">
        <v>-0.074215</v>
      </c>
      <c r="CB472" s="13" t="n">
        <v>0.08799</v>
      </c>
      <c r="CC472" s="13" t="n">
        <v>0.010865</v>
      </c>
      <c r="CD472" s="13" t="n">
        <v>-0.068612</v>
      </c>
      <c r="CE472" s="13" t="n">
        <v>0.020228</v>
      </c>
      <c r="CF472" s="13" t="n">
        <v>0.045545</v>
      </c>
      <c r="CG472" s="13" t="n">
        <v>0.034777</v>
      </c>
      <c r="CH472" s="13" t="n">
        <v>0.020253</v>
      </c>
      <c r="CI472" s="13" t="n">
        <v>-0.022761</v>
      </c>
      <c r="CJ472" s="13" t="n">
        <v>-0.082683</v>
      </c>
      <c r="CK472" s="13" t="n">
        <v>-0.18923</v>
      </c>
      <c r="CL472" s="13" t="n">
        <v>0.123242</v>
      </c>
      <c r="CM472" s="13" t="n">
        <v>0.073671</v>
      </c>
      <c r="CN472" s="13" t="n">
        <v>0.028131</v>
      </c>
      <c r="CO472" s="13" t="n">
        <v>0.035905</v>
      </c>
      <c r="CP472" s="13" t="n">
        <v>0.069178</v>
      </c>
      <c r="CQ472" s="13" t="n">
        <v>-0.047385</v>
      </c>
      <c r="CR472" s="13" t="n">
        <v>0.03365</v>
      </c>
      <c r="CS472" s="13" t="n">
        <v>0.188158</v>
      </c>
      <c r="CT472" s="13" t="n">
        <v>0.101547</v>
      </c>
      <c r="CU472" s="13" t="n">
        <v>0.049816</v>
      </c>
      <c r="CV472" s="13" t="n">
        <v>0.086155</v>
      </c>
      <c r="CW472" s="13" t="n">
        <v>-0.008262</v>
      </c>
      <c r="CX472" s="13" t="n">
        <v>0.015677</v>
      </c>
      <c r="CY472" s="13" t="n">
        <v>0.002446</v>
      </c>
      <c r="CZ472" s="13" t="n">
        <v>0.035313</v>
      </c>
      <c r="DA472" s="13" t="n">
        <v>-0.028278</v>
      </c>
      <c r="DB472" s="13" t="n">
        <v>0.024312</v>
      </c>
      <c r="DC472" s="13" t="n">
        <v>-0.041121</v>
      </c>
      <c r="DD472" s="13" t="n">
        <v>0.023534</v>
      </c>
      <c r="DE472" s="13" t="n">
        <v>-0.034555</v>
      </c>
      <c r="DF472" s="13" t="n">
        <v>0.001539</v>
      </c>
      <c r="DG472" s="13" t="n">
        <v>-0.116597</v>
      </c>
      <c r="DH472" s="13" t="n">
        <v>0.020508</v>
      </c>
      <c r="DI472" s="13" t="n">
        <v>0.022185</v>
      </c>
      <c r="DJ472" s="13" t="n">
        <v>-0.119564</v>
      </c>
      <c r="DK472" s="13" t="n">
        <v>-0.028738</v>
      </c>
      <c r="DL472" s="13" t="n">
        <v>-0.063921</v>
      </c>
      <c r="DM472" s="13" t="n">
        <v>0.135102</v>
      </c>
      <c r="DN472" s="13" t="n">
        <v>-0.007929</v>
      </c>
      <c r="DO472" s="13" t="n">
        <v>-0.088004</v>
      </c>
      <c r="DP472" s="13" t="n">
        <v>0.092762</v>
      </c>
      <c r="DQ472" s="13" t="n">
        <v>-0.018141</v>
      </c>
      <c r="DR472" s="13" t="n">
        <v>-0.073757</v>
      </c>
      <c r="DS472" s="13" t="n">
        <v>0.160132</v>
      </c>
      <c r="DT472" s="13" t="n">
        <v>-0.029084</v>
      </c>
      <c r="DV472" s="13" t="n">
        <v>0.00949</v>
      </c>
      <c r="DW472" s="13" t="n">
        <v>0.009416</v>
      </c>
      <c r="DX472" s="13" t="n">
        <v>0.054477</v>
      </c>
      <c r="DY472" s="13" t="n">
        <v>0.023809</v>
      </c>
      <c r="DZ472" s="13" t="n">
        <v>0.038217</v>
      </c>
      <c r="EA472" s="13" t="n">
        <v>0.04669</v>
      </c>
      <c r="EB472" s="13" t="n">
        <v>-0.015263</v>
      </c>
      <c r="EC472" s="13" t="n">
        <v>-0.120172</v>
      </c>
      <c r="ED472" s="13" t="n">
        <v>0.01328</v>
      </c>
      <c r="EE472" s="13" t="n">
        <v>-0.113586</v>
      </c>
      <c r="EF472" s="13" t="n">
        <v>0.120625</v>
      </c>
      <c r="EG472" s="13" t="n">
        <v>0.054428</v>
      </c>
      <c r="EH472" s="13" t="n">
        <v>-0.012992</v>
      </c>
      <c r="EI472" s="13" t="n">
        <v>0.019457</v>
      </c>
      <c r="EJ472" s="13" t="n">
        <v>-0.071685</v>
      </c>
      <c r="EK472" s="13" t="n">
        <v>0.088369</v>
      </c>
      <c r="EL472" s="13" t="n">
        <v>0.005833</v>
      </c>
      <c r="EM472" s="13" t="n">
        <v>-0.072302</v>
      </c>
      <c r="EN472" s="13" t="n">
        <v>0.023966</v>
      </c>
      <c r="EO472" s="13" t="n">
        <v>0.044</v>
      </c>
      <c r="EP472" s="13" t="n">
        <v>0.042206</v>
      </c>
      <c r="EQ472" s="13" t="n">
        <v>0.028126</v>
      </c>
      <c r="ER472" s="13" t="n">
        <v>-0.03094</v>
      </c>
      <c r="ES472" s="13" t="n">
        <v>-0.085403</v>
      </c>
      <c r="ET472" s="13" t="n">
        <v>-0.202687</v>
      </c>
      <c r="EU472" s="13" t="n">
        <v>0.213269</v>
      </c>
      <c r="EV472" s="13" t="n">
        <v>0.06545</v>
      </c>
      <c r="EW472" s="13" t="n">
        <v>0.042922</v>
      </c>
      <c r="EX472" s="13" t="n">
        <v>0.025254</v>
      </c>
      <c r="EY472" s="13" t="n">
        <v>0.076086</v>
      </c>
      <c r="EZ472" s="13" t="n">
        <v>-0.053883</v>
      </c>
      <c r="FA472" s="13" t="n">
        <v>0.035066</v>
      </c>
      <c r="FB472" s="13" t="n">
        <v>0.203256</v>
      </c>
      <c r="FC472" s="13" t="n">
        <v>0.100877</v>
      </c>
      <c r="FD472" s="13" t="n">
        <v>0.053073</v>
      </c>
      <c r="FE472" s="13" t="n">
        <v>0.075831</v>
      </c>
      <c r="FF472" s="13" t="n">
        <v>-0.001805</v>
      </c>
      <c r="FG472" s="13" t="n">
        <v>0.008333</v>
      </c>
      <c r="FH472" s="13" t="n">
        <v>-0.008533</v>
      </c>
      <c r="FI472" s="13" t="n">
        <v>0.032572</v>
      </c>
      <c r="FJ472" s="13" t="n">
        <v>-0.030216</v>
      </c>
      <c r="FK472" s="13" t="n">
        <v>0.020798</v>
      </c>
      <c r="FL472" s="13" t="n">
        <v>-0.040113</v>
      </c>
      <c r="FM472" s="13" t="n">
        <v>0.024885</v>
      </c>
      <c r="FN472" s="13" t="n">
        <v>-0.052054</v>
      </c>
      <c r="FO472" s="13" t="n">
        <v>0.002106</v>
      </c>
      <c r="FP472" s="13" t="n">
        <v>-0.122474</v>
      </c>
      <c r="FQ472" s="13" t="n">
        <v>0.004163</v>
      </c>
      <c r="FR472" s="13" t="n">
        <v>0.029007</v>
      </c>
      <c r="FS472" s="13" t="n">
        <v>-0.150847</v>
      </c>
      <c r="FT472" s="13" t="n">
        <v>-0.038851</v>
      </c>
      <c r="FU472" s="13" t="n">
        <v>-0.043457</v>
      </c>
      <c r="FV472" s="13" t="n">
        <v>0.133239</v>
      </c>
      <c r="FW472" s="13" t="n">
        <v>0.00337</v>
      </c>
      <c r="FX472" s="13" t="n">
        <v>-0.088268</v>
      </c>
      <c r="FY472" s="13" t="n">
        <v>0.09263</v>
      </c>
      <c r="FZ472" s="13" t="n">
        <v>-0.008961</v>
      </c>
      <c r="GA472" s="13" t="n">
        <v>-0.073196</v>
      </c>
      <c r="GB472" s="13" t="n">
        <v>0.179925</v>
      </c>
      <c r="GC472" s="13" t="n">
        <v>-0.037455</v>
      </c>
    </row>
    <row r="473" customFormat="false" ht="15" hidden="false" customHeight="false" outlineLevel="0" collapsed="false">
      <c r="B473" s="8" t="str">
        <f aca="false">Deals!B473</f>
        <v>Owens Corning</v>
      </c>
      <c r="C473" s="12" t="n">
        <v>1</v>
      </c>
      <c r="D473" s="13" t="n">
        <v>-0.008487</v>
      </c>
      <c r="E473" s="13" t="n">
        <v>-0.185448</v>
      </c>
      <c r="F473" s="13" t="n">
        <v>-0.034662</v>
      </c>
      <c r="G473" s="13" t="n">
        <v>0.002373</v>
      </c>
      <c r="H473" s="13" t="n">
        <v>-0.014834</v>
      </c>
      <c r="I473" s="13" t="n">
        <v>-0.090003</v>
      </c>
      <c r="J473" s="13" t="n">
        <v>-0.041505</v>
      </c>
      <c r="K473" s="13" t="n">
        <v>-0.125115</v>
      </c>
      <c r="L473" s="13" t="n">
        <v>0.103237</v>
      </c>
      <c r="M473" s="13" t="n">
        <v>-0.156663</v>
      </c>
      <c r="N473" s="13" t="n">
        <v>0.196226</v>
      </c>
      <c r="O473" s="13" t="n">
        <v>-0.046956</v>
      </c>
      <c r="P473" s="13" t="n">
        <v>-0.051873</v>
      </c>
      <c r="Q473" s="13" t="n">
        <v>0.088073</v>
      </c>
      <c r="R473" s="13" t="n">
        <v>-0.054613</v>
      </c>
      <c r="S473" s="13" t="n">
        <v>0.200743</v>
      </c>
      <c r="T473" s="13" t="n">
        <v>0.000344</v>
      </c>
      <c r="U473" s="13" t="n">
        <v>-0.011034</v>
      </c>
      <c r="V473" s="13" t="n">
        <v>0.101813</v>
      </c>
      <c r="W473" s="13" t="n">
        <v>-0.026899</v>
      </c>
      <c r="X473" s="13" t="n">
        <v>0.094321</v>
      </c>
      <c r="Y473" s="13" t="n">
        <v>-0.028929</v>
      </c>
      <c r="Z473" s="13" t="n">
        <v>-0.067414</v>
      </c>
      <c r="AA473" s="13" t="n">
        <v>-0.066127</v>
      </c>
      <c r="AB473" s="13" t="n">
        <v>-0.308727</v>
      </c>
      <c r="AC473" s="13" t="n">
        <v>0.117238</v>
      </c>
      <c r="AD473" s="13" t="n">
        <v>0.210793</v>
      </c>
      <c r="AE473" s="13" t="n">
        <v>0.062095</v>
      </c>
      <c r="AF473" s="13" t="n">
        <v>0.088773</v>
      </c>
      <c r="AG473" s="13" t="n">
        <v>0.118571</v>
      </c>
      <c r="AH473" s="13" t="n">
        <v>0.017297</v>
      </c>
      <c r="AI473" s="13" t="n">
        <v>-0.045052</v>
      </c>
      <c r="AJ473" s="13" t="n">
        <v>0.113029</v>
      </c>
      <c r="AK473" s="13" t="n">
        <v>0.03966</v>
      </c>
      <c r="AL473" s="13" t="n">
        <v>0.027719</v>
      </c>
      <c r="AM473" s="13" t="n">
        <v>0.044072</v>
      </c>
      <c r="AN473" s="13" t="n">
        <v>0.139842</v>
      </c>
      <c r="AO473" s="13" t="n">
        <v>0.051254</v>
      </c>
      <c r="AP473" s="13" t="n">
        <v>0.101642</v>
      </c>
      <c r="AQ473" s="13" t="n">
        <v>-0.082044</v>
      </c>
      <c r="AR473" s="13" t="n">
        <v>-0.015117</v>
      </c>
      <c r="AS473" s="13" t="n">
        <v>-0.006344</v>
      </c>
      <c r="AT473" s="13" t="n">
        <v>-0.105181</v>
      </c>
      <c r="AU473" s="13" t="n">
        <v>0.095556</v>
      </c>
      <c r="AV473" s="13" t="n">
        <v>-0.091746</v>
      </c>
      <c r="AW473" s="13" t="n">
        <v>0.066714</v>
      </c>
      <c r="AX473" s="13" t="n">
        <v>-0.016022</v>
      </c>
      <c r="AY473" s="13" t="n">
        <v>0.05062</v>
      </c>
      <c r="AZ473" s="13" t="n">
        <v>-0.014379</v>
      </c>
      <c r="BA473" s="13" t="n">
        <v>-0.00623</v>
      </c>
      <c r="BB473" s="13" t="n">
        <v>0.051138</v>
      </c>
      <c r="BC473" s="13" t="n">
        <v>-0.222536</v>
      </c>
      <c r="BD473" s="13" t="n">
        <v>0.252725</v>
      </c>
      <c r="BE473" s="13" t="n">
        <v>-0.118719</v>
      </c>
      <c r="BF473" s="13" t="n">
        <v>-0.038174</v>
      </c>
      <c r="BG473" s="13" t="n">
        <v>0.0935</v>
      </c>
      <c r="BH473" s="13" t="n">
        <v>0.037729</v>
      </c>
      <c r="BI473" s="13" t="n">
        <v>-0.039847</v>
      </c>
      <c r="BJ473" s="13" t="n">
        <v>0.139156</v>
      </c>
      <c r="BK473" s="13" t="n">
        <v>0.011795</v>
      </c>
      <c r="BM473" s="13" t="n">
        <v>-0.00088</v>
      </c>
      <c r="BN473" s="13" t="n">
        <v>-0.006974</v>
      </c>
      <c r="BO473" s="13" t="n">
        <v>0.024488</v>
      </c>
      <c r="BP473" s="13" t="n">
        <v>-0.002915</v>
      </c>
      <c r="BQ473" s="13" t="n">
        <v>0.024557</v>
      </c>
      <c r="BR473" s="13" t="n">
        <v>-0.006231</v>
      </c>
      <c r="BS473" s="13" t="n">
        <v>-0.01801</v>
      </c>
      <c r="BT473" s="13" t="n">
        <v>-0.08171</v>
      </c>
      <c r="BU473" s="13" t="n">
        <v>0.035196</v>
      </c>
      <c r="BV473" s="13" t="n">
        <v>-0.10699</v>
      </c>
      <c r="BW473" s="13" t="n">
        <v>0.105701</v>
      </c>
      <c r="BX473" s="13" t="n">
        <v>0.030243</v>
      </c>
      <c r="BY473" s="13" t="n">
        <v>-0.005953</v>
      </c>
      <c r="BZ473" s="13" t="n">
        <v>0.042376</v>
      </c>
      <c r="CA473" s="13" t="n">
        <v>-0.07346</v>
      </c>
      <c r="CB473" s="13" t="n">
        <v>0.088546</v>
      </c>
      <c r="CC473" s="13" t="n">
        <v>0.020084</v>
      </c>
      <c r="CD473" s="13" t="n">
        <v>-0.048928</v>
      </c>
      <c r="CE473" s="13" t="n">
        <v>0.052103</v>
      </c>
      <c r="CF473" s="13" t="n">
        <v>-0.001482</v>
      </c>
      <c r="CG473" s="13" t="n">
        <v>0.033055</v>
      </c>
      <c r="CH473" s="13" t="n">
        <v>0.036052</v>
      </c>
      <c r="CI473" s="13" t="n">
        <v>-0.016351</v>
      </c>
      <c r="CJ473" s="13" t="n">
        <v>-0.092258</v>
      </c>
      <c r="CK473" s="13" t="n">
        <v>-0.198695</v>
      </c>
      <c r="CL473" s="13" t="n">
        <v>0.116597</v>
      </c>
      <c r="CM473" s="13" t="n">
        <v>0.058158</v>
      </c>
      <c r="CN473" s="13" t="n">
        <v>-0.009049</v>
      </c>
      <c r="CO473" s="13" t="n">
        <v>0.060667</v>
      </c>
      <c r="CP473" s="13" t="n">
        <v>0.04837</v>
      </c>
      <c r="CQ473" s="13" t="n">
        <v>-0.036757</v>
      </c>
      <c r="CR473" s="13" t="n">
        <v>0.014828</v>
      </c>
      <c r="CS473" s="13" t="n">
        <v>0.168167</v>
      </c>
      <c r="CT473" s="13" t="n">
        <v>0.045756</v>
      </c>
      <c r="CU473" s="13" t="n">
        <v>-0.002059</v>
      </c>
      <c r="CV473" s="13" t="n">
        <v>0.092254</v>
      </c>
      <c r="CW473" s="13" t="n">
        <v>0.040771</v>
      </c>
      <c r="CX473" s="13" t="n">
        <v>0.058012</v>
      </c>
      <c r="CY473" s="13" t="n">
        <v>0.022358</v>
      </c>
      <c r="CZ473" s="13" t="n">
        <v>-0.012513</v>
      </c>
      <c r="DA473" s="13" t="n">
        <v>-0.012862</v>
      </c>
      <c r="DB473" s="13" t="n">
        <v>0.016428</v>
      </c>
      <c r="DC473" s="13" t="n">
        <v>-0.021588</v>
      </c>
      <c r="DD473" s="13" t="n">
        <v>0.053756</v>
      </c>
      <c r="DE473" s="13" t="n">
        <v>-0.030463</v>
      </c>
      <c r="DF473" s="13" t="n">
        <v>0.054007</v>
      </c>
      <c r="DG473" s="13" t="n">
        <v>-0.041405</v>
      </c>
      <c r="DH473" s="13" t="n">
        <v>0.006859</v>
      </c>
      <c r="DI473" s="13" t="n">
        <v>0.035932</v>
      </c>
      <c r="DJ473" s="13" t="n">
        <v>-0.048852</v>
      </c>
      <c r="DK473" s="13" t="n">
        <v>0.044371</v>
      </c>
      <c r="DL473" s="13" t="n">
        <v>-0.113068</v>
      </c>
      <c r="DM473" s="13" t="n">
        <v>0.068956</v>
      </c>
      <c r="DN473" s="13" t="n">
        <v>-0.039545</v>
      </c>
      <c r="DO473" s="13" t="n">
        <v>-0.111256</v>
      </c>
      <c r="DP473" s="13" t="n">
        <v>0.1186</v>
      </c>
      <c r="DQ473" s="13" t="n">
        <v>0.053685</v>
      </c>
      <c r="DR473" s="13" t="n">
        <v>-0.047152</v>
      </c>
      <c r="DS473" s="13" t="n">
        <v>0.08114</v>
      </c>
      <c r="DT473" s="13" t="n">
        <v>-0.029058</v>
      </c>
      <c r="DV473" s="13" t="n">
        <v>-0.002521</v>
      </c>
      <c r="DW473" s="13" t="n">
        <v>-0.0076</v>
      </c>
      <c r="DX473" s="13" t="n">
        <v>0.020404</v>
      </c>
      <c r="DY473" s="13" t="n">
        <v>0.010759</v>
      </c>
      <c r="DZ473" s="13" t="n">
        <v>0.021261</v>
      </c>
      <c r="EA473" s="13" t="n">
        <v>-0.004456</v>
      </c>
      <c r="EB473" s="13" t="n">
        <v>-0.021531</v>
      </c>
      <c r="EC473" s="13" t="n">
        <v>-0.081302</v>
      </c>
      <c r="ED473" s="13" t="n">
        <v>0.037363</v>
      </c>
      <c r="EE473" s="13" t="n">
        <v>-0.112171</v>
      </c>
      <c r="EF473" s="13" t="n">
        <v>0.114885</v>
      </c>
      <c r="EG473" s="13" t="n">
        <v>0.037869</v>
      </c>
      <c r="EH473" s="13" t="n">
        <v>-0.012058</v>
      </c>
      <c r="EI473" s="13" t="n">
        <v>0.043934</v>
      </c>
      <c r="EJ473" s="13" t="n">
        <v>-0.072258</v>
      </c>
      <c r="EK473" s="13" t="n">
        <v>0.097213</v>
      </c>
      <c r="EL473" s="13" t="n">
        <v>0.0207</v>
      </c>
      <c r="EM473" s="13" t="n">
        <v>-0.053504</v>
      </c>
      <c r="EN473" s="13" t="n">
        <v>0.051649</v>
      </c>
      <c r="EO473" s="13" t="n">
        <v>0.001274</v>
      </c>
      <c r="EP473" s="13" t="n">
        <v>0.037843</v>
      </c>
      <c r="EQ473" s="13" t="n">
        <v>0.039703</v>
      </c>
      <c r="ER473" s="13" t="n">
        <v>-0.021457</v>
      </c>
      <c r="ES473" s="13" t="n">
        <v>-0.087648</v>
      </c>
      <c r="ET473" s="13" t="n">
        <v>-0.212334</v>
      </c>
      <c r="EU473" s="13" t="n">
        <v>0.135337</v>
      </c>
      <c r="EV473" s="13" t="n">
        <v>0.059304</v>
      </c>
      <c r="EW473" s="13" t="n">
        <v>-0.006226</v>
      </c>
      <c r="EX473" s="13" t="n">
        <v>0.062515</v>
      </c>
      <c r="EY473" s="13" t="n">
        <v>0.051584</v>
      </c>
      <c r="EZ473" s="13" t="n">
        <v>-0.040409</v>
      </c>
      <c r="FA473" s="13" t="n">
        <v>0.018557</v>
      </c>
      <c r="FB473" s="13" t="n">
        <v>0.172917</v>
      </c>
      <c r="FC473" s="13" t="n">
        <v>0.041069</v>
      </c>
      <c r="FD473" s="13" t="n">
        <v>0.00476</v>
      </c>
      <c r="FE473" s="13" t="n">
        <v>0.081124</v>
      </c>
      <c r="FF473" s="13" t="n">
        <v>0.054214</v>
      </c>
      <c r="FG473" s="13" t="n">
        <v>0.05332</v>
      </c>
      <c r="FH473" s="13" t="n">
        <v>0.016144</v>
      </c>
      <c r="FI473" s="13" t="n">
        <v>-0.008976</v>
      </c>
      <c r="FJ473" s="13" t="n">
        <v>-0.011142</v>
      </c>
      <c r="FK473" s="13" t="n">
        <v>0.012908</v>
      </c>
      <c r="FL473" s="13" t="n">
        <v>-0.016159</v>
      </c>
      <c r="FM473" s="13" t="n">
        <v>0.052565</v>
      </c>
      <c r="FN473" s="13" t="n">
        <v>-0.036406</v>
      </c>
      <c r="FO473" s="13" t="n">
        <v>0.050779</v>
      </c>
      <c r="FP473" s="13" t="n">
        <v>-0.041859</v>
      </c>
      <c r="FQ473" s="13" t="n">
        <v>0.00545</v>
      </c>
      <c r="FR473" s="13" t="n">
        <v>0.028508</v>
      </c>
      <c r="FS473" s="13" t="n">
        <v>-0.054502</v>
      </c>
      <c r="FT473" s="13" t="n">
        <v>0.038173</v>
      </c>
      <c r="FU473" s="13" t="n">
        <v>-0.110414</v>
      </c>
      <c r="FV473" s="13" t="n">
        <v>0.073636</v>
      </c>
      <c r="FW473" s="13" t="n">
        <v>-0.035969</v>
      </c>
      <c r="FX473" s="13" t="n">
        <v>-0.110605</v>
      </c>
      <c r="FY473" s="13" t="n">
        <v>0.118592</v>
      </c>
      <c r="FZ473" s="13" t="n">
        <v>0.057764</v>
      </c>
      <c r="GA473" s="13" t="n">
        <v>-0.048956</v>
      </c>
      <c r="GB473" s="13" t="n">
        <v>0.092385</v>
      </c>
      <c r="GC473" s="13" t="n">
        <v>-0.027413</v>
      </c>
    </row>
    <row r="474" customFormat="false" ht="15" hidden="false" customHeight="false" outlineLevel="0" collapsed="false">
      <c r="B474" s="8" t="str">
        <f aca="false">Deals!B474</f>
        <v>Chord Energy Corporation</v>
      </c>
      <c r="C474" s="12" t="n">
        <v>1</v>
      </c>
      <c r="D474" s="13" t="n">
        <v>0.027919</v>
      </c>
      <c r="E474" s="13" t="n">
        <v>0.361728</v>
      </c>
      <c r="F474" s="13" t="n">
        <v>0.181324</v>
      </c>
      <c r="G474" s="13" t="n">
        <v>-0.004605</v>
      </c>
      <c r="H474" s="13" t="n">
        <v>-0.057826</v>
      </c>
      <c r="I474" s="13" t="n">
        <v>0.101473</v>
      </c>
      <c r="J474" s="13" t="n">
        <v>0.053492</v>
      </c>
      <c r="K474" s="13" t="n">
        <v>-0.29055</v>
      </c>
      <c r="L474" s="13" t="n">
        <v>-0.290258</v>
      </c>
      <c r="M474" s="13" t="n">
        <v>-0.22549</v>
      </c>
      <c r="N474" s="13" t="n">
        <v>0.088608</v>
      </c>
      <c r="O474" s="13" t="n">
        <v>-0.071429</v>
      </c>
      <c r="P474" s="13" t="n">
        <v>0.080501</v>
      </c>
      <c r="Q474" s="13" t="n">
        <v>0.009934</v>
      </c>
      <c r="R474" s="13" t="n">
        <v>-0.147541</v>
      </c>
      <c r="S474" s="13" t="n">
        <v>0.092308</v>
      </c>
      <c r="T474" s="13" t="n">
        <v>-0.142606</v>
      </c>
      <c r="U474" s="13" t="n">
        <v>-0.359343</v>
      </c>
      <c r="V474" s="13" t="n">
        <v>0.108974</v>
      </c>
      <c r="W474" s="13" t="n">
        <v>-0.245665</v>
      </c>
      <c r="X474" s="13" t="n">
        <v>-0.103448</v>
      </c>
      <c r="Y474" s="13" t="n">
        <v>0.393162</v>
      </c>
      <c r="Z474" s="13" t="n">
        <v>-0.309816</v>
      </c>
      <c r="AA474" s="13" t="n">
        <v>-0.271111</v>
      </c>
      <c r="AB474" s="13" t="n">
        <v>-0.786585</v>
      </c>
      <c r="AC474" s="13" t="n">
        <v>1.011143</v>
      </c>
      <c r="AD474" s="13" t="n">
        <v>-0.345646</v>
      </c>
      <c r="AE474" s="13" t="n">
        <v>0.628311</v>
      </c>
      <c r="AF474" s="13" t="n">
        <v>-0.146667</v>
      </c>
      <c r="AG474" s="13" t="n">
        <v>-0.132188</v>
      </c>
      <c r="AH474" s="13" t="n">
        <v>-0.495859</v>
      </c>
      <c r="AI474" s="13" t="n">
        <v>0.074952</v>
      </c>
      <c r="AJ474" s="13" t="n">
        <v>0.229243</v>
      </c>
      <c r="AK474" s="13" t="n">
        <v>0.083626</v>
      </c>
      <c r="AL474" s="13" t="n">
        <v>0.011063</v>
      </c>
      <c r="AM474" s="13" t="n">
        <v>0.517481</v>
      </c>
      <c r="AN474" s="13" t="n">
        <v>0.05109</v>
      </c>
      <c r="AO474" s="13" t="n">
        <v>0.306954</v>
      </c>
      <c r="AP474" s="13" t="n">
        <v>0.146418</v>
      </c>
      <c r="AQ474" s="13" t="n">
        <v>0.134748</v>
      </c>
      <c r="AR474" s="13" t="n">
        <v>-0.048135</v>
      </c>
      <c r="AS474" s="13" t="n">
        <v>-0.051739</v>
      </c>
      <c r="AT474" s="13" t="n">
        <v>0.14817</v>
      </c>
      <c r="AU474" s="13" t="n">
        <v>0.213036</v>
      </c>
      <c r="AV474" s="13" t="n">
        <v>-0.001658</v>
      </c>
      <c r="AW474" s="13" t="n">
        <v>0.050792</v>
      </c>
      <c r="AX474" s="13" t="n">
        <v>0.074927</v>
      </c>
      <c r="AY474" s="13" t="n">
        <v>-0.017241</v>
      </c>
      <c r="AZ474" s="13" t="n">
        <v>0.126707</v>
      </c>
      <c r="BA474" s="13" t="n">
        <v>-0.093233</v>
      </c>
      <c r="BB474" s="13" t="n">
        <v>0.223089</v>
      </c>
      <c r="BC474" s="13" t="n">
        <v>-0.233604</v>
      </c>
      <c r="BD474" s="13" t="n">
        <v>0.054172</v>
      </c>
      <c r="BE474" s="13" t="n">
        <v>0.113537</v>
      </c>
      <c r="BF474" s="13" t="n">
        <v>-0.033769</v>
      </c>
      <c r="BG474" s="13" t="n">
        <v>0.119324</v>
      </c>
      <c r="BH474" s="13" t="n">
        <v>0.020315</v>
      </c>
      <c r="BI474" s="13" t="n">
        <v>-0.103062</v>
      </c>
      <c r="BJ474" s="13" t="n">
        <v>0.047657</v>
      </c>
      <c r="BK474" s="13" t="n">
        <v>-0.060769</v>
      </c>
      <c r="BM474" s="13" t="n">
        <v>0.00431</v>
      </c>
      <c r="BN474" s="13" t="n">
        <v>-7.8E-005</v>
      </c>
      <c r="BO474" s="13" t="n">
        <v>0.046801</v>
      </c>
      <c r="BP474" s="13" t="n">
        <v>-0.013386</v>
      </c>
      <c r="BQ474" s="13" t="n">
        <v>-0.002186</v>
      </c>
      <c r="BR474" s="13" t="n">
        <v>0.039653</v>
      </c>
      <c r="BS474" s="13" t="n">
        <v>-0.025544</v>
      </c>
      <c r="BT474" s="13" t="n">
        <v>-0.089577</v>
      </c>
      <c r="BU474" s="13" t="n">
        <v>-0.005863</v>
      </c>
      <c r="BV474" s="13" t="n">
        <v>-0.143553</v>
      </c>
      <c r="BW474" s="13" t="n">
        <v>0.13898</v>
      </c>
      <c r="BX474" s="13" t="n">
        <v>0.026561</v>
      </c>
      <c r="BY474" s="13" t="n">
        <v>-0.035684</v>
      </c>
      <c r="BZ474" s="13" t="n">
        <v>0.041321</v>
      </c>
      <c r="CA474" s="13" t="n">
        <v>-0.102555</v>
      </c>
      <c r="CB474" s="13" t="n">
        <v>0.066661</v>
      </c>
      <c r="CC474" s="13" t="n">
        <v>0.013887</v>
      </c>
      <c r="CD474" s="13" t="n">
        <v>-0.102148</v>
      </c>
      <c r="CE474" s="13" t="n">
        <v>0.06416</v>
      </c>
      <c r="CF474" s="13" t="n">
        <v>0.003759</v>
      </c>
      <c r="CG474" s="13" t="n">
        <v>0.037436</v>
      </c>
      <c r="CH474" s="13" t="n">
        <v>0.033278</v>
      </c>
      <c r="CI474" s="13" t="n">
        <v>-0.085407</v>
      </c>
      <c r="CJ474" s="13" t="n">
        <v>-0.114648</v>
      </c>
      <c r="CK474" s="13" t="n">
        <v>-0.312687</v>
      </c>
      <c r="CL474" s="13" t="n">
        <v>0.194908</v>
      </c>
      <c r="CM474" s="13" t="n">
        <v>0.016622</v>
      </c>
      <c r="CN474" s="13" t="n">
        <v>0.002532</v>
      </c>
      <c r="CO474" s="13" t="n">
        <v>0.024369</v>
      </c>
      <c r="CP474" s="13" t="n">
        <v>0.038113</v>
      </c>
      <c r="CQ474" s="13" t="n">
        <v>-0.071924</v>
      </c>
      <c r="CR474" s="13" t="n">
        <v>0.074952</v>
      </c>
      <c r="CS474" s="13" t="n">
        <v>0.229243</v>
      </c>
      <c r="CT474" s="13" t="n">
        <v>0.085676</v>
      </c>
      <c r="CU474" s="13" t="n">
        <v>0.043525</v>
      </c>
      <c r="CV474" s="13" t="n">
        <v>0.138744</v>
      </c>
      <c r="CW474" s="13" t="n">
        <v>0.064522</v>
      </c>
      <c r="CX474" s="13" t="n">
        <v>0.029652</v>
      </c>
      <c r="CY474" s="13" t="n">
        <v>0.065904</v>
      </c>
      <c r="CZ474" s="13" t="n">
        <v>-0.058275</v>
      </c>
      <c r="DA474" s="13" t="n">
        <v>-0.044843</v>
      </c>
      <c r="DB474" s="13" t="n">
        <v>0.035352</v>
      </c>
      <c r="DC474" s="13" t="n">
        <v>0.020392</v>
      </c>
      <c r="DD474" s="13" t="n">
        <v>0.041177</v>
      </c>
      <c r="DE474" s="13" t="n">
        <v>-0.039369</v>
      </c>
      <c r="DF474" s="13" t="n">
        <v>0.044554</v>
      </c>
      <c r="DG474" s="13" t="n">
        <v>0.017767</v>
      </c>
      <c r="DH474" s="13" t="n">
        <v>0.030461</v>
      </c>
      <c r="DI474" s="13" t="n">
        <v>0.031499</v>
      </c>
      <c r="DJ474" s="13" t="n">
        <v>-0.053818</v>
      </c>
      <c r="DK474" s="13" t="n">
        <v>0.061138</v>
      </c>
      <c r="DL474" s="13" t="n">
        <v>-0.154247</v>
      </c>
      <c r="DM474" s="13" t="n">
        <v>0.094429</v>
      </c>
      <c r="DN474" s="13" t="n">
        <v>-0.01378</v>
      </c>
      <c r="DO474" s="13" t="n">
        <v>-0.083181</v>
      </c>
      <c r="DP474" s="13" t="n">
        <v>0.148928</v>
      </c>
      <c r="DQ474" s="13" t="n">
        <v>0.028522</v>
      </c>
      <c r="DR474" s="13" t="n">
        <v>-0.070242</v>
      </c>
      <c r="DS474" s="13" t="n">
        <v>0.069175</v>
      </c>
      <c r="DT474" s="13" t="n">
        <v>-0.013406</v>
      </c>
      <c r="DV474" s="13" t="n">
        <v>0.001865</v>
      </c>
      <c r="DW474" s="13" t="n">
        <v>0.01279</v>
      </c>
      <c r="DX474" s="13" t="n">
        <v>0.049877</v>
      </c>
      <c r="DY474" s="13" t="n">
        <v>-0.002282</v>
      </c>
      <c r="DZ474" s="13" t="n">
        <v>-0.001871</v>
      </c>
      <c r="EA474" s="13" t="n">
        <v>0.034953</v>
      </c>
      <c r="EB474" s="13" t="n">
        <v>-0.022487</v>
      </c>
      <c r="EC474" s="13" t="n">
        <v>-0.087221</v>
      </c>
      <c r="ED474" s="13" t="n">
        <v>-0.005489</v>
      </c>
      <c r="EE474" s="13" t="n">
        <v>-0.145359</v>
      </c>
      <c r="EF474" s="13" t="n">
        <v>0.147131</v>
      </c>
      <c r="EG474" s="13" t="n">
        <v>0.023937</v>
      </c>
      <c r="EH474" s="13" t="n">
        <v>-0.027378</v>
      </c>
      <c r="EI474" s="13" t="n">
        <v>0.037609</v>
      </c>
      <c r="EJ474" s="13" t="n">
        <v>-0.108863</v>
      </c>
      <c r="EK474" s="13" t="n">
        <v>0.07182</v>
      </c>
      <c r="EL474" s="13" t="n">
        <v>0.006384</v>
      </c>
      <c r="EM474" s="13" t="n">
        <v>-0.103319</v>
      </c>
      <c r="EN474" s="13" t="n">
        <v>0.062385</v>
      </c>
      <c r="EO474" s="13" t="n">
        <v>-0.000158</v>
      </c>
      <c r="EP474" s="13" t="n">
        <v>0.037625</v>
      </c>
      <c r="EQ474" s="13" t="n">
        <v>0.043294</v>
      </c>
      <c r="ER474" s="13" t="n">
        <v>-0.095366</v>
      </c>
      <c r="ES474" s="13" t="n">
        <v>-0.119832</v>
      </c>
      <c r="ET474" s="13" t="n">
        <v>-0.32036</v>
      </c>
      <c r="EU474" s="13" t="n">
        <v>0.29315</v>
      </c>
      <c r="EV474" s="13" t="n">
        <v>0.021893</v>
      </c>
      <c r="EW474" s="13" t="n">
        <v>0.005504</v>
      </c>
      <c r="EX474" s="13" t="n">
        <v>0.030404</v>
      </c>
      <c r="EY474" s="13" t="n">
        <v>0.04507</v>
      </c>
      <c r="EZ474" s="13" t="n">
        <v>-0.067938</v>
      </c>
      <c r="FA474" s="13" t="n">
        <v>0.077377</v>
      </c>
      <c r="FB474" s="13" t="n">
        <v>0.240832</v>
      </c>
      <c r="FC474" s="13" t="n">
        <v>0.0868</v>
      </c>
      <c r="FD474" s="13" t="n">
        <v>0.046723</v>
      </c>
      <c r="FE474" s="13" t="n">
        <v>0.139543</v>
      </c>
      <c r="FF474" s="13" t="n">
        <v>0.06859</v>
      </c>
      <c r="FG474" s="13" t="n">
        <v>0.024907</v>
      </c>
      <c r="FH474" s="13" t="n">
        <v>0.07229</v>
      </c>
      <c r="FI474" s="13" t="n">
        <v>-0.05665</v>
      </c>
      <c r="FJ474" s="13" t="n">
        <v>-0.043153</v>
      </c>
      <c r="FK474" s="13" t="n">
        <v>0.032365</v>
      </c>
      <c r="FL474" s="13" t="n">
        <v>0.02642</v>
      </c>
      <c r="FM474" s="13" t="n">
        <v>0.039946</v>
      </c>
      <c r="FN474" s="13" t="n">
        <v>-0.0394</v>
      </c>
      <c r="FO474" s="13" t="n">
        <v>0.050695</v>
      </c>
      <c r="FP474" s="13" t="n">
        <v>0.019659</v>
      </c>
      <c r="FQ474" s="13" t="n">
        <v>0.029888</v>
      </c>
      <c r="FR474" s="13" t="n">
        <v>0.022157</v>
      </c>
      <c r="FS474" s="13" t="n">
        <v>-0.060112</v>
      </c>
      <c r="FT474" s="13" t="n">
        <v>0.047198</v>
      </c>
      <c r="FU474" s="13" t="n">
        <v>-0.139103</v>
      </c>
      <c r="FV474" s="13" t="n">
        <v>0.09284</v>
      </c>
      <c r="FW474" s="13" t="n">
        <v>-0.015161</v>
      </c>
      <c r="FX474" s="13" t="n">
        <v>-0.0827</v>
      </c>
      <c r="FY474" s="13" t="n">
        <v>0.146638</v>
      </c>
      <c r="FZ474" s="13" t="n">
        <v>0.029851</v>
      </c>
      <c r="GA474" s="13" t="n">
        <v>-0.071437</v>
      </c>
      <c r="GB474" s="13" t="n">
        <v>0.072824</v>
      </c>
      <c r="GC474" s="13" t="n">
        <v>-0.016783</v>
      </c>
    </row>
    <row r="475" customFormat="false" ht="15" hidden="false" customHeight="false" outlineLevel="0" collapsed="false">
      <c r="B475" s="8" t="str">
        <f aca="false">Deals!B475</f>
        <v>Mallinckrodt plc</v>
      </c>
      <c r="C475" s="12" t="n">
        <v>1</v>
      </c>
      <c r="D475" s="13" t="n">
        <v>-0.131894</v>
      </c>
      <c r="E475" s="13" t="n">
        <v>-0.10221</v>
      </c>
      <c r="F475" s="13" t="n">
        <v>0.296154</v>
      </c>
      <c r="G475" s="13" t="n">
        <v>0.107418</v>
      </c>
      <c r="H475" s="13" t="n">
        <v>0.256699</v>
      </c>
      <c r="I475" s="13" t="n">
        <v>0.46951</v>
      </c>
      <c r="J475" s="13" t="n">
        <v>-0.149449</v>
      </c>
      <c r="K475" s="13" t="n">
        <v>-0.145002</v>
      </c>
      <c r="L475" s="13" t="n">
        <v>-0.050678</v>
      </c>
      <c r="M475" s="13" t="n">
        <v>-0.335855</v>
      </c>
      <c r="N475" s="13" t="n">
        <v>0.383544</v>
      </c>
      <c r="O475" s="13" t="n">
        <v>0.141812</v>
      </c>
      <c r="P475" s="13" t="n">
        <v>-0.129006</v>
      </c>
      <c r="Q475" s="13" t="n">
        <v>-0.288868</v>
      </c>
      <c r="R475" s="13" t="n">
        <v>-0.437904</v>
      </c>
      <c r="S475" s="13" t="n">
        <v>0.056387</v>
      </c>
      <c r="T475" s="13" t="n">
        <v>-0.25817</v>
      </c>
      <c r="U475" s="13" t="n">
        <v>-0.619677</v>
      </c>
      <c r="V475" s="13" t="n">
        <v>-0.069498</v>
      </c>
      <c r="W475" s="13" t="n">
        <v>0.311203</v>
      </c>
      <c r="X475" s="13" t="n">
        <v>0.193038</v>
      </c>
      <c r="Y475" s="13" t="n">
        <v>-0.074271</v>
      </c>
      <c r="Z475" s="13" t="n">
        <v>0.315186</v>
      </c>
      <c r="AA475" s="13" t="n">
        <v>-0.067538</v>
      </c>
      <c r="AB475" s="13" t="n">
        <v>-0.537383</v>
      </c>
      <c r="AC475" s="13" t="n">
        <v>1.050505</v>
      </c>
      <c r="AD475" s="13" t="n">
        <v>-0.305419</v>
      </c>
      <c r="AE475" s="13" t="n">
        <v>-0.049645</v>
      </c>
      <c r="AF475" s="13" t="n">
        <v>-0.16791</v>
      </c>
      <c r="AG475" s="13" t="n">
        <v>-0.29148</v>
      </c>
      <c r="AH475" s="13" t="n">
        <v>-0.383987</v>
      </c>
      <c r="AI475" s="13" t="n">
        <v>0.061753</v>
      </c>
      <c r="AJ475" s="13" t="n">
        <v>0.190474</v>
      </c>
      <c r="AK475" s="13" t="n">
        <v>0.071491</v>
      </c>
      <c r="AL475" s="13" t="n">
        <v>0.089893</v>
      </c>
      <c r="AM475" s="13" t="n">
        <v>0.08839</v>
      </c>
      <c r="AN475" s="13" t="n">
        <v>0.074558</v>
      </c>
      <c r="AO475" s="13" t="n">
        <v>0.012305</v>
      </c>
      <c r="AP475" s="13" t="n">
        <v>0.071065</v>
      </c>
      <c r="AQ475" s="13" t="n">
        <v>0.004465</v>
      </c>
      <c r="AR475" s="13" t="n">
        <v>-0.060784</v>
      </c>
      <c r="AS475" s="13" t="n">
        <v>0.024565</v>
      </c>
      <c r="AT475" s="13" t="n">
        <v>0.033738</v>
      </c>
      <c r="AU475" s="13" t="n">
        <v>0.028453</v>
      </c>
      <c r="AV475" s="13" t="n">
        <v>-0.040391</v>
      </c>
      <c r="AW475" s="13" t="n">
        <v>0.050249</v>
      </c>
      <c r="AX475" s="13" t="n">
        <v>0.003868</v>
      </c>
      <c r="AY475" s="13" t="n">
        <v>0.027265</v>
      </c>
      <c r="AZ475" s="13" t="n">
        <v>-0.000287</v>
      </c>
      <c r="BA475" s="13" t="n">
        <v>-0.060679</v>
      </c>
      <c r="BB475" s="13" t="n">
        <v>0.059566</v>
      </c>
      <c r="BC475" s="13" t="n">
        <v>-0.128977</v>
      </c>
      <c r="BD475" s="13" t="n">
        <v>0.092258</v>
      </c>
      <c r="BE475" s="13" t="n">
        <v>-0.024771</v>
      </c>
      <c r="BF475" s="13" t="n">
        <v>-0.101276</v>
      </c>
      <c r="BG475" s="13" t="n">
        <v>0.157299</v>
      </c>
      <c r="BH475" s="13" t="n">
        <v>-0.28595</v>
      </c>
      <c r="BI475" s="13" t="n">
        <v>-0.284065</v>
      </c>
      <c r="BJ475" s="13" t="n">
        <v>-0.032258</v>
      </c>
      <c r="BK475" s="13" t="n">
        <v>0.238667</v>
      </c>
      <c r="BM475" s="13" t="n">
        <v>0.009736</v>
      </c>
      <c r="BN475" s="13" t="n">
        <v>0.045123</v>
      </c>
      <c r="BO475" s="13" t="n">
        <v>0.037877</v>
      </c>
      <c r="BP475" s="13" t="n">
        <v>0.011497</v>
      </c>
      <c r="BQ475" s="13" t="n">
        <v>0.024535</v>
      </c>
      <c r="BR475" s="13" t="n">
        <v>0.024763</v>
      </c>
      <c r="BS475" s="13" t="n">
        <v>-0.016478</v>
      </c>
      <c r="BT475" s="13" t="n">
        <v>-0.086489</v>
      </c>
      <c r="BU475" s="13" t="n">
        <v>0.008929</v>
      </c>
      <c r="BV475" s="13" t="n">
        <v>-0.120666</v>
      </c>
      <c r="BW475" s="13" t="n">
        <v>0.107042</v>
      </c>
      <c r="BX475" s="13" t="n">
        <v>0.010244</v>
      </c>
      <c r="BY475" s="13" t="n">
        <v>-0.025975</v>
      </c>
      <c r="BZ475" s="13" t="n">
        <v>0.030981</v>
      </c>
      <c r="CA475" s="13" t="n">
        <v>-0.107217</v>
      </c>
      <c r="CB475" s="13" t="n">
        <v>0.066188</v>
      </c>
      <c r="CC475" s="13" t="n">
        <v>-0.000628</v>
      </c>
      <c r="CD475" s="13" t="n">
        <v>-0.097937</v>
      </c>
      <c r="CE475" s="13" t="n">
        <v>0.042482</v>
      </c>
      <c r="CF475" s="13" t="n">
        <v>0.017889</v>
      </c>
      <c r="CG475" s="13" t="n">
        <v>0.01786</v>
      </c>
      <c r="CH475" s="13" t="n">
        <v>0.06965</v>
      </c>
      <c r="CI475" s="13" t="n">
        <v>-0.091534</v>
      </c>
      <c r="CJ475" s="13" t="n">
        <v>-0.105944</v>
      </c>
      <c r="CK475" s="13" t="n">
        <v>-0.319728</v>
      </c>
      <c r="CL475" s="13" t="n">
        <v>0.259626</v>
      </c>
      <c r="CM475" s="13" t="n">
        <v>0.07167</v>
      </c>
      <c r="CN475" s="13" t="n">
        <v>0.031663</v>
      </c>
      <c r="CO475" s="13" t="n">
        <v>0.02819</v>
      </c>
      <c r="CP475" s="13" t="n">
        <v>0.091547</v>
      </c>
      <c r="CQ475" s="13" t="n">
        <v>-0.051048</v>
      </c>
      <c r="CR475" s="13" t="n">
        <v>0.061753</v>
      </c>
      <c r="CS475" s="13" t="n">
        <v>0.190474</v>
      </c>
      <c r="CT475" s="13" t="n">
        <v>0.071491</v>
      </c>
      <c r="CU475" s="13" t="n">
        <v>0.089893</v>
      </c>
      <c r="CV475" s="13" t="n">
        <v>0.08839</v>
      </c>
      <c r="CW475" s="13" t="n">
        <v>0.074558</v>
      </c>
      <c r="CX475" s="13" t="n">
        <v>0.012305</v>
      </c>
      <c r="CY475" s="13" t="n">
        <v>0.071065</v>
      </c>
      <c r="CZ475" s="13" t="n">
        <v>0.004465</v>
      </c>
      <c r="DA475" s="13" t="n">
        <v>-0.060784</v>
      </c>
      <c r="DB475" s="13" t="n">
        <v>0.024565</v>
      </c>
      <c r="DC475" s="13" t="n">
        <v>0.033738</v>
      </c>
      <c r="DD475" s="13" t="n">
        <v>0.028453</v>
      </c>
      <c r="DE475" s="13" t="n">
        <v>-0.040391</v>
      </c>
      <c r="DF475" s="13" t="n">
        <v>0.050249</v>
      </c>
      <c r="DG475" s="13" t="n">
        <v>0.003868</v>
      </c>
      <c r="DH475" s="13" t="n">
        <v>0.027265</v>
      </c>
      <c r="DI475" s="13" t="n">
        <v>-0.000287</v>
      </c>
      <c r="DJ475" s="13" t="n">
        <v>-0.060679</v>
      </c>
      <c r="DK475" s="13" t="n">
        <v>0.059566</v>
      </c>
      <c r="DL475" s="13" t="n">
        <v>-0.128977</v>
      </c>
      <c r="DM475" s="13" t="n">
        <v>0.092258</v>
      </c>
      <c r="DN475" s="13" t="n">
        <v>-0.024771</v>
      </c>
      <c r="DO475" s="13" t="n">
        <v>-0.101276</v>
      </c>
      <c r="DP475" s="13" t="n">
        <v>0.157299</v>
      </c>
      <c r="DQ475" s="13" t="n">
        <v>0.014679</v>
      </c>
      <c r="DR475" s="13" t="n">
        <v>-0.056763</v>
      </c>
      <c r="DS475" s="13" t="n">
        <v>0.066881</v>
      </c>
      <c r="DT475" s="13" t="n">
        <v>-0.015086</v>
      </c>
      <c r="DV475" s="13" t="n">
        <v>0.005523</v>
      </c>
      <c r="DW475" s="13" t="n">
        <v>0.044326</v>
      </c>
      <c r="DX475" s="13" t="n">
        <v>0.050541</v>
      </c>
      <c r="DY475" s="13" t="n">
        <v>0.002107</v>
      </c>
      <c r="DZ475" s="13" t="n">
        <v>0.023667</v>
      </c>
      <c r="EA475" s="13" t="n">
        <v>0.028519</v>
      </c>
      <c r="EB475" s="13" t="n">
        <v>-0.018531</v>
      </c>
      <c r="EC475" s="13" t="n">
        <v>-0.090754</v>
      </c>
      <c r="ED475" s="13" t="n">
        <v>0.003332</v>
      </c>
      <c r="EE475" s="13" t="n">
        <v>-0.123315</v>
      </c>
      <c r="EF475" s="13" t="n">
        <v>0.116389</v>
      </c>
      <c r="EG475" s="13" t="n">
        <v>0.014066</v>
      </c>
      <c r="EH475" s="13" t="n">
        <v>-0.037679</v>
      </c>
      <c r="EI475" s="13" t="n">
        <v>0.033327</v>
      </c>
      <c r="EJ475" s="13" t="n">
        <v>-0.11674</v>
      </c>
      <c r="EK475" s="13" t="n">
        <v>0.059213</v>
      </c>
      <c r="EL475" s="13" t="n">
        <v>0.002977</v>
      </c>
      <c r="EM475" s="13" t="n">
        <v>-0.104777</v>
      </c>
      <c r="EN475" s="13" t="n">
        <v>0.052888</v>
      </c>
      <c r="EO475" s="13" t="n">
        <v>0.012588</v>
      </c>
      <c r="EP475" s="13" t="n">
        <v>0.029324</v>
      </c>
      <c r="EQ475" s="13" t="n">
        <v>0.092391</v>
      </c>
      <c r="ER475" s="13" t="n">
        <v>-0.112669</v>
      </c>
      <c r="ES475" s="13" t="n">
        <v>-0.11454</v>
      </c>
      <c r="ET475" s="13" t="n">
        <v>-0.355793</v>
      </c>
      <c r="EU475" s="13" t="n">
        <v>0.412707</v>
      </c>
      <c r="EV475" s="13" t="n">
        <v>0.071711</v>
      </c>
      <c r="EW475" s="13" t="n">
        <v>0.066996</v>
      </c>
      <c r="EX475" s="13" t="n">
        <v>0.020001</v>
      </c>
      <c r="EY475" s="13" t="n">
        <v>0.09015</v>
      </c>
      <c r="EZ475" s="13" t="n">
        <v>-0.059242</v>
      </c>
      <c r="FA475" s="13" t="n">
        <v>0.066831</v>
      </c>
      <c r="FB475" s="13" t="n">
        <v>0.207981</v>
      </c>
      <c r="FC475" s="13" t="n">
        <v>0.066273</v>
      </c>
      <c r="FD475" s="13" t="n">
        <v>0.082058</v>
      </c>
      <c r="FE475" s="13" t="n">
        <v>0.104681</v>
      </c>
      <c r="FF475" s="13" t="n">
        <v>0.087232</v>
      </c>
      <c r="FG475" s="13" t="n">
        <v>0.018575</v>
      </c>
      <c r="FH475" s="13" t="n">
        <v>0.064895</v>
      </c>
      <c r="FI475" s="13" t="n">
        <v>-0.004041</v>
      </c>
      <c r="FJ475" s="13" t="n">
        <v>-0.062834</v>
      </c>
      <c r="FK475" s="13" t="n">
        <v>0.023676</v>
      </c>
      <c r="FL475" s="13" t="n">
        <v>0.038432</v>
      </c>
      <c r="FM475" s="13" t="n">
        <v>0.027954</v>
      </c>
      <c r="FN475" s="13" t="n">
        <v>-0.042826</v>
      </c>
      <c r="FO475" s="13" t="n">
        <v>0.047521</v>
      </c>
      <c r="FP475" s="13" t="n">
        <v>0.005107</v>
      </c>
      <c r="FQ475" s="13" t="n">
        <v>0.031754</v>
      </c>
      <c r="FR475" s="13" t="n">
        <v>0.002859</v>
      </c>
      <c r="FS475" s="13" t="n">
        <v>-0.064882</v>
      </c>
      <c r="FT475" s="13" t="n">
        <v>0.048428</v>
      </c>
      <c r="FU475" s="13" t="n">
        <v>-0.118309</v>
      </c>
      <c r="FV475" s="13" t="n">
        <v>0.088304</v>
      </c>
      <c r="FW475" s="13" t="n">
        <v>-0.01777</v>
      </c>
      <c r="FX475" s="13" t="n">
        <v>-0.107483</v>
      </c>
      <c r="FY475" s="13" t="n">
        <v>0.153918</v>
      </c>
      <c r="FZ475" s="13" t="n">
        <v>0.014489</v>
      </c>
      <c r="GA475" s="13" t="n">
        <v>-0.056602</v>
      </c>
      <c r="GB475" s="13" t="n">
        <v>0.077091</v>
      </c>
      <c r="GC475" s="13" t="n">
        <v>-0.018164</v>
      </c>
    </row>
    <row r="476" customFormat="false" ht="15" hidden="false" customHeight="false" outlineLevel="0" collapsed="false">
      <c r="B476" s="8" t="str">
        <f aca="false">Deals!B476</f>
        <v>The Campbell'S Company</v>
      </c>
      <c r="C476" s="12" t="n">
        <v>1</v>
      </c>
      <c r="D476" s="13" t="n">
        <v>-0.058416</v>
      </c>
      <c r="E476" s="13" t="n">
        <v>-0.175086</v>
      </c>
      <c r="F476" s="13" t="n">
        <v>0.205113</v>
      </c>
      <c r="G476" s="13" t="n">
        <v>0.00888</v>
      </c>
      <c r="H476" s="13" t="n">
        <v>-0.035452</v>
      </c>
      <c r="I476" s="13" t="n">
        <v>-0.071483</v>
      </c>
      <c r="J476" s="13" t="n">
        <v>0.021294</v>
      </c>
      <c r="K476" s="13" t="n">
        <v>0.047848</v>
      </c>
      <c r="L476" s="13" t="n">
        <v>-0.158418</v>
      </c>
      <c r="M476" s="13" t="n">
        <v>0.073962</v>
      </c>
      <c r="N476" s="13" t="n">
        <v>0.016653</v>
      </c>
      <c r="O476" s="13" t="n">
        <v>0.058579</v>
      </c>
      <c r="P476" s="13" t="n">
        <v>0.014687</v>
      </c>
      <c r="Q476" s="13" t="n">
        <v>-0.061515</v>
      </c>
      <c r="R476" s="13" t="n">
        <v>0.103553</v>
      </c>
      <c r="S476" s="13" t="n">
        <v>0.031695</v>
      </c>
      <c r="T476" s="13" t="n">
        <v>0.088534</v>
      </c>
      <c r="U476" s="13" t="n">
        <v>0.042667</v>
      </c>
      <c r="V476" s="13" t="n">
        <v>-0.013001</v>
      </c>
      <c r="W476" s="13" t="n">
        <v>0.005614</v>
      </c>
      <c r="X476" s="13" t="n">
        <v>0.061198</v>
      </c>
      <c r="Y476" s="13" t="n">
        <v>-0.020842</v>
      </c>
      <c r="Z476" s="13" t="n">
        <v>-0.067576</v>
      </c>
      <c r="AA476" s="13" t="n">
        <v>0.02305</v>
      </c>
      <c r="AB476" s="13" t="n">
        <v>0.082756</v>
      </c>
      <c r="AC476" s="13" t="n">
        <v>0.020008</v>
      </c>
      <c r="AD476" s="13" t="n">
        <v>-0.026481</v>
      </c>
      <c r="AE476" s="13" t="n">
        <v>-0.001209</v>
      </c>
      <c r="AF476" s="13" t="n">
        <v>0.061327</v>
      </c>
      <c r="AG476" s="13" t="n">
        <v>-0.080593</v>
      </c>
      <c r="AH476" s="13" t="n">
        <v>-0.035146</v>
      </c>
      <c r="AI476" s="13" t="n">
        <v>0.071781</v>
      </c>
      <c r="AJ476" s="13" t="n">
        <v>-0.033387</v>
      </c>
      <c r="AK476" s="13" t="n">
        <v>-0.004964</v>
      </c>
      <c r="AL476" s="13" t="n">
        <v>-0.054666</v>
      </c>
      <c r="AM476" s="13" t="n">
        <v>0.105321</v>
      </c>
      <c r="AN476" s="13" t="n">
        <v>-0.050129</v>
      </c>
      <c r="AO476" s="13" t="n">
        <v>0.019267</v>
      </c>
      <c r="AP476" s="13" t="n">
        <v>-0.063283</v>
      </c>
      <c r="AQ476" s="13" t="n">
        <v>-0.041018</v>
      </c>
      <c r="AR476" s="13" t="n">
        <v>-0.045517</v>
      </c>
      <c r="AS476" s="13" t="n">
        <v>0.001917</v>
      </c>
      <c r="AT476" s="13" t="n">
        <v>-0.044487</v>
      </c>
      <c r="AU476" s="13" t="n">
        <v>0.009512</v>
      </c>
      <c r="AV476" s="13" t="n">
        <v>0.07761</v>
      </c>
      <c r="AW476" s="13" t="n">
        <v>0.015186</v>
      </c>
      <c r="AX476" s="13" t="n">
        <v>0.019266</v>
      </c>
      <c r="AY476" s="13" t="n">
        <v>-0.008895</v>
      </c>
      <c r="AZ476" s="13" t="n">
        <v>0.059457</v>
      </c>
      <c r="BA476" s="13" t="n">
        <v>0.014612</v>
      </c>
      <c r="BB476" s="13" t="n">
        <v>0.002922</v>
      </c>
      <c r="BC476" s="13" t="n">
        <v>0.027055</v>
      </c>
      <c r="BD476" s="13" t="n">
        <v>0.020871</v>
      </c>
      <c r="BE476" s="13" t="n">
        <v>-0.064708</v>
      </c>
      <c r="BF476" s="13" t="n">
        <v>0.122878</v>
      </c>
      <c r="BG476" s="13" t="n">
        <v>0.014364</v>
      </c>
      <c r="BH476" s="13" t="n">
        <v>0.057388</v>
      </c>
      <c r="BI476" s="13" t="n">
        <v>-0.084934</v>
      </c>
      <c r="BJ476" s="13" t="n">
        <v>0.011361</v>
      </c>
      <c r="BK476" s="13" t="n">
        <v>0.046839</v>
      </c>
      <c r="BM476" s="13" t="n">
        <v>-0.000105</v>
      </c>
      <c r="BN476" s="13" t="n">
        <v>0.041052</v>
      </c>
      <c r="BO476" s="13" t="n">
        <v>0.01575</v>
      </c>
      <c r="BP476" s="13" t="n">
        <v>0.0235</v>
      </c>
      <c r="BQ476" s="13" t="n">
        <v>0.07386</v>
      </c>
      <c r="BR476" s="13" t="n">
        <v>-0.00907</v>
      </c>
      <c r="BS476" s="13" t="n">
        <v>-0.096152</v>
      </c>
      <c r="BT476" s="13" t="n">
        <v>0.026368</v>
      </c>
      <c r="BU476" s="13" t="n">
        <v>-0.101022</v>
      </c>
      <c r="BV476" s="13" t="n">
        <v>0.11301</v>
      </c>
      <c r="BW476" s="13" t="n">
        <v>0.06969</v>
      </c>
      <c r="BX476" s="13" t="n">
        <v>0.017969</v>
      </c>
      <c r="BY476" s="13" t="n">
        <v>0.032145</v>
      </c>
      <c r="BZ476" s="13" t="n">
        <v>-0.055126</v>
      </c>
      <c r="CA476" s="13" t="n">
        <v>0.071522</v>
      </c>
      <c r="CB476" s="13" t="n">
        <v>0.021182</v>
      </c>
      <c r="CC476" s="13" t="n">
        <v>-0.01992</v>
      </c>
      <c r="CD476" s="13" t="n">
        <v>-0.032211</v>
      </c>
      <c r="CE476" s="13" t="n">
        <v>0.027653</v>
      </c>
      <c r="CF476" s="13" t="n">
        <v>0.076121</v>
      </c>
      <c r="CG476" s="13" t="n">
        <v>-0.004684</v>
      </c>
      <c r="CH476" s="13" t="n">
        <v>0.010148</v>
      </c>
      <c r="CI476" s="13" t="n">
        <v>-0.066348</v>
      </c>
      <c r="CJ476" s="13" t="n">
        <v>-0.121418</v>
      </c>
      <c r="CK476" s="13" t="n">
        <v>0.165635</v>
      </c>
      <c r="CL476" s="13" t="n">
        <v>0.108631</v>
      </c>
      <c r="CM476" s="13" t="n">
        <v>0.022515</v>
      </c>
      <c r="CN476" s="13" t="n">
        <v>0.060034</v>
      </c>
      <c r="CO476" s="13" t="n">
        <v>0.042064</v>
      </c>
      <c r="CP476" s="13" t="n">
        <v>0.00853</v>
      </c>
      <c r="CQ476" s="13" t="n">
        <v>0.014059</v>
      </c>
      <c r="CR476" s="13" t="n">
        <v>0.135594</v>
      </c>
      <c r="CS476" s="13" t="n">
        <v>0.068794</v>
      </c>
      <c r="CT476" s="13" t="n">
        <v>-0.002337</v>
      </c>
      <c r="CU476" s="13" t="n">
        <v>0.034689</v>
      </c>
      <c r="CV476" s="13" t="n">
        <v>-0.020006</v>
      </c>
      <c r="CW476" s="13" t="n">
        <v>0.043697</v>
      </c>
      <c r="CX476" s="13" t="n">
        <v>-0.020314</v>
      </c>
      <c r="CY476" s="13" t="n">
        <v>0.05157</v>
      </c>
      <c r="CZ476" s="13" t="n">
        <v>-0.008614</v>
      </c>
      <c r="DA476" s="13" t="n">
        <v>0.031631</v>
      </c>
      <c r="DB476" s="13" t="n">
        <v>-0.042971</v>
      </c>
      <c r="DC476" s="13" t="n">
        <v>0.047924</v>
      </c>
      <c r="DD476" s="13" t="n">
        <v>-0.063866</v>
      </c>
      <c r="DE476" s="13" t="n">
        <v>0.003966</v>
      </c>
      <c r="DF476" s="13" t="n">
        <v>-0.127141</v>
      </c>
      <c r="DG476" s="13" t="n">
        <v>0.001103</v>
      </c>
      <c r="DH476" s="13" t="n">
        <v>0.001259</v>
      </c>
      <c r="DI476" s="13" t="n">
        <v>-0.107022</v>
      </c>
      <c r="DJ476" s="13" t="n">
        <v>-0.028824</v>
      </c>
      <c r="DK476" s="13" t="n">
        <v>-0.072625</v>
      </c>
      <c r="DL476" s="13" t="n">
        <v>0.130842</v>
      </c>
      <c r="DM476" s="13" t="n">
        <v>-0.025181</v>
      </c>
      <c r="DN476" s="13" t="n">
        <v>-0.091353</v>
      </c>
      <c r="DO476" s="13" t="n">
        <v>0.057844</v>
      </c>
      <c r="DP476" s="13" t="n">
        <v>0.043218</v>
      </c>
      <c r="DQ476" s="13" t="n">
        <v>-0.053526</v>
      </c>
      <c r="DR476" s="13" t="n">
        <v>0.096917</v>
      </c>
      <c r="DS476" s="13" t="n">
        <v>-0.024248</v>
      </c>
      <c r="DT476" s="13" t="n">
        <v>0.012549</v>
      </c>
      <c r="DV476" s="13" t="n">
        <v>-0.001684</v>
      </c>
      <c r="DW476" s="13" t="n">
        <v>0.039166</v>
      </c>
      <c r="DX476" s="13" t="n">
        <v>0.015338</v>
      </c>
      <c r="DY476" s="13" t="n">
        <v>0.022407</v>
      </c>
      <c r="DZ476" s="13" t="n">
        <v>0.077218</v>
      </c>
      <c r="EA476" s="13" t="n">
        <v>-0.009277</v>
      </c>
      <c r="EB476" s="13" t="n">
        <v>-0.099937</v>
      </c>
      <c r="EC476" s="13" t="n">
        <v>0.030762</v>
      </c>
      <c r="ED476" s="13" t="n">
        <v>-0.101603</v>
      </c>
      <c r="EE476" s="13" t="n">
        <v>0.125157</v>
      </c>
      <c r="EF476" s="13" t="n">
        <v>0.073879</v>
      </c>
      <c r="EG476" s="13" t="n">
        <v>0.010235</v>
      </c>
      <c r="EH476" s="13" t="n">
        <v>0.03007</v>
      </c>
      <c r="EI476" s="13" t="n">
        <v>-0.066985</v>
      </c>
      <c r="EJ476" s="13" t="n">
        <v>0.074802</v>
      </c>
      <c r="EK476" s="13" t="n">
        <v>0.019393</v>
      </c>
      <c r="EL476" s="13" t="n">
        <v>-0.021938</v>
      </c>
      <c r="EM476" s="13" t="n">
        <v>-0.024319</v>
      </c>
      <c r="EN476" s="13" t="n">
        <v>0.026044</v>
      </c>
      <c r="EO476" s="13" t="n">
        <v>0.069986</v>
      </c>
      <c r="EP476" s="13" t="n">
        <v>0.000459</v>
      </c>
      <c r="EQ476" s="13" t="n">
        <v>0.009026</v>
      </c>
      <c r="ER476" s="13" t="n">
        <v>-0.072733</v>
      </c>
      <c r="ES476" s="13" t="n">
        <v>-0.13964</v>
      </c>
      <c r="ET476" s="13" t="n">
        <v>0.181242</v>
      </c>
      <c r="EU476" s="13" t="n">
        <v>0.100358</v>
      </c>
      <c r="EV476" s="13" t="n">
        <v>0.023159</v>
      </c>
      <c r="EW476" s="13" t="n">
        <v>0.053911</v>
      </c>
      <c r="EX476" s="13" t="n">
        <v>0.040966</v>
      </c>
      <c r="EY476" s="13" t="n">
        <v>0.005233</v>
      </c>
      <c r="EZ476" s="13" t="n">
        <v>0.019264</v>
      </c>
      <c r="FA476" s="13" t="n">
        <v>0.135549</v>
      </c>
      <c r="FB476" s="13" t="n">
        <v>0.067697</v>
      </c>
      <c r="FC476" s="13" t="n">
        <v>0.004164</v>
      </c>
      <c r="FD476" s="13" t="n">
        <v>0.031611</v>
      </c>
      <c r="FE476" s="13" t="n">
        <v>-0.019813</v>
      </c>
      <c r="FF476" s="13" t="n">
        <v>0.037602</v>
      </c>
      <c r="FG476" s="13" t="n">
        <v>-0.018649</v>
      </c>
      <c r="FH476" s="13" t="n">
        <v>0.047074</v>
      </c>
      <c r="FI476" s="13" t="n">
        <v>-0.012965</v>
      </c>
      <c r="FJ476" s="13" t="n">
        <v>0.026925</v>
      </c>
      <c r="FK476" s="13" t="n">
        <v>-0.043898</v>
      </c>
      <c r="FL476" s="13" t="n">
        <v>0.049157</v>
      </c>
      <c r="FM476" s="13" t="n">
        <v>-0.074862</v>
      </c>
      <c r="FN476" s="13" t="n">
        <v>0.009118</v>
      </c>
      <c r="FO476" s="13" t="n">
        <v>-0.133336</v>
      </c>
      <c r="FP476" s="13" t="n">
        <v>-0.004978</v>
      </c>
      <c r="FQ476" s="13" t="n">
        <v>0.001746</v>
      </c>
      <c r="FR476" s="13" t="n">
        <v>-0.124799</v>
      </c>
      <c r="FS476" s="13" t="n">
        <v>-0.039308</v>
      </c>
      <c r="FT476" s="13" t="n">
        <v>-0.070351</v>
      </c>
      <c r="FU476" s="13" t="n">
        <v>0.130499</v>
      </c>
      <c r="FV476" s="13" t="n">
        <v>-0.023216</v>
      </c>
      <c r="FW476" s="13" t="n">
        <v>-0.090202</v>
      </c>
      <c r="FX476" s="13" t="n">
        <v>0.053736</v>
      </c>
      <c r="FY476" s="13" t="n">
        <v>0.048669</v>
      </c>
      <c r="FZ476" s="13" t="n">
        <v>-0.052265</v>
      </c>
      <c r="GA476" s="13" t="n">
        <v>0.117259</v>
      </c>
      <c r="GB476" s="13" t="n">
        <v>-0.019842</v>
      </c>
      <c r="GC476" s="13" t="n">
        <v>0.012199</v>
      </c>
    </row>
    <row r="477" customFormat="false" ht="15" hidden="false" customHeight="false" outlineLevel="0" collapsed="false">
      <c r="B477" s="8" t="str">
        <f aca="false">Deals!B477</f>
        <v>Celgene Corporation</v>
      </c>
      <c r="C477" s="12" t="n">
        <v>1</v>
      </c>
      <c r="D477" s="13" t="n">
        <v>-0.023652</v>
      </c>
      <c r="E477" s="13" t="n">
        <v>-0.09667</v>
      </c>
      <c r="F477" s="13" t="n">
        <v>0.009405</v>
      </c>
      <c r="G477" s="13" t="n">
        <v>0.134349</v>
      </c>
      <c r="H477" s="13" t="n">
        <v>0.048396</v>
      </c>
      <c r="I477" s="13" t="n">
        <v>-0.052515</v>
      </c>
      <c r="J477" s="13" t="n">
        <v>-0.199911</v>
      </c>
      <c r="K477" s="13" t="n">
        <v>0.008659</v>
      </c>
      <c r="L477" s="13" t="n">
        <v>-0.112573</v>
      </c>
      <c r="M477" s="13" t="n">
        <v>0.380247</v>
      </c>
      <c r="N477" s="13" t="n">
        <v>-0.060366</v>
      </c>
      <c r="O477" s="13" t="n">
        <v>0.134986</v>
      </c>
      <c r="P477" s="13" t="n">
        <v>0.003392</v>
      </c>
      <c r="Q477" s="13" t="n">
        <v>-0.009191</v>
      </c>
      <c r="R477" s="13" t="n">
        <v>-0.014394</v>
      </c>
      <c r="S477" s="13" t="n">
        <v>-0.006274</v>
      </c>
      <c r="T477" s="13" t="n">
        <v>0.053777</v>
      </c>
      <c r="U477" s="13" t="n">
        <v>0.025826</v>
      </c>
      <c r="V477" s="13" t="n">
        <v>0.087915</v>
      </c>
      <c r="W477" s="13" t="n">
        <v>0.038716</v>
      </c>
      <c r="X477" s="13" t="n">
        <v>0.036704</v>
      </c>
      <c r="Y477" s="13" t="n">
        <v>0.024594</v>
      </c>
      <c r="Z477" s="13" t="n">
        <v>-0.07027</v>
      </c>
      <c r="AA477" s="13" t="n">
        <v>-0.077815</v>
      </c>
      <c r="AB477" s="13" t="n">
        <v>0.140905</v>
      </c>
      <c r="AC477" s="13" t="n">
        <v>0.056438</v>
      </c>
      <c r="AD477" s="13" t="n">
        <v>0.050972</v>
      </c>
      <c r="AE477" s="13" t="n">
        <v>0.07725</v>
      </c>
      <c r="AF477" s="13" t="n">
        <v>0.107972</v>
      </c>
      <c r="AG477" s="13" t="n">
        <v>-0.045521</v>
      </c>
      <c r="AH477" s="13" t="n">
        <v>-0.045743</v>
      </c>
      <c r="AI477" s="13" t="n">
        <v>0.107281</v>
      </c>
      <c r="AJ477" s="13" t="n">
        <v>0.053002</v>
      </c>
      <c r="AK477" s="13" t="n">
        <v>-0.009351</v>
      </c>
      <c r="AL477" s="13" t="n">
        <v>-0.005854</v>
      </c>
      <c r="AM477" s="13" t="n">
        <v>0.01839</v>
      </c>
      <c r="AN477" s="13" t="n">
        <v>0.059373</v>
      </c>
      <c r="AO477" s="13" t="n">
        <v>-0.013515</v>
      </c>
      <c r="AP477" s="13" t="n">
        <v>0.057192</v>
      </c>
      <c r="AQ477" s="13" t="n">
        <v>0.032936</v>
      </c>
      <c r="AR477" s="13" t="n">
        <v>0.033156</v>
      </c>
      <c r="AS477" s="13" t="n">
        <v>-0.052802</v>
      </c>
      <c r="AT477" s="13" t="n">
        <v>0.089956</v>
      </c>
      <c r="AU477" s="13" t="n">
        <v>0.012325</v>
      </c>
      <c r="AV477" s="13" t="n">
        <v>0.021218</v>
      </c>
      <c r="AW477" s="13" t="n">
        <v>-0.077613</v>
      </c>
      <c r="AX477" s="13" t="n">
        <v>-0.033277</v>
      </c>
      <c r="AY477" s="13" t="n">
        <v>0.048718</v>
      </c>
      <c r="AZ477" s="13" t="n">
        <v>-0.10863</v>
      </c>
      <c r="BA477" s="13" t="n">
        <v>-0.030079</v>
      </c>
      <c r="BB477" s="13" t="n">
        <v>-0.078069</v>
      </c>
      <c r="BC477" s="13" t="n">
        <v>0.127169</v>
      </c>
      <c r="BD477" s="13" t="n">
        <v>-0.053498</v>
      </c>
      <c r="BE477" s="13" t="n">
        <v>-0.100388</v>
      </c>
      <c r="BF477" s="13" t="n">
        <v>0.052883</v>
      </c>
      <c r="BG477" s="13" t="n">
        <v>0.047454</v>
      </c>
      <c r="BH477" s="13" t="n">
        <v>-0.082033</v>
      </c>
      <c r="BI477" s="13" t="n">
        <v>0.087217</v>
      </c>
      <c r="BJ477" s="13" t="n">
        <v>-0.01317</v>
      </c>
      <c r="BK477" s="13" t="n">
        <v>0.081256</v>
      </c>
      <c r="BM477" s="13" t="n">
        <v>0.002292</v>
      </c>
      <c r="BN477" s="13" t="n">
        <v>0.044338</v>
      </c>
      <c r="BO477" s="13" t="n">
        <v>0.008912</v>
      </c>
      <c r="BP477" s="13" t="n">
        <v>0.029916</v>
      </c>
      <c r="BQ477" s="13" t="n">
        <v>0.062181</v>
      </c>
      <c r="BR477" s="13" t="n">
        <v>0.009488</v>
      </c>
      <c r="BS477" s="13" t="n">
        <v>-0.088495</v>
      </c>
      <c r="BT477" s="13" t="n">
        <v>0.008286</v>
      </c>
      <c r="BU477" s="13" t="n">
        <v>-0.084595</v>
      </c>
      <c r="BV477" s="13" t="n">
        <v>0.081277</v>
      </c>
      <c r="BW477" s="13" t="n">
        <v>0.038978</v>
      </c>
      <c r="BX477" s="13" t="n">
        <v>0.032718</v>
      </c>
      <c r="BY477" s="13" t="n">
        <v>0.043915</v>
      </c>
      <c r="BZ477" s="13" t="n">
        <v>-0.069033</v>
      </c>
      <c r="CA477" s="13" t="n">
        <v>0.076465</v>
      </c>
      <c r="CB477" s="13" t="n">
        <v>0.015604</v>
      </c>
      <c r="CC477" s="13" t="n">
        <v>-0.002311</v>
      </c>
      <c r="CD477" s="13" t="n">
        <v>0.004095</v>
      </c>
      <c r="CE477" s="13" t="n">
        <v>0.03018</v>
      </c>
      <c r="CF477" s="13" t="n">
        <v>0.038716</v>
      </c>
      <c r="CG477" s="13" t="n">
        <v>0.036704</v>
      </c>
      <c r="CH477" s="13" t="n">
        <v>0.024594</v>
      </c>
      <c r="CI477" s="13" t="n">
        <v>-0.07027</v>
      </c>
      <c r="CJ477" s="13" t="n">
        <v>-0.077815</v>
      </c>
      <c r="CK477" s="13" t="n">
        <v>0.140905</v>
      </c>
      <c r="CL477" s="13" t="n">
        <v>0.056438</v>
      </c>
      <c r="CM477" s="13" t="n">
        <v>0.050972</v>
      </c>
      <c r="CN477" s="13" t="n">
        <v>0.07725</v>
      </c>
      <c r="CO477" s="13" t="n">
        <v>0.107972</v>
      </c>
      <c r="CP477" s="13" t="n">
        <v>-0.045521</v>
      </c>
      <c r="CQ477" s="13" t="n">
        <v>-0.045743</v>
      </c>
      <c r="CR477" s="13" t="n">
        <v>0.107281</v>
      </c>
      <c r="CS477" s="13" t="n">
        <v>0.053002</v>
      </c>
      <c r="CT477" s="13" t="n">
        <v>-0.009351</v>
      </c>
      <c r="CU477" s="13" t="n">
        <v>-0.005854</v>
      </c>
      <c r="CV477" s="13" t="n">
        <v>0.01839</v>
      </c>
      <c r="CW477" s="13" t="n">
        <v>0.059373</v>
      </c>
      <c r="CX477" s="13" t="n">
        <v>-0.013515</v>
      </c>
      <c r="CY477" s="13" t="n">
        <v>0.057192</v>
      </c>
      <c r="CZ477" s="13" t="n">
        <v>0.032936</v>
      </c>
      <c r="DA477" s="13" t="n">
        <v>0.033156</v>
      </c>
      <c r="DB477" s="13" t="n">
        <v>-0.052802</v>
      </c>
      <c r="DC477" s="13" t="n">
        <v>0.089956</v>
      </c>
      <c r="DD477" s="13" t="n">
        <v>0.012325</v>
      </c>
      <c r="DE477" s="13" t="n">
        <v>0.021218</v>
      </c>
      <c r="DF477" s="13" t="n">
        <v>-0.077613</v>
      </c>
      <c r="DG477" s="13" t="n">
        <v>-0.033277</v>
      </c>
      <c r="DH477" s="13" t="n">
        <v>0.048718</v>
      </c>
      <c r="DI477" s="13" t="n">
        <v>-0.10863</v>
      </c>
      <c r="DJ477" s="13" t="n">
        <v>-0.030079</v>
      </c>
      <c r="DK477" s="13" t="n">
        <v>-0.078069</v>
      </c>
      <c r="DL477" s="13" t="n">
        <v>0.127169</v>
      </c>
      <c r="DM477" s="13" t="n">
        <v>-0.053498</v>
      </c>
      <c r="DN477" s="13" t="n">
        <v>-0.100388</v>
      </c>
      <c r="DO477" s="13" t="n">
        <v>0.052883</v>
      </c>
      <c r="DP477" s="13" t="n">
        <v>0.047454</v>
      </c>
      <c r="DQ477" s="13" t="n">
        <v>-0.082033</v>
      </c>
      <c r="DR477" s="13" t="n">
        <v>0.087217</v>
      </c>
      <c r="DS477" s="13" t="n">
        <v>-0.01317</v>
      </c>
      <c r="DT477" s="13" t="n">
        <v>0.081256</v>
      </c>
      <c r="DV477" s="13" t="n">
        <v>-0.011655</v>
      </c>
      <c r="DW477" s="13" t="n">
        <v>0.028206</v>
      </c>
      <c r="DX477" s="13" t="n">
        <v>0.011672</v>
      </c>
      <c r="DY477" s="13" t="n">
        <v>0.031151</v>
      </c>
      <c r="DZ477" s="13" t="n">
        <v>0.048656</v>
      </c>
      <c r="EA477" s="13" t="n">
        <v>0.011911</v>
      </c>
      <c r="EB477" s="13" t="n">
        <v>-0.090512</v>
      </c>
      <c r="EC477" s="13" t="n">
        <v>0.031844</v>
      </c>
      <c r="ED477" s="13" t="n">
        <v>-0.083033</v>
      </c>
      <c r="EE477" s="13" t="n">
        <v>0.094941</v>
      </c>
      <c r="EF477" s="13" t="n">
        <v>0.050622</v>
      </c>
      <c r="EG477" s="13" t="n">
        <v>0.016135</v>
      </c>
      <c r="EH477" s="13" t="n">
        <v>0.032897</v>
      </c>
      <c r="EI477" s="13" t="n">
        <v>-0.06874</v>
      </c>
      <c r="EJ477" s="13" t="n">
        <v>0.076675</v>
      </c>
      <c r="EK477" s="13" t="n">
        <v>0.017491</v>
      </c>
      <c r="EL477" s="13" t="n">
        <v>-0.007688</v>
      </c>
      <c r="EM477" s="13" t="n">
        <v>-0.000523</v>
      </c>
      <c r="EN477" s="13" t="n">
        <v>0.022992</v>
      </c>
      <c r="EO477" s="13" t="n">
        <v>0.041412</v>
      </c>
      <c r="EP477" s="13" t="n">
        <v>0.025775</v>
      </c>
      <c r="EQ477" s="13" t="n">
        <v>0.005438</v>
      </c>
      <c r="ER477" s="13" t="n">
        <v>-0.070463</v>
      </c>
      <c r="ES477" s="13" t="n">
        <v>-0.11985</v>
      </c>
      <c r="ET477" s="13" t="n">
        <v>0.139924</v>
      </c>
      <c r="EU477" s="13" t="n">
        <v>0.089001</v>
      </c>
      <c r="EV477" s="13" t="n">
        <v>0.018928</v>
      </c>
      <c r="EW477" s="13" t="n">
        <v>0.070143</v>
      </c>
      <c r="EX477" s="13" t="n">
        <v>0.054124</v>
      </c>
      <c r="EY477" s="13" t="n">
        <v>-0.020604</v>
      </c>
      <c r="EZ477" s="13" t="n">
        <v>-0.021628</v>
      </c>
      <c r="FA477" s="13" t="n">
        <v>0.130555</v>
      </c>
      <c r="FB477" s="13" t="n">
        <v>0.041795</v>
      </c>
      <c r="FC477" s="13" t="n">
        <v>-0.018249</v>
      </c>
      <c r="FD477" s="13" t="n">
        <v>0.019443</v>
      </c>
      <c r="FE477" s="13" t="n">
        <v>0.020896</v>
      </c>
      <c r="FF477" s="13" t="n">
        <v>0.053291</v>
      </c>
      <c r="FG477" s="13" t="n">
        <v>-0.004423</v>
      </c>
      <c r="FH477" s="13" t="n">
        <v>0.043268</v>
      </c>
      <c r="FI477" s="13" t="n">
        <v>0.030241</v>
      </c>
      <c r="FJ477" s="13" t="n">
        <v>0.029029</v>
      </c>
      <c r="FK477" s="13" t="n">
        <v>-0.051931</v>
      </c>
      <c r="FL477" s="13" t="n">
        <v>0.076494</v>
      </c>
      <c r="FM477" s="13" t="n">
        <v>-0.023675</v>
      </c>
      <c r="FN477" s="13" t="n">
        <v>0.027244</v>
      </c>
      <c r="FO477" s="13" t="n">
        <v>-0.105932</v>
      </c>
      <c r="FP477" s="13" t="n">
        <v>-0.028087</v>
      </c>
      <c r="FQ477" s="13" t="n">
        <v>0.024591</v>
      </c>
      <c r="FR477" s="13" t="n">
        <v>-0.102794</v>
      </c>
      <c r="FS477" s="13" t="n">
        <v>-0.042047</v>
      </c>
      <c r="FT477" s="13" t="n">
        <v>-0.081421</v>
      </c>
      <c r="FU477" s="13" t="n">
        <v>0.115932</v>
      </c>
      <c r="FV477" s="13" t="n">
        <v>-0.040409</v>
      </c>
      <c r="FW477" s="13" t="n">
        <v>-0.09131</v>
      </c>
      <c r="FX477" s="13" t="n">
        <v>0.077555</v>
      </c>
      <c r="FY477" s="13" t="n">
        <v>0.068696</v>
      </c>
      <c r="FZ477" s="13" t="n">
        <v>-0.064949</v>
      </c>
      <c r="GA477" s="13" t="n">
        <v>0.083649</v>
      </c>
      <c r="GB477" s="13" t="n">
        <v>-0.013406</v>
      </c>
      <c r="GC477" s="13" t="n">
        <v>0.044705</v>
      </c>
    </row>
    <row r="478" customFormat="false" ht="15" hidden="false" customHeight="false" outlineLevel="0" collapsed="false">
      <c r="B478" s="8" t="str">
        <f aca="false">Deals!B478</f>
        <v>Lifetime Brands, Inc.</v>
      </c>
      <c r="C478" s="12" t="n">
        <v>1</v>
      </c>
      <c r="D478" s="13" t="n">
        <v>-0.036895</v>
      </c>
      <c r="E478" s="13" t="n">
        <v>-0.084034</v>
      </c>
      <c r="F478" s="13" t="n">
        <v>0.16055</v>
      </c>
      <c r="G478" s="13" t="n">
        <v>-0.036126</v>
      </c>
      <c r="H478" s="13" t="n">
        <v>-0.041152</v>
      </c>
      <c r="I478" s="13" t="n">
        <v>-0.064378</v>
      </c>
      <c r="J478" s="13" t="n">
        <v>-0.046514</v>
      </c>
      <c r="K478" s="13" t="n">
        <v>0.153623</v>
      </c>
      <c r="L478" s="13" t="n">
        <v>-0.159966</v>
      </c>
      <c r="M478" s="13" t="n">
        <v>-0.025623</v>
      </c>
      <c r="N478" s="13" t="n">
        <v>0.075026</v>
      </c>
      <c r="O478" s="13" t="n">
        <v>-0.096558</v>
      </c>
      <c r="P478" s="13" t="n">
        <v>0.005608</v>
      </c>
      <c r="Q478" s="13" t="n">
        <v>-0.175476</v>
      </c>
      <c r="R478" s="13" t="n">
        <v>0.212821</v>
      </c>
      <c r="S478" s="13" t="n">
        <v>-0.062051</v>
      </c>
      <c r="T478" s="13" t="n">
        <v>-0.125708</v>
      </c>
      <c r="U478" s="13" t="n">
        <v>0.146373</v>
      </c>
      <c r="V478" s="13" t="n">
        <v>-0.092316</v>
      </c>
      <c r="W478" s="13" t="n">
        <v>-0.18398</v>
      </c>
      <c r="X478" s="13" t="n">
        <v>0.065951</v>
      </c>
      <c r="Y478" s="13" t="n">
        <v>-0.019712</v>
      </c>
      <c r="Z478" s="13" t="n">
        <v>-0.060561</v>
      </c>
      <c r="AA478" s="13" t="n">
        <v>-0.111635</v>
      </c>
      <c r="AB478" s="13" t="n">
        <v>0.00885</v>
      </c>
      <c r="AC478" s="13" t="n">
        <v>-0.001754</v>
      </c>
      <c r="AD478" s="13" t="n">
        <v>0.181019</v>
      </c>
      <c r="AE478" s="13" t="n">
        <v>0.055506</v>
      </c>
      <c r="AF478" s="13" t="n">
        <v>0.392908</v>
      </c>
      <c r="AG478" s="13" t="n">
        <v>-0.037678</v>
      </c>
      <c r="AH478" s="13" t="n">
        <v>0.068042</v>
      </c>
      <c r="AI478" s="13" t="n">
        <v>0.344577</v>
      </c>
      <c r="AJ478" s="13" t="n">
        <v>0.128434</v>
      </c>
      <c r="AK478" s="13" t="n">
        <v>-0.082697</v>
      </c>
      <c r="AL478" s="13" t="n">
        <v>-0.066906</v>
      </c>
      <c r="AM478" s="13" t="n">
        <v>0.132614</v>
      </c>
      <c r="AN478" s="13" t="n">
        <v>-0.010007</v>
      </c>
      <c r="AO478" s="13" t="n">
        <v>0.034483</v>
      </c>
      <c r="AP478" s="13" t="n">
        <v>-0.002</v>
      </c>
      <c r="AQ478" s="13" t="n">
        <v>-0.047649</v>
      </c>
      <c r="AR478" s="13" t="n">
        <v>0.027964</v>
      </c>
      <c r="AS478" s="13" t="n">
        <v>-0.008719</v>
      </c>
      <c r="AT478" s="13" t="n">
        <v>0.017536</v>
      </c>
      <c r="AU478" s="13" t="n">
        <v>-0.036812</v>
      </c>
      <c r="AV478" s="13" t="n">
        <v>-0.016626</v>
      </c>
      <c r="AW478" s="13" t="n">
        <v>-0.026738</v>
      </c>
      <c r="AX478" s="13" t="n">
        <v>-0.154839</v>
      </c>
      <c r="AY478" s="13" t="n">
        <v>-0.019847</v>
      </c>
      <c r="AZ478" s="13" t="n">
        <v>-0.013785</v>
      </c>
      <c r="BA478" s="13" t="n">
        <v>-0.09588</v>
      </c>
      <c r="BB478" s="13" t="n">
        <v>-0.032428</v>
      </c>
      <c r="BC478" s="13" t="n">
        <v>-0.021467</v>
      </c>
      <c r="BD478" s="13" t="n">
        <v>-0.171004</v>
      </c>
      <c r="BE478" s="13" t="n">
        <v>-0.241031</v>
      </c>
      <c r="BF478" s="13" t="n">
        <v>0.271492</v>
      </c>
      <c r="BG478" s="13" t="n">
        <v>-0.018097</v>
      </c>
      <c r="BH478" s="13" t="n">
        <v>-0.097503</v>
      </c>
      <c r="BI478" s="13" t="n">
        <v>0.061001</v>
      </c>
      <c r="BJ478" s="13" t="n">
        <v>-0.011236</v>
      </c>
      <c r="BK478" s="13" t="n">
        <v>-0.257576</v>
      </c>
      <c r="BM478" s="13" t="n">
        <v>0.011574</v>
      </c>
      <c r="BN478" s="13" t="n">
        <v>0.065476</v>
      </c>
      <c r="BO478" s="13" t="n">
        <v>0.010986</v>
      </c>
      <c r="BP478" s="13" t="n">
        <v>-0.003438</v>
      </c>
      <c r="BQ478" s="13" t="n">
        <v>0.017138</v>
      </c>
      <c r="BR478" s="13" t="n">
        <v>-0.033947</v>
      </c>
      <c r="BS478" s="13" t="n">
        <v>-0.092511</v>
      </c>
      <c r="BT478" s="13" t="n">
        <v>0.002495</v>
      </c>
      <c r="BU478" s="13" t="n">
        <v>-0.115682</v>
      </c>
      <c r="BV478" s="13" t="n">
        <v>0.084279</v>
      </c>
      <c r="BW478" s="13" t="n">
        <v>0.049183</v>
      </c>
      <c r="BX478" s="13" t="n">
        <v>-0.04816</v>
      </c>
      <c r="BY478" s="13" t="n">
        <v>0.038882</v>
      </c>
      <c r="BZ478" s="13" t="n">
        <v>-0.089176</v>
      </c>
      <c r="CA478" s="13" t="n">
        <v>0.066195</v>
      </c>
      <c r="CB478" s="13" t="n">
        <v>-0.018585</v>
      </c>
      <c r="CC478" s="13" t="n">
        <v>-0.066139</v>
      </c>
      <c r="CD478" s="13" t="n">
        <v>0.054784</v>
      </c>
      <c r="CE478" s="13" t="n">
        <v>0.01138</v>
      </c>
      <c r="CF478" s="13" t="n">
        <v>0.034336</v>
      </c>
      <c r="CG478" s="13" t="n">
        <v>0.046332</v>
      </c>
      <c r="CH478" s="13" t="n">
        <v>-0.059176</v>
      </c>
      <c r="CI478" s="13" t="n">
        <v>-0.083709</v>
      </c>
      <c r="CJ478" s="13" t="n">
        <v>-0.264965</v>
      </c>
      <c r="CK478" s="13" t="n">
        <v>0.108935</v>
      </c>
      <c r="CL478" s="13" t="n">
        <v>0.043916</v>
      </c>
      <c r="CM478" s="13" t="n">
        <v>0.044366</v>
      </c>
      <c r="CN478" s="13" t="n">
        <v>-0.008063</v>
      </c>
      <c r="CO478" s="13" t="n">
        <v>0.056166</v>
      </c>
      <c r="CP478" s="13" t="n">
        <v>-0.033806</v>
      </c>
      <c r="CQ478" s="13" t="n">
        <v>0.034274</v>
      </c>
      <c r="CR478" s="13" t="n">
        <v>0.201528</v>
      </c>
      <c r="CS478" s="13" t="n">
        <v>0.08227</v>
      </c>
      <c r="CT478" s="13" t="n">
        <v>0.074101</v>
      </c>
      <c r="CU478" s="13" t="n">
        <v>0.112949</v>
      </c>
      <c r="CV478" s="13" t="n">
        <v>0.06177</v>
      </c>
      <c r="CW478" s="13" t="n">
        <v>0.008277</v>
      </c>
      <c r="CX478" s="13" t="n">
        <v>0.021009</v>
      </c>
      <c r="CY478" s="13" t="n">
        <v>-0.005691</v>
      </c>
      <c r="CZ478" s="13" t="n">
        <v>-0.047649</v>
      </c>
      <c r="DA478" s="13" t="n">
        <v>0.027964</v>
      </c>
      <c r="DB478" s="13" t="n">
        <v>-0.013942</v>
      </c>
      <c r="DC478" s="13" t="n">
        <v>0.017536</v>
      </c>
      <c r="DD478" s="13" t="n">
        <v>-0.036812</v>
      </c>
      <c r="DE478" s="13" t="n">
        <v>0.022914</v>
      </c>
      <c r="DF478" s="13" t="n">
        <v>-0.036912</v>
      </c>
      <c r="DG478" s="13" t="n">
        <v>0.005067</v>
      </c>
      <c r="DH478" s="13" t="n">
        <v>0.012956</v>
      </c>
      <c r="DI478" s="13" t="n">
        <v>-0.063042</v>
      </c>
      <c r="DJ478" s="13" t="n">
        <v>-0.001264</v>
      </c>
      <c r="DK478" s="13" t="n">
        <v>-0.065832</v>
      </c>
      <c r="DL478" s="13" t="n">
        <v>0.095765</v>
      </c>
      <c r="DM478" s="13" t="n">
        <v>0.001838</v>
      </c>
      <c r="DN478" s="13" t="n">
        <v>-0.11515</v>
      </c>
      <c r="DO478" s="13" t="n">
        <v>0.086939</v>
      </c>
      <c r="DP478" s="13" t="n">
        <v>0.007461</v>
      </c>
      <c r="DQ478" s="13" t="n">
        <v>-0.051387</v>
      </c>
      <c r="DR478" s="13" t="n">
        <v>0.100357</v>
      </c>
      <c r="DS478" s="13" t="n">
        <v>-0.022982</v>
      </c>
      <c r="DT478" s="13" t="n">
        <v>-0.070696</v>
      </c>
      <c r="DV478" s="13" t="n">
        <v>0.01141</v>
      </c>
      <c r="DW478" s="13" t="n">
        <v>0.048549</v>
      </c>
      <c r="DX478" s="13" t="n">
        <v>-0.005962</v>
      </c>
      <c r="DY478" s="13" t="n">
        <v>-0.012931</v>
      </c>
      <c r="DZ478" s="13" t="n">
        <v>0.014095</v>
      </c>
      <c r="EA478" s="13" t="n">
        <v>-0.022105</v>
      </c>
      <c r="EB478" s="13" t="n">
        <v>-0.087041</v>
      </c>
      <c r="EC478" s="13" t="n">
        <v>-0.004115</v>
      </c>
      <c r="ED478" s="13" t="n">
        <v>-0.124186</v>
      </c>
      <c r="EE478" s="13" t="n">
        <v>0.115649</v>
      </c>
      <c r="EF478" s="13" t="n">
        <v>0.053177</v>
      </c>
      <c r="EG478" s="13" t="n">
        <v>-0.020198</v>
      </c>
      <c r="EH478" s="13" t="n">
        <v>0.032461</v>
      </c>
      <c r="EI478" s="13" t="n">
        <v>-0.08957</v>
      </c>
      <c r="EJ478" s="13" t="n">
        <v>0.04619</v>
      </c>
      <c r="EK478" s="13" t="n">
        <v>-0.027637</v>
      </c>
      <c r="EL478" s="13" t="n">
        <v>-0.053796</v>
      </c>
      <c r="EM478" s="13" t="n">
        <v>0.031277</v>
      </c>
      <c r="EN478" s="13" t="n">
        <v>-0.007</v>
      </c>
      <c r="EO478" s="13" t="n">
        <v>0.02396</v>
      </c>
      <c r="EP478" s="13" t="n">
        <v>0.057087</v>
      </c>
      <c r="EQ478" s="13" t="n">
        <v>-0.022038</v>
      </c>
      <c r="ER478" s="13" t="n">
        <v>-0.06945</v>
      </c>
      <c r="ES478" s="13" t="n">
        <v>-0.248027</v>
      </c>
      <c r="ET478" s="13" t="n">
        <v>0.150956</v>
      </c>
      <c r="EU478" s="13" t="n">
        <v>0.053448</v>
      </c>
      <c r="EV478" s="13" t="n">
        <v>0.078844</v>
      </c>
      <c r="EW478" s="13" t="n">
        <v>0.033749</v>
      </c>
      <c r="EX478" s="13" t="n">
        <v>0.047001</v>
      </c>
      <c r="EY478" s="13" t="n">
        <v>-0.032952</v>
      </c>
      <c r="EZ478" s="13" t="n">
        <v>0.023281</v>
      </c>
      <c r="FA478" s="13" t="n">
        <v>0.210398</v>
      </c>
      <c r="FB478" s="13" t="n">
        <v>0.078423</v>
      </c>
      <c r="FC478" s="13" t="n">
        <v>0.12536</v>
      </c>
      <c r="FD478" s="13" t="n">
        <v>0.110176</v>
      </c>
      <c r="FE478" s="13" t="n">
        <v>0.047533</v>
      </c>
      <c r="FF478" s="13" t="n">
        <v>0.041184</v>
      </c>
      <c r="FG478" s="13" t="n">
        <v>0.026259</v>
      </c>
      <c r="FH478" s="13" t="n">
        <v>0.008363</v>
      </c>
      <c r="FI478" s="13" t="n">
        <v>-0.057767</v>
      </c>
      <c r="FJ478" s="13" t="n">
        <v>0.031689</v>
      </c>
      <c r="FK478" s="13" t="n">
        <v>-0.019625</v>
      </c>
      <c r="FL478" s="13" t="n">
        <v>-0.000943</v>
      </c>
      <c r="FM478" s="13" t="n">
        <v>-0.066842</v>
      </c>
      <c r="FN478" s="13" t="n">
        <v>-0.015017</v>
      </c>
      <c r="FO478" s="13" t="n">
        <v>-0.063139</v>
      </c>
      <c r="FP478" s="13" t="n">
        <v>-0.008565</v>
      </c>
      <c r="FQ478" s="13" t="n">
        <v>0.044958</v>
      </c>
      <c r="FR478" s="13" t="n">
        <v>-0.11949</v>
      </c>
      <c r="FS478" s="13" t="n">
        <v>-0.018863</v>
      </c>
      <c r="FT478" s="13" t="n">
        <v>-0.071678</v>
      </c>
      <c r="FU478" s="13" t="n">
        <v>0.072182</v>
      </c>
      <c r="FV478" s="13" t="n">
        <v>0.009894</v>
      </c>
      <c r="FW478" s="13" t="n">
        <v>-0.129606</v>
      </c>
      <c r="FX478" s="13" t="n">
        <v>0.04332</v>
      </c>
      <c r="FY478" s="13" t="n">
        <v>-0.025415</v>
      </c>
      <c r="FZ478" s="13" t="n">
        <v>-0.078022</v>
      </c>
      <c r="GA478" s="13" t="n">
        <v>0.220079</v>
      </c>
      <c r="GB478" s="13" t="n">
        <v>-0.046192</v>
      </c>
      <c r="GC478" s="13" t="n">
        <v>-0.092522</v>
      </c>
    </row>
    <row r="479" customFormat="false" ht="15" hidden="false" customHeight="false" outlineLevel="0" collapsed="false">
      <c r="B479" s="8" t="str">
        <f aca="false">Deals!B479</f>
        <v>Internap Corp</v>
      </c>
      <c r="C479" s="12" t="n">
        <v>1</v>
      </c>
      <c r="D479" s="13" t="n">
        <v>0.073636</v>
      </c>
      <c r="E479" s="13" t="n">
        <v>-0.082134</v>
      </c>
      <c r="F479" s="13" t="n">
        <v>-0.038745</v>
      </c>
      <c r="G479" s="13" t="n">
        <v>-0.051823</v>
      </c>
      <c r="H479" s="13" t="n">
        <v>0.3583</v>
      </c>
      <c r="I479" s="13" t="n">
        <v>-0.058867</v>
      </c>
      <c r="J479" s="13" t="n">
        <v>-0.321457</v>
      </c>
      <c r="K479" s="13" t="n">
        <v>-0.303384</v>
      </c>
      <c r="L479" s="13" t="n">
        <v>-0.304858</v>
      </c>
      <c r="M479" s="13" t="n">
        <v>0.303614</v>
      </c>
      <c r="N479" s="13" t="n">
        <v>0</v>
      </c>
      <c r="O479" s="13" t="n">
        <v>-0.083179</v>
      </c>
      <c r="P479" s="13" t="n">
        <v>-0.205645</v>
      </c>
      <c r="Q479" s="13" t="n">
        <v>-0.340102</v>
      </c>
      <c r="R479" s="13" t="n">
        <v>0.157692</v>
      </c>
      <c r="S479" s="13" t="n">
        <v>-0.009967</v>
      </c>
      <c r="T479" s="13" t="n">
        <v>-0.261745</v>
      </c>
      <c r="U479" s="13" t="n">
        <v>0.172727</v>
      </c>
      <c r="V479" s="13" t="n">
        <v>-0.077519</v>
      </c>
      <c r="W479" s="13" t="n">
        <v>-0.495798</v>
      </c>
      <c r="X479" s="13" t="n">
        <v>-0.083333</v>
      </c>
      <c r="Y479" s="13" t="n">
        <v>-0.090909</v>
      </c>
      <c r="Z479" s="13" t="n">
        <v>-0.34</v>
      </c>
      <c r="AA479" s="13" t="n">
        <v>-0.211592</v>
      </c>
      <c r="AB479" s="13" t="n">
        <v>0.243389</v>
      </c>
      <c r="AC479" s="13" t="n">
        <v>0.122445</v>
      </c>
      <c r="AD479" s="13" t="n">
        <v>0.10584</v>
      </c>
      <c r="AE479" s="13" t="n">
        <v>0.003305</v>
      </c>
      <c r="AF479" s="13" t="n">
        <v>0.034207</v>
      </c>
      <c r="AG479" s="13" t="n">
        <v>-0.013466</v>
      </c>
      <c r="AH479" s="13" t="n">
        <v>-0.026753</v>
      </c>
      <c r="AI479" s="13" t="n">
        <v>0.2576</v>
      </c>
      <c r="AJ479" s="13" t="n">
        <v>0.125156</v>
      </c>
      <c r="AK479" s="13" t="n">
        <v>0.165083</v>
      </c>
      <c r="AL479" s="13" t="n">
        <v>0.083909</v>
      </c>
      <c r="AM479" s="13" t="n">
        <v>-0.055244</v>
      </c>
      <c r="AN479" s="13" t="n">
        <v>-0.027003</v>
      </c>
      <c r="AO479" s="13" t="n">
        <v>0.018956</v>
      </c>
      <c r="AP479" s="13" t="n">
        <v>0.083779</v>
      </c>
      <c r="AQ479" s="13" t="n">
        <v>-0.103342</v>
      </c>
      <c r="AR479" s="13" t="n">
        <v>0.025586</v>
      </c>
      <c r="AS479" s="13" t="n">
        <v>-0.056338</v>
      </c>
      <c r="AT479" s="13" t="n">
        <v>0.018208</v>
      </c>
      <c r="AU479" s="13" t="n">
        <v>-0.08429</v>
      </c>
      <c r="AV479" s="13" t="n">
        <v>-0.067665</v>
      </c>
      <c r="AW479" s="13" t="n">
        <v>-0.158681</v>
      </c>
      <c r="AX479" s="13" t="n">
        <v>-0.015223</v>
      </c>
      <c r="AY479" s="13" t="n">
        <v>0.008697</v>
      </c>
      <c r="AZ479" s="13" t="n">
        <v>-0.161376</v>
      </c>
      <c r="BA479" s="13" t="n">
        <v>-0.055295</v>
      </c>
      <c r="BB479" s="13" t="n">
        <v>-0.065598</v>
      </c>
      <c r="BC479" s="13" t="n">
        <v>0.149652</v>
      </c>
      <c r="BD479" s="13" t="n">
        <v>0.036347</v>
      </c>
      <c r="BE479" s="13" t="n">
        <v>-0.129015</v>
      </c>
      <c r="BF479" s="13" t="n">
        <v>0.033099</v>
      </c>
      <c r="BG479" s="13" t="n">
        <v>-0.060405</v>
      </c>
      <c r="BH479" s="13" t="n">
        <v>-0.065045</v>
      </c>
      <c r="BI479" s="13" t="n">
        <v>0.154106</v>
      </c>
      <c r="BJ479" s="13" t="n">
        <v>-0.040771</v>
      </c>
      <c r="BK479" s="13" t="n">
        <v>-0.103145</v>
      </c>
      <c r="BM479" s="13" t="n">
        <v>0.000982</v>
      </c>
      <c r="BN479" s="13" t="n">
        <v>0.142749</v>
      </c>
      <c r="BO479" s="13" t="n">
        <v>0.037192</v>
      </c>
      <c r="BP479" s="13" t="n">
        <v>-0.014032</v>
      </c>
      <c r="BQ479" s="13" t="n">
        <v>0.049426</v>
      </c>
      <c r="BR479" s="13" t="n">
        <v>-0.034265</v>
      </c>
      <c r="BS479" s="13" t="n">
        <v>-0.144463</v>
      </c>
      <c r="BT479" s="13" t="n">
        <v>-0.020807</v>
      </c>
      <c r="BU479" s="13" t="n">
        <v>-0.14448</v>
      </c>
      <c r="BV479" s="13" t="n">
        <v>0.127349</v>
      </c>
      <c r="BW479" s="13" t="n">
        <v>0.076712</v>
      </c>
      <c r="BX479" s="13" t="n">
        <v>0.007498</v>
      </c>
      <c r="BY479" s="13" t="n">
        <v>0.007617</v>
      </c>
      <c r="BZ479" s="13" t="n">
        <v>-0.058013</v>
      </c>
      <c r="CA479" s="13" t="n">
        <v>0.074806</v>
      </c>
      <c r="CB479" s="13" t="n">
        <v>-0.031092</v>
      </c>
      <c r="CC479" s="13" t="n">
        <v>-0.04019</v>
      </c>
      <c r="CD479" s="13" t="n">
        <v>-0.035549</v>
      </c>
      <c r="CE479" s="13" t="n">
        <v>0.005759</v>
      </c>
      <c r="CF479" s="13" t="n">
        <v>0.079407</v>
      </c>
      <c r="CG479" s="13" t="n">
        <v>0.038663</v>
      </c>
      <c r="CH479" s="13" t="n">
        <v>-0.013578</v>
      </c>
      <c r="CI479" s="13" t="n">
        <v>-0.061052</v>
      </c>
      <c r="CJ479" s="13" t="n">
        <v>-0.211592</v>
      </c>
      <c r="CK479" s="13" t="n">
        <v>0.243389</v>
      </c>
      <c r="CL479" s="13" t="n">
        <v>0.122445</v>
      </c>
      <c r="CM479" s="13" t="n">
        <v>0.10584</v>
      </c>
      <c r="CN479" s="13" t="n">
        <v>0.003305</v>
      </c>
      <c r="CO479" s="13" t="n">
        <v>0.034207</v>
      </c>
      <c r="CP479" s="13" t="n">
        <v>-0.013466</v>
      </c>
      <c r="CQ479" s="13" t="n">
        <v>-0.026753</v>
      </c>
      <c r="CR479" s="13" t="n">
        <v>0.2576</v>
      </c>
      <c r="CS479" s="13" t="n">
        <v>0.125156</v>
      </c>
      <c r="CT479" s="13" t="n">
        <v>0.165083</v>
      </c>
      <c r="CU479" s="13" t="n">
        <v>0.083909</v>
      </c>
      <c r="CV479" s="13" t="n">
        <v>-0.055244</v>
      </c>
      <c r="CW479" s="13" t="n">
        <v>-0.027003</v>
      </c>
      <c r="CX479" s="13" t="n">
        <v>0.018956</v>
      </c>
      <c r="CY479" s="13" t="n">
        <v>0.083779</v>
      </c>
      <c r="CZ479" s="13" t="n">
        <v>-0.103342</v>
      </c>
      <c r="DA479" s="13" t="n">
        <v>0.025586</v>
      </c>
      <c r="DB479" s="13" t="n">
        <v>-0.056338</v>
      </c>
      <c r="DC479" s="13" t="n">
        <v>0.018208</v>
      </c>
      <c r="DD479" s="13" t="n">
        <v>-0.08429</v>
      </c>
      <c r="DE479" s="13" t="n">
        <v>-0.067665</v>
      </c>
      <c r="DF479" s="13" t="n">
        <v>-0.158681</v>
      </c>
      <c r="DG479" s="13" t="n">
        <v>-0.015223</v>
      </c>
      <c r="DH479" s="13" t="n">
        <v>0.008697</v>
      </c>
      <c r="DI479" s="13" t="n">
        <v>-0.161376</v>
      </c>
      <c r="DJ479" s="13" t="n">
        <v>-0.055295</v>
      </c>
      <c r="DK479" s="13" t="n">
        <v>-0.065598</v>
      </c>
      <c r="DL479" s="13" t="n">
        <v>0.149652</v>
      </c>
      <c r="DM479" s="13" t="n">
        <v>0.036347</v>
      </c>
      <c r="DN479" s="13" t="n">
        <v>-0.129015</v>
      </c>
      <c r="DO479" s="13" t="n">
        <v>0.033099</v>
      </c>
      <c r="DP479" s="13" t="n">
        <v>-0.060405</v>
      </c>
      <c r="DQ479" s="13" t="n">
        <v>-0.065045</v>
      </c>
      <c r="DR479" s="13" t="n">
        <v>0.154106</v>
      </c>
      <c r="DS479" s="13" t="n">
        <v>-0.040771</v>
      </c>
      <c r="DT479" s="13" t="n">
        <v>-0.103145</v>
      </c>
      <c r="DV479" s="13" t="n">
        <v>-0.014774</v>
      </c>
      <c r="DW479" s="13" t="n">
        <v>0.100543</v>
      </c>
      <c r="DX479" s="13" t="n">
        <v>0.017719</v>
      </c>
      <c r="DY479" s="13" t="n">
        <v>-0.026403</v>
      </c>
      <c r="DZ479" s="13" t="n">
        <v>0.046928</v>
      </c>
      <c r="EA479" s="13" t="n">
        <v>-0.003015</v>
      </c>
      <c r="EB479" s="13" t="n">
        <v>-0.140297</v>
      </c>
      <c r="EC479" s="13" t="n">
        <v>-0.042411</v>
      </c>
      <c r="ED479" s="13" t="n">
        <v>-0.17752</v>
      </c>
      <c r="EE479" s="13" t="n">
        <v>0.240985</v>
      </c>
      <c r="EF479" s="13" t="n">
        <v>0.074662</v>
      </c>
      <c r="EG479" s="13" t="n">
        <v>0.006269</v>
      </c>
      <c r="EH479" s="13" t="n">
        <v>0.008109</v>
      </c>
      <c r="EI479" s="13" t="n">
        <v>-0.078718</v>
      </c>
      <c r="EJ479" s="13" t="n">
        <v>0.051518</v>
      </c>
      <c r="EK479" s="13" t="n">
        <v>-0.035827</v>
      </c>
      <c r="EL479" s="13" t="n">
        <v>-0.03769</v>
      </c>
      <c r="EM479" s="13" t="n">
        <v>-0.033765</v>
      </c>
      <c r="EN479" s="13" t="n">
        <v>0.01837</v>
      </c>
      <c r="EO479" s="13" t="n">
        <v>0.064563</v>
      </c>
      <c r="EP479" s="13" t="n">
        <v>0.045247</v>
      </c>
      <c r="EQ479" s="13" t="n">
        <v>0.0003</v>
      </c>
      <c r="ER479" s="13" t="n">
        <v>-0.077165</v>
      </c>
      <c r="ES479" s="13" t="n">
        <v>-0.212237</v>
      </c>
      <c r="ET479" s="13" t="n">
        <v>0.263043</v>
      </c>
      <c r="EU479" s="13" t="n">
        <v>0.133555</v>
      </c>
      <c r="EV479" s="13" t="n">
        <v>0.113378</v>
      </c>
      <c r="EW479" s="13" t="n">
        <v>0.005489</v>
      </c>
      <c r="EX479" s="13" t="n">
        <v>0.023577</v>
      </c>
      <c r="EY479" s="13" t="n">
        <v>-0.00344</v>
      </c>
      <c r="EZ479" s="13" t="n">
        <v>-0.02979</v>
      </c>
      <c r="FA479" s="13" t="n">
        <v>0.230637</v>
      </c>
      <c r="FB479" s="13" t="n">
        <v>0.140616</v>
      </c>
      <c r="FC479" s="13" t="n">
        <v>0.22543</v>
      </c>
      <c r="FD479" s="13" t="n">
        <v>0.091176</v>
      </c>
      <c r="FE479" s="13" t="n">
        <v>-0.028298</v>
      </c>
      <c r="FF479" s="13" t="n">
        <v>-0.037297</v>
      </c>
      <c r="FG479" s="13" t="n">
        <v>0.011387</v>
      </c>
      <c r="FH479" s="13" t="n">
        <v>0.070936</v>
      </c>
      <c r="FI479" s="13" t="n">
        <v>-0.104703</v>
      </c>
      <c r="FJ479" s="13" t="n">
        <v>0.017921</v>
      </c>
      <c r="FK479" s="13" t="n">
        <v>-0.072222</v>
      </c>
      <c r="FL479" s="13" t="n">
        <v>-0.016606</v>
      </c>
      <c r="FM479" s="13" t="n">
        <v>-0.11212</v>
      </c>
      <c r="FN479" s="13" t="n">
        <v>-0.094973</v>
      </c>
      <c r="FO479" s="13" t="n">
        <v>-0.138658</v>
      </c>
      <c r="FP479" s="13" t="n">
        <v>-0.029596</v>
      </c>
      <c r="FQ479" s="13" t="n">
        <v>0.039724</v>
      </c>
      <c r="FR479" s="13" t="n">
        <v>-0.185483</v>
      </c>
      <c r="FS479" s="13" t="n">
        <v>-0.085558</v>
      </c>
      <c r="FT479" s="13" t="n">
        <v>-0.034031</v>
      </c>
      <c r="FU479" s="13" t="n">
        <v>0.106342</v>
      </c>
      <c r="FV479" s="13" t="n">
        <v>0.064099</v>
      </c>
      <c r="FW479" s="13" t="n">
        <v>-0.127659</v>
      </c>
      <c r="FX479" s="13" t="n">
        <v>0.015749</v>
      </c>
      <c r="FY479" s="13" t="n">
        <v>-0.055527</v>
      </c>
      <c r="FZ479" s="13" t="n">
        <v>-0.057586</v>
      </c>
      <c r="GA479" s="13" t="n">
        <v>0.164074</v>
      </c>
      <c r="GB479" s="13" t="n">
        <v>-0.054561</v>
      </c>
      <c r="GC479" s="13" t="n">
        <v>-0.11631</v>
      </c>
    </row>
    <row r="480" customFormat="false" ht="15" hidden="false" customHeight="false" outlineLevel="0" collapsed="false">
      <c r="B480" s="8" t="str">
        <f aca="false">Deals!B480</f>
        <v>Carbonite Inc</v>
      </c>
      <c r="C480" s="12" t="n">
        <v>1</v>
      </c>
      <c r="D480" s="13" t="n">
        <v>0.079861</v>
      </c>
      <c r="E480" s="13" t="n">
        <v>0.247588</v>
      </c>
      <c r="F480" s="13" t="n">
        <v>-0.100515</v>
      </c>
      <c r="G480" s="13" t="n">
        <v>-0.017192</v>
      </c>
      <c r="H480" s="13" t="n">
        <v>0.21137</v>
      </c>
      <c r="I480" s="13" t="n">
        <v>-0.141998</v>
      </c>
      <c r="J480" s="13" t="n">
        <v>-0.040393</v>
      </c>
      <c r="K480" s="13" t="n">
        <v>-0.17188</v>
      </c>
      <c r="L480" s="13" t="n">
        <v>-0.108366</v>
      </c>
      <c r="M480" s="13" t="n">
        <v>0.133808</v>
      </c>
      <c r="N480" s="13" t="n">
        <v>-0.1875</v>
      </c>
      <c r="O480" s="13" t="n">
        <v>0.06618</v>
      </c>
      <c r="P480" s="13" t="n">
        <v>-0.011286</v>
      </c>
      <c r="Q480" s="13" t="n">
        <v>-0.035059</v>
      </c>
      <c r="R480" s="13" t="n">
        <v>0.100127</v>
      </c>
      <c r="S480" s="13" t="n">
        <v>-0.311444</v>
      </c>
      <c r="T480" s="13" t="n">
        <v>-0.327942</v>
      </c>
      <c r="U480" s="13" t="n">
        <v>0.285477</v>
      </c>
      <c r="V480" s="13" t="n">
        <v>0.108457</v>
      </c>
      <c r="W480" s="13" t="n">
        <v>0.339546</v>
      </c>
      <c r="X480" s="13" t="n">
        <v>0.039635</v>
      </c>
      <c r="Y480" s="13" t="n">
        <v>-0.02818</v>
      </c>
      <c r="Z480" s="13" t="n">
        <v>-0.076341</v>
      </c>
      <c r="AA480" s="13" t="n">
        <v>-0.193604</v>
      </c>
      <c r="AB480" s="13" t="n">
        <v>0.193768</v>
      </c>
      <c r="AC480" s="13" t="n">
        <v>0.102705</v>
      </c>
      <c r="AD480" s="13" t="n">
        <v>0.05686</v>
      </c>
      <c r="AE480" s="13" t="n">
        <v>0.007253</v>
      </c>
      <c r="AF480" s="13" t="n">
        <v>0.079862</v>
      </c>
      <c r="AG480" s="13" t="n">
        <v>0.003401</v>
      </c>
      <c r="AH480" s="13" t="n">
        <v>-0.019809</v>
      </c>
      <c r="AI480" s="13" t="n">
        <v>0.214791</v>
      </c>
      <c r="AJ480" s="13" t="n">
        <v>0.115065</v>
      </c>
      <c r="AK480" s="13" t="n">
        <v>0.116678</v>
      </c>
      <c r="AL480" s="13" t="n">
        <v>0.040745</v>
      </c>
      <c r="AM480" s="13" t="n">
        <v>-0.048473</v>
      </c>
      <c r="AN480" s="13" t="n">
        <v>0.032353</v>
      </c>
      <c r="AO480" s="13" t="n">
        <v>-0.025949</v>
      </c>
      <c r="AP480" s="13" t="n">
        <v>0.06983</v>
      </c>
      <c r="AQ480" s="13" t="n">
        <v>-0.075376</v>
      </c>
      <c r="AR480" s="13" t="n">
        <v>0.020545</v>
      </c>
      <c r="AS480" s="13" t="n">
        <v>-0.052806</v>
      </c>
      <c r="AT480" s="13" t="n">
        <v>0.024457</v>
      </c>
      <c r="AU480" s="13" t="n">
        <v>-0.080613</v>
      </c>
      <c r="AV480" s="13" t="n">
        <v>-0.005266</v>
      </c>
      <c r="AW480" s="13" t="n">
        <v>-0.163775</v>
      </c>
      <c r="AX480" s="13" t="n">
        <v>-0.001611</v>
      </c>
      <c r="AY480" s="13" t="n">
        <v>0.012199</v>
      </c>
      <c r="AZ480" s="13" t="n">
        <v>-0.180685</v>
      </c>
      <c r="BA480" s="13" t="n">
        <v>-0.032766</v>
      </c>
      <c r="BB480" s="13" t="n">
        <v>-0.019338</v>
      </c>
      <c r="BC480" s="13" t="n">
        <v>0.128546</v>
      </c>
      <c r="BD480" s="13" t="n">
        <v>0.036743</v>
      </c>
      <c r="BE480" s="13" t="n">
        <v>-0.088022</v>
      </c>
      <c r="BF480" s="13" t="n">
        <v>0.076143</v>
      </c>
      <c r="BG480" s="13" t="n">
        <v>-0.002315</v>
      </c>
      <c r="BH480" s="13" t="n">
        <v>-0.050589</v>
      </c>
      <c r="BI480" s="13" t="n">
        <v>0.141421</v>
      </c>
      <c r="BJ480" s="13" t="n">
        <v>-0.040665</v>
      </c>
      <c r="BK480" s="13" t="n">
        <v>-0.034632</v>
      </c>
      <c r="BM480" s="13" t="n">
        <v>0.001011</v>
      </c>
      <c r="BN480" s="13" t="n">
        <v>0.086613</v>
      </c>
      <c r="BO480" s="13" t="n">
        <v>0.011741</v>
      </c>
      <c r="BP480" s="13" t="n">
        <v>0.014514</v>
      </c>
      <c r="BQ480" s="13" t="n">
        <v>0.076902</v>
      </c>
      <c r="BR480" s="13" t="n">
        <v>-0.014745</v>
      </c>
      <c r="BS480" s="13" t="n">
        <v>-0.126874</v>
      </c>
      <c r="BT480" s="13" t="n">
        <v>0.032953</v>
      </c>
      <c r="BU480" s="13" t="n">
        <v>-0.121824</v>
      </c>
      <c r="BV480" s="13" t="n">
        <v>0.105013</v>
      </c>
      <c r="BW480" s="13" t="n">
        <v>0.062329</v>
      </c>
      <c r="BX480" s="13" t="n">
        <v>-0.003609</v>
      </c>
      <c r="BY480" s="13" t="n">
        <v>0.031597</v>
      </c>
      <c r="BZ480" s="13" t="n">
        <v>-0.087487</v>
      </c>
      <c r="CA480" s="13" t="n">
        <v>0.087277</v>
      </c>
      <c r="CB480" s="13" t="n">
        <v>-0.028809</v>
      </c>
      <c r="CC480" s="13" t="n">
        <v>-0.01142</v>
      </c>
      <c r="CD480" s="13" t="n">
        <v>-0.016157</v>
      </c>
      <c r="CE480" s="13" t="n">
        <v>0.036256</v>
      </c>
      <c r="CF480" s="13" t="n">
        <v>0.080028</v>
      </c>
      <c r="CG480" s="13" t="n">
        <v>0.039635</v>
      </c>
      <c r="CH480" s="13" t="n">
        <v>-0.02818</v>
      </c>
      <c r="CI480" s="13" t="n">
        <v>-0.076341</v>
      </c>
      <c r="CJ480" s="13" t="n">
        <v>-0.193604</v>
      </c>
      <c r="CK480" s="13" t="n">
        <v>0.193768</v>
      </c>
      <c r="CL480" s="13" t="n">
        <v>0.102705</v>
      </c>
      <c r="CM480" s="13" t="n">
        <v>0.05686</v>
      </c>
      <c r="CN480" s="13" t="n">
        <v>0.007253</v>
      </c>
      <c r="CO480" s="13" t="n">
        <v>0.079862</v>
      </c>
      <c r="CP480" s="13" t="n">
        <v>0.003401</v>
      </c>
      <c r="CQ480" s="13" t="n">
        <v>-0.019809</v>
      </c>
      <c r="CR480" s="13" t="n">
        <v>0.214791</v>
      </c>
      <c r="CS480" s="13" t="n">
        <v>0.115065</v>
      </c>
      <c r="CT480" s="13" t="n">
        <v>0.116678</v>
      </c>
      <c r="CU480" s="13" t="n">
        <v>0.040745</v>
      </c>
      <c r="CV480" s="13" t="n">
        <v>-0.048473</v>
      </c>
      <c r="CW480" s="13" t="n">
        <v>0.032353</v>
      </c>
      <c r="CX480" s="13" t="n">
        <v>-0.025949</v>
      </c>
      <c r="CY480" s="13" t="n">
        <v>0.06983</v>
      </c>
      <c r="CZ480" s="13" t="n">
        <v>-0.075376</v>
      </c>
      <c r="DA480" s="13" t="n">
        <v>0.020545</v>
      </c>
      <c r="DB480" s="13" t="n">
        <v>-0.052806</v>
      </c>
      <c r="DC480" s="13" t="n">
        <v>0.024457</v>
      </c>
      <c r="DD480" s="13" t="n">
        <v>-0.080613</v>
      </c>
      <c r="DE480" s="13" t="n">
        <v>-0.005266</v>
      </c>
      <c r="DF480" s="13" t="n">
        <v>-0.163775</v>
      </c>
      <c r="DG480" s="13" t="n">
        <v>-0.001611</v>
      </c>
      <c r="DH480" s="13" t="n">
        <v>0.012199</v>
      </c>
      <c r="DI480" s="13" t="n">
        <v>-0.180685</v>
      </c>
      <c r="DJ480" s="13" t="n">
        <v>-0.032766</v>
      </c>
      <c r="DK480" s="13" t="n">
        <v>-0.019338</v>
      </c>
      <c r="DL480" s="13" t="n">
        <v>0.128546</v>
      </c>
      <c r="DM480" s="13" t="n">
        <v>0.036743</v>
      </c>
      <c r="DN480" s="13" t="n">
        <v>-0.088022</v>
      </c>
      <c r="DO480" s="13" t="n">
        <v>0.076143</v>
      </c>
      <c r="DP480" s="13" t="n">
        <v>-0.002315</v>
      </c>
      <c r="DQ480" s="13" t="n">
        <v>-0.050589</v>
      </c>
      <c r="DR480" s="13" t="n">
        <v>0.141421</v>
      </c>
      <c r="DS480" s="13" t="n">
        <v>-0.040665</v>
      </c>
      <c r="DT480" s="13" t="n">
        <v>-0.034632</v>
      </c>
      <c r="DV480" s="13" t="n">
        <v>0.00687</v>
      </c>
      <c r="DW480" s="13" t="n">
        <v>0.088975</v>
      </c>
      <c r="DX480" s="13" t="n">
        <v>0.018863</v>
      </c>
      <c r="DY480" s="13" t="n">
        <v>0.018278</v>
      </c>
      <c r="DZ480" s="13" t="n">
        <v>0.080577</v>
      </c>
      <c r="EA480" s="13" t="n">
        <v>-0.022076</v>
      </c>
      <c r="EB480" s="13" t="n">
        <v>-0.128605</v>
      </c>
      <c r="EC480" s="13" t="n">
        <v>0.03849</v>
      </c>
      <c r="ED480" s="13" t="n">
        <v>-0.118677</v>
      </c>
      <c r="EE480" s="13" t="n">
        <v>0.111825</v>
      </c>
      <c r="EF480" s="13" t="n">
        <v>0.058983</v>
      </c>
      <c r="EG480" s="13" t="n">
        <v>-0.002331</v>
      </c>
      <c r="EH480" s="13" t="n">
        <v>0.039686</v>
      </c>
      <c r="EI480" s="13" t="n">
        <v>-0.087181</v>
      </c>
      <c r="EJ480" s="13" t="n">
        <v>0.089517</v>
      </c>
      <c r="EK480" s="13" t="n">
        <v>-0.030387</v>
      </c>
      <c r="EL480" s="13" t="n">
        <v>-0.027645</v>
      </c>
      <c r="EM480" s="13" t="n">
        <v>-0.007693</v>
      </c>
      <c r="EN480" s="13" t="n">
        <v>0.029804</v>
      </c>
      <c r="EO480" s="13" t="n">
        <v>0.120162</v>
      </c>
      <c r="EP480" s="13" t="n">
        <v>0.049735</v>
      </c>
      <c r="EQ480" s="13" t="n">
        <v>-0.026751</v>
      </c>
      <c r="ER480" s="13" t="n">
        <v>-0.068025</v>
      </c>
      <c r="ES480" s="13" t="n">
        <v>-0.203745</v>
      </c>
      <c r="ET480" s="13" t="n">
        <v>0.199644</v>
      </c>
      <c r="EU480" s="13" t="n">
        <v>0.10533</v>
      </c>
      <c r="EV480" s="13" t="n">
        <v>0.060359</v>
      </c>
      <c r="EW480" s="13" t="n">
        <v>0.001874</v>
      </c>
      <c r="EX480" s="13" t="n">
        <v>0.087533</v>
      </c>
      <c r="EY480" s="13" t="n">
        <v>-0.011573</v>
      </c>
      <c r="EZ480" s="13" t="n">
        <v>-0.028636</v>
      </c>
      <c r="FA480" s="13" t="n">
        <v>0.206308</v>
      </c>
      <c r="FB480" s="13" t="n">
        <v>0.094331</v>
      </c>
      <c r="FC480" s="13" t="n">
        <v>0.112618</v>
      </c>
      <c r="FD480" s="13" t="n">
        <v>0.051624</v>
      </c>
      <c r="FE480" s="13" t="n">
        <v>-0.046095</v>
      </c>
      <c r="FF480" s="13" t="n">
        <v>0.028573</v>
      </c>
      <c r="FG480" s="13" t="n">
        <v>-0.026132</v>
      </c>
      <c r="FH480" s="13" t="n">
        <v>0.06635</v>
      </c>
      <c r="FI480" s="13" t="n">
        <v>-0.076813</v>
      </c>
      <c r="FJ480" s="13" t="n">
        <v>0.018217</v>
      </c>
      <c r="FK480" s="13" t="n">
        <v>-0.053317</v>
      </c>
      <c r="FL480" s="13" t="n">
        <v>0.021146</v>
      </c>
      <c r="FM480" s="13" t="n">
        <v>-0.091985</v>
      </c>
      <c r="FN480" s="13" t="n">
        <v>-0.014805</v>
      </c>
      <c r="FO480" s="13" t="n">
        <v>-0.173369</v>
      </c>
      <c r="FP480" s="13" t="n">
        <v>-0.012789</v>
      </c>
      <c r="FQ480" s="13" t="n">
        <v>0.018464</v>
      </c>
      <c r="FR480" s="13" t="n">
        <v>-0.198696</v>
      </c>
      <c r="FS480" s="13" t="n">
        <v>-0.057167</v>
      </c>
      <c r="FT480" s="13" t="n">
        <v>-0.02625</v>
      </c>
      <c r="FU480" s="13" t="n">
        <v>0.129928</v>
      </c>
      <c r="FV480" s="13" t="n">
        <v>0.030138</v>
      </c>
      <c r="FW480" s="13" t="n">
        <v>-0.081445</v>
      </c>
      <c r="FX480" s="13" t="n">
        <v>0.087294</v>
      </c>
      <c r="FY480" s="13" t="n">
        <v>-0.006501</v>
      </c>
      <c r="FZ480" s="13" t="n">
        <v>-0.051629</v>
      </c>
      <c r="GA480" s="13" t="n">
        <v>0.164361</v>
      </c>
      <c r="GB480" s="13" t="n">
        <v>-0.049102</v>
      </c>
      <c r="GC480" s="13" t="n">
        <v>-0.042333</v>
      </c>
    </row>
    <row r="481" customFormat="false" ht="15" hidden="false" customHeight="false" outlineLevel="0" collapsed="false">
      <c r="B481" s="8" t="str">
        <f aca="false">Deals!B481</f>
        <v>Ingevity Corporation</v>
      </c>
      <c r="C481" s="12" t="n">
        <v>1</v>
      </c>
      <c r="D481" s="13" t="n">
        <v>0.042611</v>
      </c>
      <c r="E481" s="13" t="n">
        <v>-0.008981</v>
      </c>
      <c r="F481" s="13" t="n">
        <v>0.061991</v>
      </c>
      <c r="G481" s="13" t="n">
        <v>0.232624</v>
      </c>
      <c r="H481" s="13" t="n">
        <v>0.013444</v>
      </c>
      <c r="I481" s="13" t="n">
        <v>0.008613</v>
      </c>
      <c r="J481" s="13" t="n">
        <v>-0.106007</v>
      </c>
      <c r="K481" s="13" t="n">
        <v>0.076087</v>
      </c>
      <c r="L481" s="13" t="n">
        <v>-0.146108</v>
      </c>
      <c r="M481" s="13" t="n">
        <v>0.124029</v>
      </c>
      <c r="N481" s="13" t="n">
        <v>0.224833</v>
      </c>
      <c r="O481" s="13" t="n">
        <v>-0.083406</v>
      </c>
      <c r="P481" s="13" t="n">
        <v>0.089007</v>
      </c>
      <c r="Q481" s="13" t="n">
        <v>-0.237458</v>
      </c>
      <c r="R481" s="13" t="n">
        <v>0.199202</v>
      </c>
      <c r="S481" s="13" t="n">
        <v>-0.063041</v>
      </c>
      <c r="T481" s="13" t="n">
        <v>-0.227014</v>
      </c>
      <c r="U481" s="13" t="n">
        <v>0.113824</v>
      </c>
      <c r="V481" s="13" t="n">
        <v>-0.007426</v>
      </c>
      <c r="W481" s="13" t="n">
        <v>0.072438</v>
      </c>
      <c r="X481" s="13" t="n">
        <v>-0.032444</v>
      </c>
      <c r="Y481" s="13" t="n">
        <v>-0.253605</v>
      </c>
      <c r="Z481" s="13" t="n">
        <v>-0.309414</v>
      </c>
      <c r="AA481" s="13" t="n">
        <v>-0.218472</v>
      </c>
      <c r="AB481" s="13" t="n">
        <v>0.475</v>
      </c>
      <c r="AC481" s="13" t="n">
        <v>0.014445</v>
      </c>
      <c r="AD481" s="13" t="n">
        <v>-0.001899</v>
      </c>
      <c r="AE481" s="13" t="n">
        <v>0.112422</v>
      </c>
      <c r="AF481" s="13" t="n">
        <v>-0.039501</v>
      </c>
      <c r="AG481" s="13" t="n">
        <v>-0.119815</v>
      </c>
      <c r="AH481" s="13" t="n">
        <v>0.110032</v>
      </c>
      <c r="AI481" s="13" t="n">
        <v>0.213192</v>
      </c>
      <c r="AJ481" s="13" t="n">
        <v>0.137429</v>
      </c>
      <c r="AK481" s="13" t="n">
        <v>-0.132576</v>
      </c>
      <c r="AL481" s="13" t="n">
        <v>0.057695</v>
      </c>
      <c r="AM481" s="13" t="n">
        <v>0.087075</v>
      </c>
      <c r="AN481" s="13" t="n">
        <v>0.033761</v>
      </c>
      <c r="AO481" s="13" t="n">
        <v>0.054175</v>
      </c>
      <c r="AP481" s="13" t="n">
        <v>-0.011542</v>
      </c>
      <c r="AQ481" s="13" t="n">
        <v>0.044002</v>
      </c>
      <c r="AR481" s="13" t="n">
        <v>-0.053567</v>
      </c>
      <c r="AS481" s="13" t="n">
        <v>-0.112203</v>
      </c>
      <c r="AT481" s="13" t="n">
        <v>0.091635</v>
      </c>
      <c r="AU481" s="13" t="n">
        <v>-0.077012</v>
      </c>
      <c r="AV481" s="13" t="n">
        <v>-0.00292</v>
      </c>
      <c r="AW481" s="13" t="n">
        <v>-0.080753</v>
      </c>
      <c r="AX481" s="13" t="n">
        <v>0.0352</v>
      </c>
      <c r="AY481" s="13" t="n">
        <v>-0.06097</v>
      </c>
      <c r="AZ481" s="13" t="n">
        <v>-0.065085</v>
      </c>
      <c r="BA481" s="13" t="n">
        <v>0.163272</v>
      </c>
      <c r="BB481" s="13" t="n">
        <v>-0.093858</v>
      </c>
      <c r="BC481" s="13" t="n">
        <v>0.062718</v>
      </c>
      <c r="BD481" s="13" t="n">
        <v>0.045306</v>
      </c>
      <c r="BE481" s="13" t="n">
        <v>-0.135586</v>
      </c>
      <c r="BF481" s="13" t="n">
        <v>0.109517</v>
      </c>
      <c r="BG481" s="13" t="n">
        <v>0.16352</v>
      </c>
      <c r="BH481" s="13" t="n">
        <v>-0.100038</v>
      </c>
      <c r="BI481" s="13" t="n">
        <v>0.170358</v>
      </c>
      <c r="BJ481" s="13" t="n">
        <v>0.001456</v>
      </c>
      <c r="BK481" s="13" t="n">
        <v>-0.133721</v>
      </c>
      <c r="BM481" s="13" t="n">
        <v>-0.001966</v>
      </c>
      <c r="BN481" s="13" t="n">
        <v>0.060957</v>
      </c>
      <c r="BO481" s="13" t="n">
        <v>-0.00261</v>
      </c>
      <c r="BP481" s="13" t="n">
        <v>0.012289</v>
      </c>
      <c r="BQ481" s="13" t="n">
        <v>0.06538</v>
      </c>
      <c r="BR481" s="13" t="n">
        <v>-0.019284</v>
      </c>
      <c r="BS481" s="13" t="n">
        <v>-0.134942</v>
      </c>
      <c r="BT481" s="13" t="n">
        <v>0.003477</v>
      </c>
      <c r="BU481" s="13" t="n">
        <v>-0.11214</v>
      </c>
      <c r="BV481" s="13" t="n">
        <v>0.142621</v>
      </c>
      <c r="BW481" s="13" t="n">
        <v>0.067853</v>
      </c>
      <c r="BX481" s="13" t="n">
        <v>-0.013378</v>
      </c>
      <c r="BY481" s="13" t="n">
        <v>0.031745</v>
      </c>
      <c r="BZ481" s="13" t="n">
        <v>-0.054149</v>
      </c>
      <c r="CA481" s="13" t="n">
        <v>0.095155</v>
      </c>
      <c r="CB481" s="13" t="n">
        <v>0.030932</v>
      </c>
      <c r="CC481" s="13" t="n">
        <v>-0.053799</v>
      </c>
      <c r="CD481" s="13" t="n">
        <v>-0.033039</v>
      </c>
      <c r="CE481" s="13" t="n">
        <v>0.038854</v>
      </c>
      <c r="CF481" s="13" t="n">
        <v>0.07419</v>
      </c>
      <c r="CG481" s="13" t="n">
        <v>0.002582</v>
      </c>
      <c r="CH481" s="13" t="n">
        <v>-0.010175</v>
      </c>
      <c r="CI481" s="13" t="n">
        <v>-0.066114</v>
      </c>
      <c r="CJ481" s="13" t="n">
        <v>-0.177333</v>
      </c>
      <c r="CK481" s="13" t="n">
        <v>0.175214</v>
      </c>
      <c r="CL481" s="13" t="n">
        <v>0.124257</v>
      </c>
      <c r="CM481" s="13" t="n">
        <v>0.046007</v>
      </c>
      <c r="CN481" s="13" t="n">
        <v>0.011045</v>
      </c>
      <c r="CO481" s="13" t="n">
        <v>0.084196</v>
      </c>
      <c r="CP481" s="13" t="n">
        <v>-0.031087</v>
      </c>
      <c r="CQ481" s="13" t="n">
        <v>0.030388</v>
      </c>
      <c r="CR481" s="13" t="n">
        <v>0.207556</v>
      </c>
      <c r="CS481" s="13" t="n">
        <v>0.12645</v>
      </c>
      <c r="CT481" s="13" t="n">
        <v>0.024415</v>
      </c>
      <c r="CU481" s="13" t="n">
        <v>-0.000483</v>
      </c>
      <c r="CV481" s="13" t="n">
        <v>-0.047837</v>
      </c>
      <c r="CW481" s="13" t="n">
        <v>0.02869</v>
      </c>
      <c r="CX481" s="13" t="n">
        <v>-0.033421</v>
      </c>
      <c r="CY481" s="13" t="n">
        <v>0.054695</v>
      </c>
      <c r="CZ481" s="13" t="n">
        <v>-0.02501</v>
      </c>
      <c r="DA481" s="13" t="n">
        <v>0.019022</v>
      </c>
      <c r="DB481" s="13" t="n">
        <v>-0.038561</v>
      </c>
      <c r="DC481" s="13" t="n">
        <v>0.046626</v>
      </c>
      <c r="DD481" s="13" t="n">
        <v>-0.08576</v>
      </c>
      <c r="DE481" s="13" t="n">
        <v>0.000968</v>
      </c>
      <c r="DF481" s="13" t="n">
        <v>-0.142109</v>
      </c>
      <c r="DG481" s="13" t="n">
        <v>-0.007716</v>
      </c>
      <c r="DH481" s="13" t="n">
        <v>0.017833</v>
      </c>
      <c r="DI481" s="13" t="n">
        <v>-0.117955</v>
      </c>
      <c r="DJ481" s="13" t="n">
        <v>-0.053077</v>
      </c>
      <c r="DK481" s="13" t="n">
        <v>-0.044319</v>
      </c>
      <c r="DL481" s="13" t="n">
        <v>0.116268</v>
      </c>
      <c r="DM481" s="13" t="n">
        <v>-0.038541</v>
      </c>
      <c r="DN481" s="13" t="n">
        <v>-0.088512</v>
      </c>
      <c r="DO481" s="13" t="n">
        <v>0.034639</v>
      </c>
      <c r="DP481" s="13" t="n">
        <v>0.031372</v>
      </c>
      <c r="DQ481" s="13" t="n">
        <v>-0.043533</v>
      </c>
      <c r="DR481" s="13" t="n">
        <v>0.106176</v>
      </c>
      <c r="DS481" s="13" t="n">
        <v>-0.003618</v>
      </c>
      <c r="DT481" s="13" t="n">
        <v>-0.008652</v>
      </c>
      <c r="DV481" s="13" t="n">
        <v>0.008404</v>
      </c>
      <c r="DW481" s="13" t="n">
        <v>0.061318</v>
      </c>
      <c r="DX481" s="13" t="n">
        <v>0.013706</v>
      </c>
      <c r="DY481" s="13" t="n">
        <v>0.011294</v>
      </c>
      <c r="DZ481" s="13" t="n">
        <v>0.06077</v>
      </c>
      <c r="EA481" s="13" t="n">
        <v>-0.023636</v>
      </c>
      <c r="EB481" s="13" t="n">
        <v>-0.143435</v>
      </c>
      <c r="EC481" s="13" t="n">
        <v>0.012373</v>
      </c>
      <c r="ED481" s="13" t="n">
        <v>-0.111642</v>
      </c>
      <c r="EE481" s="13" t="n">
        <v>0.160467</v>
      </c>
      <c r="EF481" s="13" t="n">
        <v>0.062815</v>
      </c>
      <c r="EG481" s="13" t="n">
        <v>-0.010624</v>
      </c>
      <c r="EH481" s="13" t="n">
        <v>0.022678</v>
      </c>
      <c r="EI481" s="13" t="n">
        <v>-0.07708</v>
      </c>
      <c r="EJ481" s="13" t="n">
        <v>0.091022</v>
      </c>
      <c r="EK481" s="13" t="n">
        <v>0.026044</v>
      </c>
      <c r="EL481" s="13" t="n">
        <v>-0.051077</v>
      </c>
      <c r="EM481" s="13" t="n">
        <v>-0.027706</v>
      </c>
      <c r="EN481" s="13" t="n">
        <v>0.049115</v>
      </c>
      <c r="EO481" s="13" t="n">
        <v>0.074613</v>
      </c>
      <c r="EP481" s="13" t="n">
        <v>0.002853</v>
      </c>
      <c r="EQ481" s="13" t="n">
        <v>-0.004408</v>
      </c>
      <c r="ER481" s="13" t="n">
        <v>-0.062037</v>
      </c>
      <c r="ES481" s="13" t="n">
        <v>-0.189678</v>
      </c>
      <c r="ET481" s="13" t="n">
        <v>0.196761</v>
      </c>
      <c r="EU481" s="13" t="n">
        <v>0.118762</v>
      </c>
      <c r="EV481" s="13" t="n">
        <v>0.046814</v>
      </c>
      <c r="EW481" s="13" t="n">
        <v>0.008228</v>
      </c>
      <c r="EX481" s="13" t="n">
        <v>0.084717</v>
      </c>
      <c r="EY481" s="13" t="n">
        <v>-0.030373</v>
      </c>
      <c r="EZ481" s="13" t="n">
        <v>0.034269</v>
      </c>
      <c r="FA481" s="13" t="n">
        <v>0.21392</v>
      </c>
      <c r="FB481" s="13" t="n">
        <v>0.129432</v>
      </c>
      <c r="FC481" s="13" t="n">
        <v>0.017059</v>
      </c>
      <c r="FD481" s="13" t="n">
        <v>0.021424</v>
      </c>
      <c r="FE481" s="13" t="n">
        <v>-0.036464</v>
      </c>
      <c r="FF481" s="13" t="n">
        <v>0.030769</v>
      </c>
      <c r="FG481" s="13" t="n">
        <v>-0.028421</v>
      </c>
      <c r="FH481" s="13" t="n">
        <v>0.061708</v>
      </c>
      <c r="FI481" s="13" t="n">
        <v>-0.023545</v>
      </c>
      <c r="FJ481" s="13" t="n">
        <v>0.015868</v>
      </c>
      <c r="FK481" s="13" t="n">
        <v>-0.039964</v>
      </c>
      <c r="FL481" s="13" t="n">
        <v>0.047113</v>
      </c>
      <c r="FM481" s="13" t="n">
        <v>-0.084736</v>
      </c>
      <c r="FN481" s="13" t="n">
        <v>-0.003415</v>
      </c>
      <c r="FO481" s="13" t="n">
        <v>-0.141596</v>
      </c>
      <c r="FP481" s="13" t="n">
        <v>-0.016339</v>
      </c>
      <c r="FQ481" s="13" t="n">
        <v>0.004296</v>
      </c>
      <c r="FR481" s="13" t="n">
        <v>-0.138311</v>
      </c>
      <c r="FS481" s="13" t="n">
        <v>-0.045222</v>
      </c>
      <c r="FT481" s="13" t="n">
        <v>-0.046504</v>
      </c>
      <c r="FU481" s="13" t="n">
        <v>0.116767</v>
      </c>
      <c r="FV481" s="13" t="n">
        <v>-0.030875</v>
      </c>
      <c r="FW481" s="13" t="n">
        <v>-0.092886</v>
      </c>
      <c r="FX481" s="13" t="n">
        <v>0.038196</v>
      </c>
      <c r="FY481" s="13" t="n">
        <v>0.031364</v>
      </c>
      <c r="FZ481" s="13" t="n">
        <v>-0.050589</v>
      </c>
      <c r="GA481" s="13" t="n">
        <v>0.12749</v>
      </c>
      <c r="GB481" s="13" t="n">
        <v>-0.008377</v>
      </c>
      <c r="GC481" s="13" t="n">
        <v>-0.018392</v>
      </c>
    </row>
    <row r="482" customFormat="false" ht="15" hidden="false" customHeight="false" outlineLevel="0" collapsed="false">
      <c r="B482" s="8" t="str">
        <f aca="false">Deals!B482</f>
        <v>General Dynamics Corporation</v>
      </c>
      <c r="C482" s="12" t="n">
        <v>1</v>
      </c>
      <c r="D482" s="13" t="n">
        <v>0.001987</v>
      </c>
      <c r="E482" s="13" t="n">
        <v>-0.075851</v>
      </c>
      <c r="F482" s="13" t="n">
        <v>0.076605</v>
      </c>
      <c r="G482" s="13" t="n">
        <v>-0.031838</v>
      </c>
      <c r="H482" s="13" t="n">
        <v>0.058532</v>
      </c>
      <c r="I482" s="13" t="n">
        <v>-0.152452</v>
      </c>
      <c r="J482" s="13" t="n">
        <v>0.071329</v>
      </c>
      <c r="K482" s="13" t="n">
        <v>-0.149711</v>
      </c>
      <c r="L482" s="13" t="n">
        <v>0.094714</v>
      </c>
      <c r="M482" s="13" t="n">
        <v>-0.00555</v>
      </c>
      <c r="N482" s="13" t="n">
        <v>-0.005522</v>
      </c>
      <c r="O482" s="13" t="n">
        <v>0.061791</v>
      </c>
      <c r="P482" s="13" t="n">
        <v>-0.100157</v>
      </c>
      <c r="Q482" s="13" t="n">
        <v>0.130581</v>
      </c>
      <c r="R482" s="13" t="n">
        <v>0.02827</v>
      </c>
      <c r="S482" s="13" t="n">
        <v>0.028665</v>
      </c>
      <c r="T482" s="13" t="n">
        <v>-0.044649</v>
      </c>
      <c r="U482" s="13" t="n">
        <v>-0.02687</v>
      </c>
      <c r="V482" s="13" t="n">
        <v>0.027941</v>
      </c>
      <c r="W482" s="13" t="n">
        <v>-0.029658</v>
      </c>
      <c r="X482" s="13" t="n">
        <v>0.000624</v>
      </c>
      <c r="Y482" s="13" t="n">
        <v>-0.089774</v>
      </c>
      <c r="Z482" s="13" t="n">
        <v>-0.171457</v>
      </c>
      <c r="AA482" s="13" t="n">
        <v>-0.004459</v>
      </c>
      <c r="AB482" s="13" t="n">
        <v>0.1241</v>
      </c>
      <c r="AC482" s="13" t="n">
        <v>0.017912</v>
      </c>
      <c r="AD482" s="13" t="n">
        <v>-0.010839</v>
      </c>
      <c r="AE482" s="13" t="n">
        <v>0.017787</v>
      </c>
      <c r="AF482" s="13" t="n">
        <v>-0.073117</v>
      </c>
      <c r="AG482" s="13" t="n">
        <v>-0.043343</v>
      </c>
      <c r="AH482" s="13" t="n">
        <v>0.137212</v>
      </c>
      <c r="AI482" s="13" t="n">
        <v>-0.003549</v>
      </c>
      <c r="AJ482" s="13" t="n">
        <v>-0.006988</v>
      </c>
      <c r="AK482" s="13" t="n">
        <v>0.114467</v>
      </c>
      <c r="AL482" s="13" t="n">
        <v>0.110663</v>
      </c>
      <c r="AM482" s="13" t="n">
        <v>0.054307</v>
      </c>
      <c r="AN482" s="13" t="n">
        <v>-0.001682</v>
      </c>
      <c r="AO482" s="13" t="n">
        <v>-0.008688</v>
      </c>
      <c r="AP482" s="13" t="n">
        <v>0.041273</v>
      </c>
      <c r="AQ482" s="13" t="n">
        <v>0.021833</v>
      </c>
      <c r="AR482" s="13" t="n">
        <v>-0.021367</v>
      </c>
      <c r="AS482" s="13" t="n">
        <v>0.040351</v>
      </c>
      <c r="AT482" s="13" t="n">
        <v>-0.067965</v>
      </c>
      <c r="AU482" s="13" t="n">
        <v>0.103191</v>
      </c>
      <c r="AV482" s="13" t="n">
        <v>0.023121</v>
      </c>
      <c r="AW482" s="13" t="n">
        <v>0.105375</v>
      </c>
      <c r="AX482" s="13" t="n">
        <v>0.028705</v>
      </c>
      <c r="AY482" s="13" t="n">
        <v>-0.014056</v>
      </c>
      <c r="AZ482" s="13" t="n">
        <v>-0.049127</v>
      </c>
      <c r="BA482" s="13" t="n">
        <v>-0.010671</v>
      </c>
      <c r="BB482" s="13" t="n">
        <v>0.024497</v>
      </c>
      <c r="BC482" s="13" t="n">
        <v>0.00997</v>
      </c>
      <c r="BD482" s="13" t="n">
        <v>-0.07321</v>
      </c>
      <c r="BE482" s="13" t="n">
        <v>0.183296</v>
      </c>
      <c r="BF482" s="13" t="n">
        <v>0.010368</v>
      </c>
      <c r="BG482" s="13" t="n">
        <v>-0.016958</v>
      </c>
      <c r="BH482" s="13" t="n">
        <v>-0.05558</v>
      </c>
      <c r="BI482" s="13" t="n">
        <v>-0.022097</v>
      </c>
      <c r="BJ482" s="13" t="n">
        <v>0.001316</v>
      </c>
      <c r="BK482" s="13" t="n">
        <v>-0.037465</v>
      </c>
      <c r="BM482" s="13" t="n">
        <v>0.044338</v>
      </c>
      <c r="BN482" s="13" t="n">
        <v>0.008912</v>
      </c>
      <c r="BO482" s="13" t="n">
        <v>0.029916</v>
      </c>
      <c r="BP482" s="13" t="n">
        <v>0.062181</v>
      </c>
      <c r="BQ482" s="13" t="n">
        <v>0.009488</v>
      </c>
      <c r="BR482" s="13" t="n">
        <v>-0.088495</v>
      </c>
      <c r="BS482" s="13" t="n">
        <v>0.008286</v>
      </c>
      <c r="BT482" s="13" t="n">
        <v>-0.084595</v>
      </c>
      <c r="BU482" s="13" t="n">
        <v>0.081277</v>
      </c>
      <c r="BV482" s="13" t="n">
        <v>0.038978</v>
      </c>
      <c r="BW482" s="13" t="n">
        <v>0.032718</v>
      </c>
      <c r="BX482" s="13" t="n">
        <v>0.043915</v>
      </c>
      <c r="BY482" s="13" t="n">
        <v>-0.069033</v>
      </c>
      <c r="BZ482" s="13" t="n">
        <v>0.076465</v>
      </c>
      <c r="CA482" s="13" t="n">
        <v>0.015604</v>
      </c>
      <c r="CB482" s="13" t="n">
        <v>-0.002311</v>
      </c>
      <c r="CC482" s="13" t="n">
        <v>0.004095</v>
      </c>
      <c r="CD482" s="13" t="n">
        <v>0.03018</v>
      </c>
      <c r="CE482" s="13" t="n">
        <v>0.038716</v>
      </c>
      <c r="CF482" s="13" t="n">
        <v>0.036704</v>
      </c>
      <c r="CG482" s="13" t="n">
        <v>0.024594</v>
      </c>
      <c r="CH482" s="13" t="n">
        <v>-0.07027</v>
      </c>
      <c r="CI482" s="13" t="n">
        <v>-0.077815</v>
      </c>
      <c r="CJ482" s="13" t="n">
        <v>0.140905</v>
      </c>
      <c r="CK482" s="13" t="n">
        <v>0.056438</v>
      </c>
      <c r="CL482" s="13" t="n">
        <v>0.050972</v>
      </c>
      <c r="CM482" s="13" t="n">
        <v>0.07725</v>
      </c>
      <c r="CN482" s="13" t="n">
        <v>0.107972</v>
      </c>
      <c r="CO482" s="13" t="n">
        <v>-0.045521</v>
      </c>
      <c r="CP482" s="13" t="n">
        <v>-0.045743</v>
      </c>
      <c r="CQ482" s="13" t="n">
        <v>0.107281</v>
      </c>
      <c r="CR482" s="13" t="n">
        <v>0.053002</v>
      </c>
      <c r="CS482" s="13" t="n">
        <v>-0.009351</v>
      </c>
      <c r="CT482" s="13" t="n">
        <v>-0.005854</v>
      </c>
      <c r="CU482" s="13" t="n">
        <v>0.01839</v>
      </c>
      <c r="CV482" s="13" t="n">
        <v>0.059373</v>
      </c>
      <c r="CW482" s="13" t="n">
        <v>-0.013515</v>
      </c>
      <c r="CX482" s="13" t="n">
        <v>0.057192</v>
      </c>
      <c r="CY482" s="13" t="n">
        <v>0.032936</v>
      </c>
      <c r="CZ482" s="13" t="n">
        <v>0.033156</v>
      </c>
      <c r="DA482" s="13" t="n">
        <v>-0.052802</v>
      </c>
      <c r="DB482" s="13" t="n">
        <v>0.089956</v>
      </c>
      <c r="DC482" s="13" t="n">
        <v>0.012325</v>
      </c>
      <c r="DD482" s="13" t="n">
        <v>0.021218</v>
      </c>
      <c r="DE482" s="13" t="n">
        <v>-0.077613</v>
      </c>
      <c r="DF482" s="13" t="n">
        <v>-0.033277</v>
      </c>
      <c r="DG482" s="13" t="n">
        <v>0.048718</v>
      </c>
      <c r="DH482" s="13" t="n">
        <v>-0.10863</v>
      </c>
      <c r="DI482" s="13" t="n">
        <v>-0.030079</v>
      </c>
      <c r="DJ482" s="13" t="n">
        <v>-0.078069</v>
      </c>
      <c r="DK482" s="13" t="n">
        <v>0.127169</v>
      </c>
      <c r="DL482" s="13" t="n">
        <v>-0.053498</v>
      </c>
      <c r="DM482" s="13" t="n">
        <v>-0.100388</v>
      </c>
      <c r="DN482" s="13" t="n">
        <v>0.052883</v>
      </c>
      <c r="DO482" s="13" t="n">
        <v>0.047454</v>
      </c>
      <c r="DP482" s="13" t="n">
        <v>-0.082033</v>
      </c>
      <c r="DQ482" s="13" t="n">
        <v>0.087217</v>
      </c>
      <c r="DR482" s="13" t="n">
        <v>-0.01317</v>
      </c>
      <c r="DS482" s="13" t="n">
        <v>0.081256</v>
      </c>
      <c r="DT482" s="13" t="n">
        <v>0.01129</v>
      </c>
      <c r="DV482" s="13" t="n">
        <v>0.028206</v>
      </c>
      <c r="DW482" s="13" t="n">
        <v>0.011672</v>
      </c>
      <c r="DX482" s="13" t="n">
        <v>0.031151</v>
      </c>
      <c r="DY482" s="13" t="n">
        <v>0.048656</v>
      </c>
      <c r="DZ482" s="13" t="n">
        <v>0.011911</v>
      </c>
      <c r="EA482" s="13" t="n">
        <v>-0.090512</v>
      </c>
      <c r="EB482" s="13" t="n">
        <v>0.031844</v>
      </c>
      <c r="EC482" s="13" t="n">
        <v>-0.083033</v>
      </c>
      <c r="ED482" s="13" t="n">
        <v>0.094941</v>
      </c>
      <c r="EE482" s="13" t="n">
        <v>0.050622</v>
      </c>
      <c r="EF482" s="13" t="n">
        <v>0.016135</v>
      </c>
      <c r="EG482" s="13" t="n">
        <v>0.032897</v>
      </c>
      <c r="EH482" s="13" t="n">
        <v>-0.06874</v>
      </c>
      <c r="EI482" s="13" t="n">
        <v>0.076675</v>
      </c>
      <c r="EJ482" s="13" t="n">
        <v>0.017491</v>
      </c>
      <c r="EK482" s="13" t="n">
        <v>-0.007688</v>
      </c>
      <c r="EL482" s="13" t="n">
        <v>-0.000523</v>
      </c>
      <c r="EM482" s="13" t="n">
        <v>0.022992</v>
      </c>
      <c r="EN482" s="13" t="n">
        <v>0.041412</v>
      </c>
      <c r="EO482" s="13" t="n">
        <v>0.025775</v>
      </c>
      <c r="EP482" s="13" t="n">
        <v>0.005438</v>
      </c>
      <c r="EQ482" s="13" t="n">
        <v>-0.070463</v>
      </c>
      <c r="ER482" s="13" t="n">
        <v>-0.11985</v>
      </c>
      <c r="ES482" s="13" t="n">
        <v>0.139924</v>
      </c>
      <c r="ET482" s="13" t="n">
        <v>0.089001</v>
      </c>
      <c r="EU482" s="13" t="n">
        <v>0.018928</v>
      </c>
      <c r="EV482" s="13" t="n">
        <v>0.070143</v>
      </c>
      <c r="EW482" s="13" t="n">
        <v>0.054124</v>
      </c>
      <c r="EX482" s="13" t="n">
        <v>-0.020604</v>
      </c>
      <c r="EY482" s="13" t="n">
        <v>-0.021628</v>
      </c>
      <c r="EZ482" s="13" t="n">
        <v>0.130555</v>
      </c>
      <c r="FA482" s="13" t="n">
        <v>0.041795</v>
      </c>
      <c r="FB482" s="13" t="n">
        <v>-0.018249</v>
      </c>
      <c r="FC482" s="13" t="n">
        <v>0.019443</v>
      </c>
      <c r="FD482" s="13" t="n">
        <v>0.020896</v>
      </c>
      <c r="FE482" s="13" t="n">
        <v>0.053291</v>
      </c>
      <c r="FF482" s="13" t="n">
        <v>-0.004423</v>
      </c>
      <c r="FG482" s="13" t="n">
        <v>0.043268</v>
      </c>
      <c r="FH482" s="13" t="n">
        <v>0.030241</v>
      </c>
      <c r="FI482" s="13" t="n">
        <v>0.029029</v>
      </c>
      <c r="FJ482" s="13" t="n">
        <v>-0.051931</v>
      </c>
      <c r="FK482" s="13" t="n">
        <v>0.076494</v>
      </c>
      <c r="FL482" s="13" t="n">
        <v>-0.023675</v>
      </c>
      <c r="FM482" s="13" t="n">
        <v>0.027244</v>
      </c>
      <c r="FN482" s="13" t="n">
        <v>-0.105932</v>
      </c>
      <c r="FO482" s="13" t="n">
        <v>-0.028087</v>
      </c>
      <c r="FP482" s="13" t="n">
        <v>0.024591</v>
      </c>
      <c r="FQ482" s="13" t="n">
        <v>-0.102794</v>
      </c>
      <c r="FR482" s="13" t="n">
        <v>-0.042047</v>
      </c>
      <c r="FS482" s="13" t="n">
        <v>-0.081421</v>
      </c>
      <c r="FT482" s="13" t="n">
        <v>0.115932</v>
      </c>
      <c r="FU482" s="13" t="n">
        <v>-0.040409</v>
      </c>
      <c r="FV482" s="13" t="n">
        <v>-0.09131</v>
      </c>
      <c r="FW482" s="13" t="n">
        <v>0.077555</v>
      </c>
      <c r="FX482" s="13" t="n">
        <v>0.068696</v>
      </c>
      <c r="FY482" s="13" t="n">
        <v>-0.064949</v>
      </c>
      <c r="FZ482" s="13" t="n">
        <v>0.083649</v>
      </c>
      <c r="GA482" s="13" t="n">
        <v>-0.013406</v>
      </c>
      <c r="GB482" s="13" t="n">
        <v>0.044705</v>
      </c>
      <c r="GC482" s="13" t="n">
        <v>-0.010179</v>
      </c>
    </row>
    <row r="483" customFormat="false" ht="15" hidden="false" customHeight="false" outlineLevel="0" collapsed="false">
      <c r="B483" s="8" t="str">
        <f aca="false">Deals!B483</f>
        <v>General Mills Inc</v>
      </c>
      <c r="C483" s="12" t="n">
        <v>1</v>
      </c>
      <c r="D483" s="13" t="n">
        <v>-0.03315</v>
      </c>
      <c r="E483" s="13" t="n">
        <v>0.046583</v>
      </c>
      <c r="F483" s="13" t="n">
        <v>0.05174</v>
      </c>
      <c r="G483" s="13" t="n">
        <v>-0.001086</v>
      </c>
      <c r="H483" s="13" t="n">
        <v>-0.067159</v>
      </c>
      <c r="I483" s="13" t="n">
        <v>0.03192</v>
      </c>
      <c r="J483" s="13" t="n">
        <v>-0.034018</v>
      </c>
      <c r="K483" s="13" t="n">
        <v>-0.07965</v>
      </c>
      <c r="L483" s="13" t="n">
        <v>0.153826</v>
      </c>
      <c r="M483" s="13" t="n">
        <v>0.060531</v>
      </c>
      <c r="N483" s="13" t="n">
        <v>0.098027</v>
      </c>
      <c r="O483" s="13" t="n">
        <v>0.004058</v>
      </c>
      <c r="P483" s="13" t="n">
        <v>-0.03944</v>
      </c>
      <c r="Q483" s="13" t="n">
        <v>0.062298</v>
      </c>
      <c r="R483" s="13" t="n">
        <v>0.020564</v>
      </c>
      <c r="S483" s="13" t="n">
        <v>0.012992</v>
      </c>
      <c r="T483" s="13" t="n">
        <v>0.024535</v>
      </c>
      <c r="U483" s="13" t="n">
        <v>-0.068396</v>
      </c>
      <c r="V483" s="13" t="n">
        <v>0.048368</v>
      </c>
      <c r="W483" s="13" t="n">
        <v>0.004501</v>
      </c>
      <c r="X483" s="13" t="n">
        <v>-0.01587</v>
      </c>
      <c r="Y483" s="13" t="n">
        <v>-0.061662</v>
      </c>
      <c r="Z483" s="13" t="n">
        <v>0.076939</v>
      </c>
      <c r="AA483" s="13" t="n">
        <v>0.144211</v>
      </c>
      <c r="AB483" s="13" t="n">
        <v>0.052596</v>
      </c>
      <c r="AC483" s="13" t="n">
        <v>-0.022049</v>
      </c>
      <c r="AD483" s="13" t="n">
        <v>0.034225</v>
      </c>
      <c r="AE483" s="13" t="n">
        <v>0.010748</v>
      </c>
      <c r="AF483" s="13" t="n">
        <v>-0.035496</v>
      </c>
      <c r="AG483" s="13" t="n">
        <v>-0.033236</v>
      </c>
      <c r="AH483" s="13" t="n">
        <v>0.028755</v>
      </c>
      <c r="AI483" s="13" t="n">
        <v>-0.033213</v>
      </c>
      <c r="AJ483" s="13" t="n">
        <v>-0.003231</v>
      </c>
      <c r="AK483" s="13" t="n">
        <v>-0.053184</v>
      </c>
      <c r="AL483" s="13" t="n">
        <v>0.114706</v>
      </c>
      <c r="AM483" s="13" t="n">
        <v>0.000815</v>
      </c>
      <c r="AN483" s="13" t="n">
        <v>0.032862</v>
      </c>
      <c r="AO483" s="13" t="n">
        <v>-0.030703</v>
      </c>
      <c r="AP483" s="13" t="n">
        <v>-0.025603</v>
      </c>
      <c r="AQ483" s="13" t="n">
        <v>-0.017839</v>
      </c>
      <c r="AR483" s="13" t="n">
        <v>0.034769</v>
      </c>
      <c r="AS483" s="13" t="n">
        <v>0.041625</v>
      </c>
      <c r="AT483" s="13" t="n">
        <v>-0.000485</v>
      </c>
      <c r="AU483" s="13" t="n">
        <v>0.090821</v>
      </c>
      <c r="AV483" s="13" t="n">
        <v>0.026863</v>
      </c>
      <c r="AW483" s="13" t="n">
        <v>-0.0182</v>
      </c>
      <c r="AX483" s="13" t="n">
        <v>0.004301</v>
      </c>
      <c r="AY483" s="13" t="n">
        <v>0.051979</v>
      </c>
      <c r="AZ483" s="13" t="n">
        <v>-0.012442</v>
      </c>
      <c r="BA483" s="13" t="n">
        <v>0.080172</v>
      </c>
      <c r="BB483" s="13" t="n">
        <v>-0.00159</v>
      </c>
      <c r="BC483" s="13" t="n">
        <v>0.026875</v>
      </c>
      <c r="BD483" s="13" t="n">
        <v>-0.002474</v>
      </c>
      <c r="BE483" s="13" t="n">
        <v>0.071923</v>
      </c>
      <c r="BF483" s="13" t="n">
        <v>0.045599</v>
      </c>
      <c r="BG483" s="13" t="n">
        <v>-0.016999</v>
      </c>
      <c r="BH483" s="13" t="n">
        <v>-0.059034</v>
      </c>
      <c r="BI483" s="13" t="n">
        <v>0.014676</v>
      </c>
      <c r="BJ483" s="13" t="n">
        <v>0.074833</v>
      </c>
      <c r="BK483" s="13" t="n">
        <v>0.043412</v>
      </c>
      <c r="BM483" s="13" t="n">
        <v>0.044338</v>
      </c>
      <c r="BN483" s="13" t="n">
        <v>0.008912</v>
      </c>
      <c r="BO483" s="13" t="n">
        <v>0.029916</v>
      </c>
      <c r="BP483" s="13" t="n">
        <v>0.062181</v>
      </c>
      <c r="BQ483" s="13" t="n">
        <v>0.009488</v>
      </c>
      <c r="BR483" s="13" t="n">
        <v>-0.088495</v>
      </c>
      <c r="BS483" s="13" t="n">
        <v>0.008286</v>
      </c>
      <c r="BT483" s="13" t="n">
        <v>-0.084595</v>
      </c>
      <c r="BU483" s="13" t="n">
        <v>0.081277</v>
      </c>
      <c r="BV483" s="13" t="n">
        <v>0.038978</v>
      </c>
      <c r="BW483" s="13" t="n">
        <v>0.032718</v>
      </c>
      <c r="BX483" s="13" t="n">
        <v>0.043915</v>
      </c>
      <c r="BY483" s="13" t="n">
        <v>-0.069033</v>
      </c>
      <c r="BZ483" s="13" t="n">
        <v>0.076465</v>
      </c>
      <c r="CA483" s="13" t="n">
        <v>0.015604</v>
      </c>
      <c r="CB483" s="13" t="n">
        <v>-0.002311</v>
      </c>
      <c r="CC483" s="13" t="n">
        <v>0.004095</v>
      </c>
      <c r="CD483" s="13" t="n">
        <v>0.03018</v>
      </c>
      <c r="CE483" s="13" t="n">
        <v>0.038716</v>
      </c>
      <c r="CF483" s="13" t="n">
        <v>0.036704</v>
      </c>
      <c r="CG483" s="13" t="n">
        <v>0.024594</v>
      </c>
      <c r="CH483" s="13" t="n">
        <v>-0.07027</v>
      </c>
      <c r="CI483" s="13" t="n">
        <v>-0.077815</v>
      </c>
      <c r="CJ483" s="13" t="n">
        <v>0.140905</v>
      </c>
      <c r="CK483" s="13" t="n">
        <v>0.056438</v>
      </c>
      <c r="CL483" s="13" t="n">
        <v>0.050972</v>
      </c>
      <c r="CM483" s="13" t="n">
        <v>0.07725</v>
      </c>
      <c r="CN483" s="13" t="n">
        <v>0.107972</v>
      </c>
      <c r="CO483" s="13" t="n">
        <v>-0.045521</v>
      </c>
      <c r="CP483" s="13" t="n">
        <v>-0.045743</v>
      </c>
      <c r="CQ483" s="13" t="n">
        <v>0.107281</v>
      </c>
      <c r="CR483" s="13" t="n">
        <v>0.053002</v>
      </c>
      <c r="CS483" s="13" t="n">
        <v>-0.009351</v>
      </c>
      <c r="CT483" s="13" t="n">
        <v>-0.005854</v>
      </c>
      <c r="CU483" s="13" t="n">
        <v>0.01839</v>
      </c>
      <c r="CV483" s="13" t="n">
        <v>0.059373</v>
      </c>
      <c r="CW483" s="13" t="n">
        <v>-0.013515</v>
      </c>
      <c r="CX483" s="13" t="n">
        <v>0.057192</v>
      </c>
      <c r="CY483" s="13" t="n">
        <v>0.032936</v>
      </c>
      <c r="CZ483" s="13" t="n">
        <v>0.033156</v>
      </c>
      <c r="DA483" s="13" t="n">
        <v>-0.052802</v>
      </c>
      <c r="DB483" s="13" t="n">
        <v>0.089956</v>
      </c>
      <c r="DC483" s="13" t="n">
        <v>0.012325</v>
      </c>
      <c r="DD483" s="13" t="n">
        <v>0.021218</v>
      </c>
      <c r="DE483" s="13" t="n">
        <v>-0.077613</v>
      </c>
      <c r="DF483" s="13" t="n">
        <v>-0.033277</v>
      </c>
      <c r="DG483" s="13" t="n">
        <v>0.048718</v>
      </c>
      <c r="DH483" s="13" t="n">
        <v>-0.10863</v>
      </c>
      <c r="DI483" s="13" t="n">
        <v>-0.030079</v>
      </c>
      <c r="DJ483" s="13" t="n">
        <v>-0.078069</v>
      </c>
      <c r="DK483" s="13" t="n">
        <v>0.127169</v>
      </c>
      <c r="DL483" s="13" t="n">
        <v>-0.053498</v>
      </c>
      <c r="DM483" s="13" t="n">
        <v>-0.100388</v>
      </c>
      <c r="DN483" s="13" t="n">
        <v>0.052883</v>
      </c>
      <c r="DO483" s="13" t="n">
        <v>0.047454</v>
      </c>
      <c r="DP483" s="13" t="n">
        <v>-0.082033</v>
      </c>
      <c r="DQ483" s="13" t="n">
        <v>0.087217</v>
      </c>
      <c r="DR483" s="13" t="n">
        <v>-0.01317</v>
      </c>
      <c r="DS483" s="13" t="n">
        <v>0.081256</v>
      </c>
      <c r="DT483" s="13" t="n">
        <v>0.01129</v>
      </c>
      <c r="DV483" s="13" t="n">
        <v>0.028206</v>
      </c>
      <c r="DW483" s="13" t="n">
        <v>0.011672</v>
      </c>
      <c r="DX483" s="13" t="n">
        <v>0.031151</v>
      </c>
      <c r="DY483" s="13" t="n">
        <v>0.048656</v>
      </c>
      <c r="DZ483" s="13" t="n">
        <v>0.011911</v>
      </c>
      <c r="EA483" s="13" t="n">
        <v>-0.090512</v>
      </c>
      <c r="EB483" s="13" t="n">
        <v>0.031844</v>
      </c>
      <c r="EC483" s="13" t="n">
        <v>-0.083033</v>
      </c>
      <c r="ED483" s="13" t="n">
        <v>0.094941</v>
      </c>
      <c r="EE483" s="13" t="n">
        <v>0.050622</v>
      </c>
      <c r="EF483" s="13" t="n">
        <v>0.016135</v>
      </c>
      <c r="EG483" s="13" t="n">
        <v>0.032897</v>
      </c>
      <c r="EH483" s="13" t="n">
        <v>-0.06874</v>
      </c>
      <c r="EI483" s="13" t="n">
        <v>0.076675</v>
      </c>
      <c r="EJ483" s="13" t="n">
        <v>0.017491</v>
      </c>
      <c r="EK483" s="13" t="n">
        <v>-0.007688</v>
      </c>
      <c r="EL483" s="13" t="n">
        <v>-0.000523</v>
      </c>
      <c r="EM483" s="13" t="n">
        <v>0.022992</v>
      </c>
      <c r="EN483" s="13" t="n">
        <v>0.041412</v>
      </c>
      <c r="EO483" s="13" t="n">
        <v>0.025775</v>
      </c>
      <c r="EP483" s="13" t="n">
        <v>0.005438</v>
      </c>
      <c r="EQ483" s="13" t="n">
        <v>-0.070463</v>
      </c>
      <c r="ER483" s="13" t="n">
        <v>-0.11985</v>
      </c>
      <c r="ES483" s="13" t="n">
        <v>0.139924</v>
      </c>
      <c r="ET483" s="13" t="n">
        <v>0.089001</v>
      </c>
      <c r="EU483" s="13" t="n">
        <v>0.018928</v>
      </c>
      <c r="EV483" s="13" t="n">
        <v>0.070143</v>
      </c>
      <c r="EW483" s="13" t="n">
        <v>0.054124</v>
      </c>
      <c r="EX483" s="13" t="n">
        <v>-0.020604</v>
      </c>
      <c r="EY483" s="13" t="n">
        <v>-0.021628</v>
      </c>
      <c r="EZ483" s="13" t="n">
        <v>0.130555</v>
      </c>
      <c r="FA483" s="13" t="n">
        <v>0.041795</v>
      </c>
      <c r="FB483" s="13" t="n">
        <v>-0.018249</v>
      </c>
      <c r="FC483" s="13" t="n">
        <v>0.019443</v>
      </c>
      <c r="FD483" s="13" t="n">
        <v>0.020896</v>
      </c>
      <c r="FE483" s="13" t="n">
        <v>0.053291</v>
      </c>
      <c r="FF483" s="13" t="n">
        <v>-0.004423</v>
      </c>
      <c r="FG483" s="13" t="n">
        <v>0.043268</v>
      </c>
      <c r="FH483" s="13" t="n">
        <v>0.030241</v>
      </c>
      <c r="FI483" s="13" t="n">
        <v>0.029029</v>
      </c>
      <c r="FJ483" s="13" t="n">
        <v>-0.051931</v>
      </c>
      <c r="FK483" s="13" t="n">
        <v>0.076494</v>
      </c>
      <c r="FL483" s="13" t="n">
        <v>-0.023675</v>
      </c>
      <c r="FM483" s="13" t="n">
        <v>0.027244</v>
      </c>
      <c r="FN483" s="13" t="n">
        <v>-0.105932</v>
      </c>
      <c r="FO483" s="13" t="n">
        <v>-0.028087</v>
      </c>
      <c r="FP483" s="13" t="n">
        <v>0.024591</v>
      </c>
      <c r="FQ483" s="13" t="n">
        <v>-0.102794</v>
      </c>
      <c r="FR483" s="13" t="n">
        <v>-0.042047</v>
      </c>
      <c r="FS483" s="13" t="n">
        <v>-0.081421</v>
      </c>
      <c r="FT483" s="13" t="n">
        <v>0.115932</v>
      </c>
      <c r="FU483" s="13" t="n">
        <v>-0.040409</v>
      </c>
      <c r="FV483" s="13" t="n">
        <v>-0.09131</v>
      </c>
      <c r="FW483" s="13" t="n">
        <v>0.077555</v>
      </c>
      <c r="FX483" s="13" t="n">
        <v>0.068696</v>
      </c>
      <c r="FY483" s="13" t="n">
        <v>-0.064949</v>
      </c>
      <c r="FZ483" s="13" t="n">
        <v>0.083649</v>
      </c>
      <c r="GA483" s="13" t="n">
        <v>-0.013406</v>
      </c>
      <c r="GB483" s="13" t="n">
        <v>0.044705</v>
      </c>
      <c r="GC483" s="13" t="n">
        <v>-0.010179</v>
      </c>
    </row>
    <row r="484" customFormat="false" ht="15" hidden="false" customHeight="false" outlineLevel="0" collapsed="false">
      <c r="B484" s="8" t="str">
        <f aca="false">Deals!B484</f>
        <v>Mcdermott International Inc</v>
      </c>
      <c r="C484" s="12" t="n">
        <v>1</v>
      </c>
      <c r="D484" s="13" t="n">
        <v>0.097475</v>
      </c>
      <c r="E484" s="13" t="n">
        <v>-0.09572</v>
      </c>
      <c r="F484" s="13" t="n">
        <v>-0.083461</v>
      </c>
      <c r="G484" s="13" t="n">
        <v>0.073848</v>
      </c>
      <c r="H484" s="13" t="n">
        <v>-0.047053</v>
      </c>
      <c r="I484" s="13" t="n">
        <v>-0.580575</v>
      </c>
      <c r="J484" s="13" t="n">
        <v>0.126779</v>
      </c>
      <c r="K484" s="13" t="n">
        <v>-0.249139</v>
      </c>
      <c r="L484" s="13" t="n">
        <v>0.348624</v>
      </c>
      <c r="M484" s="13" t="n">
        <v>-0.038549</v>
      </c>
      <c r="N484" s="13" t="n">
        <v>-0.122642</v>
      </c>
      <c r="O484" s="13" t="n">
        <v>0.087366</v>
      </c>
      <c r="P484" s="13" t="n">
        <v>-0.253399</v>
      </c>
      <c r="Q484" s="13" t="n">
        <v>0.599338</v>
      </c>
      <c r="R484" s="13" t="n">
        <v>-0.335404</v>
      </c>
      <c r="S484" s="13" t="n">
        <v>-0.264798</v>
      </c>
      <c r="T484" s="13" t="n">
        <v>-0.572034</v>
      </c>
      <c r="U484" s="13" t="n">
        <v>-0.193069</v>
      </c>
      <c r="V484" s="13" t="n">
        <v>-0.508957</v>
      </c>
      <c r="W484" s="13" t="n">
        <v>-0.154673</v>
      </c>
      <c r="X484" s="13" t="n">
        <v>-0.091534</v>
      </c>
      <c r="Y484" s="13" t="n">
        <v>-0.105944</v>
      </c>
      <c r="Z484" s="13" t="n">
        <v>-0.319728</v>
      </c>
      <c r="AA484" s="13" t="n">
        <v>0.259626</v>
      </c>
      <c r="AB484" s="13" t="n">
        <v>0.07167</v>
      </c>
      <c r="AC484" s="13" t="n">
        <v>0.031663</v>
      </c>
      <c r="AD484" s="13" t="n">
        <v>0.02819</v>
      </c>
      <c r="AE484" s="13" t="n">
        <v>0.091547</v>
      </c>
      <c r="AF484" s="13" t="n">
        <v>-0.051048</v>
      </c>
      <c r="AG484" s="13" t="n">
        <v>0.061753</v>
      </c>
      <c r="AH484" s="13" t="n">
        <v>0.190474</v>
      </c>
      <c r="AI484" s="13" t="n">
        <v>0.071491</v>
      </c>
      <c r="AJ484" s="13" t="n">
        <v>0.089893</v>
      </c>
      <c r="AK484" s="13" t="n">
        <v>0.08839</v>
      </c>
      <c r="AL484" s="13" t="n">
        <v>0.074558</v>
      </c>
      <c r="AM484" s="13" t="n">
        <v>0.012305</v>
      </c>
      <c r="AN484" s="13" t="n">
        <v>0.071065</v>
      </c>
      <c r="AO484" s="13" t="n">
        <v>0.004465</v>
      </c>
      <c r="AP484" s="13" t="n">
        <v>-0.060784</v>
      </c>
      <c r="AQ484" s="13" t="n">
        <v>0.024565</v>
      </c>
      <c r="AR484" s="13" t="n">
        <v>0.033738</v>
      </c>
      <c r="AS484" s="13" t="n">
        <v>0.028453</v>
      </c>
      <c r="AT484" s="13" t="n">
        <v>-0.040391</v>
      </c>
      <c r="AU484" s="13" t="n">
        <v>0.050249</v>
      </c>
      <c r="AV484" s="13" t="n">
        <v>0.003868</v>
      </c>
      <c r="AW484" s="13" t="n">
        <v>0.027265</v>
      </c>
      <c r="AX484" s="13" t="n">
        <v>-0.000287</v>
      </c>
      <c r="AY484" s="13" t="n">
        <v>-0.060679</v>
      </c>
      <c r="AZ484" s="13" t="n">
        <v>0.059566</v>
      </c>
      <c r="BA484" s="13" t="n">
        <v>-0.128977</v>
      </c>
      <c r="BB484" s="13" t="n">
        <v>0.092258</v>
      </c>
      <c r="BC484" s="13" t="n">
        <v>-0.024771</v>
      </c>
      <c r="BD484" s="13" t="n">
        <v>-0.101276</v>
      </c>
      <c r="BE484" s="13" t="n">
        <v>0.157299</v>
      </c>
      <c r="BF484" s="13" t="n">
        <v>0.014679</v>
      </c>
      <c r="BG484" s="13" t="n">
        <v>-0.056763</v>
      </c>
      <c r="BH484" s="13" t="n">
        <v>0.066881</v>
      </c>
      <c r="BI484" s="13" t="n">
        <v>-0.015086</v>
      </c>
      <c r="BJ484" s="13" t="n">
        <v>-0.100858</v>
      </c>
      <c r="BK484" s="13" t="n">
        <v>-0.029129</v>
      </c>
      <c r="BM484" s="13" t="n">
        <v>0.037877</v>
      </c>
      <c r="BN484" s="13" t="n">
        <v>0.011497</v>
      </c>
      <c r="BO484" s="13" t="n">
        <v>0.024535</v>
      </c>
      <c r="BP484" s="13" t="n">
        <v>0.024763</v>
      </c>
      <c r="BQ484" s="13" t="n">
        <v>-0.016478</v>
      </c>
      <c r="BR484" s="13" t="n">
        <v>-0.086489</v>
      </c>
      <c r="BS484" s="13" t="n">
        <v>0.008929</v>
      </c>
      <c r="BT484" s="13" t="n">
        <v>-0.120666</v>
      </c>
      <c r="BU484" s="13" t="n">
        <v>0.107042</v>
      </c>
      <c r="BV484" s="13" t="n">
        <v>0.010244</v>
      </c>
      <c r="BW484" s="13" t="n">
        <v>-0.025975</v>
      </c>
      <c r="BX484" s="13" t="n">
        <v>0.030981</v>
      </c>
      <c r="BY484" s="13" t="n">
        <v>-0.107217</v>
      </c>
      <c r="BZ484" s="13" t="n">
        <v>0.066188</v>
      </c>
      <c r="CA484" s="13" t="n">
        <v>-0.000628</v>
      </c>
      <c r="CB484" s="13" t="n">
        <v>-0.097937</v>
      </c>
      <c r="CC484" s="13" t="n">
        <v>0.042482</v>
      </c>
      <c r="CD484" s="13" t="n">
        <v>0.017889</v>
      </c>
      <c r="CE484" s="13" t="n">
        <v>0.01786</v>
      </c>
      <c r="CF484" s="13" t="n">
        <v>0.06965</v>
      </c>
      <c r="CG484" s="13" t="n">
        <v>-0.091534</v>
      </c>
      <c r="CH484" s="13" t="n">
        <v>-0.105944</v>
      </c>
      <c r="CI484" s="13" t="n">
        <v>-0.319728</v>
      </c>
      <c r="CJ484" s="13" t="n">
        <v>0.259626</v>
      </c>
      <c r="CK484" s="13" t="n">
        <v>0.07167</v>
      </c>
      <c r="CL484" s="13" t="n">
        <v>0.031663</v>
      </c>
      <c r="CM484" s="13" t="n">
        <v>0.02819</v>
      </c>
      <c r="CN484" s="13" t="n">
        <v>0.091547</v>
      </c>
      <c r="CO484" s="13" t="n">
        <v>-0.051048</v>
      </c>
      <c r="CP484" s="13" t="n">
        <v>0.061753</v>
      </c>
      <c r="CQ484" s="13" t="n">
        <v>0.190474</v>
      </c>
      <c r="CR484" s="13" t="n">
        <v>0.071491</v>
      </c>
      <c r="CS484" s="13" t="n">
        <v>0.089893</v>
      </c>
      <c r="CT484" s="13" t="n">
        <v>0.08839</v>
      </c>
      <c r="CU484" s="13" t="n">
        <v>0.074558</v>
      </c>
      <c r="CV484" s="13" t="n">
        <v>0.012305</v>
      </c>
      <c r="CW484" s="13" t="n">
        <v>0.071065</v>
      </c>
      <c r="CX484" s="13" t="n">
        <v>0.004465</v>
      </c>
      <c r="CY484" s="13" t="n">
        <v>-0.060784</v>
      </c>
      <c r="CZ484" s="13" t="n">
        <v>0.024565</v>
      </c>
      <c r="DA484" s="13" t="n">
        <v>0.033738</v>
      </c>
      <c r="DB484" s="13" t="n">
        <v>0.028453</v>
      </c>
      <c r="DC484" s="13" t="n">
        <v>-0.040391</v>
      </c>
      <c r="DD484" s="13" t="n">
        <v>0.050249</v>
      </c>
      <c r="DE484" s="13" t="n">
        <v>0.003868</v>
      </c>
      <c r="DF484" s="13" t="n">
        <v>0.027265</v>
      </c>
      <c r="DG484" s="13" t="n">
        <v>-0.000287</v>
      </c>
      <c r="DH484" s="13" t="n">
        <v>-0.060679</v>
      </c>
      <c r="DI484" s="13" t="n">
        <v>0.059566</v>
      </c>
      <c r="DJ484" s="13" t="n">
        <v>-0.128977</v>
      </c>
      <c r="DK484" s="13" t="n">
        <v>0.092258</v>
      </c>
      <c r="DL484" s="13" t="n">
        <v>-0.024771</v>
      </c>
      <c r="DM484" s="13" t="n">
        <v>-0.101276</v>
      </c>
      <c r="DN484" s="13" t="n">
        <v>0.157299</v>
      </c>
      <c r="DO484" s="13" t="n">
        <v>0.014679</v>
      </c>
      <c r="DP484" s="13" t="n">
        <v>-0.056763</v>
      </c>
      <c r="DQ484" s="13" t="n">
        <v>0.066881</v>
      </c>
      <c r="DR484" s="13" t="n">
        <v>-0.015086</v>
      </c>
      <c r="DS484" s="13" t="n">
        <v>-0.100858</v>
      </c>
      <c r="DT484" s="13" t="n">
        <v>-0.029129</v>
      </c>
      <c r="DV484" s="13" t="n">
        <v>0.050541</v>
      </c>
      <c r="DW484" s="13" t="n">
        <v>0.002107</v>
      </c>
      <c r="DX484" s="13" t="n">
        <v>0.023667</v>
      </c>
      <c r="DY484" s="13" t="n">
        <v>0.028519</v>
      </c>
      <c r="DZ484" s="13" t="n">
        <v>-0.018531</v>
      </c>
      <c r="EA484" s="13" t="n">
        <v>-0.090754</v>
      </c>
      <c r="EB484" s="13" t="n">
        <v>0.003332</v>
      </c>
      <c r="EC484" s="13" t="n">
        <v>-0.123315</v>
      </c>
      <c r="ED484" s="13" t="n">
        <v>0.116389</v>
      </c>
      <c r="EE484" s="13" t="n">
        <v>0.014066</v>
      </c>
      <c r="EF484" s="13" t="n">
        <v>-0.037679</v>
      </c>
      <c r="EG484" s="13" t="n">
        <v>0.033327</v>
      </c>
      <c r="EH484" s="13" t="n">
        <v>-0.11674</v>
      </c>
      <c r="EI484" s="13" t="n">
        <v>0.059213</v>
      </c>
      <c r="EJ484" s="13" t="n">
        <v>0.002977</v>
      </c>
      <c r="EK484" s="13" t="n">
        <v>-0.104777</v>
      </c>
      <c r="EL484" s="13" t="n">
        <v>0.052888</v>
      </c>
      <c r="EM484" s="13" t="n">
        <v>0.012588</v>
      </c>
      <c r="EN484" s="13" t="n">
        <v>0.029324</v>
      </c>
      <c r="EO484" s="13" t="n">
        <v>0.092391</v>
      </c>
      <c r="EP484" s="13" t="n">
        <v>-0.112669</v>
      </c>
      <c r="EQ484" s="13" t="n">
        <v>-0.11454</v>
      </c>
      <c r="ER484" s="13" t="n">
        <v>-0.355793</v>
      </c>
      <c r="ES484" s="13" t="n">
        <v>0.412707</v>
      </c>
      <c r="ET484" s="13" t="n">
        <v>0.071711</v>
      </c>
      <c r="EU484" s="13" t="n">
        <v>0.066996</v>
      </c>
      <c r="EV484" s="13" t="n">
        <v>0.020001</v>
      </c>
      <c r="EW484" s="13" t="n">
        <v>0.09015</v>
      </c>
      <c r="EX484" s="13" t="n">
        <v>-0.059242</v>
      </c>
      <c r="EY484" s="13" t="n">
        <v>0.066831</v>
      </c>
      <c r="EZ484" s="13" t="n">
        <v>0.207981</v>
      </c>
      <c r="FA484" s="13" t="n">
        <v>0.066273</v>
      </c>
      <c r="FB484" s="13" t="n">
        <v>0.082058</v>
      </c>
      <c r="FC484" s="13" t="n">
        <v>0.104681</v>
      </c>
      <c r="FD484" s="13" t="n">
        <v>0.087232</v>
      </c>
      <c r="FE484" s="13" t="n">
        <v>0.018575</v>
      </c>
      <c r="FF484" s="13" t="n">
        <v>0.064895</v>
      </c>
      <c r="FG484" s="13" t="n">
        <v>-0.004041</v>
      </c>
      <c r="FH484" s="13" t="n">
        <v>-0.062834</v>
      </c>
      <c r="FI484" s="13" t="n">
        <v>0.023676</v>
      </c>
      <c r="FJ484" s="13" t="n">
        <v>0.038432</v>
      </c>
      <c r="FK484" s="13" t="n">
        <v>0.027954</v>
      </c>
      <c r="FL484" s="13" t="n">
        <v>-0.042826</v>
      </c>
      <c r="FM484" s="13" t="n">
        <v>0.047521</v>
      </c>
      <c r="FN484" s="13" t="n">
        <v>0.005107</v>
      </c>
      <c r="FO484" s="13" t="n">
        <v>0.031754</v>
      </c>
      <c r="FP484" s="13" t="n">
        <v>0.002859</v>
      </c>
      <c r="FQ484" s="13" t="n">
        <v>-0.064882</v>
      </c>
      <c r="FR484" s="13" t="n">
        <v>0.048428</v>
      </c>
      <c r="FS484" s="13" t="n">
        <v>-0.118309</v>
      </c>
      <c r="FT484" s="13" t="n">
        <v>0.088304</v>
      </c>
      <c r="FU484" s="13" t="n">
        <v>-0.01777</v>
      </c>
      <c r="FV484" s="13" t="n">
        <v>-0.107483</v>
      </c>
      <c r="FW484" s="13" t="n">
        <v>0.153918</v>
      </c>
      <c r="FX484" s="13" t="n">
        <v>0.014489</v>
      </c>
      <c r="FY484" s="13" t="n">
        <v>-0.056602</v>
      </c>
      <c r="FZ484" s="13" t="n">
        <v>0.077091</v>
      </c>
      <c r="GA484" s="13" t="n">
        <v>-0.018164</v>
      </c>
      <c r="GB484" s="13" t="n">
        <v>-0.10622</v>
      </c>
      <c r="GC484" s="13" t="n">
        <v>-0.03736</v>
      </c>
    </row>
    <row r="485" customFormat="false" ht="15" hidden="false" customHeight="false" outlineLevel="0" collapsed="false">
      <c r="B485" s="8" t="str">
        <f aca="false">Deals!B485</f>
        <v>Martin Marietta Materials, Inc.</v>
      </c>
      <c r="C485" s="12" t="n">
        <v>1</v>
      </c>
      <c r="D485" s="13" t="n">
        <v>0.146532</v>
      </c>
      <c r="E485" s="13" t="n">
        <v>0.002064</v>
      </c>
      <c r="F485" s="13" t="n">
        <v>-0.107061</v>
      </c>
      <c r="G485" s="13" t="n">
        <v>-0.001103</v>
      </c>
      <c r="H485" s="13" t="n">
        <v>-0.08439</v>
      </c>
      <c r="I485" s="13" t="n">
        <v>-0.058642</v>
      </c>
      <c r="J485" s="13" t="n">
        <v>0.116126</v>
      </c>
      <c r="K485" s="13" t="n">
        <v>-0.098694</v>
      </c>
      <c r="L485" s="13" t="n">
        <v>0.027986</v>
      </c>
      <c r="M485" s="13" t="n">
        <v>0.062939</v>
      </c>
      <c r="N485" s="13" t="n">
        <v>0.073802</v>
      </c>
      <c r="O485" s="13" t="n">
        <v>0.102992</v>
      </c>
      <c r="P485" s="13" t="n">
        <v>-0.049211</v>
      </c>
      <c r="Q485" s="13" t="n">
        <v>0.093159</v>
      </c>
      <c r="R485" s="13" t="n">
        <v>0.076659</v>
      </c>
      <c r="S485" s="13" t="n">
        <v>0.026519</v>
      </c>
      <c r="T485" s="13" t="n">
        <v>0.080112</v>
      </c>
      <c r="U485" s="13" t="n">
        <v>-0.044473</v>
      </c>
      <c r="V485" s="13" t="n">
        <v>0.026879</v>
      </c>
      <c r="W485" s="13" t="n">
        <v>0.041878</v>
      </c>
      <c r="X485" s="13" t="n">
        <v>-0.056644</v>
      </c>
      <c r="Y485" s="13" t="n">
        <v>-0.135406</v>
      </c>
      <c r="Z485" s="13" t="n">
        <v>-0.168329</v>
      </c>
      <c r="AA485" s="13" t="n">
        <v>0.005285</v>
      </c>
      <c r="AB485" s="13" t="n">
        <v>0.012669</v>
      </c>
      <c r="AC485" s="13" t="n">
        <v>0.075381</v>
      </c>
      <c r="AD485" s="13" t="n">
        <v>0.002953</v>
      </c>
      <c r="AE485" s="13" t="n">
        <v>-0.018052</v>
      </c>
      <c r="AF485" s="13" t="n">
        <v>0.160152</v>
      </c>
      <c r="AG485" s="13" t="n">
        <v>0.131671</v>
      </c>
      <c r="AH485" s="13" t="n">
        <v>-0.000563</v>
      </c>
      <c r="AI485" s="13" t="n">
        <v>0.069043</v>
      </c>
      <c r="AJ485" s="13" t="n">
        <v>0.012114</v>
      </c>
      <c r="AK485" s="13" t="n">
        <v>0.174072</v>
      </c>
      <c r="AL485" s="13" t="n">
        <v>-0.003117</v>
      </c>
      <c r="AM485" s="13" t="n">
        <v>0.051516</v>
      </c>
      <c r="AN485" s="13" t="n">
        <v>0.031434</v>
      </c>
      <c r="AO485" s="13" t="n">
        <v>-0.032559</v>
      </c>
      <c r="AP485" s="13" t="n">
        <v>0.03266</v>
      </c>
      <c r="AQ485" s="13" t="n">
        <v>0.051087</v>
      </c>
      <c r="AR485" s="13" t="n">
        <v>-0.10379</v>
      </c>
      <c r="AS485" s="13" t="n">
        <v>0.149731</v>
      </c>
      <c r="AT485" s="13" t="n">
        <v>0.028714</v>
      </c>
      <c r="AU485" s="13" t="n">
        <v>0.09172</v>
      </c>
      <c r="AV485" s="13" t="n">
        <v>-0.11668</v>
      </c>
      <c r="AW485" s="13" t="n">
        <v>-0.023412</v>
      </c>
      <c r="AX485" s="13" t="n">
        <v>0.01447</v>
      </c>
      <c r="AY485" s="13" t="n">
        <v>-0.079685</v>
      </c>
      <c r="AZ485" s="13" t="n">
        <v>-0.040173</v>
      </c>
      <c r="BA485" s="13" t="n">
        <v>-0.118275</v>
      </c>
      <c r="BB485" s="13" t="n">
        <v>0.176581</v>
      </c>
      <c r="BC485" s="13" t="n">
        <v>-0.010537</v>
      </c>
      <c r="BD485" s="13" t="n">
        <v>-0.073682</v>
      </c>
      <c r="BE485" s="13" t="n">
        <v>0.043125</v>
      </c>
      <c r="BF485" s="13" t="n">
        <v>0.092744</v>
      </c>
      <c r="BG485" s="13" t="n">
        <v>-0.077794</v>
      </c>
      <c r="BH485" s="13" t="n">
        <v>0.064118</v>
      </c>
      <c r="BI485" s="13" t="n">
        <v>0.00064</v>
      </c>
      <c r="BJ485" s="13" t="n">
        <v>-0.011532</v>
      </c>
      <c r="BK485" s="13" t="n">
        <v>0.022926</v>
      </c>
      <c r="BM485" s="13" t="n">
        <v>0.024488</v>
      </c>
      <c r="BN485" s="13" t="n">
        <v>-0.002915</v>
      </c>
      <c r="BO485" s="13" t="n">
        <v>0.024557</v>
      </c>
      <c r="BP485" s="13" t="n">
        <v>-0.006231</v>
      </c>
      <c r="BQ485" s="13" t="n">
        <v>-0.01801</v>
      </c>
      <c r="BR485" s="13" t="n">
        <v>-0.08171</v>
      </c>
      <c r="BS485" s="13" t="n">
        <v>0.035196</v>
      </c>
      <c r="BT485" s="13" t="n">
        <v>-0.10699</v>
      </c>
      <c r="BU485" s="13" t="n">
        <v>0.105701</v>
      </c>
      <c r="BV485" s="13" t="n">
        <v>0.030243</v>
      </c>
      <c r="BW485" s="13" t="n">
        <v>-0.005953</v>
      </c>
      <c r="BX485" s="13" t="n">
        <v>0.042376</v>
      </c>
      <c r="BY485" s="13" t="n">
        <v>-0.07346</v>
      </c>
      <c r="BZ485" s="13" t="n">
        <v>0.088546</v>
      </c>
      <c r="CA485" s="13" t="n">
        <v>0.020084</v>
      </c>
      <c r="CB485" s="13" t="n">
        <v>-0.048928</v>
      </c>
      <c r="CC485" s="13" t="n">
        <v>0.052103</v>
      </c>
      <c r="CD485" s="13" t="n">
        <v>-0.001482</v>
      </c>
      <c r="CE485" s="13" t="n">
        <v>0.033055</v>
      </c>
      <c r="CF485" s="13" t="n">
        <v>0.036052</v>
      </c>
      <c r="CG485" s="13" t="n">
        <v>-0.016351</v>
      </c>
      <c r="CH485" s="13" t="n">
        <v>-0.092258</v>
      </c>
      <c r="CI485" s="13" t="n">
        <v>-0.198695</v>
      </c>
      <c r="CJ485" s="13" t="n">
        <v>0.116597</v>
      </c>
      <c r="CK485" s="13" t="n">
        <v>0.058158</v>
      </c>
      <c r="CL485" s="13" t="n">
        <v>-0.009049</v>
      </c>
      <c r="CM485" s="13" t="n">
        <v>0.060667</v>
      </c>
      <c r="CN485" s="13" t="n">
        <v>0.04837</v>
      </c>
      <c r="CO485" s="13" t="n">
        <v>-0.036757</v>
      </c>
      <c r="CP485" s="13" t="n">
        <v>0.014828</v>
      </c>
      <c r="CQ485" s="13" t="n">
        <v>0.168167</v>
      </c>
      <c r="CR485" s="13" t="n">
        <v>0.045756</v>
      </c>
      <c r="CS485" s="13" t="n">
        <v>-0.002059</v>
      </c>
      <c r="CT485" s="13" t="n">
        <v>0.092254</v>
      </c>
      <c r="CU485" s="13" t="n">
        <v>0.040771</v>
      </c>
      <c r="CV485" s="13" t="n">
        <v>0.058012</v>
      </c>
      <c r="CW485" s="13" t="n">
        <v>0.022358</v>
      </c>
      <c r="CX485" s="13" t="n">
        <v>-0.012513</v>
      </c>
      <c r="CY485" s="13" t="n">
        <v>-0.012862</v>
      </c>
      <c r="CZ485" s="13" t="n">
        <v>0.016428</v>
      </c>
      <c r="DA485" s="13" t="n">
        <v>-0.021588</v>
      </c>
      <c r="DB485" s="13" t="n">
        <v>0.053756</v>
      </c>
      <c r="DC485" s="13" t="n">
        <v>-0.030463</v>
      </c>
      <c r="DD485" s="13" t="n">
        <v>0.054007</v>
      </c>
      <c r="DE485" s="13" t="n">
        <v>-0.041405</v>
      </c>
      <c r="DF485" s="13" t="n">
        <v>0.006859</v>
      </c>
      <c r="DG485" s="13" t="n">
        <v>0.035932</v>
      </c>
      <c r="DH485" s="13" t="n">
        <v>-0.048852</v>
      </c>
      <c r="DI485" s="13" t="n">
        <v>0.044371</v>
      </c>
      <c r="DJ485" s="13" t="n">
        <v>-0.113068</v>
      </c>
      <c r="DK485" s="13" t="n">
        <v>0.068956</v>
      </c>
      <c r="DL485" s="13" t="n">
        <v>-0.039545</v>
      </c>
      <c r="DM485" s="13" t="n">
        <v>-0.111256</v>
      </c>
      <c r="DN485" s="13" t="n">
        <v>0.1186</v>
      </c>
      <c r="DO485" s="13" t="n">
        <v>0.053685</v>
      </c>
      <c r="DP485" s="13" t="n">
        <v>-0.047152</v>
      </c>
      <c r="DQ485" s="13" t="n">
        <v>0.08114</v>
      </c>
      <c r="DR485" s="13" t="n">
        <v>-0.029058</v>
      </c>
      <c r="DS485" s="13" t="n">
        <v>-0.025019</v>
      </c>
      <c r="DT485" s="13" t="n">
        <v>-0.00394</v>
      </c>
      <c r="DV485" s="13" t="n">
        <v>0.020404</v>
      </c>
      <c r="DW485" s="13" t="n">
        <v>0.010759</v>
      </c>
      <c r="DX485" s="13" t="n">
        <v>0.021261</v>
      </c>
      <c r="DY485" s="13" t="n">
        <v>-0.004456</v>
      </c>
      <c r="DZ485" s="13" t="n">
        <v>-0.021531</v>
      </c>
      <c r="EA485" s="13" t="n">
        <v>-0.081302</v>
      </c>
      <c r="EB485" s="13" t="n">
        <v>0.037363</v>
      </c>
      <c r="EC485" s="13" t="n">
        <v>-0.112171</v>
      </c>
      <c r="ED485" s="13" t="n">
        <v>0.114885</v>
      </c>
      <c r="EE485" s="13" t="n">
        <v>0.037869</v>
      </c>
      <c r="EF485" s="13" t="n">
        <v>-0.012058</v>
      </c>
      <c r="EG485" s="13" t="n">
        <v>0.043934</v>
      </c>
      <c r="EH485" s="13" t="n">
        <v>-0.072258</v>
      </c>
      <c r="EI485" s="13" t="n">
        <v>0.097213</v>
      </c>
      <c r="EJ485" s="13" t="n">
        <v>0.0207</v>
      </c>
      <c r="EK485" s="13" t="n">
        <v>-0.053504</v>
      </c>
      <c r="EL485" s="13" t="n">
        <v>0.051649</v>
      </c>
      <c r="EM485" s="13" t="n">
        <v>0.001274</v>
      </c>
      <c r="EN485" s="13" t="n">
        <v>0.037843</v>
      </c>
      <c r="EO485" s="13" t="n">
        <v>0.039703</v>
      </c>
      <c r="EP485" s="13" t="n">
        <v>-0.021457</v>
      </c>
      <c r="EQ485" s="13" t="n">
        <v>-0.087648</v>
      </c>
      <c r="ER485" s="13" t="n">
        <v>-0.212334</v>
      </c>
      <c r="ES485" s="13" t="n">
        <v>0.135337</v>
      </c>
      <c r="ET485" s="13" t="n">
        <v>0.059304</v>
      </c>
      <c r="EU485" s="13" t="n">
        <v>-0.006226</v>
      </c>
      <c r="EV485" s="13" t="n">
        <v>0.062515</v>
      </c>
      <c r="EW485" s="13" t="n">
        <v>0.051584</v>
      </c>
      <c r="EX485" s="13" t="n">
        <v>-0.040409</v>
      </c>
      <c r="EY485" s="13" t="n">
        <v>0.018557</v>
      </c>
      <c r="EZ485" s="13" t="n">
        <v>0.172917</v>
      </c>
      <c r="FA485" s="13" t="n">
        <v>0.041069</v>
      </c>
      <c r="FB485" s="13" t="n">
        <v>0.00476</v>
      </c>
      <c r="FC485" s="13" t="n">
        <v>0.081124</v>
      </c>
      <c r="FD485" s="13" t="n">
        <v>0.054214</v>
      </c>
      <c r="FE485" s="13" t="n">
        <v>0.05332</v>
      </c>
      <c r="FF485" s="13" t="n">
        <v>0.016144</v>
      </c>
      <c r="FG485" s="13" t="n">
        <v>-0.008976</v>
      </c>
      <c r="FH485" s="13" t="n">
        <v>-0.011142</v>
      </c>
      <c r="FI485" s="13" t="n">
        <v>0.012908</v>
      </c>
      <c r="FJ485" s="13" t="n">
        <v>-0.016159</v>
      </c>
      <c r="FK485" s="13" t="n">
        <v>0.052565</v>
      </c>
      <c r="FL485" s="13" t="n">
        <v>-0.036406</v>
      </c>
      <c r="FM485" s="13" t="n">
        <v>0.050779</v>
      </c>
      <c r="FN485" s="13" t="n">
        <v>-0.041859</v>
      </c>
      <c r="FO485" s="13" t="n">
        <v>0.00545</v>
      </c>
      <c r="FP485" s="13" t="n">
        <v>0.028508</v>
      </c>
      <c r="FQ485" s="13" t="n">
        <v>-0.054502</v>
      </c>
      <c r="FR485" s="13" t="n">
        <v>0.038173</v>
      </c>
      <c r="FS485" s="13" t="n">
        <v>-0.110414</v>
      </c>
      <c r="FT485" s="13" t="n">
        <v>0.073636</v>
      </c>
      <c r="FU485" s="13" t="n">
        <v>-0.035969</v>
      </c>
      <c r="FV485" s="13" t="n">
        <v>-0.110605</v>
      </c>
      <c r="FW485" s="13" t="n">
        <v>0.118592</v>
      </c>
      <c r="FX485" s="13" t="n">
        <v>0.057764</v>
      </c>
      <c r="FY485" s="13" t="n">
        <v>-0.048956</v>
      </c>
      <c r="FZ485" s="13" t="n">
        <v>0.092385</v>
      </c>
      <c r="GA485" s="13" t="n">
        <v>-0.027413</v>
      </c>
      <c r="GB485" s="13" t="n">
        <v>-0.02707</v>
      </c>
      <c r="GC485" s="13" t="n">
        <v>-0.006752</v>
      </c>
    </row>
    <row r="486" customFormat="false" ht="15" hidden="false" customHeight="false" outlineLevel="0" collapsed="false">
      <c r="B486" s="8" t="str">
        <f aca="false">Deals!B486</f>
        <v>W. R. Grace &amp; Co.</v>
      </c>
      <c r="C486" s="12" t="n">
        <v>1</v>
      </c>
      <c r="D486" s="13" t="n">
        <v>0.049532</v>
      </c>
      <c r="E486" s="13" t="n">
        <v>0.024026</v>
      </c>
      <c r="F486" s="13" t="n">
        <v>0.007502</v>
      </c>
      <c r="G486" s="13" t="n">
        <v>-0.040076</v>
      </c>
      <c r="H486" s="13" t="n">
        <v>0.011322</v>
      </c>
      <c r="I486" s="13" t="n">
        <v>-0.093339</v>
      </c>
      <c r="J486" s="13" t="n">
        <v>-0.010958</v>
      </c>
      <c r="K486" s="13" t="n">
        <v>0.016761</v>
      </c>
      <c r="L486" s="13" t="n">
        <v>0.093976</v>
      </c>
      <c r="M486" s="13" t="n">
        <v>0.097592</v>
      </c>
      <c r="N486" s="13" t="n">
        <v>0.004764</v>
      </c>
      <c r="O486" s="13" t="n">
        <v>-0.031522</v>
      </c>
      <c r="P486" s="13" t="n">
        <v>-0.063906</v>
      </c>
      <c r="Q486" s="13" t="n">
        <v>0.079881</v>
      </c>
      <c r="R486" s="13" t="n">
        <v>-0.109053</v>
      </c>
      <c r="S486" s="13" t="n">
        <v>0.002507</v>
      </c>
      <c r="T486" s="13" t="n">
        <v>-0.01403</v>
      </c>
      <c r="U486" s="13" t="n">
        <v>-0.004643</v>
      </c>
      <c r="V486" s="13" t="n">
        <v>0.009782</v>
      </c>
      <c r="W486" s="13" t="n">
        <v>0.045189</v>
      </c>
      <c r="X486" s="13" t="n">
        <v>-0.035648</v>
      </c>
      <c r="Y486" s="13" t="n">
        <v>-0.155879</v>
      </c>
      <c r="Z486" s="13" t="n">
        <v>-0.37058</v>
      </c>
      <c r="AA486" s="13" t="n">
        <v>0.326685</v>
      </c>
      <c r="AB486" s="13" t="n">
        <v>0.111582</v>
      </c>
      <c r="AC486" s="13" t="n">
        <v>-0.026628</v>
      </c>
      <c r="AD486" s="13" t="n">
        <v>-0.092108</v>
      </c>
      <c r="AE486" s="13" t="n">
        <v>-0.110991</v>
      </c>
      <c r="AF486" s="13" t="n">
        <v>-0.010317</v>
      </c>
      <c r="AG486" s="13" t="n">
        <v>0.079424</v>
      </c>
      <c r="AH486" s="13" t="n">
        <v>0.265118</v>
      </c>
      <c r="AI486" s="13" t="n">
        <v>0.001827</v>
      </c>
      <c r="AJ486" s="13" t="n">
        <v>0.058373</v>
      </c>
      <c r="AK486" s="13" t="n">
        <v>0.021372</v>
      </c>
      <c r="AL486" s="13" t="n">
        <v>0.015694</v>
      </c>
      <c r="AM486" s="13" t="n">
        <v>0.148179</v>
      </c>
      <c r="AN486" s="13" t="n">
        <v>-0.003055</v>
      </c>
      <c r="AO486" s="13" t="n">
        <v>0.008757</v>
      </c>
      <c r="AP486" s="13" t="n">
        <v>0.006944</v>
      </c>
      <c r="AQ486" s="13" t="n">
        <v>0.000575</v>
      </c>
      <c r="AR486" s="13" t="n">
        <v>-0.038561</v>
      </c>
      <c r="AS486" s="13" t="n">
        <v>0.046626</v>
      </c>
      <c r="AT486" s="13" t="n">
        <v>-0.08576</v>
      </c>
      <c r="AU486" s="13" t="n">
        <v>0.000968</v>
      </c>
      <c r="AV486" s="13" t="n">
        <v>-0.142109</v>
      </c>
      <c r="AW486" s="13" t="n">
        <v>-0.007716</v>
      </c>
      <c r="AX486" s="13" t="n">
        <v>0.017833</v>
      </c>
      <c r="AY486" s="13" t="n">
        <v>-0.117955</v>
      </c>
      <c r="AZ486" s="13" t="n">
        <v>-0.053077</v>
      </c>
      <c r="BA486" s="13" t="n">
        <v>-0.044319</v>
      </c>
      <c r="BB486" s="13" t="n">
        <v>0.116268</v>
      </c>
      <c r="BC486" s="13" t="n">
        <v>-0.038541</v>
      </c>
      <c r="BD486" s="13" t="n">
        <v>-0.088512</v>
      </c>
      <c r="BE486" s="13" t="n">
        <v>0.034639</v>
      </c>
      <c r="BF486" s="13" t="n">
        <v>0.031372</v>
      </c>
      <c r="BG486" s="13" t="n">
        <v>-0.043533</v>
      </c>
      <c r="BH486" s="13" t="n">
        <v>0.106176</v>
      </c>
      <c r="BI486" s="13" t="n">
        <v>-0.003618</v>
      </c>
      <c r="BJ486" s="13" t="n">
        <v>-0.008652</v>
      </c>
      <c r="BK486" s="13" t="n">
        <v>-0.032515</v>
      </c>
      <c r="BM486" s="13" t="n">
        <v>0.060957</v>
      </c>
      <c r="BN486" s="13" t="n">
        <v>-0.00261</v>
      </c>
      <c r="BO486" s="13" t="n">
        <v>0.012289</v>
      </c>
      <c r="BP486" s="13" t="n">
        <v>0.06538</v>
      </c>
      <c r="BQ486" s="13" t="n">
        <v>-0.019284</v>
      </c>
      <c r="BR486" s="13" t="n">
        <v>-0.134942</v>
      </c>
      <c r="BS486" s="13" t="n">
        <v>0.003477</v>
      </c>
      <c r="BT486" s="13" t="n">
        <v>-0.11214</v>
      </c>
      <c r="BU486" s="13" t="n">
        <v>0.142621</v>
      </c>
      <c r="BV486" s="13" t="n">
        <v>0.067853</v>
      </c>
      <c r="BW486" s="13" t="n">
        <v>-0.013378</v>
      </c>
      <c r="BX486" s="13" t="n">
        <v>0.031745</v>
      </c>
      <c r="BY486" s="13" t="n">
        <v>-0.054149</v>
      </c>
      <c r="BZ486" s="13" t="n">
        <v>0.095155</v>
      </c>
      <c r="CA486" s="13" t="n">
        <v>0.030932</v>
      </c>
      <c r="CB486" s="13" t="n">
        <v>-0.053799</v>
      </c>
      <c r="CC486" s="13" t="n">
        <v>-0.033039</v>
      </c>
      <c r="CD486" s="13" t="n">
        <v>0.038854</v>
      </c>
      <c r="CE486" s="13" t="n">
        <v>0.07419</v>
      </c>
      <c r="CF486" s="13" t="n">
        <v>0.002582</v>
      </c>
      <c r="CG486" s="13" t="n">
        <v>-0.010175</v>
      </c>
      <c r="CH486" s="13" t="n">
        <v>-0.066114</v>
      </c>
      <c r="CI486" s="13" t="n">
        <v>-0.177333</v>
      </c>
      <c r="CJ486" s="13" t="n">
        <v>0.175214</v>
      </c>
      <c r="CK486" s="13" t="n">
        <v>0.124257</v>
      </c>
      <c r="CL486" s="13" t="n">
        <v>0.046007</v>
      </c>
      <c r="CM486" s="13" t="n">
        <v>0.011045</v>
      </c>
      <c r="CN486" s="13" t="n">
        <v>0.084196</v>
      </c>
      <c r="CO486" s="13" t="n">
        <v>-0.031087</v>
      </c>
      <c r="CP486" s="13" t="n">
        <v>0.030388</v>
      </c>
      <c r="CQ486" s="13" t="n">
        <v>0.207556</v>
      </c>
      <c r="CR486" s="13" t="n">
        <v>0.12645</v>
      </c>
      <c r="CS486" s="13" t="n">
        <v>0.024415</v>
      </c>
      <c r="CT486" s="13" t="n">
        <v>-0.000483</v>
      </c>
      <c r="CU486" s="13" t="n">
        <v>-0.047837</v>
      </c>
      <c r="CV486" s="13" t="n">
        <v>0.02869</v>
      </c>
      <c r="CW486" s="13" t="n">
        <v>-0.033421</v>
      </c>
      <c r="CX486" s="13" t="n">
        <v>0.054695</v>
      </c>
      <c r="CY486" s="13" t="n">
        <v>-0.02501</v>
      </c>
      <c r="CZ486" s="13" t="n">
        <v>0.019022</v>
      </c>
      <c r="DA486" s="13" t="n">
        <v>-0.038561</v>
      </c>
      <c r="DB486" s="13" t="n">
        <v>0.046626</v>
      </c>
      <c r="DC486" s="13" t="n">
        <v>-0.08576</v>
      </c>
      <c r="DD486" s="13" t="n">
        <v>0.000968</v>
      </c>
      <c r="DE486" s="13" t="n">
        <v>-0.142109</v>
      </c>
      <c r="DF486" s="13" t="n">
        <v>-0.007716</v>
      </c>
      <c r="DG486" s="13" t="n">
        <v>0.017833</v>
      </c>
      <c r="DH486" s="13" t="n">
        <v>-0.117955</v>
      </c>
      <c r="DI486" s="13" t="n">
        <v>-0.053077</v>
      </c>
      <c r="DJ486" s="13" t="n">
        <v>-0.044319</v>
      </c>
      <c r="DK486" s="13" t="n">
        <v>0.116268</v>
      </c>
      <c r="DL486" s="13" t="n">
        <v>-0.038541</v>
      </c>
      <c r="DM486" s="13" t="n">
        <v>-0.088512</v>
      </c>
      <c r="DN486" s="13" t="n">
        <v>0.034639</v>
      </c>
      <c r="DO486" s="13" t="n">
        <v>0.031372</v>
      </c>
      <c r="DP486" s="13" t="n">
        <v>-0.043533</v>
      </c>
      <c r="DQ486" s="13" t="n">
        <v>0.106176</v>
      </c>
      <c r="DR486" s="13" t="n">
        <v>-0.003618</v>
      </c>
      <c r="DS486" s="13" t="n">
        <v>-0.008652</v>
      </c>
      <c r="DT486" s="13" t="n">
        <v>-0.032515</v>
      </c>
      <c r="DV486" s="13" t="n">
        <v>0.061318</v>
      </c>
      <c r="DW486" s="13" t="n">
        <v>0.013706</v>
      </c>
      <c r="DX486" s="13" t="n">
        <v>0.011294</v>
      </c>
      <c r="DY486" s="13" t="n">
        <v>0.06077</v>
      </c>
      <c r="DZ486" s="13" t="n">
        <v>-0.023636</v>
      </c>
      <c r="EA486" s="13" t="n">
        <v>-0.143435</v>
      </c>
      <c r="EB486" s="13" t="n">
        <v>0.012373</v>
      </c>
      <c r="EC486" s="13" t="n">
        <v>-0.111642</v>
      </c>
      <c r="ED486" s="13" t="n">
        <v>0.160467</v>
      </c>
      <c r="EE486" s="13" t="n">
        <v>0.062815</v>
      </c>
      <c r="EF486" s="13" t="n">
        <v>-0.010624</v>
      </c>
      <c r="EG486" s="13" t="n">
        <v>0.022678</v>
      </c>
      <c r="EH486" s="13" t="n">
        <v>-0.07708</v>
      </c>
      <c r="EI486" s="13" t="n">
        <v>0.091022</v>
      </c>
      <c r="EJ486" s="13" t="n">
        <v>0.026044</v>
      </c>
      <c r="EK486" s="13" t="n">
        <v>-0.051077</v>
      </c>
      <c r="EL486" s="13" t="n">
        <v>-0.027706</v>
      </c>
      <c r="EM486" s="13" t="n">
        <v>0.049115</v>
      </c>
      <c r="EN486" s="13" t="n">
        <v>0.074613</v>
      </c>
      <c r="EO486" s="13" t="n">
        <v>0.002853</v>
      </c>
      <c r="EP486" s="13" t="n">
        <v>-0.004408</v>
      </c>
      <c r="EQ486" s="13" t="n">
        <v>-0.062037</v>
      </c>
      <c r="ER486" s="13" t="n">
        <v>-0.189678</v>
      </c>
      <c r="ES486" s="13" t="n">
        <v>0.196761</v>
      </c>
      <c r="ET486" s="13" t="n">
        <v>0.118762</v>
      </c>
      <c r="EU486" s="13" t="n">
        <v>0.046814</v>
      </c>
      <c r="EV486" s="13" t="n">
        <v>0.008228</v>
      </c>
      <c r="EW486" s="13" t="n">
        <v>0.084717</v>
      </c>
      <c r="EX486" s="13" t="n">
        <v>-0.030373</v>
      </c>
      <c r="EY486" s="13" t="n">
        <v>0.034269</v>
      </c>
      <c r="EZ486" s="13" t="n">
        <v>0.21392</v>
      </c>
      <c r="FA486" s="13" t="n">
        <v>0.129432</v>
      </c>
      <c r="FB486" s="13" t="n">
        <v>0.017059</v>
      </c>
      <c r="FC486" s="13" t="n">
        <v>0.021424</v>
      </c>
      <c r="FD486" s="13" t="n">
        <v>-0.036464</v>
      </c>
      <c r="FE486" s="13" t="n">
        <v>0.030769</v>
      </c>
      <c r="FF486" s="13" t="n">
        <v>-0.028421</v>
      </c>
      <c r="FG486" s="13" t="n">
        <v>0.061708</v>
      </c>
      <c r="FH486" s="13" t="n">
        <v>-0.023545</v>
      </c>
      <c r="FI486" s="13" t="n">
        <v>0.015868</v>
      </c>
      <c r="FJ486" s="13" t="n">
        <v>-0.039964</v>
      </c>
      <c r="FK486" s="13" t="n">
        <v>0.047113</v>
      </c>
      <c r="FL486" s="13" t="n">
        <v>-0.084736</v>
      </c>
      <c r="FM486" s="13" t="n">
        <v>-0.003415</v>
      </c>
      <c r="FN486" s="13" t="n">
        <v>-0.141596</v>
      </c>
      <c r="FO486" s="13" t="n">
        <v>-0.016339</v>
      </c>
      <c r="FP486" s="13" t="n">
        <v>0.004296</v>
      </c>
      <c r="FQ486" s="13" t="n">
        <v>-0.138311</v>
      </c>
      <c r="FR486" s="13" t="n">
        <v>-0.045222</v>
      </c>
      <c r="FS486" s="13" t="n">
        <v>-0.046504</v>
      </c>
      <c r="FT486" s="13" t="n">
        <v>0.116767</v>
      </c>
      <c r="FU486" s="13" t="n">
        <v>-0.030875</v>
      </c>
      <c r="FV486" s="13" t="n">
        <v>-0.092886</v>
      </c>
      <c r="FW486" s="13" t="n">
        <v>0.038196</v>
      </c>
      <c r="FX486" s="13" t="n">
        <v>0.031364</v>
      </c>
      <c r="FY486" s="13" t="n">
        <v>-0.050589</v>
      </c>
      <c r="FZ486" s="13" t="n">
        <v>0.12749</v>
      </c>
      <c r="GA486" s="13" t="n">
        <v>-0.008377</v>
      </c>
      <c r="GB486" s="13" t="n">
        <v>-0.018392</v>
      </c>
      <c r="GC486" s="13" t="n">
        <v>-0.031244</v>
      </c>
    </row>
    <row r="487" customFormat="false" ht="15" hidden="false" customHeight="false" outlineLevel="0" collapsed="false">
      <c r="B487" s="8" t="str">
        <f aca="false">Deals!B487</f>
        <v>Crown Holdings, Inc.</v>
      </c>
      <c r="C487" s="12" t="n">
        <v>1</v>
      </c>
      <c r="D487" s="13" t="n">
        <v>-0.130417</v>
      </c>
      <c r="E487" s="13" t="n">
        <v>0.032764</v>
      </c>
      <c r="F487" s="13" t="n">
        <v>0.011394</v>
      </c>
      <c r="G487" s="13" t="n">
        <v>-0.054341</v>
      </c>
      <c r="H487" s="13" t="n">
        <v>0.121233</v>
      </c>
      <c r="I487" s="13" t="n">
        <v>-0.118958</v>
      </c>
      <c r="J487" s="13" t="n">
        <v>0.21258</v>
      </c>
      <c r="K487" s="13" t="n">
        <v>-0.189353</v>
      </c>
      <c r="L487" s="13" t="n">
        <v>0.226846</v>
      </c>
      <c r="M487" s="13" t="n">
        <v>0.06451</v>
      </c>
      <c r="N487" s="13" t="n">
        <v>0.005157</v>
      </c>
      <c r="O487" s="13" t="n">
        <v>0.065237</v>
      </c>
      <c r="P487" s="13" t="n">
        <v>-0.046448</v>
      </c>
      <c r="Q487" s="13" t="n">
        <v>0.102291</v>
      </c>
      <c r="R487" s="13" t="n">
        <v>0.047627</v>
      </c>
      <c r="S487" s="13" t="n">
        <v>0.028589</v>
      </c>
      <c r="T487" s="13" t="n">
        <v>0.003341</v>
      </c>
      <c r="U487" s="13" t="n">
        <v>0.102634</v>
      </c>
      <c r="V487" s="13" t="n">
        <v>0.04201</v>
      </c>
      <c r="W487" s="13" t="n">
        <v>-0.044269</v>
      </c>
      <c r="X487" s="13" t="n">
        <v>0.02054</v>
      </c>
      <c r="Y487" s="13" t="n">
        <v>-0.047683</v>
      </c>
      <c r="Z487" s="13" t="n">
        <v>-0.176738</v>
      </c>
      <c r="AA487" s="13" t="n">
        <v>0.109752</v>
      </c>
      <c r="AB487" s="13" t="n">
        <v>0.015836</v>
      </c>
      <c r="AC487" s="13" t="n">
        <v>-0.004585</v>
      </c>
      <c r="AD487" s="13" t="n">
        <v>0.099033</v>
      </c>
      <c r="AE487" s="13" t="n">
        <v>0.073624</v>
      </c>
      <c r="AF487" s="13" t="n">
        <v>0.00013</v>
      </c>
      <c r="AG487" s="13" t="n">
        <v>0.116315</v>
      </c>
      <c r="AH487" s="13" t="n">
        <v>0.098485</v>
      </c>
      <c r="AI487" s="13" t="n">
        <v>0.06313</v>
      </c>
      <c r="AJ487" s="13" t="n">
        <v>-0.100299</v>
      </c>
      <c r="AK487" s="13" t="n">
        <v>0.060011</v>
      </c>
      <c r="AL487" s="13" t="n">
        <v>0.017581</v>
      </c>
      <c r="AM487" s="13" t="n">
        <v>0.131492</v>
      </c>
      <c r="AN487" s="13" t="n">
        <v>-0.057923</v>
      </c>
      <c r="AO487" s="13" t="n">
        <v>-0.009977</v>
      </c>
      <c r="AP487" s="13" t="n">
        <v>-0.02397</v>
      </c>
      <c r="AQ487" s="13" t="n">
        <v>0.102546</v>
      </c>
      <c r="AR487" s="13" t="n">
        <v>-0.082066</v>
      </c>
      <c r="AS487" s="13" t="n">
        <v>0.031852</v>
      </c>
      <c r="AT487" s="13" t="n">
        <v>0.019329</v>
      </c>
      <c r="AU487" s="13" t="n">
        <v>0.045558</v>
      </c>
      <c r="AV487" s="13" t="n">
        <v>0.034171</v>
      </c>
      <c r="AW487" s="13" t="n">
        <v>0.07229</v>
      </c>
      <c r="AX487" s="13" t="n">
        <v>0.021521</v>
      </c>
      <c r="AY487" s="13" t="n">
        <v>-0.120313</v>
      </c>
      <c r="AZ487" s="13" t="n">
        <v>-0.048891</v>
      </c>
      <c r="BA487" s="13" t="n">
        <v>-0.117484</v>
      </c>
      <c r="BB487" s="13" t="n">
        <v>0.103179</v>
      </c>
      <c r="BC487" s="13" t="n">
        <v>-0.106904</v>
      </c>
      <c r="BD487" s="13" t="n">
        <v>-0.10553</v>
      </c>
      <c r="BE487" s="13" t="n">
        <v>-0.153523</v>
      </c>
      <c r="BF487" s="13" t="n">
        <v>0.201779</v>
      </c>
      <c r="BG487" s="13" t="n">
        <v>0</v>
      </c>
      <c r="BH487" s="13" t="n">
        <v>0.072376</v>
      </c>
      <c r="BI487" s="13" t="n">
        <v>-0.018716</v>
      </c>
      <c r="BJ487" s="13" t="n">
        <v>-0.041151</v>
      </c>
      <c r="BK487" s="13" t="n">
        <v>0.037118</v>
      </c>
      <c r="BM487" s="13" t="n">
        <v>0.041052</v>
      </c>
      <c r="BN487" s="13" t="n">
        <v>0.01575</v>
      </c>
      <c r="BO487" s="13" t="n">
        <v>0.0235</v>
      </c>
      <c r="BP487" s="13" t="n">
        <v>0.07386</v>
      </c>
      <c r="BQ487" s="13" t="n">
        <v>-0.00907</v>
      </c>
      <c r="BR487" s="13" t="n">
        <v>-0.096152</v>
      </c>
      <c r="BS487" s="13" t="n">
        <v>0.026368</v>
      </c>
      <c r="BT487" s="13" t="n">
        <v>-0.101022</v>
      </c>
      <c r="BU487" s="13" t="n">
        <v>0.11301</v>
      </c>
      <c r="BV487" s="13" t="n">
        <v>0.06969</v>
      </c>
      <c r="BW487" s="13" t="n">
        <v>0.017969</v>
      </c>
      <c r="BX487" s="13" t="n">
        <v>0.032145</v>
      </c>
      <c r="BY487" s="13" t="n">
        <v>-0.055126</v>
      </c>
      <c r="BZ487" s="13" t="n">
        <v>0.071522</v>
      </c>
      <c r="CA487" s="13" t="n">
        <v>0.021182</v>
      </c>
      <c r="CB487" s="13" t="n">
        <v>-0.01992</v>
      </c>
      <c r="CC487" s="13" t="n">
        <v>-0.032211</v>
      </c>
      <c r="CD487" s="13" t="n">
        <v>0.027653</v>
      </c>
      <c r="CE487" s="13" t="n">
        <v>0.076121</v>
      </c>
      <c r="CF487" s="13" t="n">
        <v>-0.004684</v>
      </c>
      <c r="CG487" s="13" t="n">
        <v>0.010148</v>
      </c>
      <c r="CH487" s="13" t="n">
        <v>-0.066348</v>
      </c>
      <c r="CI487" s="13" t="n">
        <v>-0.121418</v>
      </c>
      <c r="CJ487" s="13" t="n">
        <v>0.165635</v>
      </c>
      <c r="CK487" s="13" t="n">
        <v>0.108631</v>
      </c>
      <c r="CL487" s="13" t="n">
        <v>0.022515</v>
      </c>
      <c r="CM487" s="13" t="n">
        <v>0.060034</v>
      </c>
      <c r="CN487" s="13" t="n">
        <v>0.042064</v>
      </c>
      <c r="CO487" s="13" t="n">
        <v>0.00853</v>
      </c>
      <c r="CP487" s="13" t="n">
        <v>0.014059</v>
      </c>
      <c r="CQ487" s="13" t="n">
        <v>0.135594</v>
      </c>
      <c r="CR487" s="13" t="n">
        <v>0.068794</v>
      </c>
      <c r="CS487" s="13" t="n">
        <v>-0.002337</v>
      </c>
      <c r="CT487" s="13" t="n">
        <v>0.034689</v>
      </c>
      <c r="CU487" s="13" t="n">
        <v>-0.020006</v>
      </c>
      <c r="CV487" s="13" t="n">
        <v>0.043697</v>
      </c>
      <c r="CW487" s="13" t="n">
        <v>-0.020314</v>
      </c>
      <c r="CX487" s="13" t="n">
        <v>0.05157</v>
      </c>
      <c r="CY487" s="13" t="n">
        <v>-0.008614</v>
      </c>
      <c r="CZ487" s="13" t="n">
        <v>0.031631</v>
      </c>
      <c r="DA487" s="13" t="n">
        <v>-0.042971</v>
      </c>
      <c r="DB487" s="13" t="n">
        <v>0.047924</v>
      </c>
      <c r="DC487" s="13" t="n">
        <v>-0.063866</v>
      </c>
      <c r="DD487" s="13" t="n">
        <v>0.003966</v>
      </c>
      <c r="DE487" s="13" t="n">
        <v>-0.127141</v>
      </c>
      <c r="DF487" s="13" t="n">
        <v>0.001103</v>
      </c>
      <c r="DG487" s="13" t="n">
        <v>0.001259</v>
      </c>
      <c r="DH487" s="13" t="n">
        <v>-0.107022</v>
      </c>
      <c r="DI487" s="13" t="n">
        <v>-0.028824</v>
      </c>
      <c r="DJ487" s="13" t="n">
        <v>-0.072625</v>
      </c>
      <c r="DK487" s="13" t="n">
        <v>0.130842</v>
      </c>
      <c r="DL487" s="13" t="n">
        <v>-0.025181</v>
      </c>
      <c r="DM487" s="13" t="n">
        <v>-0.091353</v>
      </c>
      <c r="DN487" s="13" t="n">
        <v>0.057844</v>
      </c>
      <c r="DO487" s="13" t="n">
        <v>0.043218</v>
      </c>
      <c r="DP487" s="13" t="n">
        <v>-0.053526</v>
      </c>
      <c r="DQ487" s="13" t="n">
        <v>0.096917</v>
      </c>
      <c r="DR487" s="13" t="n">
        <v>-0.024248</v>
      </c>
      <c r="DS487" s="13" t="n">
        <v>0.012549</v>
      </c>
      <c r="DT487" s="13" t="n">
        <v>-0.018976</v>
      </c>
      <c r="DV487" s="13" t="n">
        <v>0.039166</v>
      </c>
      <c r="DW487" s="13" t="n">
        <v>0.015338</v>
      </c>
      <c r="DX487" s="13" t="n">
        <v>0.022407</v>
      </c>
      <c r="DY487" s="13" t="n">
        <v>0.077218</v>
      </c>
      <c r="DZ487" s="13" t="n">
        <v>-0.009277</v>
      </c>
      <c r="EA487" s="13" t="n">
        <v>-0.099937</v>
      </c>
      <c r="EB487" s="13" t="n">
        <v>0.030762</v>
      </c>
      <c r="EC487" s="13" t="n">
        <v>-0.101603</v>
      </c>
      <c r="ED487" s="13" t="n">
        <v>0.125157</v>
      </c>
      <c r="EE487" s="13" t="n">
        <v>0.073879</v>
      </c>
      <c r="EF487" s="13" t="n">
        <v>0.010235</v>
      </c>
      <c r="EG487" s="13" t="n">
        <v>0.03007</v>
      </c>
      <c r="EH487" s="13" t="n">
        <v>-0.066985</v>
      </c>
      <c r="EI487" s="13" t="n">
        <v>0.074802</v>
      </c>
      <c r="EJ487" s="13" t="n">
        <v>0.019393</v>
      </c>
      <c r="EK487" s="13" t="n">
        <v>-0.021938</v>
      </c>
      <c r="EL487" s="13" t="n">
        <v>-0.024319</v>
      </c>
      <c r="EM487" s="13" t="n">
        <v>0.026044</v>
      </c>
      <c r="EN487" s="13" t="n">
        <v>0.069986</v>
      </c>
      <c r="EO487" s="13" t="n">
        <v>0.000459</v>
      </c>
      <c r="EP487" s="13" t="n">
        <v>0.009026</v>
      </c>
      <c r="EQ487" s="13" t="n">
        <v>-0.072733</v>
      </c>
      <c r="ER487" s="13" t="n">
        <v>-0.13964</v>
      </c>
      <c r="ES487" s="13" t="n">
        <v>0.181242</v>
      </c>
      <c r="ET487" s="13" t="n">
        <v>0.100358</v>
      </c>
      <c r="EU487" s="13" t="n">
        <v>0.023159</v>
      </c>
      <c r="EV487" s="13" t="n">
        <v>0.053911</v>
      </c>
      <c r="EW487" s="13" t="n">
        <v>0.040966</v>
      </c>
      <c r="EX487" s="13" t="n">
        <v>0.005233</v>
      </c>
      <c r="EY487" s="13" t="n">
        <v>0.019264</v>
      </c>
      <c r="EZ487" s="13" t="n">
        <v>0.135549</v>
      </c>
      <c r="FA487" s="13" t="n">
        <v>0.067697</v>
      </c>
      <c r="FB487" s="13" t="n">
        <v>0.004164</v>
      </c>
      <c r="FC487" s="13" t="n">
        <v>0.031611</v>
      </c>
      <c r="FD487" s="13" t="n">
        <v>-0.019813</v>
      </c>
      <c r="FE487" s="13" t="n">
        <v>0.037602</v>
      </c>
      <c r="FF487" s="13" t="n">
        <v>-0.018649</v>
      </c>
      <c r="FG487" s="13" t="n">
        <v>0.047074</v>
      </c>
      <c r="FH487" s="13" t="n">
        <v>-0.012965</v>
      </c>
      <c r="FI487" s="13" t="n">
        <v>0.026925</v>
      </c>
      <c r="FJ487" s="13" t="n">
        <v>-0.043898</v>
      </c>
      <c r="FK487" s="13" t="n">
        <v>0.049157</v>
      </c>
      <c r="FL487" s="13" t="n">
        <v>-0.074862</v>
      </c>
      <c r="FM487" s="13" t="n">
        <v>0.009118</v>
      </c>
      <c r="FN487" s="13" t="n">
        <v>-0.133336</v>
      </c>
      <c r="FO487" s="13" t="n">
        <v>-0.004978</v>
      </c>
      <c r="FP487" s="13" t="n">
        <v>0.001746</v>
      </c>
      <c r="FQ487" s="13" t="n">
        <v>-0.124799</v>
      </c>
      <c r="FR487" s="13" t="n">
        <v>-0.039308</v>
      </c>
      <c r="FS487" s="13" t="n">
        <v>-0.070351</v>
      </c>
      <c r="FT487" s="13" t="n">
        <v>0.130499</v>
      </c>
      <c r="FU487" s="13" t="n">
        <v>-0.023216</v>
      </c>
      <c r="FV487" s="13" t="n">
        <v>-0.090202</v>
      </c>
      <c r="FW487" s="13" t="n">
        <v>0.053736</v>
      </c>
      <c r="FX487" s="13" t="n">
        <v>0.048669</v>
      </c>
      <c r="FY487" s="13" t="n">
        <v>-0.052265</v>
      </c>
      <c r="FZ487" s="13" t="n">
        <v>0.117259</v>
      </c>
      <c r="GA487" s="13" t="n">
        <v>-0.019842</v>
      </c>
      <c r="GB487" s="13" t="n">
        <v>0.012199</v>
      </c>
      <c r="GC487" s="13" t="n">
        <v>-0.009812</v>
      </c>
    </row>
    <row r="488" customFormat="false" ht="15" hidden="false" customHeight="false" outlineLevel="0" collapsed="false">
      <c r="B488" s="8" t="str">
        <f aca="false">Deals!B488</f>
        <v>LHC Group, Inc.</v>
      </c>
      <c r="C488" s="12" t="n">
        <v>1</v>
      </c>
      <c r="D488" s="13" t="n">
        <v>0.034265</v>
      </c>
      <c r="E488" s="13" t="n">
        <v>0.111992</v>
      </c>
      <c r="F488" s="13" t="n">
        <v>0.005725</v>
      </c>
      <c r="G488" s="13" t="n">
        <v>0.14928</v>
      </c>
      <c r="H488" s="13" t="n">
        <v>0.041039</v>
      </c>
      <c r="I488" s="13" t="n">
        <v>-0.112244</v>
      </c>
      <c r="J488" s="13" t="n">
        <v>0.146998</v>
      </c>
      <c r="K488" s="13" t="n">
        <v>-0.104796</v>
      </c>
      <c r="L488" s="13" t="n">
        <v>0.126225</v>
      </c>
      <c r="M488" s="13" t="n">
        <v>0.037454</v>
      </c>
      <c r="N488" s="13" t="n">
        <v>0.010666</v>
      </c>
      <c r="O488" s="13" t="n">
        <v>0.002255</v>
      </c>
      <c r="P488" s="13" t="n">
        <v>0.01953</v>
      </c>
      <c r="Q488" s="13" t="n">
        <v>0.055614</v>
      </c>
      <c r="R488" s="13" t="n">
        <v>0.058538</v>
      </c>
      <c r="S488" s="13" t="n">
        <v>-0.063833</v>
      </c>
      <c r="T488" s="13" t="n">
        <v>-0.041688</v>
      </c>
      <c r="U488" s="13" t="n">
        <v>-0.022807</v>
      </c>
      <c r="V488" s="13" t="n">
        <v>0.202127</v>
      </c>
      <c r="W488" s="13" t="n">
        <v>0.032684</v>
      </c>
      <c r="X488" s="13" t="n">
        <v>0.057999</v>
      </c>
      <c r="Y488" s="13" t="n">
        <v>-0.166655</v>
      </c>
      <c r="Z488" s="13" t="n">
        <v>0.154289</v>
      </c>
      <c r="AA488" s="13" t="n">
        <v>-0.072825</v>
      </c>
      <c r="AB488" s="13" t="n">
        <v>0.250173</v>
      </c>
      <c r="AC488" s="13" t="n">
        <v>0.072672</v>
      </c>
      <c r="AD488" s="13" t="n">
        <v>0.119263</v>
      </c>
      <c r="AE488" s="13" t="n">
        <v>0.06832</v>
      </c>
      <c r="AF488" s="13" t="n">
        <v>0.019766</v>
      </c>
      <c r="AG488" s="13" t="n">
        <v>0.018771</v>
      </c>
      <c r="AH488" s="13" t="n">
        <v>-0.09342</v>
      </c>
      <c r="AI488" s="13" t="n">
        <v>0.086593</v>
      </c>
      <c r="AJ488" s="13" t="n">
        <v>-0.066098</v>
      </c>
      <c r="AK488" s="13" t="n">
        <v>-0.087893</v>
      </c>
      <c r="AL488" s="13" t="n">
        <v>0.052281</v>
      </c>
      <c r="AM488" s="13" t="n">
        <v>0.089221</v>
      </c>
      <c r="AN488" s="13" t="n">
        <v>-0.054833</v>
      </c>
      <c r="AO488" s="13" t="n">
        <v>0.017323</v>
      </c>
      <c r="AP488" s="13" t="n">
        <v>0.074503</v>
      </c>
      <c r="AQ488" s="13" t="n">
        <v>-0.132075</v>
      </c>
      <c r="AR488" s="13" t="n">
        <v>-0.159831</v>
      </c>
      <c r="AS488" s="13" t="n">
        <v>-0.142247</v>
      </c>
      <c r="AT488" s="13" t="n">
        <v>-0.147634</v>
      </c>
      <c r="AU488" s="13" t="n">
        <v>0.196217</v>
      </c>
      <c r="AV488" s="13" t="n">
        <v>-0.095679</v>
      </c>
      <c r="AW488" s="13" t="n">
        <v>0.09726</v>
      </c>
      <c r="AX488" s="13" t="n">
        <v>0.238158</v>
      </c>
      <c r="AY488" s="13" t="n">
        <v>-0.016311</v>
      </c>
      <c r="AZ488" s="13" t="n">
        <v>0.004884</v>
      </c>
      <c r="BA488" s="13" t="n">
        <v>-0.065523</v>
      </c>
      <c r="BB488" s="13" t="n">
        <v>0.047001</v>
      </c>
      <c r="BC488" s="13" t="n">
        <v>-0.009751</v>
      </c>
      <c r="BD488" s="13" t="n">
        <v>0.013563</v>
      </c>
      <c r="BE488" s="13" t="n">
        <v>0.021019</v>
      </c>
      <c r="BF488" s="13" t="n">
        <v>-0.022083</v>
      </c>
      <c r="BG488" s="13" t="n">
        <v>-0.010526</v>
      </c>
      <c r="BH488" s="13" t="n">
        <v>-0.019111</v>
      </c>
      <c r="BI488" s="13" t="n">
        <v>-0.029084</v>
      </c>
      <c r="BJ488" s="13" t="n">
        <v>-0.030294</v>
      </c>
      <c r="BK488" s="13" t="n">
        <v>0.000974</v>
      </c>
      <c r="BM488" s="13" t="n">
        <v>0.064566</v>
      </c>
      <c r="BN488" s="13" t="n">
        <v>0.044922</v>
      </c>
      <c r="BO488" s="13" t="n">
        <v>0.041453</v>
      </c>
      <c r="BP488" s="13" t="n">
        <v>0.046014</v>
      </c>
      <c r="BQ488" s="13" t="n">
        <v>-0.013809</v>
      </c>
      <c r="BR488" s="13" t="n">
        <v>-0.119007</v>
      </c>
      <c r="BS488" s="13" t="n">
        <v>0.020122</v>
      </c>
      <c r="BT488" s="13" t="n">
        <v>-0.112532</v>
      </c>
      <c r="BU488" s="13" t="n">
        <v>0.112732</v>
      </c>
      <c r="BV488" s="13" t="n">
        <v>0.066709</v>
      </c>
      <c r="BW488" s="13" t="n">
        <v>-0.014107</v>
      </c>
      <c r="BX488" s="13" t="n">
        <v>0.018687</v>
      </c>
      <c r="BY488" s="13" t="n">
        <v>-0.074215</v>
      </c>
      <c r="BZ488" s="13" t="n">
        <v>0.08799</v>
      </c>
      <c r="CA488" s="13" t="n">
        <v>0.010865</v>
      </c>
      <c r="CB488" s="13" t="n">
        <v>-0.068612</v>
      </c>
      <c r="CC488" s="13" t="n">
        <v>0.020228</v>
      </c>
      <c r="CD488" s="13" t="n">
        <v>0.045545</v>
      </c>
      <c r="CE488" s="13" t="n">
        <v>0.034777</v>
      </c>
      <c r="CF488" s="13" t="n">
        <v>0.020253</v>
      </c>
      <c r="CG488" s="13" t="n">
        <v>-0.022761</v>
      </c>
      <c r="CH488" s="13" t="n">
        <v>-0.082683</v>
      </c>
      <c r="CI488" s="13" t="n">
        <v>-0.18923</v>
      </c>
      <c r="CJ488" s="13" t="n">
        <v>0.123242</v>
      </c>
      <c r="CK488" s="13" t="n">
        <v>0.073671</v>
      </c>
      <c r="CL488" s="13" t="n">
        <v>0.028131</v>
      </c>
      <c r="CM488" s="13" t="n">
        <v>0.035905</v>
      </c>
      <c r="CN488" s="13" t="n">
        <v>0.069178</v>
      </c>
      <c r="CO488" s="13" t="n">
        <v>-0.047385</v>
      </c>
      <c r="CP488" s="13" t="n">
        <v>0.03365</v>
      </c>
      <c r="CQ488" s="13" t="n">
        <v>0.188158</v>
      </c>
      <c r="CR488" s="13" t="n">
        <v>0.101547</v>
      </c>
      <c r="CS488" s="13" t="n">
        <v>0.049816</v>
      </c>
      <c r="CT488" s="13" t="n">
        <v>0.086155</v>
      </c>
      <c r="CU488" s="13" t="n">
        <v>-0.008262</v>
      </c>
      <c r="CV488" s="13" t="n">
        <v>0.015677</v>
      </c>
      <c r="CW488" s="13" t="n">
        <v>0.002446</v>
      </c>
      <c r="CX488" s="13" t="n">
        <v>0.035313</v>
      </c>
      <c r="CY488" s="13" t="n">
        <v>-0.028278</v>
      </c>
      <c r="CZ488" s="13" t="n">
        <v>0.024312</v>
      </c>
      <c r="DA488" s="13" t="n">
        <v>-0.041121</v>
      </c>
      <c r="DB488" s="13" t="n">
        <v>0.023534</v>
      </c>
      <c r="DC488" s="13" t="n">
        <v>-0.034555</v>
      </c>
      <c r="DD488" s="13" t="n">
        <v>0.001539</v>
      </c>
      <c r="DE488" s="13" t="n">
        <v>-0.116597</v>
      </c>
      <c r="DF488" s="13" t="n">
        <v>0.020508</v>
      </c>
      <c r="DG488" s="13" t="n">
        <v>0.022185</v>
      </c>
      <c r="DH488" s="13" t="n">
        <v>-0.119564</v>
      </c>
      <c r="DI488" s="13" t="n">
        <v>-0.028738</v>
      </c>
      <c r="DJ488" s="13" t="n">
        <v>-0.063921</v>
      </c>
      <c r="DK488" s="13" t="n">
        <v>0.135102</v>
      </c>
      <c r="DL488" s="13" t="n">
        <v>-0.007929</v>
      </c>
      <c r="DM488" s="13" t="n">
        <v>-0.088004</v>
      </c>
      <c r="DN488" s="13" t="n">
        <v>0.092762</v>
      </c>
      <c r="DO488" s="13" t="n">
        <v>-0.018141</v>
      </c>
      <c r="DP488" s="13" t="n">
        <v>-0.073757</v>
      </c>
      <c r="DQ488" s="13" t="n">
        <v>0.160132</v>
      </c>
      <c r="DR488" s="13" t="n">
        <v>-0.029084</v>
      </c>
      <c r="DS488" s="13" t="n">
        <v>-0.030294</v>
      </c>
      <c r="DT488" s="13" t="n">
        <v>0.000974</v>
      </c>
      <c r="DV488" s="13" t="n">
        <v>0.054477</v>
      </c>
      <c r="DW488" s="13" t="n">
        <v>0.023809</v>
      </c>
      <c r="DX488" s="13" t="n">
        <v>0.038217</v>
      </c>
      <c r="DY488" s="13" t="n">
        <v>0.04669</v>
      </c>
      <c r="DZ488" s="13" t="n">
        <v>-0.015263</v>
      </c>
      <c r="EA488" s="13" t="n">
        <v>-0.120172</v>
      </c>
      <c r="EB488" s="13" t="n">
        <v>0.01328</v>
      </c>
      <c r="EC488" s="13" t="n">
        <v>-0.113586</v>
      </c>
      <c r="ED488" s="13" t="n">
        <v>0.120625</v>
      </c>
      <c r="EE488" s="13" t="n">
        <v>0.054428</v>
      </c>
      <c r="EF488" s="13" t="n">
        <v>-0.012992</v>
      </c>
      <c r="EG488" s="13" t="n">
        <v>0.019457</v>
      </c>
      <c r="EH488" s="13" t="n">
        <v>-0.071685</v>
      </c>
      <c r="EI488" s="13" t="n">
        <v>0.088369</v>
      </c>
      <c r="EJ488" s="13" t="n">
        <v>0.005833</v>
      </c>
      <c r="EK488" s="13" t="n">
        <v>-0.072302</v>
      </c>
      <c r="EL488" s="13" t="n">
        <v>0.023966</v>
      </c>
      <c r="EM488" s="13" t="n">
        <v>0.044</v>
      </c>
      <c r="EN488" s="13" t="n">
        <v>0.042206</v>
      </c>
      <c r="EO488" s="13" t="n">
        <v>0.028126</v>
      </c>
      <c r="EP488" s="13" t="n">
        <v>-0.03094</v>
      </c>
      <c r="EQ488" s="13" t="n">
        <v>-0.085403</v>
      </c>
      <c r="ER488" s="13" t="n">
        <v>-0.202687</v>
      </c>
      <c r="ES488" s="13" t="n">
        <v>0.213269</v>
      </c>
      <c r="ET488" s="13" t="n">
        <v>0.06545</v>
      </c>
      <c r="EU488" s="13" t="n">
        <v>0.042922</v>
      </c>
      <c r="EV488" s="13" t="n">
        <v>0.025254</v>
      </c>
      <c r="EW488" s="13" t="n">
        <v>0.076086</v>
      </c>
      <c r="EX488" s="13" t="n">
        <v>-0.053883</v>
      </c>
      <c r="EY488" s="13" t="n">
        <v>0.035066</v>
      </c>
      <c r="EZ488" s="13" t="n">
        <v>0.203256</v>
      </c>
      <c r="FA488" s="13" t="n">
        <v>0.100877</v>
      </c>
      <c r="FB488" s="13" t="n">
        <v>0.053073</v>
      </c>
      <c r="FC488" s="13" t="n">
        <v>0.075831</v>
      </c>
      <c r="FD488" s="13" t="n">
        <v>-0.001805</v>
      </c>
      <c r="FE488" s="13" t="n">
        <v>0.008333</v>
      </c>
      <c r="FF488" s="13" t="n">
        <v>-0.008533</v>
      </c>
      <c r="FG488" s="13" t="n">
        <v>0.032572</v>
      </c>
      <c r="FH488" s="13" t="n">
        <v>-0.030216</v>
      </c>
      <c r="FI488" s="13" t="n">
        <v>0.020798</v>
      </c>
      <c r="FJ488" s="13" t="n">
        <v>-0.040113</v>
      </c>
      <c r="FK488" s="13" t="n">
        <v>0.024885</v>
      </c>
      <c r="FL488" s="13" t="n">
        <v>-0.052054</v>
      </c>
      <c r="FM488" s="13" t="n">
        <v>0.002106</v>
      </c>
      <c r="FN488" s="13" t="n">
        <v>-0.122474</v>
      </c>
      <c r="FO488" s="13" t="n">
        <v>0.004163</v>
      </c>
      <c r="FP488" s="13" t="n">
        <v>0.029007</v>
      </c>
      <c r="FQ488" s="13" t="n">
        <v>-0.150847</v>
      </c>
      <c r="FR488" s="13" t="n">
        <v>-0.038851</v>
      </c>
      <c r="FS488" s="13" t="n">
        <v>-0.043457</v>
      </c>
      <c r="FT488" s="13" t="n">
        <v>0.133239</v>
      </c>
      <c r="FU488" s="13" t="n">
        <v>0.00337</v>
      </c>
      <c r="FV488" s="13" t="n">
        <v>-0.088268</v>
      </c>
      <c r="FW488" s="13" t="n">
        <v>0.09263</v>
      </c>
      <c r="FX488" s="13" t="n">
        <v>-0.008961</v>
      </c>
      <c r="FY488" s="13" t="n">
        <v>-0.073196</v>
      </c>
      <c r="FZ488" s="13" t="n">
        <v>0.179925</v>
      </c>
      <c r="GA488" s="13" t="n">
        <v>-0.037455</v>
      </c>
      <c r="GB488" s="13" t="n">
        <v>-0.045087</v>
      </c>
      <c r="GC488" s="13" t="n">
        <v>-0.007067</v>
      </c>
    </row>
    <row r="489" customFormat="false" ht="15" hidden="false" customHeight="false" outlineLevel="0" collapsed="false">
      <c r="B489" s="8" t="str">
        <f aca="false">Deals!B489</f>
        <v>Koppers Holdings Inc.</v>
      </c>
      <c r="C489" s="12" t="n">
        <v>1</v>
      </c>
      <c r="D489" s="13" t="n">
        <v>-0.079909</v>
      </c>
      <c r="E489" s="13" t="n">
        <v>-0.048387</v>
      </c>
      <c r="F489" s="13" t="n">
        <v>-0.02086</v>
      </c>
      <c r="G489" s="13" t="n">
        <v>-0.055925</v>
      </c>
      <c r="H489" s="13" t="n">
        <v>-0.121298</v>
      </c>
      <c r="I489" s="13" t="n">
        <v>-0.141252</v>
      </c>
      <c r="J489" s="13" t="n">
        <v>-0.303178</v>
      </c>
      <c r="K489" s="13" t="n">
        <v>-0.085837</v>
      </c>
      <c r="L489" s="13" t="n">
        <v>0.337441</v>
      </c>
      <c r="M489" s="13" t="n">
        <v>0.078982</v>
      </c>
      <c r="N489" s="13" t="n">
        <v>0.056527</v>
      </c>
      <c r="O489" s="13" t="n">
        <v>0.029253</v>
      </c>
      <c r="P489" s="13" t="n">
        <v>-0.002992</v>
      </c>
      <c r="Q489" s="13" t="n">
        <v>0.101275</v>
      </c>
      <c r="R489" s="13" t="n">
        <v>-0.070163</v>
      </c>
      <c r="S489" s="13" t="n">
        <v>-0.028938</v>
      </c>
      <c r="T489" s="13" t="n">
        <v>0.101848</v>
      </c>
      <c r="U489" s="13" t="n">
        <v>0.098939</v>
      </c>
      <c r="V489" s="13" t="n">
        <v>0.154206</v>
      </c>
      <c r="W489" s="13" t="n">
        <v>0.031579</v>
      </c>
      <c r="X489" s="13" t="n">
        <v>-0.178964</v>
      </c>
      <c r="Y489" s="13" t="n">
        <v>-0.303378</v>
      </c>
      <c r="Z489" s="13" t="n">
        <v>-0.434126</v>
      </c>
      <c r="AA489" s="13" t="n">
        <v>0.27405</v>
      </c>
      <c r="AB489" s="13" t="n">
        <v>0.051396</v>
      </c>
      <c r="AC489" s="13" t="n">
        <v>0.136995</v>
      </c>
      <c r="AD489" s="13" t="n">
        <v>0.335987</v>
      </c>
      <c r="AE489" s="13" t="n">
        <v>-0.0441</v>
      </c>
      <c r="AF489" s="13" t="n">
        <v>-0.130923</v>
      </c>
      <c r="AG489" s="13" t="n">
        <v>0.072692</v>
      </c>
      <c r="AH489" s="13" t="n">
        <v>0.206866</v>
      </c>
      <c r="AI489" s="13" t="n">
        <v>0.15109</v>
      </c>
      <c r="AJ489" s="13" t="n">
        <v>0.068036</v>
      </c>
      <c r="AK489" s="13" t="n">
        <v>0.003906</v>
      </c>
      <c r="AL489" s="13" t="n">
        <v>0.040407</v>
      </c>
      <c r="AM489" s="13" t="n">
        <v>-0.043728</v>
      </c>
      <c r="AN489" s="13" t="n">
        <v>0.04302</v>
      </c>
      <c r="AO489" s="13" t="n">
        <v>-0.066917</v>
      </c>
      <c r="AP489" s="13" t="n">
        <v>-0.050696</v>
      </c>
      <c r="AQ489" s="13" t="n">
        <v>0.071312</v>
      </c>
      <c r="AR489" s="13" t="n">
        <v>-0.049848</v>
      </c>
      <c r="AS489" s="13" t="n">
        <v>0.122521</v>
      </c>
      <c r="AT489" s="13" t="n">
        <v>-0.139356</v>
      </c>
      <c r="AU489" s="13" t="n">
        <v>0.036424</v>
      </c>
      <c r="AV489" s="13" t="n">
        <v>-0.045367</v>
      </c>
      <c r="AW489" s="13" t="n">
        <v>-0.041834</v>
      </c>
      <c r="AX489" s="13" t="n">
        <v>-0.037024</v>
      </c>
      <c r="AY489" s="13" t="n">
        <v>-0.118459</v>
      </c>
      <c r="AZ489" s="13" t="n">
        <v>0.119126</v>
      </c>
      <c r="BA489" s="13" t="n">
        <v>-0.164576</v>
      </c>
      <c r="BB489" s="13" t="n">
        <v>0.039753</v>
      </c>
      <c r="BC489" s="13" t="n">
        <v>-0.028037</v>
      </c>
      <c r="BD489" s="13" t="n">
        <v>-0.089794</v>
      </c>
      <c r="BE489" s="13" t="n">
        <v>0.201155</v>
      </c>
      <c r="BF489" s="13" t="n">
        <v>0.195513</v>
      </c>
      <c r="BG489" s="13" t="n">
        <v>-0.053374</v>
      </c>
      <c r="BH489" s="13" t="n">
        <v>0.227305</v>
      </c>
      <c r="BI489" s="13" t="n">
        <v>0.036984</v>
      </c>
      <c r="BJ489" s="13" t="n">
        <v>-0.023962</v>
      </c>
      <c r="BK489" s="13" t="n">
        <v>-0.061767</v>
      </c>
      <c r="BM489" s="13" t="n">
        <v>0.086613</v>
      </c>
      <c r="BN489" s="13" t="n">
        <v>0.011741</v>
      </c>
      <c r="BO489" s="13" t="n">
        <v>0.014514</v>
      </c>
      <c r="BP489" s="13" t="n">
        <v>0.076902</v>
      </c>
      <c r="BQ489" s="13" t="n">
        <v>-0.014745</v>
      </c>
      <c r="BR489" s="13" t="n">
        <v>-0.126874</v>
      </c>
      <c r="BS489" s="13" t="n">
        <v>0.032953</v>
      </c>
      <c r="BT489" s="13" t="n">
        <v>-0.121824</v>
      </c>
      <c r="BU489" s="13" t="n">
        <v>0.105013</v>
      </c>
      <c r="BV489" s="13" t="n">
        <v>0.062329</v>
      </c>
      <c r="BW489" s="13" t="n">
        <v>-0.003609</v>
      </c>
      <c r="BX489" s="13" t="n">
        <v>0.031597</v>
      </c>
      <c r="BY489" s="13" t="n">
        <v>-0.087487</v>
      </c>
      <c r="BZ489" s="13" t="n">
        <v>0.087277</v>
      </c>
      <c r="CA489" s="13" t="n">
        <v>-0.028809</v>
      </c>
      <c r="CB489" s="13" t="n">
        <v>-0.01142</v>
      </c>
      <c r="CC489" s="13" t="n">
        <v>-0.016157</v>
      </c>
      <c r="CD489" s="13" t="n">
        <v>0.036256</v>
      </c>
      <c r="CE489" s="13" t="n">
        <v>0.080028</v>
      </c>
      <c r="CF489" s="13" t="n">
        <v>0.039635</v>
      </c>
      <c r="CG489" s="13" t="n">
        <v>-0.02818</v>
      </c>
      <c r="CH489" s="13" t="n">
        <v>-0.076341</v>
      </c>
      <c r="CI489" s="13" t="n">
        <v>-0.193604</v>
      </c>
      <c r="CJ489" s="13" t="n">
        <v>0.193768</v>
      </c>
      <c r="CK489" s="13" t="n">
        <v>0.102705</v>
      </c>
      <c r="CL489" s="13" t="n">
        <v>0.05686</v>
      </c>
      <c r="CM489" s="13" t="n">
        <v>0.007253</v>
      </c>
      <c r="CN489" s="13" t="n">
        <v>0.079862</v>
      </c>
      <c r="CO489" s="13" t="n">
        <v>0.003401</v>
      </c>
      <c r="CP489" s="13" t="n">
        <v>-0.019809</v>
      </c>
      <c r="CQ489" s="13" t="n">
        <v>0.214791</v>
      </c>
      <c r="CR489" s="13" t="n">
        <v>0.115065</v>
      </c>
      <c r="CS489" s="13" t="n">
        <v>0.116678</v>
      </c>
      <c r="CT489" s="13" t="n">
        <v>0.040745</v>
      </c>
      <c r="CU489" s="13" t="n">
        <v>-0.048473</v>
      </c>
      <c r="CV489" s="13" t="n">
        <v>0.032353</v>
      </c>
      <c r="CW489" s="13" t="n">
        <v>-0.025949</v>
      </c>
      <c r="CX489" s="13" t="n">
        <v>0.06983</v>
      </c>
      <c r="CY489" s="13" t="n">
        <v>-0.075376</v>
      </c>
      <c r="CZ489" s="13" t="n">
        <v>0.020545</v>
      </c>
      <c r="DA489" s="13" t="n">
        <v>-0.052806</v>
      </c>
      <c r="DB489" s="13" t="n">
        <v>0.024457</v>
      </c>
      <c r="DC489" s="13" t="n">
        <v>-0.080613</v>
      </c>
      <c r="DD489" s="13" t="n">
        <v>-0.005266</v>
      </c>
      <c r="DE489" s="13" t="n">
        <v>-0.163775</v>
      </c>
      <c r="DF489" s="13" t="n">
        <v>-0.001611</v>
      </c>
      <c r="DG489" s="13" t="n">
        <v>0.012199</v>
      </c>
      <c r="DH489" s="13" t="n">
        <v>-0.180685</v>
      </c>
      <c r="DI489" s="13" t="n">
        <v>-0.032766</v>
      </c>
      <c r="DJ489" s="13" t="n">
        <v>-0.019338</v>
      </c>
      <c r="DK489" s="13" t="n">
        <v>0.128546</v>
      </c>
      <c r="DL489" s="13" t="n">
        <v>0.036743</v>
      </c>
      <c r="DM489" s="13" t="n">
        <v>-0.088022</v>
      </c>
      <c r="DN489" s="13" t="n">
        <v>0.076143</v>
      </c>
      <c r="DO489" s="13" t="n">
        <v>-0.002315</v>
      </c>
      <c r="DP489" s="13" t="n">
        <v>-0.050589</v>
      </c>
      <c r="DQ489" s="13" t="n">
        <v>0.141421</v>
      </c>
      <c r="DR489" s="13" t="n">
        <v>-0.040665</v>
      </c>
      <c r="DS489" s="13" t="n">
        <v>-0.034632</v>
      </c>
      <c r="DT489" s="13" t="n">
        <v>-0.027967</v>
      </c>
      <c r="DV489" s="13" t="n">
        <v>0.088975</v>
      </c>
      <c r="DW489" s="13" t="n">
        <v>0.018863</v>
      </c>
      <c r="DX489" s="13" t="n">
        <v>0.018278</v>
      </c>
      <c r="DY489" s="13" t="n">
        <v>0.080577</v>
      </c>
      <c r="DZ489" s="13" t="n">
        <v>-0.022076</v>
      </c>
      <c r="EA489" s="13" t="n">
        <v>-0.128605</v>
      </c>
      <c r="EB489" s="13" t="n">
        <v>0.03849</v>
      </c>
      <c r="EC489" s="13" t="n">
        <v>-0.118677</v>
      </c>
      <c r="ED489" s="13" t="n">
        <v>0.111825</v>
      </c>
      <c r="EE489" s="13" t="n">
        <v>0.058983</v>
      </c>
      <c r="EF489" s="13" t="n">
        <v>-0.002331</v>
      </c>
      <c r="EG489" s="13" t="n">
        <v>0.039686</v>
      </c>
      <c r="EH489" s="13" t="n">
        <v>-0.087181</v>
      </c>
      <c r="EI489" s="13" t="n">
        <v>0.089517</v>
      </c>
      <c r="EJ489" s="13" t="n">
        <v>-0.030387</v>
      </c>
      <c r="EK489" s="13" t="n">
        <v>-0.027645</v>
      </c>
      <c r="EL489" s="13" t="n">
        <v>-0.007693</v>
      </c>
      <c r="EM489" s="13" t="n">
        <v>0.029804</v>
      </c>
      <c r="EN489" s="13" t="n">
        <v>0.120162</v>
      </c>
      <c r="EO489" s="13" t="n">
        <v>0.049735</v>
      </c>
      <c r="EP489" s="13" t="n">
        <v>-0.026751</v>
      </c>
      <c r="EQ489" s="13" t="n">
        <v>-0.068025</v>
      </c>
      <c r="ER489" s="13" t="n">
        <v>-0.203745</v>
      </c>
      <c r="ES489" s="13" t="n">
        <v>0.199644</v>
      </c>
      <c r="ET489" s="13" t="n">
        <v>0.10533</v>
      </c>
      <c r="EU489" s="13" t="n">
        <v>0.060359</v>
      </c>
      <c r="EV489" s="13" t="n">
        <v>0.001874</v>
      </c>
      <c r="EW489" s="13" t="n">
        <v>0.087533</v>
      </c>
      <c r="EX489" s="13" t="n">
        <v>-0.011573</v>
      </c>
      <c r="EY489" s="13" t="n">
        <v>-0.028636</v>
      </c>
      <c r="EZ489" s="13" t="n">
        <v>0.206308</v>
      </c>
      <c r="FA489" s="13" t="n">
        <v>0.094331</v>
      </c>
      <c r="FB489" s="13" t="n">
        <v>0.112618</v>
      </c>
      <c r="FC489" s="13" t="n">
        <v>0.051624</v>
      </c>
      <c r="FD489" s="13" t="n">
        <v>-0.046095</v>
      </c>
      <c r="FE489" s="13" t="n">
        <v>0.028573</v>
      </c>
      <c r="FF489" s="13" t="n">
        <v>-0.026132</v>
      </c>
      <c r="FG489" s="13" t="n">
        <v>0.06635</v>
      </c>
      <c r="FH489" s="13" t="n">
        <v>-0.076813</v>
      </c>
      <c r="FI489" s="13" t="n">
        <v>0.018217</v>
      </c>
      <c r="FJ489" s="13" t="n">
        <v>-0.053317</v>
      </c>
      <c r="FK489" s="13" t="n">
        <v>0.021146</v>
      </c>
      <c r="FL489" s="13" t="n">
        <v>-0.091985</v>
      </c>
      <c r="FM489" s="13" t="n">
        <v>-0.014805</v>
      </c>
      <c r="FN489" s="13" t="n">
        <v>-0.173369</v>
      </c>
      <c r="FO489" s="13" t="n">
        <v>-0.012789</v>
      </c>
      <c r="FP489" s="13" t="n">
        <v>0.018464</v>
      </c>
      <c r="FQ489" s="13" t="n">
        <v>-0.198696</v>
      </c>
      <c r="FR489" s="13" t="n">
        <v>-0.057167</v>
      </c>
      <c r="FS489" s="13" t="n">
        <v>-0.02625</v>
      </c>
      <c r="FT489" s="13" t="n">
        <v>0.129928</v>
      </c>
      <c r="FU489" s="13" t="n">
        <v>0.030138</v>
      </c>
      <c r="FV489" s="13" t="n">
        <v>-0.081445</v>
      </c>
      <c r="FW489" s="13" t="n">
        <v>0.087294</v>
      </c>
      <c r="FX489" s="13" t="n">
        <v>-0.006501</v>
      </c>
      <c r="FY489" s="13" t="n">
        <v>-0.051629</v>
      </c>
      <c r="FZ489" s="13" t="n">
        <v>0.164361</v>
      </c>
      <c r="GA489" s="13" t="n">
        <v>-0.049102</v>
      </c>
      <c r="GB489" s="13" t="n">
        <v>-0.042333</v>
      </c>
      <c r="GC489" s="13" t="n">
        <v>-0.043651</v>
      </c>
    </row>
    <row r="490" customFormat="false" ht="15" hidden="false" customHeight="false" outlineLevel="0" collapsed="false">
      <c r="B490" s="8" t="str">
        <f aca="false">Deals!B490</f>
        <v>Ss&amp;C Technologies Holdings, Inc.</v>
      </c>
      <c r="C490" s="12" t="n">
        <v>1</v>
      </c>
      <c r="D490" s="13" t="n">
        <v>0.026788</v>
      </c>
      <c r="E490" s="13" t="n">
        <v>0.019446</v>
      </c>
      <c r="F490" s="13" t="n">
        <v>0.022543</v>
      </c>
      <c r="G490" s="13" t="n">
        <v>0.119653</v>
      </c>
      <c r="H490" s="13" t="n">
        <v>-0.042299</v>
      </c>
      <c r="I490" s="13" t="n">
        <v>-0.099771</v>
      </c>
      <c r="J490" s="13" t="n">
        <v>-0.057271</v>
      </c>
      <c r="K490" s="13" t="n">
        <v>-0.063136</v>
      </c>
      <c r="L490" s="13" t="n">
        <v>0.141432</v>
      </c>
      <c r="M490" s="13" t="n">
        <v>0.197903</v>
      </c>
      <c r="N490" s="13" t="n">
        <v>0.034264</v>
      </c>
      <c r="O490" s="13" t="n">
        <v>0.062333</v>
      </c>
      <c r="P490" s="13" t="n">
        <v>-0.177505</v>
      </c>
      <c r="Q490" s="13" t="n">
        <v>0.03522</v>
      </c>
      <c r="R490" s="13" t="n">
        <v>-0.167679</v>
      </c>
      <c r="S490" s="13" t="n">
        <v>-0.02586</v>
      </c>
      <c r="T490" s="13" t="n">
        <v>0.106415</v>
      </c>
      <c r="U490" s="13" t="n">
        <v>0.008532</v>
      </c>
      <c r="V490" s="13" t="n">
        <v>0.156989</v>
      </c>
      <c r="W490" s="13" t="n">
        <v>0.022481</v>
      </c>
      <c r="X490" s="13" t="n">
        <v>0.026221</v>
      </c>
      <c r="Y490" s="13" t="n">
        <v>-0.117204</v>
      </c>
      <c r="Z490" s="13" t="n">
        <v>-0.21045</v>
      </c>
      <c r="AA490" s="13" t="n">
        <v>0.258786</v>
      </c>
      <c r="AB490" s="13" t="n">
        <v>0.05194</v>
      </c>
      <c r="AC490" s="13" t="n">
        <v>-0.024525</v>
      </c>
      <c r="AD490" s="13" t="n">
        <v>0.018059</v>
      </c>
      <c r="AE490" s="13" t="n">
        <v>0.110609</v>
      </c>
      <c r="AF490" s="13" t="n">
        <v>-0.05022</v>
      </c>
      <c r="AG490" s="13" t="n">
        <v>-0.021481</v>
      </c>
      <c r="AH490" s="13" t="n">
        <v>0.165653</v>
      </c>
      <c r="AI490" s="13" t="n">
        <v>0.056031</v>
      </c>
      <c r="AJ490" s="13" t="n">
        <v>-0.13567</v>
      </c>
      <c r="AK490" s="13" t="n">
        <v>0.056616</v>
      </c>
      <c r="AL490" s="13" t="n">
        <v>0.054164</v>
      </c>
      <c r="AM490" s="13" t="n">
        <v>0.062258</v>
      </c>
      <c r="AN490" s="13" t="n">
        <v>-0.00256</v>
      </c>
      <c r="AO490" s="13" t="n">
        <v>-0.024503</v>
      </c>
      <c r="AP490" s="13" t="n">
        <v>0.087843</v>
      </c>
      <c r="AQ490" s="13" t="n">
        <v>-0.032785</v>
      </c>
      <c r="AR490" s="13" t="n">
        <v>-0.082739</v>
      </c>
      <c r="AS490" s="13" t="n">
        <v>0.145101</v>
      </c>
      <c r="AT490" s="13" t="n">
        <v>-0.036995</v>
      </c>
      <c r="AU490" s="13" t="n">
        <v>0.074021</v>
      </c>
      <c r="AV490" s="13" t="n">
        <v>-0.025738</v>
      </c>
      <c r="AW490" s="13" t="n">
        <v>-0.058846</v>
      </c>
      <c r="AX490" s="13" t="n">
        <v>0.000667</v>
      </c>
      <c r="AY490" s="13" t="n">
        <v>-0.138097</v>
      </c>
      <c r="AZ490" s="13" t="n">
        <v>-0.007269</v>
      </c>
      <c r="BA490" s="13" t="n">
        <v>-0.092514</v>
      </c>
      <c r="BB490" s="13" t="n">
        <v>0.018943</v>
      </c>
      <c r="BC490" s="13" t="n">
        <v>-0.05425</v>
      </c>
      <c r="BD490" s="13" t="n">
        <v>-0.143651</v>
      </c>
      <c r="BE490" s="13" t="n">
        <v>0.076859</v>
      </c>
      <c r="BF490" s="13" t="n">
        <v>0.049397</v>
      </c>
      <c r="BG490" s="13" t="n">
        <v>-0.031622</v>
      </c>
      <c r="BH490" s="13" t="n">
        <v>0.159239</v>
      </c>
      <c r="BI490" s="13" t="n">
        <v>-0.024027</v>
      </c>
      <c r="BJ490" s="13" t="n">
        <v>-0.03799</v>
      </c>
      <c r="BK490" s="13" t="n">
        <v>0.036657</v>
      </c>
      <c r="BM490" s="13" t="n">
        <v>0.041052</v>
      </c>
      <c r="BN490" s="13" t="n">
        <v>0.01575</v>
      </c>
      <c r="BO490" s="13" t="n">
        <v>0.0235</v>
      </c>
      <c r="BP490" s="13" t="n">
        <v>0.07386</v>
      </c>
      <c r="BQ490" s="13" t="n">
        <v>-0.00907</v>
      </c>
      <c r="BR490" s="13" t="n">
        <v>-0.096152</v>
      </c>
      <c r="BS490" s="13" t="n">
        <v>0.026368</v>
      </c>
      <c r="BT490" s="13" t="n">
        <v>-0.101022</v>
      </c>
      <c r="BU490" s="13" t="n">
        <v>0.11301</v>
      </c>
      <c r="BV490" s="13" t="n">
        <v>0.06969</v>
      </c>
      <c r="BW490" s="13" t="n">
        <v>0.017969</v>
      </c>
      <c r="BX490" s="13" t="n">
        <v>0.032145</v>
      </c>
      <c r="BY490" s="13" t="n">
        <v>-0.055126</v>
      </c>
      <c r="BZ490" s="13" t="n">
        <v>0.071522</v>
      </c>
      <c r="CA490" s="13" t="n">
        <v>0.021182</v>
      </c>
      <c r="CB490" s="13" t="n">
        <v>-0.01992</v>
      </c>
      <c r="CC490" s="13" t="n">
        <v>-0.032211</v>
      </c>
      <c r="CD490" s="13" t="n">
        <v>0.027653</v>
      </c>
      <c r="CE490" s="13" t="n">
        <v>0.076121</v>
      </c>
      <c r="CF490" s="13" t="n">
        <v>-0.004684</v>
      </c>
      <c r="CG490" s="13" t="n">
        <v>0.010148</v>
      </c>
      <c r="CH490" s="13" t="n">
        <v>-0.066348</v>
      </c>
      <c r="CI490" s="13" t="n">
        <v>-0.121418</v>
      </c>
      <c r="CJ490" s="13" t="n">
        <v>0.165635</v>
      </c>
      <c r="CK490" s="13" t="n">
        <v>0.108631</v>
      </c>
      <c r="CL490" s="13" t="n">
        <v>0.022515</v>
      </c>
      <c r="CM490" s="13" t="n">
        <v>0.060034</v>
      </c>
      <c r="CN490" s="13" t="n">
        <v>0.042064</v>
      </c>
      <c r="CO490" s="13" t="n">
        <v>0.00853</v>
      </c>
      <c r="CP490" s="13" t="n">
        <v>0.014059</v>
      </c>
      <c r="CQ490" s="13" t="n">
        <v>0.135594</v>
      </c>
      <c r="CR490" s="13" t="n">
        <v>0.068794</v>
      </c>
      <c r="CS490" s="13" t="n">
        <v>-0.002337</v>
      </c>
      <c r="CT490" s="13" t="n">
        <v>0.034689</v>
      </c>
      <c r="CU490" s="13" t="n">
        <v>-0.020006</v>
      </c>
      <c r="CV490" s="13" t="n">
        <v>0.043697</v>
      </c>
      <c r="CW490" s="13" t="n">
        <v>-0.020314</v>
      </c>
      <c r="CX490" s="13" t="n">
        <v>0.05157</v>
      </c>
      <c r="CY490" s="13" t="n">
        <v>-0.008614</v>
      </c>
      <c r="CZ490" s="13" t="n">
        <v>0.031631</v>
      </c>
      <c r="DA490" s="13" t="n">
        <v>-0.042971</v>
      </c>
      <c r="DB490" s="13" t="n">
        <v>0.047924</v>
      </c>
      <c r="DC490" s="13" t="n">
        <v>-0.063866</v>
      </c>
      <c r="DD490" s="13" t="n">
        <v>0.003966</v>
      </c>
      <c r="DE490" s="13" t="n">
        <v>-0.127141</v>
      </c>
      <c r="DF490" s="13" t="n">
        <v>0.001103</v>
      </c>
      <c r="DG490" s="13" t="n">
        <v>0.001259</v>
      </c>
      <c r="DH490" s="13" t="n">
        <v>-0.107022</v>
      </c>
      <c r="DI490" s="13" t="n">
        <v>-0.028824</v>
      </c>
      <c r="DJ490" s="13" t="n">
        <v>-0.072625</v>
      </c>
      <c r="DK490" s="13" t="n">
        <v>0.130842</v>
      </c>
      <c r="DL490" s="13" t="n">
        <v>-0.025181</v>
      </c>
      <c r="DM490" s="13" t="n">
        <v>-0.091353</v>
      </c>
      <c r="DN490" s="13" t="n">
        <v>0.057844</v>
      </c>
      <c r="DO490" s="13" t="n">
        <v>0.043218</v>
      </c>
      <c r="DP490" s="13" t="n">
        <v>-0.053526</v>
      </c>
      <c r="DQ490" s="13" t="n">
        <v>0.096917</v>
      </c>
      <c r="DR490" s="13" t="n">
        <v>-0.024248</v>
      </c>
      <c r="DS490" s="13" t="n">
        <v>0.012549</v>
      </c>
      <c r="DT490" s="13" t="n">
        <v>-0.018976</v>
      </c>
      <c r="DV490" s="13" t="n">
        <v>0.039166</v>
      </c>
      <c r="DW490" s="13" t="n">
        <v>0.015338</v>
      </c>
      <c r="DX490" s="13" t="n">
        <v>0.022407</v>
      </c>
      <c r="DY490" s="13" t="n">
        <v>0.077218</v>
      </c>
      <c r="DZ490" s="13" t="n">
        <v>-0.009277</v>
      </c>
      <c r="EA490" s="13" t="n">
        <v>-0.099937</v>
      </c>
      <c r="EB490" s="13" t="n">
        <v>0.030762</v>
      </c>
      <c r="EC490" s="13" t="n">
        <v>-0.101603</v>
      </c>
      <c r="ED490" s="13" t="n">
        <v>0.125157</v>
      </c>
      <c r="EE490" s="13" t="n">
        <v>0.073879</v>
      </c>
      <c r="EF490" s="13" t="n">
        <v>0.010235</v>
      </c>
      <c r="EG490" s="13" t="n">
        <v>0.03007</v>
      </c>
      <c r="EH490" s="13" t="n">
        <v>-0.066985</v>
      </c>
      <c r="EI490" s="13" t="n">
        <v>0.074802</v>
      </c>
      <c r="EJ490" s="13" t="n">
        <v>0.019393</v>
      </c>
      <c r="EK490" s="13" t="n">
        <v>-0.021938</v>
      </c>
      <c r="EL490" s="13" t="n">
        <v>-0.024319</v>
      </c>
      <c r="EM490" s="13" t="n">
        <v>0.026044</v>
      </c>
      <c r="EN490" s="13" t="n">
        <v>0.069986</v>
      </c>
      <c r="EO490" s="13" t="n">
        <v>0.000459</v>
      </c>
      <c r="EP490" s="13" t="n">
        <v>0.009026</v>
      </c>
      <c r="EQ490" s="13" t="n">
        <v>-0.072733</v>
      </c>
      <c r="ER490" s="13" t="n">
        <v>-0.13964</v>
      </c>
      <c r="ES490" s="13" t="n">
        <v>0.181242</v>
      </c>
      <c r="ET490" s="13" t="n">
        <v>0.100358</v>
      </c>
      <c r="EU490" s="13" t="n">
        <v>0.023159</v>
      </c>
      <c r="EV490" s="13" t="n">
        <v>0.053911</v>
      </c>
      <c r="EW490" s="13" t="n">
        <v>0.040966</v>
      </c>
      <c r="EX490" s="13" t="n">
        <v>0.005233</v>
      </c>
      <c r="EY490" s="13" t="n">
        <v>0.019264</v>
      </c>
      <c r="EZ490" s="13" t="n">
        <v>0.135549</v>
      </c>
      <c r="FA490" s="13" t="n">
        <v>0.067697</v>
      </c>
      <c r="FB490" s="13" t="n">
        <v>0.004164</v>
      </c>
      <c r="FC490" s="13" t="n">
        <v>0.031611</v>
      </c>
      <c r="FD490" s="13" t="n">
        <v>-0.019813</v>
      </c>
      <c r="FE490" s="13" t="n">
        <v>0.037602</v>
      </c>
      <c r="FF490" s="13" t="n">
        <v>-0.018649</v>
      </c>
      <c r="FG490" s="13" t="n">
        <v>0.047074</v>
      </c>
      <c r="FH490" s="13" t="n">
        <v>-0.012965</v>
      </c>
      <c r="FI490" s="13" t="n">
        <v>0.026925</v>
      </c>
      <c r="FJ490" s="13" t="n">
        <v>-0.043898</v>
      </c>
      <c r="FK490" s="13" t="n">
        <v>0.049157</v>
      </c>
      <c r="FL490" s="13" t="n">
        <v>-0.074862</v>
      </c>
      <c r="FM490" s="13" t="n">
        <v>0.009118</v>
      </c>
      <c r="FN490" s="13" t="n">
        <v>-0.133336</v>
      </c>
      <c r="FO490" s="13" t="n">
        <v>-0.004978</v>
      </c>
      <c r="FP490" s="13" t="n">
        <v>0.001746</v>
      </c>
      <c r="FQ490" s="13" t="n">
        <v>-0.124799</v>
      </c>
      <c r="FR490" s="13" t="n">
        <v>-0.039308</v>
      </c>
      <c r="FS490" s="13" t="n">
        <v>-0.070351</v>
      </c>
      <c r="FT490" s="13" t="n">
        <v>0.130499</v>
      </c>
      <c r="FU490" s="13" t="n">
        <v>-0.023216</v>
      </c>
      <c r="FV490" s="13" t="n">
        <v>-0.090202</v>
      </c>
      <c r="FW490" s="13" t="n">
        <v>0.053736</v>
      </c>
      <c r="FX490" s="13" t="n">
        <v>0.048669</v>
      </c>
      <c r="FY490" s="13" t="n">
        <v>-0.052265</v>
      </c>
      <c r="FZ490" s="13" t="n">
        <v>0.117259</v>
      </c>
      <c r="GA490" s="13" t="n">
        <v>-0.019842</v>
      </c>
      <c r="GB490" s="13" t="n">
        <v>0.012199</v>
      </c>
      <c r="GC490" s="13" t="n">
        <v>-0.009812</v>
      </c>
    </row>
    <row r="491" customFormat="false" ht="15" hidden="false" customHeight="false" outlineLevel="0" collapsed="false">
      <c r="B491" s="8" t="str">
        <f aca="false">Deals!B491</f>
        <v>TransUnion</v>
      </c>
      <c r="C491" s="12" t="n">
        <v>1</v>
      </c>
      <c r="D491" s="13" t="n">
        <v>0.058003</v>
      </c>
      <c r="E491" s="13" t="n">
        <v>0.044315</v>
      </c>
      <c r="F491" s="13" t="n">
        <v>0.010609</v>
      </c>
      <c r="G491" s="13" t="n">
        <v>0.041091</v>
      </c>
      <c r="H491" s="13" t="n">
        <v>-0.022842</v>
      </c>
      <c r="I491" s="13" t="n">
        <v>-0.106415</v>
      </c>
      <c r="J491" s="13" t="n">
        <v>-0.016806</v>
      </c>
      <c r="K491" s="13" t="n">
        <v>-0.120335</v>
      </c>
      <c r="L491" s="13" t="n">
        <v>0.070775</v>
      </c>
      <c r="M491" s="13" t="n">
        <v>0.061493</v>
      </c>
      <c r="N491" s="13" t="n">
        <v>0.036478</v>
      </c>
      <c r="O491" s="13" t="n">
        <v>0.042041</v>
      </c>
      <c r="P491" s="13" t="n">
        <v>-0.057933</v>
      </c>
      <c r="Q491" s="13" t="n">
        <v>0.121605</v>
      </c>
      <c r="R491" s="13" t="n">
        <v>0.126241</v>
      </c>
      <c r="S491" s="13" t="n">
        <v>0.011294</v>
      </c>
      <c r="T491" s="13" t="n">
        <v>-0.030365</v>
      </c>
      <c r="U491" s="13" t="n">
        <v>0.018617</v>
      </c>
      <c r="V491" s="13" t="n">
        <v>0.04557</v>
      </c>
      <c r="W491" s="13" t="n">
        <v>-0.00811</v>
      </c>
      <c r="X491" s="13" t="n">
        <v>0.071137</v>
      </c>
      <c r="Y491" s="13" t="n">
        <v>-0.030316</v>
      </c>
      <c r="Z491" s="13" t="n">
        <v>-0.254892</v>
      </c>
      <c r="AA491" s="13" t="n">
        <v>0.190541</v>
      </c>
      <c r="AB491" s="13" t="n">
        <v>0.096142</v>
      </c>
      <c r="AC491" s="13" t="n">
        <v>0.008692</v>
      </c>
      <c r="AD491" s="13" t="n">
        <v>0.029067</v>
      </c>
      <c r="AE491" s="13" t="n">
        <v>-0.030981</v>
      </c>
      <c r="AF491" s="13" t="n">
        <v>-0.029866</v>
      </c>
      <c r="AG491" s="13" t="n">
        <v>-0.053132</v>
      </c>
      <c r="AH491" s="13" t="n">
        <v>0.144426</v>
      </c>
      <c r="AI491" s="13" t="n">
        <v>0.089252</v>
      </c>
      <c r="AJ491" s="13" t="n">
        <v>-0.122758</v>
      </c>
      <c r="AK491" s="13" t="n">
        <v>-0.032514</v>
      </c>
      <c r="AL491" s="13" t="n">
        <v>0.069647</v>
      </c>
      <c r="AM491" s="13" t="n">
        <v>0.162111</v>
      </c>
      <c r="AN491" s="13" t="n">
        <v>0.023951</v>
      </c>
      <c r="AO491" s="13" t="n">
        <v>0.026262</v>
      </c>
      <c r="AP491" s="13" t="n">
        <v>0.093343</v>
      </c>
      <c r="AQ491" s="13" t="n">
        <v>0.013035</v>
      </c>
      <c r="AR491" s="13" t="n">
        <v>-0.075866</v>
      </c>
      <c r="AS491" s="13" t="n">
        <v>0.026534</v>
      </c>
      <c r="AT491" s="13" t="n">
        <v>-0.034738</v>
      </c>
      <c r="AU491" s="13" t="n">
        <v>0.066463</v>
      </c>
      <c r="AV491" s="13" t="n">
        <v>-0.130376</v>
      </c>
      <c r="AW491" s="13" t="n">
        <v>-0.11986</v>
      </c>
      <c r="AX491" s="13" t="n">
        <v>0.139654</v>
      </c>
      <c r="AY491" s="13" t="n">
        <v>-0.153087</v>
      </c>
      <c r="AZ491" s="13" t="n">
        <v>-0.007027</v>
      </c>
      <c r="BA491" s="13" t="n">
        <v>-0.078562</v>
      </c>
      <c r="BB491" s="13" t="n">
        <v>-0.009501</v>
      </c>
      <c r="BC491" s="13" t="n">
        <v>-0.066326</v>
      </c>
      <c r="BD491" s="13" t="n">
        <v>-0.194666</v>
      </c>
      <c r="BE491" s="13" t="n">
        <v>-0.003698</v>
      </c>
      <c r="BF491" s="13" t="n">
        <v>0.066054</v>
      </c>
      <c r="BG491" s="13" t="n">
        <v>-0.100349</v>
      </c>
      <c r="BH491" s="13" t="n">
        <v>0.264317</v>
      </c>
      <c r="BI491" s="13" t="n">
        <v>-0.088084</v>
      </c>
      <c r="BJ491" s="13" t="n">
        <v>-0.048678</v>
      </c>
      <c r="BK491" s="13" t="n">
        <v>0.107338</v>
      </c>
      <c r="BM491" s="13" t="n">
        <v>0.041052</v>
      </c>
      <c r="BN491" s="13" t="n">
        <v>0.01575</v>
      </c>
      <c r="BO491" s="13" t="n">
        <v>0.0235</v>
      </c>
      <c r="BP491" s="13" t="n">
        <v>0.07386</v>
      </c>
      <c r="BQ491" s="13" t="n">
        <v>-0.00907</v>
      </c>
      <c r="BR491" s="13" t="n">
        <v>-0.096152</v>
      </c>
      <c r="BS491" s="13" t="n">
        <v>0.026368</v>
      </c>
      <c r="BT491" s="13" t="n">
        <v>-0.101022</v>
      </c>
      <c r="BU491" s="13" t="n">
        <v>0.11301</v>
      </c>
      <c r="BV491" s="13" t="n">
        <v>0.06969</v>
      </c>
      <c r="BW491" s="13" t="n">
        <v>0.017969</v>
      </c>
      <c r="BX491" s="13" t="n">
        <v>0.032145</v>
      </c>
      <c r="BY491" s="13" t="n">
        <v>-0.055126</v>
      </c>
      <c r="BZ491" s="13" t="n">
        <v>0.071522</v>
      </c>
      <c r="CA491" s="13" t="n">
        <v>0.021182</v>
      </c>
      <c r="CB491" s="13" t="n">
        <v>-0.01992</v>
      </c>
      <c r="CC491" s="13" t="n">
        <v>-0.032211</v>
      </c>
      <c r="CD491" s="13" t="n">
        <v>0.027653</v>
      </c>
      <c r="CE491" s="13" t="n">
        <v>0.076121</v>
      </c>
      <c r="CF491" s="13" t="n">
        <v>-0.004684</v>
      </c>
      <c r="CG491" s="13" t="n">
        <v>0.010148</v>
      </c>
      <c r="CH491" s="13" t="n">
        <v>-0.066348</v>
      </c>
      <c r="CI491" s="13" t="n">
        <v>-0.121418</v>
      </c>
      <c r="CJ491" s="13" t="n">
        <v>0.165635</v>
      </c>
      <c r="CK491" s="13" t="n">
        <v>0.108631</v>
      </c>
      <c r="CL491" s="13" t="n">
        <v>0.022515</v>
      </c>
      <c r="CM491" s="13" t="n">
        <v>0.060034</v>
      </c>
      <c r="CN491" s="13" t="n">
        <v>0.042064</v>
      </c>
      <c r="CO491" s="13" t="n">
        <v>0.00853</v>
      </c>
      <c r="CP491" s="13" t="n">
        <v>0.014059</v>
      </c>
      <c r="CQ491" s="13" t="n">
        <v>0.135594</v>
      </c>
      <c r="CR491" s="13" t="n">
        <v>0.068794</v>
      </c>
      <c r="CS491" s="13" t="n">
        <v>-0.002337</v>
      </c>
      <c r="CT491" s="13" t="n">
        <v>0.034689</v>
      </c>
      <c r="CU491" s="13" t="n">
        <v>-0.020006</v>
      </c>
      <c r="CV491" s="13" t="n">
        <v>0.043697</v>
      </c>
      <c r="CW491" s="13" t="n">
        <v>-0.020314</v>
      </c>
      <c r="CX491" s="13" t="n">
        <v>0.05157</v>
      </c>
      <c r="CY491" s="13" t="n">
        <v>-0.008614</v>
      </c>
      <c r="CZ491" s="13" t="n">
        <v>0.031631</v>
      </c>
      <c r="DA491" s="13" t="n">
        <v>-0.042971</v>
      </c>
      <c r="DB491" s="13" t="n">
        <v>0.047924</v>
      </c>
      <c r="DC491" s="13" t="n">
        <v>-0.063866</v>
      </c>
      <c r="DD491" s="13" t="n">
        <v>0.003966</v>
      </c>
      <c r="DE491" s="13" t="n">
        <v>-0.127141</v>
      </c>
      <c r="DF491" s="13" t="n">
        <v>0.001103</v>
      </c>
      <c r="DG491" s="13" t="n">
        <v>0.001259</v>
      </c>
      <c r="DH491" s="13" t="n">
        <v>-0.107022</v>
      </c>
      <c r="DI491" s="13" t="n">
        <v>-0.028824</v>
      </c>
      <c r="DJ491" s="13" t="n">
        <v>-0.072625</v>
      </c>
      <c r="DK491" s="13" t="n">
        <v>0.130842</v>
      </c>
      <c r="DL491" s="13" t="n">
        <v>-0.025181</v>
      </c>
      <c r="DM491" s="13" t="n">
        <v>-0.091353</v>
      </c>
      <c r="DN491" s="13" t="n">
        <v>0.057844</v>
      </c>
      <c r="DO491" s="13" t="n">
        <v>0.043218</v>
      </c>
      <c r="DP491" s="13" t="n">
        <v>-0.053526</v>
      </c>
      <c r="DQ491" s="13" t="n">
        <v>0.096917</v>
      </c>
      <c r="DR491" s="13" t="n">
        <v>-0.024248</v>
      </c>
      <c r="DS491" s="13" t="n">
        <v>0.012549</v>
      </c>
      <c r="DT491" s="13" t="n">
        <v>-0.018976</v>
      </c>
      <c r="DV491" s="13" t="n">
        <v>0.039166</v>
      </c>
      <c r="DW491" s="13" t="n">
        <v>0.015338</v>
      </c>
      <c r="DX491" s="13" t="n">
        <v>0.022407</v>
      </c>
      <c r="DY491" s="13" t="n">
        <v>0.077218</v>
      </c>
      <c r="DZ491" s="13" t="n">
        <v>-0.009277</v>
      </c>
      <c r="EA491" s="13" t="n">
        <v>-0.099937</v>
      </c>
      <c r="EB491" s="13" t="n">
        <v>0.030762</v>
      </c>
      <c r="EC491" s="13" t="n">
        <v>-0.101603</v>
      </c>
      <c r="ED491" s="13" t="n">
        <v>0.125157</v>
      </c>
      <c r="EE491" s="13" t="n">
        <v>0.073879</v>
      </c>
      <c r="EF491" s="13" t="n">
        <v>0.010235</v>
      </c>
      <c r="EG491" s="13" t="n">
        <v>0.03007</v>
      </c>
      <c r="EH491" s="13" t="n">
        <v>-0.066985</v>
      </c>
      <c r="EI491" s="13" t="n">
        <v>0.074802</v>
      </c>
      <c r="EJ491" s="13" t="n">
        <v>0.019393</v>
      </c>
      <c r="EK491" s="13" t="n">
        <v>-0.021938</v>
      </c>
      <c r="EL491" s="13" t="n">
        <v>-0.024319</v>
      </c>
      <c r="EM491" s="13" t="n">
        <v>0.026044</v>
      </c>
      <c r="EN491" s="13" t="n">
        <v>0.069986</v>
      </c>
      <c r="EO491" s="13" t="n">
        <v>0.000459</v>
      </c>
      <c r="EP491" s="13" t="n">
        <v>0.009026</v>
      </c>
      <c r="EQ491" s="13" t="n">
        <v>-0.072733</v>
      </c>
      <c r="ER491" s="13" t="n">
        <v>-0.13964</v>
      </c>
      <c r="ES491" s="13" t="n">
        <v>0.181242</v>
      </c>
      <c r="ET491" s="13" t="n">
        <v>0.100358</v>
      </c>
      <c r="EU491" s="13" t="n">
        <v>0.023159</v>
      </c>
      <c r="EV491" s="13" t="n">
        <v>0.053911</v>
      </c>
      <c r="EW491" s="13" t="n">
        <v>0.040966</v>
      </c>
      <c r="EX491" s="13" t="n">
        <v>0.005233</v>
      </c>
      <c r="EY491" s="13" t="n">
        <v>0.019264</v>
      </c>
      <c r="EZ491" s="13" t="n">
        <v>0.135549</v>
      </c>
      <c r="FA491" s="13" t="n">
        <v>0.067697</v>
      </c>
      <c r="FB491" s="13" t="n">
        <v>0.004164</v>
      </c>
      <c r="FC491" s="13" t="n">
        <v>0.031611</v>
      </c>
      <c r="FD491" s="13" t="n">
        <v>-0.019813</v>
      </c>
      <c r="FE491" s="13" t="n">
        <v>0.037602</v>
      </c>
      <c r="FF491" s="13" t="n">
        <v>-0.018649</v>
      </c>
      <c r="FG491" s="13" t="n">
        <v>0.047074</v>
      </c>
      <c r="FH491" s="13" t="n">
        <v>-0.012965</v>
      </c>
      <c r="FI491" s="13" t="n">
        <v>0.026925</v>
      </c>
      <c r="FJ491" s="13" t="n">
        <v>-0.043898</v>
      </c>
      <c r="FK491" s="13" t="n">
        <v>0.049157</v>
      </c>
      <c r="FL491" s="13" t="n">
        <v>-0.074862</v>
      </c>
      <c r="FM491" s="13" t="n">
        <v>0.009118</v>
      </c>
      <c r="FN491" s="13" t="n">
        <v>-0.133336</v>
      </c>
      <c r="FO491" s="13" t="n">
        <v>-0.004978</v>
      </c>
      <c r="FP491" s="13" t="n">
        <v>0.001746</v>
      </c>
      <c r="FQ491" s="13" t="n">
        <v>-0.124799</v>
      </c>
      <c r="FR491" s="13" t="n">
        <v>-0.039308</v>
      </c>
      <c r="FS491" s="13" t="n">
        <v>-0.070351</v>
      </c>
      <c r="FT491" s="13" t="n">
        <v>0.130499</v>
      </c>
      <c r="FU491" s="13" t="n">
        <v>-0.023216</v>
      </c>
      <c r="FV491" s="13" t="n">
        <v>-0.090202</v>
      </c>
      <c r="FW491" s="13" t="n">
        <v>0.053736</v>
      </c>
      <c r="FX491" s="13" t="n">
        <v>0.048669</v>
      </c>
      <c r="FY491" s="13" t="n">
        <v>-0.052265</v>
      </c>
      <c r="FZ491" s="13" t="n">
        <v>0.117259</v>
      </c>
      <c r="GA491" s="13" t="n">
        <v>-0.019842</v>
      </c>
      <c r="GB491" s="13" t="n">
        <v>0.012199</v>
      </c>
      <c r="GC491" s="13" t="n">
        <v>-0.009812</v>
      </c>
    </row>
    <row r="492" customFormat="false" ht="15" hidden="false" customHeight="false" outlineLevel="0" collapsed="false">
      <c r="B492" s="8" t="str">
        <f aca="false">Deals!B492</f>
        <v>Civeo Corp</v>
      </c>
      <c r="C492" s="12" t="n">
        <v>1</v>
      </c>
      <c r="D492" s="13" t="n">
        <v>0.104478</v>
      </c>
      <c r="E492" s="13" t="n">
        <v>0.178378</v>
      </c>
      <c r="F492" s="13" t="n">
        <v>-0.126147</v>
      </c>
      <c r="G492" s="13" t="n">
        <v>0.034121</v>
      </c>
      <c r="H492" s="13" t="n">
        <v>0.053299</v>
      </c>
      <c r="I492" s="13" t="n">
        <v>-0.313253</v>
      </c>
      <c r="J492" s="13" t="n">
        <v>-0.407018</v>
      </c>
      <c r="K492" s="13" t="n">
        <v>-0.153846</v>
      </c>
      <c r="L492" s="13" t="n">
        <v>0.769231</v>
      </c>
      <c r="M492" s="13" t="n">
        <v>0.027668</v>
      </c>
      <c r="N492" s="13" t="n">
        <v>-0.192308</v>
      </c>
      <c r="O492" s="13" t="n">
        <v>-0.042857</v>
      </c>
      <c r="P492" s="13" t="n">
        <v>-0.323383</v>
      </c>
      <c r="Q492" s="13" t="n">
        <v>0.264706</v>
      </c>
      <c r="R492" s="13" t="n">
        <v>-0.040698</v>
      </c>
      <c r="S492" s="13" t="n">
        <v>-0.157576</v>
      </c>
      <c r="T492" s="13" t="n">
        <v>-0.086331</v>
      </c>
      <c r="U492" s="13" t="n">
        <v>-0.165354</v>
      </c>
      <c r="V492" s="13" t="n">
        <v>-0.145472</v>
      </c>
      <c r="W492" s="13" t="n">
        <v>0.424155</v>
      </c>
      <c r="X492" s="13" t="n">
        <v>0.03876</v>
      </c>
      <c r="Y492" s="13" t="n">
        <v>-0.126866</v>
      </c>
      <c r="Z492" s="13" t="n">
        <v>-0.647949</v>
      </c>
      <c r="AA492" s="13" t="n">
        <v>0.529497</v>
      </c>
      <c r="AB492" s="13" t="n">
        <v>-0.197778</v>
      </c>
      <c r="AC492" s="13" t="n">
        <v>0.219826</v>
      </c>
      <c r="AD492" s="13" t="n">
        <v>0.34631</v>
      </c>
      <c r="AE492" s="13" t="n">
        <v>0.054217</v>
      </c>
      <c r="AF492" s="13" t="n">
        <v>-0.228457</v>
      </c>
      <c r="AG492" s="13" t="n">
        <v>0.05925</v>
      </c>
      <c r="AH492" s="13" t="n">
        <v>0.858714</v>
      </c>
      <c r="AI492" s="13" t="n">
        <v>-0.128527</v>
      </c>
      <c r="AJ492" s="13" t="n">
        <v>-0.000719</v>
      </c>
      <c r="AK492" s="13" t="n">
        <v>0.352772</v>
      </c>
      <c r="AL492" s="13" t="n">
        <v>-0.185205</v>
      </c>
      <c r="AM492" s="13" t="n">
        <v>0.079033</v>
      </c>
      <c r="AN492" s="13" t="n">
        <v>-0.032688</v>
      </c>
      <c r="AO492" s="13" t="n">
        <v>0.113892</v>
      </c>
      <c r="AP492" s="13" t="n">
        <v>0.219663</v>
      </c>
      <c r="AQ492" s="13" t="n">
        <v>0.088899</v>
      </c>
      <c r="AR492" s="13" t="n">
        <v>-0.048646</v>
      </c>
      <c r="AS492" s="13" t="n">
        <v>0.003557</v>
      </c>
      <c r="AT492" s="13" t="n">
        <v>-0.056269</v>
      </c>
      <c r="AU492" s="13" t="n">
        <v>-0.1</v>
      </c>
      <c r="AV492" s="13" t="n">
        <v>0.125196</v>
      </c>
      <c r="AW492" s="13" t="n">
        <v>0.012054</v>
      </c>
      <c r="AX492" s="13" t="n">
        <v>0.08131</v>
      </c>
      <c r="AY492" s="13" t="n">
        <v>0.101462</v>
      </c>
      <c r="AZ492" s="13" t="n">
        <v>0.161538</v>
      </c>
      <c r="BA492" s="13" t="n">
        <v>-0.143377</v>
      </c>
      <c r="BB492" s="13" t="n">
        <v>0.146888</v>
      </c>
      <c r="BC492" s="13" t="n">
        <v>-0.000337</v>
      </c>
      <c r="BD492" s="13" t="n">
        <v>-0.152731</v>
      </c>
      <c r="BE492" s="13" t="n">
        <v>0.233585</v>
      </c>
      <c r="BF492" s="13" t="n">
        <v>-0.055161</v>
      </c>
      <c r="BG492" s="13" t="n">
        <v>0.061796</v>
      </c>
      <c r="BH492" s="13" t="n">
        <v>0.101286</v>
      </c>
      <c r="BI492" s="13" t="n">
        <v>-0.173431</v>
      </c>
      <c r="BJ492" s="13" t="n">
        <v>-0.270576</v>
      </c>
      <c r="BK492" s="13" t="n">
        <v>-0.067797</v>
      </c>
      <c r="BM492" s="13" t="n">
        <v>0.063579</v>
      </c>
      <c r="BN492" s="13" t="n">
        <v>0.017622</v>
      </c>
      <c r="BO492" s="13" t="n">
        <v>0.00198</v>
      </c>
      <c r="BP492" s="13" t="n">
        <v>0.02827</v>
      </c>
      <c r="BQ492" s="13" t="n">
        <v>-0.023516</v>
      </c>
      <c r="BR492" s="13" t="n">
        <v>-0.080293</v>
      </c>
      <c r="BS492" s="13" t="n">
        <v>-0.033718</v>
      </c>
      <c r="BT492" s="13" t="n">
        <v>-0.122404</v>
      </c>
      <c r="BU492" s="13" t="n">
        <v>0.107903</v>
      </c>
      <c r="BV492" s="13" t="n">
        <v>0.043961</v>
      </c>
      <c r="BW492" s="13" t="n">
        <v>-0.037061</v>
      </c>
      <c r="BX492" s="13" t="n">
        <v>0.018682</v>
      </c>
      <c r="BY492" s="13" t="n">
        <v>-0.079493</v>
      </c>
      <c r="BZ492" s="13" t="n">
        <v>0.047192</v>
      </c>
      <c r="CA492" s="13" t="n">
        <v>-0.020901</v>
      </c>
      <c r="CB492" s="13" t="n">
        <v>-0.087416</v>
      </c>
      <c r="CC492" s="13" t="n">
        <v>0.079525</v>
      </c>
      <c r="CD492" s="13" t="n">
        <v>-0.005728</v>
      </c>
      <c r="CE492" s="13" t="n">
        <v>0.040045</v>
      </c>
      <c r="CF492" s="13" t="n">
        <v>0.070372</v>
      </c>
      <c r="CG492" s="13" t="n">
        <v>-0.096911</v>
      </c>
      <c r="CH492" s="13" t="n">
        <v>-0.084809</v>
      </c>
      <c r="CI492" s="13" t="n">
        <v>-0.276923</v>
      </c>
      <c r="CJ492" s="13" t="n">
        <v>0.15782</v>
      </c>
      <c r="CK492" s="13" t="n">
        <v>0.041402</v>
      </c>
      <c r="CL492" s="13" t="n">
        <v>0.064665</v>
      </c>
      <c r="CM492" s="13" t="n">
        <v>0.036497</v>
      </c>
      <c r="CN492" s="13" t="n">
        <v>0.060696</v>
      </c>
      <c r="CO492" s="13" t="n">
        <v>-0.032792</v>
      </c>
      <c r="CP492" s="13" t="n">
        <v>0.012595</v>
      </c>
      <c r="CQ492" s="13" t="n">
        <v>0.245286</v>
      </c>
      <c r="CR492" s="13" t="n">
        <v>0.07451</v>
      </c>
      <c r="CS492" s="13" t="n">
        <v>0.412114</v>
      </c>
      <c r="CT492" s="13" t="n">
        <v>-0.035384</v>
      </c>
      <c r="CU492" s="13" t="n">
        <v>0.117823</v>
      </c>
      <c r="CV492" s="13" t="n">
        <v>-0.010157</v>
      </c>
      <c r="CW492" s="13" t="n">
        <v>0.107327</v>
      </c>
      <c r="CX492" s="13" t="n">
        <v>0.037629</v>
      </c>
      <c r="CY492" s="13" t="n">
        <v>-0.015695</v>
      </c>
      <c r="CZ492" s="13" t="n">
        <v>0.03808</v>
      </c>
      <c r="DA492" s="13" t="n">
        <v>0.000428</v>
      </c>
      <c r="DB492" s="13" t="n">
        <v>0.041354</v>
      </c>
      <c r="DC492" s="13" t="n">
        <v>-0.033466</v>
      </c>
      <c r="DD492" s="13" t="n">
        <v>0.034385</v>
      </c>
      <c r="DE492" s="13" t="n">
        <v>-0.019091</v>
      </c>
      <c r="DF492" s="13" t="n">
        <v>0.029208</v>
      </c>
      <c r="DG492" s="13" t="n">
        <v>0.024942</v>
      </c>
      <c r="DH492" s="13" t="n">
        <v>-0.040798</v>
      </c>
      <c r="DI492" s="13" t="n">
        <v>0.029279</v>
      </c>
      <c r="DJ492" s="13" t="n">
        <v>-0.099199</v>
      </c>
      <c r="DK492" s="13" t="n">
        <v>0.058975</v>
      </c>
      <c r="DL492" s="13" t="n">
        <v>-0.003345</v>
      </c>
      <c r="DM492" s="13" t="n">
        <v>-0.092831</v>
      </c>
      <c r="DN492" s="13" t="n">
        <v>0.099183</v>
      </c>
      <c r="DO492" s="13" t="n">
        <v>0.015688</v>
      </c>
      <c r="DP492" s="13" t="n">
        <v>-0.034399</v>
      </c>
      <c r="DQ492" s="13" t="n">
        <v>0.071003</v>
      </c>
      <c r="DR492" s="13" t="n">
        <v>-0.010212</v>
      </c>
      <c r="DS492" s="13" t="n">
        <v>-0.096968</v>
      </c>
      <c r="DT492" s="13" t="n">
        <v>-0.041692</v>
      </c>
      <c r="DV492" s="13" t="n">
        <v>0.038322</v>
      </c>
      <c r="DW492" s="13" t="n">
        <v>0.019575</v>
      </c>
      <c r="DX492" s="13" t="n">
        <v>-0.003848</v>
      </c>
      <c r="DY492" s="13" t="n">
        <v>0.013367</v>
      </c>
      <c r="DZ492" s="13" t="n">
        <v>-0.027309</v>
      </c>
      <c r="EA492" s="13" t="n">
        <v>-0.085705</v>
      </c>
      <c r="EB492" s="13" t="n">
        <v>-0.043299</v>
      </c>
      <c r="EC492" s="13" t="n">
        <v>-0.140705</v>
      </c>
      <c r="ED492" s="13" t="n">
        <v>0.139049</v>
      </c>
      <c r="EE492" s="13" t="n">
        <v>0.049845</v>
      </c>
      <c r="EF492" s="13" t="n">
        <v>-0.030541</v>
      </c>
      <c r="EG492" s="13" t="n">
        <v>0.010967</v>
      </c>
      <c r="EH492" s="13" t="n">
        <v>-0.079865</v>
      </c>
      <c r="EI492" s="13" t="n">
        <v>0.009675</v>
      </c>
      <c r="EJ492" s="13" t="n">
        <v>-0.023852</v>
      </c>
      <c r="EK492" s="13" t="n">
        <v>-0.064003</v>
      </c>
      <c r="EL492" s="13" t="n">
        <v>0.056801</v>
      </c>
      <c r="EM492" s="13" t="n">
        <v>-0.028552</v>
      </c>
      <c r="EN492" s="13" t="n">
        <v>0.016991</v>
      </c>
      <c r="EO492" s="13" t="n">
        <v>0.080169</v>
      </c>
      <c r="EP492" s="13" t="n">
        <v>-0.013171</v>
      </c>
      <c r="EQ492" s="13" t="n">
        <v>-0.067954</v>
      </c>
      <c r="ER492" s="13" t="n">
        <v>-0.266897</v>
      </c>
      <c r="ES492" s="13" t="n">
        <v>0.20596</v>
      </c>
      <c r="ET492" s="13" t="n">
        <v>0.073257</v>
      </c>
      <c r="EU492" s="13" t="n">
        <v>0.145066</v>
      </c>
      <c r="EV492" s="13" t="n">
        <v>0.049638</v>
      </c>
      <c r="EW492" s="13" t="n">
        <v>0.036972</v>
      </c>
      <c r="EX492" s="13" t="n">
        <v>-0.017021</v>
      </c>
      <c r="EY492" s="13" t="n">
        <v>0.019086</v>
      </c>
      <c r="EZ492" s="13" t="n">
        <v>0.26159</v>
      </c>
      <c r="FA492" s="13" t="n">
        <v>0.097557</v>
      </c>
      <c r="FB492" s="13" t="n">
        <v>0.284845</v>
      </c>
      <c r="FC492" s="13" t="n">
        <v>0.128665</v>
      </c>
      <c r="FD492" s="13" t="n">
        <v>0.046507</v>
      </c>
      <c r="FE492" s="13" t="n">
        <v>-0.004233</v>
      </c>
      <c r="FF492" s="13" t="n">
        <v>0.062602</v>
      </c>
      <c r="FG492" s="13" t="n">
        <v>0.061298</v>
      </c>
      <c r="FH492" s="13" t="n">
        <v>-0.016461</v>
      </c>
      <c r="FI492" s="13" t="n">
        <v>0.0263</v>
      </c>
      <c r="FJ492" s="13" t="n">
        <v>0.001292</v>
      </c>
      <c r="FK492" s="13" t="n">
        <v>0.028219</v>
      </c>
      <c r="FL492" s="13" t="n">
        <v>-0.035104</v>
      </c>
      <c r="FM492" s="13" t="n">
        <v>0.015844</v>
      </c>
      <c r="FN492" s="13" t="n">
        <v>-0.018371</v>
      </c>
      <c r="FO492" s="13" t="n">
        <v>0.016085</v>
      </c>
      <c r="FP492" s="13" t="n">
        <v>0.017487</v>
      </c>
      <c r="FQ492" s="13" t="n">
        <v>-0.049066</v>
      </c>
      <c r="FR492" s="13" t="n">
        <v>-0.002746</v>
      </c>
      <c r="FS492" s="13" t="n">
        <v>-0.076071</v>
      </c>
      <c r="FT492" s="13" t="n">
        <v>0.038029</v>
      </c>
      <c r="FU492" s="13" t="n">
        <v>0.00642</v>
      </c>
      <c r="FV492" s="13" t="n">
        <v>-0.118368</v>
      </c>
      <c r="FW492" s="13" t="n">
        <v>0.060375</v>
      </c>
      <c r="FX492" s="13" t="n">
        <v>-0.007672</v>
      </c>
      <c r="FY492" s="13" t="n">
        <v>-0.046204</v>
      </c>
      <c r="FZ492" s="13" t="n">
        <v>0.168055</v>
      </c>
      <c r="GA492" s="13" t="n">
        <v>-0.035842</v>
      </c>
      <c r="GB492" s="13" t="n">
        <v>-0.088333</v>
      </c>
      <c r="GC492" s="13" t="n">
        <v>-0.028705</v>
      </c>
    </row>
    <row r="493" customFormat="false" ht="15" hidden="false" customHeight="false" outlineLevel="0" collapsed="false">
      <c r="B493" s="8" t="str">
        <f aca="false">Deals!B493</f>
        <v>Owens &amp; Minor, Inc.</v>
      </c>
      <c r="C493" s="12" t="n">
        <v>1</v>
      </c>
      <c r="D493" s="13" t="n">
        <v>0.041104</v>
      </c>
      <c r="E493" s="13" t="n">
        <v>0.129264</v>
      </c>
      <c r="F493" s="13" t="n">
        <v>-0.100159</v>
      </c>
      <c r="G493" s="13" t="n">
        <v>-0.011779</v>
      </c>
      <c r="H493" s="13" t="n">
        <v>-0.521792</v>
      </c>
      <c r="I493" s="13" t="n">
        <v>-0.034177</v>
      </c>
      <c r="J493" s="13" t="n">
        <v>-0.16055</v>
      </c>
      <c r="K493" s="13" t="n">
        <v>0.195893</v>
      </c>
      <c r="L493" s="13" t="n">
        <v>-0.175694</v>
      </c>
      <c r="M493" s="13" t="n">
        <v>-0.342468</v>
      </c>
      <c r="N493" s="13" t="n">
        <v>-0.168293</v>
      </c>
      <c r="O493" s="13" t="n">
        <v>-0.211144</v>
      </c>
      <c r="P493" s="13" t="n">
        <v>0.190706</v>
      </c>
      <c r="Q493" s="13" t="n">
        <v>-0.153125</v>
      </c>
      <c r="R493" s="13" t="n">
        <v>0.874539</v>
      </c>
      <c r="S493" s="13" t="n">
        <v>0.144291</v>
      </c>
      <c r="T493" s="13" t="n">
        <v>0.158348</v>
      </c>
      <c r="U493" s="13" t="n">
        <v>-0.016345</v>
      </c>
      <c r="V493" s="13" t="n">
        <v>-0.21858</v>
      </c>
      <c r="W493" s="13" t="n">
        <v>0.210832</v>
      </c>
      <c r="X493" s="13" t="n">
        <v>0.091054</v>
      </c>
      <c r="Y493" s="13" t="n">
        <v>0.340117</v>
      </c>
      <c r="Z493" s="13" t="n">
        <v>-0.22623</v>
      </c>
      <c r="AA493" s="13" t="n">
        <v>0.120056</v>
      </c>
      <c r="AB493" s="13" t="n">
        <v>-0.038714</v>
      </c>
      <c r="AC493" s="13" t="n">
        <v>1.110236</v>
      </c>
      <c r="AD493" s="13" t="n">
        <v>0.031095</v>
      </c>
      <c r="AE493" s="13" t="n">
        <v>0.514656</v>
      </c>
      <c r="AF493" s="13" t="n">
        <v>0.000398</v>
      </c>
      <c r="AG493" s="13" t="n">
        <v>0.025478</v>
      </c>
      <c r="AH493" s="13" t="n">
        <v>0.050194</v>
      </c>
      <c r="AI493" s="13" t="n">
        <v>0.075046</v>
      </c>
      <c r="AJ493" s="13" t="n">
        <v>0.169532</v>
      </c>
      <c r="AK493" s="13" t="n">
        <v>0.105351</v>
      </c>
      <c r="AL493" s="13" t="n">
        <v>-0.039904</v>
      </c>
      <c r="AM493" s="13" t="n">
        <v>0.238847</v>
      </c>
      <c r="AN493" s="13" t="n">
        <v>-0.053165</v>
      </c>
      <c r="AO493" s="13" t="n">
        <v>0.092606</v>
      </c>
      <c r="AP493" s="13" t="n">
        <v>-0.193946</v>
      </c>
      <c r="AQ493" s="13" t="n">
        <v>-0.160595</v>
      </c>
      <c r="AR493" s="13" t="n">
        <v>0.146692</v>
      </c>
      <c r="AS493" s="13" t="n">
        <v>0.114827</v>
      </c>
      <c r="AT493" s="13" t="n">
        <v>0.087575</v>
      </c>
      <c r="AU493" s="13" t="n">
        <v>-0.032414</v>
      </c>
      <c r="AV493" s="13" t="n">
        <v>0.048943</v>
      </c>
      <c r="AW493" s="13" t="n">
        <v>-0.002945</v>
      </c>
      <c r="AX493" s="13" t="n">
        <v>-0.193776</v>
      </c>
      <c r="AY493" s="13" t="n">
        <v>-0.017188</v>
      </c>
      <c r="AZ493" s="13" t="n">
        <v>-0.098337</v>
      </c>
      <c r="BA493" s="13" t="n">
        <v>0.125914</v>
      </c>
      <c r="BB493" s="13" t="n">
        <v>-0.16662</v>
      </c>
      <c r="BC493" s="13" t="n">
        <v>-0.183328</v>
      </c>
      <c r="BD493" s="13" t="n">
        <v>-0.294606</v>
      </c>
      <c r="BE493" s="13" t="n">
        <v>0.212353</v>
      </c>
      <c r="BF493" s="13" t="n">
        <v>-0.052402</v>
      </c>
      <c r="BG493" s="13" t="n">
        <v>0.010753</v>
      </c>
      <c r="BH493" s="13" t="n">
        <v>-0.223404</v>
      </c>
      <c r="BI493" s="13" t="n">
        <v>-0.050881</v>
      </c>
      <c r="BJ493" s="13" t="n">
        <v>0.068041</v>
      </c>
      <c r="BK493" s="13" t="n">
        <v>0.30695</v>
      </c>
      <c r="BM493" s="13" t="n">
        <v>0.011497</v>
      </c>
      <c r="BN493" s="13" t="n">
        <v>0.024535</v>
      </c>
      <c r="BO493" s="13" t="n">
        <v>0.024763</v>
      </c>
      <c r="BP493" s="13" t="n">
        <v>-0.016478</v>
      </c>
      <c r="BQ493" s="13" t="n">
        <v>-0.086489</v>
      </c>
      <c r="BR493" s="13" t="n">
        <v>0.008929</v>
      </c>
      <c r="BS493" s="13" t="n">
        <v>-0.120666</v>
      </c>
      <c r="BT493" s="13" t="n">
        <v>0.107042</v>
      </c>
      <c r="BU493" s="13" t="n">
        <v>0.010244</v>
      </c>
      <c r="BV493" s="13" t="n">
        <v>-0.025975</v>
      </c>
      <c r="BW493" s="13" t="n">
        <v>0.030981</v>
      </c>
      <c r="BX493" s="13" t="n">
        <v>-0.107217</v>
      </c>
      <c r="BY493" s="13" t="n">
        <v>0.066188</v>
      </c>
      <c r="BZ493" s="13" t="n">
        <v>-0.000628</v>
      </c>
      <c r="CA493" s="13" t="n">
        <v>-0.097937</v>
      </c>
      <c r="CB493" s="13" t="n">
        <v>0.042482</v>
      </c>
      <c r="CC493" s="13" t="n">
        <v>0.017889</v>
      </c>
      <c r="CD493" s="13" t="n">
        <v>0.01786</v>
      </c>
      <c r="CE493" s="13" t="n">
        <v>0.06965</v>
      </c>
      <c r="CF493" s="13" t="n">
        <v>-0.091534</v>
      </c>
      <c r="CG493" s="13" t="n">
        <v>-0.105944</v>
      </c>
      <c r="CH493" s="13" t="n">
        <v>-0.319728</v>
      </c>
      <c r="CI493" s="13" t="n">
        <v>0.259626</v>
      </c>
      <c r="CJ493" s="13" t="n">
        <v>0.07167</v>
      </c>
      <c r="CK493" s="13" t="n">
        <v>0.031663</v>
      </c>
      <c r="CL493" s="13" t="n">
        <v>0.02819</v>
      </c>
      <c r="CM493" s="13" t="n">
        <v>0.091547</v>
      </c>
      <c r="CN493" s="13" t="n">
        <v>-0.051048</v>
      </c>
      <c r="CO493" s="13" t="n">
        <v>0.061753</v>
      </c>
      <c r="CP493" s="13" t="n">
        <v>0.190474</v>
      </c>
      <c r="CQ493" s="13" t="n">
        <v>0.071491</v>
      </c>
      <c r="CR493" s="13" t="n">
        <v>0.089893</v>
      </c>
      <c r="CS493" s="13" t="n">
        <v>0.08839</v>
      </c>
      <c r="CT493" s="13" t="n">
        <v>0.074558</v>
      </c>
      <c r="CU493" s="13" t="n">
        <v>0.012305</v>
      </c>
      <c r="CV493" s="13" t="n">
        <v>0.071065</v>
      </c>
      <c r="CW493" s="13" t="n">
        <v>0.004465</v>
      </c>
      <c r="CX493" s="13" t="n">
        <v>-0.060784</v>
      </c>
      <c r="CY493" s="13" t="n">
        <v>0.024565</v>
      </c>
      <c r="CZ493" s="13" t="n">
        <v>0.033738</v>
      </c>
      <c r="DA493" s="13" t="n">
        <v>0.028453</v>
      </c>
      <c r="DB493" s="13" t="n">
        <v>-0.040391</v>
      </c>
      <c r="DC493" s="13" t="n">
        <v>0.050249</v>
      </c>
      <c r="DD493" s="13" t="n">
        <v>0.003868</v>
      </c>
      <c r="DE493" s="13" t="n">
        <v>0.027265</v>
      </c>
      <c r="DF493" s="13" t="n">
        <v>-0.000287</v>
      </c>
      <c r="DG493" s="13" t="n">
        <v>-0.060679</v>
      </c>
      <c r="DH493" s="13" t="n">
        <v>0.059566</v>
      </c>
      <c r="DI493" s="13" t="n">
        <v>-0.128977</v>
      </c>
      <c r="DJ493" s="13" t="n">
        <v>0.092258</v>
      </c>
      <c r="DK493" s="13" t="n">
        <v>-0.024771</v>
      </c>
      <c r="DL493" s="13" t="n">
        <v>-0.101276</v>
      </c>
      <c r="DM493" s="13" t="n">
        <v>0.157299</v>
      </c>
      <c r="DN493" s="13" t="n">
        <v>0.014679</v>
      </c>
      <c r="DO493" s="13" t="n">
        <v>-0.056763</v>
      </c>
      <c r="DP493" s="13" t="n">
        <v>0.066881</v>
      </c>
      <c r="DQ493" s="13" t="n">
        <v>-0.015086</v>
      </c>
      <c r="DR493" s="13" t="n">
        <v>-0.100858</v>
      </c>
      <c r="DS493" s="13" t="n">
        <v>-0.029129</v>
      </c>
      <c r="DT493" s="13" t="n">
        <v>-0.049448</v>
      </c>
      <c r="DV493" s="13" t="n">
        <v>0.002107</v>
      </c>
      <c r="DW493" s="13" t="n">
        <v>0.023667</v>
      </c>
      <c r="DX493" s="13" t="n">
        <v>0.028519</v>
      </c>
      <c r="DY493" s="13" t="n">
        <v>-0.018531</v>
      </c>
      <c r="DZ493" s="13" t="n">
        <v>-0.090754</v>
      </c>
      <c r="EA493" s="13" t="n">
        <v>0.003332</v>
      </c>
      <c r="EB493" s="13" t="n">
        <v>-0.123315</v>
      </c>
      <c r="EC493" s="13" t="n">
        <v>0.116389</v>
      </c>
      <c r="ED493" s="13" t="n">
        <v>0.014066</v>
      </c>
      <c r="EE493" s="13" t="n">
        <v>-0.037679</v>
      </c>
      <c r="EF493" s="13" t="n">
        <v>0.033327</v>
      </c>
      <c r="EG493" s="13" t="n">
        <v>-0.11674</v>
      </c>
      <c r="EH493" s="13" t="n">
        <v>0.059213</v>
      </c>
      <c r="EI493" s="13" t="n">
        <v>0.002977</v>
      </c>
      <c r="EJ493" s="13" t="n">
        <v>-0.104777</v>
      </c>
      <c r="EK493" s="13" t="n">
        <v>0.052888</v>
      </c>
      <c r="EL493" s="13" t="n">
        <v>0.012588</v>
      </c>
      <c r="EM493" s="13" t="n">
        <v>0.029324</v>
      </c>
      <c r="EN493" s="13" t="n">
        <v>0.092391</v>
      </c>
      <c r="EO493" s="13" t="n">
        <v>-0.112669</v>
      </c>
      <c r="EP493" s="13" t="n">
        <v>-0.11454</v>
      </c>
      <c r="EQ493" s="13" t="n">
        <v>-0.355793</v>
      </c>
      <c r="ER493" s="13" t="n">
        <v>0.412707</v>
      </c>
      <c r="ES493" s="13" t="n">
        <v>0.071711</v>
      </c>
      <c r="ET493" s="13" t="n">
        <v>0.066996</v>
      </c>
      <c r="EU493" s="13" t="n">
        <v>0.020001</v>
      </c>
      <c r="EV493" s="13" t="n">
        <v>0.09015</v>
      </c>
      <c r="EW493" s="13" t="n">
        <v>-0.059242</v>
      </c>
      <c r="EX493" s="13" t="n">
        <v>0.066831</v>
      </c>
      <c r="EY493" s="13" t="n">
        <v>0.207981</v>
      </c>
      <c r="EZ493" s="13" t="n">
        <v>0.066273</v>
      </c>
      <c r="FA493" s="13" t="n">
        <v>0.082058</v>
      </c>
      <c r="FB493" s="13" t="n">
        <v>0.104681</v>
      </c>
      <c r="FC493" s="13" t="n">
        <v>0.087232</v>
      </c>
      <c r="FD493" s="13" t="n">
        <v>0.018575</v>
      </c>
      <c r="FE493" s="13" t="n">
        <v>0.064895</v>
      </c>
      <c r="FF493" s="13" t="n">
        <v>-0.004041</v>
      </c>
      <c r="FG493" s="13" t="n">
        <v>-0.062834</v>
      </c>
      <c r="FH493" s="13" t="n">
        <v>0.023676</v>
      </c>
      <c r="FI493" s="13" t="n">
        <v>0.038432</v>
      </c>
      <c r="FJ493" s="13" t="n">
        <v>0.027954</v>
      </c>
      <c r="FK493" s="13" t="n">
        <v>-0.042826</v>
      </c>
      <c r="FL493" s="13" t="n">
        <v>0.047521</v>
      </c>
      <c r="FM493" s="13" t="n">
        <v>0.005107</v>
      </c>
      <c r="FN493" s="13" t="n">
        <v>0.031754</v>
      </c>
      <c r="FO493" s="13" t="n">
        <v>0.002859</v>
      </c>
      <c r="FP493" s="13" t="n">
        <v>-0.064882</v>
      </c>
      <c r="FQ493" s="13" t="n">
        <v>0.048428</v>
      </c>
      <c r="FR493" s="13" t="n">
        <v>-0.118309</v>
      </c>
      <c r="FS493" s="13" t="n">
        <v>0.088304</v>
      </c>
      <c r="FT493" s="13" t="n">
        <v>-0.01777</v>
      </c>
      <c r="FU493" s="13" t="n">
        <v>-0.107483</v>
      </c>
      <c r="FV493" s="13" t="n">
        <v>0.153918</v>
      </c>
      <c r="FW493" s="13" t="n">
        <v>0.014489</v>
      </c>
      <c r="FX493" s="13" t="n">
        <v>-0.056602</v>
      </c>
      <c r="FY493" s="13" t="n">
        <v>0.077091</v>
      </c>
      <c r="FZ493" s="13" t="n">
        <v>-0.018164</v>
      </c>
      <c r="GA493" s="13" t="n">
        <v>-0.10622</v>
      </c>
      <c r="GB493" s="13" t="n">
        <v>-0.03736</v>
      </c>
      <c r="GC493" s="13" t="n">
        <v>-0.047588</v>
      </c>
    </row>
    <row r="494" customFormat="false" ht="15" hidden="false" customHeight="false" outlineLevel="0" collapsed="false">
      <c r="B494" s="8" t="str">
        <f aca="false">Deals!B494</f>
        <v>The J. M. Smucker Company</v>
      </c>
      <c r="C494" s="12" t="n">
        <v>1</v>
      </c>
      <c r="D494" s="13" t="n">
        <v>-0.000186</v>
      </c>
      <c r="E494" s="13" t="n">
        <v>0.033867</v>
      </c>
      <c r="F494" s="13" t="n">
        <v>-0.069654</v>
      </c>
      <c r="G494" s="13" t="n">
        <v>-0.007448</v>
      </c>
      <c r="H494" s="13" t="n">
        <v>0.055648</v>
      </c>
      <c r="I494" s="13" t="n">
        <v>-0.035174</v>
      </c>
      <c r="J494" s="13" t="n">
        <v>-0.105444</v>
      </c>
      <c r="K494" s="13" t="n">
        <v>0.121831</v>
      </c>
      <c r="L494" s="13" t="n">
        <v>0.009821</v>
      </c>
      <c r="M494" s="13" t="n">
        <v>0.099991</v>
      </c>
      <c r="N494" s="13" t="n">
        <v>0.052618</v>
      </c>
      <c r="O494" s="13" t="n">
        <v>-0.008725</v>
      </c>
      <c r="P494" s="13" t="n">
        <v>-0.052402</v>
      </c>
      <c r="Q494" s="13" t="n">
        <v>-0.034725</v>
      </c>
      <c r="R494" s="13" t="n">
        <v>-0.054231</v>
      </c>
      <c r="S494" s="13" t="n">
        <v>0.046215</v>
      </c>
      <c r="T494" s="13" t="n">
        <v>-0.039447</v>
      </c>
      <c r="U494" s="13" t="n">
        <v>-0.005583</v>
      </c>
      <c r="V494" s="13" t="n">
        <v>-0.009135</v>
      </c>
      <c r="W494" s="13" t="n">
        <v>-0.004994</v>
      </c>
      <c r="X494" s="13" t="n">
        <v>-0.005984</v>
      </c>
      <c r="Y494" s="13" t="n">
        <v>0.077775</v>
      </c>
      <c r="Z494" s="13" t="n">
        <v>0.035225</v>
      </c>
      <c r="AA494" s="13" t="n">
        <v>-0.008528</v>
      </c>
      <c r="AB494" s="13" t="n">
        <v>-0.071272</v>
      </c>
      <c r="AC494" s="13" t="n">
        <v>0.033456</v>
      </c>
      <c r="AD494" s="13" t="n">
        <v>0.09904</v>
      </c>
      <c r="AE494" s="13" t="n">
        <v>-0.038775</v>
      </c>
      <c r="AF494" s="13" t="n">
        <v>-0.02874</v>
      </c>
      <c r="AG494" s="13" t="n">
        <v>0.044563</v>
      </c>
      <c r="AH494" s="13" t="n">
        <v>-0.013652</v>
      </c>
      <c r="AI494" s="13" t="n">
        <v>0.007007</v>
      </c>
      <c r="AJ494" s="13" t="n">
        <v>-0.037883</v>
      </c>
      <c r="AK494" s="13" t="n">
        <v>0.129732</v>
      </c>
      <c r="AL494" s="13" t="n">
        <v>0.035249</v>
      </c>
      <c r="AM494" s="13" t="n">
        <v>0.017559</v>
      </c>
      <c r="AN494" s="13" t="n">
        <v>-0.027909</v>
      </c>
      <c r="AO494" s="13" t="n">
        <v>0.011885</v>
      </c>
      <c r="AP494" s="13" t="n">
        <v>-0.056746</v>
      </c>
      <c r="AQ494" s="13" t="n">
        <v>-0.029433</v>
      </c>
      <c r="AR494" s="13" t="n">
        <v>0.023577</v>
      </c>
      <c r="AS494" s="13" t="n">
        <v>0.029383</v>
      </c>
      <c r="AT494" s="13" t="n">
        <v>0.073931</v>
      </c>
      <c r="AU494" s="13" t="n">
        <v>0.035046</v>
      </c>
      <c r="AV494" s="13" t="n">
        <v>-0.041471</v>
      </c>
      <c r="AW494" s="13" t="n">
        <v>0.004898</v>
      </c>
      <c r="AX494" s="13" t="n">
        <v>0.011225</v>
      </c>
      <c r="AY494" s="13" t="n">
        <v>-0.084423</v>
      </c>
      <c r="AZ494" s="13" t="n">
        <v>0.021058</v>
      </c>
      <c r="BA494" s="13" t="n">
        <v>0.033669</v>
      </c>
      <c r="BB494" s="13" t="n">
        <v>0.057966</v>
      </c>
      <c r="BC494" s="13" t="n">
        <v>-0.01843</v>
      </c>
      <c r="BD494" s="13" t="n">
        <v>0.096427</v>
      </c>
      <c r="BE494" s="13" t="n">
        <v>0.022235</v>
      </c>
      <c r="BF494" s="13" t="n">
        <v>0.028894</v>
      </c>
      <c r="BG494" s="13" t="n">
        <v>-0.035719</v>
      </c>
      <c r="BH494" s="13" t="n">
        <v>-0.032134</v>
      </c>
      <c r="BI494" s="13" t="n">
        <v>0.064102</v>
      </c>
      <c r="BJ494" s="13" t="n">
        <v>-0.018809</v>
      </c>
      <c r="BK494" s="13" t="n">
        <v>-0.050644</v>
      </c>
      <c r="BM494" s="13" t="n">
        <v>-0.01272</v>
      </c>
      <c r="BN494" s="13" t="n">
        <v>0.014976</v>
      </c>
      <c r="BO494" s="13" t="n">
        <v>0.009273</v>
      </c>
      <c r="BP494" s="13" t="n">
        <v>0.001285</v>
      </c>
      <c r="BQ494" s="13" t="n">
        <v>-0.067217</v>
      </c>
      <c r="BR494" s="13" t="n">
        <v>-0.005803</v>
      </c>
      <c r="BS494" s="13" t="n">
        <v>-0.123647</v>
      </c>
      <c r="BT494" s="13" t="n">
        <v>0.120059</v>
      </c>
      <c r="BU494" s="13" t="n">
        <v>0.022954</v>
      </c>
      <c r="BV494" s="13" t="n">
        <v>-0.00535</v>
      </c>
      <c r="BW494" s="13" t="n">
        <v>0.052887</v>
      </c>
      <c r="BX494" s="13" t="n">
        <v>-0.08963</v>
      </c>
      <c r="BY494" s="13" t="n">
        <v>0.074514</v>
      </c>
      <c r="BZ494" s="13" t="n">
        <v>0.00375</v>
      </c>
      <c r="CA494" s="13" t="n">
        <v>-0.04878</v>
      </c>
      <c r="CB494" s="13" t="n">
        <v>0.061351</v>
      </c>
      <c r="CC494" s="13" t="n">
        <v>0.002694</v>
      </c>
      <c r="CD494" s="13" t="n">
        <v>0.029897</v>
      </c>
      <c r="CE494" s="13" t="n">
        <v>0.023494</v>
      </c>
      <c r="CF494" s="13" t="n">
        <v>-0.026244</v>
      </c>
      <c r="CG494" s="13" t="n">
        <v>-0.106689</v>
      </c>
      <c r="CH494" s="13" t="n">
        <v>-0.320833</v>
      </c>
      <c r="CI494" s="13" t="n">
        <v>0.162651</v>
      </c>
      <c r="CJ494" s="13" t="n">
        <v>0.034749</v>
      </c>
      <c r="CK494" s="13" t="n">
        <v>0.028019</v>
      </c>
      <c r="CL494" s="13" t="n">
        <v>0.025861</v>
      </c>
      <c r="CM494" s="13" t="n">
        <v>0.055635</v>
      </c>
      <c r="CN494" s="13" t="n">
        <v>-0.030538</v>
      </c>
      <c r="CO494" s="13" t="n">
        <v>0.019421</v>
      </c>
      <c r="CP494" s="13" t="n">
        <v>0.161394</v>
      </c>
      <c r="CQ494" s="13" t="n">
        <v>0.077555</v>
      </c>
      <c r="CR494" s="13" t="n">
        <v>0.023801</v>
      </c>
      <c r="CS494" s="13" t="n">
        <v>0.121902</v>
      </c>
      <c r="CT494" s="13" t="n">
        <v>0.052824</v>
      </c>
      <c r="CU494" s="13" t="n">
        <v>0.032792</v>
      </c>
      <c r="CV494" s="13" t="n">
        <v>0.037667</v>
      </c>
      <c r="CW494" s="13" t="n">
        <v>-0.038754</v>
      </c>
      <c r="CX494" s="13" t="n">
        <v>0.013609</v>
      </c>
      <c r="CY494" s="13" t="n">
        <v>0.032297</v>
      </c>
      <c r="CZ494" s="13" t="n">
        <v>-0.045915</v>
      </c>
      <c r="DA494" s="13" t="n">
        <v>0.045505</v>
      </c>
      <c r="DB494" s="13" t="n">
        <v>-0.013633</v>
      </c>
      <c r="DC494" s="13" t="n">
        <v>0.061869</v>
      </c>
      <c r="DD494" s="13" t="n">
        <v>-0.027948</v>
      </c>
      <c r="DE494" s="13" t="n">
        <v>0.02007</v>
      </c>
      <c r="DF494" s="13" t="n">
        <v>0.011779</v>
      </c>
      <c r="DG494" s="13" t="n">
        <v>-0.057821</v>
      </c>
      <c r="DH494" s="13" t="n">
        <v>0.009084</v>
      </c>
      <c r="DI494" s="13" t="n">
        <v>-0.100595</v>
      </c>
      <c r="DJ494" s="13" t="n">
        <v>0.096505</v>
      </c>
      <c r="DK494" s="13" t="n">
        <v>-0.025527</v>
      </c>
      <c r="DL494" s="13" t="n">
        <v>-0.098613</v>
      </c>
      <c r="DM494" s="13" t="n">
        <v>0.08813</v>
      </c>
      <c r="DN494" s="13" t="n">
        <v>0.068372</v>
      </c>
      <c r="DO494" s="13" t="n">
        <v>-0.054141</v>
      </c>
      <c r="DP494" s="13" t="n">
        <v>0.112513</v>
      </c>
      <c r="DQ494" s="13" t="n">
        <v>-0.032575</v>
      </c>
      <c r="DR494" s="13" t="n">
        <v>-0.040192</v>
      </c>
      <c r="DS494" s="13" t="n">
        <v>-0.016039</v>
      </c>
      <c r="DT494" s="13" t="n">
        <v>-0.032273</v>
      </c>
      <c r="DV494" s="13" t="n">
        <v>-0.007245</v>
      </c>
      <c r="DW494" s="13" t="n">
        <v>0.010748</v>
      </c>
      <c r="DX494" s="13" t="n">
        <v>0.00862</v>
      </c>
      <c r="DY494" s="13" t="n">
        <v>0.003821</v>
      </c>
      <c r="DZ494" s="13" t="n">
        <v>-0.070345</v>
      </c>
      <c r="EA494" s="13" t="n">
        <v>0.002937</v>
      </c>
      <c r="EB494" s="13" t="n">
        <v>-0.12324</v>
      </c>
      <c r="EC494" s="13" t="n">
        <v>0.13237</v>
      </c>
      <c r="ED494" s="13" t="n">
        <v>0.016318</v>
      </c>
      <c r="EE494" s="13" t="n">
        <v>-0.004615</v>
      </c>
      <c r="EF494" s="13" t="n">
        <v>0.054377</v>
      </c>
      <c r="EG494" s="13" t="n">
        <v>-0.100357</v>
      </c>
      <c r="EH494" s="13" t="n">
        <v>0.078315</v>
      </c>
      <c r="EI494" s="13" t="n">
        <v>0.014164</v>
      </c>
      <c r="EJ494" s="13" t="n">
        <v>-0.054062</v>
      </c>
      <c r="EK494" s="13" t="n">
        <v>0.058993</v>
      </c>
      <c r="EL494" s="13" t="n">
        <v>0.001807</v>
      </c>
      <c r="EM494" s="13" t="n">
        <v>0.032598</v>
      </c>
      <c r="EN494" s="13" t="n">
        <v>0.029347</v>
      </c>
      <c r="EO494" s="13" t="n">
        <v>-0.025615</v>
      </c>
      <c r="EP494" s="13" t="n">
        <v>-0.113674</v>
      </c>
      <c r="EQ494" s="13" t="n">
        <v>-0.322364</v>
      </c>
      <c r="ER494" s="13" t="n">
        <v>0.243011</v>
      </c>
      <c r="ES494" s="13" t="n">
        <v>0.036878</v>
      </c>
      <c r="ET494" s="13" t="n">
        <v>0.036201</v>
      </c>
      <c r="EU494" s="13" t="n">
        <v>0.017828</v>
      </c>
      <c r="EV494" s="13" t="n">
        <v>0.058893</v>
      </c>
      <c r="EW494" s="13" t="n">
        <v>-0.03982</v>
      </c>
      <c r="EX494" s="13" t="n">
        <v>0.028925</v>
      </c>
      <c r="EY494" s="13" t="n">
        <v>0.17725</v>
      </c>
      <c r="EZ494" s="13" t="n">
        <v>0.077862</v>
      </c>
      <c r="FA494" s="13" t="n">
        <v>0.037767</v>
      </c>
      <c r="FB494" s="13" t="n">
        <v>0.124762</v>
      </c>
      <c r="FC494" s="13" t="n">
        <v>0.075836</v>
      </c>
      <c r="FD494" s="13" t="n">
        <v>0.022259</v>
      </c>
      <c r="FE494" s="13" t="n">
        <v>0.024649</v>
      </c>
      <c r="FF494" s="13" t="n">
        <v>-0.032897</v>
      </c>
      <c r="FG494" s="13" t="n">
        <v>0.009484</v>
      </c>
      <c r="FH494" s="13" t="n">
        <v>0.032401</v>
      </c>
      <c r="FI494" s="13" t="n">
        <v>-0.042227</v>
      </c>
      <c r="FJ494" s="13" t="n">
        <v>0.036012</v>
      </c>
      <c r="FK494" s="13" t="n">
        <v>-0.010791</v>
      </c>
      <c r="FL494" s="13" t="n">
        <v>0.059268</v>
      </c>
      <c r="FM494" s="13" t="n">
        <v>-0.027601</v>
      </c>
      <c r="FN494" s="13" t="n">
        <v>0.023828</v>
      </c>
      <c r="FO494" s="13" t="n">
        <v>-0.00181</v>
      </c>
      <c r="FP494" s="13" t="n">
        <v>-0.059716</v>
      </c>
      <c r="FQ494" s="13" t="n">
        <v>0.010661</v>
      </c>
      <c r="FR494" s="13" t="n">
        <v>-0.095414</v>
      </c>
      <c r="FS494" s="13" t="n">
        <v>0.094773</v>
      </c>
      <c r="FT494" s="13" t="n">
        <v>-0.024873</v>
      </c>
      <c r="FU494" s="13" t="n">
        <v>-0.093939</v>
      </c>
      <c r="FV494" s="13" t="n">
        <v>0.085451</v>
      </c>
      <c r="FW494" s="13" t="n">
        <v>0.06848</v>
      </c>
      <c r="FX494" s="13" t="n">
        <v>-0.056006</v>
      </c>
      <c r="FY494" s="13" t="n">
        <v>0.113387</v>
      </c>
      <c r="FZ494" s="13" t="n">
        <v>-0.037696</v>
      </c>
      <c r="GA494" s="13" t="n">
        <v>-0.050124</v>
      </c>
      <c r="GB494" s="13" t="n">
        <v>-0.012263</v>
      </c>
      <c r="GC494" s="13" t="n">
        <v>-0.039979</v>
      </c>
    </row>
    <row r="495" customFormat="false" ht="15" hidden="false" customHeight="false" outlineLevel="0" collapsed="false">
      <c r="B495" s="8" t="str">
        <f aca="false">Deals!B495</f>
        <v>Microchip Technology Incorporated</v>
      </c>
      <c r="C495" s="12" t="n">
        <v>1</v>
      </c>
      <c r="D495" s="13" t="n">
        <v>-0.06603</v>
      </c>
      <c r="E495" s="13" t="n">
        <v>0.027268</v>
      </c>
      <c r="F495" s="13" t="n">
        <v>-0.079204</v>
      </c>
      <c r="G495" s="13" t="n">
        <v>-0.082762</v>
      </c>
      <c r="H495" s="13" t="n">
        <v>-0.166392</v>
      </c>
      <c r="I495" s="13" t="n">
        <v>0.140164</v>
      </c>
      <c r="J495" s="13" t="n">
        <v>-0.041067</v>
      </c>
      <c r="K495" s="13" t="n">
        <v>0.117492</v>
      </c>
      <c r="L495" s="13" t="n">
        <v>0.080876</v>
      </c>
      <c r="M495" s="13" t="n">
        <v>-0.04501</v>
      </c>
      <c r="N495" s="13" t="n">
        <v>0.204074</v>
      </c>
      <c r="O495" s="13" t="n">
        <v>-0.198819</v>
      </c>
      <c r="P495" s="13" t="n">
        <v>0.083344</v>
      </c>
      <c r="Q495" s="13" t="n">
        <v>0.089043</v>
      </c>
      <c r="R495" s="13" t="n">
        <v>-0.085681</v>
      </c>
      <c r="S495" s="13" t="n">
        <v>0.076219</v>
      </c>
      <c r="T495" s="13" t="n">
        <v>0.014853</v>
      </c>
      <c r="U495" s="13" t="n">
        <v>0.002651</v>
      </c>
      <c r="V495" s="13" t="n">
        <v>0.107679</v>
      </c>
      <c r="W495" s="13" t="n">
        <v>-0.069137</v>
      </c>
      <c r="X495" s="13" t="n">
        <v>-0.06945</v>
      </c>
      <c r="Y495" s="13" t="n">
        <v>-0.252563</v>
      </c>
      <c r="Z495" s="13" t="n">
        <v>0.293953</v>
      </c>
      <c r="AA495" s="13" t="n">
        <v>0.094494</v>
      </c>
      <c r="AB495" s="13" t="n">
        <v>0.096751</v>
      </c>
      <c r="AC495" s="13" t="n">
        <v>-0.033995</v>
      </c>
      <c r="AD495" s="13" t="n">
        <v>0.078345</v>
      </c>
      <c r="AE495" s="13" t="n">
        <v>-0.063263</v>
      </c>
      <c r="AF495" s="13" t="n">
        <v>0.022577</v>
      </c>
      <c r="AG495" s="13" t="n">
        <v>0.27893</v>
      </c>
      <c r="AH495" s="13" t="n">
        <v>0.027681</v>
      </c>
      <c r="AI495" s="13" t="n">
        <v>-0.014481</v>
      </c>
      <c r="AJ495" s="13" t="n">
        <v>0.121372</v>
      </c>
      <c r="AK495" s="13" t="n">
        <v>0.016969</v>
      </c>
      <c r="AL495" s="13" t="n">
        <v>-0.031761</v>
      </c>
      <c r="AM495" s="13" t="n">
        <v>0.044314</v>
      </c>
      <c r="AN495" s="13" t="n">
        <v>-0.045938</v>
      </c>
      <c r="AO495" s="13" t="n">
        <v>-0.04421</v>
      </c>
      <c r="AP495" s="13" t="n">
        <v>0.099497</v>
      </c>
      <c r="AQ495" s="13" t="n">
        <v>0.950813</v>
      </c>
      <c r="AR495" s="13" t="n">
        <v>-0.034595</v>
      </c>
      <c r="AS495" s="13" t="n">
        <v>0.126063</v>
      </c>
      <c r="AT495" s="13" t="n">
        <v>0.04351</v>
      </c>
      <c r="AU495" s="13" t="n">
        <v>-0.110039</v>
      </c>
      <c r="AV495" s="13" t="n">
        <v>-0.092282</v>
      </c>
      <c r="AW495" s="13" t="n">
        <v>0.068392</v>
      </c>
      <c r="AX495" s="13" t="n">
        <v>-0.132286</v>
      </c>
      <c r="AY495" s="13" t="n">
        <v>0.114264</v>
      </c>
      <c r="AZ495" s="13" t="n">
        <v>-0.200551</v>
      </c>
      <c r="BA495" s="13" t="n">
        <v>0.185606</v>
      </c>
      <c r="BB495" s="13" t="n">
        <v>-0.052425</v>
      </c>
      <c r="BC495" s="13" t="n">
        <v>-0.064674</v>
      </c>
      <c r="BD495" s="13" t="n">
        <v>0.011634</v>
      </c>
      <c r="BE495" s="13" t="n">
        <v>0.282637</v>
      </c>
      <c r="BF495" s="13" t="n">
        <v>-0.112893</v>
      </c>
      <c r="BG495" s="13" t="n">
        <v>0.104911</v>
      </c>
      <c r="BH495" s="13" t="n">
        <v>0.043932</v>
      </c>
      <c r="BI495" s="13" t="n">
        <v>0.033938</v>
      </c>
      <c r="BJ495" s="13" t="n">
        <v>-0.12879</v>
      </c>
      <c r="BK495" s="13" t="n">
        <v>0.0311</v>
      </c>
      <c r="BM495" s="13" t="n">
        <v>0.008912</v>
      </c>
      <c r="BN495" s="13" t="n">
        <v>0.029916</v>
      </c>
      <c r="BO495" s="13" t="n">
        <v>0.062181</v>
      </c>
      <c r="BP495" s="13" t="n">
        <v>0.009488</v>
      </c>
      <c r="BQ495" s="13" t="n">
        <v>-0.088495</v>
      </c>
      <c r="BR495" s="13" t="n">
        <v>0.008286</v>
      </c>
      <c r="BS495" s="13" t="n">
        <v>-0.084595</v>
      </c>
      <c r="BT495" s="13" t="n">
        <v>0.081277</v>
      </c>
      <c r="BU495" s="13" t="n">
        <v>0.038978</v>
      </c>
      <c r="BV495" s="13" t="n">
        <v>0.032718</v>
      </c>
      <c r="BW495" s="13" t="n">
        <v>0.043915</v>
      </c>
      <c r="BX495" s="13" t="n">
        <v>-0.069033</v>
      </c>
      <c r="BY495" s="13" t="n">
        <v>0.076465</v>
      </c>
      <c r="BZ495" s="13" t="n">
        <v>0.015604</v>
      </c>
      <c r="CA495" s="13" t="n">
        <v>-0.002311</v>
      </c>
      <c r="CB495" s="13" t="n">
        <v>0.004095</v>
      </c>
      <c r="CC495" s="13" t="n">
        <v>0.03018</v>
      </c>
      <c r="CD495" s="13" t="n">
        <v>0.038716</v>
      </c>
      <c r="CE495" s="13" t="n">
        <v>0.036704</v>
      </c>
      <c r="CF495" s="13" t="n">
        <v>0.024594</v>
      </c>
      <c r="CG495" s="13" t="n">
        <v>-0.07027</v>
      </c>
      <c r="CH495" s="13" t="n">
        <v>-0.077815</v>
      </c>
      <c r="CI495" s="13" t="n">
        <v>0.140905</v>
      </c>
      <c r="CJ495" s="13" t="n">
        <v>0.056438</v>
      </c>
      <c r="CK495" s="13" t="n">
        <v>0.050972</v>
      </c>
      <c r="CL495" s="13" t="n">
        <v>0.07725</v>
      </c>
      <c r="CM495" s="13" t="n">
        <v>0.107972</v>
      </c>
      <c r="CN495" s="13" t="n">
        <v>-0.045521</v>
      </c>
      <c r="CO495" s="13" t="n">
        <v>-0.045743</v>
      </c>
      <c r="CP495" s="13" t="n">
        <v>0.107281</v>
      </c>
      <c r="CQ495" s="13" t="n">
        <v>0.053002</v>
      </c>
      <c r="CR495" s="13" t="n">
        <v>-0.009351</v>
      </c>
      <c r="CS495" s="13" t="n">
        <v>-0.005854</v>
      </c>
      <c r="CT495" s="13" t="n">
        <v>0.01839</v>
      </c>
      <c r="CU495" s="13" t="n">
        <v>0.059373</v>
      </c>
      <c r="CV495" s="13" t="n">
        <v>-0.013515</v>
      </c>
      <c r="CW495" s="13" t="n">
        <v>0.057192</v>
      </c>
      <c r="CX495" s="13" t="n">
        <v>0.032936</v>
      </c>
      <c r="CY495" s="13" t="n">
        <v>0.033156</v>
      </c>
      <c r="CZ495" s="13" t="n">
        <v>-0.052802</v>
      </c>
      <c r="DA495" s="13" t="n">
        <v>0.089956</v>
      </c>
      <c r="DB495" s="13" t="n">
        <v>0.012325</v>
      </c>
      <c r="DC495" s="13" t="n">
        <v>0.021218</v>
      </c>
      <c r="DD495" s="13" t="n">
        <v>-0.077613</v>
      </c>
      <c r="DE495" s="13" t="n">
        <v>-0.033277</v>
      </c>
      <c r="DF495" s="13" t="n">
        <v>0.048718</v>
      </c>
      <c r="DG495" s="13" t="n">
        <v>-0.10863</v>
      </c>
      <c r="DH495" s="13" t="n">
        <v>-0.030079</v>
      </c>
      <c r="DI495" s="13" t="n">
        <v>-0.078069</v>
      </c>
      <c r="DJ495" s="13" t="n">
        <v>0.127169</v>
      </c>
      <c r="DK495" s="13" t="n">
        <v>-0.053498</v>
      </c>
      <c r="DL495" s="13" t="n">
        <v>-0.100388</v>
      </c>
      <c r="DM495" s="13" t="n">
        <v>0.052883</v>
      </c>
      <c r="DN495" s="13" t="n">
        <v>0.047454</v>
      </c>
      <c r="DO495" s="13" t="n">
        <v>-0.082033</v>
      </c>
      <c r="DP495" s="13" t="n">
        <v>0.087217</v>
      </c>
      <c r="DQ495" s="13" t="n">
        <v>-0.01317</v>
      </c>
      <c r="DR495" s="13" t="n">
        <v>0.081256</v>
      </c>
      <c r="DS495" s="13" t="n">
        <v>0.01129</v>
      </c>
      <c r="DT495" s="13" t="n">
        <v>0.054991</v>
      </c>
      <c r="DV495" s="13" t="n">
        <v>0.011672</v>
      </c>
      <c r="DW495" s="13" t="n">
        <v>0.031151</v>
      </c>
      <c r="DX495" s="13" t="n">
        <v>0.048656</v>
      </c>
      <c r="DY495" s="13" t="n">
        <v>0.011911</v>
      </c>
      <c r="DZ495" s="13" t="n">
        <v>-0.090512</v>
      </c>
      <c r="EA495" s="13" t="n">
        <v>0.031844</v>
      </c>
      <c r="EB495" s="13" t="n">
        <v>-0.083033</v>
      </c>
      <c r="EC495" s="13" t="n">
        <v>0.094941</v>
      </c>
      <c r="ED495" s="13" t="n">
        <v>0.050622</v>
      </c>
      <c r="EE495" s="13" t="n">
        <v>0.016135</v>
      </c>
      <c r="EF495" s="13" t="n">
        <v>0.032897</v>
      </c>
      <c r="EG495" s="13" t="n">
        <v>-0.06874</v>
      </c>
      <c r="EH495" s="13" t="n">
        <v>0.076675</v>
      </c>
      <c r="EI495" s="13" t="n">
        <v>0.017491</v>
      </c>
      <c r="EJ495" s="13" t="n">
        <v>-0.007688</v>
      </c>
      <c r="EK495" s="13" t="n">
        <v>-0.000523</v>
      </c>
      <c r="EL495" s="13" t="n">
        <v>0.022992</v>
      </c>
      <c r="EM495" s="13" t="n">
        <v>0.041412</v>
      </c>
      <c r="EN495" s="13" t="n">
        <v>0.025775</v>
      </c>
      <c r="EO495" s="13" t="n">
        <v>0.005438</v>
      </c>
      <c r="EP495" s="13" t="n">
        <v>-0.070463</v>
      </c>
      <c r="EQ495" s="13" t="n">
        <v>-0.11985</v>
      </c>
      <c r="ER495" s="13" t="n">
        <v>0.139924</v>
      </c>
      <c r="ES495" s="13" t="n">
        <v>0.089001</v>
      </c>
      <c r="ET495" s="13" t="n">
        <v>0.018928</v>
      </c>
      <c r="EU495" s="13" t="n">
        <v>0.070143</v>
      </c>
      <c r="EV495" s="13" t="n">
        <v>0.054124</v>
      </c>
      <c r="EW495" s="13" t="n">
        <v>-0.020604</v>
      </c>
      <c r="EX495" s="13" t="n">
        <v>-0.021628</v>
      </c>
      <c r="EY495" s="13" t="n">
        <v>0.130555</v>
      </c>
      <c r="EZ495" s="13" t="n">
        <v>0.041795</v>
      </c>
      <c r="FA495" s="13" t="n">
        <v>-0.018249</v>
      </c>
      <c r="FB495" s="13" t="n">
        <v>0.019443</v>
      </c>
      <c r="FC495" s="13" t="n">
        <v>0.020896</v>
      </c>
      <c r="FD495" s="13" t="n">
        <v>0.053291</v>
      </c>
      <c r="FE495" s="13" t="n">
        <v>-0.004423</v>
      </c>
      <c r="FF495" s="13" t="n">
        <v>0.043268</v>
      </c>
      <c r="FG495" s="13" t="n">
        <v>0.030241</v>
      </c>
      <c r="FH495" s="13" t="n">
        <v>0.029029</v>
      </c>
      <c r="FI495" s="13" t="n">
        <v>-0.051931</v>
      </c>
      <c r="FJ495" s="13" t="n">
        <v>0.076494</v>
      </c>
      <c r="FK495" s="13" t="n">
        <v>-0.023675</v>
      </c>
      <c r="FL495" s="13" t="n">
        <v>0.027244</v>
      </c>
      <c r="FM495" s="13" t="n">
        <v>-0.105932</v>
      </c>
      <c r="FN495" s="13" t="n">
        <v>-0.028087</v>
      </c>
      <c r="FO495" s="13" t="n">
        <v>0.024591</v>
      </c>
      <c r="FP495" s="13" t="n">
        <v>-0.102794</v>
      </c>
      <c r="FQ495" s="13" t="n">
        <v>-0.042047</v>
      </c>
      <c r="FR495" s="13" t="n">
        <v>-0.081421</v>
      </c>
      <c r="FS495" s="13" t="n">
        <v>0.115932</v>
      </c>
      <c r="FT495" s="13" t="n">
        <v>-0.040409</v>
      </c>
      <c r="FU495" s="13" t="n">
        <v>-0.09131</v>
      </c>
      <c r="FV495" s="13" t="n">
        <v>0.077555</v>
      </c>
      <c r="FW495" s="13" t="n">
        <v>0.068696</v>
      </c>
      <c r="FX495" s="13" t="n">
        <v>-0.064949</v>
      </c>
      <c r="FY495" s="13" t="n">
        <v>0.083649</v>
      </c>
      <c r="FZ495" s="13" t="n">
        <v>-0.013406</v>
      </c>
      <c r="GA495" s="13" t="n">
        <v>0.044705</v>
      </c>
      <c r="GB495" s="13" t="n">
        <v>-0.010179</v>
      </c>
      <c r="GC495" s="13" t="n">
        <v>0.017315</v>
      </c>
    </row>
    <row r="496" customFormat="false" ht="15" hidden="false" customHeight="false" outlineLevel="0" collapsed="false">
      <c r="B496" s="8" t="str">
        <f aca="false">Deals!B496</f>
        <v>U.S. Silica Holdings, Inc.</v>
      </c>
      <c r="C496" s="12" t="n">
        <v>1</v>
      </c>
      <c r="D496" s="13" t="n">
        <v>-0.167394</v>
      </c>
      <c r="E496" s="13" t="n">
        <v>0.049436</v>
      </c>
      <c r="F496" s="13" t="n">
        <v>-0.214021</v>
      </c>
      <c r="G496" s="13" t="n">
        <v>-0.108424</v>
      </c>
      <c r="H496" s="13" t="n">
        <v>-0.256506</v>
      </c>
      <c r="I496" s="13" t="n">
        <v>0.013571</v>
      </c>
      <c r="J496" s="13" t="n">
        <v>-0.278154</v>
      </c>
      <c r="K496" s="13" t="n">
        <v>0.324165</v>
      </c>
      <c r="L496" s="13" t="n">
        <v>0.105341</v>
      </c>
      <c r="M496" s="13" t="n">
        <v>0.169329</v>
      </c>
      <c r="N496" s="13" t="n">
        <v>-0.08871</v>
      </c>
      <c r="O496" s="13" t="n">
        <v>-0.343869</v>
      </c>
      <c r="P496" s="13" t="n">
        <v>0.238247</v>
      </c>
      <c r="Q496" s="13" t="n">
        <v>0.083659</v>
      </c>
      <c r="R496" s="13" t="n">
        <v>-0.266234</v>
      </c>
      <c r="S496" s="13" t="n">
        <v>-0.053786</v>
      </c>
      <c r="T496" s="13" t="n">
        <v>-0.533473</v>
      </c>
      <c r="U496" s="13" t="n">
        <v>0.105381</v>
      </c>
      <c r="V496" s="13" t="n">
        <v>0.260243</v>
      </c>
      <c r="W496" s="13" t="n">
        <v>-0.164228</v>
      </c>
      <c r="X496" s="13" t="n">
        <v>-0.107004</v>
      </c>
      <c r="Y496" s="13" t="n">
        <v>-0.603486</v>
      </c>
      <c r="Z496" s="13" t="n">
        <v>0.066667</v>
      </c>
      <c r="AA496" s="13" t="n">
        <v>0.536458</v>
      </c>
      <c r="AB496" s="13" t="n">
        <v>0.223729</v>
      </c>
      <c r="AC496" s="13" t="n">
        <v>-0.022161</v>
      </c>
      <c r="AD496" s="13" t="n">
        <v>0.263456</v>
      </c>
      <c r="AE496" s="13" t="n">
        <v>-0.327354</v>
      </c>
      <c r="AF496" s="13" t="n">
        <v>-0.093333</v>
      </c>
      <c r="AG496" s="13" t="n">
        <v>0.588235</v>
      </c>
      <c r="AH496" s="13" t="n">
        <v>0.625</v>
      </c>
      <c r="AI496" s="13" t="n">
        <v>0.159544</v>
      </c>
      <c r="AJ496" s="13" t="n">
        <v>0.635135</v>
      </c>
      <c r="AK496" s="13" t="n">
        <v>-0.076634</v>
      </c>
      <c r="AL496" s="13" t="n">
        <v>-0.133442</v>
      </c>
      <c r="AM496" s="13" t="n">
        <v>-0.03662</v>
      </c>
      <c r="AN496" s="13" t="n">
        <v>0.126706</v>
      </c>
      <c r="AO496" s="13" t="n">
        <v>-0.126298</v>
      </c>
      <c r="AP496" s="13" t="n">
        <v>-0.130693</v>
      </c>
      <c r="AQ496" s="13" t="n">
        <v>-0.089977</v>
      </c>
      <c r="AR496" s="13" t="n">
        <v>0.211514</v>
      </c>
      <c r="AS496" s="13" t="n">
        <v>0.002066</v>
      </c>
      <c r="AT496" s="13" t="n">
        <v>-0.030928</v>
      </c>
      <c r="AU496" s="13" t="n">
        <v>0.015957</v>
      </c>
      <c r="AV496" s="13" t="n">
        <v>0.514136</v>
      </c>
      <c r="AW496" s="13" t="n">
        <v>0.290456</v>
      </c>
      <c r="AX496" s="13" t="n">
        <v>-0.004287</v>
      </c>
      <c r="AY496" s="13" t="n">
        <v>-0.048439</v>
      </c>
      <c r="AZ496" s="13" t="n">
        <v>-0.354072</v>
      </c>
      <c r="BA496" s="13" t="n">
        <v>0.211033</v>
      </c>
      <c r="BB496" s="13" t="n">
        <v>0.014461</v>
      </c>
      <c r="BC496" s="13" t="n">
        <v>-0.21953</v>
      </c>
      <c r="BD496" s="13" t="n">
        <v>0.314155</v>
      </c>
      <c r="BE496" s="13" t="n">
        <v>-0.090341</v>
      </c>
      <c r="BF496" s="13" t="n">
        <v>-0.045073</v>
      </c>
      <c r="BG496" s="13" t="n">
        <v>-0.0208</v>
      </c>
      <c r="BH496" s="13" t="n">
        <v>-0.00817</v>
      </c>
      <c r="BI496" s="13" t="n">
        <v>-0.016474</v>
      </c>
      <c r="BJ496" s="13" t="n">
        <v>0.092965</v>
      </c>
      <c r="BK496" s="13" t="n">
        <v>-0.131801</v>
      </c>
      <c r="BM496" s="13" t="n">
        <v>-0.001167</v>
      </c>
      <c r="BN496" s="13" t="n">
        <v>0.024528</v>
      </c>
      <c r="BO496" s="13" t="n">
        <v>0.026253</v>
      </c>
      <c r="BP496" s="13" t="n">
        <v>-0.039848</v>
      </c>
      <c r="BQ496" s="13" t="n">
        <v>-0.074916</v>
      </c>
      <c r="BR496" s="13" t="n">
        <v>0.02478</v>
      </c>
      <c r="BS496" s="13" t="n">
        <v>-0.119674</v>
      </c>
      <c r="BT496" s="13" t="n">
        <v>0.107288</v>
      </c>
      <c r="BU496" s="13" t="n">
        <v>0.038796</v>
      </c>
      <c r="BV496" s="13" t="n">
        <v>-0.023051</v>
      </c>
      <c r="BW496" s="13" t="n">
        <v>0.057962</v>
      </c>
      <c r="BX496" s="13" t="n">
        <v>-0.085032</v>
      </c>
      <c r="BY496" s="13" t="n">
        <v>0.065737</v>
      </c>
      <c r="BZ496" s="13" t="n">
        <v>-0.0009</v>
      </c>
      <c r="CA496" s="13" t="n">
        <v>-0.078032</v>
      </c>
      <c r="CB496" s="13" t="n">
        <v>0.063405</v>
      </c>
      <c r="CC496" s="13" t="n">
        <v>0.02682</v>
      </c>
      <c r="CD496" s="13" t="n">
        <v>0.0512</v>
      </c>
      <c r="CE496" s="13" t="n">
        <v>0.021085</v>
      </c>
      <c r="CF496" s="13" t="n">
        <v>-0.050291</v>
      </c>
      <c r="CG496" s="13" t="n">
        <v>-0.090456</v>
      </c>
      <c r="CH496" s="13" t="n">
        <v>-0.265274</v>
      </c>
      <c r="CI496" s="13" t="n">
        <v>0.151394</v>
      </c>
      <c r="CJ496" s="13" t="n">
        <v>0.041925</v>
      </c>
      <c r="CK496" s="13" t="n">
        <v>0.044262</v>
      </c>
      <c r="CL496" s="13" t="n">
        <v>0.042985</v>
      </c>
      <c r="CM496" s="13" t="n">
        <v>0.05474</v>
      </c>
      <c r="CN496" s="13" t="n">
        <v>-0.031873</v>
      </c>
      <c r="CO496" s="13" t="n">
        <v>0.050201</v>
      </c>
      <c r="CP496" s="13" t="n">
        <v>0.166688</v>
      </c>
      <c r="CQ496" s="13" t="n">
        <v>0.086023</v>
      </c>
      <c r="CR496" s="13" t="n">
        <v>0.018859</v>
      </c>
      <c r="CS496" s="13" t="n">
        <v>0.124743</v>
      </c>
      <c r="CT496" s="13" t="n">
        <v>0.062936</v>
      </c>
      <c r="CU496" s="13" t="n">
        <v>0.022207</v>
      </c>
      <c r="CV496" s="13" t="n">
        <v>0.019771</v>
      </c>
      <c r="CW496" s="13" t="n">
        <v>-0.032132</v>
      </c>
      <c r="CX496" s="13" t="n">
        <v>-0.009893</v>
      </c>
      <c r="CY496" s="13" t="n">
        <v>0.018473</v>
      </c>
      <c r="CZ496" s="13" t="n">
        <v>-0.048492</v>
      </c>
      <c r="DA496" s="13" t="n">
        <v>0.039037</v>
      </c>
      <c r="DB496" s="13" t="n">
        <v>-0.024358</v>
      </c>
      <c r="DC496" s="13" t="n">
        <v>0.052503</v>
      </c>
      <c r="DD496" s="13" t="n">
        <v>-0.039308</v>
      </c>
      <c r="DE496" s="13" t="n">
        <v>-0.002388</v>
      </c>
      <c r="DF496" s="13" t="n">
        <v>0.003781</v>
      </c>
      <c r="DG496" s="13" t="n">
        <v>-0.066351</v>
      </c>
      <c r="DH496" s="13" t="n">
        <v>0.042167</v>
      </c>
      <c r="DI496" s="13" t="n">
        <v>-0.106721</v>
      </c>
      <c r="DJ496" s="13" t="n">
        <v>0.07714</v>
      </c>
      <c r="DK496" s="13" t="n">
        <v>-0.017984</v>
      </c>
      <c r="DL496" s="13" t="n">
        <v>-0.102042</v>
      </c>
      <c r="DM496" s="13" t="n">
        <v>0.144777</v>
      </c>
      <c r="DN496" s="13" t="n">
        <v>0.068711</v>
      </c>
      <c r="DO496" s="13" t="n">
        <v>-0.067906</v>
      </c>
      <c r="DP496" s="13" t="n">
        <v>0.076853</v>
      </c>
      <c r="DQ496" s="13" t="n">
        <v>-0.016453</v>
      </c>
      <c r="DR496" s="13" t="n">
        <v>-0.046464</v>
      </c>
      <c r="DS496" s="13" t="n">
        <v>-0.012823</v>
      </c>
      <c r="DT496" s="13" t="n">
        <v>-0.036533</v>
      </c>
      <c r="DV496" s="13" t="n">
        <v>0.000605</v>
      </c>
      <c r="DW496" s="13" t="n">
        <v>0.022955</v>
      </c>
      <c r="DX496" s="13" t="n">
        <v>0.02443</v>
      </c>
      <c r="DY496" s="13" t="n">
        <v>-0.040345</v>
      </c>
      <c r="DZ496" s="13" t="n">
        <v>-0.0755</v>
      </c>
      <c r="EA496" s="13" t="n">
        <v>0.023242</v>
      </c>
      <c r="EB496" s="13" t="n">
        <v>-0.12462</v>
      </c>
      <c r="EC496" s="13" t="n">
        <v>0.109262</v>
      </c>
      <c r="ED496" s="13" t="n">
        <v>0.03816</v>
      </c>
      <c r="EE496" s="13" t="n">
        <v>-0.023201</v>
      </c>
      <c r="EF496" s="13" t="n">
        <v>0.060626</v>
      </c>
      <c r="EG496" s="13" t="n">
        <v>-0.098854</v>
      </c>
      <c r="EH496" s="13" t="n">
        <v>0.076118</v>
      </c>
      <c r="EI496" s="13" t="n">
        <v>-0.002632</v>
      </c>
      <c r="EJ496" s="13" t="n">
        <v>-0.07722</v>
      </c>
      <c r="EK496" s="13" t="n">
        <v>0.064098</v>
      </c>
      <c r="EL496" s="13" t="n">
        <v>0.019316</v>
      </c>
      <c r="EM496" s="13" t="n">
        <v>0.049638</v>
      </c>
      <c r="EN496" s="13" t="n">
        <v>0.02739</v>
      </c>
      <c r="EO496" s="13" t="n">
        <v>-0.05216</v>
      </c>
      <c r="EP496" s="13" t="n">
        <v>-0.097001</v>
      </c>
      <c r="EQ496" s="13" t="n">
        <v>-0.275731</v>
      </c>
      <c r="ER496" s="13" t="n">
        <v>0.187651</v>
      </c>
      <c r="ES496" s="13" t="n">
        <v>0.034982</v>
      </c>
      <c r="ET496" s="13" t="n">
        <v>0.043237</v>
      </c>
      <c r="EU496" s="13" t="n">
        <v>0.043918</v>
      </c>
      <c r="EV496" s="13" t="n">
        <v>0.050912</v>
      </c>
      <c r="EW496" s="13" t="n">
        <v>-0.043342</v>
      </c>
      <c r="EX496" s="13" t="n">
        <v>0.065999</v>
      </c>
      <c r="EY496" s="13" t="n">
        <v>0.168825</v>
      </c>
      <c r="EZ496" s="13" t="n">
        <v>0.081255</v>
      </c>
      <c r="FA496" s="13" t="n">
        <v>0.019686</v>
      </c>
      <c r="FB496" s="13" t="n">
        <v>0.117689</v>
      </c>
      <c r="FC496" s="13" t="n">
        <v>0.06659</v>
      </c>
      <c r="FD496" s="13" t="n">
        <v>0.01446</v>
      </c>
      <c r="FE496" s="13" t="n">
        <v>0.023615</v>
      </c>
      <c r="FF496" s="13" t="n">
        <v>-0.030644</v>
      </c>
      <c r="FG496" s="13" t="n">
        <v>-0.01229</v>
      </c>
      <c r="FH496" s="13" t="n">
        <v>0.017278</v>
      </c>
      <c r="FI496" s="13" t="n">
        <v>-0.052903</v>
      </c>
      <c r="FJ496" s="13" t="n">
        <v>0.033634</v>
      </c>
      <c r="FK496" s="13" t="n">
        <v>-0.018818</v>
      </c>
      <c r="FL496" s="13" t="n">
        <v>0.04535</v>
      </c>
      <c r="FM496" s="13" t="n">
        <v>-0.035218</v>
      </c>
      <c r="FN496" s="13" t="n">
        <v>-0.007035</v>
      </c>
      <c r="FO496" s="13" t="n">
        <v>0.004345</v>
      </c>
      <c r="FP496" s="13" t="n">
        <v>-0.071522</v>
      </c>
      <c r="FQ496" s="13" t="n">
        <v>0.033714</v>
      </c>
      <c r="FR496" s="13" t="n">
        <v>-0.118202</v>
      </c>
      <c r="FS496" s="13" t="n">
        <v>0.082529</v>
      </c>
      <c r="FT496" s="13" t="n">
        <v>-0.019642</v>
      </c>
      <c r="FU496" s="13" t="n">
        <v>-0.100677</v>
      </c>
      <c r="FV496" s="13" t="n">
        <v>0.152502</v>
      </c>
      <c r="FW496" s="13" t="n">
        <v>0.068526</v>
      </c>
      <c r="FX496" s="13" t="n">
        <v>-0.064298</v>
      </c>
      <c r="FY496" s="13" t="n">
        <v>0.076842</v>
      </c>
      <c r="FZ496" s="13" t="n">
        <v>-0.009427</v>
      </c>
      <c r="GA496" s="13" t="n">
        <v>-0.050456</v>
      </c>
      <c r="GB496" s="13" t="n">
        <v>-0.013969</v>
      </c>
      <c r="GC496" s="13" t="n">
        <v>-0.037495</v>
      </c>
    </row>
    <row r="497" customFormat="false" ht="15" hidden="false" customHeight="false" outlineLevel="0" collapsed="false">
      <c r="B497" s="8" t="str">
        <f aca="false">Deals!B497</f>
        <v>TopBuild Corp</v>
      </c>
      <c r="C497" s="12" t="n">
        <v>1</v>
      </c>
      <c r="D497" s="13" t="n">
        <v>-0.066825</v>
      </c>
      <c r="E497" s="13" t="n">
        <v>-0.051825</v>
      </c>
      <c r="F497" s="13" t="n">
        <v>-0.161551</v>
      </c>
      <c r="G497" s="13" t="n">
        <v>-0.087669</v>
      </c>
      <c r="H497" s="13" t="n">
        <v>-0.197114</v>
      </c>
      <c r="I497" s="13" t="n">
        <v>0.116835</v>
      </c>
      <c r="J497" s="13" t="n">
        <v>-0.116781</v>
      </c>
      <c r="K497" s="13" t="n">
        <v>0.173556</v>
      </c>
      <c r="L497" s="13" t="n">
        <v>0.126681</v>
      </c>
      <c r="M497" s="13" t="n">
        <v>0.089412</v>
      </c>
      <c r="N497" s="13" t="n">
        <v>0.098889</v>
      </c>
      <c r="O497" s="13" t="n">
        <v>0.112874</v>
      </c>
      <c r="P497" s="13" t="n">
        <v>0.044027</v>
      </c>
      <c r="Q497" s="13" t="n">
        <v>-0.019696</v>
      </c>
      <c r="R497" s="13" t="n">
        <v>0.141625</v>
      </c>
      <c r="S497" s="13" t="n">
        <v>0.041136</v>
      </c>
      <c r="T497" s="13" t="n">
        <v>0.077777</v>
      </c>
      <c r="U497" s="13" t="n">
        <v>0.061099</v>
      </c>
      <c r="V497" s="13" t="n">
        <v>-0.065288</v>
      </c>
      <c r="W497" s="13" t="n">
        <v>0.110885</v>
      </c>
      <c r="X497" s="13" t="n">
        <v>-0.117981</v>
      </c>
      <c r="Y497" s="13" t="n">
        <v>-0.290693</v>
      </c>
      <c r="Z497" s="13" t="n">
        <v>0.30081</v>
      </c>
      <c r="AA497" s="13" t="n">
        <v>0.230711</v>
      </c>
      <c r="AB497" s="13" t="n">
        <v>-0.008022</v>
      </c>
      <c r="AC497" s="13" t="n">
        <v>0.159532</v>
      </c>
      <c r="AD497" s="13" t="n">
        <v>0.165858</v>
      </c>
      <c r="AE497" s="13" t="n">
        <v>0.109818</v>
      </c>
      <c r="AF497" s="13" t="n">
        <v>-0.102408</v>
      </c>
      <c r="AG497" s="13" t="n">
        <v>0.137197</v>
      </c>
      <c r="AH497" s="13" t="n">
        <v>0.056534</v>
      </c>
      <c r="AI497" s="13" t="n">
        <v>0.086213</v>
      </c>
      <c r="AJ497" s="13" t="n">
        <v>-0.047712</v>
      </c>
      <c r="AK497" s="13" t="n">
        <v>0.09989</v>
      </c>
      <c r="AL497" s="13" t="n">
        <v>0.061835</v>
      </c>
      <c r="AM497" s="13" t="n">
        <v>-0.109407</v>
      </c>
      <c r="AN497" s="13" t="n">
        <v>-0.001363</v>
      </c>
      <c r="AO497" s="13" t="n">
        <v>0.024826</v>
      </c>
      <c r="AP497" s="13" t="n">
        <v>0.079432</v>
      </c>
      <c r="AQ497" s="13" t="n">
        <v>-0.063897</v>
      </c>
      <c r="AR497" s="13" t="n">
        <v>0.254675</v>
      </c>
      <c r="AS497" s="13" t="n">
        <v>0.049889</v>
      </c>
      <c r="AT497" s="13" t="n">
        <v>0.022684</v>
      </c>
      <c r="AU497" s="13" t="n">
        <v>-0.15679</v>
      </c>
      <c r="AV497" s="13" t="n">
        <v>-0.07724</v>
      </c>
      <c r="AW497" s="13" t="n">
        <v>-0.155068</v>
      </c>
      <c r="AX497" s="13" t="n">
        <v>-0.001378</v>
      </c>
      <c r="AY497" s="13" t="n">
        <v>0.088992</v>
      </c>
      <c r="AZ497" s="13" t="n">
        <v>-0.15259</v>
      </c>
      <c r="BA497" s="13" t="n">
        <v>0.266571</v>
      </c>
      <c r="BB497" s="13" t="n">
        <v>-0.132061</v>
      </c>
      <c r="BC497" s="13" t="n">
        <v>-0.103287</v>
      </c>
      <c r="BD497" s="13" t="n">
        <v>0.032528</v>
      </c>
      <c r="BE497" s="13" t="n">
        <v>-0.094393</v>
      </c>
      <c r="BF497" s="13" t="n">
        <v>0.015641</v>
      </c>
      <c r="BG497" s="13" t="n">
        <v>0.27842</v>
      </c>
      <c r="BH497" s="13" t="n">
        <v>0.037639</v>
      </c>
      <c r="BI497" s="13" t="n">
        <v>0.002649</v>
      </c>
      <c r="BJ497" s="13" t="n">
        <v>0.083309</v>
      </c>
      <c r="BK497" s="13" t="n">
        <v>-0.105641</v>
      </c>
      <c r="BM497" s="13" t="n">
        <v>0.001733</v>
      </c>
      <c r="BN497" s="13" t="n">
        <v>0.019585</v>
      </c>
      <c r="BO497" s="13" t="n">
        <v>0.028295</v>
      </c>
      <c r="BP497" s="13" t="n">
        <v>-0.021554</v>
      </c>
      <c r="BQ497" s="13" t="n">
        <v>-0.084914</v>
      </c>
      <c r="BR497" s="13" t="n">
        <v>0.027938</v>
      </c>
      <c r="BS497" s="13" t="n">
        <v>-0.116724</v>
      </c>
      <c r="BT497" s="13" t="n">
        <v>0.11513</v>
      </c>
      <c r="BU497" s="13" t="n">
        <v>0.047855</v>
      </c>
      <c r="BV497" s="13" t="n">
        <v>-0.008538</v>
      </c>
      <c r="BW497" s="13" t="n">
        <v>0.068989</v>
      </c>
      <c r="BX497" s="13" t="n">
        <v>-0.077456</v>
      </c>
      <c r="BY497" s="13" t="n">
        <v>0.074876</v>
      </c>
      <c r="BZ497" s="13" t="n">
        <v>0.00707</v>
      </c>
      <c r="CA497" s="13" t="n">
        <v>-0.040461</v>
      </c>
      <c r="CB497" s="13" t="n">
        <v>0.026707</v>
      </c>
      <c r="CC497" s="13" t="n">
        <v>0.016719</v>
      </c>
      <c r="CD497" s="13" t="n">
        <v>0.014528</v>
      </c>
      <c r="CE497" s="13" t="n">
        <v>0.042934</v>
      </c>
      <c r="CF497" s="13" t="n">
        <v>-0.026369</v>
      </c>
      <c r="CG497" s="13" t="n">
        <v>-0.111915</v>
      </c>
      <c r="CH497" s="13" t="n">
        <v>-0.181165</v>
      </c>
      <c r="CI497" s="13" t="n">
        <v>0.102267</v>
      </c>
      <c r="CJ497" s="13" t="n">
        <v>0.050492</v>
      </c>
      <c r="CK497" s="13" t="n">
        <v>-0.000509</v>
      </c>
      <c r="CL497" s="13" t="n">
        <v>0.025894</v>
      </c>
      <c r="CM497" s="13" t="n">
        <v>0.03218</v>
      </c>
      <c r="CN497" s="13" t="n">
        <v>-0.042964</v>
      </c>
      <c r="CO497" s="13" t="n">
        <v>0.030633</v>
      </c>
      <c r="CP497" s="13" t="n">
        <v>0.152673</v>
      </c>
      <c r="CQ497" s="13" t="n">
        <v>0.069227</v>
      </c>
      <c r="CR497" s="13" t="n">
        <v>0.026253</v>
      </c>
      <c r="CS497" s="13" t="n">
        <v>0.083383</v>
      </c>
      <c r="CT497" s="13" t="n">
        <v>0.050807</v>
      </c>
      <c r="CU497" s="13" t="n">
        <v>0.039311</v>
      </c>
      <c r="CV497" s="13" t="n">
        <v>0.00368</v>
      </c>
      <c r="CW497" s="13" t="n">
        <v>-0.020617</v>
      </c>
      <c r="CX497" s="13" t="n">
        <v>-0.014361</v>
      </c>
      <c r="CY497" s="13" t="n">
        <v>0.019025</v>
      </c>
      <c r="CZ497" s="13" t="n">
        <v>-0.029657</v>
      </c>
      <c r="DA497" s="13" t="n">
        <v>0.039369</v>
      </c>
      <c r="DB497" s="13" t="n">
        <v>-0.02552</v>
      </c>
      <c r="DC497" s="13" t="n">
        <v>0.043022</v>
      </c>
      <c r="DD497" s="13" t="n">
        <v>-0.063419</v>
      </c>
      <c r="DE497" s="13" t="n">
        <v>0.015302</v>
      </c>
      <c r="DF497" s="13" t="n">
        <v>0.008021</v>
      </c>
      <c r="DG497" s="13" t="n">
        <v>-0.064057</v>
      </c>
      <c r="DH497" s="13" t="n">
        <v>0.012167</v>
      </c>
      <c r="DI497" s="13" t="n">
        <v>-0.073974</v>
      </c>
      <c r="DJ497" s="13" t="n">
        <v>0.097031</v>
      </c>
      <c r="DK497" s="13" t="n">
        <v>-0.029051</v>
      </c>
      <c r="DL497" s="13" t="n">
        <v>-0.098544</v>
      </c>
      <c r="DM497" s="13" t="n">
        <v>0.123911</v>
      </c>
      <c r="DN497" s="13" t="n">
        <v>0.063521</v>
      </c>
      <c r="DO497" s="13" t="n">
        <v>-0.054844</v>
      </c>
      <c r="DP497" s="13" t="n">
        <v>0.105504</v>
      </c>
      <c r="DQ497" s="13" t="n">
        <v>-0.016618</v>
      </c>
      <c r="DR497" s="13" t="n">
        <v>-0.026911</v>
      </c>
      <c r="DS497" s="13" t="n">
        <v>-0.013867</v>
      </c>
      <c r="DT497" s="13" t="n">
        <v>-0.03655</v>
      </c>
      <c r="DV497" s="13" t="n">
        <v>0.008643</v>
      </c>
      <c r="DW497" s="13" t="n">
        <v>0.020586</v>
      </c>
      <c r="DX497" s="13" t="n">
        <v>0.029529</v>
      </c>
      <c r="DY497" s="13" t="n">
        <v>-0.022302</v>
      </c>
      <c r="DZ497" s="13" t="n">
        <v>-0.087868</v>
      </c>
      <c r="EA497" s="13" t="n">
        <v>0.034552</v>
      </c>
      <c r="EB497" s="13" t="n">
        <v>-0.12227</v>
      </c>
      <c r="EC497" s="13" t="n">
        <v>0.126677</v>
      </c>
      <c r="ED497" s="13" t="n">
        <v>0.045578</v>
      </c>
      <c r="EE497" s="13" t="n">
        <v>-0.015688</v>
      </c>
      <c r="EF497" s="13" t="n">
        <v>0.074212</v>
      </c>
      <c r="EG497" s="13" t="n">
        <v>-0.080144</v>
      </c>
      <c r="EH497" s="13" t="n">
        <v>0.087821</v>
      </c>
      <c r="EI497" s="13" t="n">
        <v>0.006571</v>
      </c>
      <c r="EJ497" s="13" t="n">
        <v>-0.044902</v>
      </c>
      <c r="EK497" s="13" t="n">
        <v>0.028649</v>
      </c>
      <c r="EL497" s="13" t="n">
        <v>0.015194</v>
      </c>
      <c r="EM497" s="13" t="n">
        <v>0.017935</v>
      </c>
      <c r="EN497" s="13" t="n">
        <v>0.045525</v>
      </c>
      <c r="EO497" s="13" t="n">
        <v>-0.03243</v>
      </c>
      <c r="EP497" s="13" t="n">
        <v>-0.115388</v>
      </c>
      <c r="EQ497" s="13" t="n">
        <v>-0.192625</v>
      </c>
      <c r="ER497" s="13" t="n">
        <v>0.128575</v>
      </c>
      <c r="ES497" s="13" t="n">
        <v>0.050017</v>
      </c>
      <c r="ET497" s="13" t="n">
        <v>0.012092</v>
      </c>
      <c r="EU497" s="13" t="n">
        <v>0.023153</v>
      </c>
      <c r="EV497" s="13" t="n">
        <v>0.028826</v>
      </c>
      <c r="EW497" s="13" t="n">
        <v>-0.045935</v>
      </c>
      <c r="EX497" s="13" t="n">
        <v>0.026239</v>
      </c>
      <c r="EY497" s="13" t="n">
        <v>0.16104</v>
      </c>
      <c r="EZ497" s="13" t="n">
        <v>0.066408</v>
      </c>
      <c r="FA497" s="13" t="n">
        <v>0.03008</v>
      </c>
      <c r="FB497" s="13" t="n">
        <v>0.076997</v>
      </c>
      <c r="FC497" s="13" t="n">
        <v>0.055609</v>
      </c>
      <c r="FD497" s="13" t="n">
        <v>0.031663</v>
      </c>
      <c r="FE497" s="13" t="n">
        <v>0.012116</v>
      </c>
      <c r="FF497" s="13" t="n">
        <v>-0.01594</v>
      </c>
      <c r="FG497" s="13" t="n">
        <v>-0.014149</v>
      </c>
      <c r="FH497" s="13" t="n">
        <v>0.020098</v>
      </c>
      <c r="FI497" s="13" t="n">
        <v>-0.030775</v>
      </c>
      <c r="FJ497" s="13" t="n">
        <v>0.04496</v>
      </c>
      <c r="FK497" s="13" t="n">
        <v>-0.023879</v>
      </c>
      <c r="FL497" s="13" t="n">
        <v>0.046081</v>
      </c>
      <c r="FM497" s="13" t="n">
        <v>-0.065981</v>
      </c>
      <c r="FN497" s="13" t="n">
        <v>0.01874</v>
      </c>
      <c r="FO497" s="13" t="n">
        <v>0.003467</v>
      </c>
      <c r="FP497" s="13" t="n">
        <v>-0.072255</v>
      </c>
      <c r="FQ497" s="13" t="n">
        <v>0.015656</v>
      </c>
      <c r="FR497" s="13" t="n">
        <v>-0.079185</v>
      </c>
      <c r="FS497" s="13" t="n">
        <v>0.097155</v>
      </c>
      <c r="FT497" s="13" t="n">
        <v>-0.030417</v>
      </c>
      <c r="FU497" s="13" t="n">
        <v>-0.101629</v>
      </c>
      <c r="FV497" s="13" t="n">
        <v>0.126585</v>
      </c>
      <c r="FW497" s="13" t="n">
        <v>0.062172</v>
      </c>
      <c r="FX497" s="13" t="n">
        <v>-0.055573</v>
      </c>
      <c r="FY497" s="13" t="n">
        <v>0.108861</v>
      </c>
      <c r="FZ497" s="13" t="n">
        <v>-0.016155</v>
      </c>
      <c r="GA497" s="13" t="n">
        <v>-0.025283</v>
      </c>
      <c r="GB497" s="13" t="n">
        <v>-0.014063</v>
      </c>
      <c r="GC497" s="13" t="n">
        <v>-0.031882</v>
      </c>
    </row>
    <row r="498" customFormat="false" ht="15" hidden="false" customHeight="false" outlineLevel="0" collapsed="false">
      <c r="B498" s="8" t="str">
        <f aca="false">Deals!B498</f>
        <v>Skyline Champion Corporation</v>
      </c>
      <c r="C498" s="12" t="n">
        <v>1</v>
      </c>
      <c r="D498" s="13" t="n">
        <v>-0.267123</v>
      </c>
      <c r="E498" s="13" t="n">
        <v>0.125779</v>
      </c>
      <c r="F498" s="13" t="n">
        <v>-0.011761</v>
      </c>
      <c r="G498" s="13" t="n">
        <v>-0.165908</v>
      </c>
      <c r="H498" s="13" t="n">
        <v>-0.054973</v>
      </c>
      <c r="I498" s="13" t="n">
        <v>-0.347691</v>
      </c>
      <c r="J498" s="13" t="n">
        <v>0.229408</v>
      </c>
      <c r="K498" s="13" t="n">
        <v>0.099668</v>
      </c>
      <c r="L498" s="13" t="n">
        <v>-0.043303</v>
      </c>
      <c r="M498" s="13" t="n">
        <v>0.111053</v>
      </c>
      <c r="N498" s="13" t="n">
        <v>0.108006</v>
      </c>
      <c r="O498" s="13" t="n">
        <v>0.170586</v>
      </c>
      <c r="P498" s="13" t="n">
        <v>0.040906</v>
      </c>
      <c r="Q498" s="13" t="n">
        <v>-0.017544</v>
      </c>
      <c r="R498" s="13" t="n">
        <v>0.074643</v>
      </c>
      <c r="S498" s="13" t="n">
        <v>-0.061815</v>
      </c>
      <c r="T498" s="13" t="n">
        <v>0.175345</v>
      </c>
      <c r="U498" s="13" t="n">
        <v>-0.044605</v>
      </c>
      <c r="V498" s="13" t="n">
        <v>-0.09306</v>
      </c>
      <c r="W498" s="13" t="n">
        <v>-0.113739</v>
      </c>
      <c r="X498" s="13" t="n">
        <v>-0.384615</v>
      </c>
      <c r="Y498" s="13" t="n">
        <v>0.257015</v>
      </c>
      <c r="Z498" s="13" t="n">
        <v>0.260274</v>
      </c>
      <c r="AA498" s="13" t="n">
        <v>-0.020129</v>
      </c>
      <c r="AB498" s="13" t="n">
        <v>0.159819</v>
      </c>
      <c r="AC498" s="13" t="n">
        <v>0.010981</v>
      </c>
      <c r="AD498" s="13" t="n">
        <v>-0.062018</v>
      </c>
      <c r="AE498" s="13" t="n">
        <v>-0.041838</v>
      </c>
      <c r="AF498" s="13" t="n">
        <v>0.198051</v>
      </c>
      <c r="AG498" s="13" t="n">
        <v>0.006834</v>
      </c>
      <c r="AH498" s="13" t="n">
        <v>0.086942</v>
      </c>
      <c r="AI498" s="13" t="n">
        <v>0.315789</v>
      </c>
      <c r="AJ498" s="13" t="n">
        <v>0.022825</v>
      </c>
      <c r="AK498" s="13" t="n">
        <v>-0.018338</v>
      </c>
      <c r="AL498" s="13" t="n">
        <v>0.139995</v>
      </c>
      <c r="AM498" s="13" t="n">
        <v>0.05232</v>
      </c>
      <c r="AN498" s="13" t="n">
        <v>0.058161</v>
      </c>
      <c r="AO498" s="13" t="n">
        <v>0.112057</v>
      </c>
      <c r="AP498" s="13" t="n">
        <v>-0.042411</v>
      </c>
      <c r="AQ498" s="13" t="n">
        <v>0.054279</v>
      </c>
      <c r="AR498" s="13" t="n">
        <v>0.235786</v>
      </c>
      <c r="AS498" s="13" t="n">
        <v>0.009329</v>
      </c>
      <c r="AT498" s="13" t="n">
        <v>-0.147379</v>
      </c>
      <c r="AU498" s="13" t="n">
        <v>-0.001485</v>
      </c>
      <c r="AV498" s="13" t="n">
        <v>-0.183819</v>
      </c>
      <c r="AW498" s="13" t="n">
        <v>-0.069971</v>
      </c>
      <c r="AX498" s="13" t="n">
        <v>0.040948</v>
      </c>
      <c r="AY498" s="13" t="n">
        <v>-0.107472</v>
      </c>
      <c r="AZ498" s="13" t="n">
        <v>0.33488</v>
      </c>
      <c r="BA498" s="13" t="n">
        <v>-0.104739</v>
      </c>
      <c r="BB498" s="13" t="n">
        <v>-0.067055</v>
      </c>
      <c r="BC498" s="13" t="n">
        <v>0.101002</v>
      </c>
      <c r="BD498" s="13" t="n">
        <v>-0.106854</v>
      </c>
      <c r="BE498" s="13" t="n">
        <v>-0.009233</v>
      </c>
      <c r="BF498" s="13" t="n">
        <v>0.144438</v>
      </c>
      <c r="BG498" s="13" t="n">
        <v>0.160475</v>
      </c>
      <c r="BH498" s="13" t="n">
        <v>0.099693</v>
      </c>
      <c r="BI498" s="13" t="n">
        <v>-0.01409</v>
      </c>
      <c r="BJ498" s="13" t="n">
        <v>-0.21626</v>
      </c>
      <c r="BK498" s="13" t="n">
        <v>0.125925</v>
      </c>
      <c r="BM498" s="13" t="n">
        <v>-0.014032</v>
      </c>
      <c r="BN498" s="13" t="n">
        <v>0.049426</v>
      </c>
      <c r="BO498" s="13" t="n">
        <v>-0.034265</v>
      </c>
      <c r="BP498" s="13" t="n">
        <v>-0.144463</v>
      </c>
      <c r="BQ498" s="13" t="n">
        <v>-0.020807</v>
      </c>
      <c r="BR498" s="13" t="n">
        <v>-0.14448</v>
      </c>
      <c r="BS498" s="13" t="n">
        <v>0.127349</v>
      </c>
      <c r="BT498" s="13" t="n">
        <v>0.076712</v>
      </c>
      <c r="BU498" s="13" t="n">
        <v>0.007498</v>
      </c>
      <c r="BV498" s="13" t="n">
        <v>0.007617</v>
      </c>
      <c r="BW498" s="13" t="n">
        <v>-0.058013</v>
      </c>
      <c r="BX498" s="13" t="n">
        <v>0.074806</v>
      </c>
      <c r="BY498" s="13" t="n">
        <v>-0.031092</v>
      </c>
      <c r="BZ498" s="13" t="n">
        <v>-0.04019</v>
      </c>
      <c r="CA498" s="13" t="n">
        <v>-0.035549</v>
      </c>
      <c r="CB498" s="13" t="n">
        <v>0.005759</v>
      </c>
      <c r="CC498" s="13" t="n">
        <v>0.079407</v>
      </c>
      <c r="CD498" s="13" t="n">
        <v>0.038663</v>
      </c>
      <c r="CE498" s="13" t="n">
        <v>-0.013578</v>
      </c>
      <c r="CF498" s="13" t="n">
        <v>-0.061052</v>
      </c>
      <c r="CG498" s="13" t="n">
        <v>-0.211592</v>
      </c>
      <c r="CH498" s="13" t="n">
        <v>0.243389</v>
      </c>
      <c r="CI498" s="13" t="n">
        <v>0.122445</v>
      </c>
      <c r="CJ498" s="13" t="n">
        <v>0.10584</v>
      </c>
      <c r="CK498" s="13" t="n">
        <v>0.003305</v>
      </c>
      <c r="CL498" s="13" t="n">
        <v>0.034207</v>
      </c>
      <c r="CM498" s="13" t="n">
        <v>-0.013466</v>
      </c>
      <c r="CN498" s="13" t="n">
        <v>-0.026753</v>
      </c>
      <c r="CO498" s="13" t="n">
        <v>0.2576</v>
      </c>
      <c r="CP498" s="13" t="n">
        <v>0.125156</v>
      </c>
      <c r="CQ498" s="13" t="n">
        <v>0.165083</v>
      </c>
      <c r="CR498" s="13" t="n">
        <v>0.083909</v>
      </c>
      <c r="CS498" s="13" t="n">
        <v>-0.055244</v>
      </c>
      <c r="CT498" s="13" t="n">
        <v>-0.027003</v>
      </c>
      <c r="CU498" s="13" t="n">
        <v>0.018956</v>
      </c>
      <c r="CV498" s="13" t="n">
        <v>0.083779</v>
      </c>
      <c r="CW498" s="13" t="n">
        <v>-0.103342</v>
      </c>
      <c r="CX498" s="13" t="n">
        <v>0.025586</v>
      </c>
      <c r="CY498" s="13" t="n">
        <v>-0.056338</v>
      </c>
      <c r="CZ498" s="13" t="n">
        <v>0.018208</v>
      </c>
      <c r="DA498" s="13" t="n">
        <v>-0.08429</v>
      </c>
      <c r="DB498" s="13" t="n">
        <v>-0.067665</v>
      </c>
      <c r="DC498" s="13" t="n">
        <v>-0.158681</v>
      </c>
      <c r="DD498" s="13" t="n">
        <v>-0.015223</v>
      </c>
      <c r="DE498" s="13" t="n">
        <v>0.008697</v>
      </c>
      <c r="DF498" s="13" t="n">
        <v>-0.161376</v>
      </c>
      <c r="DG498" s="13" t="n">
        <v>-0.055295</v>
      </c>
      <c r="DH498" s="13" t="n">
        <v>-0.065598</v>
      </c>
      <c r="DI498" s="13" t="n">
        <v>0.149652</v>
      </c>
      <c r="DJ498" s="13" t="n">
        <v>0.036347</v>
      </c>
      <c r="DK498" s="13" t="n">
        <v>-0.129015</v>
      </c>
      <c r="DL498" s="13" t="n">
        <v>0.033099</v>
      </c>
      <c r="DM498" s="13" t="n">
        <v>-0.060405</v>
      </c>
      <c r="DN498" s="13" t="n">
        <v>-0.065045</v>
      </c>
      <c r="DO498" s="13" t="n">
        <v>0.154106</v>
      </c>
      <c r="DP498" s="13" t="n">
        <v>-0.040771</v>
      </c>
      <c r="DQ498" s="13" t="n">
        <v>-0.103145</v>
      </c>
      <c r="DR498" s="13" t="n">
        <v>0.01904</v>
      </c>
      <c r="DS498" s="13" t="n">
        <v>0.045464</v>
      </c>
      <c r="DT498" s="13" t="n">
        <v>0.07288</v>
      </c>
      <c r="DV498" s="13" t="n">
        <v>-0.026403</v>
      </c>
      <c r="DW498" s="13" t="n">
        <v>0.046928</v>
      </c>
      <c r="DX498" s="13" t="n">
        <v>-0.003015</v>
      </c>
      <c r="DY498" s="13" t="n">
        <v>-0.140297</v>
      </c>
      <c r="DZ498" s="13" t="n">
        <v>-0.042411</v>
      </c>
      <c r="EA498" s="13" t="n">
        <v>-0.17752</v>
      </c>
      <c r="EB498" s="13" t="n">
        <v>0.240985</v>
      </c>
      <c r="EC498" s="13" t="n">
        <v>0.074662</v>
      </c>
      <c r="ED498" s="13" t="n">
        <v>0.006269</v>
      </c>
      <c r="EE498" s="13" t="n">
        <v>0.008109</v>
      </c>
      <c r="EF498" s="13" t="n">
        <v>-0.078718</v>
      </c>
      <c r="EG498" s="13" t="n">
        <v>0.051518</v>
      </c>
      <c r="EH498" s="13" t="n">
        <v>-0.035827</v>
      </c>
      <c r="EI498" s="13" t="n">
        <v>-0.03769</v>
      </c>
      <c r="EJ498" s="13" t="n">
        <v>-0.033765</v>
      </c>
      <c r="EK498" s="13" t="n">
        <v>0.01837</v>
      </c>
      <c r="EL498" s="13" t="n">
        <v>0.064563</v>
      </c>
      <c r="EM498" s="13" t="n">
        <v>0.045247</v>
      </c>
      <c r="EN498" s="13" t="n">
        <v>0.0003</v>
      </c>
      <c r="EO498" s="13" t="n">
        <v>-0.077165</v>
      </c>
      <c r="EP498" s="13" t="n">
        <v>-0.212237</v>
      </c>
      <c r="EQ498" s="13" t="n">
        <v>0.263043</v>
      </c>
      <c r="ER498" s="13" t="n">
        <v>0.133555</v>
      </c>
      <c r="ES498" s="13" t="n">
        <v>0.113378</v>
      </c>
      <c r="ET498" s="13" t="n">
        <v>0.005489</v>
      </c>
      <c r="EU498" s="13" t="n">
        <v>0.023577</v>
      </c>
      <c r="EV498" s="13" t="n">
        <v>-0.00344</v>
      </c>
      <c r="EW498" s="13" t="n">
        <v>-0.02979</v>
      </c>
      <c r="EX498" s="13" t="n">
        <v>0.230637</v>
      </c>
      <c r="EY498" s="13" t="n">
        <v>0.140616</v>
      </c>
      <c r="EZ498" s="13" t="n">
        <v>0.22543</v>
      </c>
      <c r="FA498" s="13" t="n">
        <v>0.091176</v>
      </c>
      <c r="FB498" s="13" t="n">
        <v>-0.028298</v>
      </c>
      <c r="FC498" s="13" t="n">
        <v>-0.037297</v>
      </c>
      <c r="FD498" s="13" t="n">
        <v>0.011387</v>
      </c>
      <c r="FE498" s="13" t="n">
        <v>0.070936</v>
      </c>
      <c r="FF498" s="13" t="n">
        <v>-0.104703</v>
      </c>
      <c r="FG498" s="13" t="n">
        <v>0.017921</v>
      </c>
      <c r="FH498" s="13" t="n">
        <v>-0.072222</v>
      </c>
      <c r="FI498" s="13" t="n">
        <v>-0.016606</v>
      </c>
      <c r="FJ498" s="13" t="n">
        <v>-0.11212</v>
      </c>
      <c r="FK498" s="13" t="n">
        <v>-0.094973</v>
      </c>
      <c r="FL498" s="13" t="n">
        <v>-0.138658</v>
      </c>
      <c r="FM498" s="13" t="n">
        <v>-0.029596</v>
      </c>
      <c r="FN498" s="13" t="n">
        <v>0.039724</v>
      </c>
      <c r="FO498" s="13" t="n">
        <v>-0.185483</v>
      </c>
      <c r="FP498" s="13" t="n">
        <v>-0.085558</v>
      </c>
      <c r="FQ498" s="13" t="n">
        <v>-0.034031</v>
      </c>
      <c r="FR498" s="13" t="n">
        <v>0.106342</v>
      </c>
      <c r="FS498" s="13" t="n">
        <v>0.064099</v>
      </c>
      <c r="FT498" s="13" t="n">
        <v>-0.127659</v>
      </c>
      <c r="FU498" s="13" t="n">
        <v>0.015749</v>
      </c>
      <c r="FV498" s="13" t="n">
        <v>-0.055527</v>
      </c>
      <c r="FW498" s="13" t="n">
        <v>-0.057586</v>
      </c>
      <c r="FX498" s="13" t="n">
        <v>0.164074</v>
      </c>
      <c r="FY498" s="13" t="n">
        <v>-0.054561</v>
      </c>
      <c r="FZ498" s="13" t="n">
        <v>-0.11631</v>
      </c>
      <c r="GA498" s="13" t="n">
        <v>-0.010131</v>
      </c>
      <c r="GB498" s="13" t="n">
        <v>0.044679</v>
      </c>
      <c r="GC498" s="13" t="n">
        <v>0.013592</v>
      </c>
    </row>
    <row r="499" customFormat="false" ht="15" hidden="false" customHeight="false" outlineLevel="0" collapsed="false">
      <c r="B499" s="8" t="str">
        <f aca="false">Deals!B499</f>
        <v>Woodward, Inc.</v>
      </c>
      <c r="C499" s="12" t="n">
        <v>1</v>
      </c>
      <c r="D499" s="13" t="n">
        <v>0.082618</v>
      </c>
      <c r="E499" s="13" t="n">
        <v>-0.031847</v>
      </c>
      <c r="F499" s="13" t="n">
        <v>0.003724</v>
      </c>
      <c r="G499" s="13" t="n">
        <v>-0.08929</v>
      </c>
      <c r="H499" s="13" t="n">
        <v>0.136339</v>
      </c>
      <c r="I499" s="13" t="n">
        <v>-0.112213</v>
      </c>
      <c r="J499" s="13" t="n">
        <v>0.22291</v>
      </c>
      <c r="K499" s="13" t="n">
        <v>0.060429</v>
      </c>
      <c r="L499" s="13" t="n">
        <v>-0.015051</v>
      </c>
      <c r="M499" s="13" t="n">
        <v>0.147645</v>
      </c>
      <c r="N499" s="13" t="n">
        <v>0.000184</v>
      </c>
      <c r="O499" s="13" t="n">
        <v>0.038928</v>
      </c>
      <c r="P499" s="13" t="n">
        <v>-0.009897</v>
      </c>
      <c r="Q499" s="13" t="n">
        <v>-0.037397</v>
      </c>
      <c r="R499" s="13" t="n">
        <v>-0.000185</v>
      </c>
      <c r="S499" s="13" t="n">
        <v>-0.01085</v>
      </c>
      <c r="T499" s="13" t="n">
        <v>0.094975</v>
      </c>
      <c r="U499" s="13" t="n">
        <v>0.014128</v>
      </c>
      <c r="V499" s="13" t="n">
        <v>-0.017984</v>
      </c>
      <c r="W499" s="13" t="n">
        <v>-0.112716</v>
      </c>
      <c r="X499" s="13" t="n">
        <v>-0.424031</v>
      </c>
      <c r="Y499" s="13" t="n">
        <v>0.018843</v>
      </c>
      <c r="Z499" s="13" t="n">
        <v>0.132431</v>
      </c>
      <c r="AA499" s="13" t="n">
        <v>0.130796</v>
      </c>
      <c r="AB499" s="13" t="n">
        <v>-0.033656</v>
      </c>
      <c r="AC499" s="13" t="n">
        <v>0.143448</v>
      </c>
      <c r="AD499" s="13" t="n">
        <v>-0.064535</v>
      </c>
      <c r="AE499" s="13" t="n">
        <v>-0.00761</v>
      </c>
      <c r="AF499" s="13" t="n">
        <v>0.405783</v>
      </c>
      <c r="AG499" s="13" t="n">
        <v>0.086739</v>
      </c>
      <c r="AH499" s="13" t="n">
        <v>-0.078828</v>
      </c>
      <c r="AI499" s="13" t="n">
        <v>0.020277</v>
      </c>
      <c r="AJ499" s="13" t="n">
        <v>0.05612</v>
      </c>
      <c r="AK499" s="13" t="n">
        <v>0.036309</v>
      </c>
      <c r="AL499" s="13" t="n">
        <v>0.017359</v>
      </c>
      <c r="AM499" s="13" t="n">
        <v>-0.03381</v>
      </c>
      <c r="AN499" s="13" t="n">
        <v>-0.010742</v>
      </c>
      <c r="AO499" s="13" t="n">
        <v>-0.0051</v>
      </c>
      <c r="AP499" s="13" t="n">
        <v>-0.063999</v>
      </c>
      <c r="AQ499" s="13" t="n">
        <v>-0.002208</v>
      </c>
      <c r="AR499" s="13" t="n">
        <v>-0.063302</v>
      </c>
      <c r="AS499" s="13" t="n">
        <v>0.034594</v>
      </c>
      <c r="AT499" s="13" t="n">
        <v>0.0074</v>
      </c>
      <c r="AU499" s="13" t="n">
        <v>0.130226</v>
      </c>
      <c r="AV499" s="13" t="n">
        <v>0.002247</v>
      </c>
      <c r="AW499" s="13" t="n">
        <v>-0.115523</v>
      </c>
      <c r="AX499" s="13" t="n">
        <v>-0.080286</v>
      </c>
      <c r="AY499" s="13" t="n">
        <v>-0.089755</v>
      </c>
      <c r="AZ499" s="13" t="n">
        <v>0.132014</v>
      </c>
      <c r="BA499" s="13" t="n">
        <v>-0.111079</v>
      </c>
      <c r="BB499" s="13" t="n">
        <v>-0.137638</v>
      </c>
      <c r="BC499" s="13" t="n">
        <v>0.142537</v>
      </c>
      <c r="BD499" s="13" t="n">
        <v>0.044711</v>
      </c>
      <c r="BE499" s="13" t="n">
        <v>0.008455</v>
      </c>
      <c r="BF499" s="13" t="n">
        <v>0.058483</v>
      </c>
      <c r="BG499" s="13" t="n">
        <v>-0.03188</v>
      </c>
      <c r="BH499" s="13" t="n">
        <v>-0.016465</v>
      </c>
      <c r="BI499" s="13" t="n">
        <v>-0.013865</v>
      </c>
      <c r="BJ499" s="13" t="n">
        <v>0.097792</v>
      </c>
      <c r="BK499" s="13" t="n">
        <v>0.128071</v>
      </c>
      <c r="BM499" s="13" t="n">
        <v>0.026064</v>
      </c>
      <c r="BN499" s="13" t="n">
        <v>0.051329</v>
      </c>
      <c r="BO499" s="13" t="n">
        <v>-0.010991</v>
      </c>
      <c r="BP499" s="13" t="n">
        <v>-0.106</v>
      </c>
      <c r="BQ499" s="13" t="n">
        <v>0.024752</v>
      </c>
      <c r="BR499" s="13" t="n">
        <v>-0.108788</v>
      </c>
      <c r="BS499" s="13" t="n">
        <v>0.100445</v>
      </c>
      <c r="BT499" s="13" t="n">
        <v>0.060194</v>
      </c>
      <c r="BU499" s="13" t="n">
        <v>-0.018345</v>
      </c>
      <c r="BV499" s="13" t="n">
        <v>0.044649</v>
      </c>
      <c r="BW499" s="13" t="n">
        <v>-0.082817</v>
      </c>
      <c r="BX499" s="13" t="n">
        <v>0.081164</v>
      </c>
      <c r="BY499" s="13" t="n">
        <v>0.017156</v>
      </c>
      <c r="BZ499" s="13" t="n">
        <v>-0.042057</v>
      </c>
      <c r="CA499" s="13" t="n">
        <v>0.012578</v>
      </c>
      <c r="CB499" s="13" t="n">
        <v>0.025955</v>
      </c>
      <c r="CC499" s="13" t="n">
        <v>0.030184</v>
      </c>
      <c r="CD499" s="13" t="n">
        <v>0.031672</v>
      </c>
      <c r="CE499" s="13" t="n">
        <v>-0.011484</v>
      </c>
      <c r="CF499" s="13" t="n">
        <v>-0.068037</v>
      </c>
      <c r="CG499" s="13" t="n">
        <v>-0.187323</v>
      </c>
      <c r="CH499" s="13" t="n">
        <v>0.135259</v>
      </c>
      <c r="CI499" s="13" t="n">
        <v>0.091913</v>
      </c>
      <c r="CJ499" s="13" t="n">
        <v>0.012826</v>
      </c>
      <c r="CK499" s="13" t="n">
        <v>0.037942</v>
      </c>
      <c r="CL499" s="13" t="n">
        <v>0.055215</v>
      </c>
      <c r="CM499" s="13" t="n">
        <v>-0.011854</v>
      </c>
      <c r="CN499" s="13" t="n">
        <v>0.020769</v>
      </c>
      <c r="CO499" s="13" t="n">
        <v>0.176056</v>
      </c>
      <c r="CP499" s="13" t="n">
        <v>0.08836</v>
      </c>
      <c r="CQ499" s="13" t="n">
        <v>0.00942</v>
      </c>
      <c r="CR499" s="13" t="n">
        <v>0.079959</v>
      </c>
      <c r="CS499" s="13" t="n">
        <v>0.025467</v>
      </c>
      <c r="CT499" s="13" t="n">
        <v>0.039993</v>
      </c>
      <c r="CU499" s="13" t="n">
        <v>-0.007853</v>
      </c>
      <c r="CV499" s="13" t="n">
        <v>0.001045</v>
      </c>
      <c r="CW499" s="13" t="n">
        <v>-0.008307</v>
      </c>
      <c r="CX499" s="13" t="n">
        <v>0.01354</v>
      </c>
      <c r="CY499" s="13" t="n">
        <v>-0.039939</v>
      </c>
      <c r="CZ499" s="13" t="n">
        <v>0.038484</v>
      </c>
      <c r="DA499" s="13" t="n">
        <v>-0.021291</v>
      </c>
      <c r="DB499" s="13" t="n">
        <v>0.044855</v>
      </c>
      <c r="DC499" s="13" t="n">
        <v>-0.101419</v>
      </c>
      <c r="DD499" s="13" t="n">
        <v>0.005679</v>
      </c>
      <c r="DE499" s="13" t="n">
        <v>0.008371</v>
      </c>
      <c r="DF499" s="13" t="n">
        <v>-0.076092</v>
      </c>
      <c r="DG499" s="13" t="n">
        <v>0.009316</v>
      </c>
      <c r="DH499" s="13" t="n">
        <v>-0.073263</v>
      </c>
      <c r="DI499" s="13" t="n">
        <v>0.117887</v>
      </c>
      <c r="DJ499" s="13" t="n">
        <v>-0.03435</v>
      </c>
      <c r="DK499" s="13" t="n">
        <v>-0.091984</v>
      </c>
      <c r="DL499" s="13" t="n">
        <v>0.09267</v>
      </c>
      <c r="DM499" s="13" t="n">
        <v>0.054291</v>
      </c>
      <c r="DN499" s="13" t="n">
        <v>-0.075471</v>
      </c>
      <c r="DO499" s="13" t="n">
        <v>0.127305</v>
      </c>
      <c r="DP499" s="13" t="n">
        <v>-0.012527</v>
      </c>
      <c r="DQ499" s="13" t="n">
        <v>-0.00927</v>
      </c>
      <c r="DR499" s="13" t="n">
        <v>-0.004757</v>
      </c>
      <c r="DS499" s="13" t="n">
        <v>-0.021191</v>
      </c>
      <c r="DT499" s="13" t="n">
        <v>0.089021</v>
      </c>
      <c r="DV499" s="13" t="n">
        <v>0.024714</v>
      </c>
      <c r="DW499" s="13" t="n">
        <v>0.048461</v>
      </c>
      <c r="DX499" s="13" t="n">
        <v>-0.014265</v>
      </c>
      <c r="DY499" s="13" t="n">
        <v>-0.107156</v>
      </c>
      <c r="DZ499" s="13" t="n">
        <v>0.019152</v>
      </c>
      <c r="EA499" s="13" t="n">
        <v>-0.113974</v>
      </c>
      <c r="EB499" s="13" t="n">
        <v>0.108189</v>
      </c>
      <c r="EC499" s="13" t="n">
        <v>0.066692</v>
      </c>
      <c r="ED499" s="13" t="n">
        <v>-0.025629</v>
      </c>
      <c r="EE499" s="13" t="n">
        <v>0.044085</v>
      </c>
      <c r="EF499" s="13" t="n">
        <v>-0.095558</v>
      </c>
      <c r="EG499" s="13" t="n">
        <v>0.084122</v>
      </c>
      <c r="EH499" s="13" t="n">
        <v>0.016233</v>
      </c>
      <c r="EI499" s="13" t="n">
        <v>-0.042869</v>
      </c>
      <c r="EJ499" s="13" t="n">
        <v>0.012393</v>
      </c>
      <c r="EK499" s="13" t="n">
        <v>0.025273</v>
      </c>
      <c r="EL499" s="13" t="n">
        <v>0.039554</v>
      </c>
      <c r="EM499" s="13" t="n">
        <v>0.031341</v>
      </c>
      <c r="EN499" s="13" t="n">
        <v>-0.009539</v>
      </c>
      <c r="EO499" s="13" t="n">
        <v>-0.071545</v>
      </c>
      <c r="EP499" s="13" t="n">
        <v>-0.192857</v>
      </c>
      <c r="EQ499" s="13" t="n">
        <v>0.14683</v>
      </c>
      <c r="ER499" s="13" t="n">
        <v>0.098247</v>
      </c>
      <c r="ES499" s="13" t="n">
        <v>0.014031</v>
      </c>
      <c r="ET499" s="13" t="n">
        <v>0.039286</v>
      </c>
      <c r="EU499" s="13" t="n">
        <v>0.050398</v>
      </c>
      <c r="EV499" s="13" t="n">
        <v>-0.010098</v>
      </c>
      <c r="EW499" s="13" t="n">
        <v>0.031145</v>
      </c>
      <c r="EX499" s="13" t="n">
        <v>0.183067</v>
      </c>
      <c r="EY499" s="13" t="n">
        <v>0.08896</v>
      </c>
      <c r="EZ499" s="13" t="n">
        <v>0.013987</v>
      </c>
      <c r="FA499" s="13" t="n">
        <v>0.089016</v>
      </c>
      <c r="FB499" s="13" t="n">
        <v>0.028616</v>
      </c>
      <c r="FC499" s="13" t="n">
        <v>0.03792</v>
      </c>
      <c r="FD499" s="13" t="n">
        <v>-0.009349</v>
      </c>
      <c r="FE499" s="13" t="n">
        <v>0.003632</v>
      </c>
      <c r="FF499" s="13" t="n">
        <v>-0.007576</v>
      </c>
      <c r="FG499" s="13" t="n">
        <v>0.0162</v>
      </c>
      <c r="FH499" s="13" t="n">
        <v>-0.038653</v>
      </c>
      <c r="FI499" s="13" t="n">
        <v>0.035353</v>
      </c>
      <c r="FJ499" s="13" t="n">
        <v>-0.023202</v>
      </c>
      <c r="FK499" s="13" t="n">
        <v>0.045936</v>
      </c>
      <c r="FL499" s="13" t="n">
        <v>-0.099006</v>
      </c>
      <c r="FM499" s="13" t="n">
        <v>-0.001334</v>
      </c>
      <c r="FN499" s="13" t="n">
        <v>0.010422</v>
      </c>
      <c r="FO499" s="13" t="n">
        <v>-0.081153</v>
      </c>
      <c r="FP499" s="13" t="n">
        <v>0.007554</v>
      </c>
      <c r="FQ499" s="13" t="n">
        <v>-0.063068</v>
      </c>
      <c r="FR499" s="13" t="n">
        <v>0.12091</v>
      </c>
      <c r="FS499" s="13" t="n">
        <v>-0.033799</v>
      </c>
      <c r="FT499" s="13" t="n">
        <v>-0.094081</v>
      </c>
      <c r="FU499" s="13" t="n">
        <v>0.091652</v>
      </c>
      <c r="FV499" s="13" t="n">
        <v>0.062795</v>
      </c>
      <c r="FW499" s="13" t="n">
        <v>-0.069898</v>
      </c>
      <c r="FX499" s="13" t="n">
        <v>0.136796</v>
      </c>
      <c r="FY499" s="13" t="n">
        <v>-0.019023</v>
      </c>
      <c r="FZ499" s="13" t="n">
        <v>-0.011326</v>
      </c>
      <c r="GA499" s="13" t="n">
        <v>-0.003019</v>
      </c>
      <c r="GB499" s="13" t="n">
        <v>-0.022705</v>
      </c>
      <c r="GC499" s="13" t="n">
        <v>0.084591</v>
      </c>
    </row>
    <row r="500" customFormat="false" ht="15" hidden="false" customHeight="false" outlineLevel="0" collapsed="false">
      <c r="B500" s="8" t="str">
        <f aca="false">Deals!B500</f>
        <v>The Middleby Corporation</v>
      </c>
      <c r="C500" s="12" t="n">
        <v>1</v>
      </c>
      <c r="D500" s="13" t="n">
        <v>-0.018579</v>
      </c>
      <c r="E500" s="13" t="n">
        <v>0.185988</v>
      </c>
      <c r="F500" s="13" t="n">
        <v>0.064259</v>
      </c>
      <c r="G500" s="13" t="n">
        <v>-0.131813</v>
      </c>
      <c r="H500" s="13" t="n">
        <v>0.075601</v>
      </c>
      <c r="I500" s="13" t="n">
        <v>-0.149516</v>
      </c>
      <c r="J500" s="13" t="n">
        <v>0.144943</v>
      </c>
      <c r="K500" s="13" t="n">
        <v>0.042255</v>
      </c>
      <c r="L500" s="13" t="n">
        <v>0.06069</v>
      </c>
      <c r="M500" s="13" t="n">
        <v>0.01615</v>
      </c>
      <c r="N500" s="13" t="n">
        <v>-0.012563</v>
      </c>
      <c r="O500" s="13" t="n">
        <v>0.040086</v>
      </c>
      <c r="P500" s="13" t="n">
        <v>-0.009727</v>
      </c>
      <c r="Q500" s="13" t="n">
        <v>-0.183956</v>
      </c>
      <c r="R500" s="13" t="n">
        <v>0.066022</v>
      </c>
      <c r="S500" s="13" t="n">
        <v>0.034645</v>
      </c>
      <c r="T500" s="13" t="n">
        <v>-0.04291</v>
      </c>
      <c r="U500" s="13" t="n">
        <v>-0.053905</v>
      </c>
      <c r="V500" s="13" t="n">
        <v>0.024105</v>
      </c>
      <c r="W500" s="13" t="n">
        <v>-0.003121</v>
      </c>
      <c r="X500" s="13" t="n">
        <v>-0.49128</v>
      </c>
      <c r="Y500" s="13" t="n">
        <v>-0.021976</v>
      </c>
      <c r="Z500" s="13" t="n">
        <v>0.22416</v>
      </c>
      <c r="AA500" s="13" t="n">
        <v>0.159178</v>
      </c>
      <c r="AB500" s="13" t="n">
        <v>0.052192</v>
      </c>
      <c r="AC500" s="13" t="n">
        <v>0.178666</v>
      </c>
      <c r="AD500" s="13" t="n">
        <v>-0.083657</v>
      </c>
      <c r="AE500" s="13" t="n">
        <v>0.109575</v>
      </c>
      <c r="AF500" s="13" t="n">
        <v>0.366184</v>
      </c>
      <c r="AG500" s="13" t="n">
        <v>-0.051989</v>
      </c>
      <c r="AH500" s="13" t="n">
        <v>0.052746</v>
      </c>
      <c r="AI500" s="13" t="n">
        <v>0.078765</v>
      </c>
      <c r="AJ500" s="13" t="n">
        <v>0.132095</v>
      </c>
      <c r="AK500" s="13" t="n">
        <v>0.093937</v>
      </c>
      <c r="AL500" s="13" t="n">
        <v>-0.093977</v>
      </c>
      <c r="AM500" s="13" t="n">
        <v>0.054663</v>
      </c>
      <c r="AN500" s="13" t="n">
        <v>0.105218</v>
      </c>
      <c r="AO500" s="13" t="n">
        <v>-0.04465</v>
      </c>
      <c r="AP500" s="13" t="n">
        <v>-0.067946</v>
      </c>
      <c r="AQ500" s="13" t="n">
        <v>0.069967</v>
      </c>
      <c r="AR500" s="13" t="n">
        <v>-0.042535</v>
      </c>
      <c r="AS500" s="13" t="n">
        <v>0.126403</v>
      </c>
      <c r="AT500" s="13" t="n">
        <v>-0.058752</v>
      </c>
      <c r="AU500" s="13" t="n">
        <v>-0.040929</v>
      </c>
      <c r="AV500" s="13" t="n">
        <v>-0.077018</v>
      </c>
      <c r="AW500" s="13" t="n">
        <v>-0.061303</v>
      </c>
      <c r="AX500" s="13" t="n">
        <v>-0.01579</v>
      </c>
      <c r="AY500" s="13" t="n">
        <v>-0.172323</v>
      </c>
      <c r="AZ500" s="13" t="n">
        <v>0.154196</v>
      </c>
      <c r="BA500" s="13" t="n">
        <v>-0.006013</v>
      </c>
      <c r="BB500" s="13" t="n">
        <v>-0.108817</v>
      </c>
      <c r="BC500" s="13" t="n">
        <v>0.091207</v>
      </c>
      <c r="BD500" s="13" t="n">
        <v>0.03096</v>
      </c>
      <c r="BE500" s="13" t="n">
        <v>-0.071364</v>
      </c>
      <c r="BF500" s="13" t="n">
        <v>0.160941</v>
      </c>
      <c r="BG500" s="13" t="n">
        <v>0.000257</v>
      </c>
      <c r="BH500" s="13" t="n">
        <v>-0.05711</v>
      </c>
      <c r="BI500" s="13" t="n">
        <v>-0.039083</v>
      </c>
      <c r="BJ500" s="13" t="n">
        <v>-0.063032</v>
      </c>
      <c r="BK500" s="13" t="n">
        <v>0.119924</v>
      </c>
      <c r="BM500" s="13" t="n">
        <v>0.031178</v>
      </c>
      <c r="BN500" s="13" t="n">
        <v>0.031503</v>
      </c>
      <c r="BO500" s="13" t="n">
        <v>0.003622</v>
      </c>
      <c r="BP500" s="13" t="n">
        <v>-0.100105</v>
      </c>
      <c r="BQ500" s="13" t="n">
        <v>0.01902</v>
      </c>
      <c r="BR500" s="13" t="n">
        <v>-0.114177</v>
      </c>
      <c r="BS500" s="13" t="n">
        <v>0.10528</v>
      </c>
      <c r="BT500" s="13" t="n">
        <v>0.049014</v>
      </c>
      <c r="BU500" s="13" t="n">
        <v>0.009375</v>
      </c>
      <c r="BV500" s="13" t="n">
        <v>0.040175</v>
      </c>
      <c r="BW500" s="13" t="n">
        <v>-0.077156</v>
      </c>
      <c r="BX500" s="13" t="n">
        <v>0.095604</v>
      </c>
      <c r="BY500" s="13" t="n">
        <v>0.012269</v>
      </c>
      <c r="BZ500" s="13" t="n">
        <v>-0.046106</v>
      </c>
      <c r="CA500" s="13" t="n">
        <v>0.03074</v>
      </c>
      <c r="CB500" s="13" t="n">
        <v>0.015052</v>
      </c>
      <c r="CC500" s="13" t="n">
        <v>0.040888</v>
      </c>
      <c r="CD500" s="13" t="n">
        <v>0.02847</v>
      </c>
      <c r="CE500" s="13" t="n">
        <v>-0.018014</v>
      </c>
      <c r="CF500" s="13" t="n">
        <v>-0.071353</v>
      </c>
      <c r="CG500" s="13" t="n">
        <v>-0.185883</v>
      </c>
      <c r="CH500" s="13" t="n">
        <v>0.145135</v>
      </c>
      <c r="CI500" s="13" t="n">
        <v>0.091203</v>
      </c>
      <c r="CJ500" s="13" t="n">
        <v>0.008282</v>
      </c>
      <c r="CK500" s="13" t="n">
        <v>0.074489</v>
      </c>
      <c r="CL500" s="13" t="n">
        <v>0.035349</v>
      </c>
      <c r="CM500" s="13" t="n">
        <v>-0.025095</v>
      </c>
      <c r="CN500" s="13" t="n">
        <v>0.015228</v>
      </c>
      <c r="CO500" s="13" t="n">
        <v>0.126834</v>
      </c>
      <c r="CP500" s="13" t="n">
        <v>0.058211</v>
      </c>
      <c r="CQ500" s="13" t="n">
        <v>0.006644</v>
      </c>
      <c r="CR500" s="13" t="n">
        <v>0.052711</v>
      </c>
      <c r="CS500" s="13" t="n">
        <v>0.041592</v>
      </c>
      <c r="CT500" s="13" t="n">
        <v>0.031215</v>
      </c>
      <c r="CU500" s="13" t="n">
        <v>-0.000996</v>
      </c>
      <c r="CV500" s="13" t="n">
        <v>0.002585</v>
      </c>
      <c r="CW500" s="13" t="n">
        <v>0.018915</v>
      </c>
      <c r="CX500" s="13" t="n">
        <v>0.015678</v>
      </c>
      <c r="CY500" s="13" t="n">
        <v>-0.05048</v>
      </c>
      <c r="CZ500" s="13" t="n">
        <v>0.055583</v>
      </c>
      <c r="DA500" s="13" t="n">
        <v>-0.019604</v>
      </c>
      <c r="DB500" s="13" t="n">
        <v>0.058722</v>
      </c>
      <c r="DC500" s="13" t="n">
        <v>-0.071201</v>
      </c>
      <c r="DD500" s="13" t="n">
        <v>0.004318</v>
      </c>
      <c r="DE500" s="13" t="n">
        <v>0.011975</v>
      </c>
      <c r="DF500" s="13" t="n">
        <v>-0.07864</v>
      </c>
      <c r="DG500" s="13" t="n">
        <v>0.01079</v>
      </c>
      <c r="DH500" s="13" t="n">
        <v>-0.09489</v>
      </c>
      <c r="DI500" s="13" t="n">
        <v>0.108125</v>
      </c>
      <c r="DJ500" s="13" t="n">
        <v>-0.032816</v>
      </c>
      <c r="DK500" s="13" t="n">
        <v>-0.097124</v>
      </c>
      <c r="DL500" s="13" t="n">
        <v>0.079647</v>
      </c>
      <c r="DM500" s="13" t="n">
        <v>0.052705</v>
      </c>
      <c r="DN500" s="13" t="n">
        <v>-0.052121</v>
      </c>
      <c r="DO500" s="13" t="n">
        <v>0.096082</v>
      </c>
      <c r="DP500" s="13" t="n">
        <v>-0.022839</v>
      </c>
      <c r="DQ500" s="13" t="n">
        <v>-0.004812</v>
      </c>
      <c r="DR500" s="13" t="n">
        <v>-0.021756</v>
      </c>
      <c r="DS500" s="13" t="n">
        <v>-0.020714</v>
      </c>
      <c r="DT500" s="13" t="n">
        <v>0.092361</v>
      </c>
      <c r="DV500" s="13" t="n">
        <v>0.032185</v>
      </c>
      <c r="DW500" s="13" t="n">
        <v>0.030858</v>
      </c>
      <c r="DX500" s="13" t="n">
        <v>-0.000878</v>
      </c>
      <c r="DY500" s="13" t="n">
        <v>-0.102856</v>
      </c>
      <c r="DZ500" s="13" t="n">
        <v>0.0193</v>
      </c>
      <c r="EA500" s="13" t="n">
        <v>-0.118256</v>
      </c>
      <c r="EB500" s="13" t="n">
        <v>0.112082</v>
      </c>
      <c r="EC500" s="13" t="n">
        <v>0.05047</v>
      </c>
      <c r="ED500" s="13" t="n">
        <v>0.004414</v>
      </c>
      <c r="EE500" s="13" t="n">
        <v>0.045636</v>
      </c>
      <c r="EF500" s="13" t="n">
        <v>-0.085719</v>
      </c>
      <c r="EG500" s="13" t="n">
        <v>0.094344</v>
      </c>
      <c r="EH500" s="13" t="n">
        <v>0.009871</v>
      </c>
      <c r="EI500" s="13" t="n">
        <v>-0.050563</v>
      </c>
      <c r="EJ500" s="13" t="n">
        <v>0.032459</v>
      </c>
      <c r="EK500" s="13" t="n">
        <v>0.011985</v>
      </c>
      <c r="EL500" s="13" t="n">
        <v>0.039272</v>
      </c>
      <c r="EM500" s="13" t="n">
        <v>0.029408</v>
      </c>
      <c r="EN500" s="13" t="n">
        <v>-0.02365</v>
      </c>
      <c r="EO500" s="13" t="n">
        <v>-0.076039</v>
      </c>
      <c r="EP500" s="13" t="n">
        <v>-0.200642</v>
      </c>
      <c r="EQ500" s="13" t="n">
        <v>0.153123</v>
      </c>
      <c r="ER500" s="13" t="n">
        <v>0.076251</v>
      </c>
      <c r="ES500" s="13" t="n">
        <v>0.019646</v>
      </c>
      <c r="ET500" s="13" t="n">
        <v>0.073602</v>
      </c>
      <c r="EU500" s="13" t="n">
        <v>0.033359</v>
      </c>
      <c r="EV500" s="13" t="n">
        <v>-0.034294</v>
      </c>
      <c r="EW500" s="13" t="n">
        <v>0.009723</v>
      </c>
      <c r="EX500" s="13" t="n">
        <v>0.129694</v>
      </c>
      <c r="EY500" s="13" t="n">
        <v>0.059796</v>
      </c>
      <c r="EZ500" s="13" t="n">
        <v>0.020209</v>
      </c>
      <c r="FA500" s="13" t="n">
        <v>0.046584</v>
      </c>
      <c r="FB500" s="13" t="n">
        <v>0.042845</v>
      </c>
      <c r="FC500" s="13" t="n">
        <v>0.034177</v>
      </c>
      <c r="FD500" s="13" t="n">
        <v>-0.007006</v>
      </c>
      <c r="FE500" s="13" t="n">
        <v>0.001047</v>
      </c>
      <c r="FF500" s="13" t="n">
        <v>0.00943</v>
      </c>
      <c r="FG500" s="13" t="n">
        <v>0.0133</v>
      </c>
      <c r="FH500" s="13" t="n">
        <v>-0.050123</v>
      </c>
      <c r="FI500" s="13" t="n">
        <v>0.053583</v>
      </c>
      <c r="FJ500" s="13" t="n">
        <v>-0.022478</v>
      </c>
      <c r="FK500" s="13" t="n">
        <v>0.054778</v>
      </c>
      <c r="FL500" s="13" t="n">
        <v>-0.066878</v>
      </c>
      <c r="FM500" s="13" t="n">
        <v>0.009682</v>
      </c>
      <c r="FN500" s="13" t="n">
        <v>0.003909</v>
      </c>
      <c r="FO500" s="13" t="n">
        <v>-0.078286</v>
      </c>
      <c r="FP500" s="13" t="n">
        <v>-0.002641</v>
      </c>
      <c r="FQ500" s="13" t="n">
        <v>-0.100149</v>
      </c>
      <c r="FR500" s="13" t="n">
        <v>0.112838</v>
      </c>
      <c r="FS500" s="13" t="n">
        <v>-0.035444</v>
      </c>
      <c r="FT500" s="13" t="n">
        <v>-0.097565</v>
      </c>
      <c r="FU500" s="13" t="n">
        <v>0.086619</v>
      </c>
      <c r="FV500" s="13" t="n">
        <v>0.046762</v>
      </c>
      <c r="FW500" s="13" t="n">
        <v>-0.052223</v>
      </c>
      <c r="FX500" s="13" t="n">
        <v>0.109059</v>
      </c>
      <c r="FY500" s="13" t="n">
        <v>-0.020578</v>
      </c>
      <c r="FZ500" s="13" t="n">
        <v>-0.00811</v>
      </c>
      <c r="GA500" s="13" t="n">
        <v>-0.020214</v>
      </c>
      <c r="GB500" s="13" t="n">
        <v>-0.019514</v>
      </c>
      <c r="GC500" s="13" t="n">
        <v>0.096463</v>
      </c>
    </row>
    <row r="501" customFormat="false" ht="15" hidden="false" customHeight="false" outlineLevel="0" collapsed="false">
      <c r="B501" s="8" t="str">
        <f aca="false">Deals!B501</f>
        <v>Scotts Miracle-Gro Co</v>
      </c>
      <c r="C501" s="12" t="n">
        <v>1</v>
      </c>
      <c r="D501" s="13" t="n">
        <v>-0.044853</v>
      </c>
      <c r="E501" s="13" t="n">
        <v>-0.059297</v>
      </c>
      <c r="F501" s="13" t="n">
        <v>0.053667</v>
      </c>
      <c r="G501" s="13" t="n">
        <v>-0.152293</v>
      </c>
      <c r="H501" s="13" t="n">
        <v>0.138448</v>
      </c>
      <c r="I501" s="13" t="n">
        <v>-0.191103</v>
      </c>
      <c r="J501" s="13" t="n">
        <v>0.20973</v>
      </c>
      <c r="K501" s="13" t="n">
        <v>0.101547</v>
      </c>
      <c r="L501" s="13" t="n">
        <v>-0.040537</v>
      </c>
      <c r="M501" s="13" t="n">
        <v>0.081955</v>
      </c>
      <c r="N501" s="13" t="n">
        <v>0.053046</v>
      </c>
      <c r="O501" s="13" t="n">
        <v>0.10019</v>
      </c>
      <c r="P501" s="13" t="n">
        <v>0.138883</v>
      </c>
      <c r="Q501" s="13" t="n">
        <v>-0.052237</v>
      </c>
      <c r="R501" s="13" t="n">
        <v>-0.042325</v>
      </c>
      <c r="S501" s="13" t="n">
        <v>-0.014044</v>
      </c>
      <c r="T501" s="13" t="n">
        <v>0.006873</v>
      </c>
      <c r="U501" s="13" t="n">
        <v>0.050455</v>
      </c>
      <c r="V501" s="13" t="n">
        <v>0.155962</v>
      </c>
      <c r="W501" s="13" t="n">
        <v>-0.136467</v>
      </c>
      <c r="X501" s="13" t="n">
        <v>-0.033871</v>
      </c>
      <c r="Y501" s="13" t="n">
        <v>0.21123</v>
      </c>
      <c r="Z501" s="13" t="n">
        <v>0.14948</v>
      </c>
      <c r="AA501" s="13" t="n">
        <v>-0.056814</v>
      </c>
      <c r="AB501" s="13" t="n">
        <v>0.179222</v>
      </c>
      <c r="AC501" s="13" t="n">
        <v>0.062811</v>
      </c>
      <c r="AD501" s="13" t="n">
        <v>-0.092684</v>
      </c>
      <c r="AE501" s="13" t="n">
        <v>-0.018704</v>
      </c>
      <c r="AF501" s="13" t="n">
        <v>0.17141</v>
      </c>
      <c r="AG501" s="13" t="n">
        <v>0.132958</v>
      </c>
      <c r="AH501" s="13" t="n">
        <v>0.111831</v>
      </c>
      <c r="AI501" s="13" t="n">
        <v>-0.037306</v>
      </c>
      <c r="AJ501" s="13" t="n">
        <v>0.149285</v>
      </c>
      <c r="AK501" s="13" t="n">
        <v>-0.056374</v>
      </c>
      <c r="AL501" s="13" t="n">
        <v>-0.059656</v>
      </c>
      <c r="AM501" s="13" t="n">
        <v>-0.117081</v>
      </c>
      <c r="AN501" s="13" t="n">
        <v>-0.077949</v>
      </c>
      <c r="AO501" s="13" t="n">
        <v>-0.113755</v>
      </c>
      <c r="AP501" s="13" t="n">
        <v>-0.06676</v>
      </c>
      <c r="AQ501" s="13" t="n">
        <v>0.014348</v>
      </c>
      <c r="AR501" s="13" t="n">
        <v>-0.024047</v>
      </c>
      <c r="AS501" s="13" t="n">
        <v>0.111188</v>
      </c>
      <c r="AT501" s="13" t="n">
        <v>-0.06087</v>
      </c>
      <c r="AU501" s="13" t="n">
        <v>-0.073677</v>
      </c>
      <c r="AV501" s="13" t="n">
        <v>-0.122091</v>
      </c>
      <c r="AW501" s="13" t="n">
        <v>-0.154766</v>
      </c>
      <c r="AX501" s="13" t="n">
        <v>-0.08958</v>
      </c>
      <c r="AY501" s="13" t="n">
        <v>-0.165187</v>
      </c>
      <c r="AZ501" s="13" t="n">
        <v>0.126092</v>
      </c>
      <c r="BA501" s="13" t="n">
        <v>-0.24733</v>
      </c>
      <c r="BB501" s="13" t="n">
        <v>-0.361464</v>
      </c>
      <c r="BC501" s="13" t="n">
        <v>0.073918</v>
      </c>
      <c r="BD501" s="13" t="n">
        <v>0.218253</v>
      </c>
      <c r="BE501" s="13" t="n">
        <v>-0.131235</v>
      </c>
      <c r="BF501" s="13" t="n">
        <v>0.485697</v>
      </c>
      <c r="BG501" s="13" t="n">
        <v>0.142818</v>
      </c>
      <c r="BH501" s="13" t="n">
        <v>-0.154667</v>
      </c>
      <c r="BI501" s="13" t="n">
        <v>-0.042013</v>
      </c>
      <c r="BJ501" s="13" t="n">
        <v>-0.054034</v>
      </c>
      <c r="BK501" s="13" t="n">
        <v>-0.00807</v>
      </c>
      <c r="BM501" s="13" t="n">
        <v>0.012289</v>
      </c>
      <c r="BN501" s="13" t="n">
        <v>0.06538</v>
      </c>
      <c r="BO501" s="13" t="n">
        <v>-0.019284</v>
      </c>
      <c r="BP501" s="13" t="n">
        <v>-0.134942</v>
      </c>
      <c r="BQ501" s="13" t="n">
        <v>0.003477</v>
      </c>
      <c r="BR501" s="13" t="n">
        <v>-0.11214</v>
      </c>
      <c r="BS501" s="13" t="n">
        <v>0.142621</v>
      </c>
      <c r="BT501" s="13" t="n">
        <v>0.067853</v>
      </c>
      <c r="BU501" s="13" t="n">
        <v>-0.013378</v>
      </c>
      <c r="BV501" s="13" t="n">
        <v>0.031745</v>
      </c>
      <c r="BW501" s="13" t="n">
        <v>-0.054149</v>
      </c>
      <c r="BX501" s="13" t="n">
        <v>0.095155</v>
      </c>
      <c r="BY501" s="13" t="n">
        <v>0.030932</v>
      </c>
      <c r="BZ501" s="13" t="n">
        <v>-0.053799</v>
      </c>
      <c r="CA501" s="13" t="n">
        <v>-0.033039</v>
      </c>
      <c r="CB501" s="13" t="n">
        <v>0.038854</v>
      </c>
      <c r="CC501" s="13" t="n">
        <v>0.07419</v>
      </c>
      <c r="CD501" s="13" t="n">
        <v>0.002582</v>
      </c>
      <c r="CE501" s="13" t="n">
        <v>-0.010175</v>
      </c>
      <c r="CF501" s="13" t="n">
        <v>-0.066114</v>
      </c>
      <c r="CG501" s="13" t="n">
        <v>-0.177333</v>
      </c>
      <c r="CH501" s="13" t="n">
        <v>0.175214</v>
      </c>
      <c r="CI501" s="13" t="n">
        <v>0.124257</v>
      </c>
      <c r="CJ501" s="13" t="n">
        <v>0.046007</v>
      </c>
      <c r="CK501" s="13" t="n">
        <v>0.011045</v>
      </c>
      <c r="CL501" s="13" t="n">
        <v>0.084196</v>
      </c>
      <c r="CM501" s="13" t="n">
        <v>-0.031087</v>
      </c>
      <c r="CN501" s="13" t="n">
        <v>0.030388</v>
      </c>
      <c r="CO501" s="13" t="n">
        <v>0.207556</v>
      </c>
      <c r="CP501" s="13" t="n">
        <v>0.12645</v>
      </c>
      <c r="CQ501" s="13" t="n">
        <v>0.024415</v>
      </c>
      <c r="CR501" s="13" t="n">
        <v>-0.000483</v>
      </c>
      <c r="CS501" s="13" t="n">
        <v>-0.047837</v>
      </c>
      <c r="CT501" s="13" t="n">
        <v>0.02869</v>
      </c>
      <c r="CU501" s="13" t="n">
        <v>-0.033421</v>
      </c>
      <c r="CV501" s="13" t="n">
        <v>0.054695</v>
      </c>
      <c r="CW501" s="13" t="n">
        <v>-0.02501</v>
      </c>
      <c r="CX501" s="13" t="n">
        <v>0.019022</v>
      </c>
      <c r="CY501" s="13" t="n">
        <v>-0.038561</v>
      </c>
      <c r="CZ501" s="13" t="n">
        <v>0.046626</v>
      </c>
      <c r="DA501" s="13" t="n">
        <v>-0.08576</v>
      </c>
      <c r="DB501" s="13" t="n">
        <v>0.000968</v>
      </c>
      <c r="DC501" s="13" t="n">
        <v>-0.142109</v>
      </c>
      <c r="DD501" s="13" t="n">
        <v>-0.007716</v>
      </c>
      <c r="DE501" s="13" t="n">
        <v>0.017833</v>
      </c>
      <c r="DF501" s="13" t="n">
        <v>-0.117955</v>
      </c>
      <c r="DG501" s="13" t="n">
        <v>-0.053077</v>
      </c>
      <c r="DH501" s="13" t="n">
        <v>-0.044319</v>
      </c>
      <c r="DI501" s="13" t="n">
        <v>0.116268</v>
      </c>
      <c r="DJ501" s="13" t="n">
        <v>-0.038541</v>
      </c>
      <c r="DK501" s="13" t="n">
        <v>-0.088512</v>
      </c>
      <c r="DL501" s="13" t="n">
        <v>0.034639</v>
      </c>
      <c r="DM501" s="13" t="n">
        <v>0.031372</v>
      </c>
      <c r="DN501" s="13" t="n">
        <v>-0.043533</v>
      </c>
      <c r="DO501" s="13" t="n">
        <v>0.106176</v>
      </c>
      <c r="DP501" s="13" t="n">
        <v>-0.003618</v>
      </c>
      <c r="DQ501" s="13" t="n">
        <v>-0.008652</v>
      </c>
      <c r="DR501" s="13" t="n">
        <v>-0.032515</v>
      </c>
      <c r="DS501" s="13" t="n">
        <v>0.010489</v>
      </c>
      <c r="DT501" s="13" t="n">
        <v>0.068229</v>
      </c>
      <c r="DV501" s="13" t="n">
        <v>0.011294</v>
      </c>
      <c r="DW501" s="13" t="n">
        <v>0.06077</v>
      </c>
      <c r="DX501" s="13" t="n">
        <v>-0.023636</v>
      </c>
      <c r="DY501" s="13" t="n">
        <v>-0.143435</v>
      </c>
      <c r="DZ501" s="13" t="n">
        <v>0.012373</v>
      </c>
      <c r="EA501" s="13" t="n">
        <v>-0.111642</v>
      </c>
      <c r="EB501" s="13" t="n">
        <v>0.160467</v>
      </c>
      <c r="EC501" s="13" t="n">
        <v>0.062815</v>
      </c>
      <c r="ED501" s="13" t="n">
        <v>-0.010624</v>
      </c>
      <c r="EE501" s="13" t="n">
        <v>0.022678</v>
      </c>
      <c r="EF501" s="13" t="n">
        <v>-0.07708</v>
      </c>
      <c r="EG501" s="13" t="n">
        <v>0.091022</v>
      </c>
      <c r="EH501" s="13" t="n">
        <v>0.026044</v>
      </c>
      <c r="EI501" s="13" t="n">
        <v>-0.051077</v>
      </c>
      <c r="EJ501" s="13" t="n">
        <v>-0.027706</v>
      </c>
      <c r="EK501" s="13" t="n">
        <v>0.049115</v>
      </c>
      <c r="EL501" s="13" t="n">
        <v>0.074613</v>
      </c>
      <c r="EM501" s="13" t="n">
        <v>0.002853</v>
      </c>
      <c r="EN501" s="13" t="n">
        <v>-0.004408</v>
      </c>
      <c r="EO501" s="13" t="n">
        <v>-0.062037</v>
      </c>
      <c r="EP501" s="13" t="n">
        <v>-0.189678</v>
      </c>
      <c r="EQ501" s="13" t="n">
        <v>0.196761</v>
      </c>
      <c r="ER501" s="13" t="n">
        <v>0.118762</v>
      </c>
      <c r="ES501" s="13" t="n">
        <v>0.046814</v>
      </c>
      <c r="ET501" s="13" t="n">
        <v>0.008228</v>
      </c>
      <c r="EU501" s="13" t="n">
        <v>0.084717</v>
      </c>
      <c r="EV501" s="13" t="n">
        <v>-0.030373</v>
      </c>
      <c r="EW501" s="13" t="n">
        <v>0.034269</v>
      </c>
      <c r="EX501" s="13" t="n">
        <v>0.21392</v>
      </c>
      <c r="EY501" s="13" t="n">
        <v>0.129432</v>
      </c>
      <c r="EZ501" s="13" t="n">
        <v>0.017059</v>
      </c>
      <c r="FA501" s="13" t="n">
        <v>0.021424</v>
      </c>
      <c r="FB501" s="13" t="n">
        <v>-0.036464</v>
      </c>
      <c r="FC501" s="13" t="n">
        <v>0.030769</v>
      </c>
      <c r="FD501" s="13" t="n">
        <v>-0.028421</v>
      </c>
      <c r="FE501" s="13" t="n">
        <v>0.061708</v>
      </c>
      <c r="FF501" s="13" t="n">
        <v>-0.023545</v>
      </c>
      <c r="FG501" s="13" t="n">
        <v>0.015868</v>
      </c>
      <c r="FH501" s="13" t="n">
        <v>-0.039964</v>
      </c>
      <c r="FI501" s="13" t="n">
        <v>0.047113</v>
      </c>
      <c r="FJ501" s="13" t="n">
        <v>-0.084736</v>
      </c>
      <c r="FK501" s="13" t="n">
        <v>-0.003415</v>
      </c>
      <c r="FL501" s="13" t="n">
        <v>-0.141596</v>
      </c>
      <c r="FM501" s="13" t="n">
        <v>-0.016339</v>
      </c>
      <c r="FN501" s="13" t="n">
        <v>0.004296</v>
      </c>
      <c r="FO501" s="13" t="n">
        <v>-0.138311</v>
      </c>
      <c r="FP501" s="13" t="n">
        <v>-0.045222</v>
      </c>
      <c r="FQ501" s="13" t="n">
        <v>-0.046504</v>
      </c>
      <c r="FR501" s="13" t="n">
        <v>0.116767</v>
      </c>
      <c r="FS501" s="13" t="n">
        <v>-0.030875</v>
      </c>
      <c r="FT501" s="13" t="n">
        <v>-0.092886</v>
      </c>
      <c r="FU501" s="13" t="n">
        <v>0.038196</v>
      </c>
      <c r="FV501" s="13" t="n">
        <v>0.031364</v>
      </c>
      <c r="FW501" s="13" t="n">
        <v>-0.050589</v>
      </c>
      <c r="FX501" s="13" t="n">
        <v>0.12749</v>
      </c>
      <c r="FY501" s="13" t="n">
        <v>-0.008377</v>
      </c>
      <c r="FZ501" s="13" t="n">
        <v>-0.018392</v>
      </c>
      <c r="GA501" s="13" t="n">
        <v>-0.031244</v>
      </c>
      <c r="GB501" s="13" t="n">
        <v>0.024876</v>
      </c>
      <c r="GC501" s="13" t="n">
        <v>0.074528</v>
      </c>
    </row>
    <row r="502" customFormat="false" ht="15" hidden="false" customHeight="false" outlineLevel="0" collapsed="false">
      <c r="B502" s="8" t="str">
        <f aca="false">Deals!B502</f>
        <v>Granite Construction Incorporated</v>
      </c>
      <c r="C502" s="12" t="n">
        <v>1</v>
      </c>
      <c r="D502" s="13" t="n">
        <v>-0.030722</v>
      </c>
      <c r="E502" s="13" t="n">
        <v>-0.15329</v>
      </c>
      <c r="F502" s="13" t="n">
        <v>0.003284</v>
      </c>
      <c r="G502" s="13" t="n">
        <v>0.000438</v>
      </c>
      <c r="H502" s="13" t="n">
        <v>0.107393</v>
      </c>
      <c r="I502" s="13" t="n">
        <v>-0.201857</v>
      </c>
      <c r="J502" s="13" t="n">
        <v>0.072989</v>
      </c>
      <c r="K502" s="13" t="n">
        <v>0.077279</v>
      </c>
      <c r="L502" s="13" t="n">
        <v>-0.070447</v>
      </c>
      <c r="M502" s="13" t="n">
        <v>0.040324</v>
      </c>
      <c r="N502" s="13" t="n">
        <v>-0.1047</v>
      </c>
      <c r="O502" s="13" t="n">
        <v>0.20204</v>
      </c>
      <c r="P502" s="13" t="n">
        <v>-0.26318</v>
      </c>
      <c r="Q502" s="13" t="n">
        <v>-0.198873</v>
      </c>
      <c r="R502" s="13" t="n">
        <v>0.134318</v>
      </c>
      <c r="S502" s="13" t="n">
        <v>-0.267351</v>
      </c>
      <c r="T502" s="13" t="n">
        <v>0.094308</v>
      </c>
      <c r="U502" s="13" t="n">
        <v>0.079193</v>
      </c>
      <c r="V502" s="13" t="n">
        <v>-0.019516</v>
      </c>
      <c r="W502" s="13" t="n">
        <v>-0.251014</v>
      </c>
      <c r="X502" s="13" t="n">
        <v>-0.246555</v>
      </c>
      <c r="Y502" s="13" t="n">
        <v>0.083004</v>
      </c>
      <c r="Z502" s="13" t="n">
        <v>0.07056</v>
      </c>
      <c r="AA502" s="13" t="n">
        <v>0.094886</v>
      </c>
      <c r="AB502" s="13" t="n">
        <v>-0.113898</v>
      </c>
      <c r="AC502" s="13" t="n">
        <v>0.096108</v>
      </c>
      <c r="AD502" s="13" t="n">
        <v>-0.045724</v>
      </c>
      <c r="AE502" s="13" t="n">
        <v>0.096536</v>
      </c>
      <c r="AF502" s="13" t="n">
        <v>0.274987</v>
      </c>
      <c r="AG502" s="13" t="n">
        <v>0.090171</v>
      </c>
      <c r="AH502" s="13" t="n">
        <v>0.108574</v>
      </c>
      <c r="AI502" s="13" t="n">
        <v>0.161094</v>
      </c>
      <c r="AJ502" s="13" t="n">
        <v>0.17452</v>
      </c>
      <c r="AK502" s="13" t="n">
        <v>-0.053416</v>
      </c>
      <c r="AL502" s="13" t="n">
        <v>0.059318</v>
      </c>
      <c r="AM502" s="13" t="n">
        <v>0.03221</v>
      </c>
      <c r="AN502" s="13" t="n">
        <v>-0.074886</v>
      </c>
      <c r="AO502" s="13" t="n">
        <v>0.05518</v>
      </c>
      <c r="AP502" s="13" t="n">
        <v>-0.021214</v>
      </c>
      <c r="AQ502" s="13" t="n">
        <v>-0.061441</v>
      </c>
      <c r="AR502" s="13" t="n">
        <v>0.047414</v>
      </c>
      <c r="AS502" s="13" t="n">
        <v>-0.001286</v>
      </c>
      <c r="AT502" s="13" t="n">
        <v>-0.070284</v>
      </c>
      <c r="AU502" s="13" t="n">
        <v>-0.158699</v>
      </c>
      <c r="AV502" s="13" t="n">
        <v>0.087876</v>
      </c>
      <c r="AW502" s="13" t="n">
        <v>-0.096037</v>
      </c>
      <c r="AX502" s="13" t="n">
        <v>0.10118</v>
      </c>
      <c r="AY502" s="13" t="n">
        <v>-0.103522</v>
      </c>
      <c r="AZ502" s="13" t="n">
        <v>0.026081</v>
      </c>
      <c r="BA502" s="13" t="n">
        <v>0.002676</v>
      </c>
      <c r="BB502" s="13" t="n">
        <v>-0.148766</v>
      </c>
      <c r="BC502" s="13" t="n">
        <v>0.328476</v>
      </c>
      <c r="BD502" s="13" t="n">
        <v>0.067892</v>
      </c>
      <c r="BE502" s="13" t="n">
        <v>-0.022765</v>
      </c>
      <c r="BF502" s="13" t="n">
        <v>0.214143</v>
      </c>
      <c r="BG502" s="13" t="n">
        <v>0.014561</v>
      </c>
      <c r="BH502" s="13" t="n">
        <v>-0.046065</v>
      </c>
      <c r="BI502" s="13" t="n">
        <v>-0.071811</v>
      </c>
      <c r="BJ502" s="13" t="n">
        <v>-0.050879</v>
      </c>
      <c r="BK502" s="13" t="n">
        <v>0.102791</v>
      </c>
      <c r="BM502" s="13" t="n">
        <v>0.019585</v>
      </c>
      <c r="BN502" s="13" t="n">
        <v>0.028295</v>
      </c>
      <c r="BO502" s="13" t="n">
        <v>-0.021554</v>
      </c>
      <c r="BP502" s="13" t="n">
        <v>-0.084914</v>
      </c>
      <c r="BQ502" s="13" t="n">
        <v>0.027938</v>
      </c>
      <c r="BR502" s="13" t="n">
        <v>-0.116724</v>
      </c>
      <c r="BS502" s="13" t="n">
        <v>0.11513</v>
      </c>
      <c r="BT502" s="13" t="n">
        <v>0.047855</v>
      </c>
      <c r="BU502" s="13" t="n">
        <v>-0.008538</v>
      </c>
      <c r="BV502" s="13" t="n">
        <v>0.068989</v>
      </c>
      <c r="BW502" s="13" t="n">
        <v>-0.077456</v>
      </c>
      <c r="BX502" s="13" t="n">
        <v>0.074876</v>
      </c>
      <c r="BY502" s="13" t="n">
        <v>0.00707</v>
      </c>
      <c r="BZ502" s="13" t="n">
        <v>-0.040461</v>
      </c>
      <c r="CA502" s="13" t="n">
        <v>0.026707</v>
      </c>
      <c r="CB502" s="13" t="n">
        <v>0.016719</v>
      </c>
      <c r="CC502" s="13" t="n">
        <v>0.014528</v>
      </c>
      <c r="CD502" s="13" t="n">
        <v>0.042934</v>
      </c>
      <c r="CE502" s="13" t="n">
        <v>-0.026369</v>
      </c>
      <c r="CF502" s="13" t="n">
        <v>-0.111915</v>
      </c>
      <c r="CG502" s="13" t="n">
        <v>-0.181165</v>
      </c>
      <c r="CH502" s="13" t="n">
        <v>0.102267</v>
      </c>
      <c r="CI502" s="13" t="n">
        <v>0.050492</v>
      </c>
      <c r="CJ502" s="13" t="n">
        <v>-0.000509</v>
      </c>
      <c r="CK502" s="13" t="n">
        <v>0.025894</v>
      </c>
      <c r="CL502" s="13" t="n">
        <v>0.03218</v>
      </c>
      <c r="CM502" s="13" t="n">
        <v>-0.042964</v>
      </c>
      <c r="CN502" s="13" t="n">
        <v>0.030633</v>
      </c>
      <c r="CO502" s="13" t="n">
        <v>0.152673</v>
      </c>
      <c r="CP502" s="13" t="n">
        <v>0.069227</v>
      </c>
      <c r="CQ502" s="13" t="n">
        <v>0.026253</v>
      </c>
      <c r="CR502" s="13" t="n">
        <v>0.083383</v>
      </c>
      <c r="CS502" s="13" t="n">
        <v>0.050807</v>
      </c>
      <c r="CT502" s="13" t="n">
        <v>0.039311</v>
      </c>
      <c r="CU502" s="13" t="n">
        <v>0.00368</v>
      </c>
      <c r="CV502" s="13" t="n">
        <v>-0.020617</v>
      </c>
      <c r="CW502" s="13" t="n">
        <v>-0.014361</v>
      </c>
      <c r="CX502" s="13" t="n">
        <v>0.019025</v>
      </c>
      <c r="CY502" s="13" t="n">
        <v>-0.029657</v>
      </c>
      <c r="CZ502" s="13" t="n">
        <v>0.039369</v>
      </c>
      <c r="DA502" s="13" t="n">
        <v>-0.02552</v>
      </c>
      <c r="DB502" s="13" t="n">
        <v>0.043022</v>
      </c>
      <c r="DC502" s="13" t="n">
        <v>-0.063419</v>
      </c>
      <c r="DD502" s="13" t="n">
        <v>0.015302</v>
      </c>
      <c r="DE502" s="13" t="n">
        <v>0.008021</v>
      </c>
      <c r="DF502" s="13" t="n">
        <v>-0.064057</v>
      </c>
      <c r="DG502" s="13" t="n">
        <v>0.012167</v>
      </c>
      <c r="DH502" s="13" t="n">
        <v>-0.073974</v>
      </c>
      <c r="DI502" s="13" t="n">
        <v>0.097031</v>
      </c>
      <c r="DJ502" s="13" t="n">
        <v>-0.029051</v>
      </c>
      <c r="DK502" s="13" t="n">
        <v>-0.098544</v>
      </c>
      <c r="DL502" s="13" t="n">
        <v>0.123911</v>
      </c>
      <c r="DM502" s="13" t="n">
        <v>0.063521</v>
      </c>
      <c r="DN502" s="13" t="n">
        <v>-0.054844</v>
      </c>
      <c r="DO502" s="13" t="n">
        <v>0.105504</v>
      </c>
      <c r="DP502" s="13" t="n">
        <v>-0.016618</v>
      </c>
      <c r="DQ502" s="13" t="n">
        <v>-0.026911</v>
      </c>
      <c r="DR502" s="13" t="n">
        <v>-0.013867</v>
      </c>
      <c r="DS502" s="13" t="n">
        <v>-0.03655</v>
      </c>
      <c r="DT502" s="13" t="n">
        <v>0.084236</v>
      </c>
      <c r="DV502" s="13" t="n">
        <v>0.020586</v>
      </c>
      <c r="DW502" s="13" t="n">
        <v>0.029529</v>
      </c>
      <c r="DX502" s="13" t="n">
        <v>-0.022302</v>
      </c>
      <c r="DY502" s="13" t="n">
        <v>-0.087868</v>
      </c>
      <c r="DZ502" s="13" t="n">
        <v>0.034552</v>
      </c>
      <c r="EA502" s="13" t="n">
        <v>-0.12227</v>
      </c>
      <c r="EB502" s="13" t="n">
        <v>0.126677</v>
      </c>
      <c r="EC502" s="13" t="n">
        <v>0.045578</v>
      </c>
      <c r="ED502" s="13" t="n">
        <v>-0.015688</v>
      </c>
      <c r="EE502" s="13" t="n">
        <v>0.074212</v>
      </c>
      <c r="EF502" s="13" t="n">
        <v>-0.080144</v>
      </c>
      <c r="EG502" s="13" t="n">
        <v>0.087821</v>
      </c>
      <c r="EH502" s="13" t="n">
        <v>0.006571</v>
      </c>
      <c r="EI502" s="13" t="n">
        <v>-0.044902</v>
      </c>
      <c r="EJ502" s="13" t="n">
        <v>0.028649</v>
      </c>
      <c r="EK502" s="13" t="n">
        <v>0.015194</v>
      </c>
      <c r="EL502" s="13" t="n">
        <v>0.017935</v>
      </c>
      <c r="EM502" s="13" t="n">
        <v>0.045525</v>
      </c>
      <c r="EN502" s="13" t="n">
        <v>-0.03243</v>
      </c>
      <c r="EO502" s="13" t="n">
        <v>-0.115388</v>
      </c>
      <c r="EP502" s="13" t="n">
        <v>-0.192625</v>
      </c>
      <c r="EQ502" s="13" t="n">
        <v>0.128575</v>
      </c>
      <c r="ER502" s="13" t="n">
        <v>0.050017</v>
      </c>
      <c r="ES502" s="13" t="n">
        <v>0.012092</v>
      </c>
      <c r="ET502" s="13" t="n">
        <v>0.023153</v>
      </c>
      <c r="EU502" s="13" t="n">
        <v>0.028826</v>
      </c>
      <c r="EV502" s="13" t="n">
        <v>-0.045935</v>
      </c>
      <c r="EW502" s="13" t="n">
        <v>0.026239</v>
      </c>
      <c r="EX502" s="13" t="n">
        <v>0.16104</v>
      </c>
      <c r="EY502" s="13" t="n">
        <v>0.066408</v>
      </c>
      <c r="EZ502" s="13" t="n">
        <v>0.03008</v>
      </c>
      <c r="FA502" s="13" t="n">
        <v>0.076997</v>
      </c>
      <c r="FB502" s="13" t="n">
        <v>0.055609</v>
      </c>
      <c r="FC502" s="13" t="n">
        <v>0.031663</v>
      </c>
      <c r="FD502" s="13" t="n">
        <v>0.012116</v>
      </c>
      <c r="FE502" s="13" t="n">
        <v>-0.01594</v>
      </c>
      <c r="FF502" s="13" t="n">
        <v>-0.014149</v>
      </c>
      <c r="FG502" s="13" t="n">
        <v>0.020098</v>
      </c>
      <c r="FH502" s="13" t="n">
        <v>-0.030775</v>
      </c>
      <c r="FI502" s="13" t="n">
        <v>0.04496</v>
      </c>
      <c r="FJ502" s="13" t="n">
        <v>-0.023879</v>
      </c>
      <c r="FK502" s="13" t="n">
        <v>0.046081</v>
      </c>
      <c r="FL502" s="13" t="n">
        <v>-0.065981</v>
      </c>
      <c r="FM502" s="13" t="n">
        <v>0.01874</v>
      </c>
      <c r="FN502" s="13" t="n">
        <v>0.003467</v>
      </c>
      <c r="FO502" s="13" t="n">
        <v>-0.072255</v>
      </c>
      <c r="FP502" s="13" t="n">
        <v>0.015656</v>
      </c>
      <c r="FQ502" s="13" t="n">
        <v>-0.079185</v>
      </c>
      <c r="FR502" s="13" t="n">
        <v>0.097155</v>
      </c>
      <c r="FS502" s="13" t="n">
        <v>-0.030417</v>
      </c>
      <c r="FT502" s="13" t="n">
        <v>-0.101629</v>
      </c>
      <c r="FU502" s="13" t="n">
        <v>0.126585</v>
      </c>
      <c r="FV502" s="13" t="n">
        <v>0.062172</v>
      </c>
      <c r="FW502" s="13" t="n">
        <v>-0.055573</v>
      </c>
      <c r="FX502" s="13" t="n">
        <v>0.108861</v>
      </c>
      <c r="FY502" s="13" t="n">
        <v>-0.016155</v>
      </c>
      <c r="FZ502" s="13" t="n">
        <v>-0.025283</v>
      </c>
      <c r="GA502" s="13" t="n">
        <v>-0.014063</v>
      </c>
      <c r="GB502" s="13" t="n">
        <v>-0.031882</v>
      </c>
      <c r="GC502" s="13" t="n">
        <v>0.076746</v>
      </c>
    </row>
    <row r="503" customFormat="false" ht="15" hidden="false" customHeight="false" outlineLevel="0" collapsed="false">
      <c r="B503" s="8" t="str">
        <f aca="false">Deals!B503</f>
        <v>Vivus Inc</v>
      </c>
      <c r="C503" s="12" t="n">
        <v>1</v>
      </c>
      <c r="D503" s="13" t="n">
        <v>-0.078014</v>
      </c>
      <c r="E503" s="13" t="n">
        <v>-0.135385</v>
      </c>
      <c r="F503" s="13" t="n">
        <v>-0.215302</v>
      </c>
      <c r="G503" s="13" t="n">
        <v>-0.213152</v>
      </c>
      <c r="H503" s="13" t="n">
        <v>-0.184438</v>
      </c>
      <c r="I503" s="13" t="n">
        <v>-0.212014</v>
      </c>
      <c r="J503" s="13" t="n">
        <v>1.143498</v>
      </c>
      <c r="K503" s="13" t="n">
        <v>0.008368</v>
      </c>
      <c r="L503" s="13" t="n">
        <v>-0.128631</v>
      </c>
      <c r="M503" s="13" t="n">
        <v>-0.109524</v>
      </c>
      <c r="N503" s="13" t="n">
        <v>0.016043</v>
      </c>
      <c r="O503" s="13" t="n">
        <v>0.005263</v>
      </c>
      <c r="P503" s="13" t="n">
        <v>-0.125654</v>
      </c>
      <c r="Q503" s="13" t="n">
        <v>0.212575</v>
      </c>
      <c r="R503" s="13" t="n">
        <v>-0.046914</v>
      </c>
      <c r="S503" s="13" t="n">
        <v>-0.119171</v>
      </c>
      <c r="T503" s="13" t="n">
        <v>-0.182353</v>
      </c>
      <c r="U503" s="13" t="n">
        <v>-0.021583</v>
      </c>
      <c r="V503" s="13" t="n">
        <v>-0.220588</v>
      </c>
      <c r="W503" s="13" t="n">
        <v>-0.146226</v>
      </c>
      <c r="X503" s="13" t="n">
        <v>0.98895</v>
      </c>
      <c r="Y503" s="13" t="n">
        <v>-0.655556</v>
      </c>
      <c r="Z503" s="13" t="n">
        <v>-0.096774</v>
      </c>
      <c r="AA503" s="13" t="n">
        <v>-0.266161</v>
      </c>
      <c r="AB503" s="13" t="n">
        <v>0.003305</v>
      </c>
      <c r="AC503" s="13" t="n">
        <v>0.034207</v>
      </c>
      <c r="AD503" s="13" t="n">
        <v>-0.013466</v>
      </c>
      <c r="AE503" s="13" t="n">
        <v>-0.026753</v>
      </c>
      <c r="AF503" s="13" t="n">
        <v>0.2576</v>
      </c>
      <c r="AG503" s="13" t="n">
        <v>0.125156</v>
      </c>
      <c r="AH503" s="13" t="n">
        <v>0.165083</v>
      </c>
      <c r="AI503" s="13" t="n">
        <v>0.083909</v>
      </c>
      <c r="AJ503" s="13" t="n">
        <v>-0.055244</v>
      </c>
      <c r="AK503" s="13" t="n">
        <v>-0.027003</v>
      </c>
      <c r="AL503" s="13" t="n">
        <v>0.018956</v>
      </c>
      <c r="AM503" s="13" t="n">
        <v>0.083779</v>
      </c>
      <c r="AN503" s="13" t="n">
        <v>-0.103342</v>
      </c>
      <c r="AO503" s="13" t="n">
        <v>0.025586</v>
      </c>
      <c r="AP503" s="13" t="n">
        <v>-0.056338</v>
      </c>
      <c r="AQ503" s="13" t="n">
        <v>0.018208</v>
      </c>
      <c r="AR503" s="13" t="n">
        <v>-0.08429</v>
      </c>
      <c r="AS503" s="13" t="n">
        <v>-0.067665</v>
      </c>
      <c r="AT503" s="13" t="n">
        <v>-0.158681</v>
      </c>
      <c r="AU503" s="13" t="n">
        <v>-0.015223</v>
      </c>
      <c r="AV503" s="13" t="n">
        <v>0.008697</v>
      </c>
      <c r="AW503" s="13" t="n">
        <v>-0.161376</v>
      </c>
      <c r="AX503" s="13" t="n">
        <v>-0.055295</v>
      </c>
      <c r="AY503" s="13" t="n">
        <v>-0.065598</v>
      </c>
      <c r="AZ503" s="13" t="n">
        <v>0.149652</v>
      </c>
      <c r="BA503" s="13" t="n">
        <v>0.036347</v>
      </c>
      <c r="BB503" s="13" t="n">
        <v>-0.129015</v>
      </c>
      <c r="BC503" s="13" t="n">
        <v>0.033099</v>
      </c>
      <c r="BD503" s="13" t="n">
        <v>-0.060405</v>
      </c>
      <c r="BE503" s="13" t="n">
        <v>-0.065045</v>
      </c>
      <c r="BF503" s="13" t="n">
        <v>0.154106</v>
      </c>
      <c r="BG503" s="13" t="n">
        <v>-0.040771</v>
      </c>
      <c r="BH503" s="13" t="n">
        <v>-0.103145</v>
      </c>
      <c r="BI503" s="13" t="n">
        <v>0.01904</v>
      </c>
      <c r="BJ503" s="13" t="n">
        <v>0.045464</v>
      </c>
      <c r="BK503" s="13" t="n">
        <v>0.07288</v>
      </c>
      <c r="BM503" s="13" t="n">
        <v>-0.014032</v>
      </c>
      <c r="BN503" s="13" t="n">
        <v>0.049426</v>
      </c>
      <c r="BO503" s="13" t="n">
        <v>-0.034265</v>
      </c>
      <c r="BP503" s="13" t="n">
        <v>-0.144463</v>
      </c>
      <c r="BQ503" s="13" t="n">
        <v>-0.020807</v>
      </c>
      <c r="BR503" s="13" t="n">
        <v>-0.14448</v>
      </c>
      <c r="BS503" s="13" t="n">
        <v>0.127349</v>
      </c>
      <c r="BT503" s="13" t="n">
        <v>0.076712</v>
      </c>
      <c r="BU503" s="13" t="n">
        <v>0.007498</v>
      </c>
      <c r="BV503" s="13" t="n">
        <v>0.007617</v>
      </c>
      <c r="BW503" s="13" t="n">
        <v>-0.058013</v>
      </c>
      <c r="BX503" s="13" t="n">
        <v>0.074806</v>
      </c>
      <c r="BY503" s="13" t="n">
        <v>-0.031092</v>
      </c>
      <c r="BZ503" s="13" t="n">
        <v>-0.04019</v>
      </c>
      <c r="CA503" s="13" t="n">
        <v>-0.035549</v>
      </c>
      <c r="CB503" s="13" t="n">
        <v>0.005759</v>
      </c>
      <c r="CC503" s="13" t="n">
        <v>0.079407</v>
      </c>
      <c r="CD503" s="13" t="n">
        <v>0.038663</v>
      </c>
      <c r="CE503" s="13" t="n">
        <v>-0.013578</v>
      </c>
      <c r="CF503" s="13" t="n">
        <v>-0.061052</v>
      </c>
      <c r="CG503" s="13" t="n">
        <v>-0.211592</v>
      </c>
      <c r="CH503" s="13" t="n">
        <v>0.243389</v>
      </c>
      <c r="CI503" s="13" t="n">
        <v>0.122445</v>
      </c>
      <c r="CJ503" s="13" t="n">
        <v>0.10584</v>
      </c>
      <c r="CK503" s="13" t="n">
        <v>0.003305</v>
      </c>
      <c r="CL503" s="13" t="n">
        <v>0.034207</v>
      </c>
      <c r="CM503" s="13" t="n">
        <v>-0.013466</v>
      </c>
      <c r="CN503" s="13" t="n">
        <v>-0.026753</v>
      </c>
      <c r="CO503" s="13" t="n">
        <v>0.2576</v>
      </c>
      <c r="CP503" s="13" t="n">
        <v>0.125156</v>
      </c>
      <c r="CQ503" s="13" t="n">
        <v>0.165083</v>
      </c>
      <c r="CR503" s="13" t="n">
        <v>0.083909</v>
      </c>
      <c r="CS503" s="13" t="n">
        <v>-0.055244</v>
      </c>
      <c r="CT503" s="13" t="n">
        <v>-0.027003</v>
      </c>
      <c r="CU503" s="13" t="n">
        <v>0.018956</v>
      </c>
      <c r="CV503" s="13" t="n">
        <v>0.083779</v>
      </c>
      <c r="CW503" s="13" t="n">
        <v>-0.103342</v>
      </c>
      <c r="CX503" s="13" t="n">
        <v>0.025586</v>
      </c>
      <c r="CY503" s="13" t="n">
        <v>-0.056338</v>
      </c>
      <c r="CZ503" s="13" t="n">
        <v>0.018208</v>
      </c>
      <c r="DA503" s="13" t="n">
        <v>-0.08429</v>
      </c>
      <c r="DB503" s="13" t="n">
        <v>-0.067665</v>
      </c>
      <c r="DC503" s="13" t="n">
        <v>-0.158681</v>
      </c>
      <c r="DD503" s="13" t="n">
        <v>-0.015223</v>
      </c>
      <c r="DE503" s="13" t="n">
        <v>0.008697</v>
      </c>
      <c r="DF503" s="13" t="n">
        <v>-0.161376</v>
      </c>
      <c r="DG503" s="13" t="n">
        <v>-0.055295</v>
      </c>
      <c r="DH503" s="13" t="n">
        <v>-0.065598</v>
      </c>
      <c r="DI503" s="13" t="n">
        <v>0.149652</v>
      </c>
      <c r="DJ503" s="13" t="n">
        <v>0.036347</v>
      </c>
      <c r="DK503" s="13" t="n">
        <v>-0.129015</v>
      </c>
      <c r="DL503" s="13" t="n">
        <v>0.033099</v>
      </c>
      <c r="DM503" s="13" t="n">
        <v>-0.060405</v>
      </c>
      <c r="DN503" s="13" t="n">
        <v>-0.065045</v>
      </c>
      <c r="DO503" s="13" t="n">
        <v>0.154106</v>
      </c>
      <c r="DP503" s="13" t="n">
        <v>-0.040771</v>
      </c>
      <c r="DQ503" s="13" t="n">
        <v>-0.103145</v>
      </c>
      <c r="DR503" s="13" t="n">
        <v>0.01904</v>
      </c>
      <c r="DS503" s="13" t="n">
        <v>0.045464</v>
      </c>
      <c r="DT503" s="13" t="n">
        <v>0.07288</v>
      </c>
      <c r="DV503" s="13" t="n">
        <v>-0.026403</v>
      </c>
      <c r="DW503" s="13" t="n">
        <v>0.046928</v>
      </c>
      <c r="DX503" s="13" t="n">
        <v>-0.003015</v>
      </c>
      <c r="DY503" s="13" t="n">
        <v>-0.140297</v>
      </c>
      <c r="DZ503" s="13" t="n">
        <v>-0.042411</v>
      </c>
      <c r="EA503" s="13" t="n">
        <v>-0.17752</v>
      </c>
      <c r="EB503" s="13" t="n">
        <v>0.240985</v>
      </c>
      <c r="EC503" s="13" t="n">
        <v>0.074662</v>
      </c>
      <c r="ED503" s="13" t="n">
        <v>0.006269</v>
      </c>
      <c r="EE503" s="13" t="n">
        <v>0.008109</v>
      </c>
      <c r="EF503" s="13" t="n">
        <v>-0.078718</v>
      </c>
      <c r="EG503" s="13" t="n">
        <v>0.051518</v>
      </c>
      <c r="EH503" s="13" t="n">
        <v>-0.035827</v>
      </c>
      <c r="EI503" s="13" t="n">
        <v>-0.03769</v>
      </c>
      <c r="EJ503" s="13" t="n">
        <v>-0.033765</v>
      </c>
      <c r="EK503" s="13" t="n">
        <v>0.01837</v>
      </c>
      <c r="EL503" s="13" t="n">
        <v>0.064563</v>
      </c>
      <c r="EM503" s="13" t="n">
        <v>0.045247</v>
      </c>
      <c r="EN503" s="13" t="n">
        <v>0.0003</v>
      </c>
      <c r="EO503" s="13" t="n">
        <v>-0.077165</v>
      </c>
      <c r="EP503" s="13" t="n">
        <v>-0.212237</v>
      </c>
      <c r="EQ503" s="13" t="n">
        <v>0.263043</v>
      </c>
      <c r="ER503" s="13" t="n">
        <v>0.133555</v>
      </c>
      <c r="ES503" s="13" t="n">
        <v>0.113378</v>
      </c>
      <c r="ET503" s="13" t="n">
        <v>0.005489</v>
      </c>
      <c r="EU503" s="13" t="n">
        <v>0.023577</v>
      </c>
      <c r="EV503" s="13" t="n">
        <v>-0.00344</v>
      </c>
      <c r="EW503" s="13" t="n">
        <v>-0.02979</v>
      </c>
      <c r="EX503" s="13" t="n">
        <v>0.230637</v>
      </c>
      <c r="EY503" s="13" t="n">
        <v>0.140616</v>
      </c>
      <c r="EZ503" s="13" t="n">
        <v>0.22543</v>
      </c>
      <c r="FA503" s="13" t="n">
        <v>0.091176</v>
      </c>
      <c r="FB503" s="13" t="n">
        <v>-0.028298</v>
      </c>
      <c r="FC503" s="13" t="n">
        <v>-0.037297</v>
      </c>
      <c r="FD503" s="13" t="n">
        <v>0.011387</v>
      </c>
      <c r="FE503" s="13" t="n">
        <v>0.070936</v>
      </c>
      <c r="FF503" s="13" t="n">
        <v>-0.104703</v>
      </c>
      <c r="FG503" s="13" t="n">
        <v>0.017921</v>
      </c>
      <c r="FH503" s="13" t="n">
        <v>-0.072222</v>
      </c>
      <c r="FI503" s="13" t="n">
        <v>-0.016606</v>
      </c>
      <c r="FJ503" s="13" t="n">
        <v>-0.11212</v>
      </c>
      <c r="FK503" s="13" t="n">
        <v>-0.094973</v>
      </c>
      <c r="FL503" s="13" t="n">
        <v>-0.138658</v>
      </c>
      <c r="FM503" s="13" t="n">
        <v>-0.029596</v>
      </c>
      <c r="FN503" s="13" t="n">
        <v>0.039724</v>
      </c>
      <c r="FO503" s="13" t="n">
        <v>-0.185483</v>
      </c>
      <c r="FP503" s="13" t="n">
        <v>-0.085558</v>
      </c>
      <c r="FQ503" s="13" t="n">
        <v>-0.034031</v>
      </c>
      <c r="FR503" s="13" t="n">
        <v>0.106342</v>
      </c>
      <c r="FS503" s="13" t="n">
        <v>0.064099</v>
      </c>
      <c r="FT503" s="13" t="n">
        <v>-0.127659</v>
      </c>
      <c r="FU503" s="13" t="n">
        <v>0.015749</v>
      </c>
      <c r="FV503" s="13" t="n">
        <v>-0.055527</v>
      </c>
      <c r="FW503" s="13" t="n">
        <v>-0.057586</v>
      </c>
      <c r="FX503" s="13" t="n">
        <v>0.164074</v>
      </c>
      <c r="FY503" s="13" t="n">
        <v>-0.054561</v>
      </c>
      <c r="FZ503" s="13" t="n">
        <v>-0.11631</v>
      </c>
      <c r="GA503" s="13" t="n">
        <v>-0.010131</v>
      </c>
      <c r="GB503" s="13" t="n">
        <v>0.044679</v>
      </c>
      <c r="GC503" s="13" t="n">
        <v>0.013592</v>
      </c>
    </row>
    <row r="504" customFormat="false" ht="15" hidden="false" customHeight="false" outlineLevel="0" collapsed="false">
      <c r="B504" s="8" t="str">
        <f aca="false">Deals!B504</f>
        <v>Northrop Grumman Corp /De/</v>
      </c>
      <c r="C504" s="12" t="n">
        <v>1</v>
      </c>
      <c r="D504" s="13" t="n">
        <v>-0.023432</v>
      </c>
      <c r="E504" s="13" t="n">
        <v>-0.002662</v>
      </c>
      <c r="F504" s="13" t="n">
        <v>0.063252</v>
      </c>
      <c r="G504" s="13" t="n">
        <v>-0.174623</v>
      </c>
      <c r="H504" s="13" t="n">
        <v>-0.003321</v>
      </c>
      <c r="I504" s="13" t="n">
        <v>-0.057642</v>
      </c>
      <c r="J504" s="13" t="n">
        <v>0.125153</v>
      </c>
      <c r="K504" s="13" t="n">
        <v>0.05665</v>
      </c>
      <c r="L504" s="13" t="n">
        <v>-0.070217</v>
      </c>
      <c r="M504" s="13" t="n">
        <v>0.075334</v>
      </c>
      <c r="N504" s="13" t="n">
        <v>0.050567</v>
      </c>
      <c r="O504" s="13" t="n">
        <v>0.065491</v>
      </c>
      <c r="P504" s="13" t="n">
        <v>0.069512</v>
      </c>
      <c r="Q504" s="13" t="n">
        <v>0.064531</v>
      </c>
      <c r="R504" s="13" t="n">
        <v>0.022399</v>
      </c>
      <c r="S504" s="13" t="n">
        <v>-0.059527</v>
      </c>
      <c r="T504" s="13" t="n">
        <v>0.001731</v>
      </c>
      <c r="U504" s="13" t="n">
        <v>-0.022174</v>
      </c>
      <c r="V504" s="13" t="n">
        <v>0.088961</v>
      </c>
      <c r="W504" s="13" t="n">
        <v>-0.118563</v>
      </c>
      <c r="X504" s="13" t="n">
        <v>-0.079948</v>
      </c>
      <c r="Y504" s="13" t="n">
        <v>0.092943</v>
      </c>
      <c r="Z504" s="13" t="n">
        <v>0.018084</v>
      </c>
      <c r="AA504" s="13" t="n">
        <v>-0.082816</v>
      </c>
      <c r="AB504" s="13" t="n">
        <v>0.057149</v>
      </c>
      <c r="AC504" s="13" t="n">
        <v>0.058614</v>
      </c>
      <c r="AD504" s="13" t="n">
        <v>-0.079157</v>
      </c>
      <c r="AE504" s="13" t="n">
        <v>-0.081365</v>
      </c>
      <c r="AF504" s="13" t="n">
        <v>0.047926</v>
      </c>
      <c r="AG504" s="13" t="n">
        <v>0.008139</v>
      </c>
      <c r="AH504" s="13" t="n">
        <v>-0.059432</v>
      </c>
      <c r="AI504" s="13" t="n">
        <v>0.022679</v>
      </c>
      <c r="AJ504" s="13" t="n">
        <v>0.109648</v>
      </c>
      <c r="AK504" s="13" t="n">
        <v>0.095167</v>
      </c>
      <c r="AL504" s="13" t="n">
        <v>0.036678</v>
      </c>
      <c r="AM504" s="13" t="n">
        <v>-0.006669</v>
      </c>
      <c r="AN504" s="13" t="n">
        <v>-0.001128</v>
      </c>
      <c r="AO504" s="13" t="n">
        <v>0.017217</v>
      </c>
      <c r="AP504" s="13" t="n">
        <v>-0.020533</v>
      </c>
      <c r="AQ504" s="13" t="n">
        <v>-0.008135</v>
      </c>
      <c r="AR504" s="13" t="n">
        <v>-0.019176</v>
      </c>
      <c r="AS504" s="13" t="n">
        <v>0.109719</v>
      </c>
      <c r="AT504" s="13" t="n">
        <v>-0.044359</v>
      </c>
      <c r="AU504" s="13" t="n">
        <v>0.19954</v>
      </c>
      <c r="AV504" s="13" t="n">
        <v>0.01149</v>
      </c>
      <c r="AW504" s="13" t="n">
        <v>-0.017486</v>
      </c>
      <c r="AX504" s="13" t="n">
        <v>0.068958</v>
      </c>
      <c r="AY504" s="13" t="n">
        <v>0.022651</v>
      </c>
      <c r="AZ504" s="13" t="n">
        <v>0.00069</v>
      </c>
      <c r="BA504" s="13" t="n">
        <v>0.001712</v>
      </c>
      <c r="BB504" s="13" t="n">
        <v>-0.016046</v>
      </c>
      <c r="BC504" s="13" t="n">
        <v>0.167312</v>
      </c>
      <c r="BD504" s="13" t="n">
        <v>-0.025482</v>
      </c>
      <c r="BE504" s="13" t="n">
        <v>0.023102</v>
      </c>
      <c r="BF504" s="13" t="n">
        <v>-0.178827</v>
      </c>
      <c r="BG504" s="13" t="n">
        <v>0.039729</v>
      </c>
      <c r="BH504" s="13" t="n">
        <v>-0.00515</v>
      </c>
      <c r="BI504" s="13" t="n">
        <v>-0.000975</v>
      </c>
      <c r="BJ504" s="13" t="n">
        <v>-0.051835</v>
      </c>
      <c r="BK504" s="13" t="n">
        <v>0.046637</v>
      </c>
      <c r="BM504" s="13" t="n">
        <v>0.029916</v>
      </c>
      <c r="BN504" s="13" t="n">
        <v>0.062181</v>
      </c>
      <c r="BO504" s="13" t="n">
        <v>0.009488</v>
      </c>
      <c r="BP504" s="13" t="n">
        <v>-0.088495</v>
      </c>
      <c r="BQ504" s="13" t="n">
        <v>0.008286</v>
      </c>
      <c r="BR504" s="13" t="n">
        <v>-0.084595</v>
      </c>
      <c r="BS504" s="13" t="n">
        <v>0.081277</v>
      </c>
      <c r="BT504" s="13" t="n">
        <v>0.038978</v>
      </c>
      <c r="BU504" s="13" t="n">
        <v>0.032718</v>
      </c>
      <c r="BV504" s="13" t="n">
        <v>0.043915</v>
      </c>
      <c r="BW504" s="13" t="n">
        <v>-0.069033</v>
      </c>
      <c r="BX504" s="13" t="n">
        <v>0.076465</v>
      </c>
      <c r="BY504" s="13" t="n">
        <v>0.015604</v>
      </c>
      <c r="BZ504" s="13" t="n">
        <v>-0.002311</v>
      </c>
      <c r="CA504" s="13" t="n">
        <v>0.004095</v>
      </c>
      <c r="CB504" s="13" t="n">
        <v>0.03018</v>
      </c>
      <c r="CC504" s="13" t="n">
        <v>0.038716</v>
      </c>
      <c r="CD504" s="13" t="n">
        <v>0.036704</v>
      </c>
      <c r="CE504" s="13" t="n">
        <v>0.024594</v>
      </c>
      <c r="CF504" s="13" t="n">
        <v>-0.07027</v>
      </c>
      <c r="CG504" s="13" t="n">
        <v>-0.077815</v>
      </c>
      <c r="CH504" s="13" t="n">
        <v>0.140905</v>
      </c>
      <c r="CI504" s="13" t="n">
        <v>0.056438</v>
      </c>
      <c r="CJ504" s="13" t="n">
        <v>0.050972</v>
      </c>
      <c r="CK504" s="13" t="n">
        <v>0.07725</v>
      </c>
      <c r="CL504" s="13" t="n">
        <v>0.107972</v>
      </c>
      <c r="CM504" s="13" t="n">
        <v>-0.045521</v>
      </c>
      <c r="CN504" s="13" t="n">
        <v>-0.045743</v>
      </c>
      <c r="CO504" s="13" t="n">
        <v>0.107281</v>
      </c>
      <c r="CP504" s="13" t="n">
        <v>0.053002</v>
      </c>
      <c r="CQ504" s="13" t="n">
        <v>-0.009351</v>
      </c>
      <c r="CR504" s="13" t="n">
        <v>-0.005854</v>
      </c>
      <c r="CS504" s="13" t="n">
        <v>0.01839</v>
      </c>
      <c r="CT504" s="13" t="n">
        <v>0.059373</v>
      </c>
      <c r="CU504" s="13" t="n">
        <v>-0.013515</v>
      </c>
      <c r="CV504" s="13" t="n">
        <v>0.057192</v>
      </c>
      <c r="CW504" s="13" t="n">
        <v>0.032936</v>
      </c>
      <c r="CX504" s="13" t="n">
        <v>0.033156</v>
      </c>
      <c r="CY504" s="13" t="n">
        <v>-0.052802</v>
      </c>
      <c r="CZ504" s="13" t="n">
        <v>0.089956</v>
      </c>
      <c r="DA504" s="13" t="n">
        <v>0.012325</v>
      </c>
      <c r="DB504" s="13" t="n">
        <v>0.021218</v>
      </c>
      <c r="DC504" s="13" t="n">
        <v>-0.077613</v>
      </c>
      <c r="DD504" s="13" t="n">
        <v>-0.033277</v>
      </c>
      <c r="DE504" s="13" t="n">
        <v>0.048718</v>
      </c>
      <c r="DF504" s="13" t="n">
        <v>-0.10863</v>
      </c>
      <c r="DG504" s="13" t="n">
        <v>-0.030079</v>
      </c>
      <c r="DH504" s="13" t="n">
        <v>-0.078069</v>
      </c>
      <c r="DI504" s="13" t="n">
        <v>0.127169</v>
      </c>
      <c r="DJ504" s="13" t="n">
        <v>-0.053498</v>
      </c>
      <c r="DK504" s="13" t="n">
        <v>-0.100388</v>
      </c>
      <c r="DL504" s="13" t="n">
        <v>0.052883</v>
      </c>
      <c r="DM504" s="13" t="n">
        <v>0.047454</v>
      </c>
      <c r="DN504" s="13" t="n">
        <v>-0.082033</v>
      </c>
      <c r="DO504" s="13" t="n">
        <v>0.087217</v>
      </c>
      <c r="DP504" s="13" t="n">
        <v>-0.01317</v>
      </c>
      <c r="DQ504" s="13" t="n">
        <v>0.081256</v>
      </c>
      <c r="DR504" s="13" t="n">
        <v>0.01129</v>
      </c>
      <c r="DS504" s="13" t="n">
        <v>0.054991</v>
      </c>
      <c r="DT504" s="13" t="n">
        <v>0.072447</v>
      </c>
      <c r="DV504" s="13" t="n">
        <v>0.031151</v>
      </c>
      <c r="DW504" s="13" t="n">
        <v>0.048656</v>
      </c>
      <c r="DX504" s="13" t="n">
        <v>0.011911</v>
      </c>
      <c r="DY504" s="13" t="n">
        <v>-0.090512</v>
      </c>
      <c r="DZ504" s="13" t="n">
        <v>0.031844</v>
      </c>
      <c r="EA504" s="13" t="n">
        <v>-0.083033</v>
      </c>
      <c r="EB504" s="13" t="n">
        <v>0.094941</v>
      </c>
      <c r="EC504" s="13" t="n">
        <v>0.050622</v>
      </c>
      <c r="ED504" s="13" t="n">
        <v>0.016135</v>
      </c>
      <c r="EE504" s="13" t="n">
        <v>0.032897</v>
      </c>
      <c r="EF504" s="13" t="n">
        <v>-0.06874</v>
      </c>
      <c r="EG504" s="13" t="n">
        <v>0.076675</v>
      </c>
      <c r="EH504" s="13" t="n">
        <v>0.017491</v>
      </c>
      <c r="EI504" s="13" t="n">
        <v>-0.007688</v>
      </c>
      <c r="EJ504" s="13" t="n">
        <v>-0.000523</v>
      </c>
      <c r="EK504" s="13" t="n">
        <v>0.022992</v>
      </c>
      <c r="EL504" s="13" t="n">
        <v>0.041412</v>
      </c>
      <c r="EM504" s="13" t="n">
        <v>0.025775</v>
      </c>
      <c r="EN504" s="13" t="n">
        <v>0.005438</v>
      </c>
      <c r="EO504" s="13" t="n">
        <v>-0.070463</v>
      </c>
      <c r="EP504" s="13" t="n">
        <v>-0.11985</v>
      </c>
      <c r="EQ504" s="13" t="n">
        <v>0.139924</v>
      </c>
      <c r="ER504" s="13" t="n">
        <v>0.089001</v>
      </c>
      <c r="ES504" s="13" t="n">
        <v>0.018928</v>
      </c>
      <c r="ET504" s="13" t="n">
        <v>0.070143</v>
      </c>
      <c r="EU504" s="13" t="n">
        <v>0.054124</v>
      </c>
      <c r="EV504" s="13" t="n">
        <v>-0.020604</v>
      </c>
      <c r="EW504" s="13" t="n">
        <v>-0.021628</v>
      </c>
      <c r="EX504" s="13" t="n">
        <v>0.130555</v>
      </c>
      <c r="EY504" s="13" t="n">
        <v>0.041795</v>
      </c>
      <c r="EZ504" s="13" t="n">
        <v>-0.018249</v>
      </c>
      <c r="FA504" s="13" t="n">
        <v>0.019443</v>
      </c>
      <c r="FB504" s="13" t="n">
        <v>0.020896</v>
      </c>
      <c r="FC504" s="13" t="n">
        <v>0.053291</v>
      </c>
      <c r="FD504" s="13" t="n">
        <v>-0.004423</v>
      </c>
      <c r="FE504" s="13" t="n">
        <v>0.043268</v>
      </c>
      <c r="FF504" s="13" t="n">
        <v>0.030241</v>
      </c>
      <c r="FG504" s="13" t="n">
        <v>0.029029</v>
      </c>
      <c r="FH504" s="13" t="n">
        <v>-0.051931</v>
      </c>
      <c r="FI504" s="13" t="n">
        <v>0.076494</v>
      </c>
      <c r="FJ504" s="13" t="n">
        <v>-0.023675</v>
      </c>
      <c r="FK504" s="13" t="n">
        <v>0.027244</v>
      </c>
      <c r="FL504" s="13" t="n">
        <v>-0.105932</v>
      </c>
      <c r="FM504" s="13" t="n">
        <v>-0.028087</v>
      </c>
      <c r="FN504" s="13" t="n">
        <v>0.024591</v>
      </c>
      <c r="FO504" s="13" t="n">
        <v>-0.102794</v>
      </c>
      <c r="FP504" s="13" t="n">
        <v>-0.042047</v>
      </c>
      <c r="FQ504" s="13" t="n">
        <v>-0.081421</v>
      </c>
      <c r="FR504" s="13" t="n">
        <v>0.115932</v>
      </c>
      <c r="FS504" s="13" t="n">
        <v>-0.040409</v>
      </c>
      <c r="FT504" s="13" t="n">
        <v>-0.09131</v>
      </c>
      <c r="FU504" s="13" t="n">
        <v>0.077555</v>
      </c>
      <c r="FV504" s="13" t="n">
        <v>0.068696</v>
      </c>
      <c r="FW504" s="13" t="n">
        <v>-0.064949</v>
      </c>
      <c r="FX504" s="13" t="n">
        <v>0.083649</v>
      </c>
      <c r="FY504" s="13" t="n">
        <v>-0.013406</v>
      </c>
      <c r="FZ504" s="13" t="n">
        <v>0.044705</v>
      </c>
      <c r="GA504" s="13" t="n">
        <v>-0.010179</v>
      </c>
      <c r="GB504" s="13" t="n">
        <v>0.017315</v>
      </c>
      <c r="GC504" s="13" t="n">
        <v>0.073915</v>
      </c>
    </row>
    <row r="505" customFormat="false" ht="15" hidden="false" customHeight="false" outlineLevel="0" collapsed="false">
      <c r="B505" s="8" t="str">
        <f aca="false">Deals!B505</f>
        <v>GTT Communications, Inc.</v>
      </c>
      <c r="C505" s="12" t="n">
        <v>1</v>
      </c>
      <c r="D505" s="13" t="n">
        <v>-0.012222</v>
      </c>
      <c r="E505" s="13" t="n">
        <v>-0.031496</v>
      </c>
      <c r="F505" s="13" t="n">
        <v>0.00813</v>
      </c>
      <c r="G505" s="13" t="n">
        <v>-0.172811</v>
      </c>
      <c r="H505" s="13" t="n">
        <v>-0.062396</v>
      </c>
      <c r="I505" s="13" t="n">
        <v>-0.297089</v>
      </c>
      <c r="J505" s="13" t="n">
        <v>0.081995</v>
      </c>
      <c r="K505" s="13" t="n">
        <v>0.221094</v>
      </c>
      <c r="L505" s="13" t="n">
        <v>0.110045</v>
      </c>
      <c r="M505" s="13" t="n">
        <v>0.208934</v>
      </c>
      <c r="N505" s="13" t="n">
        <v>-0.433135</v>
      </c>
      <c r="O505" s="13" t="n">
        <v>-0.259882</v>
      </c>
      <c r="P505" s="13" t="n">
        <v>-0.3125</v>
      </c>
      <c r="Q505" s="13" t="n">
        <v>-0.21405</v>
      </c>
      <c r="R505" s="13" t="n">
        <v>-0.009464</v>
      </c>
      <c r="S505" s="13" t="n">
        <v>-0.200637</v>
      </c>
      <c r="T505" s="13" t="n">
        <v>0.177955</v>
      </c>
      <c r="U505" s="13" t="n">
        <v>0.279594</v>
      </c>
      <c r="V505" s="13" t="n">
        <v>0.044053</v>
      </c>
      <c r="W505" s="13" t="n">
        <v>0.277637</v>
      </c>
      <c r="X505" s="13" t="n">
        <v>-0.474901</v>
      </c>
      <c r="Y505" s="13" t="n">
        <v>0.428931</v>
      </c>
      <c r="Z505" s="13" t="n">
        <v>-0.296655</v>
      </c>
      <c r="AA505" s="13" t="n">
        <v>0.021277</v>
      </c>
      <c r="AB505" s="13" t="n">
        <v>-0.227941</v>
      </c>
      <c r="AC505" s="13" t="n">
        <v>-0.209524</v>
      </c>
      <c r="AD505" s="13" t="n">
        <v>0.036145</v>
      </c>
      <c r="AE505" s="13" t="n">
        <v>-0.284884</v>
      </c>
      <c r="AF505" s="13" t="n">
        <v>0.230352</v>
      </c>
      <c r="AG505" s="13" t="n">
        <v>-0.213656</v>
      </c>
      <c r="AH505" s="13" t="n">
        <v>0.302521</v>
      </c>
      <c r="AI505" s="13" t="n">
        <v>-0.595699</v>
      </c>
      <c r="AJ505" s="13" t="n">
        <v>-0.026596</v>
      </c>
      <c r="AK505" s="13" t="n">
        <v>-0.120219</v>
      </c>
      <c r="AL505" s="13" t="n">
        <v>-0.074534</v>
      </c>
      <c r="AM505" s="13" t="n">
        <v>0.630872</v>
      </c>
      <c r="AN505" s="13" t="n">
        <v>-0.075376</v>
      </c>
      <c r="AO505" s="13" t="n">
        <v>0.020545</v>
      </c>
      <c r="AP505" s="13" t="n">
        <v>-0.052806</v>
      </c>
      <c r="AQ505" s="13" t="n">
        <v>0.024457</v>
      </c>
      <c r="AR505" s="13" t="n">
        <v>-0.080613</v>
      </c>
      <c r="AS505" s="13" t="n">
        <v>-0.005266</v>
      </c>
      <c r="AT505" s="13" t="n">
        <v>-0.163775</v>
      </c>
      <c r="AU505" s="13" t="n">
        <v>-0.001611</v>
      </c>
      <c r="AV505" s="13" t="n">
        <v>0.012199</v>
      </c>
      <c r="AW505" s="13" t="n">
        <v>-0.180685</v>
      </c>
      <c r="AX505" s="13" t="n">
        <v>-0.032766</v>
      </c>
      <c r="AY505" s="13" t="n">
        <v>-0.019338</v>
      </c>
      <c r="AZ505" s="13" t="n">
        <v>0.128546</v>
      </c>
      <c r="BA505" s="13" t="n">
        <v>0.036743</v>
      </c>
      <c r="BB505" s="13" t="n">
        <v>-0.088022</v>
      </c>
      <c r="BC505" s="13" t="n">
        <v>0.076143</v>
      </c>
      <c r="BD505" s="13" t="n">
        <v>-0.002315</v>
      </c>
      <c r="BE505" s="13" t="n">
        <v>-0.050589</v>
      </c>
      <c r="BF505" s="13" t="n">
        <v>0.141421</v>
      </c>
      <c r="BG505" s="13" t="n">
        <v>-0.040665</v>
      </c>
      <c r="BH505" s="13" t="n">
        <v>-0.034632</v>
      </c>
      <c r="BI505" s="13" t="n">
        <v>-0.027967</v>
      </c>
      <c r="BJ505" s="13" t="n">
        <v>0.012513</v>
      </c>
      <c r="BK505" s="13" t="n">
        <v>0.070349</v>
      </c>
      <c r="BM505" s="13" t="n">
        <v>0.014514</v>
      </c>
      <c r="BN505" s="13" t="n">
        <v>0.076902</v>
      </c>
      <c r="BO505" s="13" t="n">
        <v>-0.014745</v>
      </c>
      <c r="BP505" s="13" t="n">
        <v>-0.126874</v>
      </c>
      <c r="BQ505" s="13" t="n">
        <v>0.032953</v>
      </c>
      <c r="BR505" s="13" t="n">
        <v>-0.121824</v>
      </c>
      <c r="BS505" s="13" t="n">
        <v>0.105013</v>
      </c>
      <c r="BT505" s="13" t="n">
        <v>0.062329</v>
      </c>
      <c r="BU505" s="13" t="n">
        <v>-0.003609</v>
      </c>
      <c r="BV505" s="13" t="n">
        <v>0.031597</v>
      </c>
      <c r="BW505" s="13" t="n">
        <v>-0.087487</v>
      </c>
      <c r="BX505" s="13" t="n">
        <v>0.087277</v>
      </c>
      <c r="BY505" s="13" t="n">
        <v>-0.028809</v>
      </c>
      <c r="BZ505" s="13" t="n">
        <v>-0.01142</v>
      </c>
      <c r="CA505" s="13" t="n">
        <v>-0.016157</v>
      </c>
      <c r="CB505" s="13" t="n">
        <v>0.036256</v>
      </c>
      <c r="CC505" s="13" t="n">
        <v>0.080028</v>
      </c>
      <c r="CD505" s="13" t="n">
        <v>0.039635</v>
      </c>
      <c r="CE505" s="13" t="n">
        <v>-0.02818</v>
      </c>
      <c r="CF505" s="13" t="n">
        <v>-0.076341</v>
      </c>
      <c r="CG505" s="13" t="n">
        <v>-0.193604</v>
      </c>
      <c r="CH505" s="13" t="n">
        <v>0.193768</v>
      </c>
      <c r="CI505" s="13" t="n">
        <v>0.102705</v>
      </c>
      <c r="CJ505" s="13" t="n">
        <v>0.05686</v>
      </c>
      <c r="CK505" s="13" t="n">
        <v>0.007253</v>
      </c>
      <c r="CL505" s="13" t="n">
        <v>0.079862</v>
      </c>
      <c r="CM505" s="13" t="n">
        <v>0.003401</v>
      </c>
      <c r="CN505" s="13" t="n">
        <v>-0.019809</v>
      </c>
      <c r="CO505" s="13" t="n">
        <v>0.214791</v>
      </c>
      <c r="CP505" s="13" t="n">
        <v>0.115065</v>
      </c>
      <c r="CQ505" s="13" t="n">
        <v>0.116678</v>
      </c>
      <c r="CR505" s="13" t="n">
        <v>0.040745</v>
      </c>
      <c r="CS505" s="13" t="n">
        <v>-0.048473</v>
      </c>
      <c r="CT505" s="13" t="n">
        <v>0.032353</v>
      </c>
      <c r="CU505" s="13" t="n">
        <v>-0.025949</v>
      </c>
      <c r="CV505" s="13" t="n">
        <v>0.06983</v>
      </c>
      <c r="CW505" s="13" t="n">
        <v>-0.075376</v>
      </c>
      <c r="CX505" s="13" t="n">
        <v>0.020545</v>
      </c>
      <c r="CY505" s="13" t="n">
        <v>-0.052806</v>
      </c>
      <c r="CZ505" s="13" t="n">
        <v>0.024457</v>
      </c>
      <c r="DA505" s="13" t="n">
        <v>-0.080613</v>
      </c>
      <c r="DB505" s="13" t="n">
        <v>-0.005266</v>
      </c>
      <c r="DC505" s="13" t="n">
        <v>-0.163775</v>
      </c>
      <c r="DD505" s="13" t="n">
        <v>-0.001611</v>
      </c>
      <c r="DE505" s="13" t="n">
        <v>0.012199</v>
      </c>
      <c r="DF505" s="13" t="n">
        <v>-0.180685</v>
      </c>
      <c r="DG505" s="13" t="n">
        <v>-0.032766</v>
      </c>
      <c r="DH505" s="13" t="n">
        <v>-0.019338</v>
      </c>
      <c r="DI505" s="13" t="n">
        <v>0.128546</v>
      </c>
      <c r="DJ505" s="13" t="n">
        <v>0.036743</v>
      </c>
      <c r="DK505" s="13" t="n">
        <v>-0.088022</v>
      </c>
      <c r="DL505" s="13" t="n">
        <v>0.076143</v>
      </c>
      <c r="DM505" s="13" t="n">
        <v>-0.002315</v>
      </c>
      <c r="DN505" s="13" t="n">
        <v>-0.050589</v>
      </c>
      <c r="DO505" s="13" t="n">
        <v>0.141421</v>
      </c>
      <c r="DP505" s="13" t="n">
        <v>-0.040665</v>
      </c>
      <c r="DQ505" s="13" t="n">
        <v>-0.034632</v>
      </c>
      <c r="DR505" s="13" t="n">
        <v>-0.027967</v>
      </c>
      <c r="DS505" s="13" t="n">
        <v>0.012513</v>
      </c>
      <c r="DT505" s="13" t="n">
        <v>0.070349</v>
      </c>
      <c r="DV505" s="13" t="n">
        <v>0.018278</v>
      </c>
      <c r="DW505" s="13" t="n">
        <v>0.080577</v>
      </c>
      <c r="DX505" s="13" t="n">
        <v>-0.022076</v>
      </c>
      <c r="DY505" s="13" t="n">
        <v>-0.128605</v>
      </c>
      <c r="DZ505" s="13" t="n">
        <v>0.03849</v>
      </c>
      <c r="EA505" s="13" t="n">
        <v>-0.118677</v>
      </c>
      <c r="EB505" s="13" t="n">
        <v>0.111825</v>
      </c>
      <c r="EC505" s="13" t="n">
        <v>0.058983</v>
      </c>
      <c r="ED505" s="13" t="n">
        <v>-0.002331</v>
      </c>
      <c r="EE505" s="13" t="n">
        <v>0.039686</v>
      </c>
      <c r="EF505" s="13" t="n">
        <v>-0.087181</v>
      </c>
      <c r="EG505" s="13" t="n">
        <v>0.089517</v>
      </c>
      <c r="EH505" s="13" t="n">
        <v>-0.030387</v>
      </c>
      <c r="EI505" s="13" t="n">
        <v>-0.027645</v>
      </c>
      <c r="EJ505" s="13" t="n">
        <v>-0.007693</v>
      </c>
      <c r="EK505" s="13" t="n">
        <v>0.029804</v>
      </c>
      <c r="EL505" s="13" t="n">
        <v>0.120162</v>
      </c>
      <c r="EM505" s="13" t="n">
        <v>0.049735</v>
      </c>
      <c r="EN505" s="13" t="n">
        <v>-0.026751</v>
      </c>
      <c r="EO505" s="13" t="n">
        <v>-0.068025</v>
      </c>
      <c r="EP505" s="13" t="n">
        <v>-0.203745</v>
      </c>
      <c r="EQ505" s="13" t="n">
        <v>0.199644</v>
      </c>
      <c r="ER505" s="13" t="n">
        <v>0.10533</v>
      </c>
      <c r="ES505" s="13" t="n">
        <v>0.060359</v>
      </c>
      <c r="ET505" s="13" t="n">
        <v>0.001874</v>
      </c>
      <c r="EU505" s="13" t="n">
        <v>0.087533</v>
      </c>
      <c r="EV505" s="13" t="n">
        <v>-0.011573</v>
      </c>
      <c r="EW505" s="13" t="n">
        <v>-0.028636</v>
      </c>
      <c r="EX505" s="13" t="n">
        <v>0.206308</v>
      </c>
      <c r="EY505" s="13" t="n">
        <v>0.094331</v>
      </c>
      <c r="EZ505" s="13" t="n">
        <v>0.112618</v>
      </c>
      <c r="FA505" s="13" t="n">
        <v>0.051624</v>
      </c>
      <c r="FB505" s="13" t="n">
        <v>-0.046095</v>
      </c>
      <c r="FC505" s="13" t="n">
        <v>0.028573</v>
      </c>
      <c r="FD505" s="13" t="n">
        <v>-0.026132</v>
      </c>
      <c r="FE505" s="13" t="n">
        <v>0.06635</v>
      </c>
      <c r="FF505" s="13" t="n">
        <v>-0.076813</v>
      </c>
      <c r="FG505" s="13" t="n">
        <v>0.018217</v>
      </c>
      <c r="FH505" s="13" t="n">
        <v>-0.053317</v>
      </c>
      <c r="FI505" s="13" t="n">
        <v>0.021146</v>
      </c>
      <c r="FJ505" s="13" t="n">
        <v>-0.091985</v>
      </c>
      <c r="FK505" s="13" t="n">
        <v>-0.014805</v>
      </c>
      <c r="FL505" s="13" t="n">
        <v>-0.173369</v>
      </c>
      <c r="FM505" s="13" t="n">
        <v>-0.012789</v>
      </c>
      <c r="FN505" s="13" t="n">
        <v>0.018464</v>
      </c>
      <c r="FO505" s="13" t="n">
        <v>-0.198696</v>
      </c>
      <c r="FP505" s="13" t="n">
        <v>-0.057167</v>
      </c>
      <c r="FQ505" s="13" t="n">
        <v>-0.02625</v>
      </c>
      <c r="FR505" s="13" t="n">
        <v>0.129928</v>
      </c>
      <c r="FS505" s="13" t="n">
        <v>0.030138</v>
      </c>
      <c r="FT505" s="13" t="n">
        <v>-0.081445</v>
      </c>
      <c r="FU505" s="13" t="n">
        <v>0.087294</v>
      </c>
      <c r="FV505" s="13" t="n">
        <v>-0.006501</v>
      </c>
      <c r="FW505" s="13" t="n">
        <v>-0.051629</v>
      </c>
      <c r="FX505" s="13" t="n">
        <v>0.164361</v>
      </c>
      <c r="FY505" s="13" t="n">
        <v>-0.049102</v>
      </c>
      <c r="FZ505" s="13" t="n">
        <v>-0.042333</v>
      </c>
      <c r="GA505" s="13" t="n">
        <v>-0.043651</v>
      </c>
      <c r="GB505" s="13" t="n">
        <v>0.027983</v>
      </c>
      <c r="GC505" s="13" t="n">
        <v>0.075292</v>
      </c>
    </row>
    <row r="506" customFormat="false" ht="15" hidden="false" customHeight="false" outlineLevel="0" collapsed="false">
      <c r="B506" s="8" t="str">
        <f aca="false">Deals!B506</f>
        <v>Gms Inc.</v>
      </c>
      <c r="C506" s="12" t="n">
        <v>1</v>
      </c>
      <c r="D506" s="13" t="n">
        <v>-0.031377</v>
      </c>
      <c r="E506" s="13" t="n">
        <v>-0.052973</v>
      </c>
      <c r="F506" s="13" t="n">
        <v>-0.066398</v>
      </c>
      <c r="G506" s="13" t="n">
        <v>-0.291379</v>
      </c>
      <c r="H506" s="13" t="n">
        <v>0.142944</v>
      </c>
      <c r="I506" s="13" t="n">
        <v>-0.209154</v>
      </c>
      <c r="J506" s="13" t="n">
        <v>0.27389</v>
      </c>
      <c r="K506" s="13" t="n">
        <v>0.032752</v>
      </c>
      <c r="L506" s="13" t="n">
        <v>-0.226598</v>
      </c>
      <c r="M506" s="13" t="n">
        <v>0.165344</v>
      </c>
      <c r="N506" s="13" t="n">
        <v>-0.044268</v>
      </c>
      <c r="O506" s="13" t="n">
        <v>0.306413</v>
      </c>
      <c r="P506" s="13" t="n">
        <v>0.023182</v>
      </c>
      <c r="Q506" s="13" t="n">
        <v>0.308752</v>
      </c>
      <c r="R506" s="13" t="n">
        <v>-0.025119</v>
      </c>
      <c r="S506" s="13" t="n">
        <v>0.043175</v>
      </c>
      <c r="T506" s="13" t="n">
        <v>0.033378</v>
      </c>
      <c r="U506" s="13" t="n">
        <v>-0.125323</v>
      </c>
      <c r="V506" s="13" t="n">
        <v>-0.013294</v>
      </c>
      <c r="W506" s="13" t="n">
        <v>-0.144835</v>
      </c>
      <c r="X506" s="13" t="n">
        <v>-0.311597</v>
      </c>
      <c r="Y506" s="13" t="n">
        <v>0.168468</v>
      </c>
      <c r="Z506" s="13" t="n">
        <v>0.114799</v>
      </c>
      <c r="AA506" s="13" t="n">
        <v>0.200098</v>
      </c>
      <c r="AB506" s="13" t="n">
        <v>-0.047174</v>
      </c>
      <c r="AC506" s="13" t="n">
        <v>0.130602</v>
      </c>
      <c r="AD506" s="13" t="n">
        <v>-0.090223</v>
      </c>
      <c r="AE506" s="13" t="n">
        <v>-0.062241</v>
      </c>
      <c r="AF506" s="13" t="n">
        <v>0.381858</v>
      </c>
      <c r="AG506" s="13" t="n">
        <v>-0.024015</v>
      </c>
      <c r="AH506" s="13" t="n">
        <v>-0.048885</v>
      </c>
      <c r="AI506" s="13" t="n">
        <v>0.262504</v>
      </c>
      <c r="AJ506" s="13" t="n">
        <v>0.14071</v>
      </c>
      <c r="AK506" s="13" t="n">
        <v>0.046946</v>
      </c>
      <c r="AL506" s="13" t="n">
        <v>0.047586</v>
      </c>
      <c r="AM506" s="13" t="n">
        <v>0.051321</v>
      </c>
      <c r="AN506" s="13" t="n">
        <v>0.020565</v>
      </c>
      <c r="AO506" s="13" t="n">
        <v>0.005699</v>
      </c>
      <c r="AP506" s="13" t="n">
        <v>-0.11354</v>
      </c>
      <c r="AQ506" s="13" t="n">
        <v>0.130822</v>
      </c>
      <c r="AR506" s="13" t="n">
        <v>0.128003</v>
      </c>
      <c r="AS506" s="13" t="n">
        <v>0.07589</v>
      </c>
      <c r="AT506" s="13" t="n">
        <v>-0.148561</v>
      </c>
      <c r="AU506" s="13" t="n">
        <v>0.059984</v>
      </c>
      <c r="AV506" s="13" t="n">
        <v>-0.082581</v>
      </c>
      <c r="AW506" s="13" t="n">
        <v>-0.036568</v>
      </c>
      <c r="AX506" s="13" t="n">
        <v>0.03879</v>
      </c>
      <c r="AY506" s="13" t="n">
        <v>-0.106605</v>
      </c>
      <c r="AZ506" s="13" t="n">
        <v>0.192584</v>
      </c>
      <c r="BA506" s="13" t="n">
        <v>-0.091766</v>
      </c>
      <c r="BB506" s="13" t="n">
        <v>-0.169917</v>
      </c>
      <c r="BC506" s="13" t="n">
        <v>0.179705</v>
      </c>
      <c r="BD506" s="13" t="n">
        <v>0.040254</v>
      </c>
      <c r="BE506" s="13" t="n">
        <v>0.014257</v>
      </c>
      <c r="BF506" s="13" t="n">
        <v>0.191165</v>
      </c>
      <c r="BG506" s="13" t="n">
        <v>0.023432</v>
      </c>
      <c r="BH506" s="13" t="n">
        <v>-0.04645</v>
      </c>
      <c r="BI506" s="13" t="n">
        <v>0.002937</v>
      </c>
      <c r="BJ506" s="13" t="n">
        <v>0.090768</v>
      </c>
      <c r="BK506" s="13" t="n">
        <v>0.092689</v>
      </c>
      <c r="BM506" s="13" t="n">
        <v>0.03853</v>
      </c>
      <c r="BN506" s="13" t="n">
        <v>0.040514</v>
      </c>
      <c r="BO506" s="13" t="n">
        <v>-0.034794</v>
      </c>
      <c r="BP506" s="13" t="n">
        <v>-0.122604</v>
      </c>
      <c r="BQ506" s="13" t="n">
        <v>0.029005</v>
      </c>
      <c r="BR506" s="13" t="n">
        <v>-0.115803</v>
      </c>
      <c r="BS506" s="13" t="n">
        <v>0.097285</v>
      </c>
      <c r="BT506" s="13" t="n">
        <v>0.058438</v>
      </c>
      <c r="BU506" s="13" t="n">
        <v>-0.031017</v>
      </c>
      <c r="BV506" s="13" t="n">
        <v>0.038819</v>
      </c>
      <c r="BW506" s="13" t="n">
        <v>-0.077642</v>
      </c>
      <c r="BX506" s="13" t="n">
        <v>0.089304</v>
      </c>
      <c r="BY506" s="13" t="n">
        <v>0.00738</v>
      </c>
      <c r="BZ506" s="13" t="n">
        <v>-0.047928</v>
      </c>
      <c r="CA506" s="13" t="n">
        <v>0.03855</v>
      </c>
      <c r="CB506" s="13" t="n">
        <v>0.017423</v>
      </c>
      <c r="CC506" s="13" t="n">
        <v>0.029992</v>
      </c>
      <c r="CD506" s="13" t="n">
        <v>0.062799</v>
      </c>
      <c r="CE506" s="13" t="n">
        <v>-0.054286</v>
      </c>
      <c r="CF506" s="13" t="n">
        <v>-0.108629</v>
      </c>
      <c r="CG506" s="13" t="n">
        <v>-0.21823</v>
      </c>
      <c r="CH506" s="13" t="n">
        <v>0.125835</v>
      </c>
      <c r="CI506" s="13" t="n">
        <v>0.038045</v>
      </c>
      <c r="CJ506" s="13" t="n">
        <v>0.037525</v>
      </c>
      <c r="CK506" s="13" t="n">
        <v>0.036019</v>
      </c>
      <c r="CL506" s="13" t="n">
        <v>0.045969</v>
      </c>
      <c r="CM506" s="13" t="n">
        <v>-0.050916</v>
      </c>
      <c r="CN506" s="13" t="n">
        <v>0.024776</v>
      </c>
      <c r="CO506" s="13" t="n">
        <v>0.183297</v>
      </c>
      <c r="CP506" s="13" t="n">
        <v>0.08958</v>
      </c>
      <c r="CQ506" s="13" t="n">
        <v>0.077042</v>
      </c>
      <c r="CR506" s="13" t="n">
        <v>0.09566</v>
      </c>
      <c r="CS506" s="13" t="n">
        <v>0.02182</v>
      </c>
      <c r="CT506" s="13" t="n">
        <v>0.023396</v>
      </c>
      <c r="CU506" s="13" t="n">
        <v>0.011055</v>
      </c>
      <c r="CV506" s="13" t="n">
        <v>0.012853</v>
      </c>
      <c r="CW506" s="13" t="n">
        <v>-0.018155</v>
      </c>
      <c r="CX506" s="13" t="n">
        <v>0.013589</v>
      </c>
      <c r="CY506" s="13" t="n">
        <v>-0.034063</v>
      </c>
      <c r="CZ506" s="13" t="n">
        <v>0.039859</v>
      </c>
      <c r="DA506" s="13" t="n">
        <v>0.0057</v>
      </c>
      <c r="DB506" s="13" t="n">
        <v>0.0589</v>
      </c>
      <c r="DC506" s="13" t="n">
        <v>-0.095829</v>
      </c>
      <c r="DD506" s="13" t="n">
        <v>0.005483</v>
      </c>
      <c r="DE506" s="13" t="n">
        <v>0.017931</v>
      </c>
      <c r="DF506" s="13" t="n">
        <v>-0.080424</v>
      </c>
      <c r="DG506" s="13" t="n">
        <v>0.023442</v>
      </c>
      <c r="DH506" s="13" t="n">
        <v>-0.072115</v>
      </c>
      <c r="DI506" s="13" t="n">
        <v>0.115972</v>
      </c>
      <c r="DJ506" s="13" t="n">
        <v>-0.044554</v>
      </c>
      <c r="DK506" s="13" t="n">
        <v>-0.114803</v>
      </c>
      <c r="DL506" s="13" t="n">
        <v>0.104466</v>
      </c>
      <c r="DM506" s="13" t="n">
        <v>0.004422</v>
      </c>
      <c r="DN506" s="13" t="n">
        <v>-0.070133</v>
      </c>
      <c r="DO506" s="13" t="n">
        <v>0.1231</v>
      </c>
      <c r="DP506" s="13" t="n">
        <v>-0.00465</v>
      </c>
      <c r="DQ506" s="13" t="n">
        <v>-0.032965</v>
      </c>
      <c r="DR506" s="13" t="n">
        <v>-0.032649</v>
      </c>
      <c r="DS506" s="13" t="n">
        <v>0.019558</v>
      </c>
      <c r="DT506" s="13" t="n">
        <v>0.091615</v>
      </c>
      <c r="DV506" s="13" t="n">
        <v>0.037225</v>
      </c>
      <c r="DW506" s="13" t="n">
        <v>0.040893</v>
      </c>
      <c r="DX506" s="13" t="n">
        <v>-0.039627</v>
      </c>
      <c r="DY506" s="13" t="n">
        <v>-0.122604</v>
      </c>
      <c r="DZ506" s="13" t="n">
        <v>0.026862</v>
      </c>
      <c r="EA506" s="13" t="n">
        <v>-0.11858</v>
      </c>
      <c r="EB506" s="13" t="n">
        <v>0.107668</v>
      </c>
      <c r="EC506" s="13" t="n">
        <v>0.069291</v>
      </c>
      <c r="ED506" s="13" t="n">
        <v>-0.031799</v>
      </c>
      <c r="EE506" s="13" t="n">
        <v>0.039109</v>
      </c>
      <c r="EF506" s="13" t="n">
        <v>-0.086469</v>
      </c>
      <c r="EG506" s="13" t="n">
        <v>0.092211</v>
      </c>
      <c r="EH506" s="13" t="n">
        <v>0.00861</v>
      </c>
      <c r="EI506" s="13" t="n">
        <v>-0.049638</v>
      </c>
      <c r="EJ506" s="13" t="n">
        <v>0.039134</v>
      </c>
      <c r="EK506" s="13" t="n">
        <v>0.011202</v>
      </c>
      <c r="EL506" s="13" t="n">
        <v>0.027912</v>
      </c>
      <c r="EM506" s="13" t="n">
        <v>0.083354</v>
      </c>
      <c r="EN506" s="13" t="n">
        <v>-0.059186</v>
      </c>
      <c r="EO506" s="13" t="n">
        <v>-0.109853</v>
      </c>
      <c r="EP506" s="13" t="n">
        <v>-0.227682</v>
      </c>
      <c r="EQ506" s="13" t="n">
        <v>0.160596</v>
      </c>
      <c r="ER506" s="13" t="n">
        <v>0.052385</v>
      </c>
      <c r="ES506" s="13" t="n">
        <v>0.041493</v>
      </c>
      <c r="ET506" s="13" t="n">
        <v>0.029421</v>
      </c>
      <c r="EU506" s="13" t="n">
        <v>0.038437</v>
      </c>
      <c r="EV506" s="13" t="n">
        <v>-0.05288</v>
      </c>
      <c r="EW506" s="13" t="n">
        <v>0.030608</v>
      </c>
      <c r="EX506" s="13" t="n">
        <v>0.193071</v>
      </c>
      <c r="EY506" s="13" t="n">
        <v>0.097805</v>
      </c>
      <c r="EZ506" s="13" t="n">
        <v>0.082572</v>
      </c>
      <c r="FA506" s="13" t="n">
        <v>0.092176</v>
      </c>
      <c r="FB506" s="13" t="n">
        <v>0.032457</v>
      </c>
      <c r="FC506" s="13" t="n">
        <v>0.023833</v>
      </c>
      <c r="FD506" s="13" t="n">
        <v>0.016413</v>
      </c>
      <c r="FE506" s="13" t="n">
        <v>0.003494</v>
      </c>
      <c r="FF506" s="13" t="n">
        <v>-0.023492</v>
      </c>
      <c r="FG506" s="13" t="n">
        <v>0.010659</v>
      </c>
      <c r="FH506" s="13" t="n">
        <v>-0.035282</v>
      </c>
      <c r="FI506" s="13" t="n">
        <v>0.041156</v>
      </c>
      <c r="FJ506" s="13" t="n">
        <v>-0.003587</v>
      </c>
      <c r="FK506" s="13" t="n">
        <v>0.054826</v>
      </c>
      <c r="FL506" s="13" t="n">
        <v>-0.097752</v>
      </c>
      <c r="FM506" s="13" t="n">
        <v>0.003239</v>
      </c>
      <c r="FN506" s="13" t="n">
        <v>0.007621</v>
      </c>
      <c r="FO506" s="13" t="n">
        <v>-0.080781</v>
      </c>
      <c r="FP506" s="13" t="n">
        <v>0.012501</v>
      </c>
      <c r="FQ506" s="13" t="n">
        <v>-0.060414</v>
      </c>
      <c r="FR506" s="13" t="n">
        <v>0.113842</v>
      </c>
      <c r="FS506" s="13" t="n">
        <v>-0.039008</v>
      </c>
      <c r="FT506" s="13" t="n">
        <v>-0.119468</v>
      </c>
      <c r="FU506" s="13" t="n">
        <v>0.105606</v>
      </c>
      <c r="FV506" s="13" t="n">
        <v>0.003522</v>
      </c>
      <c r="FW506" s="13" t="n">
        <v>-0.065539</v>
      </c>
      <c r="FX506" s="13" t="n">
        <v>0.134282</v>
      </c>
      <c r="FY506" s="13" t="n">
        <v>-0.02221</v>
      </c>
      <c r="FZ506" s="13" t="n">
        <v>-0.049024</v>
      </c>
      <c r="GA506" s="13" t="n">
        <v>-0.025935</v>
      </c>
      <c r="GB506" s="13" t="n">
        <v>0.015862</v>
      </c>
      <c r="GC506" s="13" t="n">
        <v>0.096287</v>
      </c>
    </row>
    <row r="507" customFormat="false" ht="15" hidden="false" customHeight="false" outlineLevel="0" collapsed="false">
      <c r="B507" s="8" t="str">
        <f aca="false">Deals!B507</f>
        <v>Playa Hotels &amp; Resorts N.V.</v>
      </c>
      <c r="C507" s="12" t="n">
        <v>1</v>
      </c>
      <c r="D507" s="13" t="n">
        <v>-0.037963</v>
      </c>
      <c r="E507" s="13" t="n">
        <v>-0.005775</v>
      </c>
      <c r="F507" s="13" t="n">
        <v>-0.067764</v>
      </c>
      <c r="G507" s="13" t="n">
        <v>-0.107996</v>
      </c>
      <c r="H507" s="13" t="n">
        <v>-0.117579</v>
      </c>
      <c r="I507" s="13" t="n">
        <v>-0.051451</v>
      </c>
      <c r="J507" s="13" t="n">
        <v>0.095967</v>
      </c>
      <c r="K507" s="13" t="n">
        <v>-0.032995</v>
      </c>
      <c r="L507" s="13" t="n">
        <v>0.001312</v>
      </c>
      <c r="M507" s="13" t="n">
        <v>0.048493</v>
      </c>
      <c r="N507" s="13" t="n">
        <v>0.00625</v>
      </c>
      <c r="O507" s="13" t="n">
        <v>-0.042236</v>
      </c>
      <c r="P507" s="13" t="n">
        <v>-0.049287</v>
      </c>
      <c r="Q507" s="13" t="n">
        <v>0.103683</v>
      </c>
      <c r="R507" s="13" t="n">
        <v>-0.032138</v>
      </c>
      <c r="S507" s="13" t="n">
        <v>0.065134</v>
      </c>
      <c r="T507" s="13" t="n">
        <v>-0.055156</v>
      </c>
      <c r="U507" s="13" t="n">
        <v>0.06599</v>
      </c>
      <c r="V507" s="13" t="n">
        <v>-0.164286</v>
      </c>
      <c r="W507" s="13" t="n">
        <v>-0.245014</v>
      </c>
      <c r="X507" s="13" t="n">
        <v>-0.669811</v>
      </c>
      <c r="Y507" s="13" t="n">
        <v>0.411429</v>
      </c>
      <c r="Z507" s="13" t="n">
        <v>0.05668</v>
      </c>
      <c r="AA507" s="13" t="n">
        <v>0.386973</v>
      </c>
      <c r="AB507" s="13" t="n">
        <v>0.002762</v>
      </c>
      <c r="AC507" s="13" t="n">
        <v>0.162534</v>
      </c>
      <c r="AD507" s="13" t="n">
        <v>-0.007109</v>
      </c>
      <c r="AE507" s="13" t="n">
        <v>-0.076372</v>
      </c>
      <c r="AF507" s="13" t="n">
        <v>0.315245</v>
      </c>
      <c r="AG507" s="13" t="n">
        <v>0.168959</v>
      </c>
      <c r="AH507" s="13" t="n">
        <v>-0.105882</v>
      </c>
      <c r="AI507" s="13" t="n">
        <v>0.347744</v>
      </c>
      <c r="AJ507" s="13" t="n">
        <v>0.018131</v>
      </c>
      <c r="AK507" s="13" t="n">
        <v>0.008219</v>
      </c>
      <c r="AL507" s="13" t="n">
        <v>-0.006793</v>
      </c>
      <c r="AM507" s="13" t="n">
        <v>0.016416</v>
      </c>
      <c r="AN507" s="13" t="n">
        <v>-0.099596</v>
      </c>
      <c r="AO507" s="13" t="n">
        <v>0.092676</v>
      </c>
      <c r="AP507" s="13" t="n">
        <v>0.134063</v>
      </c>
      <c r="AQ507" s="13" t="n">
        <v>0.026538</v>
      </c>
      <c r="AR507" s="13" t="n">
        <v>-0.163337</v>
      </c>
      <c r="AS507" s="13" t="n">
        <v>0.120787</v>
      </c>
      <c r="AT507" s="13" t="n">
        <v>-0.04386</v>
      </c>
      <c r="AU507" s="13" t="n">
        <v>0.238532</v>
      </c>
      <c r="AV507" s="13" t="n">
        <v>-0.084656</v>
      </c>
      <c r="AW507" s="13" t="n">
        <v>0.091329</v>
      </c>
      <c r="AX507" s="13" t="n">
        <v>-0.084746</v>
      </c>
      <c r="AY507" s="13" t="n">
        <v>-0.204861</v>
      </c>
      <c r="AZ507" s="13" t="n">
        <v>-0.001456</v>
      </c>
      <c r="BA507" s="13" t="n">
        <v>-0.043732</v>
      </c>
      <c r="BB507" s="13" t="n">
        <v>-0.112805</v>
      </c>
      <c r="BC507" s="13" t="n">
        <v>0.060137</v>
      </c>
      <c r="BD507" s="13" t="n">
        <v>-0.003241</v>
      </c>
      <c r="BE507" s="13" t="n">
        <v>0.061789</v>
      </c>
      <c r="BF507" s="13" t="n">
        <v>0.160796</v>
      </c>
      <c r="BG507" s="13" t="n">
        <v>0.176781</v>
      </c>
      <c r="BH507" s="13" t="n">
        <v>0.076233</v>
      </c>
      <c r="BI507" s="13" t="n">
        <v>-0.030208</v>
      </c>
      <c r="BJ507" s="13" t="n">
        <v>-0.045113</v>
      </c>
      <c r="BK507" s="13" t="n">
        <v>-0.084364</v>
      </c>
      <c r="BM507" s="13" t="n">
        <v>0.006792</v>
      </c>
      <c r="BN507" s="13" t="n">
        <v>0.021936</v>
      </c>
      <c r="BO507" s="13" t="n">
        <v>-0.034807</v>
      </c>
      <c r="BP507" s="13" t="n">
        <v>-0.114071</v>
      </c>
      <c r="BQ507" s="13" t="n">
        <v>0.017152</v>
      </c>
      <c r="BR507" s="13" t="n">
        <v>-0.125847</v>
      </c>
      <c r="BS507" s="13" t="n">
        <v>0.103834</v>
      </c>
      <c r="BT507" s="13" t="n">
        <v>0.052297</v>
      </c>
      <c r="BU507" s="13" t="n">
        <v>-0.063878</v>
      </c>
      <c r="BV507" s="13" t="n">
        <v>0.03804</v>
      </c>
      <c r="BW507" s="13" t="n">
        <v>-0.104296</v>
      </c>
      <c r="BX507" s="13" t="n">
        <v>0.068623</v>
      </c>
      <c r="BY507" s="13" t="n">
        <v>0.008882</v>
      </c>
      <c r="BZ507" s="13" t="n">
        <v>-0.062116</v>
      </c>
      <c r="CA507" s="13" t="n">
        <v>0.055453</v>
      </c>
      <c r="CB507" s="13" t="n">
        <v>0.027114</v>
      </c>
      <c r="CC507" s="13" t="n">
        <v>0.035496</v>
      </c>
      <c r="CD507" s="13" t="n">
        <v>0.026587</v>
      </c>
      <c r="CE507" s="13" t="n">
        <v>-0.064425</v>
      </c>
      <c r="CF507" s="13" t="n">
        <v>-0.102497</v>
      </c>
      <c r="CG507" s="13" t="n">
        <v>-0.23572</v>
      </c>
      <c r="CH507" s="13" t="n">
        <v>0.099268</v>
      </c>
      <c r="CI507" s="13" t="n">
        <v>0.015516</v>
      </c>
      <c r="CJ507" s="13" t="n">
        <v>0.028691</v>
      </c>
      <c r="CK507" s="13" t="n">
        <v>0.017674</v>
      </c>
      <c r="CL507" s="13" t="n">
        <v>0.030372</v>
      </c>
      <c r="CM507" s="13" t="n">
        <v>-0.06808</v>
      </c>
      <c r="CN507" s="13" t="n">
        <v>0.056662</v>
      </c>
      <c r="CO507" s="13" t="n">
        <v>0.187037</v>
      </c>
      <c r="CP507" s="13" t="n">
        <v>0.088872</v>
      </c>
      <c r="CQ507" s="13" t="n">
        <v>0.042029</v>
      </c>
      <c r="CR507" s="13" t="n">
        <v>0.122259</v>
      </c>
      <c r="CS507" s="13" t="n">
        <v>0.046456</v>
      </c>
      <c r="CT507" s="13" t="n">
        <v>0.006733</v>
      </c>
      <c r="CU507" s="13" t="n">
        <v>0.026615</v>
      </c>
      <c r="CV507" s="13" t="n">
        <v>-0.017984</v>
      </c>
      <c r="CW507" s="13" t="n">
        <v>-0.022034</v>
      </c>
      <c r="CX507" s="13" t="n">
        <v>0.01685</v>
      </c>
      <c r="CY507" s="13" t="n">
        <v>-0.007108</v>
      </c>
      <c r="CZ507" s="13" t="n">
        <v>0.049723</v>
      </c>
      <c r="DA507" s="13" t="n">
        <v>-0.026919</v>
      </c>
      <c r="DB507" s="13" t="n">
        <v>0.060643</v>
      </c>
      <c r="DC507" s="13" t="n">
        <v>-0.05249</v>
      </c>
      <c r="DD507" s="13" t="n">
        <v>0.031228</v>
      </c>
      <c r="DE507" s="13" t="n">
        <v>-0.001624</v>
      </c>
      <c r="DF507" s="13" t="n">
        <v>-0.063465</v>
      </c>
      <c r="DG507" s="13" t="n">
        <v>0.040402</v>
      </c>
      <c r="DH507" s="13" t="n">
        <v>-0.06493</v>
      </c>
      <c r="DI507" s="13" t="n">
        <v>0.098137</v>
      </c>
      <c r="DJ507" s="13" t="n">
        <v>-0.038615</v>
      </c>
      <c r="DK507" s="13" t="n">
        <v>-0.094177</v>
      </c>
      <c r="DL507" s="13" t="n">
        <v>0.1276</v>
      </c>
      <c r="DM507" s="13" t="n">
        <v>0.044059</v>
      </c>
      <c r="DN507" s="13" t="n">
        <v>-0.052868</v>
      </c>
      <c r="DO507" s="13" t="n">
        <v>0.082098</v>
      </c>
      <c r="DP507" s="13" t="n">
        <v>-0.026258</v>
      </c>
      <c r="DQ507" s="13" t="n">
        <v>-0.052486</v>
      </c>
      <c r="DR507" s="13" t="n">
        <v>-0.030739</v>
      </c>
      <c r="DS507" s="13" t="n">
        <v>0.020507</v>
      </c>
      <c r="DT507" s="13" t="n">
        <v>0.088055</v>
      </c>
      <c r="DV507" s="13" t="n">
        <v>0.007089</v>
      </c>
      <c r="DW507" s="13" t="n">
        <v>0.019129</v>
      </c>
      <c r="DX507" s="13" t="n">
        <v>-0.03709</v>
      </c>
      <c r="DY507" s="13" t="n">
        <v>-0.105393</v>
      </c>
      <c r="DZ507" s="13" t="n">
        <v>0.014799</v>
      </c>
      <c r="EA507" s="13" t="n">
        <v>-0.129337</v>
      </c>
      <c r="EB507" s="13" t="n">
        <v>0.115225</v>
      </c>
      <c r="EC507" s="13" t="n">
        <v>0.053527</v>
      </c>
      <c r="ED507" s="13" t="n">
        <v>-0.063352</v>
      </c>
      <c r="EE507" s="13" t="n">
        <v>0.032639</v>
      </c>
      <c r="EF507" s="13" t="n">
        <v>-0.109236</v>
      </c>
      <c r="EG507" s="13" t="n">
        <v>0.064453</v>
      </c>
      <c r="EH507" s="13" t="n">
        <v>0.010913</v>
      </c>
      <c r="EI507" s="13" t="n">
        <v>-0.059578</v>
      </c>
      <c r="EJ507" s="13" t="n">
        <v>0.056985</v>
      </c>
      <c r="EK507" s="13" t="n">
        <v>0.025523</v>
      </c>
      <c r="EL507" s="13" t="n">
        <v>0.030961</v>
      </c>
      <c r="EM507" s="13" t="n">
        <v>0.035151</v>
      </c>
      <c r="EN507" s="13" t="n">
        <v>-0.068493</v>
      </c>
      <c r="EO507" s="13" t="n">
        <v>-0.103572</v>
      </c>
      <c r="EP507" s="13" t="n">
        <v>-0.245916</v>
      </c>
      <c r="EQ507" s="13" t="n">
        <v>0.113288</v>
      </c>
      <c r="ER507" s="13" t="n">
        <v>0.006015</v>
      </c>
      <c r="ES507" s="13" t="n">
        <v>0.035316</v>
      </c>
      <c r="ET507" s="13" t="n">
        <v>0.013706</v>
      </c>
      <c r="EU507" s="13" t="n">
        <v>0.037934</v>
      </c>
      <c r="EV507" s="13" t="n">
        <v>-0.067679</v>
      </c>
      <c r="EW507" s="13" t="n">
        <v>0.062457</v>
      </c>
      <c r="EX507" s="13" t="n">
        <v>0.193279</v>
      </c>
      <c r="EY507" s="13" t="n">
        <v>0.088936</v>
      </c>
      <c r="EZ507" s="13" t="n">
        <v>0.053208</v>
      </c>
      <c r="FA507" s="13" t="n">
        <v>0.127437</v>
      </c>
      <c r="FB507" s="13" t="n">
        <v>0.058206</v>
      </c>
      <c r="FC507" s="13" t="n">
        <v>0.009815</v>
      </c>
      <c r="FD507" s="13" t="n">
        <v>0.02938</v>
      </c>
      <c r="FE507" s="13" t="n">
        <v>-0.01931</v>
      </c>
      <c r="FF507" s="13" t="n">
        <v>-0.01904</v>
      </c>
      <c r="FG507" s="13" t="n">
        <v>0.014363</v>
      </c>
      <c r="FH507" s="13" t="n">
        <v>-0.004066</v>
      </c>
      <c r="FI507" s="13" t="n">
        <v>0.046113</v>
      </c>
      <c r="FJ507" s="13" t="n">
        <v>-0.025583</v>
      </c>
      <c r="FK507" s="13" t="n">
        <v>0.065363</v>
      </c>
      <c r="FL507" s="13" t="n">
        <v>-0.044123</v>
      </c>
      <c r="FM507" s="13" t="n">
        <v>0.027911</v>
      </c>
      <c r="FN507" s="13" t="n">
        <v>0.000467</v>
      </c>
      <c r="FO507" s="13" t="n">
        <v>-0.062672</v>
      </c>
      <c r="FP507" s="13" t="n">
        <v>0.042617</v>
      </c>
      <c r="FQ507" s="13" t="n">
        <v>-0.071091</v>
      </c>
      <c r="FR507" s="13" t="n">
        <v>0.098027</v>
      </c>
      <c r="FS507" s="13" t="n">
        <v>-0.03928</v>
      </c>
      <c r="FT507" s="13" t="n">
        <v>-0.095241</v>
      </c>
      <c r="FU507" s="13" t="n">
        <v>0.125444</v>
      </c>
      <c r="FV507" s="13" t="n">
        <v>0.039659</v>
      </c>
      <c r="FW507" s="13" t="n">
        <v>-0.063255</v>
      </c>
      <c r="FX507" s="13" t="n">
        <v>0.100845</v>
      </c>
      <c r="FY507" s="13" t="n">
        <v>-0.032236</v>
      </c>
      <c r="FZ507" s="13" t="n">
        <v>-0.067798</v>
      </c>
      <c r="GA507" s="13" t="n">
        <v>-0.045484</v>
      </c>
      <c r="GB507" s="13" t="n">
        <v>-0.011718</v>
      </c>
      <c r="GC507" s="13" t="n">
        <v>0.10126</v>
      </c>
    </row>
    <row r="508" customFormat="false" ht="15" hidden="false" customHeight="false" outlineLevel="0" collapsed="false">
      <c r="B508" s="8" t="str">
        <f aca="false">Deals!B508</f>
        <v>National Energy Services Reunited Corp.</v>
      </c>
      <c r="C508" s="12" t="n">
        <v>1</v>
      </c>
      <c r="D508" s="13" t="n">
        <v>0.059903</v>
      </c>
      <c r="E508" s="13" t="n">
        <v>-0.000912</v>
      </c>
      <c r="F508" s="13" t="n">
        <v>0.060219</v>
      </c>
      <c r="G508" s="13" t="n">
        <v>-0.113597</v>
      </c>
      <c r="H508" s="13" t="n">
        <v>-0.087379</v>
      </c>
      <c r="I508" s="13" t="n">
        <v>-0.078723</v>
      </c>
      <c r="J508" s="13" t="n">
        <v>-0.093533</v>
      </c>
      <c r="K508" s="13" t="n">
        <v>0.095541</v>
      </c>
      <c r="L508" s="13" t="n">
        <v>0.215116</v>
      </c>
      <c r="M508" s="13" t="n">
        <v>0.011483</v>
      </c>
      <c r="N508" s="13" t="n">
        <v>-0.145695</v>
      </c>
      <c r="O508" s="13" t="n">
        <v>-0.036545</v>
      </c>
      <c r="P508" s="13" t="n">
        <v>-0.08046</v>
      </c>
      <c r="Q508" s="13" t="n">
        <v>-0.0425</v>
      </c>
      <c r="R508" s="13" t="n">
        <v>-0.127937</v>
      </c>
      <c r="S508" s="13" t="n">
        <v>0.034431</v>
      </c>
      <c r="T508" s="13" t="n">
        <v>0.324168</v>
      </c>
      <c r="U508" s="13" t="n">
        <v>-0.003279</v>
      </c>
      <c r="V508" s="13" t="n">
        <v>-0.013578</v>
      </c>
      <c r="W508" s="13" t="n">
        <v>-0.061052</v>
      </c>
      <c r="X508" s="13" t="n">
        <v>-0.211592</v>
      </c>
      <c r="Y508" s="13" t="n">
        <v>0.243389</v>
      </c>
      <c r="Z508" s="13" t="n">
        <v>0.122445</v>
      </c>
      <c r="AA508" s="13" t="n">
        <v>0.10584</v>
      </c>
      <c r="AB508" s="13" t="n">
        <v>0.003305</v>
      </c>
      <c r="AC508" s="13" t="n">
        <v>0.034207</v>
      </c>
      <c r="AD508" s="13" t="n">
        <v>-0.013466</v>
      </c>
      <c r="AE508" s="13" t="n">
        <v>-0.026753</v>
      </c>
      <c r="AF508" s="13" t="n">
        <v>0.2576</v>
      </c>
      <c r="AG508" s="13" t="n">
        <v>0.125156</v>
      </c>
      <c r="AH508" s="13" t="n">
        <v>0.165083</v>
      </c>
      <c r="AI508" s="13" t="n">
        <v>0.083909</v>
      </c>
      <c r="AJ508" s="13" t="n">
        <v>-0.055244</v>
      </c>
      <c r="AK508" s="13" t="n">
        <v>-0.027003</v>
      </c>
      <c r="AL508" s="13" t="n">
        <v>0.018956</v>
      </c>
      <c r="AM508" s="13" t="n">
        <v>0.083779</v>
      </c>
      <c r="AN508" s="13" t="n">
        <v>-0.103342</v>
      </c>
      <c r="AO508" s="13" t="n">
        <v>0.025586</v>
      </c>
      <c r="AP508" s="13" t="n">
        <v>-0.056338</v>
      </c>
      <c r="AQ508" s="13" t="n">
        <v>0.018208</v>
      </c>
      <c r="AR508" s="13" t="n">
        <v>-0.08429</v>
      </c>
      <c r="AS508" s="13" t="n">
        <v>-0.067665</v>
      </c>
      <c r="AT508" s="13" t="n">
        <v>-0.158681</v>
      </c>
      <c r="AU508" s="13" t="n">
        <v>-0.015223</v>
      </c>
      <c r="AV508" s="13" t="n">
        <v>0.008697</v>
      </c>
      <c r="AW508" s="13" t="n">
        <v>-0.161376</v>
      </c>
      <c r="AX508" s="13" t="n">
        <v>-0.055295</v>
      </c>
      <c r="AY508" s="13" t="n">
        <v>-0.065598</v>
      </c>
      <c r="AZ508" s="13" t="n">
        <v>0.149652</v>
      </c>
      <c r="BA508" s="13" t="n">
        <v>0.036347</v>
      </c>
      <c r="BB508" s="13" t="n">
        <v>-0.129015</v>
      </c>
      <c r="BC508" s="13" t="n">
        <v>0.033099</v>
      </c>
      <c r="BD508" s="13" t="n">
        <v>-0.060405</v>
      </c>
      <c r="BE508" s="13" t="n">
        <v>-0.065045</v>
      </c>
      <c r="BF508" s="13" t="n">
        <v>0.154106</v>
      </c>
      <c r="BG508" s="13" t="n">
        <v>-0.040771</v>
      </c>
      <c r="BH508" s="13" t="n">
        <v>-0.103145</v>
      </c>
      <c r="BI508" s="13" t="n">
        <v>0.01904</v>
      </c>
      <c r="BJ508" s="13" t="n">
        <v>0.045464</v>
      </c>
      <c r="BK508" s="13" t="n">
        <v>0.07288</v>
      </c>
      <c r="BM508" s="13" t="n">
        <v>-0.014032</v>
      </c>
      <c r="BN508" s="13" t="n">
        <v>0.049426</v>
      </c>
      <c r="BO508" s="13" t="n">
        <v>-0.034265</v>
      </c>
      <c r="BP508" s="13" t="n">
        <v>-0.144463</v>
      </c>
      <c r="BQ508" s="13" t="n">
        <v>-0.020807</v>
      </c>
      <c r="BR508" s="13" t="n">
        <v>-0.14448</v>
      </c>
      <c r="BS508" s="13" t="n">
        <v>0.127349</v>
      </c>
      <c r="BT508" s="13" t="n">
        <v>0.076712</v>
      </c>
      <c r="BU508" s="13" t="n">
        <v>0.007498</v>
      </c>
      <c r="BV508" s="13" t="n">
        <v>0.007617</v>
      </c>
      <c r="BW508" s="13" t="n">
        <v>-0.058013</v>
      </c>
      <c r="BX508" s="13" t="n">
        <v>0.074806</v>
      </c>
      <c r="BY508" s="13" t="n">
        <v>-0.031092</v>
      </c>
      <c r="BZ508" s="13" t="n">
        <v>-0.04019</v>
      </c>
      <c r="CA508" s="13" t="n">
        <v>-0.035549</v>
      </c>
      <c r="CB508" s="13" t="n">
        <v>0.005759</v>
      </c>
      <c r="CC508" s="13" t="n">
        <v>0.079407</v>
      </c>
      <c r="CD508" s="13" t="n">
        <v>0.038663</v>
      </c>
      <c r="CE508" s="13" t="n">
        <v>-0.013578</v>
      </c>
      <c r="CF508" s="13" t="n">
        <v>-0.061052</v>
      </c>
      <c r="CG508" s="13" t="n">
        <v>-0.211592</v>
      </c>
      <c r="CH508" s="13" t="n">
        <v>0.243389</v>
      </c>
      <c r="CI508" s="13" t="n">
        <v>0.122445</v>
      </c>
      <c r="CJ508" s="13" t="n">
        <v>0.10584</v>
      </c>
      <c r="CK508" s="13" t="n">
        <v>0.003305</v>
      </c>
      <c r="CL508" s="13" t="n">
        <v>0.034207</v>
      </c>
      <c r="CM508" s="13" t="n">
        <v>-0.013466</v>
      </c>
      <c r="CN508" s="13" t="n">
        <v>-0.026753</v>
      </c>
      <c r="CO508" s="13" t="n">
        <v>0.2576</v>
      </c>
      <c r="CP508" s="13" t="n">
        <v>0.125156</v>
      </c>
      <c r="CQ508" s="13" t="n">
        <v>0.165083</v>
      </c>
      <c r="CR508" s="13" t="n">
        <v>0.083909</v>
      </c>
      <c r="CS508" s="13" t="n">
        <v>-0.055244</v>
      </c>
      <c r="CT508" s="13" t="n">
        <v>-0.027003</v>
      </c>
      <c r="CU508" s="13" t="n">
        <v>0.018956</v>
      </c>
      <c r="CV508" s="13" t="n">
        <v>0.083779</v>
      </c>
      <c r="CW508" s="13" t="n">
        <v>-0.103342</v>
      </c>
      <c r="CX508" s="13" t="n">
        <v>0.025586</v>
      </c>
      <c r="CY508" s="13" t="n">
        <v>-0.056338</v>
      </c>
      <c r="CZ508" s="13" t="n">
        <v>0.018208</v>
      </c>
      <c r="DA508" s="13" t="n">
        <v>-0.08429</v>
      </c>
      <c r="DB508" s="13" t="n">
        <v>-0.067665</v>
      </c>
      <c r="DC508" s="13" t="n">
        <v>-0.158681</v>
      </c>
      <c r="DD508" s="13" t="n">
        <v>-0.015223</v>
      </c>
      <c r="DE508" s="13" t="n">
        <v>0.008697</v>
      </c>
      <c r="DF508" s="13" t="n">
        <v>-0.161376</v>
      </c>
      <c r="DG508" s="13" t="n">
        <v>-0.055295</v>
      </c>
      <c r="DH508" s="13" t="n">
        <v>-0.065598</v>
      </c>
      <c r="DI508" s="13" t="n">
        <v>0.149652</v>
      </c>
      <c r="DJ508" s="13" t="n">
        <v>0.036347</v>
      </c>
      <c r="DK508" s="13" t="n">
        <v>-0.129015</v>
      </c>
      <c r="DL508" s="13" t="n">
        <v>0.033099</v>
      </c>
      <c r="DM508" s="13" t="n">
        <v>-0.060405</v>
      </c>
      <c r="DN508" s="13" t="n">
        <v>-0.065045</v>
      </c>
      <c r="DO508" s="13" t="n">
        <v>0.154106</v>
      </c>
      <c r="DP508" s="13" t="n">
        <v>-0.040771</v>
      </c>
      <c r="DQ508" s="13" t="n">
        <v>-0.103145</v>
      </c>
      <c r="DR508" s="13" t="n">
        <v>0.01904</v>
      </c>
      <c r="DS508" s="13" t="n">
        <v>0.045464</v>
      </c>
      <c r="DT508" s="13" t="n">
        <v>0.07288</v>
      </c>
      <c r="DV508" s="13" t="n">
        <v>-0.026403</v>
      </c>
      <c r="DW508" s="13" t="n">
        <v>0.046928</v>
      </c>
      <c r="DX508" s="13" t="n">
        <v>-0.003015</v>
      </c>
      <c r="DY508" s="13" t="n">
        <v>-0.140297</v>
      </c>
      <c r="DZ508" s="13" t="n">
        <v>-0.042411</v>
      </c>
      <c r="EA508" s="13" t="n">
        <v>-0.17752</v>
      </c>
      <c r="EB508" s="13" t="n">
        <v>0.240985</v>
      </c>
      <c r="EC508" s="13" t="n">
        <v>0.074662</v>
      </c>
      <c r="ED508" s="13" t="n">
        <v>0.006269</v>
      </c>
      <c r="EE508" s="13" t="n">
        <v>0.008109</v>
      </c>
      <c r="EF508" s="13" t="n">
        <v>-0.078718</v>
      </c>
      <c r="EG508" s="13" t="n">
        <v>0.051518</v>
      </c>
      <c r="EH508" s="13" t="n">
        <v>-0.035827</v>
      </c>
      <c r="EI508" s="13" t="n">
        <v>-0.03769</v>
      </c>
      <c r="EJ508" s="13" t="n">
        <v>-0.033765</v>
      </c>
      <c r="EK508" s="13" t="n">
        <v>0.01837</v>
      </c>
      <c r="EL508" s="13" t="n">
        <v>0.064563</v>
      </c>
      <c r="EM508" s="13" t="n">
        <v>0.045247</v>
      </c>
      <c r="EN508" s="13" t="n">
        <v>0.0003</v>
      </c>
      <c r="EO508" s="13" t="n">
        <v>-0.077165</v>
      </c>
      <c r="EP508" s="13" t="n">
        <v>-0.212237</v>
      </c>
      <c r="EQ508" s="13" t="n">
        <v>0.263043</v>
      </c>
      <c r="ER508" s="13" t="n">
        <v>0.133555</v>
      </c>
      <c r="ES508" s="13" t="n">
        <v>0.113378</v>
      </c>
      <c r="ET508" s="13" t="n">
        <v>0.005489</v>
      </c>
      <c r="EU508" s="13" t="n">
        <v>0.023577</v>
      </c>
      <c r="EV508" s="13" t="n">
        <v>-0.00344</v>
      </c>
      <c r="EW508" s="13" t="n">
        <v>-0.02979</v>
      </c>
      <c r="EX508" s="13" t="n">
        <v>0.230637</v>
      </c>
      <c r="EY508" s="13" t="n">
        <v>0.140616</v>
      </c>
      <c r="EZ508" s="13" t="n">
        <v>0.22543</v>
      </c>
      <c r="FA508" s="13" t="n">
        <v>0.091176</v>
      </c>
      <c r="FB508" s="13" t="n">
        <v>-0.028298</v>
      </c>
      <c r="FC508" s="13" t="n">
        <v>-0.037297</v>
      </c>
      <c r="FD508" s="13" t="n">
        <v>0.011387</v>
      </c>
      <c r="FE508" s="13" t="n">
        <v>0.070936</v>
      </c>
      <c r="FF508" s="13" t="n">
        <v>-0.104703</v>
      </c>
      <c r="FG508" s="13" t="n">
        <v>0.017921</v>
      </c>
      <c r="FH508" s="13" t="n">
        <v>-0.072222</v>
      </c>
      <c r="FI508" s="13" t="n">
        <v>-0.016606</v>
      </c>
      <c r="FJ508" s="13" t="n">
        <v>-0.11212</v>
      </c>
      <c r="FK508" s="13" t="n">
        <v>-0.094973</v>
      </c>
      <c r="FL508" s="13" t="n">
        <v>-0.138658</v>
      </c>
      <c r="FM508" s="13" t="n">
        <v>-0.029596</v>
      </c>
      <c r="FN508" s="13" t="n">
        <v>0.039724</v>
      </c>
      <c r="FO508" s="13" t="n">
        <v>-0.185483</v>
      </c>
      <c r="FP508" s="13" t="n">
        <v>-0.085558</v>
      </c>
      <c r="FQ508" s="13" t="n">
        <v>-0.034031</v>
      </c>
      <c r="FR508" s="13" t="n">
        <v>0.106342</v>
      </c>
      <c r="FS508" s="13" t="n">
        <v>0.064099</v>
      </c>
      <c r="FT508" s="13" t="n">
        <v>-0.127659</v>
      </c>
      <c r="FU508" s="13" t="n">
        <v>0.015749</v>
      </c>
      <c r="FV508" s="13" t="n">
        <v>-0.055527</v>
      </c>
      <c r="FW508" s="13" t="n">
        <v>-0.057586</v>
      </c>
      <c r="FX508" s="13" t="n">
        <v>0.164074</v>
      </c>
      <c r="FY508" s="13" t="n">
        <v>-0.054561</v>
      </c>
      <c r="FZ508" s="13" t="n">
        <v>-0.11631</v>
      </c>
      <c r="GA508" s="13" t="n">
        <v>-0.010131</v>
      </c>
      <c r="GB508" s="13" t="n">
        <v>0.044679</v>
      </c>
      <c r="GC508" s="13" t="n">
        <v>0.013592</v>
      </c>
    </row>
    <row r="509" customFormat="false" ht="15" hidden="false" customHeight="false" outlineLevel="0" collapsed="false">
      <c r="B509" s="8" t="str">
        <f aca="false">Deals!B509</f>
        <v>Hecla Mining Company</v>
      </c>
      <c r="C509" s="12" t="n">
        <v>1</v>
      </c>
      <c r="D509" s="13" t="n">
        <v>-0.111563</v>
      </c>
      <c r="E509" s="13" t="n">
        <v>-0.017606</v>
      </c>
      <c r="F509" s="13" t="n">
        <v>-0.139785</v>
      </c>
      <c r="G509" s="13" t="n">
        <v>-0.007083</v>
      </c>
      <c r="H509" s="13" t="n">
        <v>-0.008403</v>
      </c>
      <c r="I509" s="13" t="n">
        <v>0.144068</v>
      </c>
      <c r="J509" s="13" t="n">
        <v>-0.111111</v>
      </c>
      <c r="K509" s="13" t="n">
        <v>-0.040417</v>
      </c>
      <c r="L509" s="13" t="n">
        <v>-0.086957</v>
      </c>
      <c r="M509" s="13" t="n">
        <v>-0.374762</v>
      </c>
      <c r="N509" s="13" t="n">
        <v>0.374046</v>
      </c>
      <c r="O509" s="13" t="n">
        <v>0.027778</v>
      </c>
      <c r="P509" s="13" t="n">
        <v>-0.036216</v>
      </c>
      <c r="Q509" s="13" t="n">
        <v>-0.011236</v>
      </c>
      <c r="R509" s="13" t="n">
        <v>0.306818</v>
      </c>
      <c r="S509" s="13" t="n">
        <v>0.075217</v>
      </c>
      <c r="T509" s="13" t="n">
        <v>0.37247</v>
      </c>
      <c r="U509" s="13" t="n">
        <v>-0.106195</v>
      </c>
      <c r="V509" s="13" t="n">
        <v>-0.128713</v>
      </c>
      <c r="W509" s="13" t="n">
        <v>-0.30947</v>
      </c>
      <c r="X509" s="13" t="n">
        <v>0.445055</v>
      </c>
      <c r="Y509" s="13" t="n">
        <v>0.263498</v>
      </c>
      <c r="Z509" s="13" t="n">
        <v>-0.01506</v>
      </c>
      <c r="AA509" s="13" t="n">
        <v>0.688073</v>
      </c>
      <c r="AB509" s="13" t="n">
        <v>0.091123</v>
      </c>
      <c r="AC509" s="13" t="n">
        <v>-0.156146</v>
      </c>
      <c r="AD509" s="13" t="n">
        <v>-0.098425</v>
      </c>
      <c r="AE509" s="13" t="n">
        <v>0.045633</v>
      </c>
      <c r="AF509" s="13" t="n">
        <v>0.355649</v>
      </c>
      <c r="AG509" s="13" t="n">
        <v>-0.121914</v>
      </c>
      <c r="AH509" s="13" t="n">
        <v>0.147627</v>
      </c>
      <c r="AI509" s="13" t="n">
        <v>-0.127259</v>
      </c>
      <c r="AJ509" s="13" t="n">
        <v>0.038664</v>
      </c>
      <c r="AK509" s="13" t="n">
        <v>0.524704</v>
      </c>
      <c r="AL509" s="13" t="n">
        <v>-0.173333</v>
      </c>
      <c r="AM509" s="13" t="n">
        <v>-0.100806</v>
      </c>
      <c r="AN509" s="13" t="n">
        <v>-0.079073</v>
      </c>
      <c r="AO509" s="13" t="n">
        <v>-0.105691</v>
      </c>
      <c r="AP509" s="13" t="n">
        <v>0.050909</v>
      </c>
      <c r="AQ509" s="13" t="n">
        <v>-0.040484</v>
      </c>
      <c r="AR509" s="13" t="n">
        <v>-0.057762</v>
      </c>
      <c r="AS509" s="13" t="n">
        <v>-0.049808</v>
      </c>
      <c r="AT509" s="13" t="n">
        <v>0.16129</v>
      </c>
      <c r="AU509" s="13" t="n">
        <v>0.14171</v>
      </c>
      <c r="AV509" s="13" t="n">
        <v>-0.207002</v>
      </c>
      <c r="AW509" s="13" t="n">
        <v>-0.092898</v>
      </c>
      <c r="AX509" s="13" t="n">
        <v>-0.169492</v>
      </c>
      <c r="AY509" s="13" t="n">
        <v>0.155612</v>
      </c>
      <c r="AZ509" s="13" t="n">
        <v>-0.128918</v>
      </c>
      <c r="BA509" s="13" t="n">
        <v>0</v>
      </c>
      <c r="BB509" s="13" t="n">
        <v>0.159898</v>
      </c>
      <c r="BC509" s="13" t="n">
        <v>0.193435</v>
      </c>
      <c r="BD509" s="13" t="n">
        <v>0.020183</v>
      </c>
      <c r="BE509" s="13" t="n">
        <v>0.109712</v>
      </c>
      <c r="BF509" s="13" t="n">
        <v>-0.165316</v>
      </c>
      <c r="BG509" s="13" t="n">
        <v>0.230291</v>
      </c>
      <c r="BH509" s="13" t="n">
        <v>-0.044234</v>
      </c>
      <c r="BI509" s="13" t="n">
        <v>-0.118017</v>
      </c>
      <c r="BJ509" s="13" t="n">
        <v>-0.032645</v>
      </c>
      <c r="BK509" s="13" t="n">
        <v>0.118447</v>
      </c>
      <c r="BM509" s="13" t="n">
        <v>0.024763</v>
      </c>
      <c r="BN509" s="13" t="n">
        <v>-0.016478</v>
      </c>
      <c r="BO509" s="13" t="n">
        <v>-0.086489</v>
      </c>
      <c r="BP509" s="13" t="n">
        <v>0.008929</v>
      </c>
      <c r="BQ509" s="13" t="n">
        <v>-0.120666</v>
      </c>
      <c r="BR509" s="13" t="n">
        <v>0.107042</v>
      </c>
      <c r="BS509" s="13" t="n">
        <v>0.010244</v>
      </c>
      <c r="BT509" s="13" t="n">
        <v>-0.025975</v>
      </c>
      <c r="BU509" s="13" t="n">
        <v>0.030981</v>
      </c>
      <c r="BV509" s="13" t="n">
        <v>-0.107217</v>
      </c>
      <c r="BW509" s="13" t="n">
        <v>0.066188</v>
      </c>
      <c r="BX509" s="13" t="n">
        <v>-0.000628</v>
      </c>
      <c r="BY509" s="13" t="n">
        <v>-0.097937</v>
      </c>
      <c r="BZ509" s="13" t="n">
        <v>0.042482</v>
      </c>
      <c r="CA509" s="13" t="n">
        <v>0.017889</v>
      </c>
      <c r="CB509" s="13" t="n">
        <v>0.01786</v>
      </c>
      <c r="CC509" s="13" t="n">
        <v>0.06965</v>
      </c>
      <c r="CD509" s="13" t="n">
        <v>-0.091534</v>
      </c>
      <c r="CE509" s="13" t="n">
        <v>-0.105944</v>
      </c>
      <c r="CF509" s="13" t="n">
        <v>-0.319728</v>
      </c>
      <c r="CG509" s="13" t="n">
        <v>0.259626</v>
      </c>
      <c r="CH509" s="13" t="n">
        <v>0.07167</v>
      </c>
      <c r="CI509" s="13" t="n">
        <v>0.031663</v>
      </c>
      <c r="CJ509" s="13" t="n">
        <v>0.02819</v>
      </c>
      <c r="CK509" s="13" t="n">
        <v>0.091547</v>
      </c>
      <c r="CL509" s="13" t="n">
        <v>-0.051048</v>
      </c>
      <c r="CM509" s="13" t="n">
        <v>0.061753</v>
      </c>
      <c r="CN509" s="13" t="n">
        <v>0.190474</v>
      </c>
      <c r="CO509" s="13" t="n">
        <v>0.071491</v>
      </c>
      <c r="CP509" s="13" t="n">
        <v>0.089893</v>
      </c>
      <c r="CQ509" s="13" t="n">
        <v>0.08839</v>
      </c>
      <c r="CR509" s="13" t="n">
        <v>0.074558</v>
      </c>
      <c r="CS509" s="13" t="n">
        <v>0.012305</v>
      </c>
      <c r="CT509" s="13" t="n">
        <v>0.071065</v>
      </c>
      <c r="CU509" s="13" t="n">
        <v>0.004465</v>
      </c>
      <c r="CV509" s="13" t="n">
        <v>-0.060784</v>
      </c>
      <c r="CW509" s="13" t="n">
        <v>0.024565</v>
      </c>
      <c r="CX509" s="13" t="n">
        <v>0.033738</v>
      </c>
      <c r="CY509" s="13" t="n">
        <v>0.028453</v>
      </c>
      <c r="CZ509" s="13" t="n">
        <v>-0.040391</v>
      </c>
      <c r="DA509" s="13" t="n">
        <v>0.050249</v>
      </c>
      <c r="DB509" s="13" t="n">
        <v>0.003868</v>
      </c>
      <c r="DC509" s="13" t="n">
        <v>0.027265</v>
      </c>
      <c r="DD509" s="13" t="n">
        <v>-0.000287</v>
      </c>
      <c r="DE509" s="13" t="n">
        <v>-0.060679</v>
      </c>
      <c r="DF509" s="13" t="n">
        <v>0.059566</v>
      </c>
      <c r="DG509" s="13" t="n">
        <v>-0.128977</v>
      </c>
      <c r="DH509" s="13" t="n">
        <v>0.092258</v>
      </c>
      <c r="DI509" s="13" t="n">
        <v>-0.024771</v>
      </c>
      <c r="DJ509" s="13" t="n">
        <v>-0.101276</v>
      </c>
      <c r="DK509" s="13" t="n">
        <v>0.157299</v>
      </c>
      <c r="DL509" s="13" t="n">
        <v>0.014679</v>
      </c>
      <c r="DM509" s="13" t="n">
        <v>-0.056763</v>
      </c>
      <c r="DN509" s="13" t="n">
        <v>0.066881</v>
      </c>
      <c r="DO509" s="13" t="n">
        <v>-0.015086</v>
      </c>
      <c r="DP509" s="13" t="n">
        <v>-0.100858</v>
      </c>
      <c r="DQ509" s="13" t="n">
        <v>-0.029129</v>
      </c>
      <c r="DR509" s="13" t="n">
        <v>-0.049448</v>
      </c>
      <c r="DS509" s="13" t="n">
        <v>0.082103</v>
      </c>
      <c r="DT509" s="13" t="n">
        <v>0.102372</v>
      </c>
      <c r="DV509" s="13" t="n">
        <v>0.028519</v>
      </c>
      <c r="DW509" s="13" t="n">
        <v>-0.018531</v>
      </c>
      <c r="DX509" s="13" t="n">
        <v>-0.090754</v>
      </c>
      <c r="DY509" s="13" t="n">
        <v>0.003332</v>
      </c>
      <c r="DZ509" s="13" t="n">
        <v>-0.123315</v>
      </c>
      <c r="EA509" s="13" t="n">
        <v>0.116389</v>
      </c>
      <c r="EB509" s="13" t="n">
        <v>0.014066</v>
      </c>
      <c r="EC509" s="13" t="n">
        <v>-0.037679</v>
      </c>
      <c r="ED509" s="13" t="n">
        <v>0.033327</v>
      </c>
      <c r="EE509" s="13" t="n">
        <v>-0.11674</v>
      </c>
      <c r="EF509" s="13" t="n">
        <v>0.059213</v>
      </c>
      <c r="EG509" s="13" t="n">
        <v>0.002977</v>
      </c>
      <c r="EH509" s="13" t="n">
        <v>-0.104777</v>
      </c>
      <c r="EI509" s="13" t="n">
        <v>0.052888</v>
      </c>
      <c r="EJ509" s="13" t="n">
        <v>0.012588</v>
      </c>
      <c r="EK509" s="13" t="n">
        <v>0.029324</v>
      </c>
      <c r="EL509" s="13" t="n">
        <v>0.092391</v>
      </c>
      <c r="EM509" s="13" t="n">
        <v>-0.112669</v>
      </c>
      <c r="EN509" s="13" t="n">
        <v>-0.11454</v>
      </c>
      <c r="EO509" s="13" t="n">
        <v>-0.355793</v>
      </c>
      <c r="EP509" s="13" t="n">
        <v>0.412707</v>
      </c>
      <c r="EQ509" s="13" t="n">
        <v>0.071711</v>
      </c>
      <c r="ER509" s="13" t="n">
        <v>0.066996</v>
      </c>
      <c r="ES509" s="13" t="n">
        <v>0.020001</v>
      </c>
      <c r="ET509" s="13" t="n">
        <v>0.09015</v>
      </c>
      <c r="EU509" s="13" t="n">
        <v>-0.059242</v>
      </c>
      <c r="EV509" s="13" t="n">
        <v>0.066831</v>
      </c>
      <c r="EW509" s="13" t="n">
        <v>0.207981</v>
      </c>
      <c r="EX509" s="13" t="n">
        <v>0.066273</v>
      </c>
      <c r="EY509" s="13" t="n">
        <v>0.082058</v>
      </c>
      <c r="EZ509" s="13" t="n">
        <v>0.104681</v>
      </c>
      <c r="FA509" s="13" t="n">
        <v>0.087232</v>
      </c>
      <c r="FB509" s="13" t="n">
        <v>0.018575</v>
      </c>
      <c r="FC509" s="13" t="n">
        <v>0.064895</v>
      </c>
      <c r="FD509" s="13" t="n">
        <v>-0.004041</v>
      </c>
      <c r="FE509" s="13" t="n">
        <v>-0.062834</v>
      </c>
      <c r="FF509" s="13" t="n">
        <v>0.023676</v>
      </c>
      <c r="FG509" s="13" t="n">
        <v>0.038432</v>
      </c>
      <c r="FH509" s="13" t="n">
        <v>0.027954</v>
      </c>
      <c r="FI509" s="13" t="n">
        <v>-0.042826</v>
      </c>
      <c r="FJ509" s="13" t="n">
        <v>0.047521</v>
      </c>
      <c r="FK509" s="13" t="n">
        <v>0.005107</v>
      </c>
      <c r="FL509" s="13" t="n">
        <v>0.031754</v>
      </c>
      <c r="FM509" s="13" t="n">
        <v>0.002859</v>
      </c>
      <c r="FN509" s="13" t="n">
        <v>-0.064882</v>
      </c>
      <c r="FO509" s="13" t="n">
        <v>0.048428</v>
      </c>
      <c r="FP509" s="13" t="n">
        <v>-0.118309</v>
      </c>
      <c r="FQ509" s="13" t="n">
        <v>0.088304</v>
      </c>
      <c r="FR509" s="13" t="n">
        <v>-0.01777</v>
      </c>
      <c r="FS509" s="13" t="n">
        <v>-0.107483</v>
      </c>
      <c r="FT509" s="13" t="n">
        <v>0.153918</v>
      </c>
      <c r="FU509" s="13" t="n">
        <v>0.014489</v>
      </c>
      <c r="FV509" s="13" t="n">
        <v>-0.056602</v>
      </c>
      <c r="FW509" s="13" t="n">
        <v>0.077091</v>
      </c>
      <c r="FX509" s="13" t="n">
        <v>-0.018164</v>
      </c>
      <c r="FY509" s="13" t="n">
        <v>-0.10622</v>
      </c>
      <c r="FZ509" s="13" t="n">
        <v>-0.03736</v>
      </c>
      <c r="GA509" s="13" t="n">
        <v>-0.047588</v>
      </c>
      <c r="GB509" s="13" t="n">
        <v>0.085889</v>
      </c>
      <c r="GC509" s="13" t="n">
        <v>0.103458</v>
      </c>
    </row>
    <row r="510" customFormat="false" ht="15" hidden="false" customHeight="false" outlineLevel="0" collapsed="false">
      <c r="B510" s="8" t="str">
        <f aca="false">Deals!B510</f>
        <v>Plantronics, Inc.</v>
      </c>
      <c r="C510" s="12" t="n">
        <v>1</v>
      </c>
      <c r="D510" s="13" t="n">
        <v>-0.020973</v>
      </c>
      <c r="E510" s="13" t="n">
        <v>-0.102946</v>
      </c>
      <c r="F510" s="13" t="n">
        <v>-0.022056</v>
      </c>
      <c r="G510" s="13" t="n">
        <v>-0.223843</v>
      </c>
      <c r="H510" s="13" t="n">
        <v>-0.276819</v>
      </c>
      <c r="I510" s="13" t="n">
        <v>0.171903</v>
      </c>
      <c r="J510" s="13" t="n">
        <v>0.295179</v>
      </c>
      <c r="K510" s="13" t="n">
        <v>-0.082205</v>
      </c>
      <c r="L510" s="13" t="n">
        <v>0.116461</v>
      </c>
      <c r="M510" s="13" t="n">
        <v>-0.202214</v>
      </c>
      <c r="N510" s="13" t="n">
        <v>-0.098125</v>
      </c>
      <c r="O510" s="13" t="n">
        <v>0.036717</v>
      </c>
      <c r="P510" s="13" t="n">
        <v>-0.190885</v>
      </c>
      <c r="Q510" s="13" t="n">
        <v>0.201159</v>
      </c>
      <c r="R510" s="13" t="n">
        <v>0.05627</v>
      </c>
      <c r="S510" s="13" t="n">
        <v>-0.357179</v>
      </c>
      <c r="T510" s="13" t="n">
        <v>0.078927</v>
      </c>
      <c r="U510" s="13" t="n">
        <v>0.050475</v>
      </c>
      <c r="V510" s="13" t="n">
        <v>-0.521936</v>
      </c>
      <c r="W510" s="13" t="n">
        <v>-0.267298</v>
      </c>
      <c r="X510" s="13" t="n">
        <v>0.403579</v>
      </c>
      <c r="Y510" s="13" t="n">
        <v>-0.077195</v>
      </c>
      <c r="Z510" s="13" t="n">
        <v>0.126631</v>
      </c>
      <c r="AA510" s="13" t="n">
        <v>0.361717</v>
      </c>
      <c r="AB510" s="13" t="n">
        <v>-0.381691</v>
      </c>
      <c r="AC510" s="13" t="n">
        <v>-0.042071</v>
      </c>
      <c r="AD510" s="13" t="n">
        <v>0.648649</v>
      </c>
      <c r="AE510" s="13" t="n">
        <v>0.39959</v>
      </c>
      <c r="AF510" s="13" t="n">
        <v>-0.010615</v>
      </c>
      <c r="AG510" s="13" t="n">
        <v>0.173511</v>
      </c>
      <c r="AH510" s="13" t="n">
        <v>0.276482</v>
      </c>
      <c r="AI510" s="13" t="n">
        <v>-0.039022</v>
      </c>
      <c r="AJ510" s="13" t="n">
        <v>0.027756</v>
      </c>
      <c r="AK510" s="13" t="n">
        <v>-0.179795</v>
      </c>
      <c r="AL510" s="13" t="n">
        <v>0.272256</v>
      </c>
      <c r="AM510" s="13" t="n">
        <v>-0.252576</v>
      </c>
      <c r="AN510" s="13" t="n">
        <v>-0.045207</v>
      </c>
      <c r="AO510" s="13" t="n">
        <v>-0.136669</v>
      </c>
      <c r="AP510" s="13" t="n">
        <v>0.04084</v>
      </c>
      <c r="AQ510" s="13" t="n">
        <v>-0.046338</v>
      </c>
      <c r="AR510" s="13" t="n">
        <v>0.149687</v>
      </c>
      <c r="AS510" s="13" t="n">
        <v>-0.091684</v>
      </c>
      <c r="AT510" s="13" t="n">
        <v>0.057036</v>
      </c>
      <c r="AU510" s="13" t="n">
        <v>0.398651</v>
      </c>
      <c r="AV510" s="13" t="n">
        <v>0.011675</v>
      </c>
      <c r="AW510" s="13" t="n">
        <v>-0.009533</v>
      </c>
      <c r="AX510" s="13" t="n">
        <v>0.005066</v>
      </c>
      <c r="AY510" s="13" t="n">
        <v>0.002772</v>
      </c>
      <c r="AZ510" s="13" t="n">
        <v>-0.038541</v>
      </c>
      <c r="BA510" s="13" t="n">
        <v>-0.088512</v>
      </c>
      <c r="BB510" s="13" t="n">
        <v>0.034639</v>
      </c>
      <c r="BC510" s="13" t="n">
        <v>0.031372</v>
      </c>
      <c r="BD510" s="13" t="n">
        <v>-0.043533</v>
      </c>
      <c r="BE510" s="13" t="n">
        <v>0.106176</v>
      </c>
      <c r="BF510" s="13" t="n">
        <v>-0.003618</v>
      </c>
      <c r="BG510" s="13" t="n">
        <v>-0.008652</v>
      </c>
      <c r="BH510" s="13" t="n">
        <v>-0.032515</v>
      </c>
      <c r="BI510" s="13" t="n">
        <v>0.010489</v>
      </c>
      <c r="BJ510" s="13" t="n">
        <v>0.068229</v>
      </c>
      <c r="BK510" s="13" t="n">
        <v>0.053331</v>
      </c>
      <c r="BM510" s="13" t="n">
        <v>0.06538</v>
      </c>
      <c r="BN510" s="13" t="n">
        <v>-0.019284</v>
      </c>
      <c r="BO510" s="13" t="n">
        <v>-0.134942</v>
      </c>
      <c r="BP510" s="13" t="n">
        <v>0.003477</v>
      </c>
      <c r="BQ510" s="13" t="n">
        <v>-0.11214</v>
      </c>
      <c r="BR510" s="13" t="n">
        <v>0.142621</v>
      </c>
      <c r="BS510" s="13" t="n">
        <v>0.067853</v>
      </c>
      <c r="BT510" s="13" t="n">
        <v>-0.013378</v>
      </c>
      <c r="BU510" s="13" t="n">
        <v>0.031745</v>
      </c>
      <c r="BV510" s="13" t="n">
        <v>-0.054149</v>
      </c>
      <c r="BW510" s="13" t="n">
        <v>0.095155</v>
      </c>
      <c r="BX510" s="13" t="n">
        <v>0.030932</v>
      </c>
      <c r="BY510" s="13" t="n">
        <v>-0.053799</v>
      </c>
      <c r="BZ510" s="13" t="n">
        <v>-0.033039</v>
      </c>
      <c r="CA510" s="13" t="n">
        <v>0.038854</v>
      </c>
      <c r="CB510" s="13" t="n">
        <v>0.07419</v>
      </c>
      <c r="CC510" s="13" t="n">
        <v>0.002582</v>
      </c>
      <c r="CD510" s="13" t="n">
        <v>-0.010175</v>
      </c>
      <c r="CE510" s="13" t="n">
        <v>-0.066114</v>
      </c>
      <c r="CF510" s="13" t="n">
        <v>-0.177333</v>
      </c>
      <c r="CG510" s="13" t="n">
        <v>0.175214</v>
      </c>
      <c r="CH510" s="13" t="n">
        <v>0.124257</v>
      </c>
      <c r="CI510" s="13" t="n">
        <v>0.046007</v>
      </c>
      <c r="CJ510" s="13" t="n">
        <v>0.011045</v>
      </c>
      <c r="CK510" s="13" t="n">
        <v>0.084196</v>
      </c>
      <c r="CL510" s="13" t="n">
        <v>-0.031087</v>
      </c>
      <c r="CM510" s="13" t="n">
        <v>0.030388</v>
      </c>
      <c r="CN510" s="13" t="n">
        <v>0.207556</v>
      </c>
      <c r="CO510" s="13" t="n">
        <v>0.12645</v>
      </c>
      <c r="CP510" s="13" t="n">
        <v>0.024415</v>
      </c>
      <c r="CQ510" s="13" t="n">
        <v>-0.000483</v>
      </c>
      <c r="CR510" s="13" t="n">
        <v>-0.047837</v>
      </c>
      <c r="CS510" s="13" t="n">
        <v>0.02869</v>
      </c>
      <c r="CT510" s="13" t="n">
        <v>-0.033421</v>
      </c>
      <c r="CU510" s="13" t="n">
        <v>0.054695</v>
      </c>
      <c r="CV510" s="13" t="n">
        <v>-0.02501</v>
      </c>
      <c r="CW510" s="13" t="n">
        <v>0.019022</v>
      </c>
      <c r="CX510" s="13" t="n">
        <v>-0.038561</v>
      </c>
      <c r="CY510" s="13" t="n">
        <v>0.046626</v>
      </c>
      <c r="CZ510" s="13" t="n">
        <v>-0.08576</v>
      </c>
      <c r="DA510" s="13" t="n">
        <v>0.000968</v>
      </c>
      <c r="DB510" s="13" t="n">
        <v>-0.142109</v>
      </c>
      <c r="DC510" s="13" t="n">
        <v>-0.007716</v>
      </c>
      <c r="DD510" s="13" t="n">
        <v>0.017833</v>
      </c>
      <c r="DE510" s="13" t="n">
        <v>-0.117955</v>
      </c>
      <c r="DF510" s="13" t="n">
        <v>-0.053077</v>
      </c>
      <c r="DG510" s="13" t="n">
        <v>-0.044319</v>
      </c>
      <c r="DH510" s="13" t="n">
        <v>0.116268</v>
      </c>
      <c r="DI510" s="13" t="n">
        <v>-0.038541</v>
      </c>
      <c r="DJ510" s="13" t="n">
        <v>-0.088512</v>
      </c>
      <c r="DK510" s="13" t="n">
        <v>0.034639</v>
      </c>
      <c r="DL510" s="13" t="n">
        <v>0.031372</v>
      </c>
      <c r="DM510" s="13" t="n">
        <v>-0.043533</v>
      </c>
      <c r="DN510" s="13" t="n">
        <v>0.106176</v>
      </c>
      <c r="DO510" s="13" t="n">
        <v>-0.003618</v>
      </c>
      <c r="DP510" s="13" t="n">
        <v>-0.008652</v>
      </c>
      <c r="DQ510" s="13" t="n">
        <v>-0.032515</v>
      </c>
      <c r="DR510" s="13" t="n">
        <v>0.010489</v>
      </c>
      <c r="DS510" s="13" t="n">
        <v>0.068229</v>
      </c>
      <c r="DT510" s="13" t="n">
        <v>0.053331</v>
      </c>
      <c r="DV510" s="13" t="n">
        <v>0.06077</v>
      </c>
      <c r="DW510" s="13" t="n">
        <v>-0.023636</v>
      </c>
      <c r="DX510" s="13" t="n">
        <v>-0.143435</v>
      </c>
      <c r="DY510" s="13" t="n">
        <v>0.012373</v>
      </c>
      <c r="DZ510" s="13" t="n">
        <v>-0.111642</v>
      </c>
      <c r="EA510" s="13" t="n">
        <v>0.160467</v>
      </c>
      <c r="EB510" s="13" t="n">
        <v>0.062815</v>
      </c>
      <c r="EC510" s="13" t="n">
        <v>-0.010624</v>
      </c>
      <c r="ED510" s="13" t="n">
        <v>0.022678</v>
      </c>
      <c r="EE510" s="13" t="n">
        <v>-0.07708</v>
      </c>
      <c r="EF510" s="13" t="n">
        <v>0.091022</v>
      </c>
      <c r="EG510" s="13" t="n">
        <v>0.026044</v>
      </c>
      <c r="EH510" s="13" t="n">
        <v>-0.051077</v>
      </c>
      <c r="EI510" s="13" t="n">
        <v>-0.027706</v>
      </c>
      <c r="EJ510" s="13" t="n">
        <v>0.049115</v>
      </c>
      <c r="EK510" s="13" t="n">
        <v>0.074613</v>
      </c>
      <c r="EL510" s="13" t="n">
        <v>0.002853</v>
      </c>
      <c r="EM510" s="13" t="n">
        <v>-0.004408</v>
      </c>
      <c r="EN510" s="13" t="n">
        <v>-0.062037</v>
      </c>
      <c r="EO510" s="13" t="n">
        <v>-0.189678</v>
      </c>
      <c r="EP510" s="13" t="n">
        <v>0.196761</v>
      </c>
      <c r="EQ510" s="13" t="n">
        <v>0.118762</v>
      </c>
      <c r="ER510" s="13" t="n">
        <v>0.046814</v>
      </c>
      <c r="ES510" s="13" t="n">
        <v>0.008228</v>
      </c>
      <c r="ET510" s="13" t="n">
        <v>0.084717</v>
      </c>
      <c r="EU510" s="13" t="n">
        <v>-0.030373</v>
      </c>
      <c r="EV510" s="13" t="n">
        <v>0.034269</v>
      </c>
      <c r="EW510" s="13" t="n">
        <v>0.21392</v>
      </c>
      <c r="EX510" s="13" t="n">
        <v>0.129432</v>
      </c>
      <c r="EY510" s="13" t="n">
        <v>0.017059</v>
      </c>
      <c r="EZ510" s="13" t="n">
        <v>0.021424</v>
      </c>
      <c r="FA510" s="13" t="n">
        <v>-0.036464</v>
      </c>
      <c r="FB510" s="13" t="n">
        <v>0.030769</v>
      </c>
      <c r="FC510" s="13" t="n">
        <v>-0.028421</v>
      </c>
      <c r="FD510" s="13" t="n">
        <v>0.061708</v>
      </c>
      <c r="FE510" s="13" t="n">
        <v>-0.023545</v>
      </c>
      <c r="FF510" s="13" t="n">
        <v>0.015868</v>
      </c>
      <c r="FG510" s="13" t="n">
        <v>-0.039964</v>
      </c>
      <c r="FH510" s="13" t="n">
        <v>0.047113</v>
      </c>
      <c r="FI510" s="13" t="n">
        <v>-0.084736</v>
      </c>
      <c r="FJ510" s="13" t="n">
        <v>-0.003415</v>
      </c>
      <c r="FK510" s="13" t="n">
        <v>-0.141596</v>
      </c>
      <c r="FL510" s="13" t="n">
        <v>-0.016339</v>
      </c>
      <c r="FM510" s="13" t="n">
        <v>0.004296</v>
      </c>
      <c r="FN510" s="13" t="n">
        <v>-0.138311</v>
      </c>
      <c r="FO510" s="13" t="n">
        <v>-0.045222</v>
      </c>
      <c r="FP510" s="13" t="n">
        <v>-0.046504</v>
      </c>
      <c r="FQ510" s="13" t="n">
        <v>0.116767</v>
      </c>
      <c r="FR510" s="13" t="n">
        <v>-0.030875</v>
      </c>
      <c r="FS510" s="13" t="n">
        <v>-0.092886</v>
      </c>
      <c r="FT510" s="13" t="n">
        <v>0.038196</v>
      </c>
      <c r="FU510" s="13" t="n">
        <v>0.031364</v>
      </c>
      <c r="FV510" s="13" t="n">
        <v>-0.050589</v>
      </c>
      <c r="FW510" s="13" t="n">
        <v>0.12749</v>
      </c>
      <c r="FX510" s="13" t="n">
        <v>-0.008377</v>
      </c>
      <c r="FY510" s="13" t="n">
        <v>-0.018392</v>
      </c>
      <c r="FZ510" s="13" t="n">
        <v>-0.031244</v>
      </c>
      <c r="GA510" s="13" t="n">
        <v>0.024876</v>
      </c>
      <c r="GB510" s="13" t="n">
        <v>0.074528</v>
      </c>
      <c r="GC510" s="13" t="n">
        <v>0.058153</v>
      </c>
    </row>
    <row r="511" customFormat="false" ht="15" hidden="false" customHeight="false" outlineLevel="0" collapsed="false">
      <c r="B511" s="8" t="str">
        <f aca="false">Deals!B511</f>
        <v>Marvell Technology Group Ltd</v>
      </c>
      <c r="C511" s="12" t="n">
        <v>1</v>
      </c>
      <c r="D511" s="13" t="n">
        <v>-0.029564</v>
      </c>
      <c r="E511" s="13" t="n">
        <v>-0.066731</v>
      </c>
      <c r="F511" s="13" t="n">
        <v>-0.146632</v>
      </c>
      <c r="G511" s="13" t="n">
        <v>-0.018282</v>
      </c>
      <c r="H511" s="13" t="n">
        <v>0.00869</v>
      </c>
      <c r="I511" s="13" t="n">
        <v>0.144534</v>
      </c>
      <c r="J511" s="13" t="n">
        <v>0.076632</v>
      </c>
      <c r="K511" s="13" t="n">
        <v>-0.003008</v>
      </c>
      <c r="L511" s="13" t="n">
        <v>0.260935</v>
      </c>
      <c r="M511" s="13" t="n">
        <v>-0.108713</v>
      </c>
      <c r="N511" s="13" t="n">
        <v>0.070404</v>
      </c>
      <c r="O511" s="13" t="n">
        <v>0.102639</v>
      </c>
      <c r="P511" s="13" t="n">
        <v>-0.087205</v>
      </c>
      <c r="Q511" s="13" t="n">
        <v>0.041719</v>
      </c>
      <c r="R511" s="13" t="n">
        <v>-0.020825</v>
      </c>
      <c r="S511" s="13" t="n">
        <v>0.081181</v>
      </c>
      <c r="T511" s="13" t="n">
        <v>0.00948</v>
      </c>
      <c r="U511" s="13" t="n">
        <v>-0.09488</v>
      </c>
      <c r="V511" s="13" t="n">
        <v>-0.113977</v>
      </c>
      <c r="W511" s="13" t="n">
        <v>0.062441</v>
      </c>
      <c r="X511" s="13" t="n">
        <v>0.184269</v>
      </c>
      <c r="Y511" s="13" t="n">
        <v>0.219895</v>
      </c>
      <c r="Z511" s="13" t="n">
        <v>0.074801</v>
      </c>
      <c r="AA511" s="13" t="n">
        <v>0.041928</v>
      </c>
      <c r="AB511" s="13" t="n">
        <v>0.06334</v>
      </c>
      <c r="AC511" s="13" t="n">
        <v>0.023724</v>
      </c>
      <c r="AD511" s="13" t="n">
        <v>-0.053652</v>
      </c>
      <c r="AE511" s="13" t="n">
        <v>0.234071</v>
      </c>
      <c r="AF511" s="13" t="n">
        <v>0.0283</v>
      </c>
      <c r="AG511" s="13" t="n">
        <v>0.082457</v>
      </c>
      <c r="AH511" s="13" t="n">
        <v>-0.061796</v>
      </c>
      <c r="AI511" s="13" t="n">
        <v>0.014499</v>
      </c>
      <c r="AJ511" s="13" t="n">
        <v>-0.075745</v>
      </c>
      <c r="AK511" s="13" t="n">
        <v>0.068348</v>
      </c>
      <c r="AL511" s="13" t="n">
        <v>0.20766</v>
      </c>
      <c r="AM511" s="13" t="n">
        <v>0.038402</v>
      </c>
      <c r="AN511" s="13" t="n">
        <v>0.011238</v>
      </c>
      <c r="AO511" s="13" t="n">
        <v>-0.014381</v>
      </c>
      <c r="AP511" s="13" t="n">
        <v>0.136793</v>
      </c>
      <c r="AQ511" s="13" t="n">
        <v>0.038978</v>
      </c>
      <c r="AR511" s="13" t="n">
        <v>0.22931</v>
      </c>
      <c r="AS511" s="13" t="n">
        <v>-0.183221</v>
      </c>
      <c r="AT511" s="13" t="n">
        <v>-0.042997</v>
      </c>
      <c r="AU511" s="13" t="n">
        <v>0.049466</v>
      </c>
      <c r="AV511" s="13" t="n">
        <v>-0.189234</v>
      </c>
      <c r="AW511" s="13" t="n">
        <v>0.018423</v>
      </c>
      <c r="AX511" s="13" t="n">
        <v>-0.264074</v>
      </c>
      <c r="AY511" s="13" t="n">
        <v>0.280496</v>
      </c>
      <c r="AZ511" s="13" t="n">
        <v>-0.159124</v>
      </c>
      <c r="BA511" s="13" t="n">
        <v>-0.083511</v>
      </c>
      <c r="BB511" s="13" t="n">
        <v>-0.073876</v>
      </c>
      <c r="BC511" s="13" t="n">
        <v>0.172379</v>
      </c>
      <c r="BD511" s="13" t="n">
        <v>-0.203783</v>
      </c>
      <c r="BE511" s="13" t="n">
        <v>0.08114</v>
      </c>
      <c r="BF511" s="13" t="n">
        <v>-0.029058</v>
      </c>
      <c r="BG511" s="13" t="n">
        <v>-0.025019</v>
      </c>
      <c r="BH511" s="13" t="n">
        <v>-0.00394</v>
      </c>
      <c r="BI511" s="13" t="n">
        <v>-0.040008</v>
      </c>
      <c r="BJ511" s="13" t="n">
        <v>0.091469</v>
      </c>
      <c r="BK511" s="13" t="n">
        <v>0.049151</v>
      </c>
      <c r="BM511" s="13" t="n">
        <v>-0.006231</v>
      </c>
      <c r="BN511" s="13" t="n">
        <v>-0.01801</v>
      </c>
      <c r="BO511" s="13" t="n">
        <v>-0.08171</v>
      </c>
      <c r="BP511" s="13" t="n">
        <v>0.035196</v>
      </c>
      <c r="BQ511" s="13" t="n">
        <v>-0.10699</v>
      </c>
      <c r="BR511" s="13" t="n">
        <v>0.105701</v>
      </c>
      <c r="BS511" s="13" t="n">
        <v>0.030243</v>
      </c>
      <c r="BT511" s="13" t="n">
        <v>-0.005953</v>
      </c>
      <c r="BU511" s="13" t="n">
        <v>0.042376</v>
      </c>
      <c r="BV511" s="13" t="n">
        <v>-0.07346</v>
      </c>
      <c r="BW511" s="13" t="n">
        <v>0.088546</v>
      </c>
      <c r="BX511" s="13" t="n">
        <v>0.020084</v>
      </c>
      <c r="BY511" s="13" t="n">
        <v>-0.048928</v>
      </c>
      <c r="BZ511" s="13" t="n">
        <v>0.052103</v>
      </c>
      <c r="CA511" s="13" t="n">
        <v>-0.001482</v>
      </c>
      <c r="CB511" s="13" t="n">
        <v>0.033055</v>
      </c>
      <c r="CC511" s="13" t="n">
        <v>0.036052</v>
      </c>
      <c r="CD511" s="13" t="n">
        <v>-0.016351</v>
      </c>
      <c r="CE511" s="13" t="n">
        <v>-0.092258</v>
      </c>
      <c r="CF511" s="13" t="n">
        <v>-0.198695</v>
      </c>
      <c r="CG511" s="13" t="n">
        <v>0.116597</v>
      </c>
      <c r="CH511" s="13" t="n">
        <v>0.058158</v>
      </c>
      <c r="CI511" s="13" t="n">
        <v>-0.009049</v>
      </c>
      <c r="CJ511" s="13" t="n">
        <v>0.060667</v>
      </c>
      <c r="CK511" s="13" t="n">
        <v>0.04837</v>
      </c>
      <c r="CL511" s="13" t="n">
        <v>-0.036757</v>
      </c>
      <c r="CM511" s="13" t="n">
        <v>0.014828</v>
      </c>
      <c r="CN511" s="13" t="n">
        <v>0.168167</v>
      </c>
      <c r="CO511" s="13" t="n">
        <v>0.045756</v>
      </c>
      <c r="CP511" s="13" t="n">
        <v>-0.002059</v>
      </c>
      <c r="CQ511" s="13" t="n">
        <v>0.092254</v>
      </c>
      <c r="CR511" s="13" t="n">
        <v>0.040771</v>
      </c>
      <c r="CS511" s="13" t="n">
        <v>0.058012</v>
      </c>
      <c r="CT511" s="13" t="n">
        <v>0.022358</v>
      </c>
      <c r="CU511" s="13" t="n">
        <v>-0.012513</v>
      </c>
      <c r="CV511" s="13" t="n">
        <v>-0.012862</v>
      </c>
      <c r="CW511" s="13" t="n">
        <v>0.016428</v>
      </c>
      <c r="CX511" s="13" t="n">
        <v>-0.021588</v>
      </c>
      <c r="CY511" s="13" t="n">
        <v>0.053756</v>
      </c>
      <c r="CZ511" s="13" t="n">
        <v>-0.030463</v>
      </c>
      <c r="DA511" s="13" t="n">
        <v>0.054007</v>
      </c>
      <c r="DB511" s="13" t="n">
        <v>-0.041405</v>
      </c>
      <c r="DC511" s="13" t="n">
        <v>0.006859</v>
      </c>
      <c r="DD511" s="13" t="n">
        <v>0.035932</v>
      </c>
      <c r="DE511" s="13" t="n">
        <v>-0.048852</v>
      </c>
      <c r="DF511" s="13" t="n">
        <v>0.044371</v>
      </c>
      <c r="DG511" s="13" t="n">
        <v>-0.113068</v>
      </c>
      <c r="DH511" s="13" t="n">
        <v>0.068956</v>
      </c>
      <c r="DI511" s="13" t="n">
        <v>-0.039545</v>
      </c>
      <c r="DJ511" s="13" t="n">
        <v>-0.111256</v>
      </c>
      <c r="DK511" s="13" t="n">
        <v>0.1186</v>
      </c>
      <c r="DL511" s="13" t="n">
        <v>0.053685</v>
      </c>
      <c r="DM511" s="13" t="n">
        <v>-0.047152</v>
      </c>
      <c r="DN511" s="13" t="n">
        <v>0.08114</v>
      </c>
      <c r="DO511" s="13" t="n">
        <v>-0.029058</v>
      </c>
      <c r="DP511" s="13" t="n">
        <v>-0.025019</v>
      </c>
      <c r="DQ511" s="13" t="n">
        <v>-0.00394</v>
      </c>
      <c r="DR511" s="13" t="n">
        <v>-0.040008</v>
      </c>
      <c r="DS511" s="13" t="n">
        <v>0.091469</v>
      </c>
      <c r="DT511" s="13" t="n">
        <v>0.049151</v>
      </c>
      <c r="DV511" s="13" t="n">
        <v>-0.004456</v>
      </c>
      <c r="DW511" s="13" t="n">
        <v>-0.021531</v>
      </c>
      <c r="DX511" s="13" t="n">
        <v>-0.081302</v>
      </c>
      <c r="DY511" s="13" t="n">
        <v>0.037363</v>
      </c>
      <c r="DZ511" s="13" t="n">
        <v>-0.112171</v>
      </c>
      <c r="EA511" s="13" t="n">
        <v>0.114885</v>
      </c>
      <c r="EB511" s="13" t="n">
        <v>0.037869</v>
      </c>
      <c r="EC511" s="13" t="n">
        <v>-0.012058</v>
      </c>
      <c r="ED511" s="13" t="n">
        <v>0.043934</v>
      </c>
      <c r="EE511" s="13" t="n">
        <v>-0.072258</v>
      </c>
      <c r="EF511" s="13" t="n">
        <v>0.097213</v>
      </c>
      <c r="EG511" s="13" t="n">
        <v>0.0207</v>
      </c>
      <c r="EH511" s="13" t="n">
        <v>-0.053504</v>
      </c>
      <c r="EI511" s="13" t="n">
        <v>0.051649</v>
      </c>
      <c r="EJ511" s="13" t="n">
        <v>0.001274</v>
      </c>
      <c r="EK511" s="13" t="n">
        <v>0.037843</v>
      </c>
      <c r="EL511" s="13" t="n">
        <v>0.039703</v>
      </c>
      <c r="EM511" s="13" t="n">
        <v>-0.021457</v>
      </c>
      <c r="EN511" s="13" t="n">
        <v>-0.087648</v>
      </c>
      <c r="EO511" s="13" t="n">
        <v>-0.212334</v>
      </c>
      <c r="EP511" s="13" t="n">
        <v>0.135337</v>
      </c>
      <c r="EQ511" s="13" t="n">
        <v>0.059304</v>
      </c>
      <c r="ER511" s="13" t="n">
        <v>-0.006226</v>
      </c>
      <c r="ES511" s="13" t="n">
        <v>0.062515</v>
      </c>
      <c r="ET511" s="13" t="n">
        <v>0.051584</v>
      </c>
      <c r="EU511" s="13" t="n">
        <v>-0.040409</v>
      </c>
      <c r="EV511" s="13" t="n">
        <v>0.018557</v>
      </c>
      <c r="EW511" s="13" t="n">
        <v>0.172917</v>
      </c>
      <c r="EX511" s="13" t="n">
        <v>0.041069</v>
      </c>
      <c r="EY511" s="13" t="n">
        <v>0.00476</v>
      </c>
      <c r="EZ511" s="13" t="n">
        <v>0.081124</v>
      </c>
      <c r="FA511" s="13" t="n">
        <v>0.054214</v>
      </c>
      <c r="FB511" s="13" t="n">
        <v>0.05332</v>
      </c>
      <c r="FC511" s="13" t="n">
        <v>0.016144</v>
      </c>
      <c r="FD511" s="13" t="n">
        <v>-0.008976</v>
      </c>
      <c r="FE511" s="13" t="n">
        <v>-0.011142</v>
      </c>
      <c r="FF511" s="13" t="n">
        <v>0.012908</v>
      </c>
      <c r="FG511" s="13" t="n">
        <v>-0.016159</v>
      </c>
      <c r="FH511" s="13" t="n">
        <v>0.052565</v>
      </c>
      <c r="FI511" s="13" t="n">
        <v>-0.036406</v>
      </c>
      <c r="FJ511" s="13" t="n">
        <v>0.050779</v>
      </c>
      <c r="FK511" s="13" t="n">
        <v>-0.041859</v>
      </c>
      <c r="FL511" s="13" t="n">
        <v>0.00545</v>
      </c>
      <c r="FM511" s="13" t="n">
        <v>0.028508</v>
      </c>
      <c r="FN511" s="13" t="n">
        <v>-0.054502</v>
      </c>
      <c r="FO511" s="13" t="n">
        <v>0.038173</v>
      </c>
      <c r="FP511" s="13" t="n">
        <v>-0.110414</v>
      </c>
      <c r="FQ511" s="13" t="n">
        <v>0.073636</v>
      </c>
      <c r="FR511" s="13" t="n">
        <v>-0.035969</v>
      </c>
      <c r="FS511" s="13" t="n">
        <v>-0.110605</v>
      </c>
      <c r="FT511" s="13" t="n">
        <v>0.118592</v>
      </c>
      <c r="FU511" s="13" t="n">
        <v>0.057764</v>
      </c>
      <c r="FV511" s="13" t="n">
        <v>-0.048956</v>
      </c>
      <c r="FW511" s="13" t="n">
        <v>0.092385</v>
      </c>
      <c r="FX511" s="13" t="n">
        <v>-0.027413</v>
      </c>
      <c r="FY511" s="13" t="n">
        <v>-0.02707</v>
      </c>
      <c r="FZ511" s="13" t="n">
        <v>-0.006752</v>
      </c>
      <c r="GA511" s="13" t="n">
        <v>-0.040006</v>
      </c>
      <c r="GB511" s="13" t="n">
        <v>0.08934</v>
      </c>
      <c r="GC511" s="13" t="n">
        <v>0.052942</v>
      </c>
    </row>
    <row r="512" customFormat="false" ht="15" hidden="false" customHeight="false" outlineLevel="0" collapsed="false">
      <c r="B512" s="8" t="str">
        <f aca="false">Deals!B512</f>
        <v>Green Plains Inc.</v>
      </c>
      <c r="C512" s="12" t="n">
        <v>1</v>
      </c>
      <c r="D512" s="13" t="n">
        <v>0.076506</v>
      </c>
      <c r="E512" s="13" t="n">
        <v>-0.030986</v>
      </c>
      <c r="F512" s="13" t="n">
        <v>-0.009302</v>
      </c>
      <c r="G512" s="13" t="n">
        <v>-0.039319</v>
      </c>
      <c r="H512" s="13" t="n">
        <v>-0.193231</v>
      </c>
      <c r="I512" s="13" t="n">
        <v>0.083905</v>
      </c>
      <c r="J512" s="13" t="n">
        <v>0.106263</v>
      </c>
      <c r="K512" s="13" t="n">
        <v>0.069231</v>
      </c>
      <c r="L512" s="13" t="n">
        <v>0.041367</v>
      </c>
      <c r="M512" s="13" t="n">
        <v>-0.241796</v>
      </c>
      <c r="N512" s="13" t="n">
        <v>-0.173946</v>
      </c>
      <c r="O512" s="13" t="n">
        <v>-0.064007</v>
      </c>
      <c r="P512" s="13" t="n">
        <v>-0.186323</v>
      </c>
      <c r="Q512" s="13" t="n">
        <v>0.291108</v>
      </c>
      <c r="R512" s="13" t="n">
        <v>0.163208</v>
      </c>
      <c r="S512" s="13" t="n">
        <v>0.236821</v>
      </c>
      <c r="T512" s="13" t="n">
        <v>0.011803</v>
      </c>
      <c r="U512" s="13" t="n">
        <v>-0.191834</v>
      </c>
      <c r="V512" s="13" t="n">
        <v>-0.038492</v>
      </c>
      <c r="W512" s="13" t="n">
        <v>-0.595496</v>
      </c>
      <c r="X512" s="13" t="n">
        <v>0.210309</v>
      </c>
      <c r="Y512" s="13" t="n">
        <v>0.456559</v>
      </c>
      <c r="Z512" s="13" t="n">
        <v>0.195322</v>
      </c>
      <c r="AA512" s="13" t="n">
        <v>0.265166</v>
      </c>
      <c r="AB512" s="13" t="n">
        <v>0.034803</v>
      </c>
      <c r="AC512" s="13" t="n">
        <v>0.156951</v>
      </c>
      <c r="AD512" s="13" t="n">
        <v>-0.024548</v>
      </c>
      <c r="AE512" s="13" t="n">
        <v>-0.021192</v>
      </c>
      <c r="AF512" s="13" t="n">
        <v>-0.108931</v>
      </c>
      <c r="AG512" s="13" t="n">
        <v>0.458618</v>
      </c>
      <c r="AH512" s="13" t="n">
        <v>0.318064</v>
      </c>
      <c r="AI512" s="13" t="n">
        <v>0.069115</v>
      </c>
      <c r="AJ512" s="13" t="n">
        <v>0.10085</v>
      </c>
      <c r="AK512" s="13" t="n">
        <v>0.070134</v>
      </c>
      <c r="AL512" s="13" t="n">
        <v>0.054249</v>
      </c>
      <c r="AM512" s="13" t="n">
        <v>0.051755</v>
      </c>
      <c r="AN512" s="13" t="n">
        <v>-0.007353</v>
      </c>
      <c r="AO512" s="13" t="n">
        <v>-0.069801</v>
      </c>
      <c r="AP512" s="13" t="n">
        <v>0.162328</v>
      </c>
      <c r="AQ512" s="13" t="n">
        <v>0.018445</v>
      </c>
      <c r="AR512" s="13" t="n">
        <v>-0.100647</v>
      </c>
      <c r="AS512" s="13" t="n">
        <v>-0.121404</v>
      </c>
      <c r="AT512" s="13" t="n">
        <v>0.072037</v>
      </c>
      <c r="AU512" s="13" t="n">
        <v>-0.052841</v>
      </c>
      <c r="AV512" s="13" t="n">
        <v>-0.094808</v>
      </c>
      <c r="AW512" s="13" t="n">
        <v>0.16067</v>
      </c>
      <c r="AX512" s="13" t="n">
        <v>-0.166053</v>
      </c>
      <c r="AY512" s="13" t="n">
        <v>0.325727</v>
      </c>
      <c r="AZ512" s="13" t="n">
        <v>0.016935</v>
      </c>
      <c r="BA512" s="13" t="n">
        <v>-0.206388</v>
      </c>
      <c r="BB512" s="13" t="n">
        <v>-0.006192</v>
      </c>
      <c r="BC512" s="13" t="n">
        <v>0.196262</v>
      </c>
      <c r="BD512" s="13" t="n">
        <v>-0.117477</v>
      </c>
      <c r="BE512" s="13" t="n">
        <v>0.14</v>
      </c>
      <c r="BF512" s="13" t="n">
        <v>-0.002876</v>
      </c>
      <c r="BG512" s="13" t="n">
        <v>-0.106144</v>
      </c>
      <c r="BH512" s="13" t="n">
        <v>0.102614</v>
      </c>
      <c r="BI512" s="13" t="n">
        <v>-0.151302</v>
      </c>
      <c r="BJ512" s="13" t="n">
        <v>0.111724</v>
      </c>
      <c r="BK512" s="13" t="n">
        <v>0.101427</v>
      </c>
      <c r="BM512" s="13" t="n">
        <v>0.02827</v>
      </c>
      <c r="BN512" s="13" t="n">
        <v>-0.023516</v>
      </c>
      <c r="BO512" s="13" t="n">
        <v>-0.080293</v>
      </c>
      <c r="BP512" s="13" t="n">
        <v>-0.033718</v>
      </c>
      <c r="BQ512" s="13" t="n">
        <v>-0.122404</v>
      </c>
      <c r="BR512" s="13" t="n">
        <v>0.107903</v>
      </c>
      <c r="BS512" s="13" t="n">
        <v>0.043961</v>
      </c>
      <c r="BT512" s="13" t="n">
        <v>-0.037061</v>
      </c>
      <c r="BU512" s="13" t="n">
        <v>0.018682</v>
      </c>
      <c r="BV512" s="13" t="n">
        <v>-0.079493</v>
      </c>
      <c r="BW512" s="13" t="n">
        <v>0.047192</v>
      </c>
      <c r="BX512" s="13" t="n">
        <v>-0.020901</v>
      </c>
      <c r="BY512" s="13" t="n">
        <v>-0.087416</v>
      </c>
      <c r="BZ512" s="13" t="n">
        <v>0.079525</v>
      </c>
      <c r="CA512" s="13" t="n">
        <v>-0.005728</v>
      </c>
      <c r="CB512" s="13" t="n">
        <v>0.040045</v>
      </c>
      <c r="CC512" s="13" t="n">
        <v>0.070372</v>
      </c>
      <c r="CD512" s="13" t="n">
        <v>-0.096911</v>
      </c>
      <c r="CE512" s="13" t="n">
        <v>-0.084809</v>
      </c>
      <c r="CF512" s="13" t="n">
        <v>-0.276923</v>
      </c>
      <c r="CG512" s="13" t="n">
        <v>0.15782</v>
      </c>
      <c r="CH512" s="13" t="n">
        <v>0.041402</v>
      </c>
      <c r="CI512" s="13" t="n">
        <v>0.064665</v>
      </c>
      <c r="CJ512" s="13" t="n">
        <v>0.036497</v>
      </c>
      <c r="CK512" s="13" t="n">
        <v>0.060696</v>
      </c>
      <c r="CL512" s="13" t="n">
        <v>-0.032792</v>
      </c>
      <c r="CM512" s="13" t="n">
        <v>0.012595</v>
      </c>
      <c r="CN512" s="13" t="n">
        <v>0.245286</v>
      </c>
      <c r="CO512" s="13" t="n">
        <v>0.07451</v>
      </c>
      <c r="CP512" s="13" t="n">
        <v>0.412114</v>
      </c>
      <c r="CQ512" s="13" t="n">
        <v>-0.035384</v>
      </c>
      <c r="CR512" s="13" t="n">
        <v>0.117823</v>
      </c>
      <c r="CS512" s="13" t="n">
        <v>-0.010157</v>
      </c>
      <c r="CT512" s="13" t="n">
        <v>0.107327</v>
      </c>
      <c r="CU512" s="13" t="n">
        <v>0.037629</v>
      </c>
      <c r="CV512" s="13" t="n">
        <v>-0.015695</v>
      </c>
      <c r="CW512" s="13" t="n">
        <v>0.03808</v>
      </c>
      <c r="CX512" s="13" t="n">
        <v>0.000428</v>
      </c>
      <c r="CY512" s="13" t="n">
        <v>0.041354</v>
      </c>
      <c r="CZ512" s="13" t="n">
        <v>-0.033466</v>
      </c>
      <c r="DA512" s="13" t="n">
        <v>0.034385</v>
      </c>
      <c r="DB512" s="13" t="n">
        <v>-0.019091</v>
      </c>
      <c r="DC512" s="13" t="n">
        <v>0.029208</v>
      </c>
      <c r="DD512" s="13" t="n">
        <v>0.024942</v>
      </c>
      <c r="DE512" s="13" t="n">
        <v>-0.040798</v>
      </c>
      <c r="DF512" s="13" t="n">
        <v>0.029279</v>
      </c>
      <c r="DG512" s="13" t="n">
        <v>-0.099199</v>
      </c>
      <c r="DH512" s="13" t="n">
        <v>0.058975</v>
      </c>
      <c r="DI512" s="13" t="n">
        <v>-0.003345</v>
      </c>
      <c r="DJ512" s="13" t="n">
        <v>-0.092831</v>
      </c>
      <c r="DK512" s="13" t="n">
        <v>0.099183</v>
      </c>
      <c r="DL512" s="13" t="n">
        <v>0.015688</v>
      </c>
      <c r="DM512" s="13" t="n">
        <v>-0.034399</v>
      </c>
      <c r="DN512" s="13" t="n">
        <v>0.071003</v>
      </c>
      <c r="DO512" s="13" t="n">
        <v>-0.010212</v>
      </c>
      <c r="DP512" s="13" t="n">
        <v>-0.096968</v>
      </c>
      <c r="DQ512" s="13" t="n">
        <v>-0.041692</v>
      </c>
      <c r="DR512" s="13" t="n">
        <v>-0.018759</v>
      </c>
      <c r="DS512" s="13" t="n">
        <v>0.071504</v>
      </c>
      <c r="DT512" s="13" t="n">
        <v>0.104731</v>
      </c>
      <c r="DV512" s="13" t="n">
        <v>0.013367</v>
      </c>
      <c r="DW512" s="13" t="n">
        <v>-0.027309</v>
      </c>
      <c r="DX512" s="13" t="n">
        <v>-0.085705</v>
      </c>
      <c r="DY512" s="13" t="n">
        <v>-0.043299</v>
      </c>
      <c r="DZ512" s="13" t="n">
        <v>-0.140705</v>
      </c>
      <c r="EA512" s="13" t="n">
        <v>0.139049</v>
      </c>
      <c r="EB512" s="13" t="n">
        <v>0.049845</v>
      </c>
      <c r="EC512" s="13" t="n">
        <v>-0.030541</v>
      </c>
      <c r="ED512" s="13" t="n">
        <v>0.010967</v>
      </c>
      <c r="EE512" s="13" t="n">
        <v>-0.079865</v>
      </c>
      <c r="EF512" s="13" t="n">
        <v>0.009675</v>
      </c>
      <c r="EG512" s="13" t="n">
        <v>-0.023852</v>
      </c>
      <c r="EH512" s="13" t="n">
        <v>-0.064003</v>
      </c>
      <c r="EI512" s="13" t="n">
        <v>0.056801</v>
      </c>
      <c r="EJ512" s="13" t="n">
        <v>-0.028552</v>
      </c>
      <c r="EK512" s="13" t="n">
        <v>0.016991</v>
      </c>
      <c r="EL512" s="13" t="n">
        <v>0.080169</v>
      </c>
      <c r="EM512" s="13" t="n">
        <v>-0.013171</v>
      </c>
      <c r="EN512" s="13" t="n">
        <v>-0.067954</v>
      </c>
      <c r="EO512" s="13" t="n">
        <v>-0.266897</v>
      </c>
      <c r="EP512" s="13" t="n">
        <v>0.20596</v>
      </c>
      <c r="EQ512" s="13" t="n">
        <v>0.073257</v>
      </c>
      <c r="ER512" s="13" t="n">
        <v>0.145066</v>
      </c>
      <c r="ES512" s="13" t="n">
        <v>0.049638</v>
      </c>
      <c r="ET512" s="13" t="n">
        <v>0.036972</v>
      </c>
      <c r="EU512" s="13" t="n">
        <v>-0.017021</v>
      </c>
      <c r="EV512" s="13" t="n">
        <v>0.019086</v>
      </c>
      <c r="EW512" s="13" t="n">
        <v>0.26159</v>
      </c>
      <c r="EX512" s="13" t="n">
        <v>0.097557</v>
      </c>
      <c r="EY512" s="13" t="n">
        <v>0.284845</v>
      </c>
      <c r="EZ512" s="13" t="n">
        <v>0.128665</v>
      </c>
      <c r="FA512" s="13" t="n">
        <v>0.046507</v>
      </c>
      <c r="FB512" s="13" t="n">
        <v>-0.004233</v>
      </c>
      <c r="FC512" s="13" t="n">
        <v>0.062602</v>
      </c>
      <c r="FD512" s="13" t="n">
        <v>0.061298</v>
      </c>
      <c r="FE512" s="13" t="n">
        <v>-0.016461</v>
      </c>
      <c r="FF512" s="13" t="n">
        <v>0.0263</v>
      </c>
      <c r="FG512" s="13" t="n">
        <v>0.001292</v>
      </c>
      <c r="FH512" s="13" t="n">
        <v>0.028219</v>
      </c>
      <c r="FI512" s="13" t="n">
        <v>-0.035104</v>
      </c>
      <c r="FJ512" s="13" t="n">
        <v>0.015844</v>
      </c>
      <c r="FK512" s="13" t="n">
        <v>-0.018371</v>
      </c>
      <c r="FL512" s="13" t="n">
        <v>0.016085</v>
      </c>
      <c r="FM512" s="13" t="n">
        <v>0.017487</v>
      </c>
      <c r="FN512" s="13" t="n">
        <v>-0.049066</v>
      </c>
      <c r="FO512" s="13" t="n">
        <v>-0.002746</v>
      </c>
      <c r="FP512" s="13" t="n">
        <v>-0.076071</v>
      </c>
      <c r="FQ512" s="13" t="n">
        <v>0.038029</v>
      </c>
      <c r="FR512" s="13" t="n">
        <v>0.00642</v>
      </c>
      <c r="FS512" s="13" t="n">
        <v>-0.118368</v>
      </c>
      <c r="FT512" s="13" t="n">
        <v>0.060375</v>
      </c>
      <c r="FU512" s="13" t="n">
        <v>-0.007672</v>
      </c>
      <c r="FV512" s="13" t="n">
        <v>-0.046204</v>
      </c>
      <c r="FW512" s="13" t="n">
        <v>0.168055</v>
      </c>
      <c r="FX512" s="13" t="n">
        <v>-0.035842</v>
      </c>
      <c r="FY512" s="13" t="n">
        <v>-0.088333</v>
      </c>
      <c r="FZ512" s="13" t="n">
        <v>-0.028705</v>
      </c>
      <c r="GA512" s="13" t="n">
        <v>-0.004111</v>
      </c>
      <c r="GB512" s="13" t="n">
        <v>0.057559</v>
      </c>
      <c r="GC512" s="13" t="n">
        <v>0.065658</v>
      </c>
    </row>
    <row r="513" customFormat="false" ht="15" hidden="false" customHeight="false" outlineLevel="0" collapsed="false">
      <c r="B513" s="8" t="str">
        <f aca="false">Deals!B513</f>
        <v>Concho Resources Inc</v>
      </c>
      <c r="C513" s="12" t="n">
        <v>1</v>
      </c>
      <c r="D513" s="13" t="n">
        <v>-0.05965</v>
      </c>
      <c r="E513" s="13" t="n">
        <v>0.113744</v>
      </c>
      <c r="F513" s="13" t="n">
        <v>-0.089427</v>
      </c>
      <c r="G513" s="13" t="n">
        <v>-0.062909</v>
      </c>
      <c r="H513" s="13" t="n">
        <v>-0.21137</v>
      </c>
      <c r="I513" s="13" t="n">
        <v>0.165872</v>
      </c>
      <c r="J513" s="13" t="n">
        <v>-0.081066</v>
      </c>
      <c r="K513" s="13" t="n">
        <v>0.008727</v>
      </c>
      <c r="L513" s="13" t="n">
        <v>0.039834</v>
      </c>
      <c r="M513" s="13" t="n">
        <v>-0.149463</v>
      </c>
      <c r="N513" s="13" t="n">
        <v>0.05275</v>
      </c>
      <c r="O513" s="13" t="n">
        <v>-0.053305</v>
      </c>
      <c r="P513" s="13" t="n">
        <v>-0.249846</v>
      </c>
      <c r="Q513" s="13" t="n">
        <v>-0.07177</v>
      </c>
      <c r="R513" s="13" t="n">
        <v>-0.005596</v>
      </c>
      <c r="S513" s="13" t="n">
        <v>0.076496</v>
      </c>
      <c r="T513" s="13" t="n">
        <v>0.206863</v>
      </c>
      <c r="U513" s="13" t="n">
        <v>-0.134635</v>
      </c>
      <c r="V513" s="13" t="n">
        <v>-0.099762</v>
      </c>
      <c r="W513" s="13" t="n">
        <v>-0.370038</v>
      </c>
      <c r="X513" s="13" t="n">
        <v>0.323687</v>
      </c>
      <c r="Y513" s="13" t="n">
        <v>-0.035261</v>
      </c>
      <c r="Z513" s="13" t="n">
        <v>-0.055393</v>
      </c>
      <c r="AA513" s="13" t="n">
        <v>0.020194</v>
      </c>
      <c r="AB513" s="13" t="n">
        <v>-0.006852</v>
      </c>
      <c r="AC513" s="13" t="n">
        <v>-0.151212</v>
      </c>
      <c r="AD513" s="13" t="n">
        <v>-0.059157</v>
      </c>
      <c r="AE513" s="13" t="n">
        <v>0.389545</v>
      </c>
      <c r="AF513" s="13" t="n">
        <v>0.015136</v>
      </c>
      <c r="AG513" s="13" t="n">
        <v>-0.004263</v>
      </c>
      <c r="AH513" s="13" t="n">
        <v>0.033434</v>
      </c>
      <c r="AI513" s="13" t="n">
        <v>0.050128</v>
      </c>
      <c r="AJ513" s="13" t="n">
        <v>0.057761</v>
      </c>
      <c r="AK513" s="13" t="n">
        <v>0.008179</v>
      </c>
      <c r="AL513" s="13" t="n">
        <v>0.014271</v>
      </c>
      <c r="AM513" s="13" t="n">
        <v>0.031948</v>
      </c>
      <c r="AN513" s="13" t="n">
        <v>0.041276</v>
      </c>
      <c r="AO513" s="13" t="n">
        <v>-0.062381</v>
      </c>
      <c r="AP513" s="13" t="n">
        <v>0.056413</v>
      </c>
      <c r="AQ513" s="13" t="n">
        <v>-0.030068</v>
      </c>
      <c r="AR513" s="13" t="n">
        <v>0.052595</v>
      </c>
      <c r="AS513" s="13" t="n">
        <v>-0.063404</v>
      </c>
      <c r="AT513" s="13" t="n">
        <v>-0.043294</v>
      </c>
      <c r="AU513" s="13" t="n">
        <v>0.035373</v>
      </c>
      <c r="AV513" s="13" t="n">
        <v>-0.092215</v>
      </c>
      <c r="AW513" s="13" t="n">
        <v>-0.003193</v>
      </c>
      <c r="AX513" s="13" t="n">
        <v>-0.055016</v>
      </c>
      <c r="AY513" s="13" t="n">
        <v>0.054082</v>
      </c>
      <c r="AZ513" s="13" t="n">
        <v>-0.03048</v>
      </c>
      <c r="BA513" s="13" t="n">
        <v>-0.053718</v>
      </c>
      <c r="BB513" s="13" t="n">
        <v>0.074071</v>
      </c>
      <c r="BC513" s="13" t="n">
        <v>0.066348</v>
      </c>
      <c r="BD513" s="13" t="n">
        <v>-0.037114</v>
      </c>
      <c r="BE513" s="13" t="n">
        <v>0.019238</v>
      </c>
      <c r="BF513" s="13" t="n">
        <v>-0.021663</v>
      </c>
      <c r="BG513" s="13" t="n">
        <v>0.032915</v>
      </c>
      <c r="BH513" s="13" t="n">
        <v>0.01434</v>
      </c>
      <c r="BI513" s="13" t="n">
        <v>-0.011454</v>
      </c>
      <c r="BJ513" s="13" t="n">
        <v>0.054518</v>
      </c>
      <c r="BK513" s="13" t="n">
        <v>0.062584</v>
      </c>
      <c r="BM513" s="13" t="n">
        <v>0.01952</v>
      </c>
      <c r="BN513" s="13" t="n">
        <v>0.012577</v>
      </c>
      <c r="BO513" s="13" t="n">
        <v>-0.050917</v>
      </c>
      <c r="BP513" s="13" t="n">
        <v>0.032135</v>
      </c>
      <c r="BQ513" s="13" t="n">
        <v>-0.071962</v>
      </c>
      <c r="BR513" s="13" t="n">
        <v>0.06413</v>
      </c>
      <c r="BS513" s="13" t="n">
        <v>0.028411</v>
      </c>
      <c r="BT513" s="13" t="n">
        <v>0.01843</v>
      </c>
      <c r="BU513" s="13" t="n">
        <v>0.031167</v>
      </c>
      <c r="BV513" s="13" t="n">
        <v>-0.055806</v>
      </c>
      <c r="BW513" s="13" t="n">
        <v>0.058061</v>
      </c>
      <c r="BX513" s="13" t="n">
        <v>0.020209</v>
      </c>
      <c r="BY513" s="13" t="n">
        <v>-0.022763</v>
      </c>
      <c r="BZ513" s="13" t="n">
        <v>0.014975</v>
      </c>
      <c r="CA513" s="13" t="n">
        <v>0.017711</v>
      </c>
      <c r="CB513" s="13" t="n">
        <v>0.045297</v>
      </c>
      <c r="CC513" s="13" t="n">
        <v>0.016053</v>
      </c>
      <c r="CD513" s="13" t="n">
        <v>0.005051</v>
      </c>
      <c r="CE513" s="13" t="n">
        <v>-0.080365</v>
      </c>
      <c r="CF513" s="13" t="n">
        <v>-0.110253</v>
      </c>
      <c r="CG513" s="13" t="n">
        <v>0.135805</v>
      </c>
      <c r="CH513" s="13" t="n">
        <v>0.054962</v>
      </c>
      <c r="CI513" s="13" t="n">
        <v>-0.008925</v>
      </c>
      <c r="CJ513" s="13" t="n">
        <v>0.053871</v>
      </c>
      <c r="CK513" s="13" t="n">
        <v>0.063251</v>
      </c>
      <c r="CL513" s="13" t="n">
        <v>-0.033897</v>
      </c>
      <c r="CM513" s="13" t="n">
        <v>0.001671</v>
      </c>
      <c r="CN513" s="13" t="n">
        <v>0.095437</v>
      </c>
      <c r="CO513" s="13" t="n">
        <v>0.018008</v>
      </c>
      <c r="CP513" s="13" t="n">
        <v>-0.004263</v>
      </c>
      <c r="CQ513" s="13" t="n">
        <v>0.033434</v>
      </c>
      <c r="CR513" s="13" t="n">
        <v>0.050128</v>
      </c>
      <c r="CS513" s="13" t="n">
        <v>0.057761</v>
      </c>
      <c r="CT513" s="13" t="n">
        <v>0.008179</v>
      </c>
      <c r="CU513" s="13" t="n">
        <v>0.014271</v>
      </c>
      <c r="CV513" s="13" t="n">
        <v>0.031948</v>
      </c>
      <c r="CW513" s="13" t="n">
        <v>0.041276</v>
      </c>
      <c r="CX513" s="13" t="n">
        <v>-0.062381</v>
      </c>
      <c r="CY513" s="13" t="n">
        <v>0.056413</v>
      </c>
      <c r="CZ513" s="13" t="n">
        <v>-0.030068</v>
      </c>
      <c r="DA513" s="13" t="n">
        <v>0.052595</v>
      </c>
      <c r="DB513" s="13" t="n">
        <v>-0.063404</v>
      </c>
      <c r="DC513" s="13" t="n">
        <v>-0.043294</v>
      </c>
      <c r="DD513" s="13" t="n">
        <v>0.035373</v>
      </c>
      <c r="DE513" s="13" t="n">
        <v>-0.092215</v>
      </c>
      <c r="DF513" s="13" t="n">
        <v>-0.003193</v>
      </c>
      <c r="DG513" s="13" t="n">
        <v>-0.055016</v>
      </c>
      <c r="DH513" s="13" t="n">
        <v>0.054082</v>
      </c>
      <c r="DI513" s="13" t="n">
        <v>-0.03048</v>
      </c>
      <c r="DJ513" s="13" t="n">
        <v>-0.053718</v>
      </c>
      <c r="DK513" s="13" t="n">
        <v>0.074071</v>
      </c>
      <c r="DL513" s="13" t="n">
        <v>0.066348</v>
      </c>
      <c r="DM513" s="13" t="n">
        <v>-0.037114</v>
      </c>
      <c r="DN513" s="13" t="n">
        <v>0.019238</v>
      </c>
      <c r="DO513" s="13" t="n">
        <v>-0.021663</v>
      </c>
      <c r="DP513" s="13" t="n">
        <v>0.032915</v>
      </c>
      <c r="DQ513" s="13" t="n">
        <v>0.01434</v>
      </c>
      <c r="DR513" s="13" t="n">
        <v>-0.011454</v>
      </c>
      <c r="DS513" s="13" t="n">
        <v>0.054518</v>
      </c>
      <c r="DT513" s="13" t="n">
        <v>0.062584</v>
      </c>
      <c r="DV513" s="13" t="n">
        <v>0.014023</v>
      </c>
      <c r="DW513" s="13" t="n">
        <v>0.008755</v>
      </c>
      <c r="DX513" s="13" t="n">
        <v>-0.068964</v>
      </c>
      <c r="DY513" s="13" t="n">
        <v>0.026417</v>
      </c>
      <c r="DZ513" s="13" t="n">
        <v>-0.084039</v>
      </c>
      <c r="EA513" s="13" t="n">
        <v>0.092672</v>
      </c>
      <c r="EB513" s="13" t="n">
        <v>0.043486</v>
      </c>
      <c r="EC513" s="13" t="n">
        <v>0.014581</v>
      </c>
      <c r="ED513" s="13" t="n">
        <v>0.04534</v>
      </c>
      <c r="EE513" s="13" t="n">
        <v>-0.065902</v>
      </c>
      <c r="EF513" s="13" t="n">
        <v>0.075383</v>
      </c>
      <c r="EG513" s="13" t="n">
        <v>0.012329</v>
      </c>
      <c r="EH513" s="13" t="n">
        <v>-0.022197</v>
      </c>
      <c r="EI513" s="13" t="n">
        <v>0.023116</v>
      </c>
      <c r="EJ513" s="13" t="n">
        <v>0.000244</v>
      </c>
      <c r="EK513" s="13" t="n">
        <v>0.048315</v>
      </c>
      <c r="EL513" s="13" t="n">
        <v>0.022668</v>
      </c>
      <c r="EM513" s="13" t="n">
        <v>-0.001616</v>
      </c>
      <c r="EN513" s="13" t="n">
        <v>-0.082904</v>
      </c>
      <c r="EO513" s="13" t="n">
        <v>-0.150934</v>
      </c>
      <c r="EP513" s="13" t="n">
        <v>0.150875</v>
      </c>
      <c r="EQ513" s="13" t="n">
        <v>0.060166</v>
      </c>
      <c r="ER513" s="13" t="n">
        <v>0.013725</v>
      </c>
      <c r="ES513" s="13" t="n">
        <v>0.051247</v>
      </c>
      <c r="ET513" s="13" t="n">
        <v>0.043716</v>
      </c>
      <c r="EU513" s="13" t="n">
        <v>-0.011563</v>
      </c>
      <c r="EV513" s="13" t="n">
        <v>-0.010968</v>
      </c>
      <c r="EW513" s="13" t="n">
        <v>0.107181</v>
      </c>
      <c r="EX513" s="13" t="n">
        <v>0.030363</v>
      </c>
      <c r="EY513" s="13" t="n">
        <v>-0.005163</v>
      </c>
      <c r="EZ513" s="13" t="n">
        <v>0.036358</v>
      </c>
      <c r="FA513" s="13" t="n">
        <v>0.054406</v>
      </c>
      <c r="FB513" s="13" t="n">
        <v>0.037926</v>
      </c>
      <c r="FC513" s="13" t="n">
        <v>0.009424</v>
      </c>
      <c r="FD513" s="13" t="n">
        <v>0.005841</v>
      </c>
      <c r="FE513" s="13" t="n">
        <v>0.007504</v>
      </c>
      <c r="FF513" s="13" t="n">
        <v>0.018091</v>
      </c>
      <c r="FG513" s="13" t="n">
        <v>-0.045445</v>
      </c>
      <c r="FH513" s="13" t="n">
        <v>0.054598</v>
      </c>
      <c r="FI513" s="13" t="n">
        <v>-0.036521</v>
      </c>
      <c r="FJ513" s="13" t="n">
        <v>0.062596</v>
      </c>
      <c r="FK513" s="13" t="n">
        <v>-0.052353</v>
      </c>
      <c r="FL513" s="13" t="n">
        <v>-0.01718</v>
      </c>
      <c r="FM513" s="13" t="n">
        <v>0.02918</v>
      </c>
      <c r="FN513" s="13" t="n">
        <v>-0.064922</v>
      </c>
      <c r="FO513" s="13" t="n">
        <v>0.00681</v>
      </c>
      <c r="FP513" s="13" t="n">
        <v>-0.072194</v>
      </c>
      <c r="FQ513" s="13" t="n">
        <v>0.087506</v>
      </c>
      <c r="FR513" s="13" t="n">
        <v>-0.022641</v>
      </c>
      <c r="FS513" s="13" t="n">
        <v>-0.065037</v>
      </c>
      <c r="FT513" s="13" t="n">
        <v>0.097577</v>
      </c>
      <c r="FU513" s="13" t="n">
        <v>0.065188</v>
      </c>
      <c r="FV513" s="13" t="n">
        <v>-0.052193</v>
      </c>
      <c r="FW513" s="13" t="n">
        <v>0.04789</v>
      </c>
      <c r="FX513" s="13" t="n">
        <v>-0.022741</v>
      </c>
      <c r="FY513" s="13" t="n">
        <v>0.007548</v>
      </c>
      <c r="FZ513" s="13" t="n">
        <v>0.004502</v>
      </c>
      <c r="GA513" s="13" t="n">
        <v>-0.023821</v>
      </c>
      <c r="GB513" s="13" t="n">
        <v>0.074965</v>
      </c>
      <c r="GC513" s="13" t="n">
        <v>0.043995</v>
      </c>
    </row>
    <row r="514" customFormat="false" ht="15" hidden="false" customHeight="false" outlineLevel="0" collapsed="false">
      <c r="B514" s="8" t="str">
        <f aca="false">Deals!B514</f>
        <v>Keurig Dr Pepper Inc.</v>
      </c>
      <c r="C514" s="12" t="n">
        <v>1</v>
      </c>
      <c r="D514" s="13" t="n">
        <v>-0.050396</v>
      </c>
      <c r="E514" s="13" t="n">
        <v>0.016228</v>
      </c>
      <c r="F514" s="13" t="n">
        <v>0.128615</v>
      </c>
      <c r="G514" s="13" t="n">
        <v>0.038462</v>
      </c>
      <c r="H514" s="13" t="n">
        <v>-0.05037</v>
      </c>
      <c r="I514" s="13" t="n">
        <v>0.067473</v>
      </c>
      <c r="J514" s="13" t="n">
        <v>-0.076047</v>
      </c>
      <c r="K514" s="13" t="n">
        <v>0.112127</v>
      </c>
      <c r="L514" s="13" t="n">
        <v>0.044691</v>
      </c>
      <c r="M514" s="13" t="n">
        <v>-0.030272</v>
      </c>
      <c r="N514" s="13" t="n">
        <v>0.025186</v>
      </c>
      <c r="O514" s="13" t="n">
        <v>-0.015917</v>
      </c>
      <c r="P514" s="13" t="n">
        <v>-0.030561</v>
      </c>
      <c r="Q514" s="13" t="n">
        <v>0.001466</v>
      </c>
      <c r="R514" s="13" t="n">
        <v>0.036237</v>
      </c>
      <c r="S514" s="13" t="n">
        <v>0.098722</v>
      </c>
      <c r="T514" s="13" t="n">
        <v>-0.064318</v>
      </c>
      <c r="U514" s="13" t="n">
        <v>-0.009326</v>
      </c>
      <c r="V514" s="13" t="n">
        <v>-0.022783</v>
      </c>
      <c r="W514" s="13" t="n">
        <v>-0.129484</v>
      </c>
      <c r="X514" s="13" t="n">
        <v>0.096415</v>
      </c>
      <c r="Y514" s="13" t="n">
        <v>0.055178</v>
      </c>
      <c r="Z514" s="13" t="n">
        <v>0.017192</v>
      </c>
      <c r="AA514" s="13" t="n">
        <v>0.082394</v>
      </c>
      <c r="AB514" s="13" t="n">
        <v>-0.024845</v>
      </c>
      <c r="AC514" s="13" t="n">
        <v>-0.074757</v>
      </c>
      <c r="AD514" s="13" t="n">
        <v>-0.019928</v>
      </c>
      <c r="AE514" s="13" t="n">
        <v>0.13197</v>
      </c>
      <c r="AF514" s="13" t="n">
        <v>0.050903</v>
      </c>
      <c r="AG514" s="13" t="n">
        <v>-0.001563</v>
      </c>
      <c r="AH514" s="13" t="n">
        <v>-0.040252</v>
      </c>
      <c r="AI514" s="13" t="n">
        <v>0.131062</v>
      </c>
      <c r="AJ514" s="13" t="n">
        <v>0.043061</v>
      </c>
      <c r="AK514" s="13" t="n">
        <v>0.030962</v>
      </c>
      <c r="AL514" s="13" t="n">
        <v>-0.04145</v>
      </c>
      <c r="AM514" s="13" t="n">
        <v>-0.000851</v>
      </c>
      <c r="AN514" s="13" t="n">
        <v>0.013064</v>
      </c>
      <c r="AO514" s="13" t="n">
        <v>-0.037062</v>
      </c>
      <c r="AP514" s="13" t="n">
        <v>0.056499</v>
      </c>
      <c r="AQ514" s="13" t="n">
        <v>-0.058188</v>
      </c>
      <c r="AR514" s="13" t="n">
        <v>0.084437</v>
      </c>
      <c r="AS514" s="13" t="n">
        <v>0.034672</v>
      </c>
      <c r="AT514" s="13" t="n">
        <v>0.018972</v>
      </c>
      <c r="AU514" s="13" t="n">
        <v>-0.015063</v>
      </c>
      <c r="AV514" s="13" t="n">
        <v>-0.013193</v>
      </c>
      <c r="AW514" s="13" t="n">
        <v>-0.071123</v>
      </c>
      <c r="AX514" s="13" t="n">
        <v>0.024122</v>
      </c>
      <c r="AY514" s="13" t="n">
        <v>0.09466</v>
      </c>
      <c r="AZ514" s="13" t="n">
        <v>-0.016004</v>
      </c>
      <c r="BA514" s="13" t="n">
        <v>-0.055089</v>
      </c>
      <c r="BB514" s="13" t="n">
        <v>0.08431</v>
      </c>
      <c r="BC514" s="13" t="n">
        <v>-0.004377</v>
      </c>
      <c r="BD514" s="13" t="n">
        <v>-0.077838</v>
      </c>
      <c r="BE514" s="13" t="n">
        <v>-0.005048</v>
      </c>
      <c r="BF514" s="13" t="n">
        <v>-0.020692</v>
      </c>
      <c r="BG514" s="13" t="n">
        <v>0.026918</v>
      </c>
      <c r="BH514" s="13" t="n">
        <v>-0.073129</v>
      </c>
      <c r="BI514" s="13" t="n">
        <v>-0.048318</v>
      </c>
      <c r="BJ514" s="13" t="n">
        <v>0.011247</v>
      </c>
      <c r="BK514" s="13" t="n">
        <v>0.087624</v>
      </c>
      <c r="BM514" s="13" t="n">
        <v>0.062181</v>
      </c>
      <c r="BN514" s="13" t="n">
        <v>0.009488</v>
      </c>
      <c r="BO514" s="13" t="n">
        <v>-0.088495</v>
      </c>
      <c r="BP514" s="13" t="n">
        <v>0.008286</v>
      </c>
      <c r="BQ514" s="13" t="n">
        <v>-0.084595</v>
      </c>
      <c r="BR514" s="13" t="n">
        <v>0.081277</v>
      </c>
      <c r="BS514" s="13" t="n">
        <v>0.038978</v>
      </c>
      <c r="BT514" s="13" t="n">
        <v>0.032718</v>
      </c>
      <c r="BU514" s="13" t="n">
        <v>0.043915</v>
      </c>
      <c r="BV514" s="13" t="n">
        <v>-0.069033</v>
      </c>
      <c r="BW514" s="13" t="n">
        <v>0.076465</v>
      </c>
      <c r="BX514" s="13" t="n">
        <v>0.015604</v>
      </c>
      <c r="BY514" s="13" t="n">
        <v>-0.002311</v>
      </c>
      <c r="BZ514" s="13" t="n">
        <v>0.004095</v>
      </c>
      <c r="CA514" s="13" t="n">
        <v>0.03018</v>
      </c>
      <c r="CB514" s="13" t="n">
        <v>0.038716</v>
      </c>
      <c r="CC514" s="13" t="n">
        <v>0.036704</v>
      </c>
      <c r="CD514" s="13" t="n">
        <v>0.024594</v>
      </c>
      <c r="CE514" s="13" t="n">
        <v>-0.07027</v>
      </c>
      <c r="CF514" s="13" t="n">
        <v>-0.077815</v>
      </c>
      <c r="CG514" s="13" t="n">
        <v>0.140905</v>
      </c>
      <c r="CH514" s="13" t="n">
        <v>0.056438</v>
      </c>
      <c r="CI514" s="13" t="n">
        <v>0.050972</v>
      </c>
      <c r="CJ514" s="13" t="n">
        <v>0.07725</v>
      </c>
      <c r="CK514" s="13" t="n">
        <v>0.107972</v>
      </c>
      <c r="CL514" s="13" t="n">
        <v>-0.045521</v>
      </c>
      <c r="CM514" s="13" t="n">
        <v>-0.045743</v>
      </c>
      <c r="CN514" s="13" t="n">
        <v>0.107281</v>
      </c>
      <c r="CO514" s="13" t="n">
        <v>0.053002</v>
      </c>
      <c r="CP514" s="13" t="n">
        <v>-0.009351</v>
      </c>
      <c r="CQ514" s="13" t="n">
        <v>-0.005854</v>
      </c>
      <c r="CR514" s="13" t="n">
        <v>0.01839</v>
      </c>
      <c r="CS514" s="13" t="n">
        <v>0.059373</v>
      </c>
      <c r="CT514" s="13" t="n">
        <v>-0.013515</v>
      </c>
      <c r="CU514" s="13" t="n">
        <v>0.057192</v>
      </c>
      <c r="CV514" s="13" t="n">
        <v>0.032936</v>
      </c>
      <c r="CW514" s="13" t="n">
        <v>0.033156</v>
      </c>
      <c r="CX514" s="13" t="n">
        <v>-0.052802</v>
      </c>
      <c r="CY514" s="13" t="n">
        <v>0.089956</v>
      </c>
      <c r="CZ514" s="13" t="n">
        <v>0.012325</v>
      </c>
      <c r="DA514" s="13" t="n">
        <v>0.021218</v>
      </c>
      <c r="DB514" s="13" t="n">
        <v>-0.077613</v>
      </c>
      <c r="DC514" s="13" t="n">
        <v>-0.033277</v>
      </c>
      <c r="DD514" s="13" t="n">
        <v>0.048718</v>
      </c>
      <c r="DE514" s="13" t="n">
        <v>-0.10863</v>
      </c>
      <c r="DF514" s="13" t="n">
        <v>-0.030079</v>
      </c>
      <c r="DG514" s="13" t="n">
        <v>-0.078069</v>
      </c>
      <c r="DH514" s="13" t="n">
        <v>0.127169</v>
      </c>
      <c r="DI514" s="13" t="n">
        <v>-0.053498</v>
      </c>
      <c r="DJ514" s="13" t="n">
        <v>-0.100388</v>
      </c>
      <c r="DK514" s="13" t="n">
        <v>0.052883</v>
      </c>
      <c r="DL514" s="13" t="n">
        <v>0.047454</v>
      </c>
      <c r="DM514" s="13" t="n">
        <v>-0.082033</v>
      </c>
      <c r="DN514" s="13" t="n">
        <v>0.087217</v>
      </c>
      <c r="DO514" s="13" t="n">
        <v>-0.01317</v>
      </c>
      <c r="DP514" s="13" t="n">
        <v>0.081256</v>
      </c>
      <c r="DQ514" s="13" t="n">
        <v>0.01129</v>
      </c>
      <c r="DR514" s="13" t="n">
        <v>0.054991</v>
      </c>
      <c r="DS514" s="13" t="n">
        <v>0.072447</v>
      </c>
      <c r="DT514" s="13" t="n">
        <v>0.023838</v>
      </c>
      <c r="DV514" s="13" t="n">
        <v>0.048656</v>
      </c>
      <c r="DW514" s="13" t="n">
        <v>0.011911</v>
      </c>
      <c r="DX514" s="13" t="n">
        <v>-0.090512</v>
      </c>
      <c r="DY514" s="13" t="n">
        <v>0.031844</v>
      </c>
      <c r="DZ514" s="13" t="n">
        <v>-0.083033</v>
      </c>
      <c r="EA514" s="13" t="n">
        <v>0.094941</v>
      </c>
      <c r="EB514" s="13" t="n">
        <v>0.050622</v>
      </c>
      <c r="EC514" s="13" t="n">
        <v>0.016135</v>
      </c>
      <c r="ED514" s="13" t="n">
        <v>0.032897</v>
      </c>
      <c r="EE514" s="13" t="n">
        <v>-0.06874</v>
      </c>
      <c r="EF514" s="13" t="n">
        <v>0.076675</v>
      </c>
      <c r="EG514" s="13" t="n">
        <v>0.017491</v>
      </c>
      <c r="EH514" s="13" t="n">
        <v>-0.007688</v>
      </c>
      <c r="EI514" s="13" t="n">
        <v>-0.000523</v>
      </c>
      <c r="EJ514" s="13" t="n">
        <v>0.022992</v>
      </c>
      <c r="EK514" s="13" t="n">
        <v>0.041412</v>
      </c>
      <c r="EL514" s="13" t="n">
        <v>0.025775</v>
      </c>
      <c r="EM514" s="13" t="n">
        <v>0.005438</v>
      </c>
      <c r="EN514" s="13" t="n">
        <v>-0.070463</v>
      </c>
      <c r="EO514" s="13" t="n">
        <v>-0.11985</v>
      </c>
      <c r="EP514" s="13" t="n">
        <v>0.139924</v>
      </c>
      <c r="EQ514" s="13" t="n">
        <v>0.089001</v>
      </c>
      <c r="ER514" s="13" t="n">
        <v>0.018928</v>
      </c>
      <c r="ES514" s="13" t="n">
        <v>0.070143</v>
      </c>
      <c r="ET514" s="13" t="n">
        <v>0.054124</v>
      </c>
      <c r="EU514" s="13" t="n">
        <v>-0.020604</v>
      </c>
      <c r="EV514" s="13" t="n">
        <v>-0.021628</v>
      </c>
      <c r="EW514" s="13" t="n">
        <v>0.130555</v>
      </c>
      <c r="EX514" s="13" t="n">
        <v>0.041795</v>
      </c>
      <c r="EY514" s="13" t="n">
        <v>-0.018249</v>
      </c>
      <c r="EZ514" s="13" t="n">
        <v>0.019443</v>
      </c>
      <c r="FA514" s="13" t="n">
        <v>0.020896</v>
      </c>
      <c r="FB514" s="13" t="n">
        <v>0.053291</v>
      </c>
      <c r="FC514" s="13" t="n">
        <v>-0.004423</v>
      </c>
      <c r="FD514" s="13" t="n">
        <v>0.043268</v>
      </c>
      <c r="FE514" s="13" t="n">
        <v>0.030241</v>
      </c>
      <c r="FF514" s="13" t="n">
        <v>0.029029</v>
      </c>
      <c r="FG514" s="13" t="n">
        <v>-0.051931</v>
      </c>
      <c r="FH514" s="13" t="n">
        <v>0.076494</v>
      </c>
      <c r="FI514" s="13" t="n">
        <v>-0.023675</v>
      </c>
      <c r="FJ514" s="13" t="n">
        <v>0.027244</v>
      </c>
      <c r="FK514" s="13" t="n">
        <v>-0.105932</v>
      </c>
      <c r="FL514" s="13" t="n">
        <v>-0.028087</v>
      </c>
      <c r="FM514" s="13" t="n">
        <v>0.024591</v>
      </c>
      <c r="FN514" s="13" t="n">
        <v>-0.102794</v>
      </c>
      <c r="FO514" s="13" t="n">
        <v>-0.042047</v>
      </c>
      <c r="FP514" s="13" t="n">
        <v>-0.081421</v>
      </c>
      <c r="FQ514" s="13" t="n">
        <v>0.115932</v>
      </c>
      <c r="FR514" s="13" t="n">
        <v>-0.040409</v>
      </c>
      <c r="FS514" s="13" t="n">
        <v>-0.09131</v>
      </c>
      <c r="FT514" s="13" t="n">
        <v>0.077555</v>
      </c>
      <c r="FU514" s="13" t="n">
        <v>0.068696</v>
      </c>
      <c r="FV514" s="13" t="n">
        <v>-0.064949</v>
      </c>
      <c r="FW514" s="13" t="n">
        <v>0.083649</v>
      </c>
      <c r="FX514" s="13" t="n">
        <v>-0.013406</v>
      </c>
      <c r="FY514" s="13" t="n">
        <v>0.044705</v>
      </c>
      <c r="FZ514" s="13" t="n">
        <v>-0.010179</v>
      </c>
      <c r="GA514" s="13" t="n">
        <v>0.017315</v>
      </c>
      <c r="GB514" s="13" t="n">
        <v>0.073915</v>
      </c>
      <c r="GC514" s="13" t="n">
        <v>0.027187</v>
      </c>
    </row>
    <row r="515" customFormat="false" ht="15" hidden="false" customHeight="false" outlineLevel="0" collapsed="false">
      <c r="B515" s="8" t="str">
        <f aca="false">Deals!B515</f>
        <v>Ryerson Holding Corp</v>
      </c>
      <c r="C515" s="12" t="n">
        <v>1</v>
      </c>
      <c r="D515" s="13" t="n">
        <v>-0.099567</v>
      </c>
      <c r="E515" s="13" t="n">
        <v>0.086538</v>
      </c>
      <c r="F515" s="13" t="n">
        <v>-0.2</v>
      </c>
      <c r="G515" s="13" t="n">
        <v>-0.094027</v>
      </c>
      <c r="H515" s="13" t="n">
        <v>-0.225885</v>
      </c>
      <c r="I515" s="13" t="n">
        <v>0.108833</v>
      </c>
      <c r="J515" s="13" t="n">
        <v>0.204836</v>
      </c>
      <c r="K515" s="13" t="n">
        <v>0.010626</v>
      </c>
      <c r="L515" s="13" t="n">
        <v>0.010514</v>
      </c>
      <c r="M515" s="13" t="n">
        <v>-0.107514</v>
      </c>
      <c r="N515" s="13" t="n">
        <v>0.079016</v>
      </c>
      <c r="O515" s="13" t="n">
        <v>-0.020408</v>
      </c>
      <c r="P515" s="13" t="n">
        <v>-0.158088</v>
      </c>
      <c r="Q515" s="13" t="n">
        <v>0.24163</v>
      </c>
      <c r="R515" s="13" t="n">
        <v>0.018757</v>
      </c>
      <c r="S515" s="13" t="n">
        <v>0.226697</v>
      </c>
      <c r="T515" s="13" t="n">
        <v>0.109756</v>
      </c>
      <c r="U515" s="13" t="n">
        <v>-0.133559</v>
      </c>
      <c r="V515" s="13" t="n">
        <v>-0.187317</v>
      </c>
      <c r="W515" s="13" t="n">
        <v>-0.361345</v>
      </c>
      <c r="X515" s="13" t="n">
        <v>-0.131579</v>
      </c>
      <c r="Y515" s="13" t="n">
        <v>0.080087</v>
      </c>
      <c r="Z515" s="13" t="n">
        <v>0.128257</v>
      </c>
      <c r="AA515" s="13" t="n">
        <v>0</v>
      </c>
      <c r="AB515" s="13" t="n">
        <v>-0.021314</v>
      </c>
      <c r="AC515" s="13" t="n">
        <v>0.039927</v>
      </c>
      <c r="AD515" s="13" t="n">
        <v>0.373473</v>
      </c>
      <c r="AE515" s="13" t="n">
        <v>0.364676</v>
      </c>
      <c r="AF515" s="13" t="n">
        <v>0.270019</v>
      </c>
      <c r="AG515" s="13" t="n">
        <v>-0.095308</v>
      </c>
      <c r="AH515" s="13" t="n">
        <v>0.031605</v>
      </c>
      <c r="AI515" s="13" t="n">
        <v>0.33857</v>
      </c>
      <c r="AJ515" s="13" t="n">
        <v>-0.068075</v>
      </c>
      <c r="AK515" s="13" t="n">
        <v>0.042821</v>
      </c>
      <c r="AL515" s="13" t="n">
        <v>-0.118357</v>
      </c>
      <c r="AM515" s="13" t="n">
        <v>0.077397</v>
      </c>
      <c r="AN515" s="13" t="n">
        <v>0.476796</v>
      </c>
      <c r="AO515" s="13" t="n">
        <v>-0.038013</v>
      </c>
      <c r="AP515" s="13" t="n">
        <v>0.183655</v>
      </c>
      <c r="AQ515" s="13" t="n">
        <v>-0.107929</v>
      </c>
      <c r="AR515" s="13" t="n">
        <v>0.111822</v>
      </c>
      <c r="AS515" s="13" t="n">
        <v>-0.213052</v>
      </c>
      <c r="AT515" s="13" t="n">
        <v>0.274146</v>
      </c>
      <c r="AU515" s="13" t="n">
        <v>0.344564</v>
      </c>
      <c r="AV515" s="13" t="n">
        <v>0.051114</v>
      </c>
      <c r="AW515" s="13" t="n">
        <v>-0.181201</v>
      </c>
      <c r="AX515" s="13" t="n">
        <v>-0.289482</v>
      </c>
      <c r="AY515" s="13" t="n">
        <v>0.286989</v>
      </c>
      <c r="AZ515" s="13" t="n">
        <v>0.04562</v>
      </c>
      <c r="BA515" s="13" t="n">
        <v>-0.096842</v>
      </c>
      <c r="BB515" s="13" t="n">
        <v>0.303419</v>
      </c>
      <c r="BC515" s="13" t="n">
        <v>-0.116244</v>
      </c>
      <c r="BD515" s="13" t="n">
        <v>0.026111</v>
      </c>
      <c r="BE515" s="13" t="n">
        <v>0.261401</v>
      </c>
      <c r="BF515" s="13" t="n">
        <v>-0.058685</v>
      </c>
      <c r="BG515" s="13" t="n">
        <v>0.017256</v>
      </c>
      <c r="BH515" s="13" t="n">
        <v>0.038208</v>
      </c>
      <c r="BI515" s="13" t="n">
        <v>-0.095314</v>
      </c>
      <c r="BJ515" s="13" t="n">
        <v>0.276258</v>
      </c>
      <c r="BK515" s="13" t="n">
        <v>-0.020516</v>
      </c>
      <c r="BM515" s="13" t="n">
        <v>0.049426</v>
      </c>
      <c r="BN515" s="13" t="n">
        <v>-0.034265</v>
      </c>
      <c r="BO515" s="13" t="n">
        <v>-0.144463</v>
      </c>
      <c r="BP515" s="13" t="n">
        <v>-0.020807</v>
      </c>
      <c r="BQ515" s="13" t="n">
        <v>-0.14448</v>
      </c>
      <c r="BR515" s="13" t="n">
        <v>0.127349</v>
      </c>
      <c r="BS515" s="13" t="n">
        <v>0.076712</v>
      </c>
      <c r="BT515" s="13" t="n">
        <v>0.007498</v>
      </c>
      <c r="BU515" s="13" t="n">
        <v>0.007617</v>
      </c>
      <c r="BV515" s="13" t="n">
        <v>-0.058013</v>
      </c>
      <c r="BW515" s="13" t="n">
        <v>0.074806</v>
      </c>
      <c r="BX515" s="13" t="n">
        <v>-0.031092</v>
      </c>
      <c r="BY515" s="13" t="n">
        <v>-0.04019</v>
      </c>
      <c r="BZ515" s="13" t="n">
        <v>-0.035549</v>
      </c>
      <c r="CA515" s="13" t="n">
        <v>0.005759</v>
      </c>
      <c r="CB515" s="13" t="n">
        <v>0.079407</v>
      </c>
      <c r="CC515" s="13" t="n">
        <v>0.038663</v>
      </c>
      <c r="CD515" s="13" t="n">
        <v>-0.013578</v>
      </c>
      <c r="CE515" s="13" t="n">
        <v>-0.061052</v>
      </c>
      <c r="CF515" s="13" t="n">
        <v>-0.211592</v>
      </c>
      <c r="CG515" s="13" t="n">
        <v>0.243389</v>
      </c>
      <c r="CH515" s="13" t="n">
        <v>0.122445</v>
      </c>
      <c r="CI515" s="13" t="n">
        <v>0.10584</v>
      </c>
      <c r="CJ515" s="13" t="n">
        <v>0.003305</v>
      </c>
      <c r="CK515" s="13" t="n">
        <v>0.034207</v>
      </c>
      <c r="CL515" s="13" t="n">
        <v>-0.013466</v>
      </c>
      <c r="CM515" s="13" t="n">
        <v>-0.026753</v>
      </c>
      <c r="CN515" s="13" t="n">
        <v>0.2576</v>
      </c>
      <c r="CO515" s="13" t="n">
        <v>0.125156</v>
      </c>
      <c r="CP515" s="13" t="n">
        <v>0.165083</v>
      </c>
      <c r="CQ515" s="13" t="n">
        <v>0.083909</v>
      </c>
      <c r="CR515" s="13" t="n">
        <v>-0.055244</v>
      </c>
      <c r="CS515" s="13" t="n">
        <v>-0.027003</v>
      </c>
      <c r="CT515" s="13" t="n">
        <v>0.018956</v>
      </c>
      <c r="CU515" s="13" t="n">
        <v>0.083779</v>
      </c>
      <c r="CV515" s="13" t="n">
        <v>-0.103342</v>
      </c>
      <c r="CW515" s="13" t="n">
        <v>0.025586</v>
      </c>
      <c r="CX515" s="13" t="n">
        <v>-0.056338</v>
      </c>
      <c r="CY515" s="13" t="n">
        <v>0.018208</v>
      </c>
      <c r="CZ515" s="13" t="n">
        <v>-0.08429</v>
      </c>
      <c r="DA515" s="13" t="n">
        <v>-0.067665</v>
      </c>
      <c r="DB515" s="13" t="n">
        <v>-0.158681</v>
      </c>
      <c r="DC515" s="13" t="n">
        <v>-0.015223</v>
      </c>
      <c r="DD515" s="13" t="n">
        <v>0.008697</v>
      </c>
      <c r="DE515" s="13" t="n">
        <v>-0.161376</v>
      </c>
      <c r="DF515" s="13" t="n">
        <v>-0.055295</v>
      </c>
      <c r="DG515" s="13" t="n">
        <v>-0.065598</v>
      </c>
      <c r="DH515" s="13" t="n">
        <v>0.149652</v>
      </c>
      <c r="DI515" s="13" t="n">
        <v>0.036347</v>
      </c>
      <c r="DJ515" s="13" t="n">
        <v>-0.129015</v>
      </c>
      <c r="DK515" s="13" t="n">
        <v>0.033099</v>
      </c>
      <c r="DL515" s="13" t="n">
        <v>-0.060405</v>
      </c>
      <c r="DM515" s="13" t="n">
        <v>-0.065045</v>
      </c>
      <c r="DN515" s="13" t="n">
        <v>0.154106</v>
      </c>
      <c r="DO515" s="13" t="n">
        <v>-0.040771</v>
      </c>
      <c r="DP515" s="13" t="n">
        <v>-0.103145</v>
      </c>
      <c r="DQ515" s="13" t="n">
        <v>0.01904</v>
      </c>
      <c r="DR515" s="13" t="n">
        <v>0.045464</v>
      </c>
      <c r="DS515" s="13" t="n">
        <v>0.07288</v>
      </c>
      <c r="DT515" s="13" t="n">
        <v>0.023517</v>
      </c>
      <c r="DV515" s="13" t="n">
        <v>0.046928</v>
      </c>
      <c r="DW515" s="13" t="n">
        <v>-0.003015</v>
      </c>
      <c r="DX515" s="13" t="n">
        <v>-0.140297</v>
      </c>
      <c r="DY515" s="13" t="n">
        <v>-0.042411</v>
      </c>
      <c r="DZ515" s="13" t="n">
        <v>-0.17752</v>
      </c>
      <c r="EA515" s="13" t="n">
        <v>0.240985</v>
      </c>
      <c r="EB515" s="13" t="n">
        <v>0.074662</v>
      </c>
      <c r="EC515" s="13" t="n">
        <v>0.006269</v>
      </c>
      <c r="ED515" s="13" t="n">
        <v>0.008109</v>
      </c>
      <c r="EE515" s="13" t="n">
        <v>-0.078718</v>
      </c>
      <c r="EF515" s="13" t="n">
        <v>0.051518</v>
      </c>
      <c r="EG515" s="13" t="n">
        <v>-0.035827</v>
      </c>
      <c r="EH515" s="13" t="n">
        <v>-0.03769</v>
      </c>
      <c r="EI515" s="13" t="n">
        <v>-0.033765</v>
      </c>
      <c r="EJ515" s="13" t="n">
        <v>0.01837</v>
      </c>
      <c r="EK515" s="13" t="n">
        <v>0.064563</v>
      </c>
      <c r="EL515" s="13" t="n">
        <v>0.045247</v>
      </c>
      <c r="EM515" s="13" t="n">
        <v>0.0003</v>
      </c>
      <c r="EN515" s="13" t="n">
        <v>-0.077165</v>
      </c>
      <c r="EO515" s="13" t="n">
        <v>-0.212237</v>
      </c>
      <c r="EP515" s="13" t="n">
        <v>0.263043</v>
      </c>
      <c r="EQ515" s="13" t="n">
        <v>0.133555</v>
      </c>
      <c r="ER515" s="13" t="n">
        <v>0.113378</v>
      </c>
      <c r="ES515" s="13" t="n">
        <v>0.005489</v>
      </c>
      <c r="ET515" s="13" t="n">
        <v>0.023577</v>
      </c>
      <c r="EU515" s="13" t="n">
        <v>-0.00344</v>
      </c>
      <c r="EV515" s="13" t="n">
        <v>-0.02979</v>
      </c>
      <c r="EW515" s="13" t="n">
        <v>0.230637</v>
      </c>
      <c r="EX515" s="13" t="n">
        <v>0.140616</v>
      </c>
      <c r="EY515" s="13" t="n">
        <v>0.22543</v>
      </c>
      <c r="EZ515" s="13" t="n">
        <v>0.091176</v>
      </c>
      <c r="FA515" s="13" t="n">
        <v>-0.028298</v>
      </c>
      <c r="FB515" s="13" t="n">
        <v>-0.037297</v>
      </c>
      <c r="FC515" s="13" t="n">
        <v>0.011387</v>
      </c>
      <c r="FD515" s="13" t="n">
        <v>0.070936</v>
      </c>
      <c r="FE515" s="13" t="n">
        <v>-0.104703</v>
      </c>
      <c r="FF515" s="13" t="n">
        <v>0.017921</v>
      </c>
      <c r="FG515" s="13" t="n">
        <v>-0.072222</v>
      </c>
      <c r="FH515" s="13" t="n">
        <v>-0.016606</v>
      </c>
      <c r="FI515" s="13" t="n">
        <v>-0.11212</v>
      </c>
      <c r="FJ515" s="13" t="n">
        <v>-0.094973</v>
      </c>
      <c r="FK515" s="13" t="n">
        <v>-0.138658</v>
      </c>
      <c r="FL515" s="13" t="n">
        <v>-0.029596</v>
      </c>
      <c r="FM515" s="13" t="n">
        <v>0.039724</v>
      </c>
      <c r="FN515" s="13" t="n">
        <v>-0.185483</v>
      </c>
      <c r="FO515" s="13" t="n">
        <v>-0.085558</v>
      </c>
      <c r="FP515" s="13" t="n">
        <v>-0.034031</v>
      </c>
      <c r="FQ515" s="13" t="n">
        <v>0.106342</v>
      </c>
      <c r="FR515" s="13" t="n">
        <v>0.064099</v>
      </c>
      <c r="FS515" s="13" t="n">
        <v>-0.127659</v>
      </c>
      <c r="FT515" s="13" t="n">
        <v>0.015749</v>
      </c>
      <c r="FU515" s="13" t="n">
        <v>-0.055527</v>
      </c>
      <c r="FV515" s="13" t="n">
        <v>-0.057586</v>
      </c>
      <c r="FW515" s="13" t="n">
        <v>0.164074</v>
      </c>
      <c r="FX515" s="13" t="n">
        <v>-0.054561</v>
      </c>
      <c r="FY515" s="13" t="n">
        <v>-0.11631</v>
      </c>
      <c r="FZ515" s="13" t="n">
        <v>-0.010131</v>
      </c>
      <c r="GA515" s="13" t="n">
        <v>0.044679</v>
      </c>
      <c r="GB515" s="13" t="n">
        <v>0.013592</v>
      </c>
      <c r="GC515" s="13" t="n">
        <v>-0.009781</v>
      </c>
    </row>
    <row r="516" customFormat="false" ht="15" hidden="false" customHeight="false" outlineLevel="0" collapsed="false">
      <c r="B516" s="8" t="str">
        <f aca="false">Deals!B516</f>
        <v>Brunswick Corporation</v>
      </c>
      <c r="C516" s="12" t="n">
        <v>1</v>
      </c>
      <c r="D516" s="13" t="n">
        <v>0.009033</v>
      </c>
      <c r="E516" s="13" t="n">
        <v>-0.224261</v>
      </c>
      <c r="F516" s="13" t="n">
        <v>0.024235</v>
      </c>
      <c r="G516" s="13" t="n">
        <v>-0.124246</v>
      </c>
      <c r="H516" s="13" t="n">
        <v>0.083315</v>
      </c>
      <c r="I516" s="13" t="n">
        <v>0.052266</v>
      </c>
      <c r="J516" s="13" t="n">
        <v>-0.045696</v>
      </c>
      <c r="K516" s="13" t="n">
        <v>0.017485</v>
      </c>
      <c r="L516" s="13" t="n">
        <v>-0.185901</v>
      </c>
      <c r="M516" s="13" t="n">
        <v>0.106316</v>
      </c>
      <c r="N516" s="13" t="n">
        <v>0.071257</v>
      </c>
      <c r="O516" s="13" t="n">
        <v>-0.047803</v>
      </c>
      <c r="P516" s="13" t="n">
        <v>0.118455</v>
      </c>
      <c r="Q516" s="13" t="n">
        <v>0.117421</v>
      </c>
      <c r="R516" s="13" t="n">
        <v>0.013221</v>
      </c>
      <c r="S516" s="13" t="n">
        <v>0.020589</v>
      </c>
      <c r="T516" s="13" t="n">
        <v>0.047849</v>
      </c>
      <c r="U516" s="13" t="n">
        <v>-0.149722</v>
      </c>
      <c r="V516" s="13" t="n">
        <v>-0.33515</v>
      </c>
      <c r="W516" s="13" t="n">
        <v>0.349166</v>
      </c>
      <c r="X516" s="13" t="n">
        <v>0.157795</v>
      </c>
      <c r="Y516" s="13" t="n">
        <v>0.163607</v>
      </c>
      <c r="Z516" s="13" t="n">
        <v>0.046399</v>
      </c>
      <c r="AA516" s="13" t="n">
        <v>-0.07241</v>
      </c>
      <c r="AB516" s="13" t="n">
        <v>-0.04815</v>
      </c>
      <c r="AC516" s="13" t="n">
        <v>0.08148</v>
      </c>
      <c r="AD516" s="13" t="n">
        <v>0.175797</v>
      </c>
      <c r="AE516" s="13" t="n">
        <v>0.021436</v>
      </c>
      <c r="AF516" s="13" t="n">
        <v>0.13405</v>
      </c>
      <c r="AG516" s="13" t="n">
        <v>0.025214</v>
      </c>
      <c r="AH516" s="13" t="n">
        <v>0.079212</v>
      </c>
      <c r="AI516" s="13" t="n">
        <v>0.123309</v>
      </c>
      <c r="AJ516" s="13" t="n">
        <v>-0.042612</v>
      </c>
      <c r="AK516" s="13" t="n">
        <v>-0.025531</v>
      </c>
      <c r="AL516" s="13" t="n">
        <v>0.047982</v>
      </c>
      <c r="AM516" s="13" t="n">
        <v>-0.068918</v>
      </c>
      <c r="AN516" s="13" t="n">
        <v>-0.016517</v>
      </c>
      <c r="AO516" s="13" t="n">
        <v>-0.022882</v>
      </c>
      <c r="AP516" s="13" t="n">
        <v>0.012407</v>
      </c>
      <c r="AQ516" s="13" t="n">
        <v>0.072623</v>
      </c>
      <c r="AR516" s="13" t="n">
        <v>-0.09868</v>
      </c>
      <c r="AS516" s="13" t="n">
        <v>0.056119</v>
      </c>
      <c r="AT516" s="13" t="n">
        <v>-0.153162</v>
      </c>
      <c r="AU516" s="13" t="n">
        <v>-0.065274</v>
      </c>
      <c r="AV516" s="13" t="n">
        <v>-0.000198</v>
      </c>
      <c r="AW516" s="13" t="n">
        <v>-0.130932</v>
      </c>
      <c r="AX516" s="13" t="n">
        <v>0.225451</v>
      </c>
      <c r="AY516" s="13" t="n">
        <v>-0.062968</v>
      </c>
      <c r="AZ516" s="13" t="n">
        <v>-0.123946</v>
      </c>
      <c r="BA516" s="13" t="n">
        <v>0.079756</v>
      </c>
      <c r="BB516" s="13" t="n">
        <v>0.055115</v>
      </c>
      <c r="BC516" s="13" t="n">
        <v>-0.028571</v>
      </c>
      <c r="BD516" s="13" t="n">
        <v>0.16995</v>
      </c>
      <c r="BE516" s="13" t="n">
        <v>0.041385</v>
      </c>
      <c r="BF516" s="13" t="n">
        <v>-0.062</v>
      </c>
      <c r="BG516" s="13" t="n">
        <v>0.034024</v>
      </c>
      <c r="BH516" s="13" t="n">
        <v>-0.104847</v>
      </c>
      <c r="BI516" s="13" t="n">
        <v>0.14755</v>
      </c>
      <c r="BJ516" s="13" t="n">
        <v>-0.003809</v>
      </c>
      <c r="BK516" s="13" t="n">
        <v>-0.07867</v>
      </c>
      <c r="BM516" s="13" t="n">
        <v>0.003622</v>
      </c>
      <c r="BN516" s="13" t="n">
        <v>-0.100105</v>
      </c>
      <c r="BO516" s="13" t="n">
        <v>0.01902</v>
      </c>
      <c r="BP516" s="13" t="n">
        <v>-0.114177</v>
      </c>
      <c r="BQ516" s="13" t="n">
        <v>0.10528</v>
      </c>
      <c r="BR516" s="13" t="n">
        <v>0.049014</v>
      </c>
      <c r="BS516" s="13" t="n">
        <v>0.009375</v>
      </c>
      <c r="BT516" s="13" t="n">
        <v>0.040175</v>
      </c>
      <c r="BU516" s="13" t="n">
        <v>-0.077156</v>
      </c>
      <c r="BV516" s="13" t="n">
        <v>0.095604</v>
      </c>
      <c r="BW516" s="13" t="n">
        <v>0.012269</v>
      </c>
      <c r="BX516" s="13" t="n">
        <v>-0.046106</v>
      </c>
      <c r="BY516" s="13" t="n">
        <v>0.03074</v>
      </c>
      <c r="BZ516" s="13" t="n">
        <v>0.015052</v>
      </c>
      <c r="CA516" s="13" t="n">
        <v>0.040888</v>
      </c>
      <c r="CB516" s="13" t="n">
        <v>0.02847</v>
      </c>
      <c r="CC516" s="13" t="n">
        <v>-0.018014</v>
      </c>
      <c r="CD516" s="13" t="n">
        <v>-0.071353</v>
      </c>
      <c r="CE516" s="13" t="n">
        <v>-0.185883</v>
      </c>
      <c r="CF516" s="13" t="n">
        <v>0.145135</v>
      </c>
      <c r="CG516" s="13" t="n">
        <v>0.091203</v>
      </c>
      <c r="CH516" s="13" t="n">
        <v>0.008282</v>
      </c>
      <c r="CI516" s="13" t="n">
        <v>0.074489</v>
      </c>
      <c r="CJ516" s="13" t="n">
        <v>0.035349</v>
      </c>
      <c r="CK516" s="13" t="n">
        <v>-0.025095</v>
      </c>
      <c r="CL516" s="13" t="n">
        <v>0.015228</v>
      </c>
      <c r="CM516" s="13" t="n">
        <v>0.126834</v>
      </c>
      <c r="CN516" s="13" t="n">
        <v>0.058211</v>
      </c>
      <c r="CO516" s="13" t="n">
        <v>0.006644</v>
      </c>
      <c r="CP516" s="13" t="n">
        <v>0.052711</v>
      </c>
      <c r="CQ516" s="13" t="n">
        <v>0.041592</v>
      </c>
      <c r="CR516" s="13" t="n">
        <v>0.031215</v>
      </c>
      <c r="CS516" s="13" t="n">
        <v>-0.000996</v>
      </c>
      <c r="CT516" s="13" t="n">
        <v>0.002585</v>
      </c>
      <c r="CU516" s="13" t="n">
        <v>0.018915</v>
      </c>
      <c r="CV516" s="13" t="n">
        <v>0.015678</v>
      </c>
      <c r="CW516" s="13" t="n">
        <v>-0.05048</v>
      </c>
      <c r="CX516" s="13" t="n">
        <v>0.055583</v>
      </c>
      <c r="CY516" s="13" t="n">
        <v>-0.019604</v>
      </c>
      <c r="CZ516" s="13" t="n">
        <v>0.058722</v>
      </c>
      <c r="DA516" s="13" t="n">
        <v>-0.071201</v>
      </c>
      <c r="DB516" s="13" t="n">
        <v>0.004318</v>
      </c>
      <c r="DC516" s="13" t="n">
        <v>0.011975</v>
      </c>
      <c r="DD516" s="13" t="n">
        <v>-0.07864</v>
      </c>
      <c r="DE516" s="13" t="n">
        <v>0.01079</v>
      </c>
      <c r="DF516" s="13" t="n">
        <v>-0.09489</v>
      </c>
      <c r="DG516" s="13" t="n">
        <v>0.108125</v>
      </c>
      <c r="DH516" s="13" t="n">
        <v>-0.032816</v>
      </c>
      <c r="DI516" s="13" t="n">
        <v>-0.097124</v>
      </c>
      <c r="DJ516" s="13" t="n">
        <v>0.079647</v>
      </c>
      <c r="DK516" s="13" t="n">
        <v>0.052705</v>
      </c>
      <c r="DL516" s="13" t="n">
        <v>-0.052121</v>
      </c>
      <c r="DM516" s="13" t="n">
        <v>0.096082</v>
      </c>
      <c r="DN516" s="13" t="n">
        <v>-0.022839</v>
      </c>
      <c r="DO516" s="13" t="n">
        <v>-0.004812</v>
      </c>
      <c r="DP516" s="13" t="n">
        <v>-0.021756</v>
      </c>
      <c r="DQ516" s="13" t="n">
        <v>-0.020714</v>
      </c>
      <c r="DR516" s="13" t="n">
        <v>0.092361</v>
      </c>
      <c r="DS516" s="13" t="n">
        <v>0.043147</v>
      </c>
      <c r="DT516" s="13" t="n">
        <v>-0.023688</v>
      </c>
      <c r="DV516" s="13" t="n">
        <v>-0.000878</v>
      </c>
      <c r="DW516" s="13" t="n">
        <v>-0.102856</v>
      </c>
      <c r="DX516" s="13" t="n">
        <v>0.0193</v>
      </c>
      <c r="DY516" s="13" t="n">
        <v>-0.118256</v>
      </c>
      <c r="DZ516" s="13" t="n">
        <v>0.112082</v>
      </c>
      <c r="EA516" s="13" t="n">
        <v>0.05047</v>
      </c>
      <c r="EB516" s="13" t="n">
        <v>0.004414</v>
      </c>
      <c r="EC516" s="13" t="n">
        <v>0.045636</v>
      </c>
      <c r="ED516" s="13" t="n">
        <v>-0.085719</v>
      </c>
      <c r="EE516" s="13" t="n">
        <v>0.094344</v>
      </c>
      <c r="EF516" s="13" t="n">
        <v>0.009871</v>
      </c>
      <c r="EG516" s="13" t="n">
        <v>-0.050563</v>
      </c>
      <c r="EH516" s="13" t="n">
        <v>0.032459</v>
      </c>
      <c r="EI516" s="13" t="n">
        <v>0.011985</v>
      </c>
      <c r="EJ516" s="13" t="n">
        <v>0.039272</v>
      </c>
      <c r="EK516" s="13" t="n">
        <v>0.029408</v>
      </c>
      <c r="EL516" s="13" t="n">
        <v>-0.02365</v>
      </c>
      <c r="EM516" s="13" t="n">
        <v>-0.076039</v>
      </c>
      <c r="EN516" s="13" t="n">
        <v>-0.200642</v>
      </c>
      <c r="EO516" s="13" t="n">
        <v>0.153123</v>
      </c>
      <c r="EP516" s="13" t="n">
        <v>0.076251</v>
      </c>
      <c r="EQ516" s="13" t="n">
        <v>0.019646</v>
      </c>
      <c r="ER516" s="13" t="n">
        <v>0.073602</v>
      </c>
      <c r="ES516" s="13" t="n">
        <v>0.033359</v>
      </c>
      <c r="ET516" s="13" t="n">
        <v>-0.034294</v>
      </c>
      <c r="EU516" s="13" t="n">
        <v>0.009723</v>
      </c>
      <c r="EV516" s="13" t="n">
        <v>0.129694</v>
      </c>
      <c r="EW516" s="13" t="n">
        <v>0.059796</v>
      </c>
      <c r="EX516" s="13" t="n">
        <v>0.020209</v>
      </c>
      <c r="EY516" s="13" t="n">
        <v>0.046584</v>
      </c>
      <c r="EZ516" s="13" t="n">
        <v>0.042845</v>
      </c>
      <c r="FA516" s="13" t="n">
        <v>0.034177</v>
      </c>
      <c r="FB516" s="13" t="n">
        <v>-0.007006</v>
      </c>
      <c r="FC516" s="13" t="n">
        <v>0.001047</v>
      </c>
      <c r="FD516" s="13" t="n">
        <v>0.00943</v>
      </c>
      <c r="FE516" s="13" t="n">
        <v>0.0133</v>
      </c>
      <c r="FF516" s="13" t="n">
        <v>-0.050123</v>
      </c>
      <c r="FG516" s="13" t="n">
        <v>0.053583</v>
      </c>
      <c r="FH516" s="13" t="n">
        <v>-0.022478</v>
      </c>
      <c r="FI516" s="13" t="n">
        <v>0.054778</v>
      </c>
      <c r="FJ516" s="13" t="n">
        <v>-0.066878</v>
      </c>
      <c r="FK516" s="13" t="n">
        <v>0.009682</v>
      </c>
      <c r="FL516" s="13" t="n">
        <v>0.003909</v>
      </c>
      <c r="FM516" s="13" t="n">
        <v>-0.078286</v>
      </c>
      <c r="FN516" s="13" t="n">
        <v>-0.002641</v>
      </c>
      <c r="FO516" s="13" t="n">
        <v>-0.100149</v>
      </c>
      <c r="FP516" s="13" t="n">
        <v>0.112838</v>
      </c>
      <c r="FQ516" s="13" t="n">
        <v>-0.035444</v>
      </c>
      <c r="FR516" s="13" t="n">
        <v>-0.097565</v>
      </c>
      <c r="FS516" s="13" t="n">
        <v>0.086619</v>
      </c>
      <c r="FT516" s="13" t="n">
        <v>0.046762</v>
      </c>
      <c r="FU516" s="13" t="n">
        <v>-0.052223</v>
      </c>
      <c r="FV516" s="13" t="n">
        <v>0.109059</v>
      </c>
      <c r="FW516" s="13" t="n">
        <v>-0.020578</v>
      </c>
      <c r="FX516" s="13" t="n">
        <v>-0.00811</v>
      </c>
      <c r="FY516" s="13" t="n">
        <v>-0.020214</v>
      </c>
      <c r="FZ516" s="13" t="n">
        <v>-0.019514</v>
      </c>
      <c r="GA516" s="13" t="n">
        <v>0.096463</v>
      </c>
      <c r="GB516" s="13" t="n">
        <v>0.043151</v>
      </c>
      <c r="GC516" s="13" t="n">
        <v>-0.018811</v>
      </c>
    </row>
    <row r="517" customFormat="false" ht="15" hidden="false" customHeight="false" outlineLevel="0" collapsed="false">
      <c r="B517" s="8" t="str">
        <f aca="false">Deals!B517</f>
        <v>Brinks Co</v>
      </c>
      <c r="C517" s="12" t="n">
        <v>1</v>
      </c>
      <c r="D517" s="13" t="n">
        <v>-0.071238</v>
      </c>
      <c r="E517" s="13" t="n">
        <v>-0.049176</v>
      </c>
      <c r="F517" s="13" t="n">
        <v>0.070115</v>
      </c>
      <c r="G517" s="13" t="n">
        <v>-0.087122</v>
      </c>
      <c r="H517" s="13" t="n">
        <v>0.145398</v>
      </c>
      <c r="I517" s="13" t="n">
        <v>0.067792</v>
      </c>
      <c r="J517" s="13" t="n">
        <v>-0.044475</v>
      </c>
      <c r="K517" s="13" t="n">
        <v>0.059939</v>
      </c>
      <c r="L517" s="13" t="n">
        <v>-0.03478</v>
      </c>
      <c r="M517" s="13" t="n">
        <v>0.054286</v>
      </c>
      <c r="N517" s="13" t="n">
        <v>0.112466</v>
      </c>
      <c r="O517" s="13" t="n">
        <v>-0.165373</v>
      </c>
      <c r="P517" s="13" t="n">
        <v>0.102326</v>
      </c>
      <c r="Q517" s="13" t="n">
        <v>0.024231</v>
      </c>
      <c r="R517" s="13" t="n">
        <v>0.096398</v>
      </c>
      <c r="S517" s="13" t="n">
        <v>-0.024946</v>
      </c>
      <c r="T517" s="13" t="n">
        <v>-0.07157</v>
      </c>
      <c r="U517" s="13" t="n">
        <v>-0.068298</v>
      </c>
      <c r="V517" s="13" t="n">
        <v>-0.335164</v>
      </c>
      <c r="W517" s="13" t="n">
        <v>-0.017867</v>
      </c>
      <c r="X517" s="13" t="n">
        <v>-0.212637</v>
      </c>
      <c r="Y517" s="13" t="n">
        <v>0.134913</v>
      </c>
      <c r="Z517" s="13" t="n">
        <v>-0.022193</v>
      </c>
      <c r="AA517" s="13" t="n">
        <v>0.090417</v>
      </c>
      <c r="AB517" s="13" t="n">
        <v>-0.150331</v>
      </c>
      <c r="AC517" s="13" t="n">
        <v>0.042346</v>
      </c>
      <c r="AD517" s="13" t="n">
        <v>0.570161</v>
      </c>
      <c r="AE517" s="13" t="n">
        <v>0.073025</v>
      </c>
      <c r="AF517" s="13" t="n">
        <v>-0.05375</v>
      </c>
      <c r="AG517" s="13" t="n">
        <v>0.129899</v>
      </c>
      <c r="AH517" s="13" t="n">
        <v>0.031238</v>
      </c>
      <c r="AI517" s="13" t="n">
        <v>0.008709</v>
      </c>
      <c r="AJ517" s="13" t="n">
        <v>-0.053929</v>
      </c>
      <c r="AK517" s="13" t="n">
        <v>0.018963</v>
      </c>
      <c r="AL517" s="13" t="n">
        <v>0.004164</v>
      </c>
      <c r="AM517" s="13" t="n">
        <v>0.015593</v>
      </c>
      <c r="AN517" s="13" t="n">
        <v>-0.190123</v>
      </c>
      <c r="AO517" s="13" t="n">
        <v>0.088152</v>
      </c>
      <c r="AP517" s="13" t="n">
        <v>-0.109175</v>
      </c>
      <c r="AQ517" s="13" t="n">
        <v>0.072106</v>
      </c>
      <c r="AR517" s="13" t="n">
        <v>0.064206</v>
      </c>
      <c r="AS517" s="13" t="n">
        <v>0.006879</v>
      </c>
      <c r="AT517" s="13" t="n">
        <v>-0.029403</v>
      </c>
      <c r="AU517" s="13" t="n">
        <v>-0.133088</v>
      </c>
      <c r="AV517" s="13" t="n">
        <v>0.035284</v>
      </c>
      <c r="AW517" s="13" t="n">
        <v>-0.001973</v>
      </c>
      <c r="AX517" s="13" t="n">
        <v>-0.062099</v>
      </c>
      <c r="AY517" s="13" t="n">
        <v>-0.025641</v>
      </c>
      <c r="AZ517" s="13" t="n">
        <v>-0.123734</v>
      </c>
      <c r="BA517" s="13" t="n">
        <v>0.231007</v>
      </c>
      <c r="BB517" s="13" t="n">
        <v>0.005366</v>
      </c>
      <c r="BC517" s="13" t="n">
        <v>-0.101088</v>
      </c>
      <c r="BD517" s="13" t="n">
        <v>0.221374</v>
      </c>
      <c r="BE517" s="13" t="n">
        <v>-0.002287</v>
      </c>
      <c r="BF517" s="13" t="n">
        <v>0.023755</v>
      </c>
      <c r="BG517" s="13" t="n">
        <v>-0.059132</v>
      </c>
      <c r="BH517" s="13" t="n">
        <v>0.062053</v>
      </c>
      <c r="BI517" s="13" t="n">
        <v>0.01954</v>
      </c>
      <c r="BJ517" s="13" t="n">
        <v>0.078874</v>
      </c>
      <c r="BK517" s="13" t="n">
        <v>0.039063</v>
      </c>
      <c r="BM517" s="13" t="n">
        <v>-0.019284</v>
      </c>
      <c r="BN517" s="13" t="n">
        <v>-0.134942</v>
      </c>
      <c r="BO517" s="13" t="n">
        <v>0.003477</v>
      </c>
      <c r="BP517" s="13" t="n">
        <v>-0.11214</v>
      </c>
      <c r="BQ517" s="13" t="n">
        <v>0.142621</v>
      </c>
      <c r="BR517" s="13" t="n">
        <v>0.067853</v>
      </c>
      <c r="BS517" s="13" t="n">
        <v>-0.013378</v>
      </c>
      <c r="BT517" s="13" t="n">
        <v>0.031745</v>
      </c>
      <c r="BU517" s="13" t="n">
        <v>-0.054149</v>
      </c>
      <c r="BV517" s="13" t="n">
        <v>0.095155</v>
      </c>
      <c r="BW517" s="13" t="n">
        <v>0.030932</v>
      </c>
      <c r="BX517" s="13" t="n">
        <v>-0.053799</v>
      </c>
      <c r="BY517" s="13" t="n">
        <v>-0.033039</v>
      </c>
      <c r="BZ517" s="13" t="n">
        <v>0.038854</v>
      </c>
      <c r="CA517" s="13" t="n">
        <v>0.07419</v>
      </c>
      <c r="CB517" s="13" t="n">
        <v>0.002582</v>
      </c>
      <c r="CC517" s="13" t="n">
        <v>-0.010175</v>
      </c>
      <c r="CD517" s="13" t="n">
        <v>-0.066114</v>
      </c>
      <c r="CE517" s="13" t="n">
        <v>-0.177333</v>
      </c>
      <c r="CF517" s="13" t="n">
        <v>0.175214</v>
      </c>
      <c r="CG517" s="13" t="n">
        <v>0.124257</v>
      </c>
      <c r="CH517" s="13" t="n">
        <v>0.046007</v>
      </c>
      <c r="CI517" s="13" t="n">
        <v>0.011045</v>
      </c>
      <c r="CJ517" s="13" t="n">
        <v>0.084196</v>
      </c>
      <c r="CK517" s="13" t="n">
        <v>-0.031087</v>
      </c>
      <c r="CL517" s="13" t="n">
        <v>0.030388</v>
      </c>
      <c r="CM517" s="13" t="n">
        <v>0.207556</v>
      </c>
      <c r="CN517" s="13" t="n">
        <v>0.12645</v>
      </c>
      <c r="CO517" s="13" t="n">
        <v>0.024415</v>
      </c>
      <c r="CP517" s="13" t="n">
        <v>-0.000483</v>
      </c>
      <c r="CQ517" s="13" t="n">
        <v>-0.047837</v>
      </c>
      <c r="CR517" s="13" t="n">
        <v>0.02869</v>
      </c>
      <c r="CS517" s="13" t="n">
        <v>-0.033421</v>
      </c>
      <c r="CT517" s="13" t="n">
        <v>0.054695</v>
      </c>
      <c r="CU517" s="13" t="n">
        <v>-0.02501</v>
      </c>
      <c r="CV517" s="13" t="n">
        <v>0.019022</v>
      </c>
      <c r="CW517" s="13" t="n">
        <v>-0.038561</v>
      </c>
      <c r="CX517" s="13" t="n">
        <v>0.046626</v>
      </c>
      <c r="CY517" s="13" t="n">
        <v>-0.08576</v>
      </c>
      <c r="CZ517" s="13" t="n">
        <v>0.000968</v>
      </c>
      <c r="DA517" s="13" t="n">
        <v>-0.142109</v>
      </c>
      <c r="DB517" s="13" t="n">
        <v>-0.007716</v>
      </c>
      <c r="DC517" s="13" t="n">
        <v>0.017833</v>
      </c>
      <c r="DD517" s="13" t="n">
        <v>-0.117955</v>
      </c>
      <c r="DE517" s="13" t="n">
        <v>-0.053077</v>
      </c>
      <c r="DF517" s="13" t="n">
        <v>-0.044319</v>
      </c>
      <c r="DG517" s="13" t="n">
        <v>0.116268</v>
      </c>
      <c r="DH517" s="13" t="n">
        <v>-0.038541</v>
      </c>
      <c r="DI517" s="13" t="n">
        <v>-0.088512</v>
      </c>
      <c r="DJ517" s="13" t="n">
        <v>0.034639</v>
      </c>
      <c r="DK517" s="13" t="n">
        <v>0.031372</v>
      </c>
      <c r="DL517" s="13" t="n">
        <v>-0.043533</v>
      </c>
      <c r="DM517" s="13" t="n">
        <v>0.106176</v>
      </c>
      <c r="DN517" s="13" t="n">
        <v>-0.003618</v>
      </c>
      <c r="DO517" s="13" t="n">
        <v>-0.008652</v>
      </c>
      <c r="DP517" s="13" t="n">
        <v>-0.032515</v>
      </c>
      <c r="DQ517" s="13" t="n">
        <v>0.010489</v>
      </c>
      <c r="DR517" s="13" t="n">
        <v>0.068229</v>
      </c>
      <c r="DS517" s="13" t="n">
        <v>0.053331</v>
      </c>
      <c r="DT517" s="13" t="n">
        <v>-0.053394</v>
      </c>
      <c r="DV517" s="13" t="n">
        <v>-0.023636</v>
      </c>
      <c r="DW517" s="13" t="n">
        <v>-0.143435</v>
      </c>
      <c r="DX517" s="13" t="n">
        <v>0.012373</v>
      </c>
      <c r="DY517" s="13" t="n">
        <v>-0.111642</v>
      </c>
      <c r="DZ517" s="13" t="n">
        <v>0.160467</v>
      </c>
      <c r="EA517" s="13" t="n">
        <v>0.062815</v>
      </c>
      <c r="EB517" s="13" t="n">
        <v>-0.010624</v>
      </c>
      <c r="EC517" s="13" t="n">
        <v>0.022678</v>
      </c>
      <c r="ED517" s="13" t="n">
        <v>-0.07708</v>
      </c>
      <c r="EE517" s="13" t="n">
        <v>0.091022</v>
      </c>
      <c r="EF517" s="13" t="n">
        <v>0.026044</v>
      </c>
      <c r="EG517" s="13" t="n">
        <v>-0.051077</v>
      </c>
      <c r="EH517" s="13" t="n">
        <v>-0.027706</v>
      </c>
      <c r="EI517" s="13" t="n">
        <v>0.049115</v>
      </c>
      <c r="EJ517" s="13" t="n">
        <v>0.074613</v>
      </c>
      <c r="EK517" s="13" t="n">
        <v>0.002853</v>
      </c>
      <c r="EL517" s="13" t="n">
        <v>-0.004408</v>
      </c>
      <c r="EM517" s="13" t="n">
        <v>-0.062037</v>
      </c>
      <c r="EN517" s="13" t="n">
        <v>-0.189678</v>
      </c>
      <c r="EO517" s="13" t="n">
        <v>0.196761</v>
      </c>
      <c r="EP517" s="13" t="n">
        <v>0.118762</v>
      </c>
      <c r="EQ517" s="13" t="n">
        <v>0.046814</v>
      </c>
      <c r="ER517" s="13" t="n">
        <v>0.008228</v>
      </c>
      <c r="ES517" s="13" t="n">
        <v>0.084717</v>
      </c>
      <c r="ET517" s="13" t="n">
        <v>-0.030373</v>
      </c>
      <c r="EU517" s="13" t="n">
        <v>0.034269</v>
      </c>
      <c r="EV517" s="13" t="n">
        <v>0.21392</v>
      </c>
      <c r="EW517" s="13" t="n">
        <v>0.129432</v>
      </c>
      <c r="EX517" s="13" t="n">
        <v>0.017059</v>
      </c>
      <c r="EY517" s="13" t="n">
        <v>0.021424</v>
      </c>
      <c r="EZ517" s="13" t="n">
        <v>-0.036464</v>
      </c>
      <c r="FA517" s="13" t="n">
        <v>0.030769</v>
      </c>
      <c r="FB517" s="13" t="n">
        <v>-0.028421</v>
      </c>
      <c r="FC517" s="13" t="n">
        <v>0.061708</v>
      </c>
      <c r="FD517" s="13" t="n">
        <v>-0.023545</v>
      </c>
      <c r="FE517" s="13" t="n">
        <v>0.015868</v>
      </c>
      <c r="FF517" s="13" t="n">
        <v>-0.039964</v>
      </c>
      <c r="FG517" s="13" t="n">
        <v>0.047113</v>
      </c>
      <c r="FH517" s="13" t="n">
        <v>-0.084736</v>
      </c>
      <c r="FI517" s="13" t="n">
        <v>-0.003415</v>
      </c>
      <c r="FJ517" s="13" t="n">
        <v>-0.141596</v>
      </c>
      <c r="FK517" s="13" t="n">
        <v>-0.016339</v>
      </c>
      <c r="FL517" s="13" t="n">
        <v>0.004296</v>
      </c>
      <c r="FM517" s="13" t="n">
        <v>-0.138311</v>
      </c>
      <c r="FN517" s="13" t="n">
        <v>-0.045222</v>
      </c>
      <c r="FO517" s="13" t="n">
        <v>-0.046504</v>
      </c>
      <c r="FP517" s="13" t="n">
        <v>0.116767</v>
      </c>
      <c r="FQ517" s="13" t="n">
        <v>-0.030875</v>
      </c>
      <c r="FR517" s="13" t="n">
        <v>-0.092886</v>
      </c>
      <c r="FS517" s="13" t="n">
        <v>0.038196</v>
      </c>
      <c r="FT517" s="13" t="n">
        <v>0.031364</v>
      </c>
      <c r="FU517" s="13" t="n">
        <v>-0.050589</v>
      </c>
      <c r="FV517" s="13" t="n">
        <v>0.12749</v>
      </c>
      <c r="FW517" s="13" t="n">
        <v>-0.008377</v>
      </c>
      <c r="FX517" s="13" t="n">
        <v>-0.018392</v>
      </c>
      <c r="FY517" s="13" t="n">
        <v>-0.031244</v>
      </c>
      <c r="FZ517" s="13" t="n">
        <v>0.024876</v>
      </c>
      <c r="GA517" s="13" t="n">
        <v>0.074528</v>
      </c>
      <c r="GB517" s="13" t="n">
        <v>0.058153</v>
      </c>
      <c r="GC517" s="13" t="n">
        <v>-0.055866</v>
      </c>
    </row>
    <row r="518" customFormat="false" ht="15" hidden="false" customHeight="false" outlineLevel="0" collapsed="false">
      <c r="B518" s="8" t="str">
        <f aca="false">Deals!B518</f>
        <v>Interface Inc</v>
      </c>
      <c r="C518" s="12" t="n">
        <v>1</v>
      </c>
      <c r="D518" s="13" t="n">
        <v>-0.008493</v>
      </c>
      <c r="E518" s="13" t="n">
        <v>-0.302355</v>
      </c>
      <c r="F518" s="13" t="n">
        <v>-0.001535</v>
      </c>
      <c r="G518" s="13" t="n">
        <v>-0.12037</v>
      </c>
      <c r="H518" s="13" t="n">
        <v>0.151579</v>
      </c>
      <c r="I518" s="13" t="n">
        <v>0.081658</v>
      </c>
      <c r="J518" s="13" t="n">
        <v>-0.133239</v>
      </c>
      <c r="K518" s="13" t="n">
        <v>0.046997</v>
      </c>
      <c r="L518" s="13" t="n">
        <v>-0.093828</v>
      </c>
      <c r="M518" s="13" t="n">
        <v>0.059433</v>
      </c>
      <c r="N518" s="13" t="n">
        <v>-0.09589</v>
      </c>
      <c r="O518" s="13" t="n">
        <v>-0.198052</v>
      </c>
      <c r="P518" s="13" t="n">
        <v>0.306787</v>
      </c>
      <c r="Q518" s="13" t="n">
        <v>0.151662</v>
      </c>
      <c r="R518" s="13" t="n">
        <v>0.01353</v>
      </c>
      <c r="S518" s="13" t="n">
        <v>-0.011912</v>
      </c>
      <c r="T518" s="13" t="n">
        <v>-0.030741</v>
      </c>
      <c r="U518" s="13" t="n">
        <v>-0.092662</v>
      </c>
      <c r="V518" s="13" t="n">
        <v>-0.477382</v>
      </c>
      <c r="W518" s="13" t="n">
        <v>0.222222</v>
      </c>
      <c r="X518" s="13" t="n">
        <v>-0.081169</v>
      </c>
      <c r="Y518" s="13" t="n">
        <v>-0.040047</v>
      </c>
      <c r="Z518" s="13" t="n">
        <v>-0.019656</v>
      </c>
      <c r="AA518" s="13" t="n">
        <v>-0.052632</v>
      </c>
      <c r="AB518" s="13" t="n">
        <v>-0.189153</v>
      </c>
      <c r="AC518" s="13" t="n">
        <v>0.001634</v>
      </c>
      <c r="AD518" s="13" t="n">
        <v>0.361338</v>
      </c>
      <c r="AE518" s="13" t="n">
        <v>0.259437</v>
      </c>
      <c r="AF518" s="13" t="n">
        <v>-0.04381</v>
      </c>
      <c r="AG518" s="13" t="n">
        <v>0.237052</v>
      </c>
      <c r="AH518" s="13" t="n">
        <v>0.005636</v>
      </c>
      <c r="AI518" s="13" t="n">
        <v>0.028846</v>
      </c>
      <c r="AJ518" s="13" t="n">
        <v>0.272586</v>
      </c>
      <c r="AK518" s="13" t="n">
        <v>-0.063035</v>
      </c>
      <c r="AL518" s="13" t="n">
        <v>-0.057516</v>
      </c>
      <c r="AM518" s="13" t="n">
        <v>-0.002774</v>
      </c>
      <c r="AN518" s="13" t="n">
        <v>0.054242</v>
      </c>
      <c r="AO518" s="13" t="n">
        <v>-0.052145</v>
      </c>
      <c r="AP518" s="13" t="n">
        <v>-0.006964</v>
      </c>
      <c r="AQ518" s="13" t="n">
        <v>0.119215</v>
      </c>
      <c r="AR518" s="13" t="n">
        <v>-0.168652</v>
      </c>
      <c r="AS518" s="13" t="n">
        <v>-0.015837</v>
      </c>
      <c r="AT518" s="13" t="n">
        <v>0.040613</v>
      </c>
      <c r="AU518" s="13" t="n">
        <v>-0.064849</v>
      </c>
      <c r="AV518" s="13" t="n">
        <v>0.133964</v>
      </c>
      <c r="AW518" s="13" t="n">
        <v>-0.128562</v>
      </c>
      <c r="AX518" s="13" t="n">
        <v>0.155502</v>
      </c>
      <c r="AY518" s="13" t="n">
        <v>-0.229124</v>
      </c>
      <c r="AZ518" s="13" t="n">
        <v>-0.19427</v>
      </c>
      <c r="BA518" s="13" t="n">
        <v>0.258065</v>
      </c>
      <c r="BB518" s="13" t="n">
        <v>-0.04244</v>
      </c>
      <c r="BC518" s="13" t="n">
        <v>-0.088643</v>
      </c>
      <c r="BD518" s="13" t="n">
        <v>0.152989</v>
      </c>
      <c r="BE518" s="13" t="n">
        <v>-0.224956</v>
      </c>
      <c r="BF518" s="13" t="n">
        <v>-0.078231</v>
      </c>
      <c r="BG518" s="13" t="n">
        <v>-0.034483</v>
      </c>
      <c r="BH518" s="13" t="n">
        <v>-0.116071</v>
      </c>
      <c r="BI518" s="13" t="n">
        <v>0.269841</v>
      </c>
      <c r="BJ518" s="13" t="n">
        <v>0.11149</v>
      </c>
      <c r="BK518" s="13" t="n">
        <v>0.058342</v>
      </c>
      <c r="BM518" s="13" t="n">
        <v>-0.013809</v>
      </c>
      <c r="BN518" s="13" t="n">
        <v>-0.119007</v>
      </c>
      <c r="BO518" s="13" t="n">
        <v>0.020122</v>
      </c>
      <c r="BP518" s="13" t="n">
        <v>-0.112532</v>
      </c>
      <c r="BQ518" s="13" t="n">
        <v>0.112732</v>
      </c>
      <c r="BR518" s="13" t="n">
        <v>0.066709</v>
      </c>
      <c r="BS518" s="13" t="n">
        <v>-0.014107</v>
      </c>
      <c r="BT518" s="13" t="n">
        <v>0.018687</v>
      </c>
      <c r="BU518" s="13" t="n">
        <v>-0.074215</v>
      </c>
      <c r="BV518" s="13" t="n">
        <v>0.08799</v>
      </c>
      <c r="BW518" s="13" t="n">
        <v>0.010865</v>
      </c>
      <c r="BX518" s="13" t="n">
        <v>-0.068612</v>
      </c>
      <c r="BY518" s="13" t="n">
        <v>0.020228</v>
      </c>
      <c r="BZ518" s="13" t="n">
        <v>0.045545</v>
      </c>
      <c r="CA518" s="13" t="n">
        <v>0.034777</v>
      </c>
      <c r="CB518" s="13" t="n">
        <v>0.020253</v>
      </c>
      <c r="CC518" s="13" t="n">
        <v>-0.022761</v>
      </c>
      <c r="CD518" s="13" t="n">
        <v>-0.082683</v>
      </c>
      <c r="CE518" s="13" t="n">
        <v>-0.18923</v>
      </c>
      <c r="CF518" s="13" t="n">
        <v>0.123242</v>
      </c>
      <c r="CG518" s="13" t="n">
        <v>0.073671</v>
      </c>
      <c r="CH518" s="13" t="n">
        <v>0.028131</v>
      </c>
      <c r="CI518" s="13" t="n">
        <v>0.035905</v>
      </c>
      <c r="CJ518" s="13" t="n">
        <v>0.069178</v>
      </c>
      <c r="CK518" s="13" t="n">
        <v>-0.047385</v>
      </c>
      <c r="CL518" s="13" t="n">
        <v>0.03365</v>
      </c>
      <c r="CM518" s="13" t="n">
        <v>0.188158</v>
      </c>
      <c r="CN518" s="13" t="n">
        <v>0.101547</v>
      </c>
      <c r="CO518" s="13" t="n">
        <v>0.049816</v>
      </c>
      <c r="CP518" s="13" t="n">
        <v>0.086155</v>
      </c>
      <c r="CQ518" s="13" t="n">
        <v>-0.008262</v>
      </c>
      <c r="CR518" s="13" t="n">
        <v>0.015677</v>
      </c>
      <c r="CS518" s="13" t="n">
        <v>0.002446</v>
      </c>
      <c r="CT518" s="13" t="n">
        <v>0.035313</v>
      </c>
      <c r="CU518" s="13" t="n">
        <v>-0.028278</v>
      </c>
      <c r="CV518" s="13" t="n">
        <v>0.024312</v>
      </c>
      <c r="CW518" s="13" t="n">
        <v>-0.041121</v>
      </c>
      <c r="CX518" s="13" t="n">
        <v>0.023534</v>
      </c>
      <c r="CY518" s="13" t="n">
        <v>-0.034555</v>
      </c>
      <c r="CZ518" s="13" t="n">
        <v>0.001539</v>
      </c>
      <c r="DA518" s="13" t="n">
        <v>-0.116597</v>
      </c>
      <c r="DB518" s="13" t="n">
        <v>0.020508</v>
      </c>
      <c r="DC518" s="13" t="n">
        <v>0.022185</v>
      </c>
      <c r="DD518" s="13" t="n">
        <v>-0.119564</v>
      </c>
      <c r="DE518" s="13" t="n">
        <v>-0.028738</v>
      </c>
      <c r="DF518" s="13" t="n">
        <v>-0.063921</v>
      </c>
      <c r="DG518" s="13" t="n">
        <v>0.135102</v>
      </c>
      <c r="DH518" s="13" t="n">
        <v>-0.007929</v>
      </c>
      <c r="DI518" s="13" t="n">
        <v>-0.088004</v>
      </c>
      <c r="DJ518" s="13" t="n">
        <v>0.092762</v>
      </c>
      <c r="DK518" s="13" t="n">
        <v>-0.018141</v>
      </c>
      <c r="DL518" s="13" t="n">
        <v>-0.073757</v>
      </c>
      <c r="DM518" s="13" t="n">
        <v>0.160132</v>
      </c>
      <c r="DN518" s="13" t="n">
        <v>-0.029084</v>
      </c>
      <c r="DO518" s="13" t="n">
        <v>-0.030294</v>
      </c>
      <c r="DP518" s="13" t="n">
        <v>0.000974</v>
      </c>
      <c r="DQ518" s="13" t="n">
        <v>0.034374</v>
      </c>
      <c r="DR518" s="13" t="n">
        <v>0.071376</v>
      </c>
      <c r="DS518" s="13" t="n">
        <v>0.055658</v>
      </c>
      <c r="DT518" s="13" t="n">
        <v>-0.070227</v>
      </c>
      <c r="DV518" s="13" t="n">
        <v>-0.015263</v>
      </c>
      <c r="DW518" s="13" t="n">
        <v>-0.120172</v>
      </c>
      <c r="DX518" s="13" t="n">
        <v>0.01328</v>
      </c>
      <c r="DY518" s="13" t="n">
        <v>-0.113586</v>
      </c>
      <c r="DZ518" s="13" t="n">
        <v>0.120625</v>
      </c>
      <c r="EA518" s="13" t="n">
        <v>0.054428</v>
      </c>
      <c r="EB518" s="13" t="n">
        <v>-0.012992</v>
      </c>
      <c r="EC518" s="13" t="n">
        <v>0.019457</v>
      </c>
      <c r="ED518" s="13" t="n">
        <v>-0.071685</v>
      </c>
      <c r="EE518" s="13" t="n">
        <v>0.088369</v>
      </c>
      <c r="EF518" s="13" t="n">
        <v>0.005833</v>
      </c>
      <c r="EG518" s="13" t="n">
        <v>-0.072302</v>
      </c>
      <c r="EH518" s="13" t="n">
        <v>0.023966</v>
      </c>
      <c r="EI518" s="13" t="n">
        <v>0.044</v>
      </c>
      <c r="EJ518" s="13" t="n">
        <v>0.042206</v>
      </c>
      <c r="EK518" s="13" t="n">
        <v>0.028126</v>
      </c>
      <c r="EL518" s="13" t="n">
        <v>-0.03094</v>
      </c>
      <c r="EM518" s="13" t="n">
        <v>-0.085403</v>
      </c>
      <c r="EN518" s="13" t="n">
        <v>-0.202687</v>
      </c>
      <c r="EO518" s="13" t="n">
        <v>0.213269</v>
      </c>
      <c r="EP518" s="13" t="n">
        <v>0.06545</v>
      </c>
      <c r="EQ518" s="13" t="n">
        <v>0.042922</v>
      </c>
      <c r="ER518" s="13" t="n">
        <v>0.025254</v>
      </c>
      <c r="ES518" s="13" t="n">
        <v>0.076086</v>
      </c>
      <c r="ET518" s="13" t="n">
        <v>-0.053883</v>
      </c>
      <c r="EU518" s="13" t="n">
        <v>0.035066</v>
      </c>
      <c r="EV518" s="13" t="n">
        <v>0.203256</v>
      </c>
      <c r="EW518" s="13" t="n">
        <v>0.100877</v>
      </c>
      <c r="EX518" s="13" t="n">
        <v>0.053073</v>
      </c>
      <c r="EY518" s="13" t="n">
        <v>0.075831</v>
      </c>
      <c r="EZ518" s="13" t="n">
        <v>-0.001805</v>
      </c>
      <c r="FA518" s="13" t="n">
        <v>0.008333</v>
      </c>
      <c r="FB518" s="13" t="n">
        <v>-0.008533</v>
      </c>
      <c r="FC518" s="13" t="n">
        <v>0.032572</v>
      </c>
      <c r="FD518" s="13" t="n">
        <v>-0.030216</v>
      </c>
      <c r="FE518" s="13" t="n">
        <v>0.020798</v>
      </c>
      <c r="FF518" s="13" t="n">
        <v>-0.040113</v>
      </c>
      <c r="FG518" s="13" t="n">
        <v>0.024885</v>
      </c>
      <c r="FH518" s="13" t="n">
        <v>-0.052054</v>
      </c>
      <c r="FI518" s="13" t="n">
        <v>0.002106</v>
      </c>
      <c r="FJ518" s="13" t="n">
        <v>-0.122474</v>
      </c>
      <c r="FK518" s="13" t="n">
        <v>0.004163</v>
      </c>
      <c r="FL518" s="13" t="n">
        <v>0.029007</v>
      </c>
      <c r="FM518" s="13" t="n">
        <v>-0.150847</v>
      </c>
      <c r="FN518" s="13" t="n">
        <v>-0.038851</v>
      </c>
      <c r="FO518" s="13" t="n">
        <v>-0.043457</v>
      </c>
      <c r="FP518" s="13" t="n">
        <v>0.133239</v>
      </c>
      <c r="FQ518" s="13" t="n">
        <v>0.00337</v>
      </c>
      <c r="FR518" s="13" t="n">
        <v>-0.088268</v>
      </c>
      <c r="FS518" s="13" t="n">
        <v>0.09263</v>
      </c>
      <c r="FT518" s="13" t="n">
        <v>-0.008961</v>
      </c>
      <c r="FU518" s="13" t="n">
        <v>-0.073196</v>
      </c>
      <c r="FV518" s="13" t="n">
        <v>0.179925</v>
      </c>
      <c r="FW518" s="13" t="n">
        <v>-0.037455</v>
      </c>
      <c r="FX518" s="13" t="n">
        <v>-0.045087</v>
      </c>
      <c r="FY518" s="13" t="n">
        <v>-0.007067</v>
      </c>
      <c r="FZ518" s="13" t="n">
        <v>0.026671</v>
      </c>
      <c r="GA518" s="13" t="n">
        <v>0.081708</v>
      </c>
      <c r="GB518" s="13" t="n">
        <v>0.048745</v>
      </c>
      <c r="GC518" s="13" t="n">
        <v>-0.067184</v>
      </c>
    </row>
    <row r="519" customFormat="false" ht="15" hidden="false" customHeight="false" outlineLevel="0" collapsed="false">
      <c r="B519" s="8" t="str">
        <f aca="false">Deals!B519</f>
        <v>Strategic Education, Inc.</v>
      </c>
      <c r="C519" s="12" t="n">
        <v>1</v>
      </c>
      <c r="D519" s="13" t="n">
        <v>-0.012539</v>
      </c>
      <c r="E519" s="13" t="n">
        <v>-0.081807</v>
      </c>
      <c r="F519" s="13" t="n">
        <v>0.088778</v>
      </c>
      <c r="G519" s="13" t="n">
        <v>-0.169023</v>
      </c>
      <c r="H519" s="13" t="n">
        <v>-0.035443</v>
      </c>
      <c r="I519" s="13" t="n">
        <v>0.19543</v>
      </c>
      <c r="J519" s="13" t="n">
        <v>0.007876</v>
      </c>
      <c r="K519" s="13" t="n">
        <v>0.091691</v>
      </c>
      <c r="L519" s="13" t="n">
        <v>0.231182</v>
      </c>
      <c r="M519" s="13" t="n">
        <v>0.011421</v>
      </c>
      <c r="N519" s="13" t="n">
        <v>-5.6E-005</v>
      </c>
      <c r="O519" s="13" t="n">
        <v>-0.046407</v>
      </c>
      <c r="P519" s="13" t="n">
        <v>-0.197069</v>
      </c>
      <c r="Q519" s="13" t="n">
        <v>-0.094569</v>
      </c>
      <c r="R519" s="13" t="n">
        <v>0.156954</v>
      </c>
      <c r="S519" s="13" t="n">
        <v>0.121067</v>
      </c>
      <c r="T519" s="13" t="n">
        <v>0.021334</v>
      </c>
      <c r="U519" s="13" t="n">
        <v>-0.091873</v>
      </c>
      <c r="V519" s="13" t="n">
        <v>-0.047632</v>
      </c>
      <c r="W519" s="13" t="n">
        <v>0.139811</v>
      </c>
      <c r="X519" s="13" t="n">
        <v>0.068613</v>
      </c>
      <c r="Y519" s="13" t="n">
        <v>-0.094205</v>
      </c>
      <c r="Z519" s="13" t="n">
        <v>-0.178588</v>
      </c>
      <c r="AA519" s="13" t="n">
        <v>-0.187307</v>
      </c>
      <c r="AB519" s="13" t="n">
        <v>-0.102369</v>
      </c>
      <c r="AC519" s="13" t="n">
        <v>-0.091943</v>
      </c>
      <c r="AD519" s="13" t="n">
        <v>0.137611</v>
      </c>
      <c r="AE519" s="13" t="n">
        <v>0.015337</v>
      </c>
      <c r="AF519" s="13" t="n">
        <v>-0.07301</v>
      </c>
      <c r="AG519" s="13" t="n">
        <v>0.028856</v>
      </c>
      <c r="AH519" s="13" t="n">
        <v>0.017488</v>
      </c>
      <c r="AI519" s="13" t="n">
        <v>-0.183332</v>
      </c>
      <c r="AJ519" s="13" t="n">
        <v>-0.048228</v>
      </c>
      <c r="AK519" s="13" t="n">
        <v>0.073687</v>
      </c>
      <c r="AL519" s="13" t="n">
        <v>0.042466</v>
      </c>
      <c r="AM519" s="13" t="n">
        <v>-0.012738</v>
      </c>
      <c r="AN519" s="13" t="n">
        <v>-0.091722</v>
      </c>
      <c r="AO519" s="13" t="n">
        <v>-0.032482</v>
      </c>
      <c r="AP519" s="13" t="n">
        <v>-0.206861</v>
      </c>
      <c r="AQ519" s="13" t="n">
        <v>0.081121</v>
      </c>
      <c r="AR519" s="13" t="n">
        <v>0.031466</v>
      </c>
      <c r="AS519" s="13" t="n">
        <v>-0.010727</v>
      </c>
      <c r="AT519" s="13" t="n">
        <v>0.13487</v>
      </c>
      <c r="AU519" s="13" t="n">
        <v>-0.026815</v>
      </c>
      <c r="AV519" s="13" t="n">
        <v>0.028173</v>
      </c>
      <c r="AW519" s="13" t="n">
        <v>0.072318</v>
      </c>
      <c r="AX519" s="13" t="n">
        <v>0.01771</v>
      </c>
      <c r="AY519" s="13" t="n">
        <v>-0.099262</v>
      </c>
      <c r="AZ519" s="13" t="n">
        <v>-0.041577</v>
      </c>
      <c r="BA519" s="13" t="n">
        <v>0.123596</v>
      </c>
      <c r="BB519" s="13" t="n">
        <v>0.194203</v>
      </c>
      <c r="BC519" s="13" t="n">
        <v>-0.042543</v>
      </c>
      <c r="BD519" s="13" t="n">
        <v>0.191905</v>
      </c>
      <c r="BE519" s="13" t="n">
        <v>-0.08677</v>
      </c>
      <c r="BF519" s="13" t="n">
        <v>0.060762</v>
      </c>
      <c r="BG519" s="13" t="n">
        <v>-0.020372</v>
      </c>
      <c r="BH519" s="13" t="n">
        <v>-0.096477</v>
      </c>
      <c r="BI519" s="13" t="n">
        <v>-0.140286</v>
      </c>
      <c r="BJ519" s="13" t="n">
        <v>0.107017</v>
      </c>
      <c r="BK519" s="13" t="n">
        <v>0.039947</v>
      </c>
      <c r="BM519" s="13" t="n">
        <v>-0.014745</v>
      </c>
      <c r="BN519" s="13" t="n">
        <v>-0.126874</v>
      </c>
      <c r="BO519" s="13" t="n">
        <v>0.032953</v>
      </c>
      <c r="BP519" s="13" t="n">
        <v>-0.121824</v>
      </c>
      <c r="BQ519" s="13" t="n">
        <v>0.105013</v>
      </c>
      <c r="BR519" s="13" t="n">
        <v>0.062329</v>
      </c>
      <c r="BS519" s="13" t="n">
        <v>-0.003609</v>
      </c>
      <c r="BT519" s="13" t="n">
        <v>0.031597</v>
      </c>
      <c r="BU519" s="13" t="n">
        <v>-0.087487</v>
      </c>
      <c r="BV519" s="13" t="n">
        <v>0.087277</v>
      </c>
      <c r="BW519" s="13" t="n">
        <v>-0.028809</v>
      </c>
      <c r="BX519" s="13" t="n">
        <v>-0.01142</v>
      </c>
      <c r="BY519" s="13" t="n">
        <v>-0.016157</v>
      </c>
      <c r="BZ519" s="13" t="n">
        <v>0.036256</v>
      </c>
      <c r="CA519" s="13" t="n">
        <v>0.080028</v>
      </c>
      <c r="CB519" s="13" t="n">
        <v>0.039635</v>
      </c>
      <c r="CC519" s="13" t="n">
        <v>-0.02818</v>
      </c>
      <c r="CD519" s="13" t="n">
        <v>-0.076341</v>
      </c>
      <c r="CE519" s="13" t="n">
        <v>-0.193604</v>
      </c>
      <c r="CF519" s="13" t="n">
        <v>0.193768</v>
      </c>
      <c r="CG519" s="13" t="n">
        <v>0.102705</v>
      </c>
      <c r="CH519" s="13" t="n">
        <v>0.05686</v>
      </c>
      <c r="CI519" s="13" t="n">
        <v>0.007253</v>
      </c>
      <c r="CJ519" s="13" t="n">
        <v>0.079862</v>
      </c>
      <c r="CK519" s="13" t="n">
        <v>0.003401</v>
      </c>
      <c r="CL519" s="13" t="n">
        <v>-0.019809</v>
      </c>
      <c r="CM519" s="13" t="n">
        <v>0.214791</v>
      </c>
      <c r="CN519" s="13" t="n">
        <v>0.115065</v>
      </c>
      <c r="CO519" s="13" t="n">
        <v>0.116678</v>
      </c>
      <c r="CP519" s="13" t="n">
        <v>0.040745</v>
      </c>
      <c r="CQ519" s="13" t="n">
        <v>-0.048473</v>
      </c>
      <c r="CR519" s="13" t="n">
        <v>0.032353</v>
      </c>
      <c r="CS519" s="13" t="n">
        <v>-0.025949</v>
      </c>
      <c r="CT519" s="13" t="n">
        <v>0.06983</v>
      </c>
      <c r="CU519" s="13" t="n">
        <v>-0.075376</v>
      </c>
      <c r="CV519" s="13" t="n">
        <v>0.020545</v>
      </c>
      <c r="CW519" s="13" t="n">
        <v>-0.052806</v>
      </c>
      <c r="CX519" s="13" t="n">
        <v>0.024457</v>
      </c>
      <c r="CY519" s="13" t="n">
        <v>-0.080613</v>
      </c>
      <c r="CZ519" s="13" t="n">
        <v>-0.005266</v>
      </c>
      <c r="DA519" s="13" t="n">
        <v>-0.163775</v>
      </c>
      <c r="DB519" s="13" t="n">
        <v>-0.001611</v>
      </c>
      <c r="DC519" s="13" t="n">
        <v>0.012199</v>
      </c>
      <c r="DD519" s="13" t="n">
        <v>-0.180685</v>
      </c>
      <c r="DE519" s="13" t="n">
        <v>-0.032766</v>
      </c>
      <c r="DF519" s="13" t="n">
        <v>-0.019338</v>
      </c>
      <c r="DG519" s="13" t="n">
        <v>0.128546</v>
      </c>
      <c r="DH519" s="13" t="n">
        <v>0.036743</v>
      </c>
      <c r="DI519" s="13" t="n">
        <v>-0.088022</v>
      </c>
      <c r="DJ519" s="13" t="n">
        <v>0.076143</v>
      </c>
      <c r="DK519" s="13" t="n">
        <v>-0.002315</v>
      </c>
      <c r="DL519" s="13" t="n">
        <v>-0.050589</v>
      </c>
      <c r="DM519" s="13" t="n">
        <v>0.141421</v>
      </c>
      <c r="DN519" s="13" t="n">
        <v>-0.040665</v>
      </c>
      <c r="DO519" s="13" t="n">
        <v>-0.034632</v>
      </c>
      <c r="DP519" s="13" t="n">
        <v>-0.027967</v>
      </c>
      <c r="DQ519" s="13" t="n">
        <v>0.012513</v>
      </c>
      <c r="DR519" s="13" t="n">
        <v>0.070349</v>
      </c>
      <c r="DS519" s="13" t="n">
        <v>0.041532</v>
      </c>
      <c r="DT519" s="13" t="n">
        <v>-0.071954</v>
      </c>
      <c r="DV519" s="13" t="n">
        <v>-0.022076</v>
      </c>
      <c r="DW519" s="13" t="n">
        <v>-0.128605</v>
      </c>
      <c r="DX519" s="13" t="n">
        <v>0.03849</v>
      </c>
      <c r="DY519" s="13" t="n">
        <v>-0.118677</v>
      </c>
      <c r="DZ519" s="13" t="n">
        <v>0.111825</v>
      </c>
      <c r="EA519" s="13" t="n">
        <v>0.058983</v>
      </c>
      <c r="EB519" s="13" t="n">
        <v>-0.002331</v>
      </c>
      <c r="EC519" s="13" t="n">
        <v>0.039686</v>
      </c>
      <c r="ED519" s="13" t="n">
        <v>-0.087181</v>
      </c>
      <c r="EE519" s="13" t="n">
        <v>0.089517</v>
      </c>
      <c r="EF519" s="13" t="n">
        <v>-0.030387</v>
      </c>
      <c r="EG519" s="13" t="n">
        <v>-0.027645</v>
      </c>
      <c r="EH519" s="13" t="n">
        <v>-0.007693</v>
      </c>
      <c r="EI519" s="13" t="n">
        <v>0.029804</v>
      </c>
      <c r="EJ519" s="13" t="n">
        <v>0.120162</v>
      </c>
      <c r="EK519" s="13" t="n">
        <v>0.049735</v>
      </c>
      <c r="EL519" s="13" t="n">
        <v>-0.026751</v>
      </c>
      <c r="EM519" s="13" t="n">
        <v>-0.068025</v>
      </c>
      <c r="EN519" s="13" t="n">
        <v>-0.203745</v>
      </c>
      <c r="EO519" s="13" t="n">
        <v>0.199644</v>
      </c>
      <c r="EP519" s="13" t="n">
        <v>0.10533</v>
      </c>
      <c r="EQ519" s="13" t="n">
        <v>0.060359</v>
      </c>
      <c r="ER519" s="13" t="n">
        <v>0.001874</v>
      </c>
      <c r="ES519" s="13" t="n">
        <v>0.087533</v>
      </c>
      <c r="ET519" s="13" t="n">
        <v>-0.011573</v>
      </c>
      <c r="EU519" s="13" t="n">
        <v>-0.028636</v>
      </c>
      <c r="EV519" s="13" t="n">
        <v>0.206308</v>
      </c>
      <c r="EW519" s="13" t="n">
        <v>0.094331</v>
      </c>
      <c r="EX519" s="13" t="n">
        <v>0.112618</v>
      </c>
      <c r="EY519" s="13" t="n">
        <v>0.051624</v>
      </c>
      <c r="EZ519" s="13" t="n">
        <v>-0.046095</v>
      </c>
      <c r="FA519" s="13" t="n">
        <v>0.028573</v>
      </c>
      <c r="FB519" s="13" t="n">
        <v>-0.026132</v>
      </c>
      <c r="FC519" s="13" t="n">
        <v>0.06635</v>
      </c>
      <c r="FD519" s="13" t="n">
        <v>-0.076813</v>
      </c>
      <c r="FE519" s="13" t="n">
        <v>0.018217</v>
      </c>
      <c r="FF519" s="13" t="n">
        <v>-0.053317</v>
      </c>
      <c r="FG519" s="13" t="n">
        <v>0.021146</v>
      </c>
      <c r="FH519" s="13" t="n">
        <v>-0.091985</v>
      </c>
      <c r="FI519" s="13" t="n">
        <v>-0.014805</v>
      </c>
      <c r="FJ519" s="13" t="n">
        <v>-0.173369</v>
      </c>
      <c r="FK519" s="13" t="n">
        <v>-0.012789</v>
      </c>
      <c r="FL519" s="13" t="n">
        <v>0.018464</v>
      </c>
      <c r="FM519" s="13" t="n">
        <v>-0.198696</v>
      </c>
      <c r="FN519" s="13" t="n">
        <v>-0.057167</v>
      </c>
      <c r="FO519" s="13" t="n">
        <v>-0.02625</v>
      </c>
      <c r="FP519" s="13" t="n">
        <v>0.129928</v>
      </c>
      <c r="FQ519" s="13" t="n">
        <v>0.030138</v>
      </c>
      <c r="FR519" s="13" t="n">
        <v>-0.081445</v>
      </c>
      <c r="FS519" s="13" t="n">
        <v>0.087294</v>
      </c>
      <c r="FT519" s="13" t="n">
        <v>-0.006501</v>
      </c>
      <c r="FU519" s="13" t="n">
        <v>-0.051629</v>
      </c>
      <c r="FV519" s="13" t="n">
        <v>0.164361</v>
      </c>
      <c r="FW519" s="13" t="n">
        <v>-0.049102</v>
      </c>
      <c r="FX519" s="13" t="n">
        <v>-0.042333</v>
      </c>
      <c r="FY519" s="13" t="n">
        <v>-0.043651</v>
      </c>
      <c r="FZ519" s="13" t="n">
        <v>0.027983</v>
      </c>
      <c r="GA519" s="13" t="n">
        <v>0.075292</v>
      </c>
      <c r="GB519" s="13" t="n">
        <v>0.041174</v>
      </c>
      <c r="GC519" s="13" t="n">
        <v>-0.071456</v>
      </c>
    </row>
    <row r="520" customFormat="false" ht="15" hidden="false" customHeight="false" outlineLevel="0" collapsed="false">
      <c r="B520" s="8" t="str">
        <f aca="false">Deals!B520</f>
        <v>Ptc Therapeutics, Inc.</v>
      </c>
      <c r="C520" s="12" t="n">
        <v>1</v>
      </c>
      <c r="D520" s="13" t="n">
        <v>0.126018</v>
      </c>
      <c r="E520" s="13" t="n">
        <v>-0.180426</v>
      </c>
      <c r="F520" s="13" t="n">
        <v>-0.077882</v>
      </c>
      <c r="G520" s="13" t="n">
        <v>-0.033784</v>
      </c>
      <c r="H520" s="13" t="n">
        <v>-0.092949</v>
      </c>
      <c r="I520" s="13" t="n">
        <v>0.109541</v>
      </c>
      <c r="J520" s="13" t="n">
        <v>0.089751</v>
      </c>
      <c r="K520" s="13" t="n">
        <v>-0.005845</v>
      </c>
      <c r="L520" s="13" t="n">
        <v>0.071619</v>
      </c>
      <c r="M520" s="13" t="n">
        <v>0.122195</v>
      </c>
      <c r="N520" s="13" t="n">
        <v>0.070444</v>
      </c>
      <c r="O520" s="13" t="n">
        <v>-0.074735</v>
      </c>
      <c r="P520" s="13" t="n">
        <v>-0.241194</v>
      </c>
      <c r="Q520" s="13" t="n">
        <v>0.209048</v>
      </c>
      <c r="R520" s="13" t="n">
        <v>0.148447</v>
      </c>
      <c r="S520" s="13" t="n">
        <v>0.022785</v>
      </c>
      <c r="T520" s="13" t="n">
        <v>0.072247</v>
      </c>
      <c r="U520" s="13" t="n">
        <v>0.064854</v>
      </c>
      <c r="V520" s="13" t="n">
        <v>-0.186543</v>
      </c>
      <c r="W520" s="13" t="n">
        <v>0.141448</v>
      </c>
      <c r="X520" s="13" t="n">
        <v>-0.004124</v>
      </c>
      <c r="Y520" s="13" t="n">
        <v>0.000592</v>
      </c>
      <c r="Z520" s="13" t="n">
        <v>-0.086914</v>
      </c>
      <c r="AA520" s="13" t="n">
        <v>0.066911</v>
      </c>
      <c r="AB520" s="13" t="n">
        <v>-0.054218</v>
      </c>
      <c r="AC520" s="13" t="n">
        <v>0.116364</v>
      </c>
      <c r="AD520" s="13" t="n">
        <v>0.198889</v>
      </c>
      <c r="AE520" s="13" t="n">
        <v>-0.024612</v>
      </c>
      <c r="AF520" s="13" t="n">
        <v>-0.052597</v>
      </c>
      <c r="AG520" s="13" t="n">
        <v>-0.012452</v>
      </c>
      <c r="AH520" s="13" t="n">
        <v>-0.170753</v>
      </c>
      <c r="AI520" s="13" t="n">
        <v>-0.129673</v>
      </c>
      <c r="AJ520" s="13" t="n">
        <v>-0.047076</v>
      </c>
      <c r="AK520" s="13" t="n">
        <v>0.076394</v>
      </c>
      <c r="AL520" s="13" t="n">
        <v>-0.09321</v>
      </c>
      <c r="AM520" s="13" t="n">
        <v>0.138795</v>
      </c>
      <c r="AN520" s="13" t="n">
        <v>-0.147537</v>
      </c>
      <c r="AO520" s="13" t="n">
        <v>0.01935</v>
      </c>
      <c r="AP520" s="13" t="n">
        <v>-0.020301</v>
      </c>
      <c r="AQ520" s="13" t="n">
        <v>0.071851</v>
      </c>
      <c r="AR520" s="13" t="n">
        <v>0.009792</v>
      </c>
      <c r="AS520" s="13" t="n">
        <v>-0.126803</v>
      </c>
      <c r="AT520" s="13" t="n">
        <v>0.062358</v>
      </c>
      <c r="AU520" s="13" t="n">
        <v>-0.053069</v>
      </c>
      <c r="AV520" s="13" t="n">
        <v>-0.168695</v>
      </c>
      <c r="AW520" s="13" t="n">
        <v>0.363977</v>
      </c>
      <c r="AX520" s="13" t="n">
        <v>0.087119</v>
      </c>
      <c r="AY520" s="13" t="n">
        <v>0.146728</v>
      </c>
      <c r="AZ520" s="13" t="n">
        <v>0.005206</v>
      </c>
      <c r="BA520" s="13" t="n">
        <v>-0.246614</v>
      </c>
      <c r="BB520" s="13" t="n">
        <v>0.097039</v>
      </c>
      <c r="BC520" s="13" t="n">
        <v>-0.080019</v>
      </c>
      <c r="BD520" s="13" t="n">
        <v>0.202253</v>
      </c>
      <c r="BE520" s="13" t="n">
        <v>-0.048377</v>
      </c>
      <c r="BF520" s="13" t="n">
        <v>0.109228</v>
      </c>
      <c r="BG520" s="13" t="n">
        <v>0.138315</v>
      </c>
      <c r="BH520" s="13" t="n">
        <v>-0.238847</v>
      </c>
      <c r="BI520" s="13" t="n">
        <v>-0.030975</v>
      </c>
      <c r="BJ520" s="13" t="n">
        <v>-0.008114</v>
      </c>
      <c r="BK520" s="13" t="n">
        <v>-0.020823</v>
      </c>
      <c r="BM520" s="13" t="n">
        <v>-0.014745</v>
      </c>
      <c r="BN520" s="13" t="n">
        <v>-0.126874</v>
      </c>
      <c r="BO520" s="13" t="n">
        <v>0.032953</v>
      </c>
      <c r="BP520" s="13" t="n">
        <v>-0.121824</v>
      </c>
      <c r="BQ520" s="13" t="n">
        <v>0.105013</v>
      </c>
      <c r="BR520" s="13" t="n">
        <v>0.062329</v>
      </c>
      <c r="BS520" s="13" t="n">
        <v>-0.003609</v>
      </c>
      <c r="BT520" s="13" t="n">
        <v>0.031597</v>
      </c>
      <c r="BU520" s="13" t="n">
        <v>-0.087487</v>
      </c>
      <c r="BV520" s="13" t="n">
        <v>0.087277</v>
      </c>
      <c r="BW520" s="13" t="n">
        <v>-0.028809</v>
      </c>
      <c r="BX520" s="13" t="n">
        <v>-0.01142</v>
      </c>
      <c r="BY520" s="13" t="n">
        <v>-0.016157</v>
      </c>
      <c r="BZ520" s="13" t="n">
        <v>0.036256</v>
      </c>
      <c r="CA520" s="13" t="n">
        <v>0.080028</v>
      </c>
      <c r="CB520" s="13" t="n">
        <v>0.039635</v>
      </c>
      <c r="CC520" s="13" t="n">
        <v>-0.02818</v>
      </c>
      <c r="CD520" s="13" t="n">
        <v>-0.076341</v>
      </c>
      <c r="CE520" s="13" t="n">
        <v>-0.193604</v>
      </c>
      <c r="CF520" s="13" t="n">
        <v>0.193768</v>
      </c>
      <c r="CG520" s="13" t="n">
        <v>0.102705</v>
      </c>
      <c r="CH520" s="13" t="n">
        <v>0.05686</v>
      </c>
      <c r="CI520" s="13" t="n">
        <v>0.007253</v>
      </c>
      <c r="CJ520" s="13" t="n">
        <v>0.079862</v>
      </c>
      <c r="CK520" s="13" t="n">
        <v>0.003401</v>
      </c>
      <c r="CL520" s="13" t="n">
        <v>-0.019809</v>
      </c>
      <c r="CM520" s="13" t="n">
        <v>0.214791</v>
      </c>
      <c r="CN520" s="13" t="n">
        <v>0.115065</v>
      </c>
      <c r="CO520" s="13" t="n">
        <v>0.116678</v>
      </c>
      <c r="CP520" s="13" t="n">
        <v>0.040745</v>
      </c>
      <c r="CQ520" s="13" t="n">
        <v>-0.048473</v>
      </c>
      <c r="CR520" s="13" t="n">
        <v>0.032353</v>
      </c>
      <c r="CS520" s="13" t="n">
        <v>-0.025949</v>
      </c>
      <c r="CT520" s="13" t="n">
        <v>0.06983</v>
      </c>
      <c r="CU520" s="13" t="n">
        <v>-0.075376</v>
      </c>
      <c r="CV520" s="13" t="n">
        <v>0.020545</v>
      </c>
      <c r="CW520" s="13" t="n">
        <v>-0.052806</v>
      </c>
      <c r="CX520" s="13" t="n">
        <v>0.024457</v>
      </c>
      <c r="CY520" s="13" t="n">
        <v>-0.080613</v>
      </c>
      <c r="CZ520" s="13" t="n">
        <v>-0.005266</v>
      </c>
      <c r="DA520" s="13" t="n">
        <v>-0.163775</v>
      </c>
      <c r="DB520" s="13" t="n">
        <v>-0.001611</v>
      </c>
      <c r="DC520" s="13" t="n">
        <v>0.012199</v>
      </c>
      <c r="DD520" s="13" t="n">
        <v>-0.180685</v>
      </c>
      <c r="DE520" s="13" t="n">
        <v>-0.032766</v>
      </c>
      <c r="DF520" s="13" t="n">
        <v>-0.019338</v>
      </c>
      <c r="DG520" s="13" t="n">
        <v>0.128546</v>
      </c>
      <c r="DH520" s="13" t="n">
        <v>0.036743</v>
      </c>
      <c r="DI520" s="13" t="n">
        <v>-0.088022</v>
      </c>
      <c r="DJ520" s="13" t="n">
        <v>0.076143</v>
      </c>
      <c r="DK520" s="13" t="n">
        <v>-0.002315</v>
      </c>
      <c r="DL520" s="13" t="n">
        <v>-0.050589</v>
      </c>
      <c r="DM520" s="13" t="n">
        <v>0.141421</v>
      </c>
      <c r="DN520" s="13" t="n">
        <v>-0.040665</v>
      </c>
      <c r="DO520" s="13" t="n">
        <v>-0.034632</v>
      </c>
      <c r="DP520" s="13" t="n">
        <v>-0.027967</v>
      </c>
      <c r="DQ520" s="13" t="n">
        <v>0.012513</v>
      </c>
      <c r="DR520" s="13" t="n">
        <v>0.070349</v>
      </c>
      <c r="DS520" s="13" t="n">
        <v>0.041532</v>
      </c>
      <c r="DT520" s="13" t="n">
        <v>-0.071954</v>
      </c>
      <c r="DV520" s="13" t="n">
        <v>-0.022076</v>
      </c>
      <c r="DW520" s="13" t="n">
        <v>-0.128605</v>
      </c>
      <c r="DX520" s="13" t="n">
        <v>0.03849</v>
      </c>
      <c r="DY520" s="13" t="n">
        <v>-0.118677</v>
      </c>
      <c r="DZ520" s="13" t="n">
        <v>0.111825</v>
      </c>
      <c r="EA520" s="13" t="n">
        <v>0.058983</v>
      </c>
      <c r="EB520" s="13" t="n">
        <v>-0.002331</v>
      </c>
      <c r="EC520" s="13" t="n">
        <v>0.039686</v>
      </c>
      <c r="ED520" s="13" t="n">
        <v>-0.087181</v>
      </c>
      <c r="EE520" s="13" t="n">
        <v>0.089517</v>
      </c>
      <c r="EF520" s="13" t="n">
        <v>-0.030387</v>
      </c>
      <c r="EG520" s="13" t="n">
        <v>-0.027645</v>
      </c>
      <c r="EH520" s="13" t="n">
        <v>-0.007693</v>
      </c>
      <c r="EI520" s="13" t="n">
        <v>0.029804</v>
      </c>
      <c r="EJ520" s="13" t="n">
        <v>0.120162</v>
      </c>
      <c r="EK520" s="13" t="n">
        <v>0.049735</v>
      </c>
      <c r="EL520" s="13" t="n">
        <v>-0.026751</v>
      </c>
      <c r="EM520" s="13" t="n">
        <v>-0.068025</v>
      </c>
      <c r="EN520" s="13" t="n">
        <v>-0.203745</v>
      </c>
      <c r="EO520" s="13" t="n">
        <v>0.199644</v>
      </c>
      <c r="EP520" s="13" t="n">
        <v>0.10533</v>
      </c>
      <c r="EQ520" s="13" t="n">
        <v>0.060359</v>
      </c>
      <c r="ER520" s="13" t="n">
        <v>0.001874</v>
      </c>
      <c r="ES520" s="13" t="n">
        <v>0.087533</v>
      </c>
      <c r="ET520" s="13" t="n">
        <v>-0.011573</v>
      </c>
      <c r="EU520" s="13" t="n">
        <v>-0.028636</v>
      </c>
      <c r="EV520" s="13" t="n">
        <v>0.206308</v>
      </c>
      <c r="EW520" s="13" t="n">
        <v>0.094331</v>
      </c>
      <c r="EX520" s="13" t="n">
        <v>0.112618</v>
      </c>
      <c r="EY520" s="13" t="n">
        <v>0.051624</v>
      </c>
      <c r="EZ520" s="13" t="n">
        <v>-0.046095</v>
      </c>
      <c r="FA520" s="13" t="n">
        <v>0.028573</v>
      </c>
      <c r="FB520" s="13" t="n">
        <v>-0.026132</v>
      </c>
      <c r="FC520" s="13" t="n">
        <v>0.06635</v>
      </c>
      <c r="FD520" s="13" t="n">
        <v>-0.076813</v>
      </c>
      <c r="FE520" s="13" t="n">
        <v>0.018217</v>
      </c>
      <c r="FF520" s="13" t="n">
        <v>-0.053317</v>
      </c>
      <c r="FG520" s="13" t="n">
        <v>0.021146</v>
      </c>
      <c r="FH520" s="13" t="n">
        <v>-0.091985</v>
      </c>
      <c r="FI520" s="13" t="n">
        <v>-0.014805</v>
      </c>
      <c r="FJ520" s="13" t="n">
        <v>-0.173369</v>
      </c>
      <c r="FK520" s="13" t="n">
        <v>-0.012789</v>
      </c>
      <c r="FL520" s="13" t="n">
        <v>0.018464</v>
      </c>
      <c r="FM520" s="13" t="n">
        <v>-0.198696</v>
      </c>
      <c r="FN520" s="13" t="n">
        <v>-0.057167</v>
      </c>
      <c r="FO520" s="13" t="n">
        <v>-0.02625</v>
      </c>
      <c r="FP520" s="13" t="n">
        <v>0.129928</v>
      </c>
      <c r="FQ520" s="13" t="n">
        <v>0.030138</v>
      </c>
      <c r="FR520" s="13" t="n">
        <v>-0.081445</v>
      </c>
      <c r="FS520" s="13" t="n">
        <v>0.087294</v>
      </c>
      <c r="FT520" s="13" t="n">
        <v>-0.006501</v>
      </c>
      <c r="FU520" s="13" t="n">
        <v>-0.051629</v>
      </c>
      <c r="FV520" s="13" t="n">
        <v>0.164361</v>
      </c>
      <c r="FW520" s="13" t="n">
        <v>-0.049102</v>
      </c>
      <c r="FX520" s="13" t="n">
        <v>-0.042333</v>
      </c>
      <c r="FY520" s="13" t="n">
        <v>-0.043651</v>
      </c>
      <c r="FZ520" s="13" t="n">
        <v>0.027983</v>
      </c>
      <c r="GA520" s="13" t="n">
        <v>0.075292</v>
      </c>
      <c r="GB520" s="13" t="n">
        <v>0.041174</v>
      </c>
      <c r="GC520" s="13" t="n">
        <v>-0.071456</v>
      </c>
    </row>
    <row r="521" customFormat="false" ht="15" hidden="false" customHeight="false" outlineLevel="0" collapsed="false">
      <c r="B521" s="8" t="str">
        <f aca="false">Deals!B521</f>
        <v>Ultra Clean Holdings, Inc.</v>
      </c>
      <c r="C521" s="12" t="n">
        <v>1</v>
      </c>
      <c r="D521" s="13" t="n">
        <v>-0.177588</v>
      </c>
      <c r="E521" s="13" t="n">
        <v>-0.161753</v>
      </c>
      <c r="F521" s="13" t="n">
        <v>-0.106464</v>
      </c>
      <c r="G521" s="13" t="n">
        <v>-0.098936</v>
      </c>
      <c r="H521" s="13" t="n">
        <v>0.400236</v>
      </c>
      <c r="I521" s="13" t="n">
        <v>-0.102024</v>
      </c>
      <c r="J521" s="13" t="n">
        <v>-0.028169</v>
      </c>
      <c r="K521" s="13" t="n">
        <v>0.156522</v>
      </c>
      <c r="L521" s="13" t="n">
        <v>0.065163</v>
      </c>
      <c r="M521" s="13" t="n">
        <v>0.091765</v>
      </c>
      <c r="N521" s="13" t="n">
        <v>0.048132</v>
      </c>
      <c r="O521" s="13" t="n">
        <v>-0.181631</v>
      </c>
      <c r="P521" s="13" t="n">
        <v>0.226131</v>
      </c>
      <c r="Q521" s="13" t="n">
        <v>0.459699</v>
      </c>
      <c r="R521" s="13" t="n">
        <v>0.040711</v>
      </c>
      <c r="S521" s="13" t="n">
        <v>0.055306</v>
      </c>
      <c r="T521" s="13" t="n">
        <v>-0.019599</v>
      </c>
      <c r="U521" s="13" t="n">
        <v>-0.091265</v>
      </c>
      <c r="V521" s="13" t="n">
        <v>-0.340029</v>
      </c>
      <c r="W521" s="13" t="n">
        <v>0.332609</v>
      </c>
      <c r="X521" s="13" t="n">
        <v>0.127243</v>
      </c>
      <c r="Y521" s="13" t="n">
        <v>0.091655</v>
      </c>
      <c r="Z521" s="13" t="n">
        <v>0.329651</v>
      </c>
      <c r="AA521" s="13" t="n">
        <v>-0.185111</v>
      </c>
      <c r="AB521" s="13" t="n">
        <v>-0.124796</v>
      </c>
      <c r="AC521" s="13" t="n">
        <v>-0.007922</v>
      </c>
      <c r="AD521" s="13" t="n">
        <v>0.486144</v>
      </c>
      <c r="AE521" s="13" t="n">
        <v>-0.015487</v>
      </c>
      <c r="AF521" s="13" t="n">
        <v>0.239165</v>
      </c>
      <c r="AG521" s="13" t="n">
        <v>0.201554</v>
      </c>
      <c r="AH521" s="13" t="n">
        <v>0.251401</v>
      </c>
      <c r="AI521" s="13" t="n">
        <v>-0.12009</v>
      </c>
      <c r="AJ521" s="13" t="n">
        <v>0.102996</v>
      </c>
      <c r="AK521" s="13" t="n">
        <v>-0.046334</v>
      </c>
      <c r="AL521" s="13" t="n">
        <v>0.005398</v>
      </c>
      <c r="AM521" s="13" t="n">
        <v>-0.143862</v>
      </c>
      <c r="AN521" s="13" t="n">
        <v>-0.07872</v>
      </c>
      <c r="AO521" s="13" t="n">
        <v>0.163615</v>
      </c>
      <c r="AP521" s="13" t="n">
        <v>0.105709</v>
      </c>
      <c r="AQ521" s="13" t="n">
        <v>0.046524</v>
      </c>
      <c r="AR521" s="13" t="n">
        <v>-0.12099</v>
      </c>
      <c r="AS521" s="13" t="n">
        <v>-0.091432</v>
      </c>
      <c r="AT521" s="13" t="n">
        <v>-0.074656</v>
      </c>
      <c r="AU521" s="13" t="n">
        <v>-0.264685</v>
      </c>
      <c r="AV521" s="13" t="n">
        <v>0.076676</v>
      </c>
      <c r="AW521" s="13" t="n">
        <v>-0.112932</v>
      </c>
      <c r="AX521" s="13" t="n">
        <v>0.128653</v>
      </c>
      <c r="AY521" s="13" t="n">
        <v>-0.128869</v>
      </c>
      <c r="AZ521" s="13" t="n">
        <v>-0.12026</v>
      </c>
      <c r="BA521" s="13" t="n">
        <v>0.208155</v>
      </c>
      <c r="BB521" s="13" t="n">
        <v>0.145291</v>
      </c>
      <c r="BC521" s="13" t="n">
        <v>-0.069604</v>
      </c>
      <c r="BD521" s="13" t="n">
        <v>0.015083</v>
      </c>
      <c r="BE521" s="13" t="n">
        <v>-0.053195</v>
      </c>
      <c r="BF521" s="13" t="n">
        <v>0.040804</v>
      </c>
      <c r="BG521" s="13" t="n">
        <v>-0.139324</v>
      </c>
      <c r="BH521" s="13" t="n">
        <v>0.201121</v>
      </c>
      <c r="BI521" s="13" t="n">
        <v>0.121937</v>
      </c>
      <c r="BJ521" s="13" t="n">
        <v>-0.00936</v>
      </c>
      <c r="BK521" s="13" t="n">
        <v>-0.077165</v>
      </c>
      <c r="BM521" s="13" t="n">
        <v>-0.033947</v>
      </c>
      <c r="BN521" s="13" t="n">
        <v>-0.092511</v>
      </c>
      <c r="BO521" s="13" t="n">
        <v>0.002495</v>
      </c>
      <c r="BP521" s="13" t="n">
        <v>-0.115682</v>
      </c>
      <c r="BQ521" s="13" t="n">
        <v>0.084279</v>
      </c>
      <c r="BR521" s="13" t="n">
        <v>0.049183</v>
      </c>
      <c r="BS521" s="13" t="n">
        <v>-0.04816</v>
      </c>
      <c r="BT521" s="13" t="n">
        <v>0.038882</v>
      </c>
      <c r="BU521" s="13" t="n">
        <v>-0.089176</v>
      </c>
      <c r="BV521" s="13" t="n">
        <v>0.066195</v>
      </c>
      <c r="BW521" s="13" t="n">
        <v>-0.018585</v>
      </c>
      <c r="BX521" s="13" t="n">
        <v>-0.066139</v>
      </c>
      <c r="BY521" s="13" t="n">
        <v>0.054784</v>
      </c>
      <c r="BZ521" s="13" t="n">
        <v>0.01138</v>
      </c>
      <c r="CA521" s="13" t="n">
        <v>0.034336</v>
      </c>
      <c r="CB521" s="13" t="n">
        <v>0.046332</v>
      </c>
      <c r="CC521" s="13" t="n">
        <v>-0.059176</v>
      </c>
      <c r="CD521" s="13" t="n">
        <v>-0.083709</v>
      </c>
      <c r="CE521" s="13" t="n">
        <v>-0.264965</v>
      </c>
      <c r="CF521" s="13" t="n">
        <v>0.108935</v>
      </c>
      <c r="CG521" s="13" t="n">
        <v>0.043916</v>
      </c>
      <c r="CH521" s="13" t="n">
        <v>0.044366</v>
      </c>
      <c r="CI521" s="13" t="n">
        <v>-0.008063</v>
      </c>
      <c r="CJ521" s="13" t="n">
        <v>0.056166</v>
      </c>
      <c r="CK521" s="13" t="n">
        <v>-0.033806</v>
      </c>
      <c r="CL521" s="13" t="n">
        <v>0.034274</v>
      </c>
      <c r="CM521" s="13" t="n">
        <v>0.201528</v>
      </c>
      <c r="CN521" s="13" t="n">
        <v>0.08227</v>
      </c>
      <c r="CO521" s="13" t="n">
        <v>0.074101</v>
      </c>
      <c r="CP521" s="13" t="n">
        <v>0.112949</v>
      </c>
      <c r="CQ521" s="13" t="n">
        <v>0.06177</v>
      </c>
      <c r="CR521" s="13" t="n">
        <v>0.008277</v>
      </c>
      <c r="CS521" s="13" t="n">
        <v>0.021009</v>
      </c>
      <c r="CT521" s="13" t="n">
        <v>-0.005691</v>
      </c>
      <c r="CU521" s="13" t="n">
        <v>-0.047649</v>
      </c>
      <c r="CV521" s="13" t="n">
        <v>0.027964</v>
      </c>
      <c r="CW521" s="13" t="n">
        <v>-0.013942</v>
      </c>
      <c r="CX521" s="13" t="n">
        <v>0.017536</v>
      </c>
      <c r="CY521" s="13" t="n">
        <v>-0.036812</v>
      </c>
      <c r="CZ521" s="13" t="n">
        <v>0.022914</v>
      </c>
      <c r="DA521" s="13" t="n">
        <v>-0.036912</v>
      </c>
      <c r="DB521" s="13" t="n">
        <v>0.005067</v>
      </c>
      <c r="DC521" s="13" t="n">
        <v>0.012956</v>
      </c>
      <c r="DD521" s="13" t="n">
        <v>-0.063042</v>
      </c>
      <c r="DE521" s="13" t="n">
        <v>-0.001264</v>
      </c>
      <c r="DF521" s="13" t="n">
        <v>-0.065832</v>
      </c>
      <c r="DG521" s="13" t="n">
        <v>0.095765</v>
      </c>
      <c r="DH521" s="13" t="n">
        <v>0.001838</v>
      </c>
      <c r="DI521" s="13" t="n">
        <v>-0.11515</v>
      </c>
      <c r="DJ521" s="13" t="n">
        <v>0.086939</v>
      </c>
      <c r="DK521" s="13" t="n">
        <v>0.007461</v>
      </c>
      <c r="DL521" s="13" t="n">
        <v>-0.051387</v>
      </c>
      <c r="DM521" s="13" t="n">
        <v>0.100357</v>
      </c>
      <c r="DN521" s="13" t="n">
        <v>-0.022982</v>
      </c>
      <c r="DO521" s="13" t="n">
        <v>-0.070696</v>
      </c>
      <c r="DP521" s="13" t="n">
        <v>-0.026189</v>
      </c>
      <c r="DQ521" s="13" t="n">
        <v>-0.012862</v>
      </c>
      <c r="DR521" s="13" t="n">
        <v>0.065175</v>
      </c>
      <c r="DS521" s="13" t="n">
        <v>0.074096</v>
      </c>
      <c r="DT521" s="13" t="n">
        <v>-0.057361</v>
      </c>
      <c r="DV521" s="13" t="n">
        <v>-0.022105</v>
      </c>
      <c r="DW521" s="13" t="n">
        <v>-0.087041</v>
      </c>
      <c r="DX521" s="13" t="n">
        <v>-0.004115</v>
      </c>
      <c r="DY521" s="13" t="n">
        <v>-0.124186</v>
      </c>
      <c r="DZ521" s="13" t="n">
        <v>0.115649</v>
      </c>
      <c r="EA521" s="13" t="n">
        <v>0.053177</v>
      </c>
      <c r="EB521" s="13" t="n">
        <v>-0.020198</v>
      </c>
      <c r="EC521" s="13" t="n">
        <v>0.032461</v>
      </c>
      <c r="ED521" s="13" t="n">
        <v>-0.08957</v>
      </c>
      <c r="EE521" s="13" t="n">
        <v>0.04619</v>
      </c>
      <c r="EF521" s="13" t="n">
        <v>-0.027637</v>
      </c>
      <c r="EG521" s="13" t="n">
        <v>-0.053796</v>
      </c>
      <c r="EH521" s="13" t="n">
        <v>0.031277</v>
      </c>
      <c r="EI521" s="13" t="n">
        <v>-0.007</v>
      </c>
      <c r="EJ521" s="13" t="n">
        <v>0.02396</v>
      </c>
      <c r="EK521" s="13" t="n">
        <v>0.057087</v>
      </c>
      <c r="EL521" s="13" t="n">
        <v>-0.022038</v>
      </c>
      <c r="EM521" s="13" t="n">
        <v>-0.06945</v>
      </c>
      <c r="EN521" s="13" t="n">
        <v>-0.248027</v>
      </c>
      <c r="EO521" s="13" t="n">
        <v>0.150956</v>
      </c>
      <c r="EP521" s="13" t="n">
        <v>0.053448</v>
      </c>
      <c r="EQ521" s="13" t="n">
        <v>0.078844</v>
      </c>
      <c r="ER521" s="13" t="n">
        <v>0.033749</v>
      </c>
      <c r="ES521" s="13" t="n">
        <v>0.047001</v>
      </c>
      <c r="ET521" s="13" t="n">
        <v>-0.032952</v>
      </c>
      <c r="EU521" s="13" t="n">
        <v>0.023281</v>
      </c>
      <c r="EV521" s="13" t="n">
        <v>0.210398</v>
      </c>
      <c r="EW521" s="13" t="n">
        <v>0.078423</v>
      </c>
      <c r="EX521" s="13" t="n">
        <v>0.12536</v>
      </c>
      <c r="EY521" s="13" t="n">
        <v>0.110176</v>
      </c>
      <c r="EZ521" s="13" t="n">
        <v>0.047533</v>
      </c>
      <c r="FA521" s="13" t="n">
        <v>0.041184</v>
      </c>
      <c r="FB521" s="13" t="n">
        <v>0.026259</v>
      </c>
      <c r="FC521" s="13" t="n">
        <v>0.008363</v>
      </c>
      <c r="FD521" s="13" t="n">
        <v>-0.057767</v>
      </c>
      <c r="FE521" s="13" t="n">
        <v>0.031689</v>
      </c>
      <c r="FF521" s="13" t="n">
        <v>-0.019625</v>
      </c>
      <c r="FG521" s="13" t="n">
        <v>-0.000943</v>
      </c>
      <c r="FH521" s="13" t="n">
        <v>-0.066842</v>
      </c>
      <c r="FI521" s="13" t="n">
        <v>-0.015017</v>
      </c>
      <c r="FJ521" s="13" t="n">
        <v>-0.063139</v>
      </c>
      <c r="FK521" s="13" t="n">
        <v>-0.008565</v>
      </c>
      <c r="FL521" s="13" t="n">
        <v>0.044958</v>
      </c>
      <c r="FM521" s="13" t="n">
        <v>-0.11949</v>
      </c>
      <c r="FN521" s="13" t="n">
        <v>-0.018863</v>
      </c>
      <c r="FO521" s="13" t="n">
        <v>-0.071678</v>
      </c>
      <c r="FP521" s="13" t="n">
        <v>0.072182</v>
      </c>
      <c r="FQ521" s="13" t="n">
        <v>0.009894</v>
      </c>
      <c r="FR521" s="13" t="n">
        <v>-0.129606</v>
      </c>
      <c r="FS521" s="13" t="n">
        <v>0.04332</v>
      </c>
      <c r="FT521" s="13" t="n">
        <v>-0.025415</v>
      </c>
      <c r="FU521" s="13" t="n">
        <v>-0.078022</v>
      </c>
      <c r="FV521" s="13" t="n">
        <v>0.220079</v>
      </c>
      <c r="FW521" s="13" t="n">
        <v>-0.046192</v>
      </c>
      <c r="FX521" s="13" t="n">
        <v>-0.092522</v>
      </c>
      <c r="FY521" s="13" t="n">
        <v>-0.027754</v>
      </c>
      <c r="FZ521" s="13" t="n">
        <v>-0.000961</v>
      </c>
      <c r="GA521" s="13" t="n">
        <v>0.055387</v>
      </c>
      <c r="GB521" s="13" t="n">
        <v>0.075794</v>
      </c>
      <c r="GC521" s="13" t="n">
        <v>-0.060336</v>
      </c>
    </row>
    <row r="522" customFormat="false" ht="15" hidden="false" customHeight="false" outlineLevel="0" collapsed="false">
      <c r="B522" s="8" t="str">
        <f aca="false">Deals!B522</f>
        <v>Universal Logistics Holdings, Inc.</v>
      </c>
      <c r="C522" s="12" t="n">
        <v>1</v>
      </c>
      <c r="D522" s="13" t="n">
        <v>0.005464</v>
      </c>
      <c r="E522" s="13" t="n">
        <v>-0.261685</v>
      </c>
      <c r="F522" s="13" t="n">
        <v>-0.135996</v>
      </c>
      <c r="G522" s="13" t="n">
        <v>-0.225931</v>
      </c>
      <c r="H522" s="13" t="n">
        <v>0.126589</v>
      </c>
      <c r="I522" s="13" t="n">
        <v>0.08685</v>
      </c>
      <c r="J522" s="13" t="n">
        <v>-0.101806</v>
      </c>
      <c r="K522" s="13" t="n">
        <v>0.240854</v>
      </c>
      <c r="L522" s="13" t="n">
        <v>-0.222973</v>
      </c>
      <c r="M522" s="13" t="n">
        <v>0.190779</v>
      </c>
      <c r="N522" s="13" t="n">
        <v>-0.123721</v>
      </c>
      <c r="O522" s="13" t="n">
        <v>0.074657</v>
      </c>
      <c r="P522" s="13" t="n">
        <v>0.111217</v>
      </c>
      <c r="Q522" s="13" t="n">
        <v>-0.189863</v>
      </c>
      <c r="R522" s="13" t="n">
        <v>0.062831</v>
      </c>
      <c r="S522" s="13" t="n">
        <v>-0.049147</v>
      </c>
      <c r="T522" s="13" t="n">
        <v>-0.10865</v>
      </c>
      <c r="U522" s="13" t="n">
        <v>-0.081953</v>
      </c>
      <c r="V522" s="13" t="n">
        <v>-0.149903</v>
      </c>
      <c r="W522" s="13" t="n">
        <v>0.063359</v>
      </c>
      <c r="X522" s="13" t="n">
        <v>0.066762</v>
      </c>
      <c r="Y522" s="13" t="n">
        <v>0.169583</v>
      </c>
      <c r="Z522" s="13" t="n">
        <v>0.056962</v>
      </c>
      <c r="AA522" s="13" t="n">
        <v>0.170386</v>
      </c>
      <c r="AB522" s="13" t="n">
        <v>-0.029767</v>
      </c>
      <c r="AC522" s="13" t="n">
        <v>-0.054171</v>
      </c>
      <c r="AD522" s="13" t="n">
        <v>0.090218</v>
      </c>
      <c r="AE522" s="13" t="n">
        <v>-0.037889</v>
      </c>
      <c r="AF522" s="13" t="n">
        <v>0.029626</v>
      </c>
      <c r="AG522" s="13" t="n">
        <v>0.109198</v>
      </c>
      <c r="AH522" s="13" t="n">
        <v>0.123879</v>
      </c>
      <c r="AI522" s="13" t="n">
        <v>-0.049411</v>
      </c>
      <c r="AJ522" s="13" t="n">
        <v>-0.0004</v>
      </c>
      <c r="AK522" s="13" t="n">
        <v>-0.0638</v>
      </c>
      <c r="AL522" s="13" t="n">
        <v>-0.01073</v>
      </c>
      <c r="AM522" s="13" t="n">
        <v>-0.051193</v>
      </c>
      <c r="AN522" s="13" t="n">
        <v>-0.077046</v>
      </c>
      <c r="AO522" s="13" t="n">
        <v>0.049801</v>
      </c>
      <c r="AP522" s="13" t="n">
        <v>-0.118121</v>
      </c>
      <c r="AQ522" s="13" t="n">
        <v>0.020172</v>
      </c>
      <c r="AR522" s="13" t="n">
        <v>-0.097031</v>
      </c>
      <c r="AS522" s="13" t="n">
        <v>0.123312</v>
      </c>
      <c r="AT522" s="13" t="n">
        <v>0.058808</v>
      </c>
      <c r="AU522" s="13" t="n">
        <v>0.006452</v>
      </c>
      <c r="AV522" s="13" t="n">
        <v>0.375247</v>
      </c>
      <c r="AW522" s="13" t="n">
        <v>-0.017031</v>
      </c>
      <c r="AX522" s="13" t="n">
        <v>0.10033</v>
      </c>
      <c r="AY522" s="13" t="n">
        <v>0.214975</v>
      </c>
      <c r="AZ522" s="13" t="n">
        <v>-0.128321</v>
      </c>
      <c r="BA522" s="13" t="n">
        <v>0.008827</v>
      </c>
      <c r="BB522" s="13" t="n">
        <v>0.186562</v>
      </c>
      <c r="BC522" s="13" t="n">
        <v>-0.119305</v>
      </c>
      <c r="BD522" s="13" t="n">
        <v>0.074163</v>
      </c>
      <c r="BE522" s="13" t="n">
        <v>-0.173163</v>
      </c>
      <c r="BF522" s="13" t="n">
        <v>-0.014983</v>
      </c>
      <c r="BG522" s="13" t="n">
        <v>-0.121784</v>
      </c>
      <c r="BH522" s="13" t="n">
        <v>0.037109</v>
      </c>
      <c r="BI522" s="13" t="n">
        <v>0.085122</v>
      </c>
      <c r="BJ522" s="13" t="n">
        <v>0.079139</v>
      </c>
      <c r="BK522" s="13" t="n">
        <v>-0.124317</v>
      </c>
      <c r="BM522" s="13" t="n">
        <v>-0.014745</v>
      </c>
      <c r="BN522" s="13" t="n">
        <v>-0.126874</v>
      </c>
      <c r="BO522" s="13" t="n">
        <v>0.032953</v>
      </c>
      <c r="BP522" s="13" t="n">
        <v>-0.121824</v>
      </c>
      <c r="BQ522" s="13" t="n">
        <v>0.105013</v>
      </c>
      <c r="BR522" s="13" t="n">
        <v>0.062329</v>
      </c>
      <c r="BS522" s="13" t="n">
        <v>-0.003609</v>
      </c>
      <c r="BT522" s="13" t="n">
        <v>0.031597</v>
      </c>
      <c r="BU522" s="13" t="n">
        <v>-0.087487</v>
      </c>
      <c r="BV522" s="13" t="n">
        <v>0.087277</v>
      </c>
      <c r="BW522" s="13" t="n">
        <v>-0.028809</v>
      </c>
      <c r="BX522" s="13" t="n">
        <v>-0.01142</v>
      </c>
      <c r="BY522" s="13" t="n">
        <v>-0.016157</v>
      </c>
      <c r="BZ522" s="13" t="n">
        <v>0.036256</v>
      </c>
      <c r="CA522" s="13" t="n">
        <v>0.080028</v>
      </c>
      <c r="CB522" s="13" t="n">
        <v>0.039635</v>
      </c>
      <c r="CC522" s="13" t="n">
        <v>-0.02818</v>
      </c>
      <c r="CD522" s="13" t="n">
        <v>-0.076341</v>
      </c>
      <c r="CE522" s="13" t="n">
        <v>-0.193604</v>
      </c>
      <c r="CF522" s="13" t="n">
        <v>0.193768</v>
      </c>
      <c r="CG522" s="13" t="n">
        <v>0.102705</v>
      </c>
      <c r="CH522" s="13" t="n">
        <v>0.05686</v>
      </c>
      <c r="CI522" s="13" t="n">
        <v>0.007253</v>
      </c>
      <c r="CJ522" s="13" t="n">
        <v>0.079862</v>
      </c>
      <c r="CK522" s="13" t="n">
        <v>0.003401</v>
      </c>
      <c r="CL522" s="13" t="n">
        <v>-0.019809</v>
      </c>
      <c r="CM522" s="13" t="n">
        <v>0.214791</v>
      </c>
      <c r="CN522" s="13" t="n">
        <v>0.115065</v>
      </c>
      <c r="CO522" s="13" t="n">
        <v>0.116678</v>
      </c>
      <c r="CP522" s="13" t="n">
        <v>0.040745</v>
      </c>
      <c r="CQ522" s="13" t="n">
        <v>-0.048473</v>
      </c>
      <c r="CR522" s="13" t="n">
        <v>0.032353</v>
      </c>
      <c r="CS522" s="13" t="n">
        <v>-0.025949</v>
      </c>
      <c r="CT522" s="13" t="n">
        <v>0.06983</v>
      </c>
      <c r="CU522" s="13" t="n">
        <v>-0.075376</v>
      </c>
      <c r="CV522" s="13" t="n">
        <v>0.020545</v>
      </c>
      <c r="CW522" s="13" t="n">
        <v>-0.052806</v>
      </c>
      <c r="CX522" s="13" t="n">
        <v>0.024457</v>
      </c>
      <c r="CY522" s="13" t="n">
        <v>-0.080613</v>
      </c>
      <c r="CZ522" s="13" t="n">
        <v>-0.005266</v>
      </c>
      <c r="DA522" s="13" t="n">
        <v>-0.163775</v>
      </c>
      <c r="DB522" s="13" t="n">
        <v>-0.001611</v>
      </c>
      <c r="DC522" s="13" t="n">
        <v>0.012199</v>
      </c>
      <c r="DD522" s="13" t="n">
        <v>-0.180685</v>
      </c>
      <c r="DE522" s="13" t="n">
        <v>-0.032766</v>
      </c>
      <c r="DF522" s="13" t="n">
        <v>-0.019338</v>
      </c>
      <c r="DG522" s="13" t="n">
        <v>0.128546</v>
      </c>
      <c r="DH522" s="13" t="n">
        <v>0.036743</v>
      </c>
      <c r="DI522" s="13" t="n">
        <v>-0.088022</v>
      </c>
      <c r="DJ522" s="13" t="n">
        <v>0.076143</v>
      </c>
      <c r="DK522" s="13" t="n">
        <v>-0.002315</v>
      </c>
      <c r="DL522" s="13" t="n">
        <v>-0.050589</v>
      </c>
      <c r="DM522" s="13" t="n">
        <v>0.141421</v>
      </c>
      <c r="DN522" s="13" t="n">
        <v>-0.040665</v>
      </c>
      <c r="DO522" s="13" t="n">
        <v>-0.034632</v>
      </c>
      <c r="DP522" s="13" t="n">
        <v>-0.027967</v>
      </c>
      <c r="DQ522" s="13" t="n">
        <v>0.012513</v>
      </c>
      <c r="DR522" s="13" t="n">
        <v>0.070349</v>
      </c>
      <c r="DS522" s="13" t="n">
        <v>0.041532</v>
      </c>
      <c r="DT522" s="13" t="n">
        <v>-0.071954</v>
      </c>
      <c r="DV522" s="13" t="n">
        <v>-0.022076</v>
      </c>
      <c r="DW522" s="13" t="n">
        <v>-0.128605</v>
      </c>
      <c r="DX522" s="13" t="n">
        <v>0.03849</v>
      </c>
      <c r="DY522" s="13" t="n">
        <v>-0.118677</v>
      </c>
      <c r="DZ522" s="13" t="n">
        <v>0.111825</v>
      </c>
      <c r="EA522" s="13" t="n">
        <v>0.058983</v>
      </c>
      <c r="EB522" s="13" t="n">
        <v>-0.002331</v>
      </c>
      <c r="EC522" s="13" t="n">
        <v>0.039686</v>
      </c>
      <c r="ED522" s="13" t="n">
        <v>-0.087181</v>
      </c>
      <c r="EE522" s="13" t="n">
        <v>0.089517</v>
      </c>
      <c r="EF522" s="13" t="n">
        <v>-0.030387</v>
      </c>
      <c r="EG522" s="13" t="n">
        <v>-0.027645</v>
      </c>
      <c r="EH522" s="13" t="n">
        <v>-0.007693</v>
      </c>
      <c r="EI522" s="13" t="n">
        <v>0.029804</v>
      </c>
      <c r="EJ522" s="13" t="n">
        <v>0.120162</v>
      </c>
      <c r="EK522" s="13" t="n">
        <v>0.049735</v>
      </c>
      <c r="EL522" s="13" t="n">
        <v>-0.026751</v>
      </c>
      <c r="EM522" s="13" t="n">
        <v>-0.068025</v>
      </c>
      <c r="EN522" s="13" t="n">
        <v>-0.203745</v>
      </c>
      <c r="EO522" s="13" t="n">
        <v>0.199644</v>
      </c>
      <c r="EP522" s="13" t="n">
        <v>0.10533</v>
      </c>
      <c r="EQ522" s="13" t="n">
        <v>0.060359</v>
      </c>
      <c r="ER522" s="13" t="n">
        <v>0.001874</v>
      </c>
      <c r="ES522" s="13" t="n">
        <v>0.087533</v>
      </c>
      <c r="ET522" s="13" t="n">
        <v>-0.011573</v>
      </c>
      <c r="EU522" s="13" t="n">
        <v>-0.028636</v>
      </c>
      <c r="EV522" s="13" t="n">
        <v>0.206308</v>
      </c>
      <c r="EW522" s="13" t="n">
        <v>0.094331</v>
      </c>
      <c r="EX522" s="13" t="n">
        <v>0.112618</v>
      </c>
      <c r="EY522" s="13" t="n">
        <v>0.051624</v>
      </c>
      <c r="EZ522" s="13" t="n">
        <v>-0.046095</v>
      </c>
      <c r="FA522" s="13" t="n">
        <v>0.028573</v>
      </c>
      <c r="FB522" s="13" t="n">
        <v>-0.026132</v>
      </c>
      <c r="FC522" s="13" t="n">
        <v>0.06635</v>
      </c>
      <c r="FD522" s="13" t="n">
        <v>-0.076813</v>
      </c>
      <c r="FE522" s="13" t="n">
        <v>0.018217</v>
      </c>
      <c r="FF522" s="13" t="n">
        <v>-0.053317</v>
      </c>
      <c r="FG522" s="13" t="n">
        <v>0.021146</v>
      </c>
      <c r="FH522" s="13" t="n">
        <v>-0.091985</v>
      </c>
      <c r="FI522" s="13" t="n">
        <v>-0.014805</v>
      </c>
      <c r="FJ522" s="13" t="n">
        <v>-0.173369</v>
      </c>
      <c r="FK522" s="13" t="n">
        <v>-0.012789</v>
      </c>
      <c r="FL522" s="13" t="n">
        <v>0.018464</v>
      </c>
      <c r="FM522" s="13" t="n">
        <v>-0.198696</v>
      </c>
      <c r="FN522" s="13" t="n">
        <v>-0.057167</v>
      </c>
      <c r="FO522" s="13" t="n">
        <v>-0.02625</v>
      </c>
      <c r="FP522" s="13" t="n">
        <v>0.129928</v>
      </c>
      <c r="FQ522" s="13" t="n">
        <v>0.030138</v>
      </c>
      <c r="FR522" s="13" t="n">
        <v>-0.081445</v>
      </c>
      <c r="FS522" s="13" t="n">
        <v>0.087294</v>
      </c>
      <c r="FT522" s="13" t="n">
        <v>-0.006501</v>
      </c>
      <c r="FU522" s="13" t="n">
        <v>-0.051629</v>
      </c>
      <c r="FV522" s="13" t="n">
        <v>0.164361</v>
      </c>
      <c r="FW522" s="13" t="n">
        <v>-0.049102</v>
      </c>
      <c r="FX522" s="13" t="n">
        <v>-0.042333</v>
      </c>
      <c r="FY522" s="13" t="n">
        <v>-0.043651</v>
      </c>
      <c r="FZ522" s="13" t="n">
        <v>0.027983</v>
      </c>
      <c r="GA522" s="13" t="n">
        <v>0.075292</v>
      </c>
      <c r="GB522" s="13" t="n">
        <v>0.041174</v>
      </c>
      <c r="GC522" s="13" t="n">
        <v>-0.071456</v>
      </c>
    </row>
    <row r="523" customFormat="false" ht="15" hidden="false" customHeight="false" outlineLevel="0" collapsed="false">
      <c r="B523" s="8" t="str">
        <f aca="false">Deals!B523</f>
        <v>Pgt Innovations, Inc.</v>
      </c>
      <c r="C523" s="12" t="n">
        <v>1</v>
      </c>
      <c r="D523" s="13" t="n">
        <v>-0.111111</v>
      </c>
      <c r="E523" s="13" t="n">
        <v>-0.062037</v>
      </c>
      <c r="F523" s="13" t="n">
        <v>-0.048865</v>
      </c>
      <c r="G523" s="13" t="n">
        <v>-0.177478</v>
      </c>
      <c r="H523" s="13" t="n">
        <v>0.049842</v>
      </c>
      <c r="I523" s="13" t="n">
        <v>-0.09375</v>
      </c>
      <c r="J523" s="13" t="n">
        <v>-0.081565</v>
      </c>
      <c r="K523" s="13" t="n">
        <v>0.058484</v>
      </c>
      <c r="L523" s="13" t="n">
        <v>0.020464</v>
      </c>
      <c r="M523" s="13" t="n">
        <v>0.117647</v>
      </c>
      <c r="N523" s="13" t="n">
        <v>-0.035885</v>
      </c>
      <c r="O523" s="13" t="n">
        <v>-0.007444</v>
      </c>
      <c r="P523" s="13" t="n">
        <v>0.079375</v>
      </c>
      <c r="Q523" s="13" t="n">
        <v>0.022583</v>
      </c>
      <c r="R523" s="13" t="n">
        <v>-0.18573</v>
      </c>
      <c r="S523" s="13" t="n">
        <v>0.036857</v>
      </c>
      <c r="T523" s="13" t="n">
        <v>0.039571</v>
      </c>
      <c r="U523" s="13" t="n">
        <v>-0.02129</v>
      </c>
      <c r="V523" s="13" t="n">
        <v>-0.446935</v>
      </c>
      <c r="W523" s="13" t="n">
        <v>0.23242</v>
      </c>
      <c r="X523" s="13" t="n">
        <v>0.316248</v>
      </c>
      <c r="Y523" s="13" t="n">
        <v>0.152094</v>
      </c>
      <c r="Z523" s="13" t="n">
        <v>0.088648</v>
      </c>
      <c r="AA523" s="13" t="n">
        <v>0.062097</v>
      </c>
      <c r="AB523" s="13" t="n">
        <v>-0.033646</v>
      </c>
      <c r="AC523" s="13" t="n">
        <v>-0.053653</v>
      </c>
      <c r="AD523" s="13" t="n">
        <v>0.12304</v>
      </c>
      <c r="AE523" s="13" t="n">
        <v>0.092374</v>
      </c>
      <c r="AF523" s="13" t="n">
        <v>0.018191</v>
      </c>
      <c r="AG523" s="13" t="n">
        <v>0.139063</v>
      </c>
      <c r="AH523" s="13" t="n">
        <v>0.070369</v>
      </c>
      <c r="AI523" s="13" t="n">
        <v>0.042772</v>
      </c>
      <c r="AJ523" s="13" t="n">
        <v>-0.082415</v>
      </c>
      <c r="AK523" s="13" t="n">
        <v>-0.038493</v>
      </c>
      <c r="AL523" s="13" t="n">
        <v>-0.027981</v>
      </c>
      <c r="AM523" s="13" t="n">
        <v>-0.059787</v>
      </c>
      <c r="AN523" s="13" t="n">
        <v>-0.10033</v>
      </c>
      <c r="AO523" s="13" t="n">
        <v>0.117801</v>
      </c>
      <c r="AP523" s="13" t="n">
        <v>-0.037939</v>
      </c>
      <c r="AQ523" s="13" t="n">
        <v>0.094937</v>
      </c>
      <c r="AR523" s="13" t="n">
        <v>-0.155625</v>
      </c>
      <c r="AS523" s="13" t="n">
        <v>0.132701</v>
      </c>
      <c r="AT523" s="13" t="n">
        <v>-0.16411</v>
      </c>
      <c r="AU523" s="13" t="n">
        <v>-0.01168</v>
      </c>
      <c r="AV523" s="13" t="n">
        <v>0.13112</v>
      </c>
      <c r="AW523" s="13" t="n">
        <v>-0.172139</v>
      </c>
      <c r="AX523" s="13" t="n">
        <v>0.316106</v>
      </c>
      <c r="AY523" s="13" t="n">
        <v>-0.044749</v>
      </c>
      <c r="AZ523" s="13" t="n">
        <v>0.001912</v>
      </c>
      <c r="BA523" s="13" t="n">
        <v>0.016698</v>
      </c>
      <c r="BB523" s="13" t="n">
        <v>-0.071328</v>
      </c>
      <c r="BC523" s="13" t="n">
        <v>-0.092471</v>
      </c>
      <c r="BD523" s="13" t="n">
        <v>0.208241</v>
      </c>
      <c r="BE523" s="13" t="n">
        <v>-0.025346</v>
      </c>
      <c r="BF523" s="13" t="n">
        <v>0.187234</v>
      </c>
      <c r="BG523" s="13" t="n">
        <v>0.021904</v>
      </c>
      <c r="BH523" s="13" t="n">
        <v>-0.030787</v>
      </c>
      <c r="BI523" s="13" t="n">
        <v>0.172095</v>
      </c>
      <c r="BJ523" s="13" t="n">
        <v>-0.018525</v>
      </c>
      <c r="BK523" s="13" t="n">
        <v>-0.01468</v>
      </c>
      <c r="BM523" s="13" t="n">
        <v>-0.014745</v>
      </c>
      <c r="BN523" s="13" t="n">
        <v>-0.126874</v>
      </c>
      <c r="BO523" s="13" t="n">
        <v>0.032953</v>
      </c>
      <c r="BP523" s="13" t="n">
        <v>-0.121824</v>
      </c>
      <c r="BQ523" s="13" t="n">
        <v>0.105013</v>
      </c>
      <c r="BR523" s="13" t="n">
        <v>0.062329</v>
      </c>
      <c r="BS523" s="13" t="n">
        <v>-0.003609</v>
      </c>
      <c r="BT523" s="13" t="n">
        <v>0.031597</v>
      </c>
      <c r="BU523" s="13" t="n">
        <v>-0.087487</v>
      </c>
      <c r="BV523" s="13" t="n">
        <v>0.087277</v>
      </c>
      <c r="BW523" s="13" t="n">
        <v>-0.028809</v>
      </c>
      <c r="BX523" s="13" t="n">
        <v>-0.01142</v>
      </c>
      <c r="BY523" s="13" t="n">
        <v>-0.016157</v>
      </c>
      <c r="BZ523" s="13" t="n">
        <v>0.036256</v>
      </c>
      <c r="CA523" s="13" t="n">
        <v>0.080028</v>
      </c>
      <c r="CB523" s="13" t="n">
        <v>0.039635</v>
      </c>
      <c r="CC523" s="13" t="n">
        <v>-0.02818</v>
      </c>
      <c r="CD523" s="13" t="n">
        <v>-0.076341</v>
      </c>
      <c r="CE523" s="13" t="n">
        <v>-0.193604</v>
      </c>
      <c r="CF523" s="13" t="n">
        <v>0.193768</v>
      </c>
      <c r="CG523" s="13" t="n">
        <v>0.102705</v>
      </c>
      <c r="CH523" s="13" t="n">
        <v>0.05686</v>
      </c>
      <c r="CI523" s="13" t="n">
        <v>0.007253</v>
      </c>
      <c r="CJ523" s="13" t="n">
        <v>0.079862</v>
      </c>
      <c r="CK523" s="13" t="n">
        <v>0.003401</v>
      </c>
      <c r="CL523" s="13" t="n">
        <v>-0.019809</v>
      </c>
      <c r="CM523" s="13" t="n">
        <v>0.214791</v>
      </c>
      <c r="CN523" s="13" t="n">
        <v>0.115065</v>
      </c>
      <c r="CO523" s="13" t="n">
        <v>0.116678</v>
      </c>
      <c r="CP523" s="13" t="n">
        <v>0.040745</v>
      </c>
      <c r="CQ523" s="13" t="n">
        <v>-0.048473</v>
      </c>
      <c r="CR523" s="13" t="n">
        <v>0.032353</v>
      </c>
      <c r="CS523" s="13" t="n">
        <v>-0.025949</v>
      </c>
      <c r="CT523" s="13" t="n">
        <v>0.06983</v>
      </c>
      <c r="CU523" s="13" t="n">
        <v>-0.075376</v>
      </c>
      <c r="CV523" s="13" t="n">
        <v>0.020545</v>
      </c>
      <c r="CW523" s="13" t="n">
        <v>-0.052806</v>
      </c>
      <c r="CX523" s="13" t="n">
        <v>0.024457</v>
      </c>
      <c r="CY523" s="13" t="n">
        <v>-0.080613</v>
      </c>
      <c r="CZ523" s="13" t="n">
        <v>-0.005266</v>
      </c>
      <c r="DA523" s="13" t="n">
        <v>-0.163775</v>
      </c>
      <c r="DB523" s="13" t="n">
        <v>-0.001611</v>
      </c>
      <c r="DC523" s="13" t="n">
        <v>0.012199</v>
      </c>
      <c r="DD523" s="13" t="n">
        <v>-0.180685</v>
      </c>
      <c r="DE523" s="13" t="n">
        <v>-0.032766</v>
      </c>
      <c r="DF523" s="13" t="n">
        <v>-0.019338</v>
      </c>
      <c r="DG523" s="13" t="n">
        <v>0.128546</v>
      </c>
      <c r="DH523" s="13" t="n">
        <v>0.036743</v>
      </c>
      <c r="DI523" s="13" t="n">
        <v>-0.088022</v>
      </c>
      <c r="DJ523" s="13" t="n">
        <v>0.076143</v>
      </c>
      <c r="DK523" s="13" t="n">
        <v>-0.002315</v>
      </c>
      <c r="DL523" s="13" t="n">
        <v>-0.050589</v>
      </c>
      <c r="DM523" s="13" t="n">
        <v>0.141421</v>
      </c>
      <c r="DN523" s="13" t="n">
        <v>-0.040665</v>
      </c>
      <c r="DO523" s="13" t="n">
        <v>-0.034632</v>
      </c>
      <c r="DP523" s="13" t="n">
        <v>-0.027967</v>
      </c>
      <c r="DQ523" s="13" t="n">
        <v>0.012513</v>
      </c>
      <c r="DR523" s="13" t="n">
        <v>0.070349</v>
      </c>
      <c r="DS523" s="13" t="n">
        <v>0.041532</v>
      </c>
      <c r="DT523" s="13" t="n">
        <v>-0.071954</v>
      </c>
      <c r="DV523" s="13" t="n">
        <v>-0.022076</v>
      </c>
      <c r="DW523" s="13" t="n">
        <v>-0.128605</v>
      </c>
      <c r="DX523" s="13" t="n">
        <v>0.03849</v>
      </c>
      <c r="DY523" s="13" t="n">
        <v>-0.118677</v>
      </c>
      <c r="DZ523" s="13" t="n">
        <v>0.111825</v>
      </c>
      <c r="EA523" s="13" t="n">
        <v>0.058983</v>
      </c>
      <c r="EB523" s="13" t="n">
        <v>-0.002331</v>
      </c>
      <c r="EC523" s="13" t="n">
        <v>0.039686</v>
      </c>
      <c r="ED523" s="13" t="n">
        <v>-0.087181</v>
      </c>
      <c r="EE523" s="13" t="n">
        <v>0.089517</v>
      </c>
      <c r="EF523" s="13" t="n">
        <v>-0.030387</v>
      </c>
      <c r="EG523" s="13" t="n">
        <v>-0.027645</v>
      </c>
      <c r="EH523" s="13" t="n">
        <v>-0.007693</v>
      </c>
      <c r="EI523" s="13" t="n">
        <v>0.029804</v>
      </c>
      <c r="EJ523" s="13" t="n">
        <v>0.120162</v>
      </c>
      <c r="EK523" s="13" t="n">
        <v>0.049735</v>
      </c>
      <c r="EL523" s="13" t="n">
        <v>-0.026751</v>
      </c>
      <c r="EM523" s="13" t="n">
        <v>-0.068025</v>
      </c>
      <c r="EN523" s="13" t="n">
        <v>-0.203745</v>
      </c>
      <c r="EO523" s="13" t="n">
        <v>0.199644</v>
      </c>
      <c r="EP523" s="13" t="n">
        <v>0.10533</v>
      </c>
      <c r="EQ523" s="13" t="n">
        <v>0.060359</v>
      </c>
      <c r="ER523" s="13" t="n">
        <v>0.001874</v>
      </c>
      <c r="ES523" s="13" t="n">
        <v>0.087533</v>
      </c>
      <c r="ET523" s="13" t="n">
        <v>-0.011573</v>
      </c>
      <c r="EU523" s="13" t="n">
        <v>-0.028636</v>
      </c>
      <c r="EV523" s="13" t="n">
        <v>0.206308</v>
      </c>
      <c r="EW523" s="13" t="n">
        <v>0.094331</v>
      </c>
      <c r="EX523" s="13" t="n">
        <v>0.112618</v>
      </c>
      <c r="EY523" s="13" t="n">
        <v>0.051624</v>
      </c>
      <c r="EZ523" s="13" t="n">
        <v>-0.046095</v>
      </c>
      <c r="FA523" s="13" t="n">
        <v>0.028573</v>
      </c>
      <c r="FB523" s="13" t="n">
        <v>-0.026132</v>
      </c>
      <c r="FC523" s="13" t="n">
        <v>0.06635</v>
      </c>
      <c r="FD523" s="13" t="n">
        <v>-0.076813</v>
      </c>
      <c r="FE523" s="13" t="n">
        <v>0.018217</v>
      </c>
      <c r="FF523" s="13" t="n">
        <v>-0.053317</v>
      </c>
      <c r="FG523" s="13" t="n">
        <v>0.021146</v>
      </c>
      <c r="FH523" s="13" t="n">
        <v>-0.091985</v>
      </c>
      <c r="FI523" s="13" t="n">
        <v>-0.014805</v>
      </c>
      <c r="FJ523" s="13" t="n">
        <v>-0.173369</v>
      </c>
      <c r="FK523" s="13" t="n">
        <v>-0.012789</v>
      </c>
      <c r="FL523" s="13" t="n">
        <v>0.018464</v>
      </c>
      <c r="FM523" s="13" t="n">
        <v>-0.198696</v>
      </c>
      <c r="FN523" s="13" t="n">
        <v>-0.057167</v>
      </c>
      <c r="FO523" s="13" t="n">
        <v>-0.02625</v>
      </c>
      <c r="FP523" s="13" t="n">
        <v>0.129928</v>
      </c>
      <c r="FQ523" s="13" t="n">
        <v>0.030138</v>
      </c>
      <c r="FR523" s="13" t="n">
        <v>-0.081445</v>
      </c>
      <c r="FS523" s="13" t="n">
        <v>0.087294</v>
      </c>
      <c r="FT523" s="13" t="n">
        <v>-0.006501</v>
      </c>
      <c r="FU523" s="13" t="n">
        <v>-0.051629</v>
      </c>
      <c r="FV523" s="13" t="n">
        <v>0.164361</v>
      </c>
      <c r="FW523" s="13" t="n">
        <v>-0.049102</v>
      </c>
      <c r="FX523" s="13" t="n">
        <v>-0.042333</v>
      </c>
      <c r="FY523" s="13" t="n">
        <v>-0.043651</v>
      </c>
      <c r="FZ523" s="13" t="n">
        <v>0.027983</v>
      </c>
      <c r="GA523" s="13" t="n">
        <v>0.075292</v>
      </c>
      <c r="GB523" s="13" t="n">
        <v>0.041174</v>
      </c>
      <c r="GC523" s="13" t="n">
        <v>-0.071456</v>
      </c>
    </row>
    <row r="524" customFormat="false" ht="15" hidden="false" customHeight="false" outlineLevel="0" collapsed="false">
      <c r="B524" s="8" t="str">
        <f aca="false">Deals!B524</f>
        <v>Methode Electronics, Inc.</v>
      </c>
      <c r="C524" s="12" t="n">
        <v>1</v>
      </c>
      <c r="D524" s="13" t="n">
        <v>-0.18232</v>
      </c>
      <c r="E524" s="13" t="n">
        <v>0.023649</v>
      </c>
      <c r="F524" s="13" t="n">
        <v>-0.231353</v>
      </c>
      <c r="G524" s="13" t="n">
        <v>0.105625</v>
      </c>
      <c r="H524" s="13" t="n">
        <v>0.089709</v>
      </c>
      <c r="I524" s="13" t="n">
        <v>0.025659</v>
      </c>
      <c r="J524" s="13" t="n">
        <v>0.025365</v>
      </c>
      <c r="K524" s="13" t="n">
        <v>-0.165368</v>
      </c>
      <c r="L524" s="13" t="n">
        <v>0.159968</v>
      </c>
      <c r="M524" s="13" t="n">
        <v>0.048302</v>
      </c>
      <c r="N524" s="13" t="n">
        <v>0.059766</v>
      </c>
      <c r="O524" s="13" t="n">
        <v>0.059861</v>
      </c>
      <c r="P524" s="13" t="n">
        <v>0.022592</v>
      </c>
      <c r="Q524" s="13" t="n">
        <v>0.081686</v>
      </c>
      <c r="R524" s="13" t="n">
        <v>0.057511</v>
      </c>
      <c r="S524" s="13" t="n">
        <v>-0.167726</v>
      </c>
      <c r="T524" s="13" t="n">
        <v>-0.063817</v>
      </c>
      <c r="U524" s="13" t="n">
        <v>-0.137965</v>
      </c>
      <c r="V524" s="13" t="n">
        <v>0.13583</v>
      </c>
      <c r="W524" s="13" t="n">
        <v>0.044304</v>
      </c>
      <c r="X524" s="13" t="n">
        <v>-0.002871</v>
      </c>
      <c r="Y524" s="13" t="n">
        <v>-0.097889</v>
      </c>
      <c r="Z524" s="13" t="n">
        <v>0.003901</v>
      </c>
      <c r="AA524" s="13" t="n">
        <v>0.006711</v>
      </c>
      <c r="AB524" s="13" t="n">
        <v>0.079649</v>
      </c>
      <c r="AC524" s="13" t="n">
        <v>0.138122</v>
      </c>
      <c r="AD524" s="13" t="n">
        <v>0.09309</v>
      </c>
      <c r="AE524" s="13" t="n">
        <v>-0.013845</v>
      </c>
      <c r="AF524" s="13" t="n">
        <v>0.031258</v>
      </c>
      <c r="AG524" s="13" t="n">
        <v>0.078346</v>
      </c>
      <c r="AH524" s="13" t="n">
        <v>0.070272</v>
      </c>
      <c r="AI524" s="13" t="n">
        <v>0.076786</v>
      </c>
      <c r="AJ524" s="13" t="n">
        <v>0.017156</v>
      </c>
      <c r="AK524" s="13" t="n">
        <v>-0.028043</v>
      </c>
      <c r="AL524" s="13" t="n">
        <v>-0.026343</v>
      </c>
      <c r="AM524" s="13" t="n">
        <v>-0.097058</v>
      </c>
      <c r="AN524" s="13" t="n">
        <v>0.000476</v>
      </c>
      <c r="AO524" s="13" t="n">
        <v>0.057048</v>
      </c>
      <c r="AP524" s="13" t="n">
        <v>0.105689</v>
      </c>
      <c r="AQ524" s="13" t="n">
        <v>-0.104535</v>
      </c>
      <c r="AR524" s="13" t="n">
        <v>0.036566</v>
      </c>
      <c r="AS524" s="13" t="n">
        <v>-0.052366</v>
      </c>
      <c r="AT524" s="13" t="n">
        <v>0.031445</v>
      </c>
      <c r="AU524" s="13" t="n">
        <v>0.009863</v>
      </c>
      <c r="AV524" s="13" t="n">
        <v>-0.177802</v>
      </c>
      <c r="AW524" s="13" t="n">
        <v>0.113391</v>
      </c>
      <c r="AX524" s="13" t="n">
        <v>-0.018914</v>
      </c>
      <c r="AY524" s="13" t="n">
        <v>-0.081809</v>
      </c>
      <c r="AZ524" s="13" t="n">
        <v>0.109825</v>
      </c>
      <c r="BA524" s="13" t="n">
        <v>0.107931</v>
      </c>
      <c r="BB524" s="13" t="n">
        <v>-0.028678</v>
      </c>
      <c r="BC524" s="13" t="n">
        <v>0.075952</v>
      </c>
      <c r="BD524" s="13" t="n">
        <v>0.020737</v>
      </c>
      <c r="BE524" s="13" t="n">
        <v>-0.099528</v>
      </c>
      <c r="BF524" s="13" t="n">
        <v>-0.065861</v>
      </c>
      <c r="BG524" s="13" t="n">
        <v>0.050256</v>
      </c>
      <c r="BH524" s="13" t="n">
        <v>-0.22137</v>
      </c>
      <c r="BI524" s="13" t="n">
        <v>0.00358</v>
      </c>
      <c r="BJ524" s="13" t="n">
        <v>-0.04132</v>
      </c>
      <c r="BK524" s="13" t="n">
        <v>-0.291473</v>
      </c>
      <c r="BM524" s="13" t="n">
        <v>-0.122604</v>
      </c>
      <c r="BN524" s="13" t="n">
        <v>0.029005</v>
      </c>
      <c r="BO524" s="13" t="n">
        <v>-0.115803</v>
      </c>
      <c r="BP524" s="13" t="n">
        <v>0.097285</v>
      </c>
      <c r="BQ524" s="13" t="n">
        <v>0.058438</v>
      </c>
      <c r="BR524" s="13" t="n">
        <v>-0.031017</v>
      </c>
      <c r="BS524" s="13" t="n">
        <v>0.038819</v>
      </c>
      <c r="BT524" s="13" t="n">
        <v>-0.077642</v>
      </c>
      <c r="BU524" s="13" t="n">
        <v>0.089304</v>
      </c>
      <c r="BV524" s="13" t="n">
        <v>0.00738</v>
      </c>
      <c r="BW524" s="13" t="n">
        <v>-0.047928</v>
      </c>
      <c r="BX524" s="13" t="n">
        <v>0.03855</v>
      </c>
      <c r="BY524" s="13" t="n">
        <v>0.017423</v>
      </c>
      <c r="BZ524" s="13" t="n">
        <v>0.029992</v>
      </c>
      <c r="CA524" s="13" t="n">
        <v>0.062799</v>
      </c>
      <c r="CB524" s="13" t="n">
        <v>-0.054286</v>
      </c>
      <c r="CC524" s="13" t="n">
        <v>-0.108629</v>
      </c>
      <c r="CD524" s="13" t="n">
        <v>-0.21823</v>
      </c>
      <c r="CE524" s="13" t="n">
        <v>0.125835</v>
      </c>
      <c r="CF524" s="13" t="n">
        <v>0.038045</v>
      </c>
      <c r="CG524" s="13" t="n">
        <v>0.037525</v>
      </c>
      <c r="CH524" s="13" t="n">
        <v>0.036019</v>
      </c>
      <c r="CI524" s="13" t="n">
        <v>0.045969</v>
      </c>
      <c r="CJ524" s="13" t="n">
        <v>-0.050916</v>
      </c>
      <c r="CK524" s="13" t="n">
        <v>0.024776</v>
      </c>
      <c r="CL524" s="13" t="n">
        <v>0.183297</v>
      </c>
      <c r="CM524" s="13" t="n">
        <v>0.08958</v>
      </c>
      <c r="CN524" s="13" t="n">
        <v>0.077042</v>
      </c>
      <c r="CO524" s="13" t="n">
        <v>0.09566</v>
      </c>
      <c r="CP524" s="13" t="n">
        <v>0.02182</v>
      </c>
      <c r="CQ524" s="13" t="n">
        <v>0.023396</v>
      </c>
      <c r="CR524" s="13" t="n">
        <v>0.011055</v>
      </c>
      <c r="CS524" s="13" t="n">
        <v>0.012853</v>
      </c>
      <c r="CT524" s="13" t="n">
        <v>-0.018155</v>
      </c>
      <c r="CU524" s="13" t="n">
        <v>0.013589</v>
      </c>
      <c r="CV524" s="13" t="n">
        <v>-0.034063</v>
      </c>
      <c r="CW524" s="13" t="n">
        <v>0.039859</v>
      </c>
      <c r="CX524" s="13" t="n">
        <v>0.0057</v>
      </c>
      <c r="CY524" s="13" t="n">
        <v>0.0589</v>
      </c>
      <c r="CZ524" s="13" t="n">
        <v>-0.095829</v>
      </c>
      <c r="DA524" s="13" t="n">
        <v>0.005483</v>
      </c>
      <c r="DB524" s="13" t="n">
        <v>0.017931</v>
      </c>
      <c r="DC524" s="13" t="n">
        <v>-0.080424</v>
      </c>
      <c r="DD524" s="13" t="n">
        <v>0.023442</v>
      </c>
      <c r="DE524" s="13" t="n">
        <v>-0.072115</v>
      </c>
      <c r="DF524" s="13" t="n">
        <v>0.115972</v>
      </c>
      <c r="DG524" s="13" t="n">
        <v>-0.044554</v>
      </c>
      <c r="DH524" s="13" t="n">
        <v>-0.114803</v>
      </c>
      <c r="DI524" s="13" t="n">
        <v>0.104466</v>
      </c>
      <c r="DJ524" s="13" t="n">
        <v>0.004422</v>
      </c>
      <c r="DK524" s="13" t="n">
        <v>-0.070133</v>
      </c>
      <c r="DL524" s="13" t="n">
        <v>0.1231</v>
      </c>
      <c r="DM524" s="13" t="n">
        <v>-0.00465</v>
      </c>
      <c r="DN524" s="13" t="n">
        <v>-0.032965</v>
      </c>
      <c r="DO524" s="13" t="n">
        <v>-0.032649</v>
      </c>
      <c r="DP524" s="13" t="n">
        <v>0.019558</v>
      </c>
      <c r="DQ524" s="13" t="n">
        <v>0.091615</v>
      </c>
      <c r="DR524" s="13" t="n">
        <v>0.061544</v>
      </c>
      <c r="DS524" s="13" t="n">
        <v>-0.036861</v>
      </c>
      <c r="DT524" s="13" t="n">
        <v>-0.046311</v>
      </c>
      <c r="DV524" s="13" t="n">
        <v>-0.122604</v>
      </c>
      <c r="DW524" s="13" t="n">
        <v>0.026862</v>
      </c>
      <c r="DX524" s="13" t="n">
        <v>-0.11858</v>
      </c>
      <c r="DY524" s="13" t="n">
        <v>0.107668</v>
      </c>
      <c r="DZ524" s="13" t="n">
        <v>0.069291</v>
      </c>
      <c r="EA524" s="13" t="n">
        <v>-0.031799</v>
      </c>
      <c r="EB524" s="13" t="n">
        <v>0.039109</v>
      </c>
      <c r="EC524" s="13" t="n">
        <v>-0.086469</v>
      </c>
      <c r="ED524" s="13" t="n">
        <v>0.092211</v>
      </c>
      <c r="EE524" s="13" t="n">
        <v>0.00861</v>
      </c>
      <c r="EF524" s="13" t="n">
        <v>-0.049638</v>
      </c>
      <c r="EG524" s="13" t="n">
        <v>0.039134</v>
      </c>
      <c r="EH524" s="13" t="n">
        <v>0.011202</v>
      </c>
      <c r="EI524" s="13" t="n">
        <v>0.027912</v>
      </c>
      <c r="EJ524" s="13" t="n">
        <v>0.083354</v>
      </c>
      <c r="EK524" s="13" t="n">
        <v>-0.059186</v>
      </c>
      <c r="EL524" s="13" t="n">
        <v>-0.109853</v>
      </c>
      <c r="EM524" s="13" t="n">
        <v>-0.227682</v>
      </c>
      <c r="EN524" s="13" t="n">
        <v>0.160596</v>
      </c>
      <c r="EO524" s="13" t="n">
        <v>0.052385</v>
      </c>
      <c r="EP524" s="13" t="n">
        <v>0.041493</v>
      </c>
      <c r="EQ524" s="13" t="n">
        <v>0.029421</v>
      </c>
      <c r="ER524" s="13" t="n">
        <v>0.038437</v>
      </c>
      <c r="ES524" s="13" t="n">
        <v>-0.05288</v>
      </c>
      <c r="ET524" s="13" t="n">
        <v>0.030608</v>
      </c>
      <c r="EU524" s="13" t="n">
        <v>0.193071</v>
      </c>
      <c r="EV524" s="13" t="n">
        <v>0.097805</v>
      </c>
      <c r="EW524" s="13" t="n">
        <v>0.082572</v>
      </c>
      <c r="EX524" s="13" t="n">
        <v>0.092176</v>
      </c>
      <c r="EY524" s="13" t="n">
        <v>0.032457</v>
      </c>
      <c r="EZ524" s="13" t="n">
        <v>0.023833</v>
      </c>
      <c r="FA524" s="13" t="n">
        <v>0.016413</v>
      </c>
      <c r="FB524" s="13" t="n">
        <v>0.003494</v>
      </c>
      <c r="FC524" s="13" t="n">
        <v>-0.023492</v>
      </c>
      <c r="FD524" s="13" t="n">
        <v>0.010659</v>
      </c>
      <c r="FE524" s="13" t="n">
        <v>-0.035282</v>
      </c>
      <c r="FF524" s="13" t="n">
        <v>0.041156</v>
      </c>
      <c r="FG524" s="13" t="n">
        <v>-0.003587</v>
      </c>
      <c r="FH524" s="13" t="n">
        <v>0.054826</v>
      </c>
      <c r="FI524" s="13" t="n">
        <v>-0.097752</v>
      </c>
      <c r="FJ524" s="13" t="n">
        <v>0.003239</v>
      </c>
      <c r="FK524" s="13" t="n">
        <v>0.007621</v>
      </c>
      <c r="FL524" s="13" t="n">
        <v>-0.080781</v>
      </c>
      <c r="FM524" s="13" t="n">
        <v>0.012501</v>
      </c>
      <c r="FN524" s="13" t="n">
        <v>-0.060414</v>
      </c>
      <c r="FO524" s="13" t="n">
        <v>0.113842</v>
      </c>
      <c r="FP524" s="13" t="n">
        <v>-0.039008</v>
      </c>
      <c r="FQ524" s="13" t="n">
        <v>-0.119468</v>
      </c>
      <c r="FR524" s="13" t="n">
        <v>0.105606</v>
      </c>
      <c r="FS524" s="13" t="n">
        <v>0.003522</v>
      </c>
      <c r="FT524" s="13" t="n">
        <v>-0.065539</v>
      </c>
      <c r="FU524" s="13" t="n">
        <v>0.134282</v>
      </c>
      <c r="FV524" s="13" t="n">
        <v>-0.02221</v>
      </c>
      <c r="FW524" s="13" t="n">
        <v>-0.049024</v>
      </c>
      <c r="FX524" s="13" t="n">
        <v>-0.025935</v>
      </c>
      <c r="FY524" s="13" t="n">
        <v>0.015862</v>
      </c>
      <c r="FZ524" s="13" t="n">
        <v>0.096287</v>
      </c>
      <c r="GA524" s="13" t="n">
        <v>0.061646</v>
      </c>
      <c r="GB524" s="13" t="n">
        <v>-0.040878</v>
      </c>
      <c r="GC524" s="13" t="n">
        <v>-0.054465</v>
      </c>
    </row>
    <row r="525" customFormat="false" ht="15" hidden="false" customHeight="false" outlineLevel="0" collapsed="false">
      <c r="B525" s="8" t="str">
        <f aca="false">Deals!B525</f>
        <v>Callon Petroleum Co</v>
      </c>
      <c r="C525" s="12" t="n">
        <v>1</v>
      </c>
      <c r="D525" s="13" t="n">
        <v>-0.168474</v>
      </c>
      <c r="E525" s="13" t="n">
        <v>-0.142427</v>
      </c>
      <c r="F525" s="13" t="n">
        <v>-0.240936</v>
      </c>
      <c r="G525" s="13" t="n">
        <v>0.254237</v>
      </c>
      <c r="H525" s="13" t="n">
        <v>-0.060197</v>
      </c>
      <c r="I525" s="13" t="n">
        <v>-0.013072</v>
      </c>
      <c r="J525" s="13" t="n">
        <v>-0.005298</v>
      </c>
      <c r="K525" s="13" t="n">
        <v>-0.167776</v>
      </c>
      <c r="L525" s="13" t="n">
        <v>0.0544</v>
      </c>
      <c r="M525" s="13" t="n">
        <v>-0.253414</v>
      </c>
      <c r="N525" s="13" t="n">
        <v>-0.164634</v>
      </c>
      <c r="O525" s="13" t="n">
        <v>0.055961</v>
      </c>
      <c r="P525" s="13" t="n">
        <v>-0.124424</v>
      </c>
      <c r="Q525" s="13" t="n">
        <v>-0.039474</v>
      </c>
      <c r="R525" s="13" t="n">
        <v>0.323288</v>
      </c>
      <c r="S525" s="13" t="n">
        <v>-0.378882</v>
      </c>
      <c r="T525" s="13" t="n">
        <v>-0.243333</v>
      </c>
      <c r="U525" s="13" t="n">
        <v>-0.758634</v>
      </c>
      <c r="V525" s="13" t="n">
        <v>0.715094</v>
      </c>
      <c r="W525" s="13" t="n">
        <v>-0.28839</v>
      </c>
      <c r="X525" s="13" t="n">
        <v>0.719755</v>
      </c>
      <c r="Y525" s="13" t="n">
        <v>-0.008696</v>
      </c>
      <c r="Z525" s="13" t="n">
        <v>-0.418421</v>
      </c>
      <c r="AA525" s="13" t="n">
        <v>-0.273002</v>
      </c>
      <c r="AB525" s="13" t="n">
        <v>0.085062</v>
      </c>
      <c r="AC525" s="13" t="n">
        <v>0.818356</v>
      </c>
      <c r="AD525" s="13" t="n">
        <v>0.383807</v>
      </c>
      <c r="AE525" s="13" t="n">
        <v>0.051672</v>
      </c>
      <c r="AF525" s="13" t="n">
        <v>0.847543</v>
      </c>
      <c r="AG525" s="13" t="n">
        <v>0.507626</v>
      </c>
      <c r="AH525" s="13" t="n">
        <v>-0.030091</v>
      </c>
      <c r="AI525" s="13" t="n">
        <v>0.028885</v>
      </c>
      <c r="AJ525" s="13" t="n">
        <v>0.49961</v>
      </c>
      <c r="AK525" s="13" t="n">
        <v>-0.317733</v>
      </c>
      <c r="AL525" s="13" t="n">
        <v>-0.13186</v>
      </c>
      <c r="AM525" s="13" t="n">
        <v>0.436348</v>
      </c>
      <c r="AN525" s="13" t="n">
        <v>0.053993</v>
      </c>
      <c r="AO525" s="13" t="n">
        <v>-0.017205</v>
      </c>
      <c r="AP525" s="13" t="n">
        <v>-0.070614</v>
      </c>
      <c r="AQ525" s="13" t="n">
        <v>0.046349</v>
      </c>
      <c r="AR525" s="13" t="n">
        <v>0.139968</v>
      </c>
      <c r="AS525" s="13" t="n">
        <v>0.048261</v>
      </c>
      <c r="AT525" s="13" t="n">
        <v>-0.132194</v>
      </c>
      <c r="AU525" s="13" t="n">
        <v>0.140238</v>
      </c>
      <c r="AV525" s="13" t="n">
        <v>-0.329456</v>
      </c>
      <c r="AW525" s="13" t="n">
        <v>0.17449</v>
      </c>
      <c r="AX525" s="13" t="n">
        <v>-0.075586</v>
      </c>
      <c r="AY525" s="13" t="n">
        <v>-0.177397</v>
      </c>
      <c r="AZ525" s="13" t="n">
        <v>0.255641</v>
      </c>
      <c r="BA525" s="13" t="n">
        <v>-0.046406</v>
      </c>
      <c r="BB525" s="13" t="n">
        <v>-0.115219</v>
      </c>
      <c r="BC525" s="13" t="n">
        <v>0.147209</v>
      </c>
      <c r="BD525" s="13" t="n">
        <v>-0.089072</v>
      </c>
      <c r="BE525" s="13" t="n">
        <v>-0.137255</v>
      </c>
      <c r="BF525" s="13" t="n">
        <v>-0.008971</v>
      </c>
      <c r="BG525" s="13" t="n">
        <v>-0.075739</v>
      </c>
      <c r="BH525" s="13" t="n">
        <v>0.144956</v>
      </c>
      <c r="BI525" s="13" t="n">
        <v>0.071001</v>
      </c>
      <c r="BJ525" s="13" t="n">
        <v>0.044462</v>
      </c>
      <c r="BK525" s="13" t="n">
        <v>-0.002804</v>
      </c>
      <c r="BM525" s="13" t="n">
        <v>-0.074916</v>
      </c>
      <c r="BN525" s="13" t="n">
        <v>0.02478</v>
      </c>
      <c r="BO525" s="13" t="n">
        <v>-0.119674</v>
      </c>
      <c r="BP525" s="13" t="n">
        <v>0.107288</v>
      </c>
      <c r="BQ525" s="13" t="n">
        <v>0.038796</v>
      </c>
      <c r="BR525" s="13" t="n">
        <v>-0.023051</v>
      </c>
      <c r="BS525" s="13" t="n">
        <v>0.057962</v>
      </c>
      <c r="BT525" s="13" t="n">
        <v>-0.085032</v>
      </c>
      <c r="BU525" s="13" t="n">
        <v>0.065737</v>
      </c>
      <c r="BV525" s="13" t="n">
        <v>-0.0009</v>
      </c>
      <c r="BW525" s="13" t="n">
        <v>-0.078032</v>
      </c>
      <c r="BX525" s="13" t="n">
        <v>0.063405</v>
      </c>
      <c r="BY525" s="13" t="n">
        <v>0.02682</v>
      </c>
      <c r="BZ525" s="13" t="n">
        <v>0.0512</v>
      </c>
      <c r="CA525" s="13" t="n">
        <v>0.021085</v>
      </c>
      <c r="CB525" s="13" t="n">
        <v>-0.050291</v>
      </c>
      <c r="CC525" s="13" t="n">
        <v>-0.090456</v>
      </c>
      <c r="CD525" s="13" t="n">
        <v>-0.265274</v>
      </c>
      <c r="CE525" s="13" t="n">
        <v>0.151394</v>
      </c>
      <c r="CF525" s="13" t="n">
        <v>0.041925</v>
      </c>
      <c r="CG525" s="13" t="n">
        <v>0.044262</v>
      </c>
      <c r="CH525" s="13" t="n">
        <v>0.042985</v>
      </c>
      <c r="CI525" s="13" t="n">
        <v>0.05474</v>
      </c>
      <c r="CJ525" s="13" t="n">
        <v>-0.031873</v>
      </c>
      <c r="CK525" s="13" t="n">
        <v>0.050201</v>
      </c>
      <c r="CL525" s="13" t="n">
        <v>0.166688</v>
      </c>
      <c r="CM525" s="13" t="n">
        <v>0.086023</v>
      </c>
      <c r="CN525" s="13" t="n">
        <v>0.018859</v>
      </c>
      <c r="CO525" s="13" t="n">
        <v>0.124743</v>
      </c>
      <c r="CP525" s="13" t="n">
        <v>0.062936</v>
      </c>
      <c r="CQ525" s="13" t="n">
        <v>0.022207</v>
      </c>
      <c r="CR525" s="13" t="n">
        <v>0.019771</v>
      </c>
      <c r="CS525" s="13" t="n">
        <v>-0.032132</v>
      </c>
      <c r="CT525" s="13" t="n">
        <v>-0.009893</v>
      </c>
      <c r="CU525" s="13" t="n">
        <v>0.018473</v>
      </c>
      <c r="CV525" s="13" t="n">
        <v>-0.048492</v>
      </c>
      <c r="CW525" s="13" t="n">
        <v>0.039037</v>
      </c>
      <c r="CX525" s="13" t="n">
        <v>-0.024358</v>
      </c>
      <c r="CY525" s="13" t="n">
        <v>0.052503</v>
      </c>
      <c r="CZ525" s="13" t="n">
        <v>-0.039308</v>
      </c>
      <c r="DA525" s="13" t="n">
        <v>-0.002388</v>
      </c>
      <c r="DB525" s="13" t="n">
        <v>0.003781</v>
      </c>
      <c r="DC525" s="13" t="n">
        <v>-0.066351</v>
      </c>
      <c r="DD525" s="13" t="n">
        <v>0.042167</v>
      </c>
      <c r="DE525" s="13" t="n">
        <v>-0.106721</v>
      </c>
      <c r="DF525" s="13" t="n">
        <v>0.07714</v>
      </c>
      <c r="DG525" s="13" t="n">
        <v>-0.017984</v>
      </c>
      <c r="DH525" s="13" t="n">
        <v>-0.102042</v>
      </c>
      <c r="DI525" s="13" t="n">
        <v>0.144777</v>
      </c>
      <c r="DJ525" s="13" t="n">
        <v>0.068711</v>
      </c>
      <c r="DK525" s="13" t="n">
        <v>-0.067906</v>
      </c>
      <c r="DL525" s="13" t="n">
        <v>0.076853</v>
      </c>
      <c r="DM525" s="13" t="n">
        <v>-0.016453</v>
      </c>
      <c r="DN525" s="13" t="n">
        <v>-0.046464</v>
      </c>
      <c r="DO525" s="13" t="n">
        <v>-0.012823</v>
      </c>
      <c r="DP525" s="13" t="n">
        <v>-0.036533</v>
      </c>
      <c r="DQ525" s="13" t="n">
        <v>0.091363</v>
      </c>
      <c r="DR525" s="13" t="n">
        <v>0.086874</v>
      </c>
      <c r="DS525" s="13" t="n">
        <v>-0.065287</v>
      </c>
      <c r="DT525" s="13" t="n">
        <v>-0.051739</v>
      </c>
      <c r="DV525" s="13" t="n">
        <v>-0.0755</v>
      </c>
      <c r="DW525" s="13" t="n">
        <v>0.023242</v>
      </c>
      <c r="DX525" s="13" t="n">
        <v>-0.12462</v>
      </c>
      <c r="DY525" s="13" t="n">
        <v>0.109262</v>
      </c>
      <c r="DZ525" s="13" t="n">
        <v>0.03816</v>
      </c>
      <c r="EA525" s="13" t="n">
        <v>-0.023201</v>
      </c>
      <c r="EB525" s="13" t="n">
        <v>0.060626</v>
      </c>
      <c r="EC525" s="13" t="n">
        <v>-0.098854</v>
      </c>
      <c r="ED525" s="13" t="n">
        <v>0.076118</v>
      </c>
      <c r="EE525" s="13" t="n">
        <v>-0.002632</v>
      </c>
      <c r="EF525" s="13" t="n">
        <v>-0.07722</v>
      </c>
      <c r="EG525" s="13" t="n">
        <v>0.064098</v>
      </c>
      <c r="EH525" s="13" t="n">
        <v>0.019316</v>
      </c>
      <c r="EI525" s="13" t="n">
        <v>0.049638</v>
      </c>
      <c r="EJ525" s="13" t="n">
        <v>0.02739</v>
      </c>
      <c r="EK525" s="13" t="n">
        <v>-0.05216</v>
      </c>
      <c r="EL525" s="13" t="n">
        <v>-0.097001</v>
      </c>
      <c r="EM525" s="13" t="n">
        <v>-0.275731</v>
      </c>
      <c r="EN525" s="13" t="n">
        <v>0.187651</v>
      </c>
      <c r="EO525" s="13" t="n">
        <v>0.034982</v>
      </c>
      <c r="EP525" s="13" t="n">
        <v>0.043237</v>
      </c>
      <c r="EQ525" s="13" t="n">
        <v>0.043918</v>
      </c>
      <c r="ER525" s="13" t="n">
        <v>0.050912</v>
      </c>
      <c r="ES525" s="13" t="n">
        <v>-0.043342</v>
      </c>
      <c r="ET525" s="13" t="n">
        <v>0.065999</v>
      </c>
      <c r="EU525" s="13" t="n">
        <v>0.168825</v>
      </c>
      <c r="EV525" s="13" t="n">
        <v>0.081255</v>
      </c>
      <c r="EW525" s="13" t="n">
        <v>0.019686</v>
      </c>
      <c r="EX525" s="13" t="n">
        <v>0.117689</v>
      </c>
      <c r="EY525" s="13" t="n">
        <v>0.06659</v>
      </c>
      <c r="EZ525" s="13" t="n">
        <v>0.01446</v>
      </c>
      <c r="FA525" s="13" t="n">
        <v>0.023615</v>
      </c>
      <c r="FB525" s="13" t="n">
        <v>-0.030644</v>
      </c>
      <c r="FC525" s="13" t="n">
        <v>-0.01229</v>
      </c>
      <c r="FD525" s="13" t="n">
        <v>0.017278</v>
      </c>
      <c r="FE525" s="13" t="n">
        <v>-0.052903</v>
      </c>
      <c r="FF525" s="13" t="n">
        <v>0.033634</v>
      </c>
      <c r="FG525" s="13" t="n">
        <v>-0.018818</v>
      </c>
      <c r="FH525" s="13" t="n">
        <v>0.04535</v>
      </c>
      <c r="FI525" s="13" t="n">
        <v>-0.035218</v>
      </c>
      <c r="FJ525" s="13" t="n">
        <v>-0.007035</v>
      </c>
      <c r="FK525" s="13" t="n">
        <v>0.004345</v>
      </c>
      <c r="FL525" s="13" t="n">
        <v>-0.071522</v>
      </c>
      <c r="FM525" s="13" t="n">
        <v>0.033714</v>
      </c>
      <c r="FN525" s="13" t="n">
        <v>-0.118202</v>
      </c>
      <c r="FO525" s="13" t="n">
        <v>0.082529</v>
      </c>
      <c r="FP525" s="13" t="n">
        <v>-0.019642</v>
      </c>
      <c r="FQ525" s="13" t="n">
        <v>-0.100677</v>
      </c>
      <c r="FR525" s="13" t="n">
        <v>0.152502</v>
      </c>
      <c r="FS525" s="13" t="n">
        <v>0.068526</v>
      </c>
      <c r="FT525" s="13" t="n">
        <v>-0.064298</v>
      </c>
      <c r="FU525" s="13" t="n">
        <v>0.076842</v>
      </c>
      <c r="FV525" s="13" t="n">
        <v>-0.009427</v>
      </c>
      <c r="FW525" s="13" t="n">
        <v>-0.050456</v>
      </c>
      <c r="FX525" s="13" t="n">
        <v>-0.013969</v>
      </c>
      <c r="FY525" s="13" t="n">
        <v>-0.037495</v>
      </c>
      <c r="FZ525" s="13" t="n">
        <v>0.092045</v>
      </c>
      <c r="GA525" s="13" t="n">
        <v>0.08631</v>
      </c>
      <c r="GB525" s="13" t="n">
        <v>-0.06023</v>
      </c>
      <c r="GC525" s="13" t="n">
        <v>-0.056655</v>
      </c>
    </row>
    <row r="526" customFormat="false" ht="15" hidden="false" customHeight="false" outlineLevel="0" collapsed="false">
      <c r="B526" s="8" t="str">
        <f aca="false">Deals!B526</f>
        <v>Northern Oil And Gas, Inc.</v>
      </c>
      <c r="C526" s="12" t="n">
        <v>1</v>
      </c>
      <c r="D526" s="13" t="n">
        <v>-0.265</v>
      </c>
      <c r="E526" s="13" t="n">
        <v>-0.136054</v>
      </c>
      <c r="F526" s="13" t="n">
        <v>-0.110236</v>
      </c>
      <c r="G526" s="13" t="n">
        <v>0.119469</v>
      </c>
      <c r="H526" s="13" t="n">
        <v>-0.063241</v>
      </c>
      <c r="I526" s="13" t="n">
        <v>0.156118</v>
      </c>
      <c r="J526" s="13" t="n">
        <v>-0.032847</v>
      </c>
      <c r="K526" s="13" t="n">
        <v>-0.249057</v>
      </c>
      <c r="L526" s="13" t="n">
        <v>-0.030151</v>
      </c>
      <c r="M526" s="13" t="n">
        <v>-0.160622</v>
      </c>
      <c r="N526" s="13" t="n">
        <v>0.135802</v>
      </c>
      <c r="O526" s="13" t="n">
        <v>0.065217</v>
      </c>
      <c r="P526" s="13" t="n">
        <v>0</v>
      </c>
      <c r="Q526" s="13" t="n">
        <v>-0.091837</v>
      </c>
      <c r="R526" s="13" t="n">
        <v>0.314607</v>
      </c>
      <c r="S526" s="13" t="n">
        <v>-0.290598</v>
      </c>
      <c r="T526" s="13" t="n">
        <v>-0.126506</v>
      </c>
      <c r="U526" s="13" t="n">
        <v>-0.54269</v>
      </c>
      <c r="V526" s="13" t="n">
        <v>0.262555</v>
      </c>
      <c r="W526" s="13" t="n">
        <v>-0.069159</v>
      </c>
      <c r="X526" s="13" t="n">
        <v>0.076479</v>
      </c>
      <c r="Y526" s="13" t="n">
        <v>-0.044582</v>
      </c>
      <c r="Z526" s="13" t="n">
        <v>-0.153462</v>
      </c>
      <c r="AA526" s="13" t="n">
        <v>0.05748</v>
      </c>
      <c r="AB526" s="13" t="n">
        <v>-0.355401</v>
      </c>
      <c r="AC526" s="13" t="n">
        <v>0.689189</v>
      </c>
      <c r="AD526" s="13" t="n">
        <v>0.4016</v>
      </c>
      <c r="AE526" s="13" t="n">
        <v>0.164384</v>
      </c>
      <c r="AF526" s="13" t="n">
        <v>0.301961</v>
      </c>
      <c r="AG526" s="13" t="n">
        <v>-0.090361</v>
      </c>
      <c r="AH526" s="13" t="n">
        <v>0.198675</v>
      </c>
      <c r="AI526" s="13" t="n">
        <v>0.257597</v>
      </c>
      <c r="AJ526" s="13" t="n">
        <v>0.14223</v>
      </c>
      <c r="AK526" s="13" t="n">
        <v>-0.168512</v>
      </c>
      <c r="AL526" s="13" t="n">
        <v>-0.038796</v>
      </c>
      <c r="AM526" s="13" t="n">
        <v>0.291867</v>
      </c>
      <c r="AN526" s="13" t="n">
        <v>0.082243</v>
      </c>
      <c r="AO526" s="13" t="n">
        <v>-0.120035</v>
      </c>
      <c r="AP526" s="13" t="n">
        <v>0.013739</v>
      </c>
      <c r="AQ526" s="13" t="n">
        <v>0.142857</v>
      </c>
      <c r="AR526" s="13" t="n">
        <v>0.066327</v>
      </c>
      <c r="AS526" s="13" t="n">
        <v>0.129585</v>
      </c>
      <c r="AT526" s="13" t="n">
        <v>-0.11387</v>
      </c>
      <c r="AU526" s="13" t="n">
        <v>0.308647</v>
      </c>
      <c r="AV526" s="13" t="n">
        <v>-0.221474</v>
      </c>
      <c r="AW526" s="13" t="n">
        <v>0.14133</v>
      </c>
      <c r="AX526" s="13" t="n">
        <v>0.097468</v>
      </c>
      <c r="AY526" s="13" t="n">
        <v>-0.12579</v>
      </c>
      <c r="AZ526" s="13" t="n">
        <v>0.245531</v>
      </c>
      <c r="BA526" s="13" t="n">
        <v>0.065905</v>
      </c>
      <c r="BB526" s="13" t="n">
        <v>-0.14482</v>
      </c>
      <c r="BC526" s="13" t="n">
        <v>0.087605</v>
      </c>
      <c r="BD526" s="13" t="n">
        <v>-0.073986</v>
      </c>
      <c r="BE526" s="13" t="n">
        <v>-0.011276</v>
      </c>
      <c r="BF526" s="13" t="n">
        <v>0.092916</v>
      </c>
      <c r="BG526" s="13" t="n">
        <v>-0.098282</v>
      </c>
      <c r="BH526" s="13" t="n">
        <v>0.159813</v>
      </c>
      <c r="BI526" s="13" t="n">
        <v>0.147145</v>
      </c>
      <c r="BJ526" s="13" t="n">
        <v>0.062484</v>
      </c>
      <c r="BK526" s="13" t="n">
        <v>-0.029166</v>
      </c>
      <c r="BM526" s="13" t="n">
        <v>-0.126874</v>
      </c>
      <c r="BN526" s="13" t="n">
        <v>0.032953</v>
      </c>
      <c r="BO526" s="13" t="n">
        <v>-0.121824</v>
      </c>
      <c r="BP526" s="13" t="n">
        <v>0.105013</v>
      </c>
      <c r="BQ526" s="13" t="n">
        <v>0.062329</v>
      </c>
      <c r="BR526" s="13" t="n">
        <v>-0.003609</v>
      </c>
      <c r="BS526" s="13" t="n">
        <v>0.031597</v>
      </c>
      <c r="BT526" s="13" t="n">
        <v>-0.087487</v>
      </c>
      <c r="BU526" s="13" t="n">
        <v>0.087277</v>
      </c>
      <c r="BV526" s="13" t="n">
        <v>-0.028809</v>
      </c>
      <c r="BW526" s="13" t="n">
        <v>-0.01142</v>
      </c>
      <c r="BX526" s="13" t="n">
        <v>-0.016157</v>
      </c>
      <c r="BY526" s="13" t="n">
        <v>0.036256</v>
      </c>
      <c r="BZ526" s="13" t="n">
        <v>0.080028</v>
      </c>
      <c r="CA526" s="13" t="n">
        <v>0.039635</v>
      </c>
      <c r="CB526" s="13" t="n">
        <v>-0.02818</v>
      </c>
      <c r="CC526" s="13" t="n">
        <v>-0.076341</v>
      </c>
      <c r="CD526" s="13" t="n">
        <v>-0.193604</v>
      </c>
      <c r="CE526" s="13" t="n">
        <v>0.193768</v>
      </c>
      <c r="CF526" s="13" t="n">
        <v>0.102705</v>
      </c>
      <c r="CG526" s="13" t="n">
        <v>0.05686</v>
      </c>
      <c r="CH526" s="13" t="n">
        <v>0.007253</v>
      </c>
      <c r="CI526" s="13" t="n">
        <v>0.079862</v>
      </c>
      <c r="CJ526" s="13" t="n">
        <v>0.003401</v>
      </c>
      <c r="CK526" s="13" t="n">
        <v>-0.019809</v>
      </c>
      <c r="CL526" s="13" t="n">
        <v>0.214791</v>
      </c>
      <c r="CM526" s="13" t="n">
        <v>0.115065</v>
      </c>
      <c r="CN526" s="13" t="n">
        <v>0.116678</v>
      </c>
      <c r="CO526" s="13" t="n">
        <v>0.040745</v>
      </c>
      <c r="CP526" s="13" t="n">
        <v>-0.048473</v>
      </c>
      <c r="CQ526" s="13" t="n">
        <v>0.032353</v>
      </c>
      <c r="CR526" s="13" t="n">
        <v>-0.025949</v>
      </c>
      <c r="CS526" s="13" t="n">
        <v>0.06983</v>
      </c>
      <c r="CT526" s="13" t="n">
        <v>-0.075376</v>
      </c>
      <c r="CU526" s="13" t="n">
        <v>0.020545</v>
      </c>
      <c r="CV526" s="13" t="n">
        <v>-0.052806</v>
      </c>
      <c r="CW526" s="13" t="n">
        <v>0.024457</v>
      </c>
      <c r="CX526" s="13" t="n">
        <v>-0.080613</v>
      </c>
      <c r="CY526" s="13" t="n">
        <v>-0.005266</v>
      </c>
      <c r="CZ526" s="13" t="n">
        <v>-0.163775</v>
      </c>
      <c r="DA526" s="13" t="n">
        <v>-0.001611</v>
      </c>
      <c r="DB526" s="13" t="n">
        <v>0.012199</v>
      </c>
      <c r="DC526" s="13" t="n">
        <v>-0.180685</v>
      </c>
      <c r="DD526" s="13" t="n">
        <v>-0.032766</v>
      </c>
      <c r="DE526" s="13" t="n">
        <v>-0.019338</v>
      </c>
      <c r="DF526" s="13" t="n">
        <v>0.128546</v>
      </c>
      <c r="DG526" s="13" t="n">
        <v>0.036743</v>
      </c>
      <c r="DH526" s="13" t="n">
        <v>-0.088022</v>
      </c>
      <c r="DI526" s="13" t="n">
        <v>0.076143</v>
      </c>
      <c r="DJ526" s="13" t="n">
        <v>-0.002315</v>
      </c>
      <c r="DK526" s="13" t="n">
        <v>-0.050589</v>
      </c>
      <c r="DL526" s="13" t="n">
        <v>0.141421</v>
      </c>
      <c r="DM526" s="13" t="n">
        <v>-0.040665</v>
      </c>
      <c r="DN526" s="13" t="n">
        <v>-0.034632</v>
      </c>
      <c r="DO526" s="13" t="n">
        <v>-0.027967</v>
      </c>
      <c r="DP526" s="13" t="n">
        <v>0.012513</v>
      </c>
      <c r="DQ526" s="13" t="n">
        <v>0.070349</v>
      </c>
      <c r="DR526" s="13" t="n">
        <v>0.041532</v>
      </c>
      <c r="DS526" s="13" t="n">
        <v>-0.071954</v>
      </c>
      <c r="DT526" s="13" t="n">
        <v>-0.091371</v>
      </c>
      <c r="DV526" s="13" t="n">
        <v>-0.128605</v>
      </c>
      <c r="DW526" s="13" t="n">
        <v>0.03849</v>
      </c>
      <c r="DX526" s="13" t="n">
        <v>-0.118677</v>
      </c>
      <c r="DY526" s="13" t="n">
        <v>0.111825</v>
      </c>
      <c r="DZ526" s="13" t="n">
        <v>0.058983</v>
      </c>
      <c r="EA526" s="13" t="n">
        <v>-0.002331</v>
      </c>
      <c r="EB526" s="13" t="n">
        <v>0.039686</v>
      </c>
      <c r="EC526" s="13" t="n">
        <v>-0.087181</v>
      </c>
      <c r="ED526" s="13" t="n">
        <v>0.089517</v>
      </c>
      <c r="EE526" s="13" t="n">
        <v>-0.030387</v>
      </c>
      <c r="EF526" s="13" t="n">
        <v>-0.027645</v>
      </c>
      <c r="EG526" s="13" t="n">
        <v>-0.007693</v>
      </c>
      <c r="EH526" s="13" t="n">
        <v>0.029804</v>
      </c>
      <c r="EI526" s="13" t="n">
        <v>0.120162</v>
      </c>
      <c r="EJ526" s="13" t="n">
        <v>0.049735</v>
      </c>
      <c r="EK526" s="13" t="n">
        <v>-0.026751</v>
      </c>
      <c r="EL526" s="13" t="n">
        <v>-0.068025</v>
      </c>
      <c r="EM526" s="13" t="n">
        <v>-0.203745</v>
      </c>
      <c r="EN526" s="13" t="n">
        <v>0.199644</v>
      </c>
      <c r="EO526" s="13" t="n">
        <v>0.10533</v>
      </c>
      <c r="EP526" s="13" t="n">
        <v>0.060359</v>
      </c>
      <c r="EQ526" s="13" t="n">
        <v>0.001874</v>
      </c>
      <c r="ER526" s="13" t="n">
        <v>0.087533</v>
      </c>
      <c r="ES526" s="13" t="n">
        <v>-0.011573</v>
      </c>
      <c r="ET526" s="13" t="n">
        <v>-0.028636</v>
      </c>
      <c r="EU526" s="13" t="n">
        <v>0.206308</v>
      </c>
      <c r="EV526" s="13" t="n">
        <v>0.094331</v>
      </c>
      <c r="EW526" s="13" t="n">
        <v>0.112618</v>
      </c>
      <c r="EX526" s="13" t="n">
        <v>0.051624</v>
      </c>
      <c r="EY526" s="13" t="n">
        <v>-0.046095</v>
      </c>
      <c r="EZ526" s="13" t="n">
        <v>0.028573</v>
      </c>
      <c r="FA526" s="13" t="n">
        <v>-0.026132</v>
      </c>
      <c r="FB526" s="13" t="n">
        <v>0.06635</v>
      </c>
      <c r="FC526" s="13" t="n">
        <v>-0.076813</v>
      </c>
      <c r="FD526" s="13" t="n">
        <v>0.018217</v>
      </c>
      <c r="FE526" s="13" t="n">
        <v>-0.053317</v>
      </c>
      <c r="FF526" s="13" t="n">
        <v>0.021146</v>
      </c>
      <c r="FG526" s="13" t="n">
        <v>-0.091985</v>
      </c>
      <c r="FH526" s="13" t="n">
        <v>-0.014805</v>
      </c>
      <c r="FI526" s="13" t="n">
        <v>-0.173369</v>
      </c>
      <c r="FJ526" s="13" t="n">
        <v>-0.012789</v>
      </c>
      <c r="FK526" s="13" t="n">
        <v>0.018464</v>
      </c>
      <c r="FL526" s="13" t="n">
        <v>-0.198696</v>
      </c>
      <c r="FM526" s="13" t="n">
        <v>-0.057167</v>
      </c>
      <c r="FN526" s="13" t="n">
        <v>-0.02625</v>
      </c>
      <c r="FO526" s="13" t="n">
        <v>0.129928</v>
      </c>
      <c r="FP526" s="13" t="n">
        <v>0.030138</v>
      </c>
      <c r="FQ526" s="13" t="n">
        <v>-0.081445</v>
      </c>
      <c r="FR526" s="13" t="n">
        <v>0.087294</v>
      </c>
      <c r="FS526" s="13" t="n">
        <v>-0.006501</v>
      </c>
      <c r="FT526" s="13" t="n">
        <v>-0.051629</v>
      </c>
      <c r="FU526" s="13" t="n">
        <v>0.164361</v>
      </c>
      <c r="FV526" s="13" t="n">
        <v>-0.049102</v>
      </c>
      <c r="FW526" s="13" t="n">
        <v>-0.042333</v>
      </c>
      <c r="FX526" s="13" t="n">
        <v>-0.043651</v>
      </c>
      <c r="FY526" s="13" t="n">
        <v>0.027983</v>
      </c>
      <c r="FZ526" s="13" t="n">
        <v>0.075292</v>
      </c>
      <c r="GA526" s="13" t="n">
        <v>0.041174</v>
      </c>
      <c r="GB526" s="13" t="n">
        <v>-0.071456</v>
      </c>
      <c r="GC526" s="13" t="n">
        <v>-0.098155</v>
      </c>
    </row>
    <row r="527" customFormat="false" ht="15" hidden="false" customHeight="false" outlineLevel="0" collapsed="false">
      <c r="B527" s="8" t="str">
        <f aca="false">Deals!B527</f>
        <v>Cohu, Inc.</v>
      </c>
      <c r="C527" s="12" t="n">
        <v>1</v>
      </c>
      <c r="D527" s="13" t="n">
        <v>-0.054808</v>
      </c>
      <c r="E527" s="13" t="n">
        <v>-0.180102</v>
      </c>
      <c r="F527" s="13" t="n">
        <v>0.091475</v>
      </c>
      <c r="G527" s="13" t="n">
        <v>0.023375</v>
      </c>
      <c r="H527" s="13" t="n">
        <v>-0.175517</v>
      </c>
      <c r="I527" s="13" t="n">
        <v>0.005424</v>
      </c>
      <c r="J527" s="13" t="n">
        <v>-0.018881</v>
      </c>
      <c r="K527" s="13" t="n">
        <v>0.064605</v>
      </c>
      <c r="L527" s="13" t="n">
        <v>-0.017498</v>
      </c>
      <c r="M527" s="13" t="n">
        <v>-0.209763</v>
      </c>
      <c r="N527" s="13" t="n">
        <v>0.133389</v>
      </c>
      <c r="O527" s="13" t="n">
        <v>0.2302</v>
      </c>
      <c r="P527" s="13" t="n">
        <v>0.070999</v>
      </c>
      <c r="Q527" s="13" t="n">
        <v>0.28805</v>
      </c>
      <c r="R527" s="13" t="n">
        <v>-0.021007</v>
      </c>
      <c r="S527" s="13" t="n">
        <v>-0.082253</v>
      </c>
      <c r="T527" s="13" t="n">
        <v>-0.395213</v>
      </c>
      <c r="U527" s="13" t="n">
        <v>0.335218</v>
      </c>
      <c r="V527" s="13" t="n">
        <v>-0.088929</v>
      </c>
      <c r="W527" s="13" t="n">
        <v>0.151394</v>
      </c>
      <c r="X527" s="13" t="n">
        <v>0.085928</v>
      </c>
      <c r="Y527" s="13" t="n">
        <v>-0.086564</v>
      </c>
      <c r="Z527" s="13" t="n">
        <v>-0.001163</v>
      </c>
      <c r="AA527" s="13" t="n">
        <v>0.264843</v>
      </c>
      <c r="AB527" s="13" t="n">
        <v>0.306489</v>
      </c>
      <c r="AC527" s="13" t="n">
        <v>0.34484</v>
      </c>
      <c r="AD527" s="13" t="n">
        <v>0.065479</v>
      </c>
      <c r="AE527" s="13" t="n">
        <v>0.068092</v>
      </c>
      <c r="AF527" s="13" t="n">
        <v>-0.037054</v>
      </c>
      <c r="AG527" s="13" t="n">
        <v>-0.043738</v>
      </c>
      <c r="AH527" s="13" t="n">
        <v>-0.069733</v>
      </c>
      <c r="AI527" s="13" t="n">
        <v>-0.011553</v>
      </c>
      <c r="AJ527" s="13" t="n">
        <v>-0.03751</v>
      </c>
      <c r="AK527" s="13" t="n">
        <v>0.007625</v>
      </c>
      <c r="AL527" s="13" t="n">
        <v>-0.104821</v>
      </c>
      <c r="AM527" s="13" t="n">
        <v>0.003131</v>
      </c>
      <c r="AN527" s="13" t="n">
        <v>0.029026</v>
      </c>
      <c r="AO527" s="13" t="n">
        <v>0.155293</v>
      </c>
      <c r="AP527" s="13" t="n">
        <v>-0.134156</v>
      </c>
      <c r="AQ527" s="13" t="n">
        <v>-0.054579</v>
      </c>
      <c r="AR527" s="13" t="n">
        <v>-0.050674</v>
      </c>
      <c r="AS527" s="13" t="n">
        <v>-0.102703</v>
      </c>
      <c r="AT527" s="13" t="n">
        <v>0.145708</v>
      </c>
      <c r="AU527" s="13" t="n">
        <v>-0.088071</v>
      </c>
      <c r="AV527" s="13" t="n">
        <v>0.02991</v>
      </c>
      <c r="AW527" s="13" t="n">
        <v>-0.061232</v>
      </c>
      <c r="AX527" s="13" t="n">
        <v>-0.039135</v>
      </c>
      <c r="AY527" s="13" t="n">
        <v>0.276959</v>
      </c>
      <c r="AZ527" s="13" t="n">
        <v>0.088092</v>
      </c>
      <c r="BA527" s="13" t="n">
        <v>-0.105248</v>
      </c>
      <c r="BB527" s="13" t="n">
        <v>0.125741</v>
      </c>
      <c r="BC527" s="13" t="n">
        <v>0.031042</v>
      </c>
      <c r="BD527" s="13" t="n">
        <v>0.031989</v>
      </c>
      <c r="BE527" s="13" t="n">
        <v>-0.11852</v>
      </c>
      <c r="BF527" s="13" t="n">
        <v>0.132979</v>
      </c>
      <c r="BG527" s="13" t="n">
        <v>0.083985</v>
      </c>
      <c r="BH527" s="13" t="n">
        <v>0.050289</v>
      </c>
      <c r="BI527" s="13" t="n">
        <v>-0.143414</v>
      </c>
      <c r="BJ527" s="13" t="n">
        <v>-0.078898</v>
      </c>
      <c r="BK527" s="13" t="n">
        <v>-0.124855</v>
      </c>
      <c r="BM527" s="13" t="n">
        <v>0.020122</v>
      </c>
      <c r="BN527" s="13" t="n">
        <v>-0.112532</v>
      </c>
      <c r="BO527" s="13" t="n">
        <v>0.112732</v>
      </c>
      <c r="BP527" s="13" t="n">
        <v>0.066709</v>
      </c>
      <c r="BQ527" s="13" t="n">
        <v>-0.014107</v>
      </c>
      <c r="BR527" s="13" t="n">
        <v>0.018687</v>
      </c>
      <c r="BS527" s="13" t="n">
        <v>-0.074215</v>
      </c>
      <c r="BT527" s="13" t="n">
        <v>0.08799</v>
      </c>
      <c r="BU527" s="13" t="n">
        <v>0.010865</v>
      </c>
      <c r="BV527" s="13" t="n">
        <v>-0.068612</v>
      </c>
      <c r="BW527" s="13" t="n">
        <v>0.020228</v>
      </c>
      <c r="BX527" s="13" t="n">
        <v>0.045545</v>
      </c>
      <c r="BY527" s="13" t="n">
        <v>0.034777</v>
      </c>
      <c r="BZ527" s="13" t="n">
        <v>0.020253</v>
      </c>
      <c r="CA527" s="13" t="n">
        <v>-0.022761</v>
      </c>
      <c r="CB527" s="13" t="n">
        <v>-0.082683</v>
      </c>
      <c r="CC527" s="13" t="n">
        <v>-0.18923</v>
      </c>
      <c r="CD527" s="13" t="n">
        <v>0.123242</v>
      </c>
      <c r="CE527" s="13" t="n">
        <v>0.073671</v>
      </c>
      <c r="CF527" s="13" t="n">
        <v>0.028131</v>
      </c>
      <c r="CG527" s="13" t="n">
        <v>0.035905</v>
      </c>
      <c r="CH527" s="13" t="n">
        <v>0.069178</v>
      </c>
      <c r="CI527" s="13" t="n">
        <v>-0.047385</v>
      </c>
      <c r="CJ527" s="13" t="n">
        <v>0.03365</v>
      </c>
      <c r="CK527" s="13" t="n">
        <v>0.188158</v>
      </c>
      <c r="CL527" s="13" t="n">
        <v>0.101547</v>
      </c>
      <c r="CM527" s="13" t="n">
        <v>0.049816</v>
      </c>
      <c r="CN527" s="13" t="n">
        <v>0.086155</v>
      </c>
      <c r="CO527" s="13" t="n">
        <v>-0.008262</v>
      </c>
      <c r="CP527" s="13" t="n">
        <v>0.015677</v>
      </c>
      <c r="CQ527" s="13" t="n">
        <v>0.002446</v>
      </c>
      <c r="CR527" s="13" t="n">
        <v>0.035313</v>
      </c>
      <c r="CS527" s="13" t="n">
        <v>-0.028278</v>
      </c>
      <c r="CT527" s="13" t="n">
        <v>0.024312</v>
      </c>
      <c r="CU527" s="13" t="n">
        <v>-0.041121</v>
      </c>
      <c r="CV527" s="13" t="n">
        <v>0.023534</v>
      </c>
      <c r="CW527" s="13" t="n">
        <v>-0.034555</v>
      </c>
      <c r="CX527" s="13" t="n">
        <v>0.001539</v>
      </c>
      <c r="CY527" s="13" t="n">
        <v>-0.116597</v>
      </c>
      <c r="CZ527" s="13" t="n">
        <v>0.020508</v>
      </c>
      <c r="DA527" s="13" t="n">
        <v>0.022185</v>
      </c>
      <c r="DB527" s="13" t="n">
        <v>-0.119564</v>
      </c>
      <c r="DC527" s="13" t="n">
        <v>-0.028738</v>
      </c>
      <c r="DD527" s="13" t="n">
        <v>-0.063921</v>
      </c>
      <c r="DE527" s="13" t="n">
        <v>0.135102</v>
      </c>
      <c r="DF527" s="13" t="n">
        <v>-0.007929</v>
      </c>
      <c r="DG527" s="13" t="n">
        <v>-0.088004</v>
      </c>
      <c r="DH527" s="13" t="n">
        <v>0.092762</v>
      </c>
      <c r="DI527" s="13" t="n">
        <v>-0.018141</v>
      </c>
      <c r="DJ527" s="13" t="n">
        <v>-0.073757</v>
      </c>
      <c r="DK527" s="13" t="n">
        <v>0.160132</v>
      </c>
      <c r="DL527" s="13" t="n">
        <v>-0.029084</v>
      </c>
      <c r="DM527" s="13" t="n">
        <v>-0.030294</v>
      </c>
      <c r="DN527" s="13" t="n">
        <v>0.000974</v>
      </c>
      <c r="DO527" s="13" t="n">
        <v>0.034374</v>
      </c>
      <c r="DP527" s="13" t="n">
        <v>0.071376</v>
      </c>
      <c r="DQ527" s="13" t="n">
        <v>0.055658</v>
      </c>
      <c r="DR527" s="13" t="n">
        <v>-0.070227</v>
      </c>
      <c r="DS527" s="13" t="n">
        <v>-0.055895</v>
      </c>
      <c r="DT527" s="13" t="n">
        <v>-0.076043</v>
      </c>
      <c r="DV527" s="13" t="n">
        <v>0.01328</v>
      </c>
      <c r="DW527" s="13" t="n">
        <v>-0.113586</v>
      </c>
      <c r="DX527" s="13" t="n">
        <v>0.120625</v>
      </c>
      <c r="DY527" s="13" t="n">
        <v>0.054428</v>
      </c>
      <c r="DZ527" s="13" t="n">
        <v>-0.012992</v>
      </c>
      <c r="EA527" s="13" t="n">
        <v>0.019457</v>
      </c>
      <c r="EB527" s="13" t="n">
        <v>-0.071685</v>
      </c>
      <c r="EC527" s="13" t="n">
        <v>0.088369</v>
      </c>
      <c r="ED527" s="13" t="n">
        <v>0.005833</v>
      </c>
      <c r="EE527" s="13" t="n">
        <v>-0.072302</v>
      </c>
      <c r="EF527" s="13" t="n">
        <v>0.023966</v>
      </c>
      <c r="EG527" s="13" t="n">
        <v>0.044</v>
      </c>
      <c r="EH527" s="13" t="n">
        <v>0.042206</v>
      </c>
      <c r="EI527" s="13" t="n">
        <v>0.028126</v>
      </c>
      <c r="EJ527" s="13" t="n">
        <v>-0.03094</v>
      </c>
      <c r="EK527" s="13" t="n">
        <v>-0.085403</v>
      </c>
      <c r="EL527" s="13" t="n">
        <v>-0.202687</v>
      </c>
      <c r="EM527" s="13" t="n">
        <v>0.213269</v>
      </c>
      <c r="EN527" s="13" t="n">
        <v>0.06545</v>
      </c>
      <c r="EO527" s="13" t="n">
        <v>0.042922</v>
      </c>
      <c r="EP527" s="13" t="n">
        <v>0.025254</v>
      </c>
      <c r="EQ527" s="13" t="n">
        <v>0.076086</v>
      </c>
      <c r="ER527" s="13" t="n">
        <v>-0.053883</v>
      </c>
      <c r="ES527" s="13" t="n">
        <v>0.035066</v>
      </c>
      <c r="ET527" s="13" t="n">
        <v>0.203256</v>
      </c>
      <c r="EU527" s="13" t="n">
        <v>0.100877</v>
      </c>
      <c r="EV527" s="13" t="n">
        <v>0.053073</v>
      </c>
      <c r="EW527" s="13" t="n">
        <v>0.075831</v>
      </c>
      <c r="EX527" s="13" t="n">
        <v>-0.001805</v>
      </c>
      <c r="EY527" s="13" t="n">
        <v>0.008333</v>
      </c>
      <c r="EZ527" s="13" t="n">
        <v>-0.008533</v>
      </c>
      <c r="FA527" s="13" t="n">
        <v>0.032572</v>
      </c>
      <c r="FB527" s="13" t="n">
        <v>-0.030216</v>
      </c>
      <c r="FC527" s="13" t="n">
        <v>0.020798</v>
      </c>
      <c r="FD527" s="13" t="n">
        <v>-0.040113</v>
      </c>
      <c r="FE527" s="13" t="n">
        <v>0.024885</v>
      </c>
      <c r="FF527" s="13" t="n">
        <v>-0.052054</v>
      </c>
      <c r="FG527" s="13" t="n">
        <v>0.002106</v>
      </c>
      <c r="FH527" s="13" t="n">
        <v>-0.122474</v>
      </c>
      <c r="FI527" s="13" t="n">
        <v>0.004163</v>
      </c>
      <c r="FJ527" s="13" t="n">
        <v>0.029007</v>
      </c>
      <c r="FK527" s="13" t="n">
        <v>-0.150847</v>
      </c>
      <c r="FL527" s="13" t="n">
        <v>-0.038851</v>
      </c>
      <c r="FM527" s="13" t="n">
        <v>-0.043457</v>
      </c>
      <c r="FN527" s="13" t="n">
        <v>0.133239</v>
      </c>
      <c r="FO527" s="13" t="n">
        <v>0.00337</v>
      </c>
      <c r="FP527" s="13" t="n">
        <v>-0.088268</v>
      </c>
      <c r="FQ527" s="13" t="n">
        <v>0.09263</v>
      </c>
      <c r="FR527" s="13" t="n">
        <v>-0.008961</v>
      </c>
      <c r="FS527" s="13" t="n">
        <v>-0.073196</v>
      </c>
      <c r="FT527" s="13" t="n">
        <v>0.179925</v>
      </c>
      <c r="FU527" s="13" t="n">
        <v>-0.037455</v>
      </c>
      <c r="FV527" s="13" t="n">
        <v>-0.045087</v>
      </c>
      <c r="FW527" s="13" t="n">
        <v>-0.007067</v>
      </c>
      <c r="FX527" s="13" t="n">
        <v>0.026671</v>
      </c>
      <c r="FY527" s="13" t="n">
        <v>0.081708</v>
      </c>
      <c r="FZ527" s="13" t="n">
        <v>0.048745</v>
      </c>
      <c r="GA527" s="13" t="n">
        <v>-0.067184</v>
      </c>
      <c r="GB527" s="13" t="n">
        <v>-0.056578</v>
      </c>
      <c r="GC527" s="13" t="n">
        <v>-0.086289</v>
      </c>
    </row>
    <row r="528" customFormat="false" ht="15" hidden="false" customHeight="false" outlineLevel="0" collapsed="false">
      <c r="B528" s="8" t="str">
        <f aca="false">Deals!B528</f>
        <v>Conagra Brands, Inc.</v>
      </c>
      <c r="C528" s="12" t="n">
        <v>1</v>
      </c>
      <c r="D528" s="13" t="n">
        <v>-0.091573</v>
      </c>
      <c r="E528" s="13" t="n">
        <v>-0.339518</v>
      </c>
      <c r="F528" s="13" t="n">
        <v>0.013109</v>
      </c>
      <c r="G528" s="13" t="n">
        <v>0.079945</v>
      </c>
      <c r="H528" s="13" t="n">
        <v>0.186992</v>
      </c>
      <c r="I528" s="13" t="n">
        <v>0.109589</v>
      </c>
      <c r="J528" s="13" t="n">
        <v>-0.130279</v>
      </c>
      <c r="K528" s="13" t="n">
        <v>-0.009339</v>
      </c>
      <c r="L528" s="13" t="n">
        <v>0.088612</v>
      </c>
      <c r="M528" s="13" t="n">
        <v>-0.017665</v>
      </c>
      <c r="N528" s="13" t="n">
        <v>0.081805</v>
      </c>
      <c r="O528" s="13" t="n">
        <v>-0.118318</v>
      </c>
      <c r="P528" s="13" t="n">
        <v>0.067283</v>
      </c>
      <c r="Q528" s="13" t="n">
        <v>0.186006</v>
      </c>
      <c r="R528" s="13" t="n">
        <v>-0.038551</v>
      </c>
      <c r="S528" s="13" t="n">
        <v>-0.189247</v>
      </c>
      <c r="T528" s="13" t="n">
        <v>0.099288</v>
      </c>
      <c r="U528" s="13" t="n">
        <v>0.139741</v>
      </c>
      <c r="V528" s="13" t="n">
        <v>0.040371</v>
      </c>
      <c r="W528" s="13" t="n">
        <v>0.010923</v>
      </c>
      <c r="X528" s="13" t="n">
        <v>0.064828</v>
      </c>
      <c r="Y528" s="13" t="n">
        <v>0.024299</v>
      </c>
      <c r="Z528" s="13" t="n">
        <v>-0.069082</v>
      </c>
      <c r="AA528" s="13" t="n">
        <v>-0.017362</v>
      </c>
      <c r="AB528" s="13" t="n">
        <v>0.041892</v>
      </c>
      <c r="AC528" s="13" t="n">
        <v>-0.008206</v>
      </c>
      <c r="AD528" s="13" t="n">
        <v>-0.04578</v>
      </c>
      <c r="AE528" s="13" t="n">
        <v>-0.019364</v>
      </c>
      <c r="AF528" s="13" t="n">
        <v>0.108164</v>
      </c>
      <c r="AG528" s="13" t="n">
        <v>-0.013564</v>
      </c>
      <c r="AH528" s="13" t="n">
        <v>0.027231</v>
      </c>
      <c r="AI528" s="13" t="n">
        <v>-0.045144</v>
      </c>
      <c r="AJ528" s="13" t="n">
        <v>-0.079439</v>
      </c>
      <c r="AK528" s="13" t="n">
        <v>-0.011048</v>
      </c>
      <c r="AL528" s="13" t="n">
        <v>0.022645</v>
      </c>
      <c r="AM528" s="13" t="n">
        <v>0.055583</v>
      </c>
      <c r="AN528" s="13" t="n">
        <v>-0.019604</v>
      </c>
      <c r="AO528" s="13" t="n">
        <v>0.11784</v>
      </c>
      <c r="AP528" s="13" t="n">
        <v>0.017862</v>
      </c>
      <c r="AQ528" s="13" t="n">
        <v>0.006041</v>
      </c>
      <c r="AR528" s="13" t="n">
        <v>-0.040034</v>
      </c>
      <c r="AS528" s="13" t="n">
        <v>0.040512</v>
      </c>
      <c r="AT528" s="13" t="n">
        <v>-0.058403</v>
      </c>
      <c r="AU528" s="13" t="n">
        <v>0.041046</v>
      </c>
      <c r="AV528" s="13" t="n">
        <v>-0.000876</v>
      </c>
      <c r="AW528" s="13" t="n">
        <v>0.004969</v>
      </c>
      <c r="AX528" s="13" t="n">
        <v>-0.050902</v>
      </c>
      <c r="AY528" s="13" t="n">
        <v>0.124732</v>
      </c>
      <c r="AZ528" s="13" t="n">
        <v>0.034877</v>
      </c>
      <c r="BA528" s="13" t="n">
        <v>0.018957</v>
      </c>
      <c r="BB528" s="13" t="n">
        <v>-0.039018</v>
      </c>
      <c r="BC528" s="13" t="n">
        <v>-0.020973</v>
      </c>
      <c r="BD528" s="13" t="n">
        <v>0.031585</v>
      </c>
      <c r="BE528" s="13" t="n">
        <v>0.01065</v>
      </c>
      <c r="BF528" s="13" t="n">
        <v>-0.081401</v>
      </c>
      <c r="BG528" s="13" t="n">
        <v>-0.03298</v>
      </c>
      <c r="BH528" s="13" t="n">
        <v>-0.026987</v>
      </c>
      <c r="BI528" s="13" t="n">
        <v>-0.089302</v>
      </c>
      <c r="BJ528" s="13" t="n">
        <v>-0.082329</v>
      </c>
      <c r="BK528" s="13" t="n">
        <v>-0.002188</v>
      </c>
      <c r="BM528" s="13" t="n">
        <v>0.01902</v>
      </c>
      <c r="BN528" s="13" t="n">
        <v>-0.114177</v>
      </c>
      <c r="BO528" s="13" t="n">
        <v>0.10528</v>
      </c>
      <c r="BP528" s="13" t="n">
        <v>0.049014</v>
      </c>
      <c r="BQ528" s="13" t="n">
        <v>0.009375</v>
      </c>
      <c r="BR528" s="13" t="n">
        <v>0.040175</v>
      </c>
      <c r="BS528" s="13" t="n">
        <v>-0.077156</v>
      </c>
      <c r="BT528" s="13" t="n">
        <v>0.095604</v>
      </c>
      <c r="BU528" s="13" t="n">
        <v>0.012269</v>
      </c>
      <c r="BV528" s="13" t="n">
        <v>-0.046106</v>
      </c>
      <c r="BW528" s="13" t="n">
        <v>0.03074</v>
      </c>
      <c r="BX528" s="13" t="n">
        <v>0.015052</v>
      </c>
      <c r="BY528" s="13" t="n">
        <v>0.040888</v>
      </c>
      <c r="BZ528" s="13" t="n">
        <v>0.02847</v>
      </c>
      <c r="CA528" s="13" t="n">
        <v>-0.018014</v>
      </c>
      <c r="CB528" s="13" t="n">
        <v>-0.071353</v>
      </c>
      <c r="CC528" s="13" t="n">
        <v>-0.185883</v>
      </c>
      <c r="CD528" s="13" t="n">
        <v>0.145135</v>
      </c>
      <c r="CE528" s="13" t="n">
        <v>0.091203</v>
      </c>
      <c r="CF528" s="13" t="n">
        <v>0.008282</v>
      </c>
      <c r="CG528" s="13" t="n">
        <v>0.074489</v>
      </c>
      <c r="CH528" s="13" t="n">
        <v>0.035349</v>
      </c>
      <c r="CI528" s="13" t="n">
        <v>-0.025095</v>
      </c>
      <c r="CJ528" s="13" t="n">
        <v>0.015228</v>
      </c>
      <c r="CK528" s="13" t="n">
        <v>0.126834</v>
      </c>
      <c r="CL528" s="13" t="n">
        <v>0.058211</v>
      </c>
      <c r="CM528" s="13" t="n">
        <v>0.006644</v>
      </c>
      <c r="CN528" s="13" t="n">
        <v>0.052711</v>
      </c>
      <c r="CO528" s="13" t="n">
        <v>0.041592</v>
      </c>
      <c r="CP528" s="13" t="n">
        <v>0.031215</v>
      </c>
      <c r="CQ528" s="13" t="n">
        <v>-0.000996</v>
      </c>
      <c r="CR528" s="13" t="n">
        <v>0.002585</v>
      </c>
      <c r="CS528" s="13" t="n">
        <v>0.018915</v>
      </c>
      <c r="CT528" s="13" t="n">
        <v>0.015678</v>
      </c>
      <c r="CU528" s="13" t="n">
        <v>-0.05048</v>
      </c>
      <c r="CV528" s="13" t="n">
        <v>0.055583</v>
      </c>
      <c r="CW528" s="13" t="n">
        <v>-0.019604</v>
      </c>
      <c r="CX528" s="13" t="n">
        <v>0.058722</v>
      </c>
      <c r="CY528" s="13" t="n">
        <v>-0.071201</v>
      </c>
      <c r="CZ528" s="13" t="n">
        <v>0.004318</v>
      </c>
      <c r="DA528" s="13" t="n">
        <v>0.011975</v>
      </c>
      <c r="DB528" s="13" t="n">
        <v>-0.07864</v>
      </c>
      <c r="DC528" s="13" t="n">
        <v>0.01079</v>
      </c>
      <c r="DD528" s="13" t="n">
        <v>-0.09489</v>
      </c>
      <c r="DE528" s="13" t="n">
        <v>0.108125</v>
      </c>
      <c r="DF528" s="13" t="n">
        <v>-0.032816</v>
      </c>
      <c r="DG528" s="13" t="n">
        <v>-0.097124</v>
      </c>
      <c r="DH528" s="13" t="n">
        <v>0.079647</v>
      </c>
      <c r="DI528" s="13" t="n">
        <v>0.052705</v>
      </c>
      <c r="DJ528" s="13" t="n">
        <v>-0.052121</v>
      </c>
      <c r="DK528" s="13" t="n">
        <v>0.096082</v>
      </c>
      <c r="DL528" s="13" t="n">
        <v>-0.022839</v>
      </c>
      <c r="DM528" s="13" t="n">
        <v>-0.004812</v>
      </c>
      <c r="DN528" s="13" t="n">
        <v>-0.021756</v>
      </c>
      <c r="DO528" s="13" t="n">
        <v>-0.020714</v>
      </c>
      <c r="DP528" s="13" t="n">
        <v>0.092361</v>
      </c>
      <c r="DQ528" s="13" t="n">
        <v>0.043147</v>
      </c>
      <c r="DR528" s="13" t="n">
        <v>-0.023688</v>
      </c>
      <c r="DS528" s="13" t="n">
        <v>-0.045895</v>
      </c>
      <c r="DT528" s="13" t="n">
        <v>-0.058615</v>
      </c>
      <c r="DV528" s="13" t="n">
        <v>0.0193</v>
      </c>
      <c r="DW528" s="13" t="n">
        <v>-0.118256</v>
      </c>
      <c r="DX528" s="13" t="n">
        <v>0.112082</v>
      </c>
      <c r="DY528" s="13" t="n">
        <v>0.05047</v>
      </c>
      <c r="DZ528" s="13" t="n">
        <v>0.004414</v>
      </c>
      <c r="EA528" s="13" t="n">
        <v>0.045636</v>
      </c>
      <c r="EB528" s="13" t="n">
        <v>-0.085719</v>
      </c>
      <c r="EC528" s="13" t="n">
        <v>0.094344</v>
      </c>
      <c r="ED528" s="13" t="n">
        <v>0.009871</v>
      </c>
      <c r="EE528" s="13" t="n">
        <v>-0.050563</v>
      </c>
      <c r="EF528" s="13" t="n">
        <v>0.032459</v>
      </c>
      <c r="EG528" s="13" t="n">
        <v>0.011985</v>
      </c>
      <c r="EH528" s="13" t="n">
        <v>0.039272</v>
      </c>
      <c r="EI528" s="13" t="n">
        <v>0.029408</v>
      </c>
      <c r="EJ528" s="13" t="n">
        <v>-0.02365</v>
      </c>
      <c r="EK528" s="13" t="n">
        <v>-0.076039</v>
      </c>
      <c r="EL528" s="13" t="n">
        <v>-0.200642</v>
      </c>
      <c r="EM528" s="13" t="n">
        <v>0.153123</v>
      </c>
      <c r="EN528" s="13" t="n">
        <v>0.076251</v>
      </c>
      <c r="EO528" s="13" t="n">
        <v>0.019646</v>
      </c>
      <c r="EP528" s="13" t="n">
        <v>0.073602</v>
      </c>
      <c r="EQ528" s="13" t="n">
        <v>0.033359</v>
      </c>
      <c r="ER528" s="13" t="n">
        <v>-0.034294</v>
      </c>
      <c r="ES528" s="13" t="n">
        <v>0.009723</v>
      </c>
      <c r="ET528" s="13" t="n">
        <v>0.129694</v>
      </c>
      <c r="EU528" s="13" t="n">
        <v>0.059796</v>
      </c>
      <c r="EV528" s="13" t="n">
        <v>0.020209</v>
      </c>
      <c r="EW528" s="13" t="n">
        <v>0.046584</v>
      </c>
      <c r="EX528" s="13" t="n">
        <v>0.042845</v>
      </c>
      <c r="EY528" s="13" t="n">
        <v>0.034177</v>
      </c>
      <c r="EZ528" s="13" t="n">
        <v>-0.007006</v>
      </c>
      <c r="FA528" s="13" t="n">
        <v>0.001047</v>
      </c>
      <c r="FB528" s="13" t="n">
        <v>0.00943</v>
      </c>
      <c r="FC528" s="13" t="n">
        <v>0.0133</v>
      </c>
      <c r="FD528" s="13" t="n">
        <v>-0.050123</v>
      </c>
      <c r="FE528" s="13" t="n">
        <v>0.053583</v>
      </c>
      <c r="FF528" s="13" t="n">
        <v>-0.022478</v>
      </c>
      <c r="FG528" s="13" t="n">
        <v>0.054778</v>
      </c>
      <c r="FH528" s="13" t="n">
        <v>-0.066878</v>
      </c>
      <c r="FI528" s="13" t="n">
        <v>0.009682</v>
      </c>
      <c r="FJ528" s="13" t="n">
        <v>0.003909</v>
      </c>
      <c r="FK528" s="13" t="n">
        <v>-0.078286</v>
      </c>
      <c r="FL528" s="13" t="n">
        <v>-0.002641</v>
      </c>
      <c r="FM528" s="13" t="n">
        <v>-0.100149</v>
      </c>
      <c r="FN528" s="13" t="n">
        <v>0.112838</v>
      </c>
      <c r="FO528" s="13" t="n">
        <v>-0.035444</v>
      </c>
      <c r="FP528" s="13" t="n">
        <v>-0.097565</v>
      </c>
      <c r="FQ528" s="13" t="n">
        <v>0.086619</v>
      </c>
      <c r="FR528" s="13" t="n">
        <v>0.046762</v>
      </c>
      <c r="FS528" s="13" t="n">
        <v>-0.052223</v>
      </c>
      <c r="FT528" s="13" t="n">
        <v>0.109059</v>
      </c>
      <c r="FU528" s="13" t="n">
        <v>-0.020578</v>
      </c>
      <c r="FV528" s="13" t="n">
        <v>-0.00811</v>
      </c>
      <c r="FW528" s="13" t="n">
        <v>-0.020214</v>
      </c>
      <c r="FX528" s="13" t="n">
        <v>-0.019514</v>
      </c>
      <c r="FY528" s="13" t="n">
        <v>0.096463</v>
      </c>
      <c r="FZ528" s="13" t="n">
        <v>0.043151</v>
      </c>
      <c r="GA528" s="13" t="n">
        <v>-0.018811</v>
      </c>
      <c r="GB528" s="13" t="n">
        <v>-0.050759</v>
      </c>
      <c r="GC528" s="13" t="n">
        <v>-0.061461</v>
      </c>
    </row>
    <row r="529" customFormat="false" ht="15" hidden="false" customHeight="false" outlineLevel="0" collapsed="false">
      <c r="B529" s="8" t="str">
        <f aca="false">Deals!B529</f>
        <v>Glatfelter Corporation</v>
      </c>
      <c r="C529" s="12" t="n">
        <v>1</v>
      </c>
      <c r="D529" s="13" t="n">
        <v>-0.287709</v>
      </c>
      <c r="E529" s="13" t="n">
        <v>-0.23451</v>
      </c>
      <c r="F529" s="13" t="n">
        <v>0.322746</v>
      </c>
      <c r="G529" s="13" t="n">
        <v>0.052426</v>
      </c>
      <c r="H529" s="13" t="n">
        <v>0.049814</v>
      </c>
      <c r="I529" s="13" t="n">
        <v>0.126771</v>
      </c>
      <c r="J529" s="13" t="n">
        <v>-0.076046</v>
      </c>
      <c r="K529" s="13" t="n">
        <v>0.15775</v>
      </c>
      <c r="L529" s="13" t="n">
        <v>-0.025474</v>
      </c>
      <c r="M529" s="13" t="n">
        <v>-0.118873</v>
      </c>
      <c r="N529" s="13" t="n">
        <v>0.070236</v>
      </c>
      <c r="O529" s="13" t="n">
        <v>0.178038</v>
      </c>
      <c r="P529" s="13" t="n">
        <v>-0.008333</v>
      </c>
      <c r="Q529" s="13" t="n">
        <v>0.02521</v>
      </c>
      <c r="R529" s="13" t="n">
        <v>-0.080328</v>
      </c>
      <c r="S529" s="13" t="n">
        <v>-0.146108</v>
      </c>
      <c r="T529" s="13" t="n">
        <v>-0.143058</v>
      </c>
      <c r="U529" s="13" t="n">
        <v>0.205401</v>
      </c>
      <c r="V529" s="13" t="n">
        <v>0.055479</v>
      </c>
      <c r="W529" s="13" t="n">
        <v>0.041531</v>
      </c>
      <c r="X529" s="13" t="n">
        <v>0.000935</v>
      </c>
      <c r="Y529" s="13" t="n">
        <v>-0.059008</v>
      </c>
      <c r="Z529" s="13" t="n">
        <v>-0.081388</v>
      </c>
      <c r="AA529" s="13" t="n">
        <v>0.046115</v>
      </c>
      <c r="AB529" s="13" t="n">
        <v>0.12684</v>
      </c>
      <c r="AC529" s="13" t="n">
        <v>0.027052</v>
      </c>
      <c r="AD529" s="13" t="n">
        <v>-0.044567</v>
      </c>
      <c r="AE529" s="13" t="n">
        <v>0.025559</v>
      </c>
      <c r="AF529" s="13" t="n">
        <v>0.076947</v>
      </c>
      <c r="AG529" s="13" t="n">
        <v>-0.141691</v>
      </c>
      <c r="AH529" s="13" t="n">
        <v>0.002717</v>
      </c>
      <c r="AI529" s="13" t="n">
        <v>-0.044038</v>
      </c>
      <c r="AJ529" s="13" t="n">
        <v>0.090193</v>
      </c>
      <c r="AK529" s="13" t="n">
        <v>0.037426</v>
      </c>
      <c r="AL529" s="13" t="n">
        <v>-0.098734</v>
      </c>
      <c r="AM529" s="13" t="n">
        <v>0.165248</v>
      </c>
      <c r="AN529" s="13" t="n">
        <v>0.002435</v>
      </c>
      <c r="AO529" s="13" t="n">
        <v>0.052823</v>
      </c>
      <c r="AP529" s="13" t="n">
        <v>0.009302</v>
      </c>
      <c r="AQ529" s="13" t="n">
        <v>-0.208525</v>
      </c>
      <c r="AR529" s="13" t="n">
        <v>-0.088792</v>
      </c>
      <c r="AS529" s="13" t="n">
        <v>-0.11147</v>
      </c>
      <c r="AT529" s="13" t="n">
        <v>-0.216364</v>
      </c>
      <c r="AU529" s="13" t="n">
        <v>-0.185615</v>
      </c>
      <c r="AV529" s="13" t="n">
        <v>-0.107558</v>
      </c>
      <c r="AW529" s="13" t="n">
        <v>-0.20684</v>
      </c>
      <c r="AX529" s="13" t="n">
        <v>-0.361396</v>
      </c>
      <c r="AY529" s="13" t="n">
        <v>-0.090032</v>
      </c>
      <c r="AZ529" s="13" t="n">
        <v>0.226148</v>
      </c>
      <c r="BA529" s="13" t="n">
        <v>-0.198847</v>
      </c>
      <c r="BB529" s="13" t="n">
        <v>0.57554</v>
      </c>
      <c r="BC529" s="13" t="n">
        <v>-0.123288</v>
      </c>
      <c r="BD529" s="13" t="n">
        <v>-0.169271</v>
      </c>
      <c r="BE529" s="13" t="n">
        <v>0.416928</v>
      </c>
      <c r="BF529" s="13" t="n">
        <v>-0.365044</v>
      </c>
      <c r="BG529" s="13" t="n">
        <v>0.052265</v>
      </c>
      <c r="BH529" s="13" t="n">
        <v>0.125828</v>
      </c>
      <c r="BI529" s="13" t="n">
        <v>-0.411765</v>
      </c>
      <c r="BJ529" s="13" t="n">
        <v>0</v>
      </c>
      <c r="BK529" s="13" t="n">
        <v>-0.135</v>
      </c>
      <c r="BM529" s="13" t="n">
        <v>-0.033718</v>
      </c>
      <c r="BN529" s="13" t="n">
        <v>-0.122404</v>
      </c>
      <c r="BO529" s="13" t="n">
        <v>0.107903</v>
      </c>
      <c r="BP529" s="13" t="n">
        <v>0.043961</v>
      </c>
      <c r="BQ529" s="13" t="n">
        <v>-0.037061</v>
      </c>
      <c r="BR529" s="13" t="n">
        <v>0.018682</v>
      </c>
      <c r="BS529" s="13" t="n">
        <v>-0.079493</v>
      </c>
      <c r="BT529" s="13" t="n">
        <v>0.047192</v>
      </c>
      <c r="BU529" s="13" t="n">
        <v>-0.020901</v>
      </c>
      <c r="BV529" s="13" t="n">
        <v>-0.087416</v>
      </c>
      <c r="BW529" s="13" t="n">
        <v>0.079525</v>
      </c>
      <c r="BX529" s="13" t="n">
        <v>-0.005728</v>
      </c>
      <c r="BY529" s="13" t="n">
        <v>0.040045</v>
      </c>
      <c r="BZ529" s="13" t="n">
        <v>0.070372</v>
      </c>
      <c r="CA529" s="13" t="n">
        <v>-0.096911</v>
      </c>
      <c r="CB529" s="13" t="n">
        <v>-0.084809</v>
      </c>
      <c r="CC529" s="13" t="n">
        <v>-0.276923</v>
      </c>
      <c r="CD529" s="13" t="n">
        <v>0.15782</v>
      </c>
      <c r="CE529" s="13" t="n">
        <v>0.041402</v>
      </c>
      <c r="CF529" s="13" t="n">
        <v>0.064665</v>
      </c>
      <c r="CG529" s="13" t="n">
        <v>0.036497</v>
      </c>
      <c r="CH529" s="13" t="n">
        <v>0.060696</v>
      </c>
      <c r="CI529" s="13" t="n">
        <v>-0.032792</v>
      </c>
      <c r="CJ529" s="13" t="n">
        <v>0.012595</v>
      </c>
      <c r="CK529" s="13" t="n">
        <v>0.245286</v>
      </c>
      <c r="CL529" s="13" t="n">
        <v>0.07451</v>
      </c>
      <c r="CM529" s="13" t="n">
        <v>0.412114</v>
      </c>
      <c r="CN529" s="13" t="n">
        <v>-0.035384</v>
      </c>
      <c r="CO529" s="13" t="n">
        <v>0.117823</v>
      </c>
      <c r="CP529" s="13" t="n">
        <v>-0.010157</v>
      </c>
      <c r="CQ529" s="13" t="n">
        <v>0.107327</v>
      </c>
      <c r="CR529" s="13" t="n">
        <v>0.037629</v>
      </c>
      <c r="CS529" s="13" t="n">
        <v>-0.015695</v>
      </c>
      <c r="CT529" s="13" t="n">
        <v>0.03808</v>
      </c>
      <c r="CU529" s="13" t="n">
        <v>0.000428</v>
      </c>
      <c r="CV529" s="13" t="n">
        <v>0.041354</v>
      </c>
      <c r="CW529" s="13" t="n">
        <v>-0.033466</v>
      </c>
      <c r="CX529" s="13" t="n">
        <v>0.034385</v>
      </c>
      <c r="CY529" s="13" t="n">
        <v>-0.019091</v>
      </c>
      <c r="CZ529" s="13" t="n">
        <v>0.029208</v>
      </c>
      <c r="DA529" s="13" t="n">
        <v>0.024942</v>
      </c>
      <c r="DB529" s="13" t="n">
        <v>-0.040798</v>
      </c>
      <c r="DC529" s="13" t="n">
        <v>0.029279</v>
      </c>
      <c r="DD529" s="13" t="n">
        <v>-0.099199</v>
      </c>
      <c r="DE529" s="13" t="n">
        <v>0.058975</v>
      </c>
      <c r="DF529" s="13" t="n">
        <v>-0.003345</v>
      </c>
      <c r="DG529" s="13" t="n">
        <v>-0.092831</v>
      </c>
      <c r="DH529" s="13" t="n">
        <v>0.099183</v>
      </c>
      <c r="DI529" s="13" t="n">
        <v>0.015688</v>
      </c>
      <c r="DJ529" s="13" t="n">
        <v>-0.034399</v>
      </c>
      <c r="DK529" s="13" t="n">
        <v>0.071003</v>
      </c>
      <c r="DL529" s="13" t="n">
        <v>-0.010212</v>
      </c>
      <c r="DM529" s="13" t="n">
        <v>-0.096968</v>
      </c>
      <c r="DN529" s="13" t="n">
        <v>-0.041692</v>
      </c>
      <c r="DO529" s="13" t="n">
        <v>-0.018759</v>
      </c>
      <c r="DP529" s="13" t="n">
        <v>0.071504</v>
      </c>
      <c r="DQ529" s="13" t="n">
        <v>0.104731</v>
      </c>
      <c r="DR529" s="13" t="n">
        <v>-0.076887</v>
      </c>
      <c r="DS529" s="13" t="n">
        <v>-0.059078</v>
      </c>
      <c r="DT529" s="13" t="n">
        <v>-0.078456</v>
      </c>
      <c r="DV529" s="13" t="n">
        <v>-0.043299</v>
      </c>
      <c r="DW529" s="13" t="n">
        <v>-0.140705</v>
      </c>
      <c r="DX529" s="13" t="n">
        <v>0.139049</v>
      </c>
      <c r="DY529" s="13" t="n">
        <v>0.049845</v>
      </c>
      <c r="DZ529" s="13" t="n">
        <v>-0.030541</v>
      </c>
      <c r="EA529" s="13" t="n">
        <v>0.010967</v>
      </c>
      <c r="EB529" s="13" t="n">
        <v>-0.079865</v>
      </c>
      <c r="EC529" s="13" t="n">
        <v>0.009675</v>
      </c>
      <c r="ED529" s="13" t="n">
        <v>-0.023852</v>
      </c>
      <c r="EE529" s="13" t="n">
        <v>-0.064003</v>
      </c>
      <c r="EF529" s="13" t="n">
        <v>0.056801</v>
      </c>
      <c r="EG529" s="13" t="n">
        <v>-0.028552</v>
      </c>
      <c r="EH529" s="13" t="n">
        <v>0.016991</v>
      </c>
      <c r="EI529" s="13" t="n">
        <v>0.080169</v>
      </c>
      <c r="EJ529" s="13" t="n">
        <v>-0.013171</v>
      </c>
      <c r="EK529" s="13" t="n">
        <v>-0.067954</v>
      </c>
      <c r="EL529" s="13" t="n">
        <v>-0.266897</v>
      </c>
      <c r="EM529" s="13" t="n">
        <v>0.20596</v>
      </c>
      <c r="EN529" s="13" t="n">
        <v>0.073257</v>
      </c>
      <c r="EO529" s="13" t="n">
        <v>0.145066</v>
      </c>
      <c r="EP529" s="13" t="n">
        <v>0.049638</v>
      </c>
      <c r="EQ529" s="13" t="n">
        <v>0.036972</v>
      </c>
      <c r="ER529" s="13" t="n">
        <v>-0.017021</v>
      </c>
      <c r="ES529" s="13" t="n">
        <v>0.019086</v>
      </c>
      <c r="ET529" s="13" t="n">
        <v>0.26159</v>
      </c>
      <c r="EU529" s="13" t="n">
        <v>0.097557</v>
      </c>
      <c r="EV529" s="13" t="n">
        <v>0.284845</v>
      </c>
      <c r="EW529" s="13" t="n">
        <v>0.128665</v>
      </c>
      <c r="EX529" s="13" t="n">
        <v>0.046507</v>
      </c>
      <c r="EY529" s="13" t="n">
        <v>-0.004233</v>
      </c>
      <c r="EZ529" s="13" t="n">
        <v>0.062602</v>
      </c>
      <c r="FA529" s="13" t="n">
        <v>0.061298</v>
      </c>
      <c r="FB529" s="13" t="n">
        <v>-0.016461</v>
      </c>
      <c r="FC529" s="13" t="n">
        <v>0.0263</v>
      </c>
      <c r="FD529" s="13" t="n">
        <v>0.001292</v>
      </c>
      <c r="FE529" s="13" t="n">
        <v>0.028219</v>
      </c>
      <c r="FF529" s="13" t="n">
        <v>-0.035104</v>
      </c>
      <c r="FG529" s="13" t="n">
        <v>0.015844</v>
      </c>
      <c r="FH529" s="13" t="n">
        <v>-0.018371</v>
      </c>
      <c r="FI529" s="13" t="n">
        <v>0.016085</v>
      </c>
      <c r="FJ529" s="13" t="n">
        <v>0.017487</v>
      </c>
      <c r="FK529" s="13" t="n">
        <v>-0.049066</v>
      </c>
      <c r="FL529" s="13" t="n">
        <v>-0.002746</v>
      </c>
      <c r="FM529" s="13" t="n">
        <v>-0.076071</v>
      </c>
      <c r="FN529" s="13" t="n">
        <v>0.038029</v>
      </c>
      <c r="FO529" s="13" t="n">
        <v>0.00642</v>
      </c>
      <c r="FP529" s="13" t="n">
        <v>-0.118368</v>
      </c>
      <c r="FQ529" s="13" t="n">
        <v>0.060375</v>
      </c>
      <c r="FR529" s="13" t="n">
        <v>-0.007672</v>
      </c>
      <c r="FS529" s="13" t="n">
        <v>-0.046204</v>
      </c>
      <c r="FT529" s="13" t="n">
        <v>0.168055</v>
      </c>
      <c r="FU529" s="13" t="n">
        <v>-0.035842</v>
      </c>
      <c r="FV529" s="13" t="n">
        <v>-0.088333</v>
      </c>
      <c r="FW529" s="13" t="n">
        <v>-0.028705</v>
      </c>
      <c r="FX529" s="13" t="n">
        <v>-0.004111</v>
      </c>
      <c r="FY529" s="13" t="n">
        <v>0.057559</v>
      </c>
      <c r="FZ529" s="13" t="n">
        <v>0.065658</v>
      </c>
      <c r="GA529" s="13" t="n">
        <v>-0.078492</v>
      </c>
      <c r="GB529" s="13" t="n">
        <v>-0.071479</v>
      </c>
      <c r="GC529" s="13" t="n">
        <v>-0.083379</v>
      </c>
    </row>
    <row r="530" customFormat="false" ht="15" hidden="false" customHeight="false" outlineLevel="0" collapsed="false">
      <c r="B530" s="8" t="str">
        <f aca="false">Deals!B530</f>
        <v>International Flavors &amp; Fragrances Inc</v>
      </c>
      <c r="C530" s="12" t="n">
        <v>1</v>
      </c>
      <c r="D530" s="13" t="n">
        <v>-0.020946</v>
      </c>
      <c r="E530" s="13" t="n">
        <v>-0.046812</v>
      </c>
      <c r="F530" s="13" t="n">
        <v>0.055932</v>
      </c>
      <c r="G530" s="13" t="n">
        <v>-0.100719</v>
      </c>
      <c r="H530" s="13" t="n">
        <v>0.015843</v>
      </c>
      <c r="I530" s="13" t="n">
        <v>0.069881</v>
      </c>
      <c r="J530" s="13" t="n">
        <v>-0.0172</v>
      </c>
      <c r="K530" s="13" t="n">
        <v>0.076798</v>
      </c>
      <c r="L530" s="13" t="n">
        <v>-0.007582</v>
      </c>
      <c r="M530" s="13" t="n">
        <v>-0.237794</v>
      </c>
      <c r="N530" s="13" t="n">
        <v>0.124738</v>
      </c>
      <c r="O530" s="13" t="n">
        <v>-0.005542</v>
      </c>
      <c r="P530" s="13" t="n">
        <v>0.157528</v>
      </c>
      <c r="Q530" s="13" t="n">
        <v>-0.081144</v>
      </c>
      <c r="R530" s="13" t="n">
        <v>0.016199</v>
      </c>
      <c r="S530" s="13" t="n">
        <v>-0.086416</v>
      </c>
      <c r="T530" s="13" t="n">
        <v>-0.141509</v>
      </c>
      <c r="U530" s="13" t="n">
        <v>0.283601</v>
      </c>
      <c r="V530" s="13" t="n">
        <v>0.016485</v>
      </c>
      <c r="W530" s="13" t="n">
        <v>-0.074931</v>
      </c>
      <c r="X530" s="13" t="n">
        <v>0.028499</v>
      </c>
      <c r="Y530" s="13" t="n">
        <v>-0.01715</v>
      </c>
      <c r="Z530" s="13" t="n">
        <v>-0.004605</v>
      </c>
      <c r="AA530" s="13" t="n">
        <v>-0.161617</v>
      </c>
      <c r="AB530" s="13" t="n">
        <v>0.091954</v>
      </c>
      <c r="AC530" s="13" t="n">
        <v>-0.022212</v>
      </c>
      <c r="AD530" s="13" t="n">
        <v>0.032525</v>
      </c>
      <c r="AE530" s="13" t="n">
        <v>0.20582</v>
      </c>
      <c r="AF530" s="13" t="n">
        <v>0.035938</v>
      </c>
      <c r="AG530" s="13" t="n">
        <v>0.018337</v>
      </c>
      <c r="AH530" s="13" t="n">
        <v>-0.003517</v>
      </c>
      <c r="AI530" s="13" t="n">
        <v>0.059999</v>
      </c>
      <c r="AJ530" s="13" t="n">
        <v>0.0083</v>
      </c>
      <c r="AK530" s="13" t="n">
        <v>0.005709</v>
      </c>
      <c r="AL530" s="13" t="n">
        <v>-0.112145</v>
      </c>
      <c r="AM530" s="13" t="n">
        <v>0.102677</v>
      </c>
      <c r="AN530" s="13" t="n">
        <v>-0.035809</v>
      </c>
      <c r="AO530" s="13" t="n">
        <v>0.065204</v>
      </c>
      <c r="AP530" s="13" t="n">
        <v>-0.124328</v>
      </c>
      <c r="AQ530" s="13" t="n">
        <v>0.008187</v>
      </c>
      <c r="AR530" s="13" t="n">
        <v>-0.006617</v>
      </c>
      <c r="AS530" s="13" t="n">
        <v>-0.076372</v>
      </c>
      <c r="AT530" s="13" t="n">
        <v>0.089613</v>
      </c>
      <c r="AU530" s="13" t="n">
        <v>-0.092759</v>
      </c>
      <c r="AV530" s="13" t="n">
        <v>0.041387</v>
      </c>
      <c r="AW530" s="13" t="n">
        <v>-0.109391</v>
      </c>
      <c r="AX530" s="13" t="n">
        <v>-0.170529</v>
      </c>
      <c r="AY530" s="13" t="n">
        <v>0.074645</v>
      </c>
      <c r="AZ530" s="13" t="n">
        <v>0.08411</v>
      </c>
      <c r="BA530" s="13" t="n">
        <v>-0.001607</v>
      </c>
      <c r="BB530" s="13" t="n">
        <v>0.072682</v>
      </c>
      <c r="BC530" s="13" t="n">
        <v>-0.171261</v>
      </c>
      <c r="BD530" s="13" t="n">
        <v>-0.004614</v>
      </c>
      <c r="BE530" s="13" t="n">
        <v>0.054371</v>
      </c>
      <c r="BF530" s="13" t="n">
        <v>-0.202867</v>
      </c>
      <c r="BG530" s="13" t="n">
        <v>0.040238</v>
      </c>
      <c r="BH530" s="13" t="n">
        <v>0.063073</v>
      </c>
      <c r="BI530" s="13" t="n">
        <v>-0.167356</v>
      </c>
      <c r="BJ530" s="13" t="n">
        <v>-0.020866</v>
      </c>
      <c r="BK530" s="13" t="n">
        <v>0.00264</v>
      </c>
      <c r="BM530" s="13" t="n">
        <v>0.008286</v>
      </c>
      <c r="BN530" s="13" t="n">
        <v>-0.084595</v>
      </c>
      <c r="BO530" s="13" t="n">
        <v>0.081277</v>
      </c>
      <c r="BP530" s="13" t="n">
        <v>0.038978</v>
      </c>
      <c r="BQ530" s="13" t="n">
        <v>0.032718</v>
      </c>
      <c r="BR530" s="13" t="n">
        <v>0.043915</v>
      </c>
      <c r="BS530" s="13" t="n">
        <v>-0.069033</v>
      </c>
      <c r="BT530" s="13" t="n">
        <v>0.076465</v>
      </c>
      <c r="BU530" s="13" t="n">
        <v>0.015604</v>
      </c>
      <c r="BV530" s="13" t="n">
        <v>-0.002311</v>
      </c>
      <c r="BW530" s="13" t="n">
        <v>0.004095</v>
      </c>
      <c r="BX530" s="13" t="n">
        <v>0.03018</v>
      </c>
      <c r="BY530" s="13" t="n">
        <v>0.038716</v>
      </c>
      <c r="BZ530" s="13" t="n">
        <v>0.036704</v>
      </c>
      <c r="CA530" s="13" t="n">
        <v>0.024594</v>
      </c>
      <c r="CB530" s="13" t="n">
        <v>-0.07027</v>
      </c>
      <c r="CC530" s="13" t="n">
        <v>-0.077815</v>
      </c>
      <c r="CD530" s="13" t="n">
        <v>0.140905</v>
      </c>
      <c r="CE530" s="13" t="n">
        <v>0.056438</v>
      </c>
      <c r="CF530" s="13" t="n">
        <v>0.050972</v>
      </c>
      <c r="CG530" s="13" t="n">
        <v>0.07725</v>
      </c>
      <c r="CH530" s="13" t="n">
        <v>0.107972</v>
      </c>
      <c r="CI530" s="13" t="n">
        <v>-0.045521</v>
      </c>
      <c r="CJ530" s="13" t="n">
        <v>-0.045743</v>
      </c>
      <c r="CK530" s="13" t="n">
        <v>0.107281</v>
      </c>
      <c r="CL530" s="13" t="n">
        <v>0.053002</v>
      </c>
      <c r="CM530" s="13" t="n">
        <v>-0.009351</v>
      </c>
      <c r="CN530" s="13" t="n">
        <v>-0.005854</v>
      </c>
      <c r="CO530" s="13" t="n">
        <v>0.01839</v>
      </c>
      <c r="CP530" s="13" t="n">
        <v>0.059373</v>
      </c>
      <c r="CQ530" s="13" t="n">
        <v>-0.013515</v>
      </c>
      <c r="CR530" s="13" t="n">
        <v>0.057192</v>
      </c>
      <c r="CS530" s="13" t="n">
        <v>0.032936</v>
      </c>
      <c r="CT530" s="13" t="n">
        <v>0.033156</v>
      </c>
      <c r="CU530" s="13" t="n">
        <v>-0.052802</v>
      </c>
      <c r="CV530" s="13" t="n">
        <v>0.089956</v>
      </c>
      <c r="CW530" s="13" t="n">
        <v>0.012325</v>
      </c>
      <c r="CX530" s="13" t="n">
        <v>0.021218</v>
      </c>
      <c r="CY530" s="13" t="n">
        <v>-0.077613</v>
      </c>
      <c r="CZ530" s="13" t="n">
        <v>-0.033277</v>
      </c>
      <c r="DA530" s="13" t="n">
        <v>0.048718</v>
      </c>
      <c r="DB530" s="13" t="n">
        <v>-0.10863</v>
      </c>
      <c r="DC530" s="13" t="n">
        <v>-0.030079</v>
      </c>
      <c r="DD530" s="13" t="n">
        <v>-0.078069</v>
      </c>
      <c r="DE530" s="13" t="n">
        <v>0.127169</v>
      </c>
      <c r="DF530" s="13" t="n">
        <v>-0.053498</v>
      </c>
      <c r="DG530" s="13" t="n">
        <v>-0.100388</v>
      </c>
      <c r="DH530" s="13" t="n">
        <v>0.052883</v>
      </c>
      <c r="DI530" s="13" t="n">
        <v>0.047454</v>
      </c>
      <c r="DJ530" s="13" t="n">
        <v>-0.082033</v>
      </c>
      <c r="DK530" s="13" t="n">
        <v>0.087217</v>
      </c>
      <c r="DL530" s="13" t="n">
        <v>-0.01317</v>
      </c>
      <c r="DM530" s="13" t="n">
        <v>0.081256</v>
      </c>
      <c r="DN530" s="13" t="n">
        <v>0.01129</v>
      </c>
      <c r="DO530" s="13" t="n">
        <v>0.054991</v>
      </c>
      <c r="DP530" s="13" t="n">
        <v>0.072447</v>
      </c>
      <c r="DQ530" s="13" t="n">
        <v>0.023838</v>
      </c>
      <c r="DR530" s="13" t="n">
        <v>-0.008326</v>
      </c>
      <c r="DS530" s="13" t="n">
        <v>-0.05542</v>
      </c>
      <c r="DT530" s="13" t="n">
        <v>-0.009954</v>
      </c>
      <c r="DV530" s="13" t="n">
        <v>0.031844</v>
      </c>
      <c r="DW530" s="13" t="n">
        <v>-0.083033</v>
      </c>
      <c r="DX530" s="13" t="n">
        <v>0.094941</v>
      </c>
      <c r="DY530" s="13" t="n">
        <v>0.050622</v>
      </c>
      <c r="DZ530" s="13" t="n">
        <v>0.016135</v>
      </c>
      <c r="EA530" s="13" t="n">
        <v>0.032897</v>
      </c>
      <c r="EB530" s="13" t="n">
        <v>-0.06874</v>
      </c>
      <c r="EC530" s="13" t="n">
        <v>0.076675</v>
      </c>
      <c r="ED530" s="13" t="n">
        <v>0.017491</v>
      </c>
      <c r="EE530" s="13" t="n">
        <v>-0.007688</v>
      </c>
      <c r="EF530" s="13" t="n">
        <v>-0.000523</v>
      </c>
      <c r="EG530" s="13" t="n">
        <v>0.022992</v>
      </c>
      <c r="EH530" s="13" t="n">
        <v>0.041412</v>
      </c>
      <c r="EI530" s="13" t="n">
        <v>0.025775</v>
      </c>
      <c r="EJ530" s="13" t="n">
        <v>0.005438</v>
      </c>
      <c r="EK530" s="13" t="n">
        <v>-0.070463</v>
      </c>
      <c r="EL530" s="13" t="n">
        <v>-0.11985</v>
      </c>
      <c r="EM530" s="13" t="n">
        <v>0.139924</v>
      </c>
      <c r="EN530" s="13" t="n">
        <v>0.089001</v>
      </c>
      <c r="EO530" s="13" t="n">
        <v>0.018928</v>
      </c>
      <c r="EP530" s="13" t="n">
        <v>0.070143</v>
      </c>
      <c r="EQ530" s="13" t="n">
        <v>0.054124</v>
      </c>
      <c r="ER530" s="13" t="n">
        <v>-0.020604</v>
      </c>
      <c r="ES530" s="13" t="n">
        <v>-0.021628</v>
      </c>
      <c r="ET530" s="13" t="n">
        <v>0.130555</v>
      </c>
      <c r="EU530" s="13" t="n">
        <v>0.041795</v>
      </c>
      <c r="EV530" s="13" t="n">
        <v>-0.018249</v>
      </c>
      <c r="EW530" s="13" t="n">
        <v>0.019443</v>
      </c>
      <c r="EX530" s="13" t="n">
        <v>0.020896</v>
      </c>
      <c r="EY530" s="13" t="n">
        <v>0.053291</v>
      </c>
      <c r="EZ530" s="13" t="n">
        <v>-0.004423</v>
      </c>
      <c r="FA530" s="13" t="n">
        <v>0.043268</v>
      </c>
      <c r="FB530" s="13" t="n">
        <v>0.030241</v>
      </c>
      <c r="FC530" s="13" t="n">
        <v>0.029029</v>
      </c>
      <c r="FD530" s="13" t="n">
        <v>-0.051931</v>
      </c>
      <c r="FE530" s="13" t="n">
        <v>0.076494</v>
      </c>
      <c r="FF530" s="13" t="n">
        <v>-0.023675</v>
      </c>
      <c r="FG530" s="13" t="n">
        <v>0.027244</v>
      </c>
      <c r="FH530" s="13" t="n">
        <v>-0.105932</v>
      </c>
      <c r="FI530" s="13" t="n">
        <v>-0.028087</v>
      </c>
      <c r="FJ530" s="13" t="n">
        <v>0.024591</v>
      </c>
      <c r="FK530" s="13" t="n">
        <v>-0.102794</v>
      </c>
      <c r="FL530" s="13" t="n">
        <v>-0.042047</v>
      </c>
      <c r="FM530" s="13" t="n">
        <v>-0.081421</v>
      </c>
      <c r="FN530" s="13" t="n">
        <v>0.115932</v>
      </c>
      <c r="FO530" s="13" t="n">
        <v>-0.040409</v>
      </c>
      <c r="FP530" s="13" t="n">
        <v>-0.09131</v>
      </c>
      <c r="FQ530" s="13" t="n">
        <v>0.077555</v>
      </c>
      <c r="FR530" s="13" t="n">
        <v>0.068696</v>
      </c>
      <c r="FS530" s="13" t="n">
        <v>-0.064949</v>
      </c>
      <c r="FT530" s="13" t="n">
        <v>0.083649</v>
      </c>
      <c r="FU530" s="13" t="n">
        <v>-0.013406</v>
      </c>
      <c r="FV530" s="13" t="n">
        <v>0.044705</v>
      </c>
      <c r="FW530" s="13" t="n">
        <v>-0.010179</v>
      </c>
      <c r="FX530" s="13" t="n">
        <v>0.017315</v>
      </c>
      <c r="FY530" s="13" t="n">
        <v>0.073915</v>
      </c>
      <c r="FZ530" s="13" t="n">
        <v>0.027187</v>
      </c>
      <c r="GA530" s="13" t="n">
        <v>-0.023523</v>
      </c>
      <c r="GB530" s="13" t="n">
        <v>-0.051409</v>
      </c>
      <c r="GC530" s="13" t="n">
        <v>-0.03327</v>
      </c>
    </row>
    <row r="531" customFormat="false" ht="15" hidden="false" customHeight="false" outlineLevel="0" collapsed="false">
      <c r="B531" s="8" t="str">
        <f aca="false">Deals!B531</f>
        <v>Interpublic Group Of Companies, Inc.</v>
      </c>
      <c r="C531" s="12" t="n">
        <v>1</v>
      </c>
      <c r="D531" s="13" t="n">
        <v>0.023748</v>
      </c>
      <c r="E531" s="13" t="n">
        <v>-0.122128</v>
      </c>
      <c r="F531" s="13" t="n">
        <v>0.102763</v>
      </c>
      <c r="G531" s="13" t="n">
        <v>0.022637</v>
      </c>
      <c r="H531" s="13" t="n">
        <v>-0.087712</v>
      </c>
      <c r="I531" s="13" t="n">
        <v>0.094717</v>
      </c>
      <c r="J531" s="13" t="n">
        <v>-0.067174</v>
      </c>
      <c r="K531" s="13" t="n">
        <v>0.064562</v>
      </c>
      <c r="L531" s="13" t="n">
        <v>0.014608</v>
      </c>
      <c r="M531" s="13" t="n">
        <v>-0.122382</v>
      </c>
      <c r="N531" s="13" t="n">
        <v>0.084507</v>
      </c>
      <c r="O531" s="13" t="n">
        <v>0.008813</v>
      </c>
      <c r="P531" s="13" t="n">
        <v>0.04069</v>
      </c>
      <c r="Q531" s="13" t="n">
        <v>0.03125</v>
      </c>
      <c r="R531" s="13" t="n">
        <v>-0.017316</v>
      </c>
      <c r="S531" s="13" t="n">
        <v>-0.047797</v>
      </c>
      <c r="T531" s="13" t="n">
        <v>-0.242041</v>
      </c>
      <c r="U531" s="13" t="n">
        <v>0.048796</v>
      </c>
      <c r="V531" s="13" t="n">
        <v>0.022674</v>
      </c>
      <c r="W531" s="13" t="n">
        <v>0.002922</v>
      </c>
      <c r="X531" s="13" t="n">
        <v>0.051865</v>
      </c>
      <c r="Y531" s="13" t="n">
        <v>-0.001939</v>
      </c>
      <c r="Z531" s="13" t="n">
        <v>-0.061374</v>
      </c>
      <c r="AA531" s="13" t="n">
        <v>0.085183</v>
      </c>
      <c r="AB531" s="13" t="n">
        <v>0.245716</v>
      </c>
      <c r="AC531" s="13" t="n">
        <v>0.055655</v>
      </c>
      <c r="AD531" s="13" t="n">
        <v>0.023384</v>
      </c>
      <c r="AE531" s="13" t="n">
        <v>0.096386</v>
      </c>
      <c r="AF531" s="13" t="n">
        <v>0.117917</v>
      </c>
      <c r="AG531" s="13" t="n">
        <v>0.087329</v>
      </c>
      <c r="AH531" s="13" t="n">
        <v>0.061102</v>
      </c>
      <c r="AI531" s="13" t="n">
        <v>-0.027605</v>
      </c>
      <c r="AJ531" s="13" t="n">
        <v>0.088335</v>
      </c>
      <c r="AK531" s="13" t="n">
        <v>0.06052</v>
      </c>
      <c r="AL531" s="13" t="n">
        <v>-0.015042</v>
      </c>
      <c r="AM531" s="13" t="n">
        <v>-0.002727</v>
      </c>
      <c r="AN531" s="13" t="n">
        <v>-0.085042</v>
      </c>
      <c r="AO531" s="13" t="n">
        <v>0.128352</v>
      </c>
      <c r="AP531" s="13" t="n">
        <v>-0.051001</v>
      </c>
      <c r="AQ531" s="13" t="n">
        <v>0.043613</v>
      </c>
      <c r="AR531" s="13" t="n">
        <v>-0.036685</v>
      </c>
      <c r="AS531" s="13" t="n">
        <v>-0.079831</v>
      </c>
      <c r="AT531" s="13" t="n">
        <v>-0.011956</v>
      </c>
      <c r="AU531" s="13" t="n">
        <v>-0.136829</v>
      </c>
      <c r="AV531" s="13" t="n">
        <v>0.084998</v>
      </c>
      <c r="AW531" s="13" t="n">
        <v>-0.064948</v>
      </c>
      <c r="AX531" s="13" t="n">
        <v>-0.073806</v>
      </c>
      <c r="AY531" s="13" t="n">
        <v>0.163672</v>
      </c>
      <c r="AZ531" s="13" t="n">
        <v>0.163142</v>
      </c>
      <c r="BA531" s="13" t="n">
        <v>-0.030559</v>
      </c>
      <c r="BB531" s="13" t="n">
        <v>0.094566</v>
      </c>
      <c r="BC531" s="13" t="n">
        <v>-0.016731</v>
      </c>
      <c r="BD531" s="13" t="n">
        <v>0.047833</v>
      </c>
      <c r="BE531" s="13" t="n">
        <v>-0.040548</v>
      </c>
      <c r="BF531" s="13" t="n">
        <v>0.040862</v>
      </c>
      <c r="BG531" s="13" t="n">
        <v>0.045711</v>
      </c>
      <c r="BH531" s="13" t="n">
        <v>-0.112753</v>
      </c>
      <c r="BI531" s="13" t="n">
        <v>-0.038271</v>
      </c>
      <c r="BJ531" s="13" t="n">
        <v>-0.121128</v>
      </c>
      <c r="BK531" s="13" t="n">
        <v>-0.009072</v>
      </c>
      <c r="BM531" s="13" t="n">
        <v>0.01902</v>
      </c>
      <c r="BN531" s="13" t="n">
        <v>-0.114177</v>
      </c>
      <c r="BO531" s="13" t="n">
        <v>0.10528</v>
      </c>
      <c r="BP531" s="13" t="n">
        <v>0.049014</v>
      </c>
      <c r="BQ531" s="13" t="n">
        <v>0.009375</v>
      </c>
      <c r="BR531" s="13" t="n">
        <v>0.040175</v>
      </c>
      <c r="BS531" s="13" t="n">
        <v>-0.077156</v>
      </c>
      <c r="BT531" s="13" t="n">
        <v>0.095604</v>
      </c>
      <c r="BU531" s="13" t="n">
        <v>0.012269</v>
      </c>
      <c r="BV531" s="13" t="n">
        <v>-0.046106</v>
      </c>
      <c r="BW531" s="13" t="n">
        <v>0.03074</v>
      </c>
      <c r="BX531" s="13" t="n">
        <v>0.015052</v>
      </c>
      <c r="BY531" s="13" t="n">
        <v>0.040888</v>
      </c>
      <c r="BZ531" s="13" t="n">
        <v>0.02847</v>
      </c>
      <c r="CA531" s="13" t="n">
        <v>-0.018014</v>
      </c>
      <c r="CB531" s="13" t="n">
        <v>-0.071353</v>
      </c>
      <c r="CC531" s="13" t="n">
        <v>-0.185883</v>
      </c>
      <c r="CD531" s="13" t="n">
        <v>0.145135</v>
      </c>
      <c r="CE531" s="13" t="n">
        <v>0.091203</v>
      </c>
      <c r="CF531" s="13" t="n">
        <v>0.008282</v>
      </c>
      <c r="CG531" s="13" t="n">
        <v>0.074489</v>
      </c>
      <c r="CH531" s="13" t="n">
        <v>0.035349</v>
      </c>
      <c r="CI531" s="13" t="n">
        <v>-0.025095</v>
      </c>
      <c r="CJ531" s="13" t="n">
        <v>0.015228</v>
      </c>
      <c r="CK531" s="13" t="n">
        <v>0.126834</v>
      </c>
      <c r="CL531" s="13" t="n">
        <v>0.058211</v>
      </c>
      <c r="CM531" s="13" t="n">
        <v>0.006644</v>
      </c>
      <c r="CN531" s="13" t="n">
        <v>0.052711</v>
      </c>
      <c r="CO531" s="13" t="n">
        <v>0.041592</v>
      </c>
      <c r="CP531" s="13" t="n">
        <v>0.031215</v>
      </c>
      <c r="CQ531" s="13" t="n">
        <v>-0.000996</v>
      </c>
      <c r="CR531" s="13" t="n">
        <v>0.002585</v>
      </c>
      <c r="CS531" s="13" t="n">
        <v>0.018915</v>
      </c>
      <c r="CT531" s="13" t="n">
        <v>0.015678</v>
      </c>
      <c r="CU531" s="13" t="n">
        <v>-0.05048</v>
      </c>
      <c r="CV531" s="13" t="n">
        <v>0.055583</v>
      </c>
      <c r="CW531" s="13" t="n">
        <v>-0.019604</v>
      </c>
      <c r="CX531" s="13" t="n">
        <v>0.058722</v>
      </c>
      <c r="CY531" s="13" t="n">
        <v>-0.071201</v>
      </c>
      <c r="CZ531" s="13" t="n">
        <v>0.004318</v>
      </c>
      <c r="DA531" s="13" t="n">
        <v>0.011975</v>
      </c>
      <c r="DB531" s="13" t="n">
        <v>-0.07864</v>
      </c>
      <c r="DC531" s="13" t="n">
        <v>0.01079</v>
      </c>
      <c r="DD531" s="13" t="n">
        <v>-0.09489</v>
      </c>
      <c r="DE531" s="13" t="n">
        <v>0.108125</v>
      </c>
      <c r="DF531" s="13" t="n">
        <v>-0.032816</v>
      </c>
      <c r="DG531" s="13" t="n">
        <v>-0.097124</v>
      </c>
      <c r="DH531" s="13" t="n">
        <v>0.079647</v>
      </c>
      <c r="DI531" s="13" t="n">
        <v>0.052705</v>
      </c>
      <c r="DJ531" s="13" t="n">
        <v>-0.052121</v>
      </c>
      <c r="DK531" s="13" t="n">
        <v>0.096082</v>
      </c>
      <c r="DL531" s="13" t="n">
        <v>-0.022839</v>
      </c>
      <c r="DM531" s="13" t="n">
        <v>-0.004812</v>
      </c>
      <c r="DN531" s="13" t="n">
        <v>-0.021756</v>
      </c>
      <c r="DO531" s="13" t="n">
        <v>-0.020714</v>
      </c>
      <c r="DP531" s="13" t="n">
        <v>0.092361</v>
      </c>
      <c r="DQ531" s="13" t="n">
        <v>0.043147</v>
      </c>
      <c r="DR531" s="13" t="n">
        <v>-0.023688</v>
      </c>
      <c r="DS531" s="13" t="n">
        <v>-0.045895</v>
      </c>
      <c r="DT531" s="13" t="n">
        <v>-0.058615</v>
      </c>
      <c r="DV531" s="13" t="n">
        <v>0.0193</v>
      </c>
      <c r="DW531" s="13" t="n">
        <v>-0.118256</v>
      </c>
      <c r="DX531" s="13" t="n">
        <v>0.112082</v>
      </c>
      <c r="DY531" s="13" t="n">
        <v>0.05047</v>
      </c>
      <c r="DZ531" s="13" t="n">
        <v>0.004414</v>
      </c>
      <c r="EA531" s="13" t="n">
        <v>0.045636</v>
      </c>
      <c r="EB531" s="13" t="n">
        <v>-0.085719</v>
      </c>
      <c r="EC531" s="13" t="n">
        <v>0.094344</v>
      </c>
      <c r="ED531" s="13" t="n">
        <v>0.009871</v>
      </c>
      <c r="EE531" s="13" t="n">
        <v>-0.050563</v>
      </c>
      <c r="EF531" s="13" t="n">
        <v>0.032459</v>
      </c>
      <c r="EG531" s="13" t="n">
        <v>0.011985</v>
      </c>
      <c r="EH531" s="13" t="n">
        <v>0.039272</v>
      </c>
      <c r="EI531" s="13" t="n">
        <v>0.029408</v>
      </c>
      <c r="EJ531" s="13" t="n">
        <v>-0.02365</v>
      </c>
      <c r="EK531" s="13" t="n">
        <v>-0.076039</v>
      </c>
      <c r="EL531" s="13" t="n">
        <v>-0.200642</v>
      </c>
      <c r="EM531" s="13" t="n">
        <v>0.153123</v>
      </c>
      <c r="EN531" s="13" t="n">
        <v>0.076251</v>
      </c>
      <c r="EO531" s="13" t="n">
        <v>0.019646</v>
      </c>
      <c r="EP531" s="13" t="n">
        <v>0.073602</v>
      </c>
      <c r="EQ531" s="13" t="n">
        <v>0.033359</v>
      </c>
      <c r="ER531" s="13" t="n">
        <v>-0.034294</v>
      </c>
      <c r="ES531" s="13" t="n">
        <v>0.009723</v>
      </c>
      <c r="ET531" s="13" t="n">
        <v>0.129694</v>
      </c>
      <c r="EU531" s="13" t="n">
        <v>0.059796</v>
      </c>
      <c r="EV531" s="13" t="n">
        <v>0.020209</v>
      </c>
      <c r="EW531" s="13" t="n">
        <v>0.046584</v>
      </c>
      <c r="EX531" s="13" t="n">
        <v>0.042845</v>
      </c>
      <c r="EY531" s="13" t="n">
        <v>0.034177</v>
      </c>
      <c r="EZ531" s="13" t="n">
        <v>-0.007006</v>
      </c>
      <c r="FA531" s="13" t="n">
        <v>0.001047</v>
      </c>
      <c r="FB531" s="13" t="n">
        <v>0.00943</v>
      </c>
      <c r="FC531" s="13" t="n">
        <v>0.0133</v>
      </c>
      <c r="FD531" s="13" t="n">
        <v>-0.050123</v>
      </c>
      <c r="FE531" s="13" t="n">
        <v>0.053583</v>
      </c>
      <c r="FF531" s="13" t="n">
        <v>-0.022478</v>
      </c>
      <c r="FG531" s="13" t="n">
        <v>0.054778</v>
      </c>
      <c r="FH531" s="13" t="n">
        <v>-0.066878</v>
      </c>
      <c r="FI531" s="13" t="n">
        <v>0.009682</v>
      </c>
      <c r="FJ531" s="13" t="n">
        <v>0.003909</v>
      </c>
      <c r="FK531" s="13" t="n">
        <v>-0.078286</v>
      </c>
      <c r="FL531" s="13" t="n">
        <v>-0.002641</v>
      </c>
      <c r="FM531" s="13" t="n">
        <v>-0.100149</v>
      </c>
      <c r="FN531" s="13" t="n">
        <v>0.112838</v>
      </c>
      <c r="FO531" s="13" t="n">
        <v>-0.035444</v>
      </c>
      <c r="FP531" s="13" t="n">
        <v>-0.097565</v>
      </c>
      <c r="FQ531" s="13" t="n">
        <v>0.086619</v>
      </c>
      <c r="FR531" s="13" t="n">
        <v>0.046762</v>
      </c>
      <c r="FS531" s="13" t="n">
        <v>-0.052223</v>
      </c>
      <c r="FT531" s="13" t="n">
        <v>0.109059</v>
      </c>
      <c r="FU531" s="13" t="n">
        <v>-0.020578</v>
      </c>
      <c r="FV531" s="13" t="n">
        <v>-0.00811</v>
      </c>
      <c r="FW531" s="13" t="n">
        <v>-0.020214</v>
      </c>
      <c r="FX531" s="13" t="n">
        <v>-0.019514</v>
      </c>
      <c r="FY531" s="13" t="n">
        <v>0.096463</v>
      </c>
      <c r="FZ531" s="13" t="n">
        <v>0.043151</v>
      </c>
      <c r="GA531" s="13" t="n">
        <v>-0.018811</v>
      </c>
      <c r="GB531" s="13" t="n">
        <v>-0.050759</v>
      </c>
      <c r="GC531" s="13" t="n">
        <v>-0.061461</v>
      </c>
    </row>
    <row r="532" customFormat="false" ht="15" hidden="false" customHeight="false" outlineLevel="0" collapsed="false">
      <c r="B532" s="8" t="str">
        <f aca="false">Deals!B532</f>
        <v>PENN Entertainment, Inc.</v>
      </c>
      <c r="C532" s="12" t="n">
        <v>1</v>
      </c>
      <c r="D532" s="13" t="n">
        <v>-0.089374</v>
      </c>
      <c r="E532" s="13" t="n">
        <v>-0.148349</v>
      </c>
      <c r="F532" s="13" t="n">
        <v>0.287307</v>
      </c>
      <c r="G532" s="13" t="n">
        <v>0.025165</v>
      </c>
      <c r="H532" s="13" t="n">
        <v>-0.191147</v>
      </c>
      <c r="I532" s="13" t="n">
        <v>0.078109</v>
      </c>
      <c r="J532" s="13" t="n">
        <v>-0.130134</v>
      </c>
      <c r="K532" s="13" t="n">
        <v>0.021751</v>
      </c>
      <c r="L532" s="13" t="n">
        <v>0.013499</v>
      </c>
      <c r="M532" s="13" t="n">
        <v>-0.01793</v>
      </c>
      <c r="N532" s="13" t="n">
        <v>-0.028169</v>
      </c>
      <c r="O532" s="13" t="n">
        <v>0.144391</v>
      </c>
      <c r="P532" s="13" t="n">
        <v>0.080206</v>
      </c>
      <c r="Q532" s="13" t="n">
        <v>0.109857</v>
      </c>
      <c r="R532" s="13" t="n">
        <v>0.167058</v>
      </c>
      <c r="S532" s="13" t="n">
        <v>-0.008716</v>
      </c>
      <c r="T532" s="13" t="n">
        <v>-0.572202</v>
      </c>
      <c r="U532" s="13" t="n">
        <v>0.408696</v>
      </c>
      <c r="V532" s="13" t="n">
        <v>0.84119</v>
      </c>
      <c r="W532" s="13" t="n">
        <v>-0.069186</v>
      </c>
      <c r="X532" s="13" t="n">
        <v>0.108382</v>
      </c>
      <c r="Y532" s="13" t="n">
        <v>0.509601</v>
      </c>
      <c r="Z532" s="13" t="n">
        <v>0.422701</v>
      </c>
      <c r="AA532" s="13" t="n">
        <v>-0.257497</v>
      </c>
      <c r="AB532" s="13" t="n">
        <v>0.296777</v>
      </c>
      <c r="AC532" s="13" t="n">
        <v>0.233857</v>
      </c>
      <c r="AD532" s="13" t="n">
        <v>0.20088</v>
      </c>
      <c r="AE532" s="13" t="n">
        <v>0.116275</v>
      </c>
      <c r="AF532" s="13" t="n">
        <v>-0.09449</v>
      </c>
      <c r="AG532" s="13" t="n">
        <v>-0.149943</v>
      </c>
      <c r="AH532" s="13" t="n">
        <v>-0.080229</v>
      </c>
      <c r="AI532" s="13" t="n">
        <v>-0.066854</v>
      </c>
      <c r="AJ532" s="13" t="n">
        <v>-0.106027</v>
      </c>
      <c r="AK532" s="13" t="n">
        <v>0.186019</v>
      </c>
      <c r="AL532" s="13" t="n">
        <v>-0.106535</v>
      </c>
      <c r="AM532" s="13" t="n">
        <v>-0.011869</v>
      </c>
      <c r="AN532" s="13" t="n">
        <v>-0.284497</v>
      </c>
      <c r="AO532" s="13" t="n">
        <v>0.012102</v>
      </c>
      <c r="AP532" s="13" t="n">
        <v>-0.120347</v>
      </c>
      <c r="AQ532" s="13" t="n">
        <v>0.12585</v>
      </c>
      <c r="AR532" s="13" t="n">
        <v>-0.173905</v>
      </c>
      <c r="AS532" s="13" t="n">
        <v>-0.137907</v>
      </c>
      <c r="AT532" s="13" t="n">
        <v>-0.12606</v>
      </c>
      <c r="AU532" s="13" t="n">
        <v>-0.048185</v>
      </c>
      <c r="AV532" s="13" t="n">
        <v>0.135766</v>
      </c>
      <c r="AW532" s="13" t="n">
        <v>-0.096093</v>
      </c>
      <c r="AX532" s="13" t="n">
        <v>-0.119116</v>
      </c>
      <c r="AY532" s="13" t="n">
        <v>0.203199</v>
      </c>
      <c r="AZ532" s="13" t="n">
        <v>0.063142</v>
      </c>
      <c r="BA532" s="13" t="n">
        <v>-0.15601</v>
      </c>
      <c r="BB532" s="13" t="n">
        <v>0.193603</v>
      </c>
      <c r="BC532" s="13" t="n">
        <v>-0.138787</v>
      </c>
      <c r="BD532" s="13" t="n">
        <v>-0.028497</v>
      </c>
      <c r="BE532" s="13" t="n">
        <v>0.004383</v>
      </c>
      <c r="BF532" s="13" t="n">
        <v>-0.159449</v>
      </c>
      <c r="BG532" s="13" t="n">
        <v>-0.040335</v>
      </c>
      <c r="BH532" s="13" t="n">
        <v>0.094049</v>
      </c>
      <c r="BI532" s="13" t="n">
        <v>-0.098897</v>
      </c>
      <c r="BJ532" s="13" t="n">
        <v>-0.031237</v>
      </c>
      <c r="BK532" s="13" t="n">
        <v>-0.140305</v>
      </c>
      <c r="BM532" s="13" t="n">
        <v>0.003477</v>
      </c>
      <c r="BN532" s="13" t="n">
        <v>-0.11214</v>
      </c>
      <c r="BO532" s="13" t="n">
        <v>0.142621</v>
      </c>
      <c r="BP532" s="13" t="n">
        <v>0.067853</v>
      </c>
      <c r="BQ532" s="13" t="n">
        <v>-0.013378</v>
      </c>
      <c r="BR532" s="13" t="n">
        <v>0.031745</v>
      </c>
      <c r="BS532" s="13" t="n">
        <v>-0.054149</v>
      </c>
      <c r="BT532" s="13" t="n">
        <v>0.095155</v>
      </c>
      <c r="BU532" s="13" t="n">
        <v>0.030932</v>
      </c>
      <c r="BV532" s="13" t="n">
        <v>-0.053799</v>
      </c>
      <c r="BW532" s="13" t="n">
        <v>-0.033039</v>
      </c>
      <c r="BX532" s="13" t="n">
        <v>0.038854</v>
      </c>
      <c r="BY532" s="13" t="n">
        <v>0.07419</v>
      </c>
      <c r="BZ532" s="13" t="n">
        <v>0.002582</v>
      </c>
      <c r="CA532" s="13" t="n">
        <v>-0.010175</v>
      </c>
      <c r="CB532" s="13" t="n">
        <v>-0.066114</v>
      </c>
      <c r="CC532" s="13" t="n">
        <v>-0.177333</v>
      </c>
      <c r="CD532" s="13" t="n">
        <v>0.175214</v>
      </c>
      <c r="CE532" s="13" t="n">
        <v>0.124257</v>
      </c>
      <c r="CF532" s="13" t="n">
        <v>0.046007</v>
      </c>
      <c r="CG532" s="13" t="n">
        <v>0.011045</v>
      </c>
      <c r="CH532" s="13" t="n">
        <v>0.084196</v>
      </c>
      <c r="CI532" s="13" t="n">
        <v>-0.031087</v>
      </c>
      <c r="CJ532" s="13" t="n">
        <v>0.030388</v>
      </c>
      <c r="CK532" s="13" t="n">
        <v>0.207556</v>
      </c>
      <c r="CL532" s="13" t="n">
        <v>0.12645</v>
      </c>
      <c r="CM532" s="13" t="n">
        <v>0.024415</v>
      </c>
      <c r="CN532" s="13" t="n">
        <v>-0.000483</v>
      </c>
      <c r="CO532" s="13" t="n">
        <v>-0.047837</v>
      </c>
      <c r="CP532" s="13" t="n">
        <v>0.02869</v>
      </c>
      <c r="CQ532" s="13" t="n">
        <v>-0.033421</v>
      </c>
      <c r="CR532" s="13" t="n">
        <v>0.054695</v>
      </c>
      <c r="CS532" s="13" t="n">
        <v>-0.02501</v>
      </c>
      <c r="CT532" s="13" t="n">
        <v>0.019022</v>
      </c>
      <c r="CU532" s="13" t="n">
        <v>-0.038561</v>
      </c>
      <c r="CV532" s="13" t="n">
        <v>0.046626</v>
      </c>
      <c r="CW532" s="13" t="n">
        <v>-0.08576</v>
      </c>
      <c r="CX532" s="13" t="n">
        <v>0.000968</v>
      </c>
      <c r="CY532" s="13" t="n">
        <v>-0.142109</v>
      </c>
      <c r="CZ532" s="13" t="n">
        <v>-0.007716</v>
      </c>
      <c r="DA532" s="13" t="n">
        <v>0.017833</v>
      </c>
      <c r="DB532" s="13" t="n">
        <v>-0.117955</v>
      </c>
      <c r="DC532" s="13" t="n">
        <v>-0.053077</v>
      </c>
      <c r="DD532" s="13" t="n">
        <v>-0.044319</v>
      </c>
      <c r="DE532" s="13" t="n">
        <v>0.116268</v>
      </c>
      <c r="DF532" s="13" t="n">
        <v>-0.038541</v>
      </c>
      <c r="DG532" s="13" t="n">
        <v>-0.088512</v>
      </c>
      <c r="DH532" s="13" t="n">
        <v>0.034639</v>
      </c>
      <c r="DI532" s="13" t="n">
        <v>0.031372</v>
      </c>
      <c r="DJ532" s="13" t="n">
        <v>-0.043533</v>
      </c>
      <c r="DK532" s="13" t="n">
        <v>0.106176</v>
      </c>
      <c r="DL532" s="13" t="n">
        <v>-0.003618</v>
      </c>
      <c r="DM532" s="13" t="n">
        <v>-0.008652</v>
      </c>
      <c r="DN532" s="13" t="n">
        <v>-0.032515</v>
      </c>
      <c r="DO532" s="13" t="n">
        <v>0.010489</v>
      </c>
      <c r="DP532" s="13" t="n">
        <v>0.068229</v>
      </c>
      <c r="DQ532" s="13" t="n">
        <v>0.053331</v>
      </c>
      <c r="DR532" s="13" t="n">
        <v>-0.053394</v>
      </c>
      <c r="DS532" s="13" t="n">
        <v>-0.058727</v>
      </c>
      <c r="DT532" s="13" t="n">
        <v>-0.073528</v>
      </c>
      <c r="DV532" s="13" t="n">
        <v>0.012373</v>
      </c>
      <c r="DW532" s="13" t="n">
        <v>-0.111642</v>
      </c>
      <c r="DX532" s="13" t="n">
        <v>0.160467</v>
      </c>
      <c r="DY532" s="13" t="n">
        <v>0.062815</v>
      </c>
      <c r="DZ532" s="13" t="n">
        <v>-0.010624</v>
      </c>
      <c r="EA532" s="13" t="n">
        <v>0.022678</v>
      </c>
      <c r="EB532" s="13" t="n">
        <v>-0.07708</v>
      </c>
      <c r="EC532" s="13" t="n">
        <v>0.091022</v>
      </c>
      <c r="ED532" s="13" t="n">
        <v>0.026044</v>
      </c>
      <c r="EE532" s="13" t="n">
        <v>-0.051077</v>
      </c>
      <c r="EF532" s="13" t="n">
        <v>-0.027706</v>
      </c>
      <c r="EG532" s="13" t="n">
        <v>0.049115</v>
      </c>
      <c r="EH532" s="13" t="n">
        <v>0.074613</v>
      </c>
      <c r="EI532" s="13" t="n">
        <v>0.002853</v>
      </c>
      <c r="EJ532" s="13" t="n">
        <v>-0.004408</v>
      </c>
      <c r="EK532" s="13" t="n">
        <v>-0.062037</v>
      </c>
      <c r="EL532" s="13" t="n">
        <v>-0.189678</v>
      </c>
      <c r="EM532" s="13" t="n">
        <v>0.196761</v>
      </c>
      <c r="EN532" s="13" t="n">
        <v>0.118762</v>
      </c>
      <c r="EO532" s="13" t="n">
        <v>0.046814</v>
      </c>
      <c r="EP532" s="13" t="n">
        <v>0.008228</v>
      </c>
      <c r="EQ532" s="13" t="n">
        <v>0.084717</v>
      </c>
      <c r="ER532" s="13" t="n">
        <v>-0.030373</v>
      </c>
      <c r="ES532" s="13" t="n">
        <v>0.034269</v>
      </c>
      <c r="ET532" s="13" t="n">
        <v>0.21392</v>
      </c>
      <c r="EU532" s="13" t="n">
        <v>0.129432</v>
      </c>
      <c r="EV532" s="13" t="n">
        <v>0.017059</v>
      </c>
      <c r="EW532" s="13" t="n">
        <v>0.021424</v>
      </c>
      <c r="EX532" s="13" t="n">
        <v>-0.036464</v>
      </c>
      <c r="EY532" s="13" t="n">
        <v>0.030769</v>
      </c>
      <c r="EZ532" s="13" t="n">
        <v>-0.028421</v>
      </c>
      <c r="FA532" s="13" t="n">
        <v>0.061708</v>
      </c>
      <c r="FB532" s="13" t="n">
        <v>-0.023545</v>
      </c>
      <c r="FC532" s="13" t="n">
        <v>0.015868</v>
      </c>
      <c r="FD532" s="13" t="n">
        <v>-0.039964</v>
      </c>
      <c r="FE532" s="13" t="n">
        <v>0.047113</v>
      </c>
      <c r="FF532" s="13" t="n">
        <v>-0.084736</v>
      </c>
      <c r="FG532" s="13" t="n">
        <v>-0.003415</v>
      </c>
      <c r="FH532" s="13" t="n">
        <v>-0.141596</v>
      </c>
      <c r="FI532" s="13" t="n">
        <v>-0.016339</v>
      </c>
      <c r="FJ532" s="13" t="n">
        <v>0.004296</v>
      </c>
      <c r="FK532" s="13" t="n">
        <v>-0.138311</v>
      </c>
      <c r="FL532" s="13" t="n">
        <v>-0.045222</v>
      </c>
      <c r="FM532" s="13" t="n">
        <v>-0.046504</v>
      </c>
      <c r="FN532" s="13" t="n">
        <v>0.116767</v>
      </c>
      <c r="FO532" s="13" t="n">
        <v>-0.030875</v>
      </c>
      <c r="FP532" s="13" t="n">
        <v>-0.092886</v>
      </c>
      <c r="FQ532" s="13" t="n">
        <v>0.038196</v>
      </c>
      <c r="FR532" s="13" t="n">
        <v>0.031364</v>
      </c>
      <c r="FS532" s="13" t="n">
        <v>-0.050589</v>
      </c>
      <c r="FT532" s="13" t="n">
        <v>0.12749</v>
      </c>
      <c r="FU532" s="13" t="n">
        <v>-0.008377</v>
      </c>
      <c r="FV532" s="13" t="n">
        <v>-0.018392</v>
      </c>
      <c r="FW532" s="13" t="n">
        <v>-0.031244</v>
      </c>
      <c r="FX532" s="13" t="n">
        <v>0.024876</v>
      </c>
      <c r="FY532" s="13" t="n">
        <v>0.074528</v>
      </c>
      <c r="FZ532" s="13" t="n">
        <v>0.058153</v>
      </c>
      <c r="GA532" s="13" t="n">
        <v>-0.055866</v>
      </c>
      <c r="GB532" s="13" t="n">
        <v>-0.061774</v>
      </c>
      <c r="GC532" s="13" t="n">
        <v>-0.07758</v>
      </c>
    </row>
    <row r="533" customFormat="false" ht="15" hidden="false" customHeight="false" outlineLevel="0" collapsed="false">
      <c r="B533" s="8" t="str">
        <f aca="false">Deals!B533</f>
        <v>United Natural Foods, Inc.</v>
      </c>
      <c r="C533" s="12" t="n">
        <v>1</v>
      </c>
      <c r="D533" s="13" t="n">
        <v>-0.005522</v>
      </c>
      <c r="E533" s="13" t="n">
        <v>-0.509949</v>
      </c>
      <c r="F533" s="13" t="n">
        <v>0.237016</v>
      </c>
      <c r="G533" s="13" t="n">
        <v>0.145802</v>
      </c>
      <c r="H533" s="13" t="n">
        <v>-0.119254</v>
      </c>
      <c r="I533" s="13" t="n">
        <v>-0.022693</v>
      </c>
      <c r="J533" s="13" t="n">
        <v>-0.214396</v>
      </c>
      <c r="K533" s="13" t="n">
        <v>-0.116256</v>
      </c>
      <c r="L533" s="13" t="n">
        <v>0.09922</v>
      </c>
      <c r="M533" s="13" t="n">
        <v>-0.184584</v>
      </c>
      <c r="N533" s="13" t="n">
        <v>0.432836</v>
      </c>
      <c r="O533" s="13" t="n">
        <v>-0.348958</v>
      </c>
      <c r="P533" s="13" t="n">
        <v>0.216</v>
      </c>
      <c r="Q533" s="13" t="n">
        <v>-0.039474</v>
      </c>
      <c r="R533" s="13" t="n">
        <v>-0.178082</v>
      </c>
      <c r="S533" s="13" t="n">
        <v>-0.101389</v>
      </c>
      <c r="T533" s="13" t="n">
        <v>0.418856</v>
      </c>
      <c r="U533" s="13" t="n">
        <v>0.159041</v>
      </c>
      <c r="V533" s="13" t="n">
        <v>0.842105</v>
      </c>
      <c r="W533" s="13" t="n">
        <v>-0.070918</v>
      </c>
      <c r="X533" s="13" t="n">
        <v>0.09006</v>
      </c>
      <c r="Y533" s="13" t="n">
        <v>-0.09068</v>
      </c>
      <c r="Z533" s="13" t="n">
        <v>-0.176177</v>
      </c>
      <c r="AA533" s="13" t="n">
        <v>-0.020175</v>
      </c>
      <c r="AB533" s="13" t="n">
        <v>0.18394</v>
      </c>
      <c r="AC533" s="13" t="n">
        <v>-0.074203</v>
      </c>
      <c r="AD533" s="13" t="n">
        <v>0.695679</v>
      </c>
      <c r="AE533" s="13" t="n">
        <v>-0.023264</v>
      </c>
      <c r="AF533" s="13" t="n">
        <v>0.245369</v>
      </c>
      <c r="AG533" s="13" t="n">
        <v>0.119004</v>
      </c>
      <c r="AH533" s="13" t="n">
        <v>0.029843</v>
      </c>
      <c r="AI533" s="13" t="n">
        <v>-0.025817</v>
      </c>
      <c r="AJ533" s="13" t="n">
        <v>-0.104381</v>
      </c>
      <c r="AK533" s="13" t="n">
        <v>0.111111</v>
      </c>
      <c r="AL533" s="13" t="n">
        <v>0.315761</v>
      </c>
      <c r="AM533" s="13" t="n">
        <v>-0.103883</v>
      </c>
      <c r="AN533" s="13" t="n">
        <v>0.145886</v>
      </c>
      <c r="AO533" s="13" t="n">
        <v>-0.012872</v>
      </c>
      <c r="AP533" s="13" t="n">
        <v>-0.209861</v>
      </c>
      <c r="AQ533" s="13" t="n">
        <v>0.03739</v>
      </c>
      <c r="AR533" s="13" t="n">
        <v>0.02784</v>
      </c>
      <c r="AS533" s="13" t="n">
        <v>0.03821</v>
      </c>
      <c r="AT533" s="13" t="n">
        <v>-0.012113</v>
      </c>
      <c r="AU533" s="13" t="n">
        <v>-0.070974</v>
      </c>
      <c r="AV533" s="13" t="n">
        <v>0.078934</v>
      </c>
      <c r="AW533" s="13" t="n">
        <v>0.036932</v>
      </c>
      <c r="AX533" s="13" t="n">
        <v>-0.220281</v>
      </c>
      <c r="AY533" s="13" t="n">
        <v>0.233925</v>
      </c>
      <c r="AZ533" s="13" t="n">
        <v>0.124263</v>
      </c>
      <c r="BA533" s="13" t="n">
        <v>-0.188129</v>
      </c>
      <c r="BB533" s="13" t="n">
        <v>0.075174</v>
      </c>
      <c r="BC533" s="13" t="n">
        <v>-0.021384</v>
      </c>
      <c r="BD533" s="13" t="n">
        <v>-0.353057</v>
      </c>
      <c r="BE533" s="13" t="n">
        <v>0.034915</v>
      </c>
      <c r="BF533" s="13" t="n">
        <v>-0.020535</v>
      </c>
      <c r="BG533" s="13" t="n">
        <v>-0.268064</v>
      </c>
      <c r="BH533" s="13" t="n">
        <v>0.063939</v>
      </c>
      <c r="BI533" s="13" t="n">
        <v>-0.032212</v>
      </c>
      <c r="BJ533" s="13" t="n">
        <v>-0.297566</v>
      </c>
      <c r="BK533" s="13" t="n">
        <v>0.031117</v>
      </c>
      <c r="BM533" s="13" t="n">
        <v>0.008929</v>
      </c>
      <c r="BN533" s="13" t="n">
        <v>-0.120666</v>
      </c>
      <c r="BO533" s="13" t="n">
        <v>0.107042</v>
      </c>
      <c r="BP533" s="13" t="n">
        <v>0.010244</v>
      </c>
      <c r="BQ533" s="13" t="n">
        <v>-0.025975</v>
      </c>
      <c r="BR533" s="13" t="n">
        <v>0.030981</v>
      </c>
      <c r="BS533" s="13" t="n">
        <v>-0.107217</v>
      </c>
      <c r="BT533" s="13" t="n">
        <v>0.066188</v>
      </c>
      <c r="BU533" s="13" t="n">
        <v>-0.000628</v>
      </c>
      <c r="BV533" s="13" t="n">
        <v>-0.097937</v>
      </c>
      <c r="BW533" s="13" t="n">
        <v>0.042482</v>
      </c>
      <c r="BX533" s="13" t="n">
        <v>0.017889</v>
      </c>
      <c r="BY533" s="13" t="n">
        <v>0.01786</v>
      </c>
      <c r="BZ533" s="13" t="n">
        <v>0.06965</v>
      </c>
      <c r="CA533" s="13" t="n">
        <v>-0.091534</v>
      </c>
      <c r="CB533" s="13" t="n">
        <v>-0.105944</v>
      </c>
      <c r="CC533" s="13" t="n">
        <v>-0.319728</v>
      </c>
      <c r="CD533" s="13" t="n">
        <v>0.259626</v>
      </c>
      <c r="CE533" s="13" t="n">
        <v>0.07167</v>
      </c>
      <c r="CF533" s="13" t="n">
        <v>0.031663</v>
      </c>
      <c r="CG533" s="13" t="n">
        <v>0.02819</v>
      </c>
      <c r="CH533" s="13" t="n">
        <v>0.091547</v>
      </c>
      <c r="CI533" s="13" t="n">
        <v>-0.051048</v>
      </c>
      <c r="CJ533" s="13" t="n">
        <v>0.061753</v>
      </c>
      <c r="CK533" s="13" t="n">
        <v>0.190474</v>
      </c>
      <c r="CL533" s="13" t="n">
        <v>0.071491</v>
      </c>
      <c r="CM533" s="13" t="n">
        <v>0.089893</v>
      </c>
      <c r="CN533" s="13" t="n">
        <v>0.08839</v>
      </c>
      <c r="CO533" s="13" t="n">
        <v>0.074558</v>
      </c>
      <c r="CP533" s="13" t="n">
        <v>0.012305</v>
      </c>
      <c r="CQ533" s="13" t="n">
        <v>0.071065</v>
      </c>
      <c r="CR533" s="13" t="n">
        <v>0.004465</v>
      </c>
      <c r="CS533" s="13" t="n">
        <v>-0.060784</v>
      </c>
      <c r="CT533" s="13" t="n">
        <v>0.024565</v>
      </c>
      <c r="CU533" s="13" t="n">
        <v>0.033738</v>
      </c>
      <c r="CV533" s="13" t="n">
        <v>0.028453</v>
      </c>
      <c r="CW533" s="13" t="n">
        <v>-0.040391</v>
      </c>
      <c r="CX533" s="13" t="n">
        <v>0.050249</v>
      </c>
      <c r="CY533" s="13" t="n">
        <v>0.003868</v>
      </c>
      <c r="CZ533" s="13" t="n">
        <v>0.027265</v>
      </c>
      <c r="DA533" s="13" t="n">
        <v>-0.000287</v>
      </c>
      <c r="DB533" s="13" t="n">
        <v>-0.060679</v>
      </c>
      <c r="DC533" s="13" t="n">
        <v>0.059566</v>
      </c>
      <c r="DD533" s="13" t="n">
        <v>-0.128977</v>
      </c>
      <c r="DE533" s="13" t="n">
        <v>0.092258</v>
      </c>
      <c r="DF533" s="13" t="n">
        <v>-0.024771</v>
      </c>
      <c r="DG533" s="13" t="n">
        <v>-0.101276</v>
      </c>
      <c r="DH533" s="13" t="n">
        <v>0.157299</v>
      </c>
      <c r="DI533" s="13" t="n">
        <v>0.014679</v>
      </c>
      <c r="DJ533" s="13" t="n">
        <v>-0.056763</v>
      </c>
      <c r="DK533" s="13" t="n">
        <v>0.066881</v>
      </c>
      <c r="DL533" s="13" t="n">
        <v>-0.015086</v>
      </c>
      <c r="DM533" s="13" t="n">
        <v>-0.100858</v>
      </c>
      <c r="DN533" s="13" t="n">
        <v>-0.029129</v>
      </c>
      <c r="DO533" s="13" t="n">
        <v>-0.049448</v>
      </c>
      <c r="DP533" s="13" t="n">
        <v>0.082103</v>
      </c>
      <c r="DQ533" s="13" t="n">
        <v>0.102372</v>
      </c>
      <c r="DR533" s="13" t="n">
        <v>-0.042175</v>
      </c>
      <c r="DS533" s="13" t="n">
        <v>-0.063858</v>
      </c>
      <c r="DT533" s="13" t="n">
        <v>-0.070333</v>
      </c>
      <c r="DV533" s="13" t="n">
        <v>0.003332</v>
      </c>
      <c r="DW533" s="13" t="n">
        <v>-0.123315</v>
      </c>
      <c r="DX533" s="13" t="n">
        <v>0.116389</v>
      </c>
      <c r="DY533" s="13" t="n">
        <v>0.014066</v>
      </c>
      <c r="DZ533" s="13" t="n">
        <v>-0.037679</v>
      </c>
      <c r="EA533" s="13" t="n">
        <v>0.033327</v>
      </c>
      <c r="EB533" s="13" t="n">
        <v>-0.11674</v>
      </c>
      <c r="EC533" s="13" t="n">
        <v>0.059213</v>
      </c>
      <c r="ED533" s="13" t="n">
        <v>0.002977</v>
      </c>
      <c r="EE533" s="13" t="n">
        <v>-0.104777</v>
      </c>
      <c r="EF533" s="13" t="n">
        <v>0.052888</v>
      </c>
      <c r="EG533" s="13" t="n">
        <v>0.012588</v>
      </c>
      <c r="EH533" s="13" t="n">
        <v>0.029324</v>
      </c>
      <c r="EI533" s="13" t="n">
        <v>0.092391</v>
      </c>
      <c r="EJ533" s="13" t="n">
        <v>-0.112669</v>
      </c>
      <c r="EK533" s="13" t="n">
        <v>-0.11454</v>
      </c>
      <c r="EL533" s="13" t="n">
        <v>-0.355793</v>
      </c>
      <c r="EM533" s="13" t="n">
        <v>0.412707</v>
      </c>
      <c r="EN533" s="13" t="n">
        <v>0.071711</v>
      </c>
      <c r="EO533" s="13" t="n">
        <v>0.066996</v>
      </c>
      <c r="EP533" s="13" t="n">
        <v>0.020001</v>
      </c>
      <c r="EQ533" s="13" t="n">
        <v>0.09015</v>
      </c>
      <c r="ER533" s="13" t="n">
        <v>-0.059242</v>
      </c>
      <c r="ES533" s="13" t="n">
        <v>0.066831</v>
      </c>
      <c r="ET533" s="13" t="n">
        <v>0.207981</v>
      </c>
      <c r="EU533" s="13" t="n">
        <v>0.066273</v>
      </c>
      <c r="EV533" s="13" t="n">
        <v>0.082058</v>
      </c>
      <c r="EW533" s="13" t="n">
        <v>0.104681</v>
      </c>
      <c r="EX533" s="13" t="n">
        <v>0.087232</v>
      </c>
      <c r="EY533" s="13" t="n">
        <v>0.018575</v>
      </c>
      <c r="EZ533" s="13" t="n">
        <v>0.064895</v>
      </c>
      <c r="FA533" s="13" t="n">
        <v>-0.004041</v>
      </c>
      <c r="FB533" s="13" t="n">
        <v>-0.062834</v>
      </c>
      <c r="FC533" s="13" t="n">
        <v>0.023676</v>
      </c>
      <c r="FD533" s="13" t="n">
        <v>0.038432</v>
      </c>
      <c r="FE533" s="13" t="n">
        <v>0.027954</v>
      </c>
      <c r="FF533" s="13" t="n">
        <v>-0.042826</v>
      </c>
      <c r="FG533" s="13" t="n">
        <v>0.047521</v>
      </c>
      <c r="FH533" s="13" t="n">
        <v>0.005107</v>
      </c>
      <c r="FI533" s="13" t="n">
        <v>0.031754</v>
      </c>
      <c r="FJ533" s="13" t="n">
        <v>0.002859</v>
      </c>
      <c r="FK533" s="13" t="n">
        <v>-0.064882</v>
      </c>
      <c r="FL533" s="13" t="n">
        <v>0.048428</v>
      </c>
      <c r="FM533" s="13" t="n">
        <v>-0.118309</v>
      </c>
      <c r="FN533" s="13" t="n">
        <v>0.088304</v>
      </c>
      <c r="FO533" s="13" t="n">
        <v>-0.01777</v>
      </c>
      <c r="FP533" s="13" t="n">
        <v>-0.107483</v>
      </c>
      <c r="FQ533" s="13" t="n">
        <v>0.153918</v>
      </c>
      <c r="FR533" s="13" t="n">
        <v>0.014489</v>
      </c>
      <c r="FS533" s="13" t="n">
        <v>-0.056602</v>
      </c>
      <c r="FT533" s="13" t="n">
        <v>0.077091</v>
      </c>
      <c r="FU533" s="13" t="n">
        <v>-0.018164</v>
      </c>
      <c r="FV533" s="13" t="n">
        <v>-0.10622</v>
      </c>
      <c r="FW533" s="13" t="n">
        <v>-0.03736</v>
      </c>
      <c r="FX533" s="13" t="n">
        <v>-0.047588</v>
      </c>
      <c r="FY533" s="13" t="n">
        <v>0.085889</v>
      </c>
      <c r="FZ533" s="13" t="n">
        <v>0.103458</v>
      </c>
      <c r="GA533" s="13" t="n">
        <v>-0.027839</v>
      </c>
      <c r="GB533" s="13" t="n">
        <v>-0.069414</v>
      </c>
      <c r="GC533" s="13" t="n">
        <v>-0.078196</v>
      </c>
    </row>
    <row r="534" customFormat="false" ht="15" hidden="false" customHeight="false" outlineLevel="0" collapsed="false">
      <c r="B534" s="8" t="str">
        <f aca="false">Deals!B534</f>
        <v>Tenneco Inc</v>
      </c>
      <c r="C534" s="12" t="n">
        <v>1</v>
      </c>
      <c r="D534" s="13" t="n">
        <v>-0.01975</v>
      </c>
      <c r="E534" s="13" t="n">
        <v>-0.181037</v>
      </c>
      <c r="F534" s="13" t="n">
        <v>0.266156</v>
      </c>
      <c r="G534" s="13" t="n">
        <v>-0.002307</v>
      </c>
      <c r="H534" s="13" t="n">
        <v>-0.352312</v>
      </c>
      <c r="I534" s="13" t="n">
        <v>-0.01083</v>
      </c>
      <c r="J534" s="13" t="n">
        <v>-0.546533</v>
      </c>
      <c r="K534" s="13" t="n">
        <v>0.115694</v>
      </c>
      <c r="L534" s="13" t="n">
        <v>-0.184851</v>
      </c>
      <c r="M534" s="13" t="n">
        <v>-0.035398</v>
      </c>
      <c r="N534" s="13" t="n">
        <v>0.43578</v>
      </c>
      <c r="O534" s="13" t="n">
        <v>0.005591</v>
      </c>
      <c r="P534" s="13" t="n">
        <v>-0.015886</v>
      </c>
      <c r="Q534" s="13" t="n">
        <v>0.057304</v>
      </c>
      <c r="R534" s="13" t="n">
        <v>-0.277099</v>
      </c>
      <c r="S534" s="13" t="n">
        <v>-0.031679</v>
      </c>
      <c r="T534" s="13" t="n">
        <v>-0.607415</v>
      </c>
      <c r="U534" s="13" t="n">
        <v>0.441667</v>
      </c>
      <c r="V534" s="13" t="n">
        <v>0.302505</v>
      </c>
      <c r="W534" s="13" t="n">
        <v>0.118343</v>
      </c>
      <c r="X534" s="13" t="n">
        <v>-0.019841</v>
      </c>
      <c r="Y534" s="13" t="n">
        <v>0.097166</v>
      </c>
      <c r="Z534" s="13" t="n">
        <v>-0.146371</v>
      </c>
      <c r="AA534" s="13" t="n">
        <v>0.242075</v>
      </c>
      <c r="AB534" s="13" t="n">
        <v>0.235499</v>
      </c>
      <c r="AC534" s="13" t="n">
        <v>-0.004695</v>
      </c>
      <c r="AD534" s="13" t="n">
        <v>-0.04717</v>
      </c>
      <c r="AE534" s="13" t="n">
        <v>0.10297</v>
      </c>
      <c r="AF534" s="13" t="n">
        <v>-0.037702</v>
      </c>
      <c r="AG534" s="13" t="n">
        <v>-0.060634</v>
      </c>
      <c r="AH534" s="13" t="n">
        <v>0.5571</v>
      </c>
      <c r="AI534" s="13" t="n">
        <v>0.232143</v>
      </c>
      <c r="AJ534" s="13" t="n">
        <v>-0.098861</v>
      </c>
      <c r="AK534" s="13" t="n">
        <v>-0.103963</v>
      </c>
      <c r="AL534" s="13" t="n">
        <v>-0.085256</v>
      </c>
      <c r="AM534" s="13" t="n">
        <v>-0.070077</v>
      </c>
      <c r="AN534" s="13" t="n">
        <v>-0.208742</v>
      </c>
      <c r="AO534" s="13" t="n">
        <v>0.07619</v>
      </c>
      <c r="AP534" s="13" t="n">
        <v>-0.070796</v>
      </c>
      <c r="AQ534" s="13" t="n">
        <v>0.83619</v>
      </c>
      <c r="AR534" s="13" t="n">
        <v>-0.049793</v>
      </c>
      <c r="AS534" s="13" t="n">
        <v>-0.062773</v>
      </c>
      <c r="AT534" s="13" t="n">
        <v>0.008154</v>
      </c>
      <c r="AU534" s="13" t="n">
        <v>-0.008666</v>
      </c>
      <c r="AV534" s="13" t="n">
        <v>0.09965</v>
      </c>
      <c r="AW534" s="13" t="n">
        <v>-0.00053</v>
      </c>
      <c r="AX534" s="13" t="n">
        <v>-0.077943</v>
      </c>
      <c r="AY534" s="13" t="n">
        <v>0.132835</v>
      </c>
      <c r="AZ534" s="13" t="n">
        <v>-0.018141</v>
      </c>
      <c r="BA534" s="13" t="n">
        <v>-0.073757</v>
      </c>
      <c r="BB534" s="13" t="n">
        <v>0.160132</v>
      </c>
      <c r="BC534" s="13" t="n">
        <v>-0.029084</v>
      </c>
      <c r="BD534" s="13" t="n">
        <v>-0.030294</v>
      </c>
      <c r="BE534" s="13" t="n">
        <v>0.000974</v>
      </c>
      <c r="BF534" s="13" t="n">
        <v>0.034374</v>
      </c>
      <c r="BG534" s="13" t="n">
        <v>0.071376</v>
      </c>
      <c r="BH534" s="13" t="n">
        <v>0.055658</v>
      </c>
      <c r="BI534" s="13" t="n">
        <v>-0.070227</v>
      </c>
      <c r="BJ534" s="13" t="n">
        <v>-0.055895</v>
      </c>
      <c r="BK534" s="13" t="n">
        <v>-0.076043</v>
      </c>
      <c r="BM534" s="13" t="n">
        <v>0.020122</v>
      </c>
      <c r="BN534" s="13" t="n">
        <v>-0.112532</v>
      </c>
      <c r="BO534" s="13" t="n">
        <v>0.112732</v>
      </c>
      <c r="BP534" s="13" t="n">
        <v>0.066709</v>
      </c>
      <c r="BQ534" s="13" t="n">
        <v>-0.014107</v>
      </c>
      <c r="BR534" s="13" t="n">
        <v>0.018687</v>
      </c>
      <c r="BS534" s="13" t="n">
        <v>-0.074215</v>
      </c>
      <c r="BT534" s="13" t="n">
        <v>0.08799</v>
      </c>
      <c r="BU534" s="13" t="n">
        <v>0.010865</v>
      </c>
      <c r="BV534" s="13" t="n">
        <v>-0.068612</v>
      </c>
      <c r="BW534" s="13" t="n">
        <v>0.020228</v>
      </c>
      <c r="BX534" s="13" t="n">
        <v>0.045545</v>
      </c>
      <c r="BY534" s="13" t="n">
        <v>0.034777</v>
      </c>
      <c r="BZ534" s="13" t="n">
        <v>0.020253</v>
      </c>
      <c r="CA534" s="13" t="n">
        <v>-0.022761</v>
      </c>
      <c r="CB534" s="13" t="n">
        <v>-0.082683</v>
      </c>
      <c r="CC534" s="13" t="n">
        <v>-0.18923</v>
      </c>
      <c r="CD534" s="13" t="n">
        <v>0.123242</v>
      </c>
      <c r="CE534" s="13" t="n">
        <v>0.073671</v>
      </c>
      <c r="CF534" s="13" t="n">
        <v>0.028131</v>
      </c>
      <c r="CG534" s="13" t="n">
        <v>0.035905</v>
      </c>
      <c r="CH534" s="13" t="n">
        <v>0.069178</v>
      </c>
      <c r="CI534" s="13" t="n">
        <v>-0.047385</v>
      </c>
      <c r="CJ534" s="13" t="n">
        <v>0.03365</v>
      </c>
      <c r="CK534" s="13" t="n">
        <v>0.188158</v>
      </c>
      <c r="CL534" s="13" t="n">
        <v>0.101547</v>
      </c>
      <c r="CM534" s="13" t="n">
        <v>0.049816</v>
      </c>
      <c r="CN534" s="13" t="n">
        <v>0.086155</v>
      </c>
      <c r="CO534" s="13" t="n">
        <v>-0.008262</v>
      </c>
      <c r="CP534" s="13" t="n">
        <v>0.015677</v>
      </c>
      <c r="CQ534" s="13" t="n">
        <v>0.002446</v>
      </c>
      <c r="CR534" s="13" t="n">
        <v>0.035313</v>
      </c>
      <c r="CS534" s="13" t="n">
        <v>-0.028278</v>
      </c>
      <c r="CT534" s="13" t="n">
        <v>0.024312</v>
      </c>
      <c r="CU534" s="13" t="n">
        <v>-0.041121</v>
      </c>
      <c r="CV534" s="13" t="n">
        <v>0.023534</v>
      </c>
      <c r="CW534" s="13" t="n">
        <v>-0.034555</v>
      </c>
      <c r="CX534" s="13" t="n">
        <v>0.001539</v>
      </c>
      <c r="CY534" s="13" t="n">
        <v>-0.116597</v>
      </c>
      <c r="CZ534" s="13" t="n">
        <v>0.020508</v>
      </c>
      <c r="DA534" s="13" t="n">
        <v>0.022185</v>
      </c>
      <c r="DB534" s="13" t="n">
        <v>-0.119564</v>
      </c>
      <c r="DC534" s="13" t="n">
        <v>-0.028738</v>
      </c>
      <c r="DD534" s="13" t="n">
        <v>-0.063921</v>
      </c>
      <c r="DE534" s="13" t="n">
        <v>0.135102</v>
      </c>
      <c r="DF534" s="13" t="n">
        <v>-0.007929</v>
      </c>
      <c r="DG534" s="13" t="n">
        <v>-0.088004</v>
      </c>
      <c r="DH534" s="13" t="n">
        <v>0.092762</v>
      </c>
      <c r="DI534" s="13" t="n">
        <v>-0.018141</v>
      </c>
      <c r="DJ534" s="13" t="n">
        <v>-0.073757</v>
      </c>
      <c r="DK534" s="13" t="n">
        <v>0.160132</v>
      </c>
      <c r="DL534" s="13" t="n">
        <v>-0.029084</v>
      </c>
      <c r="DM534" s="13" t="n">
        <v>-0.030294</v>
      </c>
      <c r="DN534" s="13" t="n">
        <v>0.000974</v>
      </c>
      <c r="DO534" s="13" t="n">
        <v>0.034374</v>
      </c>
      <c r="DP534" s="13" t="n">
        <v>0.071376</v>
      </c>
      <c r="DQ534" s="13" t="n">
        <v>0.055658</v>
      </c>
      <c r="DR534" s="13" t="n">
        <v>-0.070227</v>
      </c>
      <c r="DS534" s="13" t="n">
        <v>-0.055895</v>
      </c>
      <c r="DT534" s="13" t="n">
        <v>-0.076043</v>
      </c>
      <c r="DV534" s="13" t="n">
        <v>0.01328</v>
      </c>
      <c r="DW534" s="13" t="n">
        <v>-0.113586</v>
      </c>
      <c r="DX534" s="13" t="n">
        <v>0.120625</v>
      </c>
      <c r="DY534" s="13" t="n">
        <v>0.054428</v>
      </c>
      <c r="DZ534" s="13" t="n">
        <v>-0.012992</v>
      </c>
      <c r="EA534" s="13" t="n">
        <v>0.019457</v>
      </c>
      <c r="EB534" s="13" t="n">
        <v>-0.071685</v>
      </c>
      <c r="EC534" s="13" t="n">
        <v>0.088369</v>
      </c>
      <c r="ED534" s="13" t="n">
        <v>0.005833</v>
      </c>
      <c r="EE534" s="13" t="n">
        <v>-0.072302</v>
      </c>
      <c r="EF534" s="13" t="n">
        <v>0.023966</v>
      </c>
      <c r="EG534" s="13" t="n">
        <v>0.044</v>
      </c>
      <c r="EH534" s="13" t="n">
        <v>0.042206</v>
      </c>
      <c r="EI534" s="13" t="n">
        <v>0.028126</v>
      </c>
      <c r="EJ534" s="13" t="n">
        <v>-0.03094</v>
      </c>
      <c r="EK534" s="13" t="n">
        <v>-0.085403</v>
      </c>
      <c r="EL534" s="13" t="n">
        <v>-0.202687</v>
      </c>
      <c r="EM534" s="13" t="n">
        <v>0.213269</v>
      </c>
      <c r="EN534" s="13" t="n">
        <v>0.06545</v>
      </c>
      <c r="EO534" s="13" t="n">
        <v>0.042922</v>
      </c>
      <c r="EP534" s="13" t="n">
        <v>0.025254</v>
      </c>
      <c r="EQ534" s="13" t="n">
        <v>0.076086</v>
      </c>
      <c r="ER534" s="13" t="n">
        <v>-0.053883</v>
      </c>
      <c r="ES534" s="13" t="n">
        <v>0.035066</v>
      </c>
      <c r="ET534" s="13" t="n">
        <v>0.203256</v>
      </c>
      <c r="EU534" s="13" t="n">
        <v>0.100877</v>
      </c>
      <c r="EV534" s="13" t="n">
        <v>0.053073</v>
      </c>
      <c r="EW534" s="13" t="n">
        <v>0.075831</v>
      </c>
      <c r="EX534" s="13" t="n">
        <v>-0.001805</v>
      </c>
      <c r="EY534" s="13" t="n">
        <v>0.008333</v>
      </c>
      <c r="EZ534" s="13" t="n">
        <v>-0.008533</v>
      </c>
      <c r="FA534" s="13" t="n">
        <v>0.032572</v>
      </c>
      <c r="FB534" s="13" t="n">
        <v>-0.030216</v>
      </c>
      <c r="FC534" s="13" t="n">
        <v>0.020798</v>
      </c>
      <c r="FD534" s="13" t="n">
        <v>-0.040113</v>
      </c>
      <c r="FE534" s="13" t="n">
        <v>0.024885</v>
      </c>
      <c r="FF534" s="13" t="n">
        <v>-0.052054</v>
      </c>
      <c r="FG534" s="13" t="n">
        <v>0.002106</v>
      </c>
      <c r="FH534" s="13" t="n">
        <v>-0.122474</v>
      </c>
      <c r="FI534" s="13" t="n">
        <v>0.004163</v>
      </c>
      <c r="FJ534" s="13" t="n">
        <v>0.029007</v>
      </c>
      <c r="FK534" s="13" t="n">
        <v>-0.150847</v>
      </c>
      <c r="FL534" s="13" t="n">
        <v>-0.038851</v>
      </c>
      <c r="FM534" s="13" t="n">
        <v>-0.043457</v>
      </c>
      <c r="FN534" s="13" t="n">
        <v>0.133239</v>
      </c>
      <c r="FO534" s="13" t="n">
        <v>0.00337</v>
      </c>
      <c r="FP534" s="13" t="n">
        <v>-0.088268</v>
      </c>
      <c r="FQ534" s="13" t="n">
        <v>0.09263</v>
      </c>
      <c r="FR534" s="13" t="n">
        <v>-0.008961</v>
      </c>
      <c r="FS534" s="13" t="n">
        <v>-0.073196</v>
      </c>
      <c r="FT534" s="13" t="n">
        <v>0.179925</v>
      </c>
      <c r="FU534" s="13" t="n">
        <v>-0.037455</v>
      </c>
      <c r="FV534" s="13" t="n">
        <v>-0.045087</v>
      </c>
      <c r="FW534" s="13" t="n">
        <v>-0.007067</v>
      </c>
      <c r="FX534" s="13" t="n">
        <v>0.026671</v>
      </c>
      <c r="FY534" s="13" t="n">
        <v>0.081708</v>
      </c>
      <c r="FZ534" s="13" t="n">
        <v>0.048745</v>
      </c>
      <c r="GA534" s="13" t="n">
        <v>-0.067184</v>
      </c>
      <c r="GB534" s="13" t="n">
        <v>-0.056578</v>
      </c>
      <c r="GC534" s="13" t="n">
        <v>-0.086289</v>
      </c>
    </row>
    <row r="535" customFormat="false" ht="15" hidden="false" customHeight="false" outlineLevel="0" collapsed="false">
      <c r="B535" s="8" t="str">
        <f aca="false">Deals!B535</f>
        <v>Pareteum Corp</v>
      </c>
      <c r="C535" s="12" t="n">
        <v>1</v>
      </c>
      <c r="D535" s="13" t="n">
        <v>-0.142857</v>
      </c>
      <c r="E535" s="13" t="n">
        <v>-0.091398</v>
      </c>
      <c r="F535" s="13" t="n">
        <v>0.47929</v>
      </c>
      <c r="G535" s="13" t="n">
        <v>0.608</v>
      </c>
      <c r="H535" s="13" t="n">
        <v>0.131841</v>
      </c>
      <c r="I535" s="13" t="n">
        <v>0.002198</v>
      </c>
      <c r="J535" s="13" t="n">
        <v>-0.140351</v>
      </c>
      <c r="K535" s="13" t="n">
        <v>-0.334184</v>
      </c>
      <c r="L535" s="13" t="n">
        <v>0.340996</v>
      </c>
      <c r="M535" s="13" t="n">
        <v>-0.388571</v>
      </c>
      <c r="N535" s="13" t="n">
        <v>-0.397196</v>
      </c>
      <c r="O535" s="13" t="n">
        <v>-0.713178</v>
      </c>
      <c r="P535" s="13" t="n">
        <v>0.178378</v>
      </c>
      <c r="Q535" s="13" t="n">
        <v>0.002982</v>
      </c>
      <c r="R535" s="13" t="n">
        <v>0.522982</v>
      </c>
      <c r="S535" s="13" t="n">
        <v>-0.159159</v>
      </c>
      <c r="T535" s="13" t="n">
        <v>-0.264286</v>
      </c>
      <c r="U535" s="13" t="n">
        <v>0.53835</v>
      </c>
      <c r="V535" s="13" t="n">
        <v>-0.311928</v>
      </c>
      <c r="W535" s="13" t="n">
        <v>0.421922</v>
      </c>
      <c r="X535" s="13" t="n">
        <v>0.124012</v>
      </c>
      <c r="Y535" s="13" t="n">
        <v>-0.02439</v>
      </c>
      <c r="Z535" s="13" t="n">
        <v>-0.004706</v>
      </c>
      <c r="AA535" s="13" t="n">
        <v>-0.079639</v>
      </c>
      <c r="AB535" s="13" t="n">
        <v>0.2576</v>
      </c>
      <c r="AC535" s="13" t="n">
        <v>0.125156</v>
      </c>
      <c r="AD535" s="13" t="n">
        <v>0.165083</v>
      </c>
      <c r="AE535" s="13" t="n">
        <v>0.083909</v>
      </c>
      <c r="AF535" s="13" t="n">
        <v>-0.055244</v>
      </c>
      <c r="AG535" s="13" t="n">
        <v>-0.027003</v>
      </c>
      <c r="AH535" s="13" t="n">
        <v>0.018956</v>
      </c>
      <c r="AI535" s="13" t="n">
        <v>0.083779</v>
      </c>
      <c r="AJ535" s="13" t="n">
        <v>-0.103342</v>
      </c>
      <c r="AK535" s="13" t="n">
        <v>0.025586</v>
      </c>
      <c r="AL535" s="13" t="n">
        <v>-0.056338</v>
      </c>
      <c r="AM535" s="13" t="n">
        <v>0.018208</v>
      </c>
      <c r="AN535" s="13" t="n">
        <v>-0.08429</v>
      </c>
      <c r="AO535" s="13" t="n">
        <v>-0.067665</v>
      </c>
      <c r="AP535" s="13" t="n">
        <v>-0.158681</v>
      </c>
      <c r="AQ535" s="13" t="n">
        <v>-0.015223</v>
      </c>
      <c r="AR535" s="13" t="n">
        <v>0.008697</v>
      </c>
      <c r="AS535" s="13" t="n">
        <v>-0.161376</v>
      </c>
      <c r="AT535" s="13" t="n">
        <v>-0.055295</v>
      </c>
      <c r="AU535" s="13" t="n">
        <v>-0.065598</v>
      </c>
      <c r="AV535" s="13" t="n">
        <v>0.149652</v>
      </c>
      <c r="AW535" s="13" t="n">
        <v>0.036347</v>
      </c>
      <c r="AX535" s="13" t="n">
        <v>-0.129015</v>
      </c>
      <c r="AY535" s="13" t="n">
        <v>0.033099</v>
      </c>
      <c r="AZ535" s="13" t="n">
        <v>-0.060405</v>
      </c>
      <c r="BA535" s="13" t="n">
        <v>-0.065045</v>
      </c>
      <c r="BB535" s="13" t="n">
        <v>0.154106</v>
      </c>
      <c r="BC535" s="13" t="n">
        <v>-0.040771</v>
      </c>
      <c r="BD535" s="13" t="n">
        <v>-0.103145</v>
      </c>
      <c r="BE535" s="13" t="n">
        <v>0.01904</v>
      </c>
      <c r="BF535" s="13" t="n">
        <v>0.045464</v>
      </c>
      <c r="BG535" s="13" t="n">
        <v>0.07288</v>
      </c>
      <c r="BH535" s="13" t="n">
        <v>0.023517</v>
      </c>
      <c r="BI535" s="13" t="n">
        <v>-0.116052</v>
      </c>
      <c r="BJ535" s="13" t="n">
        <v>-0.083019</v>
      </c>
      <c r="BK535" s="13" t="n">
        <v>-0.097033</v>
      </c>
      <c r="BM535" s="13" t="n">
        <v>-0.020807</v>
      </c>
      <c r="BN535" s="13" t="n">
        <v>-0.14448</v>
      </c>
      <c r="BO535" s="13" t="n">
        <v>0.127349</v>
      </c>
      <c r="BP535" s="13" t="n">
        <v>0.076712</v>
      </c>
      <c r="BQ535" s="13" t="n">
        <v>0.007498</v>
      </c>
      <c r="BR535" s="13" t="n">
        <v>0.007617</v>
      </c>
      <c r="BS535" s="13" t="n">
        <v>-0.058013</v>
      </c>
      <c r="BT535" s="13" t="n">
        <v>0.074806</v>
      </c>
      <c r="BU535" s="13" t="n">
        <v>-0.031092</v>
      </c>
      <c r="BV535" s="13" t="n">
        <v>-0.04019</v>
      </c>
      <c r="BW535" s="13" t="n">
        <v>-0.035549</v>
      </c>
      <c r="BX535" s="13" t="n">
        <v>0.005759</v>
      </c>
      <c r="BY535" s="13" t="n">
        <v>0.079407</v>
      </c>
      <c r="BZ535" s="13" t="n">
        <v>0.038663</v>
      </c>
      <c r="CA535" s="13" t="n">
        <v>-0.013578</v>
      </c>
      <c r="CB535" s="13" t="n">
        <v>-0.061052</v>
      </c>
      <c r="CC535" s="13" t="n">
        <v>-0.211592</v>
      </c>
      <c r="CD535" s="13" t="n">
        <v>0.243389</v>
      </c>
      <c r="CE535" s="13" t="n">
        <v>0.122445</v>
      </c>
      <c r="CF535" s="13" t="n">
        <v>0.10584</v>
      </c>
      <c r="CG535" s="13" t="n">
        <v>0.003305</v>
      </c>
      <c r="CH535" s="13" t="n">
        <v>0.034207</v>
      </c>
      <c r="CI535" s="13" t="n">
        <v>-0.013466</v>
      </c>
      <c r="CJ535" s="13" t="n">
        <v>-0.026753</v>
      </c>
      <c r="CK535" s="13" t="n">
        <v>0.2576</v>
      </c>
      <c r="CL535" s="13" t="n">
        <v>0.125156</v>
      </c>
      <c r="CM535" s="13" t="n">
        <v>0.165083</v>
      </c>
      <c r="CN535" s="13" t="n">
        <v>0.083909</v>
      </c>
      <c r="CO535" s="13" t="n">
        <v>-0.055244</v>
      </c>
      <c r="CP535" s="13" t="n">
        <v>-0.027003</v>
      </c>
      <c r="CQ535" s="13" t="n">
        <v>0.018956</v>
      </c>
      <c r="CR535" s="13" t="n">
        <v>0.083779</v>
      </c>
      <c r="CS535" s="13" t="n">
        <v>-0.103342</v>
      </c>
      <c r="CT535" s="13" t="n">
        <v>0.025586</v>
      </c>
      <c r="CU535" s="13" t="n">
        <v>-0.056338</v>
      </c>
      <c r="CV535" s="13" t="n">
        <v>0.018208</v>
      </c>
      <c r="CW535" s="13" t="n">
        <v>-0.08429</v>
      </c>
      <c r="CX535" s="13" t="n">
        <v>-0.067665</v>
      </c>
      <c r="CY535" s="13" t="n">
        <v>-0.158681</v>
      </c>
      <c r="CZ535" s="13" t="n">
        <v>-0.015223</v>
      </c>
      <c r="DA535" s="13" t="n">
        <v>0.008697</v>
      </c>
      <c r="DB535" s="13" t="n">
        <v>-0.161376</v>
      </c>
      <c r="DC535" s="13" t="n">
        <v>-0.055295</v>
      </c>
      <c r="DD535" s="13" t="n">
        <v>-0.065598</v>
      </c>
      <c r="DE535" s="13" t="n">
        <v>0.149652</v>
      </c>
      <c r="DF535" s="13" t="n">
        <v>0.036347</v>
      </c>
      <c r="DG535" s="13" t="n">
        <v>-0.129015</v>
      </c>
      <c r="DH535" s="13" t="n">
        <v>0.033099</v>
      </c>
      <c r="DI535" s="13" t="n">
        <v>-0.060405</v>
      </c>
      <c r="DJ535" s="13" t="n">
        <v>-0.065045</v>
      </c>
      <c r="DK535" s="13" t="n">
        <v>0.154106</v>
      </c>
      <c r="DL535" s="13" t="n">
        <v>-0.040771</v>
      </c>
      <c r="DM535" s="13" t="n">
        <v>-0.103145</v>
      </c>
      <c r="DN535" s="13" t="n">
        <v>0.01904</v>
      </c>
      <c r="DO535" s="13" t="n">
        <v>0.045464</v>
      </c>
      <c r="DP535" s="13" t="n">
        <v>0.07288</v>
      </c>
      <c r="DQ535" s="13" t="n">
        <v>0.023517</v>
      </c>
      <c r="DR535" s="13" t="n">
        <v>-0.116052</v>
      </c>
      <c r="DS535" s="13" t="n">
        <v>-0.083019</v>
      </c>
      <c r="DT535" s="13" t="n">
        <v>-0.097033</v>
      </c>
      <c r="DV535" s="13" t="n">
        <v>-0.042411</v>
      </c>
      <c r="DW535" s="13" t="n">
        <v>-0.17752</v>
      </c>
      <c r="DX535" s="13" t="n">
        <v>0.240985</v>
      </c>
      <c r="DY535" s="13" t="n">
        <v>0.074662</v>
      </c>
      <c r="DZ535" s="13" t="n">
        <v>0.006269</v>
      </c>
      <c r="EA535" s="13" t="n">
        <v>0.008109</v>
      </c>
      <c r="EB535" s="13" t="n">
        <v>-0.078718</v>
      </c>
      <c r="EC535" s="13" t="n">
        <v>0.051518</v>
      </c>
      <c r="ED535" s="13" t="n">
        <v>-0.035827</v>
      </c>
      <c r="EE535" s="13" t="n">
        <v>-0.03769</v>
      </c>
      <c r="EF535" s="13" t="n">
        <v>-0.033765</v>
      </c>
      <c r="EG535" s="13" t="n">
        <v>0.01837</v>
      </c>
      <c r="EH535" s="13" t="n">
        <v>0.064563</v>
      </c>
      <c r="EI535" s="13" t="n">
        <v>0.045247</v>
      </c>
      <c r="EJ535" s="13" t="n">
        <v>0.0003</v>
      </c>
      <c r="EK535" s="13" t="n">
        <v>-0.077165</v>
      </c>
      <c r="EL535" s="13" t="n">
        <v>-0.212237</v>
      </c>
      <c r="EM535" s="13" t="n">
        <v>0.263043</v>
      </c>
      <c r="EN535" s="13" t="n">
        <v>0.133555</v>
      </c>
      <c r="EO535" s="13" t="n">
        <v>0.113378</v>
      </c>
      <c r="EP535" s="13" t="n">
        <v>0.005489</v>
      </c>
      <c r="EQ535" s="13" t="n">
        <v>0.023577</v>
      </c>
      <c r="ER535" s="13" t="n">
        <v>-0.00344</v>
      </c>
      <c r="ES535" s="13" t="n">
        <v>-0.02979</v>
      </c>
      <c r="ET535" s="13" t="n">
        <v>0.230637</v>
      </c>
      <c r="EU535" s="13" t="n">
        <v>0.140616</v>
      </c>
      <c r="EV535" s="13" t="n">
        <v>0.22543</v>
      </c>
      <c r="EW535" s="13" t="n">
        <v>0.091176</v>
      </c>
      <c r="EX535" s="13" t="n">
        <v>-0.028298</v>
      </c>
      <c r="EY535" s="13" t="n">
        <v>-0.037297</v>
      </c>
      <c r="EZ535" s="13" t="n">
        <v>0.011387</v>
      </c>
      <c r="FA535" s="13" t="n">
        <v>0.070936</v>
      </c>
      <c r="FB535" s="13" t="n">
        <v>-0.104703</v>
      </c>
      <c r="FC535" s="13" t="n">
        <v>0.017921</v>
      </c>
      <c r="FD535" s="13" t="n">
        <v>-0.072222</v>
      </c>
      <c r="FE535" s="13" t="n">
        <v>-0.016606</v>
      </c>
      <c r="FF535" s="13" t="n">
        <v>-0.11212</v>
      </c>
      <c r="FG535" s="13" t="n">
        <v>-0.094973</v>
      </c>
      <c r="FH535" s="13" t="n">
        <v>-0.138658</v>
      </c>
      <c r="FI535" s="13" t="n">
        <v>-0.029596</v>
      </c>
      <c r="FJ535" s="13" t="n">
        <v>0.039724</v>
      </c>
      <c r="FK535" s="13" t="n">
        <v>-0.185483</v>
      </c>
      <c r="FL535" s="13" t="n">
        <v>-0.085558</v>
      </c>
      <c r="FM535" s="13" t="n">
        <v>-0.034031</v>
      </c>
      <c r="FN535" s="13" t="n">
        <v>0.106342</v>
      </c>
      <c r="FO535" s="13" t="n">
        <v>0.064099</v>
      </c>
      <c r="FP535" s="13" t="n">
        <v>-0.127659</v>
      </c>
      <c r="FQ535" s="13" t="n">
        <v>0.015749</v>
      </c>
      <c r="FR535" s="13" t="n">
        <v>-0.055527</v>
      </c>
      <c r="FS535" s="13" t="n">
        <v>-0.057586</v>
      </c>
      <c r="FT535" s="13" t="n">
        <v>0.164074</v>
      </c>
      <c r="FU535" s="13" t="n">
        <v>-0.054561</v>
      </c>
      <c r="FV535" s="13" t="n">
        <v>-0.11631</v>
      </c>
      <c r="FW535" s="13" t="n">
        <v>-0.010131</v>
      </c>
      <c r="FX535" s="13" t="n">
        <v>0.044679</v>
      </c>
      <c r="FY535" s="13" t="n">
        <v>0.013592</v>
      </c>
      <c r="FZ535" s="13" t="n">
        <v>-0.009781</v>
      </c>
      <c r="GA535" s="13" t="n">
        <v>-0.080373</v>
      </c>
      <c r="GB535" s="13" t="n">
        <v>-0.096684</v>
      </c>
      <c r="GC535" s="13" t="n">
        <v>-0.081711</v>
      </c>
    </row>
    <row r="536" customFormat="false" ht="15" hidden="false" customHeight="false" outlineLevel="0" collapsed="false">
      <c r="B536" s="8" t="str">
        <f aca="false">Deals!B536</f>
        <v>Emergent Biosolutions Inc.</v>
      </c>
      <c r="C536" s="12" t="n">
        <v>1</v>
      </c>
      <c r="D536" s="13" t="n">
        <v>0.190391</v>
      </c>
      <c r="E536" s="13" t="n">
        <v>-0.186161</v>
      </c>
      <c r="F536" s="13" t="n">
        <v>0.052463</v>
      </c>
      <c r="G536" s="13" t="n">
        <v>-0.064754</v>
      </c>
      <c r="H536" s="13" t="n">
        <v>-0.13419</v>
      </c>
      <c r="I536" s="13" t="n">
        <v>0.022961</v>
      </c>
      <c r="J536" s="13" t="n">
        <v>-0.227554</v>
      </c>
      <c r="K536" s="13" t="n">
        <v>0.21017</v>
      </c>
      <c r="L536" s="13" t="n">
        <v>-0.086318</v>
      </c>
      <c r="M536" s="13" t="n">
        <v>-0.007703</v>
      </c>
      <c r="N536" s="13" t="n">
        <v>0.193607</v>
      </c>
      <c r="O536" s="13" t="n">
        <v>0.093344</v>
      </c>
      <c r="P536" s="13" t="n">
        <v>-0.040238</v>
      </c>
      <c r="Q536" s="13" t="n">
        <v>-0.016588</v>
      </c>
      <c r="R536" s="13" t="n">
        <v>0.021131</v>
      </c>
      <c r="S536" s="13" t="n">
        <v>0.065166</v>
      </c>
      <c r="T536" s="13" t="n">
        <v>-0.013974</v>
      </c>
      <c r="U536" s="13" t="n">
        <v>0.278085</v>
      </c>
      <c r="V536" s="13" t="n">
        <v>0.129006</v>
      </c>
      <c r="W536" s="13" t="n">
        <v>-0.052821</v>
      </c>
      <c r="X536" s="13" t="n">
        <v>0.406677</v>
      </c>
      <c r="Y536" s="13" t="n">
        <v>0.025261</v>
      </c>
      <c r="Z536" s="13" t="n">
        <v>-0.093994</v>
      </c>
      <c r="AA536" s="13" t="n">
        <v>-0.129294</v>
      </c>
      <c r="AB536" s="13" t="n">
        <v>-0.089363</v>
      </c>
      <c r="AC536" s="13" t="n">
        <v>0.093617</v>
      </c>
      <c r="AD536" s="13" t="n">
        <v>0.192522</v>
      </c>
      <c r="AE536" s="13" t="n">
        <v>-0.101544</v>
      </c>
      <c r="AF536" s="13" t="n">
        <v>-0.032188</v>
      </c>
      <c r="AG536" s="13" t="n">
        <v>-0.343666</v>
      </c>
      <c r="AH536" s="13" t="n">
        <v>-0.005412</v>
      </c>
      <c r="AI536" s="13" t="n">
        <v>0.038582</v>
      </c>
      <c r="AJ536" s="13" t="n">
        <v>0.046198</v>
      </c>
      <c r="AK536" s="13" t="n">
        <v>-0.042792</v>
      </c>
      <c r="AL536" s="13" t="n">
        <v>-0.206246</v>
      </c>
      <c r="AM536" s="13" t="n">
        <v>-0.047933</v>
      </c>
      <c r="AN536" s="13" t="n">
        <v>-0.07447</v>
      </c>
      <c r="AO536" s="13" t="n">
        <v>-0.014733</v>
      </c>
      <c r="AP536" s="13" t="n">
        <v>0.076605</v>
      </c>
      <c r="AQ536" s="13" t="n">
        <v>-0.115812</v>
      </c>
      <c r="AR536" s="13" t="n">
        <v>-0.007733</v>
      </c>
      <c r="AS536" s="13" t="n">
        <v>-0.211398</v>
      </c>
      <c r="AT536" s="13" t="n">
        <v>0.017912</v>
      </c>
      <c r="AU536" s="13" t="n">
        <v>-0.058252</v>
      </c>
      <c r="AV536" s="13" t="n">
        <v>0.115979</v>
      </c>
      <c r="AW536" s="13" t="n">
        <v>-0.306582</v>
      </c>
      <c r="AX536" s="13" t="n">
        <v>-0.126145</v>
      </c>
      <c r="AY536" s="13" t="n">
        <v>-0.006193</v>
      </c>
      <c r="AZ536" s="13" t="n">
        <v>-0.410355</v>
      </c>
      <c r="BA536" s="13" t="n">
        <v>-0.039837</v>
      </c>
      <c r="BB536" s="13" t="n">
        <v>0.11685</v>
      </c>
      <c r="BC536" s="13" t="n">
        <v>-0.06141</v>
      </c>
      <c r="BD536" s="13" t="n">
        <v>-0.163166</v>
      </c>
      <c r="BE536" s="13" t="n">
        <v>-0.147683</v>
      </c>
      <c r="BF536" s="13" t="n">
        <v>-0.033975</v>
      </c>
      <c r="BG536" s="13" t="n">
        <v>-0.138335</v>
      </c>
      <c r="BH536" s="13" t="n">
        <v>-0.063946</v>
      </c>
      <c r="BI536" s="13" t="n">
        <v>-0.318314</v>
      </c>
      <c r="BJ536" s="13" t="n">
        <v>-0.275053</v>
      </c>
      <c r="BK536" s="13" t="n">
        <v>-0.385294</v>
      </c>
      <c r="BM536" s="13" t="n">
        <v>0.024752</v>
      </c>
      <c r="BN536" s="13" t="n">
        <v>-0.108788</v>
      </c>
      <c r="BO536" s="13" t="n">
        <v>0.100445</v>
      </c>
      <c r="BP536" s="13" t="n">
        <v>0.060194</v>
      </c>
      <c r="BQ536" s="13" t="n">
        <v>-0.018345</v>
      </c>
      <c r="BR536" s="13" t="n">
        <v>0.044649</v>
      </c>
      <c r="BS536" s="13" t="n">
        <v>-0.082817</v>
      </c>
      <c r="BT536" s="13" t="n">
        <v>0.081164</v>
      </c>
      <c r="BU536" s="13" t="n">
        <v>0.017156</v>
      </c>
      <c r="BV536" s="13" t="n">
        <v>-0.042057</v>
      </c>
      <c r="BW536" s="13" t="n">
        <v>0.012578</v>
      </c>
      <c r="BX536" s="13" t="n">
        <v>0.025955</v>
      </c>
      <c r="BY536" s="13" t="n">
        <v>0.030184</v>
      </c>
      <c r="BZ536" s="13" t="n">
        <v>0.031672</v>
      </c>
      <c r="CA536" s="13" t="n">
        <v>-0.011484</v>
      </c>
      <c r="CB536" s="13" t="n">
        <v>-0.068037</v>
      </c>
      <c r="CC536" s="13" t="n">
        <v>-0.187323</v>
      </c>
      <c r="CD536" s="13" t="n">
        <v>0.135259</v>
      </c>
      <c r="CE536" s="13" t="n">
        <v>0.091913</v>
      </c>
      <c r="CF536" s="13" t="n">
        <v>0.012826</v>
      </c>
      <c r="CG536" s="13" t="n">
        <v>0.037942</v>
      </c>
      <c r="CH536" s="13" t="n">
        <v>0.055215</v>
      </c>
      <c r="CI536" s="13" t="n">
        <v>-0.011854</v>
      </c>
      <c r="CJ536" s="13" t="n">
        <v>0.020769</v>
      </c>
      <c r="CK536" s="13" t="n">
        <v>0.176056</v>
      </c>
      <c r="CL536" s="13" t="n">
        <v>0.08836</v>
      </c>
      <c r="CM536" s="13" t="n">
        <v>0.00942</v>
      </c>
      <c r="CN536" s="13" t="n">
        <v>0.079959</v>
      </c>
      <c r="CO536" s="13" t="n">
        <v>0.025467</v>
      </c>
      <c r="CP536" s="13" t="n">
        <v>0.039993</v>
      </c>
      <c r="CQ536" s="13" t="n">
        <v>-0.007853</v>
      </c>
      <c r="CR536" s="13" t="n">
        <v>0.001045</v>
      </c>
      <c r="CS536" s="13" t="n">
        <v>-0.008307</v>
      </c>
      <c r="CT536" s="13" t="n">
        <v>0.01354</v>
      </c>
      <c r="CU536" s="13" t="n">
        <v>-0.039939</v>
      </c>
      <c r="CV536" s="13" t="n">
        <v>0.038484</v>
      </c>
      <c r="CW536" s="13" t="n">
        <v>-0.021291</v>
      </c>
      <c r="CX536" s="13" t="n">
        <v>0.044855</v>
      </c>
      <c r="CY536" s="13" t="n">
        <v>-0.101419</v>
      </c>
      <c r="CZ536" s="13" t="n">
        <v>0.005679</v>
      </c>
      <c r="DA536" s="13" t="n">
        <v>0.008371</v>
      </c>
      <c r="DB536" s="13" t="n">
        <v>-0.076092</v>
      </c>
      <c r="DC536" s="13" t="n">
        <v>0.009316</v>
      </c>
      <c r="DD536" s="13" t="n">
        <v>-0.073263</v>
      </c>
      <c r="DE536" s="13" t="n">
        <v>0.117887</v>
      </c>
      <c r="DF536" s="13" t="n">
        <v>-0.03435</v>
      </c>
      <c r="DG536" s="13" t="n">
        <v>-0.091984</v>
      </c>
      <c r="DH536" s="13" t="n">
        <v>0.09267</v>
      </c>
      <c r="DI536" s="13" t="n">
        <v>0.054291</v>
      </c>
      <c r="DJ536" s="13" t="n">
        <v>-0.075471</v>
      </c>
      <c r="DK536" s="13" t="n">
        <v>0.127305</v>
      </c>
      <c r="DL536" s="13" t="n">
        <v>-0.012527</v>
      </c>
      <c r="DM536" s="13" t="n">
        <v>-0.00927</v>
      </c>
      <c r="DN536" s="13" t="n">
        <v>-0.004757</v>
      </c>
      <c r="DO536" s="13" t="n">
        <v>-0.021191</v>
      </c>
      <c r="DP536" s="13" t="n">
        <v>0.089021</v>
      </c>
      <c r="DQ536" s="13" t="n">
        <v>0.032669</v>
      </c>
      <c r="DR536" s="13" t="n">
        <v>-0.044226</v>
      </c>
      <c r="DS536" s="13" t="n">
        <v>-0.046387</v>
      </c>
      <c r="DT536" s="13" t="n">
        <v>-0.06206</v>
      </c>
      <c r="DV536" s="13" t="n">
        <v>0.019152</v>
      </c>
      <c r="DW536" s="13" t="n">
        <v>-0.113974</v>
      </c>
      <c r="DX536" s="13" t="n">
        <v>0.108189</v>
      </c>
      <c r="DY536" s="13" t="n">
        <v>0.066692</v>
      </c>
      <c r="DZ536" s="13" t="n">
        <v>-0.025629</v>
      </c>
      <c r="EA536" s="13" t="n">
        <v>0.044085</v>
      </c>
      <c r="EB536" s="13" t="n">
        <v>-0.095558</v>
      </c>
      <c r="EC536" s="13" t="n">
        <v>0.084122</v>
      </c>
      <c r="ED536" s="13" t="n">
        <v>0.016233</v>
      </c>
      <c r="EE536" s="13" t="n">
        <v>-0.042869</v>
      </c>
      <c r="EF536" s="13" t="n">
        <v>0.012393</v>
      </c>
      <c r="EG536" s="13" t="n">
        <v>0.025273</v>
      </c>
      <c r="EH536" s="13" t="n">
        <v>0.039554</v>
      </c>
      <c r="EI536" s="13" t="n">
        <v>0.031341</v>
      </c>
      <c r="EJ536" s="13" t="n">
        <v>-0.009539</v>
      </c>
      <c r="EK536" s="13" t="n">
        <v>-0.071545</v>
      </c>
      <c r="EL536" s="13" t="n">
        <v>-0.192857</v>
      </c>
      <c r="EM536" s="13" t="n">
        <v>0.14683</v>
      </c>
      <c r="EN536" s="13" t="n">
        <v>0.098247</v>
      </c>
      <c r="EO536" s="13" t="n">
        <v>0.014031</v>
      </c>
      <c r="EP536" s="13" t="n">
        <v>0.039286</v>
      </c>
      <c r="EQ536" s="13" t="n">
        <v>0.050398</v>
      </c>
      <c r="ER536" s="13" t="n">
        <v>-0.010098</v>
      </c>
      <c r="ES536" s="13" t="n">
        <v>0.031145</v>
      </c>
      <c r="ET536" s="13" t="n">
        <v>0.183067</v>
      </c>
      <c r="EU536" s="13" t="n">
        <v>0.08896</v>
      </c>
      <c r="EV536" s="13" t="n">
        <v>0.013987</v>
      </c>
      <c r="EW536" s="13" t="n">
        <v>0.089016</v>
      </c>
      <c r="EX536" s="13" t="n">
        <v>0.028616</v>
      </c>
      <c r="EY536" s="13" t="n">
        <v>0.03792</v>
      </c>
      <c r="EZ536" s="13" t="n">
        <v>-0.009349</v>
      </c>
      <c r="FA536" s="13" t="n">
        <v>0.003632</v>
      </c>
      <c r="FB536" s="13" t="n">
        <v>-0.007576</v>
      </c>
      <c r="FC536" s="13" t="n">
        <v>0.0162</v>
      </c>
      <c r="FD536" s="13" t="n">
        <v>-0.038653</v>
      </c>
      <c r="FE536" s="13" t="n">
        <v>0.035353</v>
      </c>
      <c r="FF536" s="13" t="n">
        <v>-0.023202</v>
      </c>
      <c r="FG536" s="13" t="n">
        <v>0.045936</v>
      </c>
      <c r="FH536" s="13" t="n">
        <v>-0.099006</v>
      </c>
      <c r="FI536" s="13" t="n">
        <v>-0.001334</v>
      </c>
      <c r="FJ536" s="13" t="n">
        <v>0.010422</v>
      </c>
      <c r="FK536" s="13" t="n">
        <v>-0.081153</v>
      </c>
      <c r="FL536" s="13" t="n">
        <v>0.007554</v>
      </c>
      <c r="FM536" s="13" t="n">
        <v>-0.063068</v>
      </c>
      <c r="FN536" s="13" t="n">
        <v>0.12091</v>
      </c>
      <c r="FO536" s="13" t="n">
        <v>-0.033799</v>
      </c>
      <c r="FP536" s="13" t="n">
        <v>-0.094081</v>
      </c>
      <c r="FQ536" s="13" t="n">
        <v>0.091652</v>
      </c>
      <c r="FR536" s="13" t="n">
        <v>0.062795</v>
      </c>
      <c r="FS536" s="13" t="n">
        <v>-0.069898</v>
      </c>
      <c r="FT536" s="13" t="n">
        <v>0.136796</v>
      </c>
      <c r="FU536" s="13" t="n">
        <v>-0.019023</v>
      </c>
      <c r="FV536" s="13" t="n">
        <v>-0.011326</v>
      </c>
      <c r="FW536" s="13" t="n">
        <v>-0.003019</v>
      </c>
      <c r="FX536" s="13" t="n">
        <v>-0.022705</v>
      </c>
      <c r="FY536" s="13" t="n">
        <v>0.084591</v>
      </c>
      <c r="FZ536" s="13" t="n">
        <v>0.036865</v>
      </c>
      <c r="GA536" s="13" t="n">
        <v>-0.046647</v>
      </c>
      <c r="GB536" s="13" t="n">
        <v>-0.049839</v>
      </c>
      <c r="GC536" s="13" t="n">
        <v>-0.066086</v>
      </c>
    </row>
    <row r="537" customFormat="false" ht="15" hidden="false" customHeight="false" outlineLevel="0" collapsed="false">
      <c r="B537" s="8" t="str">
        <f aca="false">Deals!B537</f>
        <v>Wright Medical Group N.V.</v>
      </c>
      <c r="C537" s="12" t="n">
        <v>1</v>
      </c>
      <c r="D537" s="13" t="n">
        <v>0.036323</v>
      </c>
      <c r="E537" s="13" t="n">
        <v>-0.026466</v>
      </c>
      <c r="F537" s="13" t="n">
        <v>0.096253</v>
      </c>
      <c r="G537" s="13" t="n">
        <v>0.049263</v>
      </c>
      <c r="H537" s="13" t="n">
        <v>0.004471</v>
      </c>
      <c r="I537" s="13" t="n">
        <v>-0.059777</v>
      </c>
      <c r="J537" s="13" t="n">
        <v>0.038891</v>
      </c>
      <c r="K537" s="13" t="n">
        <v>-0.029297</v>
      </c>
      <c r="L537" s="13" t="n">
        <v>-0.032193</v>
      </c>
      <c r="M537" s="13" t="n">
        <v>-0.277547</v>
      </c>
      <c r="N537" s="13" t="n">
        <v>-0.010552</v>
      </c>
      <c r="O537" s="13" t="n">
        <v>0.00824</v>
      </c>
      <c r="P537" s="13" t="n">
        <v>0.43125</v>
      </c>
      <c r="Q537" s="13" t="n">
        <v>0.02385</v>
      </c>
      <c r="R537" s="13" t="n">
        <v>-0.011155</v>
      </c>
      <c r="S537" s="13" t="n">
        <v>0.00365</v>
      </c>
      <c r="T537" s="13" t="n">
        <v>-0.052893</v>
      </c>
      <c r="U537" s="13" t="n">
        <v>0.016405</v>
      </c>
      <c r="V537" s="13" t="n">
        <v>0.014766</v>
      </c>
      <c r="W537" s="13" t="n">
        <v>0.005753</v>
      </c>
      <c r="X537" s="13" t="n">
        <v>0.010094</v>
      </c>
      <c r="Y537" s="13" t="n">
        <v>0.006995</v>
      </c>
      <c r="Z537" s="13" t="n">
        <v>0.010255</v>
      </c>
      <c r="AA537" s="13" t="n">
        <v>0.001637</v>
      </c>
      <c r="AB537" s="13" t="n">
        <v>0.207556</v>
      </c>
      <c r="AC537" s="13" t="n">
        <v>0.12645</v>
      </c>
      <c r="AD537" s="13" t="n">
        <v>0.024415</v>
      </c>
      <c r="AE537" s="13" t="n">
        <v>-0.000483</v>
      </c>
      <c r="AF537" s="13" t="n">
        <v>-0.047837</v>
      </c>
      <c r="AG537" s="13" t="n">
        <v>0.02869</v>
      </c>
      <c r="AH537" s="13" t="n">
        <v>-0.033421</v>
      </c>
      <c r="AI537" s="13" t="n">
        <v>0.054695</v>
      </c>
      <c r="AJ537" s="13" t="n">
        <v>-0.02501</v>
      </c>
      <c r="AK537" s="13" t="n">
        <v>0.019022</v>
      </c>
      <c r="AL537" s="13" t="n">
        <v>-0.038561</v>
      </c>
      <c r="AM537" s="13" t="n">
        <v>0.046626</v>
      </c>
      <c r="AN537" s="13" t="n">
        <v>-0.08576</v>
      </c>
      <c r="AO537" s="13" t="n">
        <v>0.000968</v>
      </c>
      <c r="AP537" s="13" t="n">
        <v>-0.142109</v>
      </c>
      <c r="AQ537" s="13" t="n">
        <v>-0.007716</v>
      </c>
      <c r="AR537" s="13" t="n">
        <v>0.017833</v>
      </c>
      <c r="AS537" s="13" t="n">
        <v>-0.117955</v>
      </c>
      <c r="AT537" s="13" t="n">
        <v>-0.053077</v>
      </c>
      <c r="AU537" s="13" t="n">
        <v>-0.044319</v>
      </c>
      <c r="AV537" s="13" t="n">
        <v>0.116268</v>
      </c>
      <c r="AW537" s="13" t="n">
        <v>-0.038541</v>
      </c>
      <c r="AX537" s="13" t="n">
        <v>-0.088512</v>
      </c>
      <c r="AY537" s="13" t="n">
        <v>0.034639</v>
      </c>
      <c r="AZ537" s="13" t="n">
        <v>0.031372</v>
      </c>
      <c r="BA537" s="13" t="n">
        <v>-0.043533</v>
      </c>
      <c r="BB537" s="13" t="n">
        <v>0.106176</v>
      </c>
      <c r="BC537" s="13" t="n">
        <v>-0.003618</v>
      </c>
      <c r="BD537" s="13" t="n">
        <v>-0.008652</v>
      </c>
      <c r="BE537" s="13" t="n">
        <v>-0.032515</v>
      </c>
      <c r="BF537" s="13" t="n">
        <v>0.010489</v>
      </c>
      <c r="BG537" s="13" t="n">
        <v>0.068229</v>
      </c>
      <c r="BH537" s="13" t="n">
        <v>0.053331</v>
      </c>
      <c r="BI537" s="13" t="n">
        <v>-0.053394</v>
      </c>
      <c r="BJ537" s="13" t="n">
        <v>-0.058727</v>
      </c>
      <c r="BK537" s="13" t="n">
        <v>-0.073528</v>
      </c>
      <c r="BM537" s="13" t="n">
        <v>0.003477</v>
      </c>
      <c r="BN537" s="13" t="n">
        <v>-0.11214</v>
      </c>
      <c r="BO537" s="13" t="n">
        <v>0.142621</v>
      </c>
      <c r="BP537" s="13" t="n">
        <v>0.067853</v>
      </c>
      <c r="BQ537" s="13" t="n">
        <v>-0.013378</v>
      </c>
      <c r="BR537" s="13" t="n">
        <v>0.031745</v>
      </c>
      <c r="BS537" s="13" t="n">
        <v>-0.054149</v>
      </c>
      <c r="BT537" s="13" t="n">
        <v>0.095155</v>
      </c>
      <c r="BU537" s="13" t="n">
        <v>0.030932</v>
      </c>
      <c r="BV537" s="13" t="n">
        <v>-0.053799</v>
      </c>
      <c r="BW537" s="13" t="n">
        <v>-0.033039</v>
      </c>
      <c r="BX537" s="13" t="n">
        <v>0.038854</v>
      </c>
      <c r="BY537" s="13" t="n">
        <v>0.07419</v>
      </c>
      <c r="BZ537" s="13" t="n">
        <v>0.002582</v>
      </c>
      <c r="CA537" s="13" t="n">
        <v>-0.010175</v>
      </c>
      <c r="CB537" s="13" t="n">
        <v>-0.066114</v>
      </c>
      <c r="CC537" s="13" t="n">
        <v>-0.177333</v>
      </c>
      <c r="CD537" s="13" t="n">
        <v>0.175214</v>
      </c>
      <c r="CE537" s="13" t="n">
        <v>0.124257</v>
      </c>
      <c r="CF537" s="13" t="n">
        <v>0.046007</v>
      </c>
      <c r="CG537" s="13" t="n">
        <v>0.011045</v>
      </c>
      <c r="CH537" s="13" t="n">
        <v>0.084196</v>
      </c>
      <c r="CI537" s="13" t="n">
        <v>-0.031087</v>
      </c>
      <c r="CJ537" s="13" t="n">
        <v>0.030388</v>
      </c>
      <c r="CK537" s="13" t="n">
        <v>0.207556</v>
      </c>
      <c r="CL537" s="13" t="n">
        <v>0.12645</v>
      </c>
      <c r="CM537" s="13" t="n">
        <v>0.024415</v>
      </c>
      <c r="CN537" s="13" t="n">
        <v>-0.000483</v>
      </c>
      <c r="CO537" s="13" t="n">
        <v>-0.047837</v>
      </c>
      <c r="CP537" s="13" t="n">
        <v>0.02869</v>
      </c>
      <c r="CQ537" s="13" t="n">
        <v>-0.033421</v>
      </c>
      <c r="CR537" s="13" t="n">
        <v>0.054695</v>
      </c>
      <c r="CS537" s="13" t="n">
        <v>-0.02501</v>
      </c>
      <c r="CT537" s="13" t="n">
        <v>0.019022</v>
      </c>
      <c r="CU537" s="13" t="n">
        <v>-0.038561</v>
      </c>
      <c r="CV537" s="13" t="n">
        <v>0.046626</v>
      </c>
      <c r="CW537" s="13" t="n">
        <v>-0.08576</v>
      </c>
      <c r="CX537" s="13" t="n">
        <v>0.000968</v>
      </c>
      <c r="CY537" s="13" t="n">
        <v>-0.142109</v>
      </c>
      <c r="CZ537" s="13" t="n">
        <v>-0.007716</v>
      </c>
      <c r="DA537" s="13" t="n">
        <v>0.017833</v>
      </c>
      <c r="DB537" s="13" t="n">
        <v>-0.117955</v>
      </c>
      <c r="DC537" s="13" t="n">
        <v>-0.053077</v>
      </c>
      <c r="DD537" s="13" t="n">
        <v>-0.044319</v>
      </c>
      <c r="DE537" s="13" t="n">
        <v>0.116268</v>
      </c>
      <c r="DF537" s="13" t="n">
        <v>-0.038541</v>
      </c>
      <c r="DG537" s="13" t="n">
        <v>-0.088512</v>
      </c>
      <c r="DH537" s="13" t="n">
        <v>0.034639</v>
      </c>
      <c r="DI537" s="13" t="n">
        <v>0.031372</v>
      </c>
      <c r="DJ537" s="13" t="n">
        <v>-0.043533</v>
      </c>
      <c r="DK537" s="13" t="n">
        <v>0.106176</v>
      </c>
      <c r="DL537" s="13" t="n">
        <v>-0.003618</v>
      </c>
      <c r="DM537" s="13" t="n">
        <v>-0.008652</v>
      </c>
      <c r="DN537" s="13" t="n">
        <v>-0.032515</v>
      </c>
      <c r="DO537" s="13" t="n">
        <v>0.010489</v>
      </c>
      <c r="DP537" s="13" t="n">
        <v>0.068229</v>
      </c>
      <c r="DQ537" s="13" t="n">
        <v>0.053331</v>
      </c>
      <c r="DR537" s="13" t="n">
        <v>-0.053394</v>
      </c>
      <c r="DS537" s="13" t="n">
        <v>-0.058727</v>
      </c>
      <c r="DT537" s="13" t="n">
        <v>-0.073528</v>
      </c>
      <c r="DV537" s="13" t="n">
        <v>0.012373</v>
      </c>
      <c r="DW537" s="13" t="n">
        <v>-0.111642</v>
      </c>
      <c r="DX537" s="13" t="n">
        <v>0.160467</v>
      </c>
      <c r="DY537" s="13" t="n">
        <v>0.062815</v>
      </c>
      <c r="DZ537" s="13" t="n">
        <v>-0.010624</v>
      </c>
      <c r="EA537" s="13" t="n">
        <v>0.022678</v>
      </c>
      <c r="EB537" s="13" t="n">
        <v>-0.07708</v>
      </c>
      <c r="EC537" s="13" t="n">
        <v>0.091022</v>
      </c>
      <c r="ED537" s="13" t="n">
        <v>0.026044</v>
      </c>
      <c r="EE537" s="13" t="n">
        <v>-0.051077</v>
      </c>
      <c r="EF537" s="13" t="n">
        <v>-0.027706</v>
      </c>
      <c r="EG537" s="13" t="n">
        <v>0.049115</v>
      </c>
      <c r="EH537" s="13" t="n">
        <v>0.074613</v>
      </c>
      <c r="EI537" s="13" t="n">
        <v>0.002853</v>
      </c>
      <c r="EJ537" s="13" t="n">
        <v>-0.004408</v>
      </c>
      <c r="EK537" s="13" t="n">
        <v>-0.062037</v>
      </c>
      <c r="EL537" s="13" t="n">
        <v>-0.189678</v>
      </c>
      <c r="EM537" s="13" t="n">
        <v>0.196761</v>
      </c>
      <c r="EN537" s="13" t="n">
        <v>0.118762</v>
      </c>
      <c r="EO537" s="13" t="n">
        <v>0.046814</v>
      </c>
      <c r="EP537" s="13" t="n">
        <v>0.008228</v>
      </c>
      <c r="EQ537" s="13" t="n">
        <v>0.084717</v>
      </c>
      <c r="ER537" s="13" t="n">
        <v>-0.030373</v>
      </c>
      <c r="ES537" s="13" t="n">
        <v>0.034269</v>
      </c>
      <c r="ET537" s="13" t="n">
        <v>0.21392</v>
      </c>
      <c r="EU537" s="13" t="n">
        <v>0.129432</v>
      </c>
      <c r="EV537" s="13" t="n">
        <v>0.017059</v>
      </c>
      <c r="EW537" s="13" t="n">
        <v>0.021424</v>
      </c>
      <c r="EX537" s="13" t="n">
        <v>-0.036464</v>
      </c>
      <c r="EY537" s="13" t="n">
        <v>0.030769</v>
      </c>
      <c r="EZ537" s="13" t="n">
        <v>-0.028421</v>
      </c>
      <c r="FA537" s="13" t="n">
        <v>0.061708</v>
      </c>
      <c r="FB537" s="13" t="n">
        <v>-0.023545</v>
      </c>
      <c r="FC537" s="13" t="n">
        <v>0.015868</v>
      </c>
      <c r="FD537" s="13" t="n">
        <v>-0.039964</v>
      </c>
      <c r="FE537" s="13" t="n">
        <v>0.047113</v>
      </c>
      <c r="FF537" s="13" t="n">
        <v>-0.084736</v>
      </c>
      <c r="FG537" s="13" t="n">
        <v>-0.003415</v>
      </c>
      <c r="FH537" s="13" t="n">
        <v>-0.141596</v>
      </c>
      <c r="FI537" s="13" t="n">
        <v>-0.016339</v>
      </c>
      <c r="FJ537" s="13" t="n">
        <v>0.004296</v>
      </c>
      <c r="FK537" s="13" t="n">
        <v>-0.138311</v>
      </c>
      <c r="FL537" s="13" t="n">
        <v>-0.045222</v>
      </c>
      <c r="FM537" s="13" t="n">
        <v>-0.046504</v>
      </c>
      <c r="FN537" s="13" t="n">
        <v>0.116767</v>
      </c>
      <c r="FO537" s="13" t="n">
        <v>-0.030875</v>
      </c>
      <c r="FP537" s="13" t="n">
        <v>-0.092886</v>
      </c>
      <c r="FQ537" s="13" t="n">
        <v>0.038196</v>
      </c>
      <c r="FR537" s="13" t="n">
        <v>0.031364</v>
      </c>
      <c r="FS537" s="13" t="n">
        <v>-0.050589</v>
      </c>
      <c r="FT537" s="13" t="n">
        <v>0.12749</v>
      </c>
      <c r="FU537" s="13" t="n">
        <v>-0.008377</v>
      </c>
      <c r="FV537" s="13" t="n">
        <v>-0.018392</v>
      </c>
      <c r="FW537" s="13" t="n">
        <v>-0.031244</v>
      </c>
      <c r="FX537" s="13" t="n">
        <v>0.024876</v>
      </c>
      <c r="FY537" s="13" t="n">
        <v>0.074528</v>
      </c>
      <c r="FZ537" s="13" t="n">
        <v>0.058153</v>
      </c>
      <c r="GA537" s="13" t="n">
        <v>-0.055866</v>
      </c>
      <c r="GB537" s="13" t="n">
        <v>-0.061774</v>
      </c>
      <c r="GC537" s="13" t="n">
        <v>-0.07758</v>
      </c>
    </row>
    <row r="538" customFormat="false" ht="15" hidden="false" customHeight="false" outlineLevel="0" collapsed="false">
      <c r="B538" s="8" t="str">
        <f aca="false">Deals!B538</f>
        <v>Marathon Petroleum Corporation</v>
      </c>
      <c r="C538" s="12" t="n">
        <v>1</v>
      </c>
      <c r="D538" s="13" t="n">
        <v>-0.068559</v>
      </c>
      <c r="E538" s="13" t="n">
        <v>-0.094383</v>
      </c>
      <c r="F538" s="13" t="n">
        <v>0.122861</v>
      </c>
      <c r="G538" s="13" t="n">
        <v>-0.056142</v>
      </c>
      <c r="H538" s="13" t="n">
        <v>-0.034833</v>
      </c>
      <c r="I538" s="13" t="n">
        <v>0.017043</v>
      </c>
      <c r="J538" s="13" t="n">
        <v>-0.235748</v>
      </c>
      <c r="K538" s="13" t="n">
        <v>0.215047</v>
      </c>
      <c r="L538" s="13" t="n">
        <v>0.009127</v>
      </c>
      <c r="M538" s="13" t="n">
        <v>-0.117929</v>
      </c>
      <c r="N538" s="13" t="n">
        <v>0.234505</v>
      </c>
      <c r="O538" s="13" t="n">
        <v>0.052675</v>
      </c>
      <c r="P538" s="13" t="n">
        <v>-0.043471</v>
      </c>
      <c r="Q538" s="13" t="n">
        <v>-0.006431</v>
      </c>
      <c r="R538" s="13" t="n">
        <v>-0.095436</v>
      </c>
      <c r="S538" s="13" t="n">
        <v>-0.119266</v>
      </c>
      <c r="T538" s="13" t="n">
        <v>-0.501898</v>
      </c>
      <c r="U538" s="13" t="n">
        <v>0.358171</v>
      </c>
      <c r="V538" s="13" t="n">
        <v>0.113466</v>
      </c>
      <c r="W538" s="13" t="n">
        <v>0.063745</v>
      </c>
      <c r="X538" s="13" t="n">
        <v>0.021937</v>
      </c>
      <c r="Y538" s="13" t="n">
        <v>-0.056545</v>
      </c>
      <c r="Z538" s="13" t="n">
        <v>-0.172589</v>
      </c>
      <c r="AA538" s="13" t="n">
        <v>0.005453</v>
      </c>
      <c r="AB538" s="13" t="n">
        <v>0.337627</v>
      </c>
      <c r="AC538" s="13" t="n">
        <v>0.063786</v>
      </c>
      <c r="AD538" s="13" t="n">
        <v>0.04352</v>
      </c>
      <c r="AE538" s="13" t="n">
        <v>0.278962</v>
      </c>
      <c r="AF538" s="13" t="n">
        <v>-0.020688</v>
      </c>
      <c r="AG538" s="13" t="n">
        <v>0.040381</v>
      </c>
      <c r="AH538" s="13" t="n">
        <v>0.120934</v>
      </c>
      <c r="AI538" s="13" t="n">
        <v>-0.02233</v>
      </c>
      <c r="AJ538" s="13" t="n">
        <v>-0.086064</v>
      </c>
      <c r="AK538" s="13" t="n">
        <v>0.083846</v>
      </c>
      <c r="AL538" s="13" t="n">
        <v>0.042855</v>
      </c>
      <c r="AM538" s="13" t="n">
        <v>0.066656</v>
      </c>
      <c r="AN538" s="13" t="n">
        <v>-0.068254</v>
      </c>
      <c r="AO538" s="13" t="n">
        <v>0.051602</v>
      </c>
      <c r="AP538" s="13" t="n">
        <v>0.121269</v>
      </c>
      <c r="AQ538" s="13" t="n">
        <v>0.09338</v>
      </c>
      <c r="AR538" s="13" t="n">
        <v>0.097984</v>
      </c>
      <c r="AS538" s="13" t="n">
        <v>0.020585</v>
      </c>
      <c r="AT538" s="13" t="n">
        <v>0.173161</v>
      </c>
      <c r="AU538" s="13" t="n">
        <v>-0.192357</v>
      </c>
      <c r="AV538" s="13" t="n">
        <v>0.11495</v>
      </c>
      <c r="AW538" s="13" t="n">
        <v>0.105499</v>
      </c>
      <c r="AX538" s="13" t="n">
        <v>-0.014094</v>
      </c>
      <c r="AY538" s="13" t="n">
        <v>0.143864</v>
      </c>
      <c r="AZ538" s="13" t="n">
        <v>0.078683</v>
      </c>
      <c r="BA538" s="13" t="n">
        <v>-0.044496</v>
      </c>
      <c r="BB538" s="13" t="n">
        <v>0.104219</v>
      </c>
      <c r="BC538" s="13" t="n">
        <v>-0.032446</v>
      </c>
      <c r="BD538" s="13" t="n">
        <v>0.090858</v>
      </c>
      <c r="BE538" s="13" t="n">
        <v>-0.095157</v>
      </c>
      <c r="BF538" s="13" t="n">
        <v>-0.133934</v>
      </c>
      <c r="BG538" s="13" t="n">
        <v>0.111429</v>
      </c>
      <c r="BH538" s="13" t="n">
        <v>0.140823</v>
      </c>
      <c r="BI538" s="13" t="n">
        <v>0.078935</v>
      </c>
      <c r="BJ538" s="13" t="n">
        <v>0.060027</v>
      </c>
      <c r="BK538" s="13" t="n">
        <v>-0.000595</v>
      </c>
      <c r="BM538" s="13" t="n">
        <v>0.032135</v>
      </c>
      <c r="BN538" s="13" t="n">
        <v>-0.071962</v>
      </c>
      <c r="BO538" s="13" t="n">
        <v>0.06413</v>
      </c>
      <c r="BP538" s="13" t="n">
        <v>0.028411</v>
      </c>
      <c r="BQ538" s="13" t="n">
        <v>0.01843</v>
      </c>
      <c r="BR538" s="13" t="n">
        <v>0.031167</v>
      </c>
      <c r="BS538" s="13" t="n">
        <v>-0.055806</v>
      </c>
      <c r="BT538" s="13" t="n">
        <v>0.058061</v>
      </c>
      <c r="BU538" s="13" t="n">
        <v>0.020209</v>
      </c>
      <c r="BV538" s="13" t="n">
        <v>-0.022763</v>
      </c>
      <c r="BW538" s="13" t="n">
        <v>0.014975</v>
      </c>
      <c r="BX538" s="13" t="n">
        <v>0.017711</v>
      </c>
      <c r="BY538" s="13" t="n">
        <v>0.045297</v>
      </c>
      <c r="BZ538" s="13" t="n">
        <v>0.016053</v>
      </c>
      <c r="CA538" s="13" t="n">
        <v>0.005051</v>
      </c>
      <c r="CB538" s="13" t="n">
        <v>-0.080365</v>
      </c>
      <c r="CC538" s="13" t="n">
        <v>-0.110253</v>
      </c>
      <c r="CD538" s="13" t="n">
        <v>0.135805</v>
      </c>
      <c r="CE538" s="13" t="n">
        <v>0.054962</v>
      </c>
      <c r="CF538" s="13" t="n">
        <v>-0.008925</v>
      </c>
      <c r="CG538" s="13" t="n">
        <v>0.053871</v>
      </c>
      <c r="CH538" s="13" t="n">
        <v>0.063251</v>
      </c>
      <c r="CI538" s="13" t="n">
        <v>-0.033897</v>
      </c>
      <c r="CJ538" s="13" t="n">
        <v>0.001671</v>
      </c>
      <c r="CK538" s="13" t="n">
        <v>0.095437</v>
      </c>
      <c r="CL538" s="13" t="n">
        <v>0.018008</v>
      </c>
      <c r="CM538" s="13" t="n">
        <v>-0.004263</v>
      </c>
      <c r="CN538" s="13" t="n">
        <v>0.033434</v>
      </c>
      <c r="CO538" s="13" t="n">
        <v>0.050128</v>
      </c>
      <c r="CP538" s="13" t="n">
        <v>0.057761</v>
      </c>
      <c r="CQ538" s="13" t="n">
        <v>0.008179</v>
      </c>
      <c r="CR538" s="13" t="n">
        <v>0.014271</v>
      </c>
      <c r="CS538" s="13" t="n">
        <v>0.031948</v>
      </c>
      <c r="CT538" s="13" t="n">
        <v>0.041276</v>
      </c>
      <c r="CU538" s="13" t="n">
        <v>-0.062381</v>
      </c>
      <c r="CV538" s="13" t="n">
        <v>0.056413</v>
      </c>
      <c r="CW538" s="13" t="n">
        <v>-0.030068</v>
      </c>
      <c r="CX538" s="13" t="n">
        <v>0.052595</v>
      </c>
      <c r="CY538" s="13" t="n">
        <v>-0.063404</v>
      </c>
      <c r="CZ538" s="13" t="n">
        <v>-0.043294</v>
      </c>
      <c r="DA538" s="13" t="n">
        <v>0.035373</v>
      </c>
      <c r="DB538" s="13" t="n">
        <v>-0.092215</v>
      </c>
      <c r="DC538" s="13" t="n">
        <v>-0.003193</v>
      </c>
      <c r="DD538" s="13" t="n">
        <v>-0.055016</v>
      </c>
      <c r="DE538" s="13" t="n">
        <v>0.054082</v>
      </c>
      <c r="DF538" s="13" t="n">
        <v>-0.03048</v>
      </c>
      <c r="DG538" s="13" t="n">
        <v>-0.053718</v>
      </c>
      <c r="DH538" s="13" t="n">
        <v>0.074071</v>
      </c>
      <c r="DI538" s="13" t="n">
        <v>0.066348</v>
      </c>
      <c r="DJ538" s="13" t="n">
        <v>-0.037114</v>
      </c>
      <c r="DK538" s="13" t="n">
        <v>0.019238</v>
      </c>
      <c r="DL538" s="13" t="n">
        <v>-0.021663</v>
      </c>
      <c r="DM538" s="13" t="n">
        <v>0.032915</v>
      </c>
      <c r="DN538" s="13" t="n">
        <v>0.01434</v>
      </c>
      <c r="DO538" s="13" t="n">
        <v>-0.011454</v>
      </c>
      <c r="DP538" s="13" t="n">
        <v>0.054518</v>
      </c>
      <c r="DQ538" s="13" t="n">
        <v>0.062584</v>
      </c>
      <c r="DR538" s="13" t="n">
        <v>-0.00811</v>
      </c>
      <c r="DS538" s="13" t="n">
        <v>-0.043722</v>
      </c>
      <c r="DT538" s="13" t="n">
        <v>-0.049086</v>
      </c>
      <c r="DV538" s="13" t="n">
        <v>0.026417</v>
      </c>
      <c r="DW538" s="13" t="n">
        <v>-0.084039</v>
      </c>
      <c r="DX538" s="13" t="n">
        <v>0.092672</v>
      </c>
      <c r="DY538" s="13" t="n">
        <v>0.043486</v>
      </c>
      <c r="DZ538" s="13" t="n">
        <v>0.014581</v>
      </c>
      <c r="EA538" s="13" t="n">
        <v>0.04534</v>
      </c>
      <c r="EB538" s="13" t="n">
        <v>-0.065902</v>
      </c>
      <c r="EC538" s="13" t="n">
        <v>0.075383</v>
      </c>
      <c r="ED538" s="13" t="n">
        <v>0.012329</v>
      </c>
      <c r="EE538" s="13" t="n">
        <v>-0.022197</v>
      </c>
      <c r="EF538" s="13" t="n">
        <v>0.023116</v>
      </c>
      <c r="EG538" s="13" t="n">
        <v>0.000244</v>
      </c>
      <c r="EH538" s="13" t="n">
        <v>0.048315</v>
      </c>
      <c r="EI538" s="13" t="n">
        <v>0.022668</v>
      </c>
      <c r="EJ538" s="13" t="n">
        <v>-0.001616</v>
      </c>
      <c r="EK538" s="13" t="n">
        <v>-0.082904</v>
      </c>
      <c r="EL538" s="13" t="n">
        <v>-0.150934</v>
      </c>
      <c r="EM538" s="13" t="n">
        <v>0.150875</v>
      </c>
      <c r="EN538" s="13" t="n">
        <v>0.060166</v>
      </c>
      <c r="EO538" s="13" t="n">
        <v>0.013725</v>
      </c>
      <c r="EP538" s="13" t="n">
        <v>0.051247</v>
      </c>
      <c r="EQ538" s="13" t="n">
        <v>0.043716</v>
      </c>
      <c r="ER538" s="13" t="n">
        <v>-0.011563</v>
      </c>
      <c r="ES538" s="13" t="n">
        <v>-0.010968</v>
      </c>
      <c r="ET538" s="13" t="n">
        <v>0.107181</v>
      </c>
      <c r="EU538" s="13" t="n">
        <v>0.030363</v>
      </c>
      <c r="EV538" s="13" t="n">
        <v>-0.005163</v>
      </c>
      <c r="EW538" s="13" t="n">
        <v>0.036358</v>
      </c>
      <c r="EX538" s="13" t="n">
        <v>0.054406</v>
      </c>
      <c r="EY538" s="13" t="n">
        <v>0.037926</v>
      </c>
      <c r="EZ538" s="13" t="n">
        <v>0.009424</v>
      </c>
      <c r="FA538" s="13" t="n">
        <v>0.005841</v>
      </c>
      <c r="FB538" s="13" t="n">
        <v>0.007504</v>
      </c>
      <c r="FC538" s="13" t="n">
        <v>0.018091</v>
      </c>
      <c r="FD538" s="13" t="n">
        <v>-0.045445</v>
      </c>
      <c r="FE538" s="13" t="n">
        <v>0.054598</v>
      </c>
      <c r="FF538" s="13" t="n">
        <v>-0.036521</v>
      </c>
      <c r="FG538" s="13" t="n">
        <v>0.062596</v>
      </c>
      <c r="FH538" s="13" t="n">
        <v>-0.052353</v>
      </c>
      <c r="FI538" s="13" t="n">
        <v>-0.01718</v>
      </c>
      <c r="FJ538" s="13" t="n">
        <v>0.02918</v>
      </c>
      <c r="FK538" s="13" t="n">
        <v>-0.064922</v>
      </c>
      <c r="FL538" s="13" t="n">
        <v>0.00681</v>
      </c>
      <c r="FM538" s="13" t="n">
        <v>-0.072194</v>
      </c>
      <c r="FN538" s="13" t="n">
        <v>0.087506</v>
      </c>
      <c r="FO538" s="13" t="n">
        <v>-0.022641</v>
      </c>
      <c r="FP538" s="13" t="n">
        <v>-0.065037</v>
      </c>
      <c r="FQ538" s="13" t="n">
        <v>0.097577</v>
      </c>
      <c r="FR538" s="13" t="n">
        <v>0.065188</v>
      </c>
      <c r="FS538" s="13" t="n">
        <v>-0.052193</v>
      </c>
      <c r="FT538" s="13" t="n">
        <v>0.04789</v>
      </c>
      <c r="FU538" s="13" t="n">
        <v>-0.022741</v>
      </c>
      <c r="FV538" s="13" t="n">
        <v>0.007548</v>
      </c>
      <c r="FW538" s="13" t="n">
        <v>0.004502</v>
      </c>
      <c r="FX538" s="13" t="n">
        <v>-0.023821</v>
      </c>
      <c r="FY538" s="13" t="n">
        <v>0.074965</v>
      </c>
      <c r="FZ538" s="13" t="n">
        <v>0.043995</v>
      </c>
      <c r="GA538" s="13" t="n">
        <v>-0.029982</v>
      </c>
      <c r="GB538" s="13" t="n">
        <v>-0.049891</v>
      </c>
      <c r="GC538" s="13" t="n">
        <v>-0.058507</v>
      </c>
    </row>
    <row r="539" customFormat="false" ht="15" hidden="false" customHeight="false" outlineLevel="0" collapsed="false">
      <c r="B539" s="8" t="str">
        <f aca="false">Deals!B539</f>
        <v>Nine Energy Service, Inc.</v>
      </c>
      <c r="C539" s="12" t="n">
        <v>1</v>
      </c>
      <c r="D539" s="13" t="n">
        <v>-0.238995</v>
      </c>
      <c r="E539" s="13" t="n">
        <v>-0.200142</v>
      </c>
      <c r="F539" s="13" t="n">
        <v>0.063886</v>
      </c>
      <c r="G539" s="13" t="n">
        <v>0.093411</v>
      </c>
      <c r="H539" s="13" t="n">
        <v>-0.136156</v>
      </c>
      <c r="I539" s="13" t="n">
        <v>-0.111258</v>
      </c>
      <c r="J539" s="13" t="n">
        <v>-0.160457</v>
      </c>
      <c r="K539" s="13" t="n">
        <v>0.025444</v>
      </c>
      <c r="L539" s="13" t="n">
        <v>-0.257357</v>
      </c>
      <c r="M539" s="13" t="n">
        <v>-0.574204</v>
      </c>
      <c r="N539" s="13" t="n">
        <v>0.125912</v>
      </c>
      <c r="O539" s="13" t="n">
        <v>-0.084279</v>
      </c>
      <c r="P539" s="13" t="n">
        <v>-0.030088</v>
      </c>
      <c r="Q539" s="13" t="n">
        <v>0.427007</v>
      </c>
      <c r="R539" s="13" t="n">
        <v>-0.381074</v>
      </c>
      <c r="S539" s="13" t="n">
        <v>-0.161157</v>
      </c>
      <c r="T539" s="13" t="n">
        <v>-0.800911</v>
      </c>
      <c r="U539" s="13" t="n">
        <v>0.793888</v>
      </c>
      <c r="V539" s="13" t="n">
        <v>0.4</v>
      </c>
      <c r="W539" s="13" t="n">
        <v>-0.039409</v>
      </c>
      <c r="X539" s="13" t="n">
        <v>-0.046154</v>
      </c>
      <c r="Y539" s="13" t="n">
        <v>-0.263441</v>
      </c>
      <c r="Z539" s="13" t="n">
        <v>-0.175182</v>
      </c>
      <c r="AA539" s="13" t="n">
        <v>-0.053097</v>
      </c>
      <c r="AB539" s="13" t="n">
        <v>1.056075</v>
      </c>
      <c r="AC539" s="13" t="n">
        <v>0.236364</v>
      </c>
      <c r="AD539" s="13" t="n">
        <v>-0.047794</v>
      </c>
      <c r="AE539" s="13" t="n">
        <v>0.312741</v>
      </c>
      <c r="AF539" s="13" t="n">
        <v>-0.323529</v>
      </c>
      <c r="AG539" s="13" t="n">
        <v>-0.143478</v>
      </c>
      <c r="AH539" s="13" t="n">
        <v>0.010152</v>
      </c>
      <c r="AI539" s="13" t="n">
        <v>0.477387</v>
      </c>
      <c r="AJ539" s="13" t="n">
        <v>-0.105442</v>
      </c>
      <c r="AK539" s="13" t="n">
        <v>-0.144487</v>
      </c>
      <c r="AL539" s="13" t="n">
        <v>-0.186667</v>
      </c>
      <c r="AM539" s="13" t="n">
        <v>0.016393</v>
      </c>
      <c r="AN539" s="13" t="n">
        <v>-0.290323</v>
      </c>
      <c r="AO539" s="13" t="n">
        <v>-0.242424</v>
      </c>
      <c r="AP539" s="13" t="n">
        <v>0.22</v>
      </c>
      <c r="AQ539" s="13" t="n">
        <v>-0.057377</v>
      </c>
      <c r="AR539" s="13" t="n">
        <v>2.252174</v>
      </c>
      <c r="AS539" s="13" t="n">
        <v>-0.291444</v>
      </c>
      <c r="AT539" s="13" t="n">
        <v>0.181132</v>
      </c>
      <c r="AU539" s="13" t="n">
        <v>-0.153355</v>
      </c>
      <c r="AV539" s="13" t="n">
        <v>0.033962</v>
      </c>
      <c r="AW539" s="13" t="n">
        <v>0.215328</v>
      </c>
      <c r="AX539" s="13" t="n">
        <v>-0.207207</v>
      </c>
      <c r="AY539" s="13" t="n">
        <v>1.219697</v>
      </c>
      <c r="AZ539" s="13" t="n">
        <v>0.791809</v>
      </c>
      <c r="BA539" s="13" t="n">
        <v>0.38381</v>
      </c>
      <c r="BB539" s="13" t="n">
        <v>-0.056435</v>
      </c>
      <c r="BC539" s="13" t="n">
        <v>-0.299781</v>
      </c>
      <c r="BD539" s="13" t="n">
        <v>-0.420833</v>
      </c>
      <c r="BE539" s="13" t="n">
        <v>-0.305755</v>
      </c>
      <c r="BF539" s="13" t="n">
        <v>-0.222798</v>
      </c>
      <c r="BG539" s="13" t="n">
        <v>0.276667</v>
      </c>
      <c r="BH539" s="13" t="n">
        <v>0.313316</v>
      </c>
      <c r="BI539" s="13" t="n">
        <v>-0.085487</v>
      </c>
      <c r="BJ539" s="13" t="n">
        <v>-0.104348</v>
      </c>
      <c r="BK539" s="13" t="n">
        <v>-0.145631</v>
      </c>
      <c r="BM539" s="13" t="n">
        <v>0.020122</v>
      </c>
      <c r="BN539" s="13" t="n">
        <v>-0.112532</v>
      </c>
      <c r="BO539" s="13" t="n">
        <v>0.112732</v>
      </c>
      <c r="BP539" s="13" t="n">
        <v>0.066709</v>
      </c>
      <c r="BQ539" s="13" t="n">
        <v>-0.014107</v>
      </c>
      <c r="BR539" s="13" t="n">
        <v>0.018687</v>
      </c>
      <c r="BS539" s="13" t="n">
        <v>-0.074215</v>
      </c>
      <c r="BT539" s="13" t="n">
        <v>0.08799</v>
      </c>
      <c r="BU539" s="13" t="n">
        <v>0.010865</v>
      </c>
      <c r="BV539" s="13" t="n">
        <v>-0.068612</v>
      </c>
      <c r="BW539" s="13" t="n">
        <v>0.020228</v>
      </c>
      <c r="BX539" s="13" t="n">
        <v>0.045545</v>
      </c>
      <c r="BY539" s="13" t="n">
        <v>0.034777</v>
      </c>
      <c r="BZ539" s="13" t="n">
        <v>0.020253</v>
      </c>
      <c r="CA539" s="13" t="n">
        <v>-0.022761</v>
      </c>
      <c r="CB539" s="13" t="n">
        <v>-0.082683</v>
      </c>
      <c r="CC539" s="13" t="n">
        <v>-0.18923</v>
      </c>
      <c r="CD539" s="13" t="n">
        <v>0.123242</v>
      </c>
      <c r="CE539" s="13" t="n">
        <v>0.073671</v>
      </c>
      <c r="CF539" s="13" t="n">
        <v>0.028131</v>
      </c>
      <c r="CG539" s="13" t="n">
        <v>0.035905</v>
      </c>
      <c r="CH539" s="13" t="n">
        <v>0.069178</v>
      </c>
      <c r="CI539" s="13" t="n">
        <v>-0.047385</v>
      </c>
      <c r="CJ539" s="13" t="n">
        <v>0.03365</v>
      </c>
      <c r="CK539" s="13" t="n">
        <v>0.188158</v>
      </c>
      <c r="CL539" s="13" t="n">
        <v>0.101547</v>
      </c>
      <c r="CM539" s="13" t="n">
        <v>0.049816</v>
      </c>
      <c r="CN539" s="13" t="n">
        <v>0.086155</v>
      </c>
      <c r="CO539" s="13" t="n">
        <v>-0.008262</v>
      </c>
      <c r="CP539" s="13" t="n">
        <v>0.015677</v>
      </c>
      <c r="CQ539" s="13" t="n">
        <v>0.002446</v>
      </c>
      <c r="CR539" s="13" t="n">
        <v>0.035313</v>
      </c>
      <c r="CS539" s="13" t="n">
        <v>-0.028278</v>
      </c>
      <c r="CT539" s="13" t="n">
        <v>0.024312</v>
      </c>
      <c r="CU539" s="13" t="n">
        <v>-0.041121</v>
      </c>
      <c r="CV539" s="13" t="n">
        <v>0.023534</v>
      </c>
      <c r="CW539" s="13" t="n">
        <v>-0.034555</v>
      </c>
      <c r="CX539" s="13" t="n">
        <v>0.001539</v>
      </c>
      <c r="CY539" s="13" t="n">
        <v>-0.116597</v>
      </c>
      <c r="CZ539" s="13" t="n">
        <v>0.020508</v>
      </c>
      <c r="DA539" s="13" t="n">
        <v>0.022185</v>
      </c>
      <c r="DB539" s="13" t="n">
        <v>-0.119564</v>
      </c>
      <c r="DC539" s="13" t="n">
        <v>-0.028738</v>
      </c>
      <c r="DD539" s="13" t="n">
        <v>-0.063921</v>
      </c>
      <c r="DE539" s="13" t="n">
        <v>0.135102</v>
      </c>
      <c r="DF539" s="13" t="n">
        <v>-0.007929</v>
      </c>
      <c r="DG539" s="13" t="n">
        <v>-0.088004</v>
      </c>
      <c r="DH539" s="13" t="n">
        <v>0.092762</v>
      </c>
      <c r="DI539" s="13" t="n">
        <v>-0.018141</v>
      </c>
      <c r="DJ539" s="13" t="n">
        <v>-0.073757</v>
      </c>
      <c r="DK539" s="13" t="n">
        <v>0.160132</v>
      </c>
      <c r="DL539" s="13" t="n">
        <v>-0.029084</v>
      </c>
      <c r="DM539" s="13" t="n">
        <v>-0.030294</v>
      </c>
      <c r="DN539" s="13" t="n">
        <v>0.000974</v>
      </c>
      <c r="DO539" s="13" t="n">
        <v>0.034374</v>
      </c>
      <c r="DP539" s="13" t="n">
        <v>0.071376</v>
      </c>
      <c r="DQ539" s="13" t="n">
        <v>0.055658</v>
      </c>
      <c r="DR539" s="13" t="n">
        <v>-0.070227</v>
      </c>
      <c r="DS539" s="13" t="n">
        <v>-0.055895</v>
      </c>
      <c r="DT539" s="13" t="n">
        <v>-0.076043</v>
      </c>
      <c r="DV539" s="13" t="n">
        <v>0.01328</v>
      </c>
      <c r="DW539" s="13" t="n">
        <v>-0.113586</v>
      </c>
      <c r="DX539" s="13" t="n">
        <v>0.120625</v>
      </c>
      <c r="DY539" s="13" t="n">
        <v>0.054428</v>
      </c>
      <c r="DZ539" s="13" t="n">
        <v>-0.012992</v>
      </c>
      <c r="EA539" s="13" t="n">
        <v>0.019457</v>
      </c>
      <c r="EB539" s="13" t="n">
        <v>-0.071685</v>
      </c>
      <c r="EC539" s="13" t="n">
        <v>0.088369</v>
      </c>
      <c r="ED539" s="13" t="n">
        <v>0.005833</v>
      </c>
      <c r="EE539" s="13" t="n">
        <v>-0.072302</v>
      </c>
      <c r="EF539" s="13" t="n">
        <v>0.023966</v>
      </c>
      <c r="EG539" s="13" t="n">
        <v>0.044</v>
      </c>
      <c r="EH539" s="13" t="n">
        <v>0.042206</v>
      </c>
      <c r="EI539" s="13" t="n">
        <v>0.028126</v>
      </c>
      <c r="EJ539" s="13" t="n">
        <v>-0.03094</v>
      </c>
      <c r="EK539" s="13" t="n">
        <v>-0.085403</v>
      </c>
      <c r="EL539" s="13" t="n">
        <v>-0.202687</v>
      </c>
      <c r="EM539" s="13" t="n">
        <v>0.213269</v>
      </c>
      <c r="EN539" s="13" t="n">
        <v>0.06545</v>
      </c>
      <c r="EO539" s="13" t="n">
        <v>0.042922</v>
      </c>
      <c r="EP539" s="13" t="n">
        <v>0.025254</v>
      </c>
      <c r="EQ539" s="13" t="n">
        <v>0.076086</v>
      </c>
      <c r="ER539" s="13" t="n">
        <v>-0.053883</v>
      </c>
      <c r="ES539" s="13" t="n">
        <v>0.035066</v>
      </c>
      <c r="ET539" s="13" t="n">
        <v>0.203256</v>
      </c>
      <c r="EU539" s="13" t="n">
        <v>0.100877</v>
      </c>
      <c r="EV539" s="13" t="n">
        <v>0.053073</v>
      </c>
      <c r="EW539" s="13" t="n">
        <v>0.075831</v>
      </c>
      <c r="EX539" s="13" t="n">
        <v>-0.001805</v>
      </c>
      <c r="EY539" s="13" t="n">
        <v>0.008333</v>
      </c>
      <c r="EZ539" s="13" t="n">
        <v>-0.008533</v>
      </c>
      <c r="FA539" s="13" t="n">
        <v>0.032572</v>
      </c>
      <c r="FB539" s="13" t="n">
        <v>-0.030216</v>
      </c>
      <c r="FC539" s="13" t="n">
        <v>0.020798</v>
      </c>
      <c r="FD539" s="13" t="n">
        <v>-0.040113</v>
      </c>
      <c r="FE539" s="13" t="n">
        <v>0.024885</v>
      </c>
      <c r="FF539" s="13" t="n">
        <v>-0.052054</v>
      </c>
      <c r="FG539" s="13" t="n">
        <v>0.002106</v>
      </c>
      <c r="FH539" s="13" t="n">
        <v>-0.122474</v>
      </c>
      <c r="FI539" s="13" t="n">
        <v>0.004163</v>
      </c>
      <c r="FJ539" s="13" t="n">
        <v>0.029007</v>
      </c>
      <c r="FK539" s="13" t="n">
        <v>-0.150847</v>
      </c>
      <c r="FL539" s="13" t="n">
        <v>-0.038851</v>
      </c>
      <c r="FM539" s="13" t="n">
        <v>-0.043457</v>
      </c>
      <c r="FN539" s="13" t="n">
        <v>0.133239</v>
      </c>
      <c r="FO539" s="13" t="n">
        <v>0.00337</v>
      </c>
      <c r="FP539" s="13" t="n">
        <v>-0.088268</v>
      </c>
      <c r="FQ539" s="13" t="n">
        <v>0.09263</v>
      </c>
      <c r="FR539" s="13" t="n">
        <v>-0.008961</v>
      </c>
      <c r="FS539" s="13" t="n">
        <v>-0.073196</v>
      </c>
      <c r="FT539" s="13" t="n">
        <v>0.179925</v>
      </c>
      <c r="FU539" s="13" t="n">
        <v>-0.037455</v>
      </c>
      <c r="FV539" s="13" t="n">
        <v>-0.045087</v>
      </c>
      <c r="FW539" s="13" t="n">
        <v>-0.007067</v>
      </c>
      <c r="FX539" s="13" t="n">
        <v>0.026671</v>
      </c>
      <c r="FY539" s="13" t="n">
        <v>0.081708</v>
      </c>
      <c r="FZ539" s="13" t="n">
        <v>0.048745</v>
      </c>
      <c r="GA539" s="13" t="n">
        <v>-0.067184</v>
      </c>
      <c r="GB539" s="13" t="n">
        <v>-0.056578</v>
      </c>
      <c r="GC539" s="13" t="n">
        <v>-0.086289</v>
      </c>
    </row>
    <row r="540" customFormat="false" ht="15" hidden="false" customHeight="false" outlineLevel="0" collapsed="false">
      <c r="B540" s="8" t="str">
        <f aca="false">Deals!B540</f>
        <v>Independence Contract Drilling, Inc.</v>
      </c>
      <c r="C540" s="12" t="n">
        <v>1</v>
      </c>
      <c r="D540" s="13" t="n">
        <v>-0.157107</v>
      </c>
      <c r="E540" s="13" t="n">
        <v>-0.076923</v>
      </c>
      <c r="F540" s="13" t="n">
        <v>0.096154</v>
      </c>
      <c r="G540" s="13" t="n">
        <v>-0.093567</v>
      </c>
      <c r="H540" s="13" t="n">
        <v>-0.106452</v>
      </c>
      <c r="I540" s="13" t="n">
        <v>0.021661</v>
      </c>
      <c r="J540" s="13" t="n">
        <v>-0.29682</v>
      </c>
      <c r="K540" s="13" t="n">
        <v>-0.20603</v>
      </c>
      <c r="L540" s="13" t="n">
        <v>-0.164557</v>
      </c>
      <c r="M540" s="13" t="n">
        <v>-0.204545</v>
      </c>
      <c r="N540" s="13" t="n">
        <v>0.142857</v>
      </c>
      <c r="O540" s="13" t="n">
        <v>-0.258333</v>
      </c>
      <c r="P540" s="13" t="n">
        <v>-0.11236</v>
      </c>
      <c r="Q540" s="13" t="n">
        <v>0.261772</v>
      </c>
      <c r="R540" s="13" t="n">
        <v>-0.295345</v>
      </c>
      <c r="S540" s="13" t="n">
        <v>-0.437358</v>
      </c>
      <c r="T540" s="13" t="n">
        <v>-0.822874</v>
      </c>
      <c r="U540" s="13" t="n">
        <v>4.564286</v>
      </c>
      <c r="V540" s="13" t="n">
        <v>-0.207959</v>
      </c>
      <c r="W540" s="13" t="n">
        <v>-0.36953</v>
      </c>
      <c r="X540" s="13" t="n">
        <v>-0.138817</v>
      </c>
      <c r="Y540" s="13" t="n">
        <v>-0.170149</v>
      </c>
      <c r="Z540" s="13" t="n">
        <v>-0.122302</v>
      </c>
      <c r="AA540" s="13" t="n">
        <v>-0.04918</v>
      </c>
      <c r="AB540" s="13" t="n">
        <v>0.366379</v>
      </c>
      <c r="AC540" s="13" t="n">
        <v>-0.072555</v>
      </c>
      <c r="AD540" s="13" t="n">
        <v>0.251701</v>
      </c>
      <c r="AE540" s="13" t="n">
        <v>0.703804</v>
      </c>
      <c r="AF540" s="13" t="n">
        <v>-0.473684</v>
      </c>
      <c r="AG540" s="13" t="n">
        <v>0.093939</v>
      </c>
      <c r="AH540" s="13" t="n">
        <v>-0.033241</v>
      </c>
      <c r="AI540" s="13" t="n">
        <v>0.229226</v>
      </c>
      <c r="AJ540" s="13" t="n">
        <v>-0.263403</v>
      </c>
      <c r="AK540" s="13" t="n">
        <v>-0.009494</v>
      </c>
      <c r="AL540" s="13" t="n">
        <v>-0.041534</v>
      </c>
      <c r="AM540" s="13" t="n">
        <v>0.313333</v>
      </c>
      <c r="AN540" s="13" t="n">
        <v>-0.228426</v>
      </c>
      <c r="AO540" s="13" t="n">
        <v>-0.013158</v>
      </c>
      <c r="AP540" s="13" t="n">
        <v>0.106667</v>
      </c>
      <c r="AQ540" s="13" t="n">
        <v>0.153614</v>
      </c>
      <c r="AR540" s="13" t="n">
        <v>0.078329</v>
      </c>
      <c r="AS540" s="13" t="n">
        <v>-0.002421</v>
      </c>
      <c r="AT540" s="13" t="n">
        <v>-0.055825</v>
      </c>
      <c r="AU540" s="13" t="n">
        <v>-0.195373</v>
      </c>
      <c r="AV540" s="13" t="n">
        <v>0.127796</v>
      </c>
      <c r="AW540" s="13" t="n">
        <v>-0.093484</v>
      </c>
      <c r="AX540" s="13" t="n">
        <v>-0.0625</v>
      </c>
      <c r="AY540" s="13" t="n">
        <v>0.436667</v>
      </c>
      <c r="AZ540" s="13" t="n">
        <v>-0.085847</v>
      </c>
      <c r="BA540" s="13" t="n">
        <v>-0.170051</v>
      </c>
      <c r="BB540" s="13" t="n">
        <v>0.342508</v>
      </c>
      <c r="BC540" s="13" t="n">
        <v>-0.134396</v>
      </c>
      <c r="BD540" s="13" t="n">
        <v>-0.142105</v>
      </c>
      <c r="BE540" s="13" t="n">
        <v>-0.06135</v>
      </c>
      <c r="BF540" s="13" t="n">
        <v>-0.114379</v>
      </c>
      <c r="BG540" s="13" t="n">
        <v>0.00738</v>
      </c>
      <c r="BH540" s="13" t="n">
        <v>0.157509</v>
      </c>
      <c r="BI540" s="13" t="n">
        <v>-0.094937</v>
      </c>
      <c r="BJ540" s="13" t="n">
        <v>0.048951</v>
      </c>
      <c r="BK540" s="13" t="n">
        <v>-0.11</v>
      </c>
      <c r="BM540" s="13" t="n">
        <v>0.002495</v>
      </c>
      <c r="BN540" s="13" t="n">
        <v>-0.115682</v>
      </c>
      <c r="BO540" s="13" t="n">
        <v>0.084279</v>
      </c>
      <c r="BP540" s="13" t="n">
        <v>0.049183</v>
      </c>
      <c r="BQ540" s="13" t="n">
        <v>-0.04816</v>
      </c>
      <c r="BR540" s="13" t="n">
        <v>0.038882</v>
      </c>
      <c r="BS540" s="13" t="n">
        <v>-0.089176</v>
      </c>
      <c r="BT540" s="13" t="n">
        <v>0.066195</v>
      </c>
      <c r="BU540" s="13" t="n">
        <v>-0.018585</v>
      </c>
      <c r="BV540" s="13" t="n">
        <v>-0.066139</v>
      </c>
      <c r="BW540" s="13" t="n">
        <v>0.054784</v>
      </c>
      <c r="BX540" s="13" t="n">
        <v>0.01138</v>
      </c>
      <c r="BY540" s="13" t="n">
        <v>0.034336</v>
      </c>
      <c r="BZ540" s="13" t="n">
        <v>0.046332</v>
      </c>
      <c r="CA540" s="13" t="n">
        <v>-0.059176</v>
      </c>
      <c r="CB540" s="13" t="n">
        <v>-0.083709</v>
      </c>
      <c r="CC540" s="13" t="n">
        <v>-0.264965</v>
      </c>
      <c r="CD540" s="13" t="n">
        <v>0.108935</v>
      </c>
      <c r="CE540" s="13" t="n">
        <v>0.043916</v>
      </c>
      <c r="CF540" s="13" t="n">
        <v>0.044366</v>
      </c>
      <c r="CG540" s="13" t="n">
        <v>-0.008063</v>
      </c>
      <c r="CH540" s="13" t="n">
        <v>0.056166</v>
      </c>
      <c r="CI540" s="13" t="n">
        <v>-0.033806</v>
      </c>
      <c r="CJ540" s="13" t="n">
        <v>0.034274</v>
      </c>
      <c r="CK540" s="13" t="n">
        <v>0.201528</v>
      </c>
      <c r="CL540" s="13" t="n">
        <v>0.08227</v>
      </c>
      <c r="CM540" s="13" t="n">
        <v>0.074101</v>
      </c>
      <c r="CN540" s="13" t="n">
        <v>0.112949</v>
      </c>
      <c r="CO540" s="13" t="n">
        <v>0.06177</v>
      </c>
      <c r="CP540" s="13" t="n">
        <v>0.008277</v>
      </c>
      <c r="CQ540" s="13" t="n">
        <v>0.021009</v>
      </c>
      <c r="CR540" s="13" t="n">
        <v>-0.005691</v>
      </c>
      <c r="CS540" s="13" t="n">
        <v>-0.047649</v>
      </c>
      <c r="CT540" s="13" t="n">
        <v>0.027964</v>
      </c>
      <c r="CU540" s="13" t="n">
        <v>-0.013942</v>
      </c>
      <c r="CV540" s="13" t="n">
        <v>0.017536</v>
      </c>
      <c r="CW540" s="13" t="n">
        <v>-0.036812</v>
      </c>
      <c r="CX540" s="13" t="n">
        <v>0.022914</v>
      </c>
      <c r="CY540" s="13" t="n">
        <v>-0.036912</v>
      </c>
      <c r="CZ540" s="13" t="n">
        <v>0.005067</v>
      </c>
      <c r="DA540" s="13" t="n">
        <v>0.012956</v>
      </c>
      <c r="DB540" s="13" t="n">
        <v>-0.063042</v>
      </c>
      <c r="DC540" s="13" t="n">
        <v>-0.001264</v>
      </c>
      <c r="DD540" s="13" t="n">
        <v>-0.065832</v>
      </c>
      <c r="DE540" s="13" t="n">
        <v>0.095765</v>
      </c>
      <c r="DF540" s="13" t="n">
        <v>0.001838</v>
      </c>
      <c r="DG540" s="13" t="n">
        <v>-0.11515</v>
      </c>
      <c r="DH540" s="13" t="n">
        <v>0.086939</v>
      </c>
      <c r="DI540" s="13" t="n">
        <v>0.007461</v>
      </c>
      <c r="DJ540" s="13" t="n">
        <v>-0.051387</v>
      </c>
      <c r="DK540" s="13" t="n">
        <v>0.100357</v>
      </c>
      <c r="DL540" s="13" t="n">
        <v>-0.022982</v>
      </c>
      <c r="DM540" s="13" t="n">
        <v>-0.070696</v>
      </c>
      <c r="DN540" s="13" t="n">
        <v>-0.026189</v>
      </c>
      <c r="DO540" s="13" t="n">
        <v>-0.012862</v>
      </c>
      <c r="DP540" s="13" t="n">
        <v>0.065175</v>
      </c>
      <c r="DQ540" s="13" t="n">
        <v>0.074096</v>
      </c>
      <c r="DR540" s="13" t="n">
        <v>-0.057361</v>
      </c>
      <c r="DS540" s="13" t="n">
        <v>-0.058804</v>
      </c>
      <c r="DT540" s="13" t="n">
        <v>-0.062577</v>
      </c>
      <c r="DV540" s="13" t="n">
        <v>-0.004115</v>
      </c>
      <c r="DW540" s="13" t="n">
        <v>-0.124186</v>
      </c>
      <c r="DX540" s="13" t="n">
        <v>0.115649</v>
      </c>
      <c r="DY540" s="13" t="n">
        <v>0.053177</v>
      </c>
      <c r="DZ540" s="13" t="n">
        <v>-0.020198</v>
      </c>
      <c r="EA540" s="13" t="n">
        <v>0.032461</v>
      </c>
      <c r="EB540" s="13" t="n">
        <v>-0.08957</v>
      </c>
      <c r="EC540" s="13" t="n">
        <v>0.04619</v>
      </c>
      <c r="ED540" s="13" t="n">
        <v>-0.027637</v>
      </c>
      <c r="EE540" s="13" t="n">
        <v>-0.053796</v>
      </c>
      <c r="EF540" s="13" t="n">
        <v>0.031277</v>
      </c>
      <c r="EG540" s="13" t="n">
        <v>-0.007</v>
      </c>
      <c r="EH540" s="13" t="n">
        <v>0.02396</v>
      </c>
      <c r="EI540" s="13" t="n">
        <v>0.057087</v>
      </c>
      <c r="EJ540" s="13" t="n">
        <v>-0.022038</v>
      </c>
      <c r="EK540" s="13" t="n">
        <v>-0.06945</v>
      </c>
      <c r="EL540" s="13" t="n">
        <v>-0.248027</v>
      </c>
      <c r="EM540" s="13" t="n">
        <v>0.150956</v>
      </c>
      <c r="EN540" s="13" t="n">
        <v>0.053448</v>
      </c>
      <c r="EO540" s="13" t="n">
        <v>0.078844</v>
      </c>
      <c r="EP540" s="13" t="n">
        <v>0.033749</v>
      </c>
      <c r="EQ540" s="13" t="n">
        <v>0.047001</v>
      </c>
      <c r="ER540" s="13" t="n">
        <v>-0.032952</v>
      </c>
      <c r="ES540" s="13" t="n">
        <v>0.023281</v>
      </c>
      <c r="ET540" s="13" t="n">
        <v>0.210398</v>
      </c>
      <c r="EU540" s="13" t="n">
        <v>0.078423</v>
      </c>
      <c r="EV540" s="13" t="n">
        <v>0.12536</v>
      </c>
      <c r="EW540" s="13" t="n">
        <v>0.110176</v>
      </c>
      <c r="EX540" s="13" t="n">
        <v>0.047533</v>
      </c>
      <c r="EY540" s="13" t="n">
        <v>0.041184</v>
      </c>
      <c r="EZ540" s="13" t="n">
        <v>0.026259</v>
      </c>
      <c r="FA540" s="13" t="n">
        <v>0.008363</v>
      </c>
      <c r="FB540" s="13" t="n">
        <v>-0.057767</v>
      </c>
      <c r="FC540" s="13" t="n">
        <v>0.031689</v>
      </c>
      <c r="FD540" s="13" t="n">
        <v>-0.019625</v>
      </c>
      <c r="FE540" s="13" t="n">
        <v>-0.000943</v>
      </c>
      <c r="FF540" s="13" t="n">
        <v>-0.066842</v>
      </c>
      <c r="FG540" s="13" t="n">
        <v>-0.015017</v>
      </c>
      <c r="FH540" s="13" t="n">
        <v>-0.063139</v>
      </c>
      <c r="FI540" s="13" t="n">
        <v>-0.008565</v>
      </c>
      <c r="FJ540" s="13" t="n">
        <v>0.044958</v>
      </c>
      <c r="FK540" s="13" t="n">
        <v>-0.11949</v>
      </c>
      <c r="FL540" s="13" t="n">
        <v>-0.018863</v>
      </c>
      <c r="FM540" s="13" t="n">
        <v>-0.071678</v>
      </c>
      <c r="FN540" s="13" t="n">
        <v>0.072182</v>
      </c>
      <c r="FO540" s="13" t="n">
        <v>0.009894</v>
      </c>
      <c r="FP540" s="13" t="n">
        <v>-0.129606</v>
      </c>
      <c r="FQ540" s="13" t="n">
        <v>0.04332</v>
      </c>
      <c r="FR540" s="13" t="n">
        <v>-0.025415</v>
      </c>
      <c r="FS540" s="13" t="n">
        <v>-0.078022</v>
      </c>
      <c r="FT540" s="13" t="n">
        <v>0.220079</v>
      </c>
      <c r="FU540" s="13" t="n">
        <v>-0.046192</v>
      </c>
      <c r="FV540" s="13" t="n">
        <v>-0.092522</v>
      </c>
      <c r="FW540" s="13" t="n">
        <v>-0.027754</v>
      </c>
      <c r="FX540" s="13" t="n">
        <v>-0.000961</v>
      </c>
      <c r="FY540" s="13" t="n">
        <v>0.055387</v>
      </c>
      <c r="FZ540" s="13" t="n">
        <v>0.075794</v>
      </c>
      <c r="GA540" s="13" t="n">
        <v>-0.060336</v>
      </c>
      <c r="GB540" s="13" t="n">
        <v>-0.053829</v>
      </c>
      <c r="GC540" s="13" t="n">
        <v>-0.083686</v>
      </c>
    </row>
    <row r="541" customFormat="false" ht="15" hidden="false" customHeight="false" outlineLevel="0" collapsed="false">
      <c r="B541" s="8" t="str">
        <f aca="false">Deals!B541</f>
        <v>Taylor Morrison Home Corp</v>
      </c>
      <c r="C541" s="12" t="n">
        <v>1</v>
      </c>
      <c r="D541" s="13" t="n">
        <v>0.02237</v>
      </c>
      <c r="E541" s="13" t="n">
        <v>-0.059728</v>
      </c>
      <c r="F541" s="13" t="n">
        <v>0.188679</v>
      </c>
      <c r="G541" s="13" t="n">
        <v>-0.112698</v>
      </c>
      <c r="H541" s="13" t="n">
        <v>0.058438</v>
      </c>
      <c r="I541" s="13" t="n">
        <v>0.090704</v>
      </c>
      <c r="J541" s="13" t="n">
        <v>0.031508</v>
      </c>
      <c r="K541" s="13" t="n">
        <v>0.049574</v>
      </c>
      <c r="L541" s="13" t="n">
        <v>0.074427</v>
      </c>
      <c r="M541" s="13" t="n">
        <v>0.059503</v>
      </c>
      <c r="N541" s="13" t="n">
        <v>0.087175</v>
      </c>
      <c r="O541" s="13" t="n">
        <v>-0.03431</v>
      </c>
      <c r="P541" s="13" t="n">
        <v>-0.073054</v>
      </c>
      <c r="Q541" s="13" t="n">
        <v>-0.05857</v>
      </c>
      <c r="R541" s="13" t="n">
        <v>0.183898</v>
      </c>
      <c r="S541" s="13" t="n">
        <v>-0.12983</v>
      </c>
      <c r="T541" s="13" t="n">
        <v>-0.511545</v>
      </c>
      <c r="U541" s="13" t="n">
        <v>0.322727</v>
      </c>
      <c r="V541" s="13" t="n">
        <v>0.328522</v>
      </c>
      <c r="W541" s="13" t="n">
        <v>-0.002069</v>
      </c>
      <c r="X541" s="13" t="n">
        <v>0.215656</v>
      </c>
      <c r="Y541" s="13" t="n">
        <v>0.003412</v>
      </c>
      <c r="Z541" s="13" t="n">
        <v>0.045049</v>
      </c>
      <c r="AA541" s="13" t="n">
        <v>-0.121594</v>
      </c>
      <c r="AB541" s="13" t="n">
        <v>0.17037</v>
      </c>
      <c r="AC541" s="13" t="n">
        <v>0.014636</v>
      </c>
      <c r="AD541" s="13" t="n">
        <v>0.012865</v>
      </c>
      <c r="AE541" s="13" t="n">
        <v>0.058891</v>
      </c>
      <c r="AF541" s="13" t="n">
        <v>0.119956</v>
      </c>
      <c r="AG541" s="13" t="n">
        <v>0.012983</v>
      </c>
      <c r="AH541" s="13" t="n">
        <v>-0.050945</v>
      </c>
      <c r="AI541" s="13" t="n">
        <v>-0.108035</v>
      </c>
      <c r="AJ541" s="13" t="n">
        <v>0.01514</v>
      </c>
      <c r="AK541" s="13" t="n">
        <v>0.047353</v>
      </c>
      <c r="AL541" s="13" t="n">
        <v>-0.082236</v>
      </c>
      <c r="AM541" s="13" t="n">
        <v>0.184251</v>
      </c>
      <c r="AN541" s="13" t="n">
        <v>0.01736</v>
      </c>
      <c r="AO541" s="13" t="n">
        <v>0.125563</v>
      </c>
      <c r="AP541" s="13" t="n">
        <v>-0.12214</v>
      </c>
      <c r="AQ541" s="13" t="n">
        <v>-0.038775</v>
      </c>
      <c r="AR541" s="13" t="n">
        <v>-0.077288</v>
      </c>
      <c r="AS541" s="13" t="n">
        <v>-0.03784</v>
      </c>
      <c r="AT541" s="13" t="n">
        <v>0.106147</v>
      </c>
      <c r="AU541" s="13" t="n">
        <v>-0.193649</v>
      </c>
      <c r="AV541" s="13" t="n">
        <v>0.228596</v>
      </c>
      <c r="AW541" s="13" t="n">
        <v>-0.125087</v>
      </c>
      <c r="AX541" s="13" t="n">
        <v>-0.071286</v>
      </c>
      <c r="AY541" s="13" t="n">
        <v>0.129503</v>
      </c>
      <c r="AZ541" s="13" t="n">
        <v>0.153759</v>
      </c>
      <c r="BA541" s="13" t="n">
        <v>-0.001316</v>
      </c>
      <c r="BB541" s="13" t="n">
        <v>0.179572</v>
      </c>
      <c r="BC541" s="13" t="n">
        <v>0.000838</v>
      </c>
      <c r="BD541" s="13" t="n">
        <v>0.06782</v>
      </c>
      <c r="BE541" s="13" t="n">
        <v>0.126242</v>
      </c>
      <c r="BF541" s="13" t="n">
        <v>-0.015317</v>
      </c>
      <c r="BG541" s="13" t="n">
        <v>0.149423</v>
      </c>
      <c r="BH541" s="13" t="n">
        <v>-0.007177</v>
      </c>
      <c r="BI541" s="13" t="n">
        <v>-0.021066</v>
      </c>
      <c r="BJ541" s="13" t="n">
        <v>-0.101055</v>
      </c>
      <c r="BK541" s="13" t="n">
        <v>-0.100681</v>
      </c>
      <c r="BM541" s="13" t="n">
        <v>0.008929</v>
      </c>
      <c r="BN541" s="13" t="n">
        <v>-0.120666</v>
      </c>
      <c r="BO541" s="13" t="n">
        <v>0.107042</v>
      </c>
      <c r="BP541" s="13" t="n">
        <v>0.010244</v>
      </c>
      <c r="BQ541" s="13" t="n">
        <v>-0.025975</v>
      </c>
      <c r="BR541" s="13" t="n">
        <v>0.030981</v>
      </c>
      <c r="BS541" s="13" t="n">
        <v>-0.107217</v>
      </c>
      <c r="BT541" s="13" t="n">
        <v>0.066188</v>
      </c>
      <c r="BU541" s="13" t="n">
        <v>-0.000628</v>
      </c>
      <c r="BV541" s="13" t="n">
        <v>-0.097937</v>
      </c>
      <c r="BW541" s="13" t="n">
        <v>0.042482</v>
      </c>
      <c r="BX541" s="13" t="n">
        <v>0.017889</v>
      </c>
      <c r="BY541" s="13" t="n">
        <v>0.01786</v>
      </c>
      <c r="BZ541" s="13" t="n">
        <v>0.06965</v>
      </c>
      <c r="CA541" s="13" t="n">
        <v>-0.091534</v>
      </c>
      <c r="CB541" s="13" t="n">
        <v>-0.105944</v>
      </c>
      <c r="CC541" s="13" t="n">
        <v>-0.319728</v>
      </c>
      <c r="CD541" s="13" t="n">
        <v>0.259626</v>
      </c>
      <c r="CE541" s="13" t="n">
        <v>0.07167</v>
      </c>
      <c r="CF541" s="13" t="n">
        <v>0.031663</v>
      </c>
      <c r="CG541" s="13" t="n">
        <v>0.02819</v>
      </c>
      <c r="CH541" s="13" t="n">
        <v>0.091547</v>
      </c>
      <c r="CI541" s="13" t="n">
        <v>-0.051048</v>
      </c>
      <c r="CJ541" s="13" t="n">
        <v>0.061753</v>
      </c>
      <c r="CK541" s="13" t="n">
        <v>0.190474</v>
      </c>
      <c r="CL541" s="13" t="n">
        <v>0.071491</v>
      </c>
      <c r="CM541" s="13" t="n">
        <v>0.089893</v>
      </c>
      <c r="CN541" s="13" t="n">
        <v>0.08839</v>
      </c>
      <c r="CO541" s="13" t="n">
        <v>0.074558</v>
      </c>
      <c r="CP541" s="13" t="n">
        <v>0.012305</v>
      </c>
      <c r="CQ541" s="13" t="n">
        <v>0.071065</v>
      </c>
      <c r="CR541" s="13" t="n">
        <v>0.004465</v>
      </c>
      <c r="CS541" s="13" t="n">
        <v>-0.060784</v>
      </c>
      <c r="CT541" s="13" t="n">
        <v>0.024565</v>
      </c>
      <c r="CU541" s="13" t="n">
        <v>0.033738</v>
      </c>
      <c r="CV541" s="13" t="n">
        <v>0.028453</v>
      </c>
      <c r="CW541" s="13" t="n">
        <v>-0.040391</v>
      </c>
      <c r="CX541" s="13" t="n">
        <v>0.050249</v>
      </c>
      <c r="CY541" s="13" t="n">
        <v>0.003868</v>
      </c>
      <c r="CZ541" s="13" t="n">
        <v>0.027265</v>
      </c>
      <c r="DA541" s="13" t="n">
        <v>-0.000287</v>
      </c>
      <c r="DB541" s="13" t="n">
        <v>-0.060679</v>
      </c>
      <c r="DC541" s="13" t="n">
        <v>0.059566</v>
      </c>
      <c r="DD541" s="13" t="n">
        <v>-0.128977</v>
      </c>
      <c r="DE541" s="13" t="n">
        <v>0.092258</v>
      </c>
      <c r="DF541" s="13" t="n">
        <v>-0.024771</v>
      </c>
      <c r="DG541" s="13" t="n">
        <v>-0.101276</v>
      </c>
      <c r="DH541" s="13" t="n">
        <v>0.157299</v>
      </c>
      <c r="DI541" s="13" t="n">
        <v>0.014679</v>
      </c>
      <c r="DJ541" s="13" t="n">
        <v>-0.056763</v>
      </c>
      <c r="DK541" s="13" t="n">
        <v>0.066881</v>
      </c>
      <c r="DL541" s="13" t="n">
        <v>-0.015086</v>
      </c>
      <c r="DM541" s="13" t="n">
        <v>-0.100858</v>
      </c>
      <c r="DN541" s="13" t="n">
        <v>-0.029129</v>
      </c>
      <c r="DO541" s="13" t="n">
        <v>-0.049448</v>
      </c>
      <c r="DP541" s="13" t="n">
        <v>0.082103</v>
      </c>
      <c r="DQ541" s="13" t="n">
        <v>0.102372</v>
      </c>
      <c r="DR541" s="13" t="n">
        <v>-0.042175</v>
      </c>
      <c r="DS541" s="13" t="n">
        <v>-0.063858</v>
      </c>
      <c r="DT541" s="13" t="n">
        <v>-0.070333</v>
      </c>
      <c r="DV541" s="13" t="n">
        <v>0.003332</v>
      </c>
      <c r="DW541" s="13" t="n">
        <v>-0.123315</v>
      </c>
      <c r="DX541" s="13" t="n">
        <v>0.116389</v>
      </c>
      <c r="DY541" s="13" t="n">
        <v>0.014066</v>
      </c>
      <c r="DZ541" s="13" t="n">
        <v>-0.037679</v>
      </c>
      <c r="EA541" s="13" t="n">
        <v>0.033327</v>
      </c>
      <c r="EB541" s="13" t="n">
        <v>-0.11674</v>
      </c>
      <c r="EC541" s="13" t="n">
        <v>0.059213</v>
      </c>
      <c r="ED541" s="13" t="n">
        <v>0.002977</v>
      </c>
      <c r="EE541" s="13" t="n">
        <v>-0.104777</v>
      </c>
      <c r="EF541" s="13" t="n">
        <v>0.052888</v>
      </c>
      <c r="EG541" s="13" t="n">
        <v>0.012588</v>
      </c>
      <c r="EH541" s="13" t="n">
        <v>0.029324</v>
      </c>
      <c r="EI541" s="13" t="n">
        <v>0.092391</v>
      </c>
      <c r="EJ541" s="13" t="n">
        <v>-0.112669</v>
      </c>
      <c r="EK541" s="13" t="n">
        <v>-0.11454</v>
      </c>
      <c r="EL541" s="13" t="n">
        <v>-0.355793</v>
      </c>
      <c r="EM541" s="13" t="n">
        <v>0.412707</v>
      </c>
      <c r="EN541" s="13" t="n">
        <v>0.071711</v>
      </c>
      <c r="EO541" s="13" t="n">
        <v>0.066996</v>
      </c>
      <c r="EP541" s="13" t="n">
        <v>0.020001</v>
      </c>
      <c r="EQ541" s="13" t="n">
        <v>0.09015</v>
      </c>
      <c r="ER541" s="13" t="n">
        <v>-0.059242</v>
      </c>
      <c r="ES541" s="13" t="n">
        <v>0.066831</v>
      </c>
      <c r="ET541" s="13" t="n">
        <v>0.207981</v>
      </c>
      <c r="EU541" s="13" t="n">
        <v>0.066273</v>
      </c>
      <c r="EV541" s="13" t="n">
        <v>0.082058</v>
      </c>
      <c r="EW541" s="13" t="n">
        <v>0.104681</v>
      </c>
      <c r="EX541" s="13" t="n">
        <v>0.087232</v>
      </c>
      <c r="EY541" s="13" t="n">
        <v>0.018575</v>
      </c>
      <c r="EZ541" s="13" t="n">
        <v>0.064895</v>
      </c>
      <c r="FA541" s="13" t="n">
        <v>-0.004041</v>
      </c>
      <c r="FB541" s="13" t="n">
        <v>-0.062834</v>
      </c>
      <c r="FC541" s="13" t="n">
        <v>0.023676</v>
      </c>
      <c r="FD541" s="13" t="n">
        <v>0.038432</v>
      </c>
      <c r="FE541" s="13" t="n">
        <v>0.027954</v>
      </c>
      <c r="FF541" s="13" t="n">
        <v>-0.042826</v>
      </c>
      <c r="FG541" s="13" t="n">
        <v>0.047521</v>
      </c>
      <c r="FH541" s="13" t="n">
        <v>0.005107</v>
      </c>
      <c r="FI541" s="13" t="n">
        <v>0.031754</v>
      </c>
      <c r="FJ541" s="13" t="n">
        <v>0.002859</v>
      </c>
      <c r="FK541" s="13" t="n">
        <v>-0.064882</v>
      </c>
      <c r="FL541" s="13" t="n">
        <v>0.048428</v>
      </c>
      <c r="FM541" s="13" t="n">
        <v>-0.118309</v>
      </c>
      <c r="FN541" s="13" t="n">
        <v>0.088304</v>
      </c>
      <c r="FO541" s="13" t="n">
        <v>-0.01777</v>
      </c>
      <c r="FP541" s="13" t="n">
        <v>-0.107483</v>
      </c>
      <c r="FQ541" s="13" t="n">
        <v>0.153918</v>
      </c>
      <c r="FR541" s="13" t="n">
        <v>0.014489</v>
      </c>
      <c r="FS541" s="13" t="n">
        <v>-0.056602</v>
      </c>
      <c r="FT541" s="13" t="n">
        <v>0.077091</v>
      </c>
      <c r="FU541" s="13" t="n">
        <v>-0.018164</v>
      </c>
      <c r="FV541" s="13" t="n">
        <v>-0.10622</v>
      </c>
      <c r="FW541" s="13" t="n">
        <v>-0.03736</v>
      </c>
      <c r="FX541" s="13" t="n">
        <v>-0.047588</v>
      </c>
      <c r="FY541" s="13" t="n">
        <v>0.085889</v>
      </c>
      <c r="FZ541" s="13" t="n">
        <v>0.103458</v>
      </c>
      <c r="GA541" s="13" t="n">
        <v>-0.027839</v>
      </c>
      <c r="GB541" s="13" t="n">
        <v>-0.069414</v>
      </c>
      <c r="GC541" s="13" t="n">
        <v>-0.078196</v>
      </c>
    </row>
    <row r="542" customFormat="false" ht="15" hidden="false" customHeight="false" outlineLevel="0" collapsed="false">
      <c r="B542" s="8" t="str">
        <f aca="false">Deals!B542</f>
        <v>COMMERCIAL METALS Co</v>
      </c>
      <c r="C542" s="12" t="n">
        <v>1</v>
      </c>
      <c r="D542" s="13" t="n">
        <v>-0.168656</v>
      </c>
      <c r="E542" s="13" t="n">
        <v>0.089263</v>
      </c>
      <c r="F542" s="13" t="n">
        <v>-0.051576</v>
      </c>
      <c r="G542" s="13" t="n">
        <v>0.032024</v>
      </c>
      <c r="H542" s="13" t="n">
        <v>0.012295</v>
      </c>
      <c r="I542" s="13" t="n">
        <v>-0.227877</v>
      </c>
      <c r="J542" s="13" t="n">
        <v>0.337079</v>
      </c>
      <c r="K542" s="13" t="n">
        <v>-0.019048</v>
      </c>
      <c r="L542" s="13" t="n">
        <v>-0.105083</v>
      </c>
      <c r="M542" s="13" t="n">
        <v>0.109126</v>
      </c>
      <c r="N542" s="13" t="n">
        <v>0.112198</v>
      </c>
      <c r="O542" s="13" t="n">
        <v>0.105018</v>
      </c>
      <c r="P542" s="13" t="n">
        <v>0.042603</v>
      </c>
      <c r="Q542" s="13" t="n">
        <v>-0.077234</v>
      </c>
      <c r="R542" s="13" t="n">
        <v>-0.111436</v>
      </c>
      <c r="S542" s="13" t="n">
        <v>-0.135268</v>
      </c>
      <c r="T542" s="13" t="n">
        <v>0.0095</v>
      </c>
      <c r="U542" s="13" t="n">
        <v>0.076537</v>
      </c>
      <c r="V542" s="13" t="n">
        <v>0.188811</v>
      </c>
      <c r="W542" s="13" t="n">
        <v>0.013725</v>
      </c>
      <c r="X542" s="13" t="n">
        <v>0.009188</v>
      </c>
      <c r="Y542" s="13" t="n">
        <v>-0.042645</v>
      </c>
      <c r="Z542" s="13" t="n">
        <v>0.033534</v>
      </c>
      <c r="AA542" s="13" t="n">
        <v>-0.035835</v>
      </c>
      <c r="AB542" s="13" t="n">
        <v>0.031642</v>
      </c>
      <c r="AC542" s="13" t="n">
        <v>-0.041383</v>
      </c>
      <c r="AD542" s="13" t="n">
        <v>0.277298</v>
      </c>
      <c r="AE542" s="13" t="n">
        <v>0.226243</v>
      </c>
      <c r="AF542" s="13" t="n">
        <v>-0.052529</v>
      </c>
      <c r="AG542" s="13" t="n">
        <v>0.077002</v>
      </c>
      <c r="AH542" s="13" t="n">
        <v>-0.023832</v>
      </c>
      <c r="AI542" s="13" t="n">
        <v>0.067708</v>
      </c>
      <c r="AJ542" s="13" t="n">
        <v>-0.005488</v>
      </c>
      <c r="AK542" s="13" t="n">
        <v>-0.066217</v>
      </c>
      <c r="AL542" s="13" t="n">
        <v>0.056467</v>
      </c>
      <c r="AM542" s="13" t="n">
        <v>-0.039776</v>
      </c>
      <c r="AN542" s="13" t="n">
        <v>0.174434</v>
      </c>
      <c r="AO542" s="13" t="n">
        <v>-0.078534</v>
      </c>
      <c r="AP542" s="13" t="n">
        <v>0.152811</v>
      </c>
      <c r="AQ542" s="13" t="n">
        <v>0.079637</v>
      </c>
      <c r="AR542" s="13" t="n">
        <v>-0.014897</v>
      </c>
      <c r="AS542" s="13" t="n">
        <v>-0.030976</v>
      </c>
      <c r="AT542" s="13" t="n">
        <v>-0.166876</v>
      </c>
      <c r="AU542" s="13" t="n">
        <v>0.196979</v>
      </c>
      <c r="AV542" s="13" t="n">
        <v>0.022463</v>
      </c>
      <c r="AW542" s="13" t="n">
        <v>-0.124167</v>
      </c>
      <c r="AX542" s="13" t="n">
        <v>0.282413</v>
      </c>
      <c r="AY542" s="13" t="n">
        <v>0.081758</v>
      </c>
      <c r="AZ542" s="13" t="n">
        <v>-0.018692</v>
      </c>
      <c r="BA542" s="13" t="n">
        <v>0.123602</v>
      </c>
      <c r="BB542" s="13" t="n">
        <v>-0.046434</v>
      </c>
      <c r="BC542" s="13" t="n">
        <v>-0.055072</v>
      </c>
      <c r="BD542" s="13" t="n">
        <v>-0.045194</v>
      </c>
      <c r="BE542" s="13" t="n">
        <v>-0.084386</v>
      </c>
      <c r="BF542" s="13" t="n">
        <v>0.231813</v>
      </c>
      <c r="BG542" s="13" t="n">
        <v>0.086593</v>
      </c>
      <c r="BH542" s="13" t="n">
        <v>-0.016253</v>
      </c>
      <c r="BI542" s="13" t="n">
        <v>-0.122224</v>
      </c>
      <c r="BJ542" s="13" t="n">
        <v>-0.1441</v>
      </c>
      <c r="BK542" s="13" t="n">
        <v>0.071885</v>
      </c>
      <c r="BM542" s="13" t="n">
        <v>-0.119674</v>
      </c>
      <c r="BN542" s="13" t="n">
        <v>0.107288</v>
      </c>
      <c r="BO542" s="13" t="n">
        <v>0.038796</v>
      </c>
      <c r="BP542" s="13" t="n">
        <v>-0.023051</v>
      </c>
      <c r="BQ542" s="13" t="n">
        <v>0.057962</v>
      </c>
      <c r="BR542" s="13" t="n">
        <v>-0.085032</v>
      </c>
      <c r="BS542" s="13" t="n">
        <v>0.065737</v>
      </c>
      <c r="BT542" s="13" t="n">
        <v>-0.0009</v>
      </c>
      <c r="BU542" s="13" t="n">
        <v>-0.078032</v>
      </c>
      <c r="BV542" s="13" t="n">
        <v>0.063405</v>
      </c>
      <c r="BW542" s="13" t="n">
        <v>0.02682</v>
      </c>
      <c r="BX542" s="13" t="n">
        <v>0.0512</v>
      </c>
      <c r="BY542" s="13" t="n">
        <v>0.021085</v>
      </c>
      <c r="BZ542" s="13" t="n">
        <v>-0.050291</v>
      </c>
      <c r="CA542" s="13" t="n">
        <v>-0.090456</v>
      </c>
      <c r="CB542" s="13" t="n">
        <v>-0.265274</v>
      </c>
      <c r="CC542" s="13" t="n">
        <v>0.151394</v>
      </c>
      <c r="CD542" s="13" t="n">
        <v>0.041925</v>
      </c>
      <c r="CE542" s="13" t="n">
        <v>0.044262</v>
      </c>
      <c r="CF542" s="13" t="n">
        <v>0.042985</v>
      </c>
      <c r="CG542" s="13" t="n">
        <v>0.05474</v>
      </c>
      <c r="CH542" s="13" t="n">
        <v>-0.031873</v>
      </c>
      <c r="CI542" s="13" t="n">
        <v>0.050201</v>
      </c>
      <c r="CJ542" s="13" t="n">
        <v>0.166688</v>
      </c>
      <c r="CK542" s="13" t="n">
        <v>0.086023</v>
      </c>
      <c r="CL542" s="13" t="n">
        <v>0.018859</v>
      </c>
      <c r="CM542" s="13" t="n">
        <v>0.124743</v>
      </c>
      <c r="CN542" s="13" t="n">
        <v>0.062936</v>
      </c>
      <c r="CO542" s="13" t="n">
        <v>0.022207</v>
      </c>
      <c r="CP542" s="13" t="n">
        <v>0.019771</v>
      </c>
      <c r="CQ542" s="13" t="n">
        <v>-0.032132</v>
      </c>
      <c r="CR542" s="13" t="n">
        <v>-0.009893</v>
      </c>
      <c r="CS542" s="13" t="n">
        <v>0.018473</v>
      </c>
      <c r="CT542" s="13" t="n">
        <v>-0.048492</v>
      </c>
      <c r="CU542" s="13" t="n">
        <v>0.039037</v>
      </c>
      <c r="CV542" s="13" t="n">
        <v>-0.024358</v>
      </c>
      <c r="CW542" s="13" t="n">
        <v>0.052503</v>
      </c>
      <c r="CX542" s="13" t="n">
        <v>-0.039308</v>
      </c>
      <c r="CY542" s="13" t="n">
        <v>-0.002388</v>
      </c>
      <c r="CZ542" s="13" t="n">
        <v>0.003781</v>
      </c>
      <c r="DA542" s="13" t="n">
        <v>-0.066351</v>
      </c>
      <c r="DB542" s="13" t="n">
        <v>0.042167</v>
      </c>
      <c r="DC542" s="13" t="n">
        <v>-0.106721</v>
      </c>
      <c r="DD542" s="13" t="n">
        <v>0.07714</v>
      </c>
      <c r="DE542" s="13" t="n">
        <v>-0.017984</v>
      </c>
      <c r="DF542" s="13" t="n">
        <v>-0.102042</v>
      </c>
      <c r="DG542" s="13" t="n">
        <v>0.144777</v>
      </c>
      <c r="DH542" s="13" t="n">
        <v>0.068711</v>
      </c>
      <c r="DI542" s="13" t="n">
        <v>-0.067906</v>
      </c>
      <c r="DJ542" s="13" t="n">
        <v>0.076853</v>
      </c>
      <c r="DK542" s="13" t="n">
        <v>-0.016453</v>
      </c>
      <c r="DL542" s="13" t="n">
        <v>-0.046464</v>
      </c>
      <c r="DM542" s="13" t="n">
        <v>-0.012823</v>
      </c>
      <c r="DN542" s="13" t="n">
        <v>-0.036533</v>
      </c>
      <c r="DO542" s="13" t="n">
        <v>0.091363</v>
      </c>
      <c r="DP542" s="13" t="n">
        <v>0.086874</v>
      </c>
      <c r="DQ542" s="13" t="n">
        <v>-0.065287</v>
      </c>
      <c r="DR542" s="13" t="n">
        <v>-0.051739</v>
      </c>
      <c r="DS542" s="13" t="n">
        <v>-0.047857</v>
      </c>
      <c r="DT542" s="13" t="n">
        <v>0.112489</v>
      </c>
      <c r="DV542" s="13" t="n">
        <v>-0.12462</v>
      </c>
      <c r="DW542" s="13" t="n">
        <v>0.109262</v>
      </c>
      <c r="DX542" s="13" t="n">
        <v>0.03816</v>
      </c>
      <c r="DY542" s="13" t="n">
        <v>-0.023201</v>
      </c>
      <c r="DZ542" s="13" t="n">
        <v>0.060626</v>
      </c>
      <c r="EA542" s="13" t="n">
        <v>-0.098854</v>
      </c>
      <c r="EB542" s="13" t="n">
        <v>0.076118</v>
      </c>
      <c r="EC542" s="13" t="n">
        <v>-0.002632</v>
      </c>
      <c r="ED542" s="13" t="n">
        <v>-0.07722</v>
      </c>
      <c r="EE542" s="13" t="n">
        <v>0.064098</v>
      </c>
      <c r="EF542" s="13" t="n">
        <v>0.019316</v>
      </c>
      <c r="EG542" s="13" t="n">
        <v>0.049638</v>
      </c>
      <c r="EH542" s="13" t="n">
        <v>0.02739</v>
      </c>
      <c r="EI542" s="13" t="n">
        <v>-0.05216</v>
      </c>
      <c r="EJ542" s="13" t="n">
        <v>-0.097001</v>
      </c>
      <c r="EK542" s="13" t="n">
        <v>-0.275731</v>
      </c>
      <c r="EL542" s="13" t="n">
        <v>0.187651</v>
      </c>
      <c r="EM542" s="13" t="n">
        <v>0.034982</v>
      </c>
      <c r="EN542" s="13" t="n">
        <v>0.043237</v>
      </c>
      <c r="EO542" s="13" t="n">
        <v>0.043918</v>
      </c>
      <c r="EP542" s="13" t="n">
        <v>0.050912</v>
      </c>
      <c r="EQ542" s="13" t="n">
        <v>-0.043342</v>
      </c>
      <c r="ER542" s="13" t="n">
        <v>0.065999</v>
      </c>
      <c r="ES542" s="13" t="n">
        <v>0.168825</v>
      </c>
      <c r="ET542" s="13" t="n">
        <v>0.081255</v>
      </c>
      <c r="EU542" s="13" t="n">
        <v>0.019686</v>
      </c>
      <c r="EV542" s="13" t="n">
        <v>0.117689</v>
      </c>
      <c r="EW542" s="13" t="n">
        <v>0.06659</v>
      </c>
      <c r="EX542" s="13" t="n">
        <v>0.01446</v>
      </c>
      <c r="EY542" s="13" t="n">
        <v>0.023615</v>
      </c>
      <c r="EZ542" s="13" t="n">
        <v>-0.030644</v>
      </c>
      <c r="FA542" s="13" t="n">
        <v>-0.01229</v>
      </c>
      <c r="FB542" s="13" t="n">
        <v>0.017278</v>
      </c>
      <c r="FC542" s="13" t="n">
        <v>-0.052903</v>
      </c>
      <c r="FD542" s="13" t="n">
        <v>0.033634</v>
      </c>
      <c r="FE542" s="13" t="n">
        <v>-0.018818</v>
      </c>
      <c r="FF542" s="13" t="n">
        <v>0.04535</v>
      </c>
      <c r="FG542" s="13" t="n">
        <v>-0.035218</v>
      </c>
      <c r="FH542" s="13" t="n">
        <v>-0.007035</v>
      </c>
      <c r="FI542" s="13" t="n">
        <v>0.004345</v>
      </c>
      <c r="FJ542" s="13" t="n">
        <v>-0.071522</v>
      </c>
      <c r="FK542" s="13" t="n">
        <v>0.033714</v>
      </c>
      <c r="FL542" s="13" t="n">
        <v>-0.118202</v>
      </c>
      <c r="FM542" s="13" t="n">
        <v>0.082529</v>
      </c>
      <c r="FN542" s="13" t="n">
        <v>-0.019642</v>
      </c>
      <c r="FO542" s="13" t="n">
        <v>-0.100677</v>
      </c>
      <c r="FP542" s="13" t="n">
        <v>0.152502</v>
      </c>
      <c r="FQ542" s="13" t="n">
        <v>0.068526</v>
      </c>
      <c r="FR542" s="13" t="n">
        <v>-0.064298</v>
      </c>
      <c r="FS542" s="13" t="n">
        <v>0.076842</v>
      </c>
      <c r="FT542" s="13" t="n">
        <v>-0.009427</v>
      </c>
      <c r="FU542" s="13" t="n">
        <v>-0.050456</v>
      </c>
      <c r="FV542" s="13" t="n">
        <v>-0.013969</v>
      </c>
      <c r="FW542" s="13" t="n">
        <v>-0.037495</v>
      </c>
      <c r="FX542" s="13" t="n">
        <v>0.092045</v>
      </c>
      <c r="FY542" s="13" t="n">
        <v>0.08631</v>
      </c>
      <c r="FZ542" s="13" t="n">
        <v>-0.06023</v>
      </c>
      <c r="GA542" s="13" t="n">
        <v>-0.056655</v>
      </c>
      <c r="GB542" s="13" t="n">
        <v>-0.047128</v>
      </c>
      <c r="GC542" s="13" t="n">
        <v>0.118415</v>
      </c>
    </row>
    <row r="543" customFormat="false" ht="15" hidden="false" customHeight="false" outlineLevel="0" collapsed="false">
      <c r="B543" s="8" t="str">
        <f aca="false">Deals!B543</f>
        <v>Cvs Health Corporation</v>
      </c>
      <c r="C543" s="12" t="n">
        <v>1</v>
      </c>
      <c r="D543" s="13" t="n">
        <v>-0.183042</v>
      </c>
      <c r="E543" s="13" t="n">
        <v>0.008089</v>
      </c>
      <c r="F543" s="13" t="n">
        <v>-0.117773</v>
      </c>
      <c r="G543" s="13" t="n">
        <v>-0.067439</v>
      </c>
      <c r="H543" s="13" t="n">
        <v>0.017615</v>
      </c>
      <c r="I543" s="13" t="n">
        <v>-0.036962</v>
      </c>
      <c r="J543" s="13" t="n">
        <v>0.040481</v>
      </c>
      <c r="K543" s="13" t="n">
        <v>0.034502</v>
      </c>
      <c r="L543" s="13" t="n">
        <v>0.090388</v>
      </c>
      <c r="M543" s="13" t="n">
        <v>0.035292</v>
      </c>
      <c r="N543" s="13" t="n">
        <v>0.060568</v>
      </c>
      <c r="O543" s="13" t="n">
        <v>0.133755</v>
      </c>
      <c r="P543" s="13" t="n">
        <v>-0.01302</v>
      </c>
      <c r="Q543" s="13" t="n">
        <v>-0.080361</v>
      </c>
      <c r="R543" s="13" t="n">
        <v>-0.127396</v>
      </c>
      <c r="S543" s="13" t="n">
        <v>0.002535</v>
      </c>
      <c r="T543" s="13" t="n">
        <v>0.045845</v>
      </c>
      <c r="U543" s="13" t="n">
        <v>0.065313</v>
      </c>
      <c r="V543" s="13" t="n">
        <v>-0.009151</v>
      </c>
      <c r="W543" s="13" t="n">
        <v>-0.023549</v>
      </c>
      <c r="X543" s="13" t="n">
        <v>-0.013028</v>
      </c>
      <c r="Y543" s="13" t="n">
        <v>-0.059884</v>
      </c>
      <c r="Z543" s="13" t="n">
        <v>-0.030993</v>
      </c>
      <c r="AA543" s="13" t="n">
        <v>0.208593</v>
      </c>
      <c r="AB543" s="13" t="n">
        <v>0.007523</v>
      </c>
      <c r="AC543" s="13" t="n">
        <v>0.056369</v>
      </c>
      <c r="AD543" s="13" t="n">
        <v>-0.049128</v>
      </c>
      <c r="AE543" s="13" t="n">
        <v>0.104213</v>
      </c>
      <c r="AF543" s="13" t="n">
        <v>0.022199</v>
      </c>
      <c r="AG543" s="13" t="n">
        <v>0.131414</v>
      </c>
      <c r="AH543" s="13" t="n">
        <v>-0.034706</v>
      </c>
      <c r="AI543" s="13" t="n">
        <v>-0.006951</v>
      </c>
      <c r="AJ543" s="13" t="n">
        <v>0.048932</v>
      </c>
      <c r="AK543" s="13" t="n">
        <v>-0.01771</v>
      </c>
      <c r="AL543" s="13" t="n">
        <v>0.057978</v>
      </c>
      <c r="AM543" s="13" t="n">
        <v>-0.002464</v>
      </c>
      <c r="AN543" s="13" t="n">
        <v>0.15832</v>
      </c>
      <c r="AO543" s="13" t="n">
        <v>0.037805</v>
      </c>
      <c r="AP543" s="13" t="n">
        <v>-0.026852</v>
      </c>
      <c r="AQ543" s="13" t="n">
        <v>-0.023541</v>
      </c>
      <c r="AR543" s="13" t="n">
        <v>-0.044758</v>
      </c>
      <c r="AS543" s="13" t="n">
        <v>0.00645</v>
      </c>
      <c r="AT543" s="13" t="n">
        <v>-0.042274</v>
      </c>
      <c r="AU543" s="13" t="n">
        <v>0.038528</v>
      </c>
      <c r="AV543" s="13" t="n">
        <v>0.025815</v>
      </c>
      <c r="AW543" s="13" t="n">
        <v>-0.028324</v>
      </c>
      <c r="AX543" s="13" t="n">
        <v>-0.001258</v>
      </c>
      <c r="AY543" s="13" t="n">
        <v>0.075818</v>
      </c>
      <c r="AZ543" s="13" t="n">
        <v>-0.085296</v>
      </c>
      <c r="BA543" s="13" t="n">
        <v>-0.04684</v>
      </c>
      <c r="BB543" s="13" t="n">
        <v>-0.053049</v>
      </c>
      <c r="BC543" s="13" t="n">
        <v>-0.110486</v>
      </c>
      <c r="BD543" s="13" t="n">
        <v>-0.005316</v>
      </c>
      <c r="BE543" s="13" t="n">
        <v>-0.072023</v>
      </c>
      <c r="BF543" s="13" t="n">
        <v>0.016169</v>
      </c>
      <c r="BG543" s="13" t="n">
        <v>0.08918</v>
      </c>
      <c r="BH543" s="13" t="n">
        <v>-0.12746</v>
      </c>
      <c r="BI543" s="13" t="n">
        <v>0.071352</v>
      </c>
      <c r="BJ543" s="13" t="n">
        <v>-0.002936</v>
      </c>
      <c r="BK543" s="13" t="n">
        <v>-0.01536</v>
      </c>
      <c r="BM543" s="13" t="n">
        <v>-0.104935</v>
      </c>
      <c r="BN543" s="13" t="n">
        <v>0.064705</v>
      </c>
      <c r="BO543" s="13" t="n">
        <v>0.01336</v>
      </c>
      <c r="BP543" s="13" t="n">
        <v>-0.007174</v>
      </c>
      <c r="BQ543" s="13" t="n">
        <v>0.052356</v>
      </c>
      <c r="BR543" s="13" t="n">
        <v>-0.082335</v>
      </c>
      <c r="BS543" s="13" t="n">
        <v>0.076129</v>
      </c>
      <c r="BT543" s="13" t="n">
        <v>0.005541</v>
      </c>
      <c r="BU543" s="13" t="n">
        <v>-0.033101</v>
      </c>
      <c r="BV543" s="13" t="n">
        <v>0.047123</v>
      </c>
      <c r="BW543" s="13" t="n">
        <v>0.016769</v>
      </c>
      <c r="BX543" s="13" t="n">
        <v>0.029351</v>
      </c>
      <c r="BY543" s="13" t="n">
        <v>0.030182</v>
      </c>
      <c r="BZ543" s="13" t="n">
        <v>-0.054542</v>
      </c>
      <c r="CA543" s="13" t="n">
        <v>-0.10853</v>
      </c>
      <c r="CB543" s="13" t="n">
        <v>-0.201526</v>
      </c>
      <c r="CC543" s="13" t="n">
        <v>0.105089</v>
      </c>
      <c r="CD543" s="13" t="n">
        <v>0.011631</v>
      </c>
      <c r="CE543" s="13" t="n">
        <v>-0.018583</v>
      </c>
      <c r="CF543" s="13" t="n">
        <v>0.017882</v>
      </c>
      <c r="CG543" s="13" t="n">
        <v>0.026214</v>
      </c>
      <c r="CH543" s="13" t="n">
        <v>-0.046749</v>
      </c>
      <c r="CI543" s="13" t="n">
        <v>-0.022802</v>
      </c>
      <c r="CJ543" s="13" t="n">
        <v>0.160894</v>
      </c>
      <c r="CK543" s="13" t="n">
        <v>0.032226</v>
      </c>
      <c r="CL543" s="13" t="n">
        <v>0.008233</v>
      </c>
      <c r="CM543" s="13" t="n">
        <v>0.084093</v>
      </c>
      <c r="CN543" s="13" t="n">
        <v>0.07392</v>
      </c>
      <c r="CO543" s="13" t="n">
        <v>0.047877</v>
      </c>
      <c r="CP543" s="13" t="n">
        <v>0.036587</v>
      </c>
      <c r="CQ543" s="13" t="n">
        <v>-0.023503</v>
      </c>
      <c r="CR543" s="13" t="n">
        <v>-0.015461</v>
      </c>
      <c r="CS543" s="13" t="n">
        <v>0.012886</v>
      </c>
      <c r="CT543" s="13" t="n">
        <v>-0.007545</v>
      </c>
      <c r="CU543" s="13" t="n">
        <v>0.055337</v>
      </c>
      <c r="CV543" s="13" t="n">
        <v>-0.045384</v>
      </c>
      <c r="CW543" s="13" t="n">
        <v>0.058993</v>
      </c>
      <c r="CX543" s="13" t="n">
        <v>0.03027</v>
      </c>
      <c r="CY543" s="13" t="n">
        <v>0.000341</v>
      </c>
      <c r="CZ543" s="13" t="n">
        <v>0.039921</v>
      </c>
      <c r="DA543" s="13" t="n">
        <v>-0.05704</v>
      </c>
      <c r="DB543" s="13" t="n">
        <v>0.06335</v>
      </c>
      <c r="DC543" s="13" t="n">
        <v>-0.121937</v>
      </c>
      <c r="DD543" s="13" t="n">
        <v>0.073352</v>
      </c>
      <c r="DE543" s="13" t="n">
        <v>0.000433</v>
      </c>
      <c r="DF543" s="13" t="n">
        <v>-0.087957</v>
      </c>
      <c r="DG543" s="13" t="n">
        <v>0.158705</v>
      </c>
      <c r="DH543" s="13" t="n">
        <v>0.04735</v>
      </c>
      <c r="DI543" s="13" t="n">
        <v>-0.041334</v>
      </c>
      <c r="DJ543" s="13" t="n">
        <v>0.035402</v>
      </c>
      <c r="DK543" s="13" t="n">
        <v>-0.041951</v>
      </c>
      <c r="DL543" s="13" t="n">
        <v>-0.037313</v>
      </c>
      <c r="DM543" s="13" t="n">
        <v>0.024192</v>
      </c>
      <c r="DN543" s="13" t="n">
        <v>-0.072248</v>
      </c>
      <c r="DO543" s="13" t="n">
        <v>0.056433</v>
      </c>
      <c r="DP543" s="13" t="n">
        <v>0.052207</v>
      </c>
      <c r="DQ543" s="13" t="n">
        <v>-0.02907</v>
      </c>
      <c r="DR543" s="13" t="n">
        <v>-0.021396</v>
      </c>
      <c r="DS543" s="13" t="n">
        <v>-0.026849</v>
      </c>
      <c r="DT543" s="13" t="n">
        <v>0.086643</v>
      </c>
      <c r="DV543" s="13" t="n">
        <v>-0.102403</v>
      </c>
      <c r="DW543" s="13" t="n">
        <v>0.093288</v>
      </c>
      <c r="DX543" s="13" t="n">
        <v>0.01656</v>
      </c>
      <c r="DY543" s="13" t="n">
        <v>-0.010354</v>
      </c>
      <c r="DZ543" s="13" t="n">
        <v>0.055833</v>
      </c>
      <c r="EA543" s="13" t="n">
        <v>-0.073708</v>
      </c>
      <c r="EB543" s="13" t="n">
        <v>0.072932</v>
      </c>
      <c r="EC543" s="13" t="n">
        <v>0.009449</v>
      </c>
      <c r="ED543" s="13" t="n">
        <v>-0.046219</v>
      </c>
      <c r="EE543" s="13" t="n">
        <v>0.041285</v>
      </c>
      <c r="EF543" s="13" t="n">
        <v>0.017286</v>
      </c>
      <c r="EG543" s="13" t="n">
        <v>0.046172</v>
      </c>
      <c r="EH543" s="13" t="n">
        <v>0.029268</v>
      </c>
      <c r="EI543" s="13" t="n">
        <v>-0.046547</v>
      </c>
      <c r="EJ543" s="13" t="n">
        <v>-0.112724</v>
      </c>
      <c r="EK543" s="13" t="n">
        <v>-0.23014</v>
      </c>
      <c r="EL543" s="13" t="n">
        <v>0.159501</v>
      </c>
      <c r="EM543" s="13" t="n">
        <v>0.023512</v>
      </c>
      <c r="EN543" s="13" t="n">
        <v>0.003216</v>
      </c>
      <c r="EO543" s="13" t="n">
        <v>0.018249</v>
      </c>
      <c r="EP543" s="13" t="n">
        <v>0.00217</v>
      </c>
      <c r="EQ543" s="13" t="n">
        <v>-0.044559</v>
      </c>
      <c r="ER543" s="13" t="n">
        <v>0.000743</v>
      </c>
      <c r="ES543" s="13" t="n">
        <v>0.173423</v>
      </c>
      <c r="ET543" s="13" t="n">
        <v>0.038113</v>
      </c>
      <c r="EU543" s="13" t="n">
        <v>0.011759</v>
      </c>
      <c r="EV543" s="13" t="n">
        <v>0.0714</v>
      </c>
      <c r="EW543" s="13" t="n">
        <v>0.086885</v>
      </c>
      <c r="EX543" s="13" t="n">
        <v>0.043662</v>
      </c>
      <c r="EY543" s="13" t="n">
        <v>0.039444</v>
      </c>
      <c r="EZ543" s="13" t="n">
        <v>-0.026355</v>
      </c>
      <c r="FA543" s="13" t="n">
        <v>-0.027717</v>
      </c>
      <c r="FB543" s="13" t="n">
        <v>0.015767</v>
      </c>
      <c r="FC543" s="13" t="n">
        <v>-0.011866</v>
      </c>
      <c r="FD543" s="13" t="n">
        <v>0.058004</v>
      </c>
      <c r="FE543" s="13" t="n">
        <v>-0.04395</v>
      </c>
      <c r="FF543" s="13" t="n">
        <v>0.063957</v>
      </c>
      <c r="FG543" s="13" t="n">
        <v>0.023504</v>
      </c>
      <c r="FH543" s="13" t="n">
        <v>0.002904</v>
      </c>
      <c r="FI543" s="13" t="n">
        <v>0.038624</v>
      </c>
      <c r="FJ543" s="13" t="n">
        <v>-0.058055</v>
      </c>
      <c r="FK543" s="13" t="n">
        <v>0.06776</v>
      </c>
      <c r="FL543" s="13" t="n">
        <v>-0.125042</v>
      </c>
      <c r="FM543" s="13" t="n">
        <v>0.065659</v>
      </c>
      <c r="FN543" s="13" t="n">
        <v>-0.002083</v>
      </c>
      <c r="FO543" s="13" t="n">
        <v>-0.093846</v>
      </c>
      <c r="FP543" s="13" t="n">
        <v>0.114182</v>
      </c>
      <c r="FQ543" s="13" t="n">
        <v>0.060974</v>
      </c>
      <c r="FR543" s="13" t="n">
        <v>-0.036693</v>
      </c>
      <c r="FS543" s="13" t="n">
        <v>0.04132</v>
      </c>
      <c r="FT543" s="13" t="n">
        <v>-0.044028</v>
      </c>
      <c r="FU543" s="13" t="n">
        <v>-0.015674</v>
      </c>
      <c r="FV543" s="13" t="n">
        <v>0.01281</v>
      </c>
      <c r="FW543" s="13" t="n">
        <v>-0.072714</v>
      </c>
      <c r="FX543" s="13" t="n">
        <v>0.061257</v>
      </c>
      <c r="FY543" s="13" t="n">
        <v>0.062813</v>
      </c>
      <c r="FZ543" s="13" t="n">
        <v>-0.040058</v>
      </c>
      <c r="GA543" s="13" t="n">
        <v>-0.023958</v>
      </c>
      <c r="GB543" s="13" t="n">
        <v>-0.022377</v>
      </c>
      <c r="GC543" s="13" t="n">
        <v>0.082148</v>
      </c>
    </row>
    <row r="544" customFormat="false" ht="15" hidden="false" customHeight="false" outlineLevel="0" collapsed="false">
      <c r="B544" s="8" t="str">
        <f aca="false">Deals!B544</f>
        <v>Rtx Corporation</v>
      </c>
      <c r="C544" s="12" t="n">
        <v>1</v>
      </c>
      <c r="D544" s="13" t="n">
        <v>-0.126067</v>
      </c>
      <c r="E544" s="13" t="n">
        <v>0.108847</v>
      </c>
      <c r="F544" s="13" t="n">
        <v>0.070594</v>
      </c>
      <c r="G544" s="13" t="n">
        <v>0.025623</v>
      </c>
      <c r="H544" s="13" t="n">
        <v>0.106447</v>
      </c>
      <c r="I544" s="13" t="n">
        <v>-0.109214</v>
      </c>
      <c r="J544" s="13" t="n">
        <v>0.030879</v>
      </c>
      <c r="K544" s="13" t="n">
        <v>0.026114</v>
      </c>
      <c r="L544" s="13" t="n">
        <v>-0.019648</v>
      </c>
      <c r="M544" s="13" t="n">
        <v>0.048219</v>
      </c>
      <c r="N544" s="13" t="n">
        <v>0.051714</v>
      </c>
      <c r="O544" s="13" t="n">
        <v>0.038271</v>
      </c>
      <c r="P544" s="13" t="n">
        <v>0.009573</v>
      </c>
      <c r="Q544" s="13" t="n">
        <v>0.002938</v>
      </c>
      <c r="R544" s="13" t="n">
        <v>-0.125666</v>
      </c>
      <c r="S544" s="13" t="n">
        <v>-0.277663</v>
      </c>
      <c r="T544" s="13" t="n">
        <v>-0.312944</v>
      </c>
      <c r="U544" s="13" t="n">
        <v>0.002854</v>
      </c>
      <c r="V544" s="13" t="n">
        <v>-0.044947</v>
      </c>
      <c r="W544" s="13" t="n">
        <v>-0.080169</v>
      </c>
      <c r="X544" s="13" t="n">
        <v>0.084598</v>
      </c>
      <c r="Y544" s="13" t="n">
        <v>-0.056721</v>
      </c>
      <c r="Z544" s="13" t="n">
        <v>-0.055961</v>
      </c>
      <c r="AA544" s="13" t="n">
        <v>0.329068</v>
      </c>
      <c r="AB544" s="13" t="n">
        <v>-0.002928</v>
      </c>
      <c r="AC544" s="13" t="n">
        <v>-0.066844</v>
      </c>
      <c r="AD544" s="13" t="n">
        <v>0.085943</v>
      </c>
      <c r="AE544" s="13" t="n">
        <v>0.073344</v>
      </c>
      <c r="AF544" s="13" t="n">
        <v>0.077262</v>
      </c>
      <c r="AG544" s="13" t="n">
        <v>0.07184</v>
      </c>
      <c r="AH544" s="13" t="n">
        <v>-0.038327</v>
      </c>
      <c r="AI544" s="13" t="n">
        <v>0.019224</v>
      </c>
      <c r="AJ544" s="13" t="n">
        <v>-0.019321</v>
      </c>
      <c r="AK544" s="13" t="n">
        <v>0.014158</v>
      </c>
      <c r="AL544" s="13" t="n">
        <v>0.033737</v>
      </c>
      <c r="AM544" s="13" t="n">
        <v>-0.083615</v>
      </c>
      <c r="AN544" s="13" t="n">
        <v>0.06352</v>
      </c>
      <c r="AO544" s="13" t="n">
        <v>0.04799</v>
      </c>
      <c r="AP544" s="13" t="n">
        <v>0.144362</v>
      </c>
      <c r="AQ544" s="13" t="n">
        <v>-0.035346</v>
      </c>
      <c r="AR544" s="13" t="n">
        <v>-0.041991</v>
      </c>
      <c r="AS544" s="13" t="n">
        <v>0.008008</v>
      </c>
      <c r="AT544" s="13" t="n">
        <v>0.010408</v>
      </c>
      <c r="AU544" s="13" t="n">
        <v>-0.030174</v>
      </c>
      <c r="AV544" s="13" t="n">
        <v>-0.03122</v>
      </c>
      <c r="AW544" s="13" t="n">
        <v>-0.087911</v>
      </c>
      <c r="AX544" s="13" t="n">
        <v>0.158319</v>
      </c>
      <c r="AY544" s="13" t="n">
        <v>0.046931</v>
      </c>
      <c r="AZ544" s="13" t="n">
        <v>0.022285</v>
      </c>
      <c r="BA544" s="13" t="n">
        <v>-0.010602</v>
      </c>
      <c r="BB544" s="13" t="n">
        <v>-0.012118</v>
      </c>
      <c r="BC544" s="13" t="n">
        <v>-0.001631</v>
      </c>
      <c r="BD544" s="13" t="n">
        <v>0.020116</v>
      </c>
      <c r="BE544" s="13" t="n">
        <v>-0.071772</v>
      </c>
      <c r="BF544" s="13" t="n">
        <v>0.063165</v>
      </c>
      <c r="BG544" s="13" t="n">
        <v>-0.102389</v>
      </c>
      <c r="BH544" s="13" t="n">
        <v>-0.014784</v>
      </c>
      <c r="BI544" s="13" t="n">
        <v>-0.163529</v>
      </c>
      <c r="BJ544" s="13" t="n">
        <v>0.130888</v>
      </c>
      <c r="BK544" s="13" t="n">
        <v>0.008355</v>
      </c>
      <c r="BM544" s="13" t="n">
        <v>-0.071962</v>
      </c>
      <c r="BN544" s="13" t="n">
        <v>0.06413</v>
      </c>
      <c r="BO544" s="13" t="n">
        <v>0.028411</v>
      </c>
      <c r="BP544" s="13" t="n">
        <v>0.01843</v>
      </c>
      <c r="BQ544" s="13" t="n">
        <v>0.031167</v>
      </c>
      <c r="BR544" s="13" t="n">
        <v>-0.055806</v>
      </c>
      <c r="BS544" s="13" t="n">
        <v>0.058061</v>
      </c>
      <c r="BT544" s="13" t="n">
        <v>0.020209</v>
      </c>
      <c r="BU544" s="13" t="n">
        <v>-0.022763</v>
      </c>
      <c r="BV544" s="13" t="n">
        <v>0.014975</v>
      </c>
      <c r="BW544" s="13" t="n">
        <v>0.017711</v>
      </c>
      <c r="BX544" s="13" t="n">
        <v>0.045297</v>
      </c>
      <c r="BY544" s="13" t="n">
        <v>0.016053</v>
      </c>
      <c r="BZ544" s="13" t="n">
        <v>0.005051</v>
      </c>
      <c r="CA544" s="13" t="n">
        <v>-0.080365</v>
      </c>
      <c r="CB544" s="13" t="n">
        <v>-0.110253</v>
      </c>
      <c r="CC544" s="13" t="n">
        <v>0.135805</v>
      </c>
      <c r="CD544" s="13" t="n">
        <v>0.054962</v>
      </c>
      <c r="CE544" s="13" t="n">
        <v>-0.008925</v>
      </c>
      <c r="CF544" s="13" t="n">
        <v>0.053871</v>
      </c>
      <c r="CG544" s="13" t="n">
        <v>0.063251</v>
      </c>
      <c r="CH544" s="13" t="n">
        <v>-0.033897</v>
      </c>
      <c r="CI544" s="13" t="n">
        <v>0.001671</v>
      </c>
      <c r="CJ544" s="13" t="n">
        <v>0.095437</v>
      </c>
      <c r="CK544" s="13" t="n">
        <v>0.018008</v>
      </c>
      <c r="CL544" s="13" t="n">
        <v>-0.004263</v>
      </c>
      <c r="CM544" s="13" t="n">
        <v>0.033434</v>
      </c>
      <c r="CN544" s="13" t="n">
        <v>0.050128</v>
      </c>
      <c r="CO544" s="13" t="n">
        <v>0.057761</v>
      </c>
      <c r="CP544" s="13" t="n">
        <v>0.008179</v>
      </c>
      <c r="CQ544" s="13" t="n">
        <v>0.014271</v>
      </c>
      <c r="CR544" s="13" t="n">
        <v>0.031948</v>
      </c>
      <c r="CS544" s="13" t="n">
        <v>0.041276</v>
      </c>
      <c r="CT544" s="13" t="n">
        <v>-0.062381</v>
      </c>
      <c r="CU544" s="13" t="n">
        <v>0.056413</v>
      </c>
      <c r="CV544" s="13" t="n">
        <v>-0.030068</v>
      </c>
      <c r="CW544" s="13" t="n">
        <v>0.052595</v>
      </c>
      <c r="CX544" s="13" t="n">
        <v>-0.063404</v>
      </c>
      <c r="CY544" s="13" t="n">
        <v>-0.043294</v>
      </c>
      <c r="CZ544" s="13" t="n">
        <v>0.035373</v>
      </c>
      <c r="DA544" s="13" t="n">
        <v>-0.092215</v>
      </c>
      <c r="DB544" s="13" t="n">
        <v>-0.003193</v>
      </c>
      <c r="DC544" s="13" t="n">
        <v>-0.055016</v>
      </c>
      <c r="DD544" s="13" t="n">
        <v>0.054082</v>
      </c>
      <c r="DE544" s="13" t="n">
        <v>-0.03048</v>
      </c>
      <c r="DF544" s="13" t="n">
        <v>-0.053718</v>
      </c>
      <c r="DG544" s="13" t="n">
        <v>0.074071</v>
      </c>
      <c r="DH544" s="13" t="n">
        <v>0.066348</v>
      </c>
      <c r="DI544" s="13" t="n">
        <v>-0.037114</v>
      </c>
      <c r="DJ544" s="13" t="n">
        <v>0.019238</v>
      </c>
      <c r="DK544" s="13" t="n">
        <v>-0.021663</v>
      </c>
      <c r="DL544" s="13" t="n">
        <v>0.032915</v>
      </c>
      <c r="DM544" s="13" t="n">
        <v>0.01434</v>
      </c>
      <c r="DN544" s="13" t="n">
        <v>-0.011454</v>
      </c>
      <c r="DO544" s="13" t="n">
        <v>0.054518</v>
      </c>
      <c r="DP544" s="13" t="n">
        <v>0.062584</v>
      </c>
      <c r="DQ544" s="13" t="n">
        <v>-0.00811</v>
      </c>
      <c r="DR544" s="13" t="n">
        <v>-0.043722</v>
      </c>
      <c r="DS544" s="13" t="n">
        <v>-0.049086</v>
      </c>
      <c r="DT544" s="13" t="n">
        <v>0.069409</v>
      </c>
      <c r="DV544" s="13" t="n">
        <v>-0.084039</v>
      </c>
      <c r="DW544" s="13" t="n">
        <v>0.092672</v>
      </c>
      <c r="DX544" s="13" t="n">
        <v>0.043486</v>
      </c>
      <c r="DY544" s="13" t="n">
        <v>0.014581</v>
      </c>
      <c r="DZ544" s="13" t="n">
        <v>0.04534</v>
      </c>
      <c r="EA544" s="13" t="n">
        <v>-0.065902</v>
      </c>
      <c r="EB544" s="13" t="n">
        <v>0.075383</v>
      </c>
      <c r="EC544" s="13" t="n">
        <v>0.012329</v>
      </c>
      <c r="ED544" s="13" t="n">
        <v>-0.022197</v>
      </c>
      <c r="EE544" s="13" t="n">
        <v>0.023116</v>
      </c>
      <c r="EF544" s="13" t="n">
        <v>0.000244</v>
      </c>
      <c r="EG544" s="13" t="n">
        <v>0.048315</v>
      </c>
      <c r="EH544" s="13" t="n">
        <v>0.022668</v>
      </c>
      <c r="EI544" s="13" t="n">
        <v>-0.001616</v>
      </c>
      <c r="EJ544" s="13" t="n">
        <v>-0.082904</v>
      </c>
      <c r="EK544" s="13" t="n">
        <v>-0.150934</v>
      </c>
      <c r="EL544" s="13" t="n">
        <v>0.150875</v>
      </c>
      <c r="EM544" s="13" t="n">
        <v>0.060166</v>
      </c>
      <c r="EN544" s="13" t="n">
        <v>0.013725</v>
      </c>
      <c r="EO544" s="13" t="n">
        <v>0.051247</v>
      </c>
      <c r="EP544" s="13" t="n">
        <v>0.043716</v>
      </c>
      <c r="EQ544" s="13" t="n">
        <v>-0.011563</v>
      </c>
      <c r="ER544" s="13" t="n">
        <v>-0.010968</v>
      </c>
      <c r="ES544" s="13" t="n">
        <v>0.107181</v>
      </c>
      <c r="ET544" s="13" t="n">
        <v>0.030363</v>
      </c>
      <c r="EU544" s="13" t="n">
        <v>-0.005163</v>
      </c>
      <c r="EV544" s="13" t="n">
        <v>0.036358</v>
      </c>
      <c r="EW544" s="13" t="n">
        <v>0.054406</v>
      </c>
      <c r="EX544" s="13" t="n">
        <v>0.037926</v>
      </c>
      <c r="EY544" s="13" t="n">
        <v>0.009424</v>
      </c>
      <c r="EZ544" s="13" t="n">
        <v>0.005841</v>
      </c>
      <c r="FA544" s="13" t="n">
        <v>0.007504</v>
      </c>
      <c r="FB544" s="13" t="n">
        <v>0.018091</v>
      </c>
      <c r="FC544" s="13" t="n">
        <v>-0.045445</v>
      </c>
      <c r="FD544" s="13" t="n">
        <v>0.054598</v>
      </c>
      <c r="FE544" s="13" t="n">
        <v>-0.036521</v>
      </c>
      <c r="FF544" s="13" t="n">
        <v>0.062596</v>
      </c>
      <c r="FG544" s="13" t="n">
        <v>-0.052353</v>
      </c>
      <c r="FH544" s="13" t="n">
        <v>-0.01718</v>
      </c>
      <c r="FI544" s="13" t="n">
        <v>0.02918</v>
      </c>
      <c r="FJ544" s="13" t="n">
        <v>-0.064922</v>
      </c>
      <c r="FK544" s="13" t="n">
        <v>0.00681</v>
      </c>
      <c r="FL544" s="13" t="n">
        <v>-0.072194</v>
      </c>
      <c r="FM544" s="13" t="n">
        <v>0.087506</v>
      </c>
      <c r="FN544" s="13" t="n">
        <v>-0.022641</v>
      </c>
      <c r="FO544" s="13" t="n">
        <v>-0.065037</v>
      </c>
      <c r="FP544" s="13" t="n">
        <v>0.097577</v>
      </c>
      <c r="FQ544" s="13" t="n">
        <v>0.065188</v>
      </c>
      <c r="FR544" s="13" t="n">
        <v>-0.052193</v>
      </c>
      <c r="FS544" s="13" t="n">
        <v>0.04789</v>
      </c>
      <c r="FT544" s="13" t="n">
        <v>-0.022741</v>
      </c>
      <c r="FU544" s="13" t="n">
        <v>0.007548</v>
      </c>
      <c r="FV544" s="13" t="n">
        <v>0.004502</v>
      </c>
      <c r="FW544" s="13" t="n">
        <v>-0.023821</v>
      </c>
      <c r="FX544" s="13" t="n">
        <v>0.074965</v>
      </c>
      <c r="FY544" s="13" t="n">
        <v>0.043995</v>
      </c>
      <c r="FZ544" s="13" t="n">
        <v>-0.029982</v>
      </c>
      <c r="GA544" s="13" t="n">
        <v>-0.049891</v>
      </c>
      <c r="GB544" s="13" t="n">
        <v>-0.058507</v>
      </c>
      <c r="GC544" s="13" t="n">
        <v>0.075235</v>
      </c>
    </row>
    <row r="545" customFormat="false" ht="15" hidden="false" customHeight="false" outlineLevel="0" collapsed="false">
      <c r="B545" s="8" t="str">
        <f aca="false">Deals!B545</f>
        <v>Air Transport Services Group, Inc.</v>
      </c>
      <c r="C545" s="12" t="n">
        <v>1</v>
      </c>
      <c r="D545" s="13" t="n">
        <v>0.230977</v>
      </c>
      <c r="E545" s="13" t="n">
        <v>0.04121</v>
      </c>
      <c r="F545" s="13" t="n">
        <v>-0.020211</v>
      </c>
      <c r="G545" s="13" t="n">
        <v>-0.009454</v>
      </c>
      <c r="H545" s="13" t="n">
        <v>0.020824</v>
      </c>
      <c r="I545" s="13" t="n">
        <v>-0.067573</v>
      </c>
      <c r="J545" s="13" t="n">
        <v>0.112124</v>
      </c>
      <c r="K545" s="13" t="n">
        <v>-0.044672</v>
      </c>
      <c r="L545" s="13" t="n">
        <v>-0.133419</v>
      </c>
      <c r="M545" s="13" t="n">
        <v>0.040594</v>
      </c>
      <c r="N545" s="13" t="n">
        <v>-0.005233</v>
      </c>
      <c r="O545" s="13" t="n">
        <v>0.176949</v>
      </c>
      <c r="P545" s="13" t="n">
        <v>-0.046729</v>
      </c>
      <c r="Q545" s="13" t="n">
        <v>-0.106138</v>
      </c>
      <c r="R545" s="13" t="n">
        <v>-0.1464</v>
      </c>
      <c r="S545" s="13" t="n">
        <v>0.021229</v>
      </c>
      <c r="T545" s="13" t="n">
        <v>0.107221</v>
      </c>
      <c r="U545" s="13" t="n">
        <v>0.064229</v>
      </c>
      <c r="V545" s="13" t="n">
        <v>0.03389</v>
      </c>
      <c r="W545" s="13" t="n">
        <v>0.094297</v>
      </c>
      <c r="X545" s="13" t="n">
        <v>0.043086</v>
      </c>
      <c r="Y545" s="13" t="n">
        <v>-0.014162</v>
      </c>
      <c r="Z545" s="13" t="n">
        <v>0.118915</v>
      </c>
      <c r="AA545" s="13" t="n">
        <v>0.096291</v>
      </c>
      <c r="AB545" s="13" t="n">
        <v>0.019519</v>
      </c>
      <c r="AC545" s="13" t="n">
        <v>-0.189215</v>
      </c>
      <c r="AD545" s="13" t="n">
        <v>0.044471</v>
      </c>
      <c r="AE545" s="13" t="n">
        <v>0.102487</v>
      </c>
      <c r="AF545" s="13" t="n">
        <v>-0.100478</v>
      </c>
      <c r="AG545" s="13" t="n">
        <v>-0.056231</v>
      </c>
      <c r="AH545" s="13" t="n">
        <v>-0.064815</v>
      </c>
      <c r="AI545" s="13" t="n">
        <v>0.041756</v>
      </c>
      <c r="AJ545" s="13" t="n">
        <v>0.131818</v>
      </c>
      <c r="AK545" s="13" t="n">
        <v>-0.057685</v>
      </c>
      <c r="AL545" s="13" t="n">
        <v>-0.035645</v>
      </c>
      <c r="AM545" s="13" t="n">
        <v>-0.008035</v>
      </c>
      <c r="AN545" s="13" t="n">
        <v>0.189955</v>
      </c>
      <c r="AO545" s="13" t="n">
        <v>-0.086113</v>
      </c>
      <c r="AP545" s="13" t="n">
        <v>0.173557</v>
      </c>
      <c r="AQ545" s="13" t="n">
        <v>0.061568</v>
      </c>
      <c r="AR545" s="13" t="n">
        <v>-0.064275</v>
      </c>
      <c r="AS545" s="13" t="n">
        <v>-0.034505</v>
      </c>
      <c r="AT545" s="13" t="n">
        <v>-0.049305</v>
      </c>
      <c r="AU545" s="13" t="n">
        <v>0.090846</v>
      </c>
      <c r="AV545" s="13" t="n">
        <v>-0.038609</v>
      </c>
      <c r="AW545" s="13" t="n">
        <v>-0.200465</v>
      </c>
      <c r="AX545" s="13" t="n">
        <v>0.212121</v>
      </c>
      <c r="AY545" s="13" t="n">
        <v>-0.039726</v>
      </c>
      <c r="AZ545" s="13" t="n">
        <v>-0.073466</v>
      </c>
      <c r="BA545" s="13" t="n">
        <v>0.089684</v>
      </c>
      <c r="BB545" s="13" t="n">
        <v>-0.260685</v>
      </c>
      <c r="BC545" s="13" t="n">
        <v>-0.004778</v>
      </c>
      <c r="BD545" s="13" t="n">
        <v>-0.024964</v>
      </c>
      <c r="BE545" s="13" t="n">
        <v>-0.177745</v>
      </c>
      <c r="BF545" s="13" t="n">
        <v>0.12994</v>
      </c>
      <c r="BG545" s="13" t="n">
        <v>0.068362</v>
      </c>
      <c r="BH545" s="13" t="n">
        <v>0.069444</v>
      </c>
      <c r="BI545" s="13" t="n">
        <v>-0.032004</v>
      </c>
      <c r="BJ545" s="13" t="n">
        <v>-0.06229</v>
      </c>
      <c r="BK545" s="13" t="n">
        <v>-0.187021</v>
      </c>
      <c r="BM545" s="13" t="n">
        <v>-0.115803</v>
      </c>
      <c r="BN545" s="13" t="n">
        <v>0.097285</v>
      </c>
      <c r="BO545" s="13" t="n">
        <v>0.058438</v>
      </c>
      <c r="BP545" s="13" t="n">
        <v>-0.031017</v>
      </c>
      <c r="BQ545" s="13" t="n">
        <v>0.038819</v>
      </c>
      <c r="BR545" s="13" t="n">
        <v>-0.077642</v>
      </c>
      <c r="BS545" s="13" t="n">
        <v>0.089304</v>
      </c>
      <c r="BT545" s="13" t="n">
        <v>0.00738</v>
      </c>
      <c r="BU545" s="13" t="n">
        <v>-0.047928</v>
      </c>
      <c r="BV545" s="13" t="n">
        <v>0.03855</v>
      </c>
      <c r="BW545" s="13" t="n">
        <v>0.017423</v>
      </c>
      <c r="BX545" s="13" t="n">
        <v>0.029992</v>
      </c>
      <c r="BY545" s="13" t="n">
        <v>0.062799</v>
      </c>
      <c r="BZ545" s="13" t="n">
        <v>-0.054286</v>
      </c>
      <c r="CA545" s="13" t="n">
        <v>-0.108629</v>
      </c>
      <c r="CB545" s="13" t="n">
        <v>-0.21823</v>
      </c>
      <c r="CC545" s="13" t="n">
        <v>0.125835</v>
      </c>
      <c r="CD545" s="13" t="n">
        <v>0.038045</v>
      </c>
      <c r="CE545" s="13" t="n">
        <v>0.037525</v>
      </c>
      <c r="CF545" s="13" t="n">
        <v>0.036019</v>
      </c>
      <c r="CG545" s="13" t="n">
        <v>0.045969</v>
      </c>
      <c r="CH545" s="13" t="n">
        <v>-0.050916</v>
      </c>
      <c r="CI545" s="13" t="n">
        <v>0.024776</v>
      </c>
      <c r="CJ545" s="13" t="n">
        <v>0.183297</v>
      </c>
      <c r="CK545" s="13" t="n">
        <v>0.08958</v>
      </c>
      <c r="CL545" s="13" t="n">
        <v>0.077042</v>
      </c>
      <c r="CM545" s="13" t="n">
        <v>0.09566</v>
      </c>
      <c r="CN545" s="13" t="n">
        <v>0.02182</v>
      </c>
      <c r="CO545" s="13" t="n">
        <v>0.023396</v>
      </c>
      <c r="CP545" s="13" t="n">
        <v>0.011055</v>
      </c>
      <c r="CQ545" s="13" t="n">
        <v>0.012853</v>
      </c>
      <c r="CR545" s="13" t="n">
        <v>-0.018155</v>
      </c>
      <c r="CS545" s="13" t="n">
        <v>0.013589</v>
      </c>
      <c r="CT545" s="13" t="n">
        <v>-0.034063</v>
      </c>
      <c r="CU545" s="13" t="n">
        <v>0.039859</v>
      </c>
      <c r="CV545" s="13" t="n">
        <v>0.0057</v>
      </c>
      <c r="CW545" s="13" t="n">
        <v>0.0589</v>
      </c>
      <c r="CX545" s="13" t="n">
        <v>-0.095829</v>
      </c>
      <c r="CY545" s="13" t="n">
        <v>0.005483</v>
      </c>
      <c r="CZ545" s="13" t="n">
        <v>0.017931</v>
      </c>
      <c r="DA545" s="13" t="n">
        <v>-0.080424</v>
      </c>
      <c r="DB545" s="13" t="n">
        <v>0.023442</v>
      </c>
      <c r="DC545" s="13" t="n">
        <v>-0.072115</v>
      </c>
      <c r="DD545" s="13" t="n">
        <v>0.115972</v>
      </c>
      <c r="DE545" s="13" t="n">
        <v>-0.044554</v>
      </c>
      <c r="DF545" s="13" t="n">
        <v>-0.114803</v>
      </c>
      <c r="DG545" s="13" t="n">
        <v>0.104466</v>
      </c>
      <c r="DH545" s="13" t="n">
        <v>0.004422</v>
      </c>
      <c r="DI545" s="13" t="n">
        <v>-0.070133</v>
      </c>
      <c r="DJ545" s="13" t="n">
        <v>0.1231</v>
      </c>
      <c r="DK545" s="13" t="n">
        <v>-0.00465</v>
      </c>
      <c r="DL545" s="13" t="n">
        <v>-0.032965</v>
      </c>
      <c r="DM545" s="13" t="n">
        <v>-0.032649</v>
      </c>
      <c r="DN545" s="13" t="n">
        <v>0.019558</v>
      </c>
      <c r="DO545" s="13" t="n">
        <v>0.091615</v>
      </c>
      <c r="DP545" s="13" t="n">
        <v>0.061544</v>
      </c>
      <c r="DQ545" s="13" t="n">
        <v>-0.036861</v>
      </c>
      <c r="DR545" s="13" t="n">
        <v>-0.046311</v>
      </c>
      <c r="DS545" s="13" t="n">
        <v>-0.069716</v>
      </c>
      <c r="DT545" s="13" t="n">
        <v>0.086093</v>
      </c>
      <c r="DV545" s="13" t="n">
        <v>-0.11858</v>
      </c>
      <c r="DW545" s="13" t="n">
        <v>0.107668</v>
      </c>
      <c r="DX545" s="13" t="n">
        <v>0.069291</v>
      </c>
      <c r="DY545" s="13" t="n">
        <v>-0.031799</v>
      </c>
      <c r="DZ545" s="13" t="n">
        <v>0.039109</v>
      </c>
      <c r="EA545" s="13" t="n">
        <v>-0.086469</v>
      </c>
      <c r="EB545" s="13" t="n">
        <v>0.092211</v>
      </c>
      <c r="EC545" s="13" t="n">
        <v>0.00861</v>
      </c>
      <c r="ED545" s="13" t="n">
        <v>-0.049638</v>
      </c>
      <c r="EE545" s="13" t="n">
        <v>0.039134</v>
      </c>
      <c r="EF545" s="13" t="n">
        <v>0.011202</v>
      </c>
      <c r="EG545" s="13" t="n">
        <v>0.027912</v>
      </c>
      <c r="EH545" s="13" t="n">
        <v>0.083354</v>
      </c>
      <c r="EI545" s="13" t="n">
        <v>-0.059186</v>
      </c>
      <c r="EJ545" s="13" t="n">
        <v>-0.109853</v>
      </c>
      <c r="EK545" s="13" t="n">
        <v>-0.227682</v>
      </c>
      <c r="EL545" s="13" t="n">
        <v>0.160596</v>
      </c>
      <c r="EM545" s="13" t="n">
        <v>0.052385</v>
      </c>
      <c r="EN545" s="13" t="n">
        <v>0.041493</v>
      </c>
      <c r="EO545" s="13" t="n">
        <v>0.029421</v>
      </c>
      <c r="EP545" s="13" t="n">
        <v>0.038437</v>
      </c>
      <c r="EQ545" s="13" t="n">
        <v>-0.05288</v>
      </c>
      <c r="ER545" s="13" t="n">
        <v>0.030608</v>
      </c>
      <c r="ES545" s="13" t="n">
        <v>0.193071</v>
      </c>
      <c r="ET545" s="13" t="n">
        <v>0.097805</v>
      </c>
      <c r="EU545" s="13" t="n">
        <v>0.082572</v>
      </c>
      <c r="EV545" s="13" t="n">
        <v>0.092176</v>
      </c>
      <c r="EW545" s="13" t="n">
        <v>0.032457</v>
      </c>
      <c r="EX545" s="13" t="n">
        <v>0.023833</v>
      </c>
      <c r="EY545" s="13" t="n">
        <v>0.016413</v>
      </c>
      <c r="EZ545" s="13" t="n">
        <v>0.003494</v>
      </c>
      <c r="FA545" s="13" t="n">
        <v>-0.023492</v>
      </c>
      <c r="FB545" s="13" t="n">
        <v>0.010659</v>
      </c>
      <c r="FC545" s="13" t="n">
        <v>-0.035282</v>
      </c>
      <c r="FD545" s="13" t="n">
        <v>0.041156</v>
      </c>
      <c r="FE545" s="13" t="n">
        <v>-0.003587</v>
      </c>
      <c r="FF545" s="13" t="n">
        <v>0.054826</v>
      </c>
      <c r="FG545" s="13" t="n">
        <v>-0.097752</v>
      </c>
      <c r="FH545" s="13" t="n">
        <v>0.003239</v>
      </c>
      <c r="FI545" s="13" t="n">
        <v>0.007621</v>
      </c>
      <c r="FJ545" s="13" t="n">
        <v>-0.080781</v>
      </c>
      <c r="FK545" s="13" t="n">
        <v>0.012501</v>
      </c>
      <c r="FL545" s="13" t="n">
        <v>-0.060414</v>
      </c>
      <c r="FM545" s="13" t="n">
        <v>0.113842</v>
      </c>
      <c r="FN545" s="13" t="n">
        <v>-0.039008</v>
      </c>
      <c r="FO545" s="13" t="n">
        <v>-0.119468</v>
      </c>
      <c r="FP545" s="13" t="n">
        <v>0.105606</v>
      </c>
      <c r="FQ545" s="13" t="n">
        <v>0.003522</v>
      </c>
      <c r="FR545" s="13" t="n">
        <v>-0.065539</v>
      </c>
      <c r="FS545" s="13" t="n">
        <v>0.134282</v>
      </c>
      <c r="FT545" s="13" t="n">
        <v>-0.02221</v>
      </c>
      <c r="FU545" s="13" t="n">
        <v>-0.049024</v>
      </c>
      <c r="FV545" s="13" t="n">
        <v>-0.025935</v>
      </c>
      <c r="FW545" s="13" t="n">
        <v>0.015862</v>
      </c>
      <c r="FX545" s="13" t="n">
        <v>0.096287</v>
      </c>
      <c r="FY545" s="13" t="n">
        <v>0.061646</v>
      </c>
      <c r="FZ545" s="13" t="n">
        <v>-0.040878</v>
      </c>
      <c r="GA545" s="13" t="n">
        <v>-0.054465</v>
      </c>
      <c r="GB545" s="13" t="n">
        <v>-0.078234</v>
      </c>
      <c r="GC545" s="13" t="n">
        <v>0.101981</v>
      </c>
    </row>
    <row r="546" customFormat="false" ht="15" hidden="false" customHeight="false" outlineLevel="0" collapsed="false">
      <c r="B546" s="8" t="str">
        <f aca="false">Deals!B546</f>
        <v>SP Plus Corp</v>
      </c>
      <c r="C546" s="12" t="n">
        <v>1</v>
      </c>
      <c r="D546" s="13" t="n">
        <v>-0.025404</v>
      </c>
      <c r="E546" s="13" t="n">
        <v>0.120515</v>
      </c>
      <c r="F546" s="13" t="n">
        <v>0.039275</v>
      </c>
      <c r="G546" s="13" t="n">
        <v>-0.00814</v>
      </c>
      <c r="H546" s="13" t="n">
        <v>0.011723</v>
      </c>
      <c r="I546" s="13" t="n">
        <v>-0.101101</v>
      </c>
      <c r="J546" s="13" t="n">
        <v>0.029004</v>
      </c>
      <c r="K546" s="13" t="n">
        <v>0.081428</v>
      </c>
      <c r="L546" s="13" t="n">
        <v>-0.000579</v>
      </c>
      <c r="M546" s="13" t="n">
        <v>0.072153</v>
      </c>
      <c r="N546" s="13" t="n">
        <v>0.193784</v>
      </c>
      <c r="O546" s="13" t="n">
        <v>-0.007245</v>
      </c>
      <c r="P546" s="13" t="n">
        <v>-0.032383</v>
      </c>
      <c r="Q546" s="13" t="n">
        <v>-0.014612</v>
      </c>
      <c r="R546" s="13" t="n">
        <v>-0.126764</v>
      </c>
      <c r="S546" s="13" t="n">
        <v>-0.431663</v>
      </c>
      <c r="T546" s="13" t="n">
        <v>0.016386</v>
      </c>
      <c r="U546" s="13" t="n">
        <v>-0.034139</v>
      </c>
      <c r="V546" s="13" t="n">
        <v>0.016691</v>
      </c>
      <c r="W546" s="13" t="n">
        <v>-0.232738</v>
      </c>
      <c r="X546" s="13" t="n">
        <v>0.290749</v>
      </c>
      <c r="Y546" s="13" t="n">
        <v>-0.124817</v>
      </c>
      <c r="Z546" s="13" t="n">
        <v>0.026741</v>
      </c>
      <c r="AA546" s="13" t="n">
        <v>0.543136</v>
      </c>
      <c r="AB546" s="13" t="n">
        <v>0.013713</v>
      </c>
      <c r="AC546" s="13" t="n">
        <v>0.005897</v>
      </c>
      <c r="AD546" s="13" t="n">
        <v>0.143103</v>
      </c>
      <c r="AE546" s="13" t="n">
        <v>-0.01086</v>
      </c>
      <c r="AF546" s="13" t="n">
        <v>0.046966</v>
      </c>
      <c r="AG546" s="13" t="n">
        <v>-0.047772</v>
      </c>
      <c r="AH546" s="13" t="n">
        <v>-0.06424</v>
      </c>
      <c r="AI546" s="13" t="n">
        <v>0.071919</v>
      </c>
      <c r="AJ546" s="13" t="n">
        <v>-0.012199</v>
      </c>
      <c r="AK546" s="13" t="n">
        <v>-0.053103</v>
      </c>
      <c r="AL546" s="13" t="n">
        <v>0.051516</v>
      </c>
      <c r="AM546" s="13" t="n">
        <v>-0.15938</v>
      </c>
      <c r="AN546" s="13" t="n">
        <v>0.040944</v>
      </c>
      <c r="AO546" s="13" t="n">
        <v>-0.001417</v>
      </c>
      <c r="AP546" s="13" t="n">
        <v>0.059262</v>
      </c>
      <c r="AQ546" s="13" t="n">
        <v>0.050586</v>
      </c>
      <c r="AR546" s="13" t="n">
        <v>-0.091199</v>
      </c>
      <c r="AS546" s="13" t="n">
        <v>0.121404</v>
      </c>
      <c r="AT546" s="13" t="n">
        <v>-0.038798</v>
      </c>
      <c r="AU546" s="13" t="n">
        <v>0.115234</v>
      </c>
      <c r="AV546" s="13" t="n">
        <v>-0.032691</v>
      </c>
      <c r="AW546" s="13" t="n">
        <v>-0.054919</v>
      </c>
      <c r="AX546" s="13" t="n">
        <v>0.182312</v>
      </c>
      <c r="AY546" s="13" t="n">
        <v>-0.057791</v>
      </c>
      <c r="AZ546" s="13" t="n">
        <v>-0.004872</v>
      </c>
      <c r="BA546" s="13" t="n">
        <v>0.086118</v>
      </c>
      <c r="BB546" s="13" t="n">
        <v>-0.097852</v>
      </c>
      <c r="BC546" s="13" t="n">
        <v>0.007937</v>
      </c>
      <c r="BD546" s="13" t="n">
        <v>-0.0035</v>
      </c>
      <c r="BE546" s="13" t="n">
        <v>0.065555</v>
      </c>
      <c r="BF546" s="13" t="n">
        <v>0.074155</v>
      </c>
      <c r="BG546" s="13" t="n">
        <v>-0.016875</v>
      </c>
      <c r="BH546" s="13" t="n">
        <v>0.018726</v>
      </c>
      <c r="BI546" s="13" t="n">
        <v>-0.078376</v>
      </c>
      <c r="BJ546" s="13" t="n">
        <v>0.399723</v>
      </c>
      <c r="BK546" s="13" t="n">
        <v>0.01227</v>
      </c>
      <c r="BM546" s="13" t="n">
        <v>-0.111146</v>
      </c>
      <c r="BN546" s="13" t="n">
        <v>0.097951</v>
      </c>
      <c r="BO546" s="13" t="n">
        <v>0.062737</v>
      </c>
      <c r="BP546" s="13" t="n">
        <v>-0.029465</v>
      </c>
      <c r="BQ546" s="13" t="n">
        <v>0.020413</v>
      </c>
      <c r="BR546" s="13" t="n">
        <v>-0.079089</v>
      </c>
      <c r="BS546" s="13" t="n">
        <v>0.045992</v>
      </c>
      <c r="BT546" s="13" t="n">
        <v>-0.01234</v>
      </c>
      <c r="BU546" s="13" t="n">
        <v>-0.072345</v>
      </c>
      <c r="BV546" s="13" t="n">
        <v>0.028222</v>
      </c>
      <c r="BW546" s="13" t="n">
        <v>0.010274</v>
      </c>
      <c r="BX546" s="13" t="n">
        <v>0.03501</v>
      </c>
      <c r="BY546" s="13" t="n">
        <v>0.02781</v>
      </c>
      <c r="BZ546" s="13" t="n">
        <v>-0.045625</v>
      </c>
      <c r="CA546" s="13" t="n">
        <v>-0.043519</v>
      </c>
      <c r="CB546" s="13" t="n">
        <v>-0.218547</v>
      </c>
      <c r="CC546" s="13" t="n">
        <v>0.151495</v>
      </c>
      <c r="CD546" s="13" t="n">
        <v>0.062274</v>
      </c>
      <c r="CE546" s="13" t="n">
        <v>0.065998</v>
      </c>
      <c r="CF546" s="13" t="n">
        <v>0.032659</v>
      </c>
      <c r="CG546" s="13" t="n">
        <v>0.037787</v>
      </c>
      <c r="CH546" s="13" t="n">
        <v>-0.042142</v>
      </c>
      <c r="CI546" s="13" t="n">
        <v>-0.004441</v>
      </c>
      <c r="CJ546" s="13" t="n">
        <v>0.199117</v>
      </c>
      <c r="CK546" s="13" t="n">
        <v>0.093959</v>
      </c>
      <c r="CL546" s="13" t="n">
        <v>0.082666</v>
      </c>
      <c r="CM546" s="13" t="n">
        <v>0.106119</v>
      </c>
      <c r="CN546" s="13" t="n">
        <v>0.018588</v>
      </c>
      <c r="CO546" s="13" t="n">
        <v>0.017138</v>
      </c>
      <c r="CP546" s="13" t="n">
        <v>0.008568</v>
      </c>
      <c r="CQ546" s="13" t="n">
        <v>0.015969</v>
      </c>
      <c r="CR546" s="13" t="n">
        <v>-0.039027</v>
      </c>
      <c r="CS546" s="13" t="n">
        <v>0.042598</v>
      </c>
      <c r="CT546" s="13" t="n">
        <v>-0.036639</v>
      </c>
      <c r="CU546" s="13" t="n">
        <v>0.012365</v>
      </c>
      <c r="CV546" s="13" t="n">
        <v>-0.039551</v>
      </c>
      <c r="CW546" s="13" t="n">
        <v>0.022606</v>
      </c>
      <c r="CX546" s="13" t="n">
        <v>-0.101461</v>
      </c>
      <c r="CY546" s="13" t="n">
        <v>0.008251</v>
      </c>
      <c r="CZ546" s="13" t="n">
        <v>0.005535</v>
      </c>
      <c r="DA546" s="13" t="n">
        <v>-0.100427</v>
      </c>
      <c r="DB546" s="13" t="n">
        <v>-0.009566</v>
      </c>
      <c r="DC546" s="13" t="n">
        <v>-0.039563</v>
      </c>
      <c r="DD546" s="13" t="n">
        <v>0.078731</v>
      </c>
      <c r="DE546" s="13" t="n">
        <v>0.007907</v>
      </c>
      <c r="DF546" s="13" t="n">
        <v>-0.073666</v>
      </c>
      <c r="DG546" s="13" t="n">
        <v>0.089828</v>
      </c>
      <c r="DH546" s="13" t="n">
        <v>0.005661</v>
      </c>
      <c r="DI546" s="13" t="n">
        <v>-0.051979</v>
      </c>
      <c r="DJ546" s="13" t="n">
        <v>0.137687</v>
      </c>
      <c r="DK546" s="13" t="n">
        <v>-0.037377</v>
      </c>
      <c r="DL546" s="13" t="n">
        <v>-0.070433</v>
      </c>
      <c r="DM546" s="13" t="n">
        <v>-0.013914</v>
      </c>
      <c r="DN546" s="13" t="n">
        <v>0.032692</v>
      </c>
      <c r="DO546" s="13" t="n">
        <v>0.055486</v>
      </c>
      <c r="DP546" s="13" t="n">
        <v>0.039656</v>
      </c>
      <c r="DQ546" s="13" t="n">
        <v>-0.104754</v>
      </c>
      <c r="DR546" s="13" t="n">
        <v>-0.065225</v>
      </c>
      <c r="DS546" s="13" t="n">
        <v>-0.07957</v>
      </c>
      <c r="DT546" s="13" t="n">
        <v>0.107235</v>
      </c>
      <c r="DV546" s="13" t="n">
        <v>-0.139953</v>
      </c>
      <c r="DW546" s="13" t="n">
        <v>0.139684</v>
      </c>
      <c r="DX546" s="13" t="n">
        <v>0.063457</v>
      </c>
      <c r="DY546" s="13" t="n">
        <v>0.007924</v>
      </c>
      <c r="DZ546" s="13" t="n">
        <v>0.01261</v>
      </c>
      <c r="EA546" s="13" t="n">
        <v>-0.092647</v>
      </c>
      <c r="EB546" s="13" t="n">
        <v>0.028727</v>
      </c>
      <c r="EC546" s="13" t="n">
        <v>-0.023811</v>
      </c>
      <c r="ED546" s="13" t="n">
        <v>-0.067317</v>
      </c>
      <c r="EE546" s="13" t="n">
        <v>0.003148</v>
      </c>
      <c r="EF546" s="13" t="n">
        <v>-0.007231</v>
      </c>
      <c r="EG546" s="13" t="n">
        <v>0.025875</v>
      </c>
      <c r="EH546" s="13" t="n">
        <v>0.037857</v>
      </c>
      <c r="EI546" s="13" t="n">
        <v>0.024118</v>
      </c>
      <c r="EJ546" s="13" t="n">
        <v>-0.024067</v>
      </c>
      <c r="EK546" s="13" t="n">
        <v>-0.207119</v>
      </c>
      <c r="EL546" s="13" t="n">
        <v>0.179482</v>
      </c>
      <c r="EM546" s="13" t="n">
        <v>0.096338</v>
      </c>
      <c r="EN546" s="13" t="n">
        <v>0.104619</v>
      </c>
      <c r="EO546" s="13" t="n">
        <v>0.108013</v>
      </c>
      <c r="EP546" s="13" t="n">
        <v>0.027407</v>
      </c>
      <c r="EQ546" s="13" t="n">
        <v>-0.035766</v>
      </c>
      <c r="ER546" s="13" t="n">
        <v>-0.010274</v>
      </c>
      <c r="ES546" s="13" t="n">
        <v>0.240612</v>
      </c>
      <c r="ET546" s="13" t="n">
        <v>0.135557</v>
      </c>
      <c r="EU546" s="13" t="n">
        <v>0.145872</v>
      </c>
      <c r="EV546" s="13" t="n">
        <v>0.125412</v>
      </c>
      <c r="EW546" s="13" t="n">
        <v>0.0025</v>
      </c>
      <c r="EX546" s="13" t="n">
        <v>-0.001835</v>
      </c>
      <c r="EY546" s="13" t="n">
        <v>0.008948</v>
      </c>
      <c r="EZ546" s="13" t="n">
        <v>0.037328</v>
      </c>
      <c r="FA546" s="13" t="n">
        <v>-0.047931</v>
      </c>
      <c r="FB546" s="13" t="n">
        <v>0.038013</v>
      </c>
      <c r="FC546" s="13" t="n">
        <v>-0.047</v>
      </c>
      <c r="FD546" s="13" t="n">
        <v>-0.012191</v>
      </c>
      <c r="FE546" s="13" t="n">
        <v>-0.05156</v>
      </c>
      <c r="FF546" s="13" t="n">
        <v>-0.025657</v>
      </c>
      <c r="FG546" s="13" t="n">
        <v>-0.103698</v>
      </c>
      <c r="FH546" s="13" t="n">
        <v>-0.011993</v>
      </c>
      <c r="FI546" s="13" t="n">
        <v>0.028031</v>
      </c>
      <c r="FJ546" s="13" t="n">
        <v>-0.14847</v>
      </c>
      <c r="FK546" s="13" t="n">
        <v>-0.024898</v>
      </c>
      <c r="FL546" s="13" t="n">
        <v>-0.045521</v>
      </c>
      <c r="FM546" s="13" t="n">
        <v>0.07809</v>
      </c>
      <c r="FN546" s="13" t="n">
        <v>0.017632</v>
      </c>
      <c r="FO546" s="13" t="n">
        <v>-0.123383</v>
      </c>
      <c r="FP546" s="13" t="n">
        <v>0.057189</v>
      </c>
      <c r="FQ546" s="13" t="n">
        <v>-0.032158</v>
      </c>
      <c r="FR546" s="13" t="n">
        <v>-0.087071</v>
      </c>
      <c r="FS546" s="13" t="n">
        <v>0.220874</v>
      </c>
      <c r="FT546" s="13" t="n">
        <v>-0.049709</v>
      </c>
      <c r="FU546" s="13" t="n">
        <v>-0.092185</v>
      </c>
      <c r="FV546" s="13" t="n">
        <v>-0.017177</v>
      </c>
      <c r="FW546" s="13" t="n">
        <v>0.009133</v>
      </c>
      <c r="FX546" s="13" t="n">
        <v>0.037347</v>
      </c>
      <c r="FY546" s="13" t="n">
        <v>0.020107</v>
      </c>
      <c r="FZ546" s="13" t="n">
        <v>-0.117804</v>
      </c>
      <c r="GA546" s="13" t="n">
        <v>-0.082947</v>
      </c>
      <c r="GB546" s="13" t="n">
        <v>-0.087058</v>
      </c>
      <c r="GC546" s="13" t="n">
        <v>0.169079</v>
      </c>
    </row>
    <row r="547" customFormat="false" ht="15" hidden="false" customHeight="false" outlineLevel="0" collapsed="false">
      <c r="B547" s="8" t="str">
        <f aca="false">Deals!B547</f>
        <v>CMC Materials, Inc.</v>
      </c>
      <c r="C547" s="12" t="n">
        <v>1</v>
      </c>
      <c r="D547" s="13" t="n">
        <v>-0.112858</v>
      </c>
      <c r="E547" s="13" t="n">
        <v>0.068589</v>
      </c>
      <c r="F547" s="13" t="n">
        <v>0.110021</v>
      </c>
      <c r="G547" s="13" t="n">
        <v>-0.01008</v>
      </c>
      <c r="H547" s="13" t="n">
        <v>0.127635</v>
      </c>
      <c r="I547" s="13" t="n">
        <v>-0.22796</v>
      </c>
      <c r="J547" s="13" t="n">
        <v>0.129373</v>
      </c>
      <c r="K547" s="13" t="n">
        <v>0.105105</v>
      </c>
      <c r="L547" s="13" t="n">
        <v>0.024661</v>
      </c>
      <c r="M547" s="13" t="n">
        <v>0.132852</v>
      </c>
      <c r="N547" s="13" t="n">
        <v>0.070179</v>
      </c>
      <c r="O547" s="13" t="n">
        <v>-0.117192</v>
      </c>
      <c r="P547" s="13" t="n">
        <v>0.081778</v>
      </c>
      <c r="Q547" s="13" t="n">
        <v>0.008246</v>
      </c>
      <c r="R547" s="13" t="n">
        <v>-0.042815</v>
      </c>
      <c r="S547" s="13" t="n">
        <v>-0.1805</v>
      </c>
      <c r="T547" s="13" t="n">
        <v>0.073594</v>
      </c>
      <c r="U547" s="13" t="n">
        <v>0.182145</v>
      </c>
      <c r="V547" s="13" t="n">
        <v>-0.036725</v>
      </c>
      <c r="W547" s="13" t="n">
        <v>0.08012</v>
      </c>
      <c r="X547" s="13" t="n">
        <v>0.010417</v>
      </c>
      <c r="Y547" s="13" t="n">
        <v>-0.06225</v>
      </c>
      <c r="Z547" s="13" t="n">
        <v>-0.004341</v>
      </c>
      <c r="AA547" s="13" t="n">
        <v>0.085027</v>
      </c>
      <c r="AB547" s="13" t="n">
        <v>-0.019316</v>
      </c>
      <c r="AC547" s="13" t="n">
        <v>-0.026371</v>
      </c>
      <c r="AD547" s="13" t="n">
        <v>0.157423</v>
      </c>
      <c r="AE547" s="13" t="n">
        <v>0.036891</v>
      </c>
      <c r="AF547" s="13" t="n">
        <v>0.037559</v>
      </c>
      <c r="AG547" s="13" t="n">
        <v>-0.158644</v>
      </c>
      <c r="AH547" s="13" t="n">
        <v>-0.023262</v>
      </c>
      <c r="AI547" s="13" t="n">
        <v>-0.040467</v>
      </c>
      <c r="AJ547" s="13" t="n">
        <v>-0.083103</v>
      </c>
      <c r="AK547" s="13" t="n">
        <v>-0.070804</v>
      </c>
      <c r="AL547" s="13" t="n">
        <v>0.041711</v>
      </c>
      <c r="AM547" s="13" t="n">
        <v>0.03451</v>
      </c>
      <c r="AN547" s="13" t="n">
        <v>0.443449</v>
      </c>
      <c r="AO547" s="13" t="n">
        <v>-0.056393</v>
      </c>
      <c r="AP547" s="13" t="n">
        <v>0.025155</v>
      </c>
      <c r="AQ547" s="13" t="n">
        <v>-0.000162</v>
      </c>
      <c r="AR547" s="13" t="n">
        <v>-0.035005</v>
      </c>
      <c r="AS547" s="13" t="n">
        <v>-0.011011</v>
      </c>
      <c r="AT547" s="13" t="n">
        <v>-0.013847</v>
      </c>
      <c r="AU547" s="13" t="n">
        <v>0.117887</v>
      </c>
      <c r="AV547" s="13" t="n">
        <v>-0.03435</v>
      </c>
      <c r="AW547" s="13" t="n">
        <v>-0.091984</v>
      </c>
      <c r="AX547" s="13" t="n">
        <v>0.09267</v>
      </c>
      <c r="AY547" s="13" t="n">
        <v>0.054291</v>
      </c>
      <c r="AZ547" s="13" t="n">
        <v>-0.075471</v>
      </c>
      <c r="BA547" s="13" t="n">
        <v>0.127305</v>
      </c>
      <c r="BB547" s="13" t="n">
        <v>-0.012527</v>
      </c>
      <c r="BC547" s="13" t="n">
        <v>-0.00927</v>
      </c>
      <c r="BD547" s="13" t="n">
        <v>-0.004757</v>
      </c>
      <c r="BE547" s="13" t="n">
        <v>-0.021191</v>
      </c>
      <c r="BF547" s="13" t="n">
        <v>0.089021</v>
      </c>
      <c r="BG547" s="13" t="n">
        <v>0.032669</v>
      </c>
      <c r="BH547" s="13" t="n">
        <v>-0.044226</v>
      </c>
      <c r="BI547" s="13" t="n">
        <v>-0.046387</v>
      </c>
      <c r="BJ547" s="13" t="n">
        <v>-0.06206</v>
      </c>
      <c r="BK547" s="13" t="n">
        <v>0.074219</v>
      </c>
      <c r="BM547" s="13" t="n">
        <v>-0.108788</v>
      </c>
      <c r="BN547" s="13" t="n">
        <v>0.100445</v>
      </c>
      <c r="BO547" s="13" t="n">
        <v>0.060194</v>
      </c>
      <c r="BP547" s="13" t="n">
        <v>-0.018345</v>
      </c>
      <c r="BQ547" s="13" t="n">
        <v>0.044649</v>
      </c>
      <c r="BR547" s="13" t="n">
        <v>-0.082817</v>
      </c>
      <c r="BS547" s="13" t="n">
        <v>0.081164</v>
      </c>
      <c r="BT547" s="13" t="n">
        <v>0.017156</v>
      </c>
      <c r="BU547" s="13" t="n">
        <v>-0.042057</v>
      </c>
      <c r="BV547" s="13" t="n">
        <v>0.012578</v>
      </c>
      <c r="BW547" s="13" t="n">
        <v>0.025955</v>
      </c>
      <c r="BX547" s="13" t="n">
        <v>0.030184</v>
      </c>
      <c r="BY547" s="13" t="n">
        <v>0.031672</v>
      </c>
      <c r="BZ547" s="13" t="n">
        <v>-0.011484</v>
      </c>
      <c r="CA547" s="13" t="n">
        <v>-0.068037</v>
      </c>
      <c r="CB547" s="13" t="n">
        <v>-0.187323</v>
      </c>
      <c r="CC547" s="13" t="n">
        <v>0.135259</v>
      </c>
      <c r="CD547" s="13" t="n">
        <v>0.091913</v>
      </c>
      <c r="CE547" s="13" t="n">
        <v>0.012826</v>
      </c>
      <c r="CF547" s="13" t="n">
        <v>0.037942</v>
      </c>
      <c r="CG547" s="13" t="n">
        <v>0.055215</v>
      </c>
      <c r="CH547" s="13" t="n">
        <v>-0.011854</v>
      </c>
      <c r="CI547" s="13" t="n">
        <v>0.020769</v>
      </c>
      <c r="CJ547" s="13" t="n">
        <v>0.176056</v>
      </c>
      <c r="CK547" s="13" t="n">
        <v>0.08836</v>
      </c>
      <c r="CL547" s="13" t="n">
        <v>0.00942</v>
      </c>
      <c r="CM547" s="13" t="n">
        <v>0.079959</v>
      </c>
      <c r="CN547" s="13" t="n">
        <v>0.025467</v>
      </c>
      <c r="CO547" s="13" t="n">
        <v>0.039993</v>
      </c>
      <c r="CP547" s="13" t="n">
        <v>-0.007853</v>
      </c>
      <c r="CQ547" s="13" t="n">
        <v>0.001045</v>
      </c>
      <c r="CR547" s="13" t="n">
        <v>-0.008307</v>
      </c>
      <c r="CS547" s="13" t="n">
        <v>0.01354</v>
      </c>
      <c r="CT547" s="13" t="n">
        <v>-0.039939</v>
      </c>
      <c r="CU547" s="13" t="n">
        <v>0.038484</v>
      </c>
      <c r="CV547" s="13" t="n">
        <v>-0.021291</v>
      </c>
      <c r="CW547" s="13" t="n">
        <v>0.044855</v>
      </c>
      <c r="CX547" s="13" t="n">
        <v>-0.101419</v>
      </c>
      <c r="CY547" s="13" t="n">
        <v>0.005679</v>
      </c>
      <c r="CZ547" s="13" t="n">
        <v>0.008371</v>
      </c>
      <c r="DA547" s="13" t="n">
        <v>-0.076092</v>
      </c>
      <c r="DB547" s="13" t="n">
        <v>0.009316</v>
      </c>
      <c r="DC547" s="13" t="n">
        <v>-0.073263</v>
      </c>
      <c r="DD547" s="13" t="n">
        <v>0.117887</v>
      </c>
      <c r="DE547" s="13" t="n">
        <v>-0.03435</v>
      </c>
      <c r="DF547" s="13" t="n">
        <v>-0.091984</v>
      </c>
      <c r="DG547" s="13" t="n">
        <v>0.09267</v>
      </c>
      <c r="DH547" s="13" t="n">
        <v>0.054291</v>
      </c>
      <c r="DI547" s="13" t="n">
        <v>-0.075471</v>
      </c>
      <c r="DJ547" s="13" t="n">
        <v>0.127305</v>
      </c>
      <c r="DK547" s="13" t="n">
        <v>-0.012527</v>
      </c>
      <c r="DL547" s="13" t="n">
        <v>-0.00927</v>
      </c>
      <c r="DM547" s="13" t="n">
        <v>-0.004757</v>
      </c>
      <c r="DN547" s="13" t="n">
        <v>-0.021191</v>
      </c>
      <c r="DO547" s="13" t="n">
        <v>0.089021</v>
      </c>
      <c r="DP547" s="13" t="n">
        <v>0.032669</v>
      </c>
      <c r="DQ547" s="13" t="n">
        <v>-0.044226</v>
      </c>
      <c r="DR547" s="13" t="n">
        <v>-0.046387</v>
      </c>
      <c r="DS547" s="13" t="n">
        <v>-0.06206</v>
      </c>
      <c r="DT547" s="13" t="n">
        <v>0.074219</v>
      </c>
      <c r="DV547" s="13" t="n">
        <v>-0.113974</v>
      </c>
      <c r="DW547" s="13" t="n">
        <v>0.108189</v>
      </c>
      <c r="DX547" s="13" t="n">
        <v>0.066692</v>
      </c>
      <c r="DY547" s="13" t="n">
        <v>-0.025629</v>
      </c>
      <c r="DZ547" s="13" t="n">
        <v>0.044085</v>
      </c>
      <c r="EA547" s="13" t="n">
        <v>-0.095558</v>
      </c>
      <c r="EB547" s="13" t="n">
        <v>0.084122</v>
      </c>
      <c r="EC547" s="13" t="n">
        <v>0.016233</v>
      </c>
      <c r="ED547" s="13" t="n">
        <v>-0.042869</v>
      </c>
      <c r="EE547" s="13" t="n">
        <v>0.012393</v>
      </c>
      <c r="EF547" s="13" t="n">
        <v>0.025273</v>
      </c>
      <c r="EG547" s="13" t="n">
        <v>0.039554</v>
      </c>
      <c r="EH547" s="13" t="n">
        <v>0.031341</v>
      </c>
      <c r="EI547" s="13" t="n">
        <v>-0.009539</v>
      </c>
      <c r="EJ547" s="13" t="n">
        <v>-0.071545</v>
      </c>
      <c r="EK547" s="13" t="n">
        <v>-0.192857</v>
      </c>
      <c r="EL547" s="13" t="n">
        <v>0.14683</v>
      </c>
      <c r="EM547" s="13" t="n">
        <v>0.098247</v>
      </c>
      <c r="EN547" s="13" t="n">
        <v>0.014031</v>
      </c>
      <c r="EO547" s="13" t="n">
        <v>0.039286</v>
      </c>
      <c r="EP547" s="13" t="n">
        <v>0.050398</v>
      </c>
      <c r="EQ547" s="13" t="n">
        <v>-0.010098</v>
      </c>
      <c r="ER547" s="13" t="n">
        <v>0.031145</v>
      </c>
      <c r="ES547" s="13" t="n">
        <v>0.183067</v>
      </c>
      <c r="ET547" s="13" t="n">
        <v>0.08896</v>
      </c>
      <c r="EU547" s="13" t="n">
        <v>0.013987</v>
      </c>
      <c r="EV547" s="13" t="n">
        <v>0.089016</v>
      </c>
      <c r="EW547" s="13" t="n">
        <v>0.028616</v>
      </c>
      <c r="EX547" s="13" t="n">
        <v>0.03792</v>
      </c>
      <c r="EY547" s="13" t="n">
        <v>-0.009349</v>
      </c>
      <c r="EZ547" s="13" t="n">
        <v>0.003632</v>
      </c>
      <c r="FA547" s="13" t="n">
        <v>-0.007576</v>
      </c>
      <c r="FB547" s="13" t="n">
        <v>0.0162</v>
      </c>
      <c r="FC547" s="13" t="n">
        <v>-0.038653</v>
      </c>
      <c r="FD547" s="13" t="n">
        <v>0.035353</v>
      </c>
      <c r="FE547" s="13" t="n">
        <v>-0.023202</v>
      </c>
      <c r="FF547" s="13" t="n">
        <v>0.045936</v>
      </c>
      <c r="FG547" s="13" t="n">
        <v>-0.099006</v>
      </c>
      <c r="FH547" s="13" t="n">
        <v>-0.001334</v>
      </c>
      <c r="FI547" s="13" t="n">
        <v>0.010422</v>
      </c>
      <c r="FJ547" s="13" t="n">
        <v>-0.081153</v>
      </c>
      <c r="FK547" s="13" t="n">
        <v>0.007554</v>
      </c>
      <c r="FL547" s="13" t="n">
        <v>-0.063068</v>
      </c>
      <c r="FM547" s="13" t="n">
        <v>0.12091</v>
      </c>
      <c r="FN547" s="13" t="n">
        <v>-0.033799</v>
      </c>
      <c r="FO547" s="13" t="n">
        <v>-0.094081</v>
      </c>
      <c r="FP547" s="13" t="n">
        <v>0.091652</v>
      </c>
      <c r="FQ547" s="13" t="n">
        <v>0.062795</v>
      </c>
      <c r="FR547" s="13" t="n">
        <v>-0.069898</v>
      </c>
      <c r="FS547" s="13" t="n">
        <v>0.136796</v>
      </c>
      <c r="FT547" s="13" t="n">
        <v>-0.019023</v>
      </c>
      <c r="FU547" s="13" t="n">
        <v>-0.011326</v>
      </c>
      <c r="FV547" s="13" t="n">
        <v>-0.003019</v>
      </c>
      <c r="FW547" s="13" t="n">
        <v>-0.022705</v>
      </c>
      <c r="FX547" s="13" t="n">
        <v>0.084591</v>
      </c>
      <c r="FY547" s="13" t="n">
        <v>0.036865</v>
      </c>
      <c r="FZ547" s="13" t="n">
        <v>-0.046647</v>
      </c>
      <c r="GA547" s="13" t="n">
        <v>-0.049839</v>
      </c>
      <c r="GB547" s="13" t="n">
        <v>-0.066086</v>
      </c>
      <c r="GC547" s="13" t="n">
        <v>0.082842</v>
      </c>
    </row>
    <row r="548" customFormat="false" ht="15" hidden="false" customHeight="false" outlineLevel="0" collapsed="false">
      <c r="B548" s="8" t="str">
        <f aca="false">Deals!B548</f>
        <v>Vonage Holdings Corp</v>
      </c>
      <c r="C548" s="12" t="n">
        <v>1</v>
      </c>
      <c r="D548" s="13" t="n">
        <v>-0.175637</v>
      </c>
      <c r="E548" s="13" t="n">
        <v>0.043528</v>
      </c>
      <c r="F548" s="13" t="n">
        <v>0.12843</v>
      </c>
      <c r="G548" s="13" t="n">
        <v>-0.023346</v>
      </c>
      <c r="H548" s="13" t="n">
        <v>-0.031873</v>
      </c>
      <c r="I548" s="13" t="n">
        <v>0.218107</v>
      </c>
      <c r="J548" s="13" t="n">
        <v>-0.043074</v>
      </c>
      <c r="K548" s="13" t="n">
        <v>0.09444</v>
      </c>
      <c r="L548" s="13" t="n">
        <v>0.066129</v>
      </c>
      <c r="M548" s="13" t="n">
        <v>-0.145234</v>
      </c>
      <c r="N548" s="13" t="n">
        <v>-0.135398</v>
      </c>
      <c r="O548" s="13" t="n">
        <v>-0.190379</v>
      </c>
      <c r="P548" s="13" t="n">
        <v>-0.063211</v>
      </c>
      <c r="Q548" s="13" t="n">
        <v>0.197031</v>
      </c>
      <c r="R548" s="13" t="n">
        <v>0.010147</v>
      </c>
      <c r="S548" s="13" t="n">
        <v>-0.19308</v>
      </c>
      <c r="T548" s="13" t="n">
        <v>0.156293</v>
      </c>
      <c r="U548" s="13" t="n">
        <v>0.151914</v>
      </c>
      <c r="V548" s="13" t="n">
        <v>0.044652</v>
      </c>
      <c r="W548" s="13" t="n">
        <v>0.187873</v>
      </c>
      <c r="X548" s="13" t="n">
        <v>-0.041841</v>
      </c>
      <c r="Y548" s="13" t="n">
        <v>-0.10655</v>
      </c>
      <c r="Z548" s="13" t="n">
        <v>0.034213</v>
      </c>
      <c r="AA548" s="13" t="n">
        <v>0.215501</v>
      </c>
      <c r="AB548" s="13" t="n">
        <v>0.001166</v>
      </c>
      <c r="AC548" s="13" t="n">
        <v>-0.03068</v>
      </c>
      <c r="AD548" s="13" t="n">
        <v>0.059295</v>
      </c>
      <c r="AE548" s="13" t="n">
        <v>-0.1059</v>
      </c>
      <c r="AF548" s="13" t="n">
        <v>0.146362</v>
      </c>
      <c r="AG548" s="13" t="n">
        <v>0.016974</v>
      </c>
      <c r="AH548" s="13" t="n">
        <v>0.045718</v>
      </c>
      <c r="AI548" s="13" t="n">
        <v>-0.010409</v>
      </c>
      <c r="AJ548" s="13" t="n">
        <v>-0.01122</v>
      </c>
      <c r="AK548" s="13" t="n">
        <v>0.143262</v>
      </c>
      <c r="AL548" s="13" t="n">
        <v>0</v>
      </c>
      <c r="AM548" s="13" t="n">
        <v>0.279156</v>
      </c>
      <c r="AN548" s="13" t="n">
        <v>0.008244</v>
      </c>
      <c r="AO548" s="13" t="n">
        <v>0.002405</v>
      </c>
      <c r="AP548" s="13" t="n">
        <v>-0.024952</v>
      </c>
      <c r="AQ548" s="13" t="n">
        <v>-0.001476</v>
      </c>
      <c r="AR548" s="13" t="n">
        <v>-0.016264</v>
      </c>
      <c r="AS548" s="13" t="n">
        <v>-0.029559</v>
      </c>
      <c r="AT548" s="13" t="n">
        <v>-0.027362</v>
      </c>
      <c r="AU548" s="13" t="n">
        <v>0.116268</v>
      </c>
      <c r="AV548" s="13" t="n">
        <v>-0.038541</v>
      </c>
      <c r="AW548" s="13" t="n">
        <v>-0.088512</v>
      </c>
      <c r="AX548" s="13" t="n">
        <v>0.034639</v>
      </c>
      <c r="AY548" s="13" t="n">
        <v>0.031372</v>
      </c>
      <c r="AZ548" s="13" t="n">
        <v>-0.043533</v>
      </c>
      <c r="BA548" s="13" t="n">
        <v>0.106176</v>
      </c>
      <c r="BB548" s="13" t="n">
        <v>-0.003618</v>
      </c>
      <c r="BC548" s="13" t="n">
        <v>-0.008652</v>
      </c>
      <c r="BD548" s="13" t="n">
        <v>-0.032515</v>
      </c>
      <c r="BE548" s="13" t="n">
        <v>0.010489</v>
      </c>
      <c r="BF548" s="13" t="n">
        <v>0.068229</v>
      </c>
      <c r="BG548" s="13" t="n">
        <v>0.053331</v>
      </c>
      <c r="BH548" s="13" t="n">
        <v>-0.053394</v>
      </c>
      <c r="BI548" s="13" t="n">
        <v>-0.058727</v>
      </c>
      <c r="BJ548" s="13" t="n">
        <v>-0.073528</v>
      </c>
      <c r="BK548" s="13" t="n">
        <v>0.111124</v>
      </c>
      <c r="BM548" s="13" t="n">
        <v>-0.11214</v>
      </c>
      <c r="BN548" s="13" t="n">
        <v>0.142621</v>
      </c>
      <c r="BO548" s="13" t="n">
        <v>0.067853</v>
      </c>
      <c r="BP548" s="13" t="n">
        <v>-0.013378</v>
      </c>
      <c r="BQ548" s="13" t="n">
        <v>0.031745</v>
      </c>
      <c r="BR548" s="13" t="n">
        <v>-0.054149</v>
      </c>
      <c r="BS548" s="13" t="n">
        <v>0.095155</v>
      </c>
      <c r="BT548" s="13" t="n">
        <v>0.030932</v>
      </c>
      <c r="BU548" s="13" t="n">
        <v>-0.053799</v>
      </c>
      <c r="BV548" s="13" t="n">
        <v>-0.033039</v>
      </c>
      <c r="BW548" s="13" t="n">
        <v>0.038854</v>
      </c>
      <c r="BX548" s="13" t="n">
        <v>0.07419</v>
      </c>
      <c r="BY548" s="13" t="n">
        <v>0.002582</v>
      </c>
      <c r="BZ548" s="13" t="n">
        <v>-0.010175</v>
      </c>
      <c r="CA548" s="13" t="n">
        <v>-0.066114</v>
      </c>
      <c r="CB548" s="13" t="n">
        <v>-0.177333</v>
      </c>
      <c r="CC548" s="13" t="n">
        <v>0.175214</v>
      </c>
      <c r="CD548" s="13" t="n">
        <v>0.124257</v>
      </c>
      <c r="CE548" s="13" t="n">
        <v>0.046007</v>
      </c>
      <c r="CF548" s="13" t="n">
        <v>0.011045</v>
      </c>
      <c r="CG548" s="13" t="n">
        <v>0.084196</v>
      </c>
      <c r="CH548" s="13" t="n">
        <v>-0.031087</v>
      </c>
      <c r="CI548" s="13" t="n">
        <v>0.030388</v>
      </c>
      <c r="CJ548" s="13" t="n">
        <v>0.207556</v>
      </c>
      <c r="CK548" s="13" t="n">
        <v>0.12645</v>
      </c>
      <c r="CL548" s="13" t="n">
        <v>0.024415</v>
      </c>
      <c r="CM548" s="13" t="n">
        <v>-0.000483</v>
      </c>
      <c r="CN548" s="13" t="n">
        <v>-0.047837</v>
      </c>
      <c r="CO548" s="13" t="n">
        <v>0.02869</v>
      </c>
      <c r="CP548" s="13" t="n">
        <v>-0.033421</v>
      </c>
      <c r="CQ548" s="13" t="n">
        <v>0.054695</v>
      </c>
      <c r="CR548" s="13" t="n">
        <v>-0.02501</v>
      </c>
      <c r="CS548" s="13" t="n">
        <v>0.019022</v>
      </c>
      <c r="CT548" s="13" t="n">
        <v>-0.038561</v>
      </c>
      <c r="CU548" s="13" t="n">
        <v>0.046626</v>
      </c>
      <c r="CV548" s="13" t="n">
        <v>-0.08576</v>
      </c>
      <c r="CW548" s="13" t="n">
        <v>0.000968</v>
      </c>
      <c r="CX548" s="13" t="n">
        <v>-0.142109</v>
      </c>
      <c r="CY548" s="13" t="n">
        <v>-0.007716</v>
      </c>
      <c r="CZ548" s="13" t="n">
        <v>0.017833</v>
      </c>
      <c r="DA548" s="13" t="n">
        <v>-0.117955</v>
      </c>
      <c r="DB548" s="13" t="n">
        <v>-0.053077</v>
      </c>
      <c r="DC548" s="13" t="n">
        <v>-0.044319</v>
      </c>
      <c r="DD548" s="13" t="n">
        <v>0.116268</v>
      </c>
      <c r="DE548" s="13" t="n">
        <v>-0.038541</v>
      </c>
      <c r="DF548" s="13" t="n">
        <v>-0.088512</v>
      </c>
      <c r="DG548" s="13" t="n">
        <v>0.034639</v>
      </c>
      <c r="DH548" s="13" t="n">
        <v>0.031372</v>
      </c>
      <c r="DI548" s="13" t="n">
        <v>-0.043533</v>
      </c>
      <c r="DJ548" s="13" t="n">
        <v>0.106176</v>
      </c>
      <c r="DK548" s="13" t="n">
        <v>-0.003618</v>
      </c>
      <c r="DL548" s="13" t="n">
        <v>-0.008652</v>
      </c>
      <c r="DM548" s="13" t="n">
        <v>-0.032515</v>
      </c>
      <c r="DN548" s="13" t="n">
        <v>0.010489</v>
      </c>
      <c r="DO548" s="13" t="n">
        <v>0.068229</v>
      </c>
      <c r="DP548" s="13" t="n">
        <v>0.053331</v>
      </c>
      <c r="DQ548" s="13" t="n">
        <v>-0.053394</v>
      </c>
      <c r="DR548" s="13" t="n">
        <v>-0.058727</v>
      </c>
      <c r="DS548" s="13" t="n">
        <v>-0.073528</v>
      </c>
      <c r="DT548" s="13" t="n">
        <v>0.111124</v>
      </c>
      <c r="DV548" s="13" t="n">
        <v>-0.111642</v>
      </c>
      <c r="DW548" s="13" t="n">
        <v>0.160467</v>
      </c>
      <c r="DX548" s="13" t="n">
        <v>0.062815</v>
      </c>
      <c r="DY548" s="13" t="n">
        <v>-0.010624</v>
      </c>
      <c r="DZ548" s="13" t="n">
        <v>0.022678</v>
      </c>
      <c r="EA548" s="13" t="n">
        <v>-0.07708</v>
      </c>
      <c r="EB548" s="13" t="n">
        <v>0.091022</v>
      </c>
      <c r="EC548" s="13" t="n">
        <v>0.026044</v>
      </c>
      <c r="ED548" s="13" t="n">
        <v>-0.051077</v>
      </c>
      <c r="EE548" s="13" t="n">
        <v>-0.027706</v>
      </c>
      <c r="EF548" s="13" t="n">
        <v>0.049115</v>
      </c>
      <c r="EG548" s="13" t="n">
        <v>0.074613</v>
      </c>
      <c r="EH548" s="13" t="n">
        <v>0.002853</v>
      </c>
      <c r="EI548" s="13" t="n">
        <v>-0.004408</v>
      </c>
      <c r="EJ548" s="13" t="n">
        <v>-0.062037</v>
      </c>
      <c r="EK548" s="13" t="n">
        <v>-0.189678</v>
      </c>
      <c r="EL548" s="13" t="n">
        <v>0.196761</v>
      </c>
      <c r="EM548" s="13" t="n">
        <v>0.118762</v>
      </c>
      <c r="EN548" s="13" t="n">
        <v>0.046814</v>
      </c>
      <c r="EO548" s="13" t="n">
        <v>0.008228</v>
      </c>
      <c r="EP548" s="13" t="n">
        <v>0.084717</v>
      </c>
      <c r="EQ548" s="13" t="n">
        <v>-0.030373</v>
      </c>
      <c r="ER548" s="13" t="n">
        <v>0.034269</v>
      </c>
      <c r="ES548" s="13" t="n">
        <v>0.21392</v>
      </c>
      <c r="ET548" s="13" t="n">
        <v>0.129432</v>
      </c>
      <c r="EU548" s="13" t="n">
        <v>0.017059</v>
      </c>
      <c r="EV548" s="13" t="n">
        <v>0.021424</v>
      </c>
      <c r="EW548" s="13" t="n">
        <v>-0.036464</v>
      </c>
      <c r="EX548" s="13" t="n">
        <v>0.030769</v>
      </c>
      <c r="EY548" s="13" t="n">
        <v>-0.028421</v>
      </c>
      <c r="EZ548" s="13" t="n">
        <v>0.061708</v>
      </c>
      <c r="FA548" s="13" t="n">
        <v>-0.023545</v>
      </c>
      <c r="FB548" s="13" t="n">
        <v>0.015868</v>
      </c>
      <c r="FC548" s="13" t="n">
        <v>-0.039964</v>
      </c>
      <c r="FD548" s="13" t="n">
        <v>0.047113</v>
      </c>
      <c r="FE548" s="13" t="n">
        <v>-0.084736</v>
      </c>
      <c r="FF548" s="13" t="n">
        <v>-0.003415</v>
      </c>
      <c r="FG548" s="13" t="n">
        <v>-0.141596</v>
      </c>
      <c r="FH548" s="13" t="n">
        <v>-0.016339</v>
      </c>
      <c r="FI548" s="13" t="n">
        <v>0.004296</v>
      </c>
      <c r="FJ548" s="13" t="n">
        <v>-0.138311</v>
      </c>
      <c r="FK548" s="13" t="n">
        <v>-0.045222</v>
      </c>
      <c r="FL548" s="13" t="n">
        <v>-0.046504</v>
      </c>
      <c r="FM548" s="13" t="n">
        <v>0.116767</v>
      </c>
      <c r="FN548" s="13" t="n">
        <v>-0.030875</v>
      </c>
      <c r="FO548" s="13" t="n">
        <v>-0.092886</v>
      </c>
      <c r="FP548" s="13" t="n">
        <v>0.038196</v>
      </c>
      <c r="FQ548" s="13" t="n">
        <v>0.031364</v>
      </c>
      <c r="FR548" s="13" t="n">
        <v>-0.050589</v>
      </c>
      <c r="FS548" s="13" t="n">
        <v>0.12749</v>
      </c>
      <c r="FT548" s="13" t="n">
        <v>-0.008377</v>
      </c>
      <c r="FU548" s="13" t="n">
        <v>-0.018392</v>
      </c>
      <c r="FV548" s="13" t="n">
        <v>-0.031244</v>
      </c>
      <c r="FW548" s="13" t="n">
        <v>0.024876</v>
      </c>
      <c r="FX548" s="13" t="n">
        <v>0.074528</v>
      </c>
      <c r="FY548" s="13" t="n">
        <v>0.058153</v>
      </c>
      <c r="FZ548" s="13" t="n">
        <v>-0.055866</v>
      </c>
      <c r="GA548" s="13" t="n">
        <v>-0.061774</v>
      </c>
      <c r="GB548" s="13" t="n">
        <v>-0.07758</v>
      </c>
      <c r="GC548" s="13" t="n">
        <v>0.128905</v>
      </c>
    </row>
    <row r="549" customFormat="false" ht="15" hidden="false" customHeight="false" outlineLevel="0" collapsed="false">
      <c r="B549" s="8" t="str">
        <f aca="false">Deals!B549</f>
        <v>Willdan Group, Inc.</v>
      </c>
      <c r="C549" s="12" t="n">
        <v>1</v>
      </c>
      <c r="D549" s="13" t="n">
        <v>-0.071902</v>
      </c>
      <c r="E549" s="13" t="n">
        <v>-0.038022</v>
      </c>
      <c r="F549" s="13" t="n">
        <v>0.125706</v>
      </c>
      <c r="G549" s="13" t="n">
        <v>-0.021383</v>
      </c>
      <c r="H549" s="13" t="n">
        <v>0.066361</v>
      </c>
      <c r="I549" s="13" t="n">
        <v>-0.21275</v>
      </c>
      <c r="J549" s="13" t="n">
        <v>0.196979</v>
      </c>
      <c r="K549" s="13" t="n">
        <v>-0.06094</v>
      </c>
      <c r="L549" s="13" t="n">
        <v>0.033448</v>
      </c>
      <c r="M549" s="13" t="n">
        <v>-0.029599</v>
      </c>
      <c r="N549" s="13" t="n">
        <v>-0.13626</v>
      </c>
      <c r="O549" s="13" t="n">
        <v>-0.059076</v>
      </c>
      <c r="P549" s="13" t="n">
        <v>0.114697</v>
      </c>
      <c r="Q549" s="13" t="n">
        <v>0.04248</v>
      </c>
      <c r="R549" s="13" t="n">
        <v>-0.071838</v>
      </c>
      <c r="S549" s="13" t="n">
        <v>-0.305041</v>
      </c>
      <c r="T549" s="13" t="n">
        <v>0.18671</v>
      </c>
      <c r="U549" s="13" t="n">
        <v>-0.035883</v>
      </c>
      <c r="V549" s="13" t="n">
        <v>0.022904</v>
      </c>
      <c r="W549" s="13" t="n">
        <v>-0.013994</v>
      </c>
      <c r="X549" s="13" t="n">
        <v>0.142741</v>
      </c>
      <c r="Y549" s="13" t="n">
        <v>-0.094748</v>
      </c>
      <c r="Z549" s="13" t="n">
        <v>0.025872</v>
      </c>
      <c r="AA549" s="13" t="n">
        <v>0.485671</v>
      </c>
      <c r="AB549" s="13" t="n">
        <v>0.072531</v>
      </c>
      <c r="AC549" s="13" t="n">
        <v>0.071703</v>
      </c>
      <c r="AD549" s="13" t="n">
        <v>-0.018572</v>
      </c>
      <c r="AE549" s="13" t="n">
        <v>-0.064067</v>
      </c>
      <c r="AF549" s="13" t="n">
        <v>-0.070158</v>
      </c>
      <c r="AG549" s="13" t="n">
        <v>-0.047419</v>
      </c>
      <c r="AH549" s="13" t="n">
        <v>0.035204</v>
      </c>
      <c r="AI549" s="13" t="n">
        <v>0.095909</v>
      </c>
      <c r="AJ549" s="13" t="n">
        <v>-0.083394</v>
      </c>
      <c r="AK549" s="13" t="n">
        <v>-0.058715</v>
      </c>
      <c r="AL549" s="13" t="n">
        <v>-0.060691</v>
      </c>
      <c r="AM549" s="13" t="n">
        <v>0.196829</v>
      </c>
      <c r="AN549" s="13" t="n">
        <v>-0.12022</v>
      </c>
      <c r="AO549" s="13" t="n">
        <v>-0.10625</v>
      </c>
      <c r="AP549" s="13" t="n">
        <v>0.026701</v>
      </c>
      <c r="AQ549" s="13" t="n">
        <v>-0.049845</v>
      </c>
      <c r="AR549" s="13" t="n">
        <v>-0.124145</v>
      </c>
      <c r="AS549" s="13" t="n">
        <v>-0.008929</v>
      </c>
      <c r="AT549" s="13" t="n">
        <v>0.035285</v>
      </c>
      <c r="AU549" s="13" t="n">
        <v>-0.013416</v>
      </c>
      <c r="AV549" s="13" t="n">
        <v>-0.163543</v>
      </c>
      <c r="AW549" s="13" t="n">
        <v>-0.349297</v>
      </c>
      <c r="AX549" s="13" t="n">
        <v>-0.066847</v>
      </c>
      <c r="AY549" s="13" t="n">
        <v>0.269175</v>
      </c>
      <c r="AZ549" s="13" t="n">
        <v>0.017674</v>
      </c>
      <c r="BA549" s="13" t="n">
        <v>0.066667</v>
      </c>
      <c r="BB549" s="13" t="n">
        <v>-0.051471</v>
      </c>
      <c r="BC549" s="13" t="n">
        <v>-0.135105</v>
      </c>
      <c r="BD549" s="13" t="n">
        <v>-0.0621</v>
      </c>
      <c r="BE549" s="13" t="n">
        <v>0.137201</v>
      </c>
      <c r="BF549" s="13" t="n">
        <v>0.15006</v>
      </c>
      <c r="BG549" s="13" t="n">
        <v>0.053236</v>
      </c>
      <c r="BH549" s="13" t="n">
        <v>0.196234</v>
      </c>
      <c r="BI549" s="13" t="n">
        <v>-0.153687</v>
      </c>
      <c r="BJ549" s="13" t="n">
        <v>-0.136564</v>
      </c>
      <c r="BK549" s="13" t="n">
        <v>0.133787</v>
      </c>
      <c r="BM549" s="13" t="n">
        <v>-0.130748</v>
      </c>
      <c r="BN549" s="13" t="n">
        <v>0.105902</v>
      </c>
      <c r="BO549" s="13" t="n">
        <v>0.055703</v>
      </c>
      <c r="BP549" s="13" t="n">
        <v>-0.007136</v>
      </c>
      <c r="BQ549" s="13" t="n">
        <v>0.015353</v>
      </c>
      <c r="BR549" s="13" t="n">
        <v>-0.050152</v>
      </c>
      <c r="BS549" s="13" t="n">
        <v>0.064347</v>
      </c>
      <c r="BT549" s="13" t="n">
        <v>-0.013329</v>
      </c>
      <c r="BU549" s="13" t="n">
        <v>-0.056718</v>
      </c>
      <c r="BV549" s="13" t="n">
        <v>0.000156</v>
      </c>
      <c r="BW549" s="13" t="n">
        <v>0.001541</v>
      </c>
      <c r="BX549" s="13" t="n">
        <v>0.054503</v>
      </c>
      <c r="BY549" s="13" t="n">
        <v>0.127773</v>
      </c>
      <c r="BZ549" s="13" t="n">
        <v>-0.031439</v>
      </c>
      <c r="CA549" s="13" t="n">
        <v>-0.042445</v>
      </c>
      <c r="CB549" s="13" t="n">
        <v>-0.151786</v>
      </c>
      <c r="CC549" s="13" t="n">
        <v>0.181061</v>
      </c>
      <c r="CD549" s="13" t="n">
        <v>0.064379</v>
      </c>
      <c r="CE549" s="13" t="n">
        <v>0.021515</v>
      </c>
      <c r="CF549" s="13" t="n">
        <v>0.001079</v>
      </c>
      <c r="CG549" s="13" t="n">
        <v>0.058416</v>
      </c>
      <c r="CH549" s="13" t="n">
        <v>-0.00196</v>
      </c>
      <c r="CI549" s="13" t="n">
        <v>-0.009298</v>
      </c>
      <c r="CJ549" s="13" t="n">
        <v>0.214574</v>
      </c>
      <c r="CK549" s="13" t="n">
        <v>0.077314</v>
      </c>
      <c r="CL549" s="13" t="n">
        <v>0.146098</v>
      </c>
      <c r="CM549" s="13" t="n">
        <v>0.062924</v>
      </c>
      <c r="CN549" s="13" t="n">
        <v>0.012307</v>
      </c>
      <c r="CO549" s="13" t="n">
        <v>-0.024029</v>
      </c>
      <c r="CP549" s="13" t="n">
        <v>0.006597</v>
      </c>
      <c r="CQ549" s="13" t="n">
        <v>0.053254</v>
      </c>
      <c r="CR549" s="13" t="n">
        <v>-0.075508</v>
      </c>
      <c r="CS549" s="13" t="n">
        <v>0.05447</v>
      </c>
      <c r="CT549" s="13" t="n">
        <v>-0.044277</v>
      </c>
      <c r="CU549" s="13" t="n">
        <v>0.001521</v>
      </c>
      <c r="CV549" s="13" t="n">
        <v>-0.06949</v>
      </c>
      <c r="CW549" s="13" t="n">
        <v>0.004989</v>
      </c>
      <c r="CX549" s="13" t="n">
        <v>-0.144752</v>
      </c>
      <c r="CY549" s="13" t="n">
        <v>-0.01312</v>
      </c>
      <c r="CZ549" s="13" t="n">
        <v>0.017694</v>
      </c>
      <c r="DA549" s="13" t="n">
        <v>-0.131485</v>
      </c>
      <c r="DB549" s="13" t="n">
        <v>-0.035124</v>
      </c>
      <c r="DC549" s="13" t="n">
        <v>-0.043342</v>
      </c>
      <c r="DD549" s="13" t="n">
        <v>0.13204</v>
      </c>
      <c r="DE549" s="13" t="n">
        <v>0.00417</v>
      </c>
      <c r="DF549" s="13" t="n">
        <v>-0.094854</v>
      </c>
      <c r="DG549" s="13" t="n">
        <v>0.053112</v>
      </c>
      <c r="DH549" s="13" t="n">
        <v>-0.031889</v>
      </c>
      <c r="DI549" s="13" t="n">
        <v>-0.047933</v>
      </c>
      <c r="DJ549" s="13" t="n">
        <v>0.13506</v>
      </c>
      <c r="DK549" s="13" t="n">
        <v>-0.054289</v>
      </c>
      <c r="DL549" s="13" t="n">
        <v>-0.067151</v>
      </c>
      <c r="DM549" s="13" t="n">
        <v>-0.024961</v>
      </c>
      <c r="DN549" s="13" t="n">
        <v>0.025373</v>
      </c>
      <c r="DO549" s="13" t="n">
        <v>0.033891</v>
      </c>
      <c r="DP549" s="13" t="n">
        <v>0.028747</v>
      </c>
      <c r="DQ549" s="13" t="n">
        <v>-0.076144</v>
      </c>
      <c r="DR549" s="13" t="n">
        <v>-0.078277</v>
      </c>
      <c r="DS549" s="13" t="n">
        <v>-0.089038</v>
      </c>
      <c r="DT549" s="13" t="n">
        <v>0.081674</v>
      </c>
      <c r="DV549" s="13" t="n">
        <v>-0.169982</v>
      </c>
      <c r="DW549" s="13" t="n">
        <v>0.200146</v>
      </c>
      <c r="DX549" s="13" t="n">
        <v>0.037106</v>
      </c>
      <c r="DY549" s="13" t="n">
        <v>-0.014703</v>
      </c>
      <c r="DZ549" s="13" t="n">
        <v>-0.013995</v>
      </c>
      <c r="EA549" s="13" t="n">
        <v>-0.065877</v>
      </c>
      <c r="EB549" s="13" t="n">
        <v>0.059797</v>
      </c>
      <c r="EC549" s="13" t="n">
        <v>-0.019193</v>
      </c>
      <c r="ED549" s="13" t="n">
        <v>-0.068961</v>
      </c>
      <c r="EE549" s="13" t="n">
        <v>0.000753</v>
      </c>
      <c r="EF549" s="13" t="n">
        <v>-0.02748</v>
      </c>
      <c r="EG549" s="13" t="n">
        <v>0.021728</v>
      </c>
      <c r="EH549" s="13" t="n">
        <v>0.092301</v>
      </c>
      <c r="EI549" s="13" t="n">
        <v>-0.004144</v>
      </c>
      <c r="EJ549" s="13" t="n">
        <v>-0.045471</v>
      </c>
      <c r="EK549" s="13" t="n">
        <v>-0.172027</v>
      </c>
      <c r="EL549" s="13" t="n">
        <v>0.255191</v>
      </c>
      <c r="EM549" s="13" t="n">
        <v>0.088362</v>
      </c>
      <c r="EN549" s="13" t="n">
        <v>0.088903</v>
      </c>
      <c r="EO549" s="13" t="n">
        <v>0.028921</v>
      </c>
      <c r="EP549" s="13" t="n">
        <v>0.042987</v>
      </c>
      <c r="EQ549" s="13" t="n">
        <v>0.011449</v>
      </c>
      <c r="ER549" s="13" t="n">
        <v>-0.016486</v>
      </c>
      <c r="ES549" s="13" t="n">
        <v>0.238605</v>
      </c>
      <c r="ET549" s="13" t="n">
        <v>0.104316</v>
      </c>
      <c r="EU549" s="13" t="n">
        <v>0.204693</v>
      </c>
      <c r="EV549" s="13" t="n">
        <v>0.126662</v>
      </c>
      <c r="EW549" s="13" t="n">
        <v>-0.006561</v>
      </c>
      <c r="EX549" s="13" t="n">
        <v>-0.038418</v>
      </c>
      <c r="EY549" s="13" t="n">
        <v>0.045722</v>
      </c>
      <c r="EZ549" s="13" t="n">
        <v>0.060618</v>
      </c>
      <c r="FA549" s="13" t="n">
        <v>-0.086434</v>
      </c>
      <c r="FB549" s="13" t="n">
        <v>0.048492</v>
      </c>
      <c r="FC549" s="13" t="n">
        <v>-0.038452</v>
      </c>
      <c r="FD549" s="13" t="n">
        <v>-0.018309</v>
      </c>
      <c r="FE549" s="13" t="n">
        <v>-0.093073</v>
      </c>
      <c r="FF549" s="13" t="n">
        <v>-0.059899</v>
      </c>
      <c r="FG549" s="13" t="n">
        <v>-0.145843</v>
      </c>
      <c r="FH549" s="13" t="n">
        <v>-0.048091</v>
      </c>
      <c r="FI549" s="13" t="n">
        <v>0.043102</v>
      </c>
      <c r="FJ549" s="13" t="n">
        <v>-0.181586</v>
      </c>
      <c r="FK549" s="13" t="n">
        <v>-0.054644</v>
      </c>
      <c r="FL549" s="13" t="n">
        <v>-0.022003</v>
      </c>
      <c r="FM549" s="13" t="n">
        <v>0.087088</v>
      </c>
      <c r="FN549" s="13" t="n">
        <v>0.015216</v>
      </c>
      <c r="FO549" s="13" t="n">
        <v>-0.129039</v>
      </c>
      <c r="FP549" s="13" t="n">
        <v>0.013322</v>
      </c>
      <c r="FQ549" s="13" t="n">
        <v>-0.011355</v>
      </c>
      <c r="FR549" s="13" t="n">
        <v>-0.061249</v>
      </c>
      <c r="FS549" s="13" t="n">
        <v>0.214876</v>
      </c>
      <c r="FT549" s="13" t="n">
        <v>-0.07407</v>
      </c>
      <c r="FU549" s="13" t="n">
        <v>-0.088251</v>
      </c>
      <c r="FV549" s="13" t="n">
        <v>-0.026843</v>
      </c>
      <c r="FW549" s="13" t="n">
        <v>0.029442</v>
      </c>
      <c r="FX549" s="13" t="n">
        <v>0.001205</v>
      </c>
      <c r="FY549" s="13" t="n">
        <v>0.004569</v>
      </c>
      <c r="FZ549" s="13" t="n">
        <v>-0.096764</v>
      </c>
      <c r="GA549" s="13" t="n">
        <v>-0.100514</v>
      </c>
      <c r="GB549" s="13" t="n">
        <v>-0.107004</v>
      </c>
      <c r="GC549" s="13" t="n">
        <v>0.043533</v>
      </c>
    </row>
    <row r="550" customFormat="false" ht="15" hidden="false" customHeight="false" outlineLevel="0" collapsed="false">
      <c r="B550" s="8" t="str">
        <f aca="false">Deals!B550</f>
        <v>Broadcom Inc.</v>
      </c>
      <c r="C550" s="12" t="n">
        <v>1</v>
      </c>
      <c r="D550" s="13" t="n">
        <v>0.071059</v>
      </c>
      <c r="E550" s="13" t="n">
        <v>0.054939</v>
      </c>
      <c r="F550" s="13" t="n">
        <v>0.026505</v>
      </c>
      <c r="G550" s="13" t="n">
        <v>0.092061</v>
      </c>
      <c r="H550" s="13" t="n">
        <v>0.058827</v>
      </c>
      <c r="I550" s="13" t="n">
        <v>-0.209673</v>
      </c>
      <c r="J550" s="13" t="n">
        <v>0.143936</v>
      </c>
      <c r="K550" s="13" t="n">
        <v>0.007399</v>
      </c>
      <c r="L550" s="13" t="n">
        <v>-0.025346</v>
      </c>
      <c r="M550" s="13" t="n">
        <v>-0.023245</v>
      </c>
      <c r="N550" s="13" t="n">
        <v>0.060782</v>
      </c>
      <c r="O550" s="13" t="n">
        <v>0.079768</v>
      </c>
      <c r="P550" s="13" t="n">
        <v>-0.000601</v>
      </c>
      <c r="Q550" s="13" t="n">
        <v>-0.034365</v>
      </c>
      <c r="R550" s="13" t="n">
        <v>-0.106633</v>
      </c>
      <c r="S550" s="13" t="n">
        <v>-0.130291</v>
      </c>
      <c r="T550" s="13" t="n">
        <v>0.145593</v>
      </c>
      <c r="U550" s="13" t="n">
        <v>0.072344</v>
      </c>
      <c r="V550" s="13" t="n">
        <v>0.083565</v>
      </c>
      <c r="W550" s="13" t="n">
        <v>0.003612</v>
      </c>
      <c r="X550" s="13" t="n">
        <v>0.095975</v>
      </c>
      <c r="Y550" s="13" t="n">
        <v>0.04946</v>
      </c>
      <c r="Z550" s="13" t="n">
        <v>-0.040322</v>
      </c>
      <c r="AA550" s="13" t="n">
        <v>0.148586</v>
      </c>
      <c r="AB550" s="13" t="n">
        <v>0.090318</v>
      </c>
      <c r="AC550" s="13" t="n">
        <v>0.028891</v>
      </c>
      <c r="AD550" s="13" t="n">
        <v>0.042997</v>
      </c>
      <c r="AE550" s="13" t="n">
        <v>-0.013216</v>
      </c>
      <c r="AF550" s="13" t="n">
        <v>-0.016089</v>
      </c>
      <c r="AG550" s="13" t="n">
        <v>0.035357</v>
      </c>
      <c r="AH550" s="13" t="n">
        <v>0.009548</v>
      </c>
      <c r="AI550" s="13" t="n">
        <v>0.017952</v>
      </c>
      <c r="AJ550" s="13" t="n">
        <v>0.02433</v>
      </c>
      <c r="AK550" s="13" t="n">
        <v>-0.024698</v>
      </c>
      <c r="AL550" s="13" t="n">
        <v>0.096385</v>
      </c>
      <c r="AM550" s="13" t="n">
        <v>0.041398</v>
      </c>
      <c r="AN550" s="13" t="n">
        <v>0.201795</v>
      </c>
      <c r="AO550" s="13" t="n">
        <v>-0.11952</v>
      </c>
      <c r="AP550" s="13" t="n">
        <v>0.002663</v>
      </c>
      <c r="AQ550" s="13" t="n">
        <v>0.071905</v>
      </c>
      <c r="AR550" s="13" t="n">
        <v>-0.119569</v>
      </c>
      <c r="AS550" s="13" t="n">
        <v>0.046429</v>
      </c>
      <c r="AT550" s="13" t="n">
        <v>-0.162584</v>
      </c>
      <c r="AU550" s="13" t="n">
        <v>0.102242</v>
      </c>
      <c r="AV550" s="13" t="n">
        <v>-0.06792</v>
      </c>
      <c r="AW550" s="13" t="n">
        <v>-0.110397</v>
      </c>
      <c r="AX550" s="13" t="n">
        <v>0.058805</v>
      </c>
      <c r="AY550" s="13" t="n">
        <v>0.172105</v>
      </c>
      <c r="AZ550" s="13" t="n">
        <v>0.0147</v>
      </c>
      <c r="BA550" s="13" t="n">
        <v>0.046286</v>
      </c>
      <c r="BB550" s="13" t="n">
        <v>0.015863</v>
      </c>
      <c r="BC550" s="13" t="n">
        <v>0.079507</v>
      </c>
      <c r="BD550" s="13" t="n">
        <v>-0.023444</v>
      </c>
      <c r="BE550" s="13" t="n">
        <v>0.289641</v>
      </c>
      <c r="BF550" s="13" t="n">
        <v>0.073605</v>
      </c>
      <c r="BG550" s="13" t="n">
        <v>0.035991</v>
      </c>
      <c r="BH550" s="13" t="n">
        <v>0.026974</v>
      </c>
      <c r="BI550" s="13" t="n">
        <v>-0.100023</v>
      </c>
      <c r="BJ550" s="13" t="n">
        <v>0.012991</v>
      </c>
      <c r="BK550" s="13" t="n">
        <v>0.100265</v>
      </c>
      <c r="BM550" s="13" t="n">
        <v>-0.071962</v>
      </c>
      <c r="BN550" s="13" t="n">
        <v>0.06413</v>
      </c>
      <c r="BO550" s="13" t="n">
        <v>0.028411</v>
      </c>
      <c r="BP550" s="13" t="n">
        <v>0.01843</v>
      </c>
      <c r="BQ550" s="13" t="n">
        <v>0.031167</v>
      </c>
      <c r="BR550" s="13" t="n">
        <v>-0.055806</v>
      </c>
      <c r="BS550" s="13" t="n">
        <v>0.058061</v>
      </c>
      <c r="BT550" s="13" t="n">
        <v>0.020209</v>
      </c>
      <c r="BU550" s="13" t="n">
        <v>-0.022763</v>
      </c>
      <c r="BV550" s="13" t="n">
        <v>0.014975</v>
      </c>
      <c r="BW550" s="13" t="n">
        <v>0.017711</v>
      </c>
      <c r="BX550" s="13" t="n">
        <v>0.045297</v>
      </c>
      <c r="BY550" s="13" t="n">
        <v>0.016053</v>
      </c>
      <c r="BZ550" s="13" t="n">
        <v>0.005051</v>
      </c>
      <c r="CA550" s="13" t="n">
        <v>-0.080365</v>
      </c>
      <c r="CB550" s="13" t="n">
        <v>-0.110253</v>
      </c>
      <c r="CC550" s="13" t="n">
        <v>0.135805</v>
      </c>
      <c r="CD550" s="13" t="n">
        <v>0.054962</v>
      </c>
      <c r="CE550" s="13" t="n">
        <v>-0.008925</v>
      </c>
      <c r="CF550" s="13" t="n">
        <v>0.053871</v>
      </c>
      <c r="CG550" s="13" t="n">
        <v>0.063251</v>
      </c>
      <c r="CH550" s="13" t="n">
        <v>-0.033897</v>
      </c>
      <c r="CI550" s="13" t="n">
        <v>0.001671</v>
      </c>
      <c r="CJ550" s="13" t="n">
        <v>0.095437</v>
      </c>
      <c r="CK550" s="13" t="n">
        <v>0.018008</v>
      </c>
      <c r="CL550" s="13" t="n">
        <v>-0.004263</v>
      </c>
      <c r="CM550" s="13" t="n">
        <v>0.033434</v>
      </c>
      <c r="CN550" s="13" t="n">
        <v>0.050128</v>
      </c>
      <c r="CO550" s="13" t="n">
        <v>0.057761</v>
      </c>
      <c r="CP550" s="13" t="n">
        <v>0.008179</v>
      </c>
      <c r="CQ550" s="13" t="n">
        <v>0.014271</v>
      </c>
      <c r="CR550" s="13" t="n">
        <v>0.031948</v>
      </c>
      <c r="CS550" s="13" t="n">
        <v>0.041276</v>
      </c>
      <c r="CT550" s="13" t="n">
        <v>-0.062381</v>
      </c>
      <c r="CU550" s="13" t="n">
        <v>0.056413</v>
      </c>
      <c r="CV550" s="13" t="n">
        <v>-0.030068</v>
      </c>
      <c r="CW550" s="13" t="n">
        <v>0.052595</v>
      </c>
      <c r="CX550" s="13" t="n">
        <v>-0.063404</v>
      </c>
      <c r="CY550" s="13" t="n">
        <v>-0.043294</v>
      </c>
      <c r="CZ550" s="13" t="n">
        <v>0.035373</v>
      </c>
      <c r="DA550" s="13" t="n">
        <v>-0.092215</v>
      </c>
      <c r="DB550" s="13" t="n">
        <v>-0.003193</v>
      </c>
      <c r="DC550" s="13" t="n">
        <v>-0.055016</v>
      </c>
      <c r="DD550" s="13" t="n">
        <v>0.054082</v>
      </c>
      <c r="DE550" s="13" t="n">
        <v>-0.03048</v>
      </c>
      <c r="DF550" s="13" t="n">
        <v>-0.053718</v>
      </c>
      <c r="DG550" s="13" t="n">
        <v>0.074071</v>
      </c>
      <c r="DH550" s="13" t="n">
        <v>0.066348</v>
      </c>
      <c r="DI550" s="13" t="n">
        <v>-0.037114</v>
      </c>
      <c r="DJ550" s="13" t="n">
        <v>0.019238</v>
      </c>
      <c r="DK550" s="13" t="n">
        <v>-0.021663</v>
      </c>
      <c r="DL550" s="13" t="n">
        <v>0.032915</v>
      </c>
      <c r="DM550" s="13" t="n">
        <v>0.01434</v>
      </c>
      <c r="DN550" s="13" t="n">
        <v>-0.011454</v>
      </c>
      <c r="DO550" s="13" t="n">
        <v>0.054518</v>
      </c>
      <c r="DP550" s="13" t="n">
        <v>0.062584</v>
      </c>
      <c r="DQ550" s="13" t="n">
        <v>-0.00811</v>
      </c>
      <c r="DR550" s="13" t="n">
        <v>-0.043722</v>
      </c>
      <c r="DS550" s="13" t="n">
        <v>-0.049086</v>
      </c>
      <c r="DT550" s="13" t="n">
        <v>0.069409</v>
      </c>
      <c r="DV550" s="13" t="n">
        <v>-0.084039</v>
      </c>
      <c r="DW550" s="13" t="n">
        <v>0.092672</v>
      </c>
      <c r="DX550" s="13" t="n">
        <v>0.043486</v>
      </c>
      <c r="DY550" s="13" t="n">
        <v>0.014581</v>
      </c>
      <c r="DZ550" s="13" t="n">
        <v>0.04534</v>
      </c>
      <c r="EA550" s="13" t="n">
        <v>-0.065902</v>
      </c>
      <c r="EB550" s="13" t="n">
        <v>0.075383</v>
      </c>
      <c r="EC550" s="13" t="n">
        <v>0.012329</v>
      </c>
      <c r="ED550" s="13" t="n">
        <v>-0.022197</v>
      </c>
      <c r="EE550" s="13" t="n">
        <v>0.023116</v>
      </c>
      <c r="EF550" s="13" t="n">
        <v>0.000244</v>
      </c>
      <c r="EG550" s="13" t="n">
        <v>0.048315</v>
      </c>
      <c r="EH550" s="13" t="n">
        <v>0.022668</v>
      </c>
      <c r="EI550" s="13" t="n">
        <v>-0.001616</v>
      </c>
      <c r="EJ550" s="13" t="n">
        <v>-0.082904</v>
      </c>
      <c r="EK550" s="13" t="n">
        <v>-0.150934</v>
      </c>
      <c r="EL550" s="13" t="n">
        <v>0.150875</v>
      </c>
      <c r="EM550" s="13" t="n">
        <v>0.060166</v>
      </c>
      <c r="EN550" s="13" t="n">
        <v>0.013725</v>
      </c>
      <c r="EO550" s="13" t="n">
        <v>0.051247</v>
      </c>
      <c r="EP550" s="13" t="n">
        <v>0.043716</v>
      </c>
      <c r="EQ550" s="13" t="n">
        <v>-0.011563</v>
      </c>
      <c r="ER550" s="13" t="n">
        <v>-0.010968</v>
      </c>
      <c r="ES550" s="13" t="n">
        <v>0.107181</v>
      </c>
      <c r="ET550" s="13" t="n">
        <v>0.030363</v>
      </c>
      <c r="EU550" s="13" t="n">
        <v>-0.005163</v>
      </c>
      <c r="EV550" s="13" t="n">
        <v>0.036358</v>
      </c>
      <c r="EW550" s="13" t="n">
        <v>0.054406</v>
      </c>
      <c r="EX550" s="13" t="n">
        <v>0.037926</v>
      </c>
      <c r="EY550" s="13" t="n">
        <v>0.009424</v>
      </c>
      <c r="EZ550" s="13" t="n">
        <v>0.005841</v>
      </c>
      <c r="FA550" s="13" t="n">
        <v>0.007504</v>
      </c>
      <c r="FB550" s="13" t="n">
        <v>0.018091</v>
      </c>
      <c r="FC550" s="13" t="n">
        <v>-0.045445</v>
      </c>
      <c r="FD550" s="13" t="n">
        <v>0.054598</v>
      </c>
      <c r="FE550" s="13" t="n">
        <v>-0.036521</v>
      </c>
      <c r="FF550" s="13" t="n">
        <v>0.062596</v>
      </c>
      <c r="FG550" s="13" t="n">
        <v>-0.052353</v>
      </c>
      <c r="FH550" s="13" t="n">
        <v>-0.01718</v>
      </c>
      <c r="FI550" s="13" t="n">
        <v>0.02918</v>
      </c>
      <c r="FJ550" s="13" t="n">
        <v>-0.064922</v>
      </c>
      <c r="FK550" s="13" t="n">
        <v>0.00681</v>
      </c>
      <c r="FL550" s="13" t="n">
        <v>-0.072194</v>
      </c>
      <c r="FM550" s="13" t="n">
        <v>0.087506</v>
      </c>
      <c r="FN550" s="13" t="n">
        <v>-0.022641</v>
      </c>
      <c r="FO550" s="13" t="n">
        <v>-0.065037</v>
      </c>
      <c r="FP550" s="13" t="n">
        <v>0.097577</v>
      </c>
      <c r="FQ550" s="13" t="n">
        <v>0.065188</v>
      </c>
      <c r="FR550" s="13" t="n">
        <v>-0.052193</v>
      </c>
      <c r="FS550" s="13" t="n">
        <v>0.04789</v>
      </c>
      <c r="FT550" s="13" t="n">
        <v>-0.022741</v>
      </c>
      <c r="FU550" s="13" t="n">
        <v>0.007548</v>
      </c>
      <c r="FV550" s="13" t="n">
        <v>0.004502</v>
      </c>
      <c r="FW550" s="13" t="n">
        <v>-0.023821</v>
      </c>
      <c r="FX550" s="13" t="n">
        <v>0.074965</v>
      </c>
      <c r="FY550" s="13" t="n">
        <v>0.043995</v>
      </c>
      <c r="FZ550" s="13" t="n">
        <v>-0.029982</v>
      </c>
      <c r="GA550" s="13" t="n">
        <v>-0.049891</v>
      </c>
      <c r="GB550" s="13" t="n">
        <v>-0.058507</v>
      </c>
      <c r="GC550" s="13" t="n">
        <v>0.075235</v>
      </c>
    </row>
    <row r="551" customFormat="false" ht="15" hidden="false" customHeight="false" outlineLevel="0" collapsed="false">
      <c r="B551" s="8" t="str">
        <f aca="false">Deals!B551</f>
        <v>WestRock Company</v>
      </c>
      <c r="C551" s="12" t="n">
        <v>1</v>
      </c>
      <c r="D551" s="13" t="n">
        <v>-0.198472</v>
      </c>
      <c r="E551" s="13" t="n">
        <v>0.078125</v>
      </c>
      <c r="F551" s="13" t="n">
        <v>-0.081798</v>
      </c>
      <c r="G551" s="13" t="n">
        <v>0.02595</v>
      </c>
      <c r="H551" s="13" t="n">
        <v>0.000782</v>
      </c>
      <c r="I551" s="13" t="n">
        <v>-0.150599</v>
      </c>
      <c r="J551" s="13" t="n">
        <v>0.118712</v>
      </c>
      <c r="K551" s="13" t="n">
        <v>-0.011516</v>
      </c>
      <c r="L551" s="13" t="n">
        <v>-0.051872</v>
      </c>
      <c r="M551" s="13" t="n">
        <v>0.066413</v>
      </c>
      <c r="N551" s="13" t="n">
        <v>0.02524</v>
      </c>
      <c r="O551" s="13" t="n">
        <v>0.079208</v>
      </c>
      <c r="P551" s="13" t="n">
        <v>0.063972</v>
      </c>
      <c r="Q551" s="13" t="n">
        <v>-0.091121</v>
      </c>
      <c r="R551" s="13" t="n">
        <v>-0.147436</v>
      </c>
      <c r="S551" s="13" t="n">
        <v>-0.150075</v>
      </c>
      <c r="T551" s="13" t="n">
        <v>0.139066</v>
      </c>
      <c r="U551" s="13" t="n">
        <v>-0.128301</v>
      </c>
      <c r="V551" s="13" t="n">
        <v>0.007128</v>
      </c>
      <c r="W551" s="13" t="n">
        <v>-0.04954</v>
      </c>
      <c r="X551" s="13" t="n">
        <v>0.129188</v>
      </c>
      <c r="Y551" s="13" t="n">
        <v>0.145401</v>
      </c>
      <c r="Z551" s="13" t="n">
        <v>0.080887</v>
      </c>
      <c r="AA551" s="13" t="n">
        <v>0.124101</v>
      </c>
      <c r="AB551" s="13" t="n">
        <v>0.031272</v>
      </c>
      <c r="AC551" s="13" t="n">
        <v>-0.048243</v>
      </c>
      <c r="AD551" s="13" t="n">
        <v>0.052136</v>
      </c>
      <c r="AE551" s="13" t="n">
        <v>0.194081</v>
      </c>
      <c r="AF551" s="13" t="n">
        <v>0.071085</v>
      </c>
      <c r="AG551" s="13" t="n">
        <v>0.046099</v>
      </c>
      <c r="AH551" s="13" t="n">
        <v>-0.087449</v>
      </c>
      <c r="AI551" s="13" t="n">
        <v>-0.075348</v>
      </c>
      <c r="AJ551" s="13" t="n">
        <v>0.057509</v>
      </c>
      <c r="AK551" s="13" t="n">
        <v>-0.042467</v>
      </c>
      <c r="AL551" s="13" t="n">
        <v>-0.034718</v>
      </c>
      <c r="AM551" s="13" t="n">
        <v>-0.097921</v>
      </c>
      <c r="AN551" s="13" t="n">
        <v>0.022355</v>
      </c>
      <c r="AO551" s="13" t="n">
        <v>0.040577</v>
      </c>
      <c r="AP551" s="13" t="n">
        <v>-0.019281</v>
      </c>
      <c r="AQ551" s="13" t="n">
        <v>0.038878</v>
      </c>
      <c r="AR551" s="13" t="n">
        <v>0.053158</v>
      </c>
      <c r="AS551" s="13" t="n">
        <v>-0.020997</v>
      </c>
      <c r="AT551" s="13" t="n">
        <v>-0.178387</v>
      </c>
      <c r="AU551" s="13" t="n">
        <v>0.063253</v>
      </c>
      <c r="AV551" s="13" t="n">
        <v>-0.041785</v>
      </c>
      <c r="AW551" s="13" t="n">
        <v>-0.238975</v>
      </c>
      <c r="AX551" s="13" t="n">
        <v>0.102622</v>
      </c>
      <c r="AY551" s="13" t="n">
        <v>0.113329</v>
      </c>
      <c r="AZ551" s="13" t="n">
        <v>-0.072785</v>
      </c>
      <c r="BA551" s="13" t="n">
        <v>0.116041</v>
      </c>
      <c r="BB551" s="13" t="n">
        <v>-0.199796</v>
      </c>
      <c r="BC551" s="13" t="n">
        <v>-0.029618</v>
      </c>
      <c r="BD551" s="13" t="n">
        <v>-0.017722</v>
      </c>
      <c r="BE551" s="13" t="n">
        <v>-0.06415</v>
      </c>
      <c r="BF551" s="13" t="n">
        <v>0.037844</v>
      </c>
      <c r="BG551" s="13" t="n">
        <v>0.145167</v>
      </c>
      <c r="BH551" s="13" t="n">
        <v>-0.017423</v>
      </c>
      <c r="BI551" s="13" t="n">
        <v>0.094467</v>
      </c>
      <c r="BJ551" s="13" t="n">
        <v>0.003631</v>
      </c>
      <c r="BK551" s="13" t="n">
        <v>0.145839</v>
      </c>
      <c r="BM551" s="13" t="n">
        <v>-0.129139</v>
      </c>
      <c r="BN551" s="13" t="n">
        <v>0.117566</v>
      </c>
      <c r="BO551" s="13" t="n">
        <v>0.031284</v>
      </c>
      <c r="BP551" s="13" t="n">
        <v>-0.030933</v>
      </c>
      <c r="BQ551" s="13" t="n">
        <v>0.045064</v>
      </c>
      <c r="BR551" s="13" t="n">
        <v>-0.078704</v>
      </c>
      <c r="BS551" s="13" t="n">
        <v>0.06896</v>
      </c>
      <c r="BT551" s="13" t="n">
        <v>-0.000265</v>
      </c>
      <c r="BU551" s="13" t="n">
        <v>-0.081883</v>
      </c>
      <c r="BV551" s="13" t="n">
        <v>0.050447</v>
      </c>
      <c r="BW551" s="13" t="n">
        <v>-0.031989</v>
      </c>
      <c r="BX551" s="13" t="n">
        <v>0.038335</v>
      </c>
      <c r="BY551" s="13" t="n">
        <v>0.0586</v>
      </c>
      <c r="BZ551" s="13" t="n">
        <v>-0.034066</v>
      </c>
      <c r="CA551" s="13" t="n">
        <v>-0.133551</v>
      </c>
      <c r="CB551" s="13" t="n">
        <v>-0.325184</v>
      </c>
      <c r="CC551" s="13" t="n">
        <v>0.174705</v>
      </c>
      <c r="CD551" s="13" t="n">
        <v>0.019194</v>
      </c>
      <c r="CE551" s="13" t="n">
        <v>0.018633</v>
      </c>
      <c r="CF551" s="13" t="n">
        <v>0.024797</v>
      </c>
      <c r="CG551" s="13" t="n">
        <v>0.03808</v>
      </c>
      <c r="CH551" s="13" t="n">
        <v>-0.044539</v>
      </c>
      <c r="CI551" s="13" t="n">
        <v>0.015225</v>
      </c>
      <c r="CJ551" s="13" t="n">
        <v>0.203849</v>
      </c>
      <c r="CK551" s="13" t="n">
        <v>0.044087</v>
      </c>
      <c r="CL551" s="13" t="n">
        <v>0.025945</v>
      </c>
      <c r="CM551" s="13" t="n">
        <v>0.127692</v>
      </c>
      <c r="CN551" s="13" t="n">
        <v>0.066474</v>
      </c>
      <c r="CO551" s="13" t="n">
        <v>0.062121</v>
      </c>
      <c r="CP551" s="13" t="n">
        <v>0.045177</v>
      </c>
      <c r="CQ551" s="13" t="n">
        <v>-0.04662</v>
      </c>
      <c r="CR551" s="13" t="n">
        <v>-0.045576</v>
      </c>
      <c r="CS551" s="13" t="n">
        <v>0.050378</v>
      </c>
      <c r="CT551" s="13" t="n">
        <v>0.018128</v>
      </c>
      <c r="CU551" s="13" t="n">
        <v>0.046196</v>
      </c>
      <c r="CV551" s="13" t="n">
        <v>-0.047186</v>
      </c>
      <c r="CW551" s="13" t="n">
        <v>0.038335</v>
      </c>
      <c r="CX551" s="13" t="n">
        <v>0.059416</v>
      </c>
      <c r="CY551" s="13" t="n">
        <v>0.035105</v>
      </c>
      <c r="CZ551" s="13" t="n">
        <v>0.021024</v>
      </c>
      <c r="DA551" s="13" t="n">
        <v>-0.069234</v>
      </c>
      <c r="DB551" s="13" t="n">
        <v>0.08355</v>
      </c>
      <c r="DC551" s="13" t="n">
        <v>-0.134754</v>
      </c>
      <c r="DD551" s="13" t="n">
        <v>0.061593</v>
      </c>
      <c r="DE551" s="13" t="n">
        <v>-0.003688</v>
      </c>
      <c r="DF551" s="13" t="n">
        <v>-0.093584</v>
      </c>
      <c r="DG551" s="13" t="n">
        <v>0.115419</v>
      </c>
      <c r="DH551" s="13" t="n">
        <v>0.02423</v>
      </c>
      <c r="DI551" s="13" t="n">
        <v>-0.079942</v>
      </c>
      <c r="DJ551" s="13" t="n">
        <v>0.06773</v>
      </c>
      <c r="DK551" s="13" t="n">
        <v>-0.043639</v>
      </c>
      <c r="DL551" s="13" t="n">
        <v>-0.114563</v>
      </c>
      <c r="DM551" s="13" t="n">
        <v>0.004532</v>
      </c>
      <c r="DN551" s="13" t="n">
        <v>-0.079298</v>
      </c>
      <c r="DO551" s="13" t="n">
        <v>0.067631</v>
      </c>
      <c r="DP551" s="13" t="n">
        <v>0.085167</v>
      </c>
      <c r="DQ551" s="13" t="n">
        <v>-0.021289</v>
      </c>
      <c r="DR551" s="13" t="n">
        <v>-0.035014</v>
      </c>
      <c r="DS551" s="13" t="n">
        <v>-0.062826</v>
      </c>
      <c r="DT551" s="13" t="n">
        <v>0.0785</v>
      </c>
      <c r="DV551" s="13" t="n">
        <v>-0.137656</v>
      </c>
      <c r="DW551" s="13" t="n">
        <v>0.127661</v>
      </c>
      <c r="DX551" s="13" t="n">
        <v>0.030364</v>
      </c>
      <c r="DY551" s="13" t="n">
        <v>-0.031091</v>
      </c>
      <c r="DZ551" s="13" t="n">
        <v>0.041851</v>
      </c>
      <c r="EA551" s="13" t="n">
        <v>-0.085806</v>
      </c>
      <c r="EB551" s="13" t="n">
        <v>0.068523</v>
      </c>
      <c r="EC551" s="13" t="n">
        <v>-0.001953</v>
      </c>
      <c r="ED551" s="13" t="n">
        <v>-0.07446</v>
      </c>
      <c r="EE551" s="13" t="n">
        <v>0.045343</v>
      </c>
      <c r="EF551" s="13" t="n">
        <v>-0.027112</v>
      </c>
      <c r="EG551" s="13" t="n">
        <v>0.034546</v>
      </c>
      <c r="EH551" s="13" t="n">
        <v>0.070341</v>
      </c>
      <c r="EI551" s="13" t="n">
        <v>-0.031844</v>
      </c>
      <c r="EJ551" s="13" t="n">
        <v>-0.126271</v>
      </c>
      <c r="EK551" s="13" t="n">
        <v>-0.331716</v>
      </c>
      <c r="EL551" s="13" t="n">
        <v>0.212963</v>
      </c>
      <c r="EM551" s="13" t="n">
        <v>0.015937</v>
      </c>
      <c r="EN551" s="13" t="n">
        <v>0.029576</v>
      </c>
      <c r="EO551" s="13" t="n">
        <v>0.025364</v>
      </c>
      <c r="EP551" s="13" t="n">
        <v>0.042882</v>
      </c>
      <c r="EQ551" s="13" t="n">
        <v>-0.046939</v>
      </c>
      <c r="ER551" s="13" t="n">
        <v>0.013266</v>
      </c>
      <c r="ES551" s="13" t="n">
        <v>0.221271</v>
      </c>
      <c r="ET551" s="13" t="n">
        <v>0.050337</v>
      </c>
      <c r="EU551" s="13" t="n">
        <v>0.022736</v>
      </c>
      <c r="EV551" s="13" t="n">
        <v>0.131127</v>
      </c>
      <c r="EW551" s="13" t="n">
        <v>0.072782</v>
      </c>
      <c r="EX551" s="13" t="n">
        <v>0.060342</v>
      </c>
      <c r="EY551" s="13" t="n">
        <v>0.038634</v>
      </c>
      <c r="EZ551" s="13" t="n">
        <v>-0.039244</v>
      </c>
      <c r="FA551" s="13" t="n">
        <v>-0.043598</v>
      </c>
      <c r="FB551" s="13" t="n">
        <v>0.049493</v>
      </c>
      <c r="FC551" s="13" t="n">
        <v>0.017678</v>
      </c>
      <c r="FD551" s="13" t="n">
        <v>0.049747</v>
      </c>
      <c r="FE551" s="13" t="n">
        <v>-0.051123</v>
      </c>
      <c r="FF551" s="13" t="n">
        <v>0.04254</v>
      </c>
      <c r="FG551" s="13" t="n">
        <v>0.054541</v>
      </c>
      <c r="FH551" s="13" t="n">
        <v>0.040972</v>
      </c>
      <c r="FI551" s="13" t="n">
        <v>0.017585</v>
      </c>
      <c r="FJ551" s="13" t="n">
        <v>-0.064942</v>
      </c>
      <c r="FK551" s="13" t="n">
        <v>0.071262</v>
      </c>
      <c r="FL551" s="13" t="n">
        <v>-0.119619</v>
      </c>
      <c r="FM551" s="13" t="n">
        <v>0.067159</v>
      </c>
      <c r="FN551" s="13" t="n">
        <v>-0.005468</v>
      </c>
      <c r="FO551" s="13" t="n">
        <v>-0.087344</v>
      </c>
      <c r="FP551" s="13" t="n">
        <v>0.107872</v>
      </c>
      <c r="FQ551" s="13" t="n">
        <v>0.028687</v>
      </c>
      <c r="FR551" s="13" t="n">
        <v>-0.076034</v>
      </c>
      <c r="FS551" s="13" t="n">
        <v>0.074663</v>
      </c>
      <c r="FT551" s="13" t="n">
        <v>-0.047805</v>
      </c>
      <c r="FU551" s="13" t="n">
        <v>-0.110547</v>
      </c>
      <c r="FV551" s="13" t="n">
        <v>-0.004279</v>
      </c>
      <c r="FW551" s="13" t="n">
        <v>-0.086828</v>
      </c>
      <c r="FX551" s="13" t="n">
        <v>0.06962</v>
      </c>
      <c r="FY551" s="13" t="n">
        <v>0.089486</v>
      </c>
      <c r="FZ551" s="13" t="n">
        <v>-0.017754</v>
      </c>
      <c r="GA551" s="13" t="n">
        <v>-0.039346</v>
      </c>
      <c r="GB551" s="13" t="n">
        <v>-0.065642</v>
      </c>
      <c r="GC551" s="13" t="n">
        <v>0.090617</v>
      </c>
    </row>
    <row r="552" customFormat="false" ht="15" hidden="false" customHeight="false" outlineLevel="0" collapsed="false">
      <c r="B552" s="8" t="str">
        <f aca="false">Deals!B552</f>
        <v>Klx Energy Services Holdings, Inc.</v>
      </c>
      <c r="C552" s="12" t="n">
        <v>1</v>
      </c>
      <c r="D552" s="13" t="n">
        <v>0.161466</v>
      </c>
      <c r="E552" s="13" t="n">
        <v>0.111301</v>
      </c>
      <c r="F552" s="13" t="n">
        <v>0.011512</v>
      </c>
      <c r="G552" s="13" t="n">
        <v>-0.046282</v>
      </c>
      <c r="H552" s="13" t="n">
        <v>0.115752</v>
      </c>
      <c r="I552" s="13" t="n">
        <v>-0.297683</v>
      </c>
      <c r="J552" s="13" t="n">
        <v>0.037056</v>
      </c>
      <c r="K552" s="13" t="n">
        <v>-0.230543</v>
      </c>
      <c r="L552" s="13" t="n">
        <v>-0.361959</v>
      </c>
      <c r="M552" s="13" t="n">
        <v>-0.137587</v>
      </c>
      <c r="N552" s="13" t="n">
        <v>-0.082081</v>
      </c>
      <c r="O552" s="13" t="n">
        <v>-0.288413</v>
      </c>
      <c r="P552" s="13" t="n">
        <v>0.139823</v>
      </c>
      <c r="Q552" s="13" t="n">
        <v>-0.372671</v>
      </c>
      <c r="R552" s="13" t="n">
        <v>-0.40099</v>
      </c>
      <c r="S552" s="13" t="n">
        <v>-0.710744</v>
      </c>
      <c r="T552" s="13" t="n">
        <v>0.857143</v>
      </c>
      <c r="U552" s="13" t="n">
        <v>0.138462</v>
      </c>
      <c r="V552" s="13" t="n">
        <v>0.452703</v>
      </c>
      <c r="W552" s="13" t="n">
        <v>-0.069767</v>
      </c>
      <c r="X552" s="13" t="n">
        <v>-0.214</v>
      </c>
      <c r="Y552" s="13" t="n">
        <v>-0.47201</v>
      </c>
      <c r="Z552" s="13" t="n">
        <v>-0.055422</v>
      </c>
      <c r="AA552" s="13" t="n">
        <v>0.732143</v>
      </c>
      <c r="AB552" s="13" t="n">
        <v>-0.048601</v>
      </c>
      <c r="AC552" s="13" t="n">
        <v>0.298762</v>
      </c>
      <c r="AD552" s="13" t="n">
        <v>0.786651</v>
      </c>
      <c r="AE552" s="13" t="n">
        <v>0.06938</v>
      </c>
      <c r="AF552" s="13" t="n">
        <v>-0.519027</v>
      </c>
      <c r="AG552" s="13" t="n">
        <v>0.539559</v>
      </c>
      <c r="AH552" s="13" t="n">
        <v>-0.195451</v>
      </c>
      <c r="AI552" s="13" t="n">
        <v>-0.375916</v>
      </c>
      <c r="AJ552" s="13" t="n">
        <v>0.067114</v>
      </c>
      <c r="AK552" s="13" t="n">
        <v>-0.251572</v>
      </c>
      <c r="AL552" s="13" t="n">
        <v>-0.079832</v>
      </c>
      <c r="AM552" s="13" t="n">
        <v>-0.086758</v>
      </c>
      <c r="AN552" s="13" t="n">
        <v>-0.225</v>
      </c>
      <c r="AO552" s="13" t="n">
        <v>0.609677</v>
      </c>
      <c r="AP552" s="13" t="n">
        <v>0.342685</v>
      </c>
      <c r="AQ552" s="13" t="n">
        <v>-0.228358</v>
      </c>
      <c r="AR552" s="13" t="n">
        <v>-0.046422</v>
      </c>
      <c r="AS552" s="13" t="n">
        <v>0.239351</v>
      </c>
      <c r="AT552" s="13" t="n">
        <v>-0.291326</v>
      </c>
      <c r="AU552" s="13" t="n">
        <v>0.233256</v>
      </c>
      <c r="AV552" s="13" t="n">
        <v>0.423221</v>
      </c>
      <c r="AW552" s="13" t="n">
        <v>0.082895</v>
      </c>
      <c r="AX552" s="13" t="n">
        <v>0.869988</v>
      </c>
      <c r="AY552" s="13" t="n">
        <v>0.025341</v>
      </c>
      <c r="AZ552" s="13" t="n">
        <v>0.096958</v>
      </c>
      <c r="BA552" s="13" t="n">
        <v>-0.146158</v>
      </c>
      <c r="BB552" s="13" t="n">
        <v>-0.134641</v>
      </c>
      <c r="BC552" s="13" t="n">
        <v>-0.089132</v>
      </c>
      <c r="BD552" s="13" t="n">
        <v>-0.144206</v>
      </c>
      <c r="BE552" s="13" t="n">
        <v>-0.203611</v>
      </c>
      <c r="BF552" s="13" t="n">
        <v>0.225441</v>
      </c>
      <c r="BG552" s="13" t="n">
        <v>0.20555</v>
      </c>
      <c r="BH552" s="13" t="n">
        <v>-0.112958</v>
      </c>
      <c r="BI552" s="13" t="n">
        <v>0.138876</v>
      </c>
      <c r="BJ552" s="13" t="n">
        <v>-0.132489</v>
      </c>
      <c r="BK552" s="13" t="n">
        <v>-0.075875</v>
      </c>
      <c r="BM552" s="13" t="n">
        <v>-0.111146</v>
      </c>
      <c r="BN552" s="13" t="n">
        <v>0.097951</v>
      </c>
      <c r="BO552" s="13" t="n">
        <v>0.062737</v>
      </c>
      <c r="BP552" s="13" t="n">
        <v>-0.029465</v>
      </c>
      <c r="BQ552" s="13" t="n">
        <v>0.020413</v>
      </c>
      <c r="BR552" s="13" t="n">
        <v>-0.079089</v>
      </c>
      <c r="BS552" s="13" t="n">
        <v>0.045992</v>
      </c>
      <c r="BT552" s="13" t="n">
        <v>-0.01234</v>
      </c>
      <c r="BU552" s="13" t="n">
        <v>-0.072345</v>
      </c>
      <c r="BV552" s="13" t="n">
        <v>0.028222</v>
      </c>
      <c r="BW552" s="13" t="n">
        <v>0.010274</v>
      </c>
      <c r="BX552" s="13" t="n">
        <v>0.03501</v>
      </c>
      <c r="BY552" s="13" t="n">
        <v>0.02781</v>
      </c>
      <c r="BZ552" s="13" t="n">
        <v>-0.045625</v>
      </c>
      <c r="CA552" s="13" t="n">
        <v>-0.043519</v>
      </c>
      <c r="CB552" s="13" t="n">
        <v>-0.218547</v>
      </c>
      <c r="CC552" s="13" t="n">
        <v>0.151495</v>
      </c>
      <c r="CD552" s="13" t="n">
        <v>0.062274</v>
      </c>
      <c r="CE552" s="13" t="n">
        <v>0.065998</v>
      </c>
      <c r="CF552" s="13" t="n">
        <v>0.032659</v>
      </c>
      <c r="CG552" s="13" t="n">
        <v>0.037787</v>
      </c>
      <c r="CH552" s="13" t="n">
        <v>-0.042142</v>
      </c>
      <c r="CI552" s="13" t="n">
        <v>-0.004441</v>
      </c>
      <c r="CJ552" s="13" t="n">
        <v>0.199117</v>
      </c>
      <c r="CK552" s="13" t="n">
        <v>0.093959</v>
      </c>
      <c r="CL552" s="13" t="n">
        <v>0.082666</v>
      </c>
      <c r="CM552" s="13" t="n">
        <v>0.106119</v>
      </c>
      <c r="CN552" s="13" t="n">
        <v>0.018588</v>
      </c>
      <c r="CO552" s="13" t="n">
        <v>0.017138</v>
      </c>
      <c r="CP552" s="13" t="n">
        <v>0.008568</v>
      </c>
      <c r="CQ552" s="13" t="n">
        <v>0.015969</v>
      </c>
      <c r="CR552" s="13" t="n">
        <v>-0.039027</v>
      </c>
      <c r="CS552" s="13" t="n">
        <v>0.042598</v>
      </c>
      <c r="CT552" s="13" t="n">
        <v>-0.036639</v>
      </c>
      <c r="CU552" s="13" t="n">
        <v>0.012365</v>
      </c>
      <c r="CV552" s="13" t="n">
        <v>-0.039551</v>
      </c>
      <c r="CW552" s="13" t="n">
        <v>0.022606</v>
      </c>
      <c r="CX552" s="13" t="n">
        <v>-0.101461</v>
      </c>
      <c r="CY552" s="13" t="n">
        <v>0.008251</v>
      </c>
      <c r="CZ552" s="13" t="n">
        <v>0.005535</v>
      </c>
      <c r="DA552" s="13" t="n">
        <v>-0.100427</v>
      </c>
      <c r="DB552" s="13" t="n">
        <v>-0.009566</v>
      </c>
      <c r="DC552" s="13" t="n">
        <v>-0.039563</v>
      </c>
      <c r="DD552" s="13" t="n">
        <v>0.078731</v>
      </c>
      <c r="DE552" s="13" t="n">
        <v>0.007907</v>
      </c>
      <c r="DF552" s="13" t="n">
        <v>-0.073666</v>
      </c>
      <c r="DG552" s="13" t="n">
        <v>0.089828</v>
      </c>
      <c r="DH552" s="13" t="n">
        <v>0.005661</v>
      </c>
      <c r="DI552" s="13" t="n">
        <v>-0.051979</v>
      </c>
      <c r="DJ552" s="13" t="n">
        <v>0.137687</v>
      </c>
      <c r="DK552" s="13" t="n">
        <v>-0.037377</v>
      </c>
      <c r="DL552" s="13" t="n">
        <v>-0.070433</v>
      </c>
      <c r="DM552" s="13" t="n">
        <v>-0.013914</v>
      </c>
      <c r="DN552" s="13" t="n">
        <v>0.032692</v>
      </c>
      <c r="DO552" s="13" t="n">
        <v>0.055486</v>
      </c>
      <c r="DP552" s="13" t="n">
        <v>0.039656</v>
      </c>
      <c r="DQ552" s="13" t="n">
        <v>-0.104754</v>
      </c>
      <c r="DR552" s="13" t="n">
        <v>-0.065225</v>
      </c>
      <c r="DS552" s="13" t="n">
        <v>-0.07957</v>
      </c>
      <c r="DT552" s="13" t="n">
        <v>0.107235</v>
      </c>
      <c r="DV552" s="13" t="n">
        <v>-0.139953</v>
      </c>
      <c r="DW552" s="13" t="n">
        <v>0.139684</v>
      </c>
      <c r="DX552" s="13" t="n">
        <v>0.063457</v>
      </c>
      <c r="DY552" s="13" t="n">
        <v>0.007924</v>
      </c>
      <c r="DZ552" s="13" t="n">
        <v>0.01261</v>
      </c>
      <c r="EA552" s="13" t="n">
        <v>-0.092647</v>
      </c>
      <c r="EB552" s="13" t="n">
        <v>0.028727</v>
      </c>
      <c r="EC552" s="13" t="n">
        <v>-0.023811</v>
      </c>
      <c r="ED552" s="13" t="n">
        <v>-0.067317</v>
      </c>
      <c r="EE552" s="13" t="n">
        <v>0.003148</v>
      </c>
      <c r="EF552" s="13" t="n">
        <v>-0.007231</v>
      </c>
      <c r="EG552" s="13" t="n">
        <v>0.025875</v>
      </c>
      <c r="EH552" s="13" t="n">
        <v>0.037857</v>
      </c>
      <c r="EI552" s="13" t="n">
        <v>0.024118</v>
      </c>
      <c r="EJ552" s="13" t="n">
        <v>-0.024067</v>
      </c>
      <c r="EK552" s="13" t="n">
        <v>-0.207119</v>
      </c>
      <c r="EL552" s="13" t="n">
        <v>0.179482</v>
      </c>
      <c r="EM552" s="13" t="n">
        <v>0.096338</v>
      </c>
      <c r="EN552" s="13" t="n">
        <v>0.104619</v>
      </c>
      <c r="EO552" s="13" t="n">
        <v>0.108013</v>
      </c>
      <c r="EP552" s="13" t="n">
        <v>0.027407</v>
      </c>
      <c r="EQ552" s="13" t="n">
        <v>-0.035766</v>
      </c>
      <c r="ER552" s="13" t="n">
        <v>-0.010274</v>
      </c>
      <c r="ES552" s="13" t="n">
        <v>0.240612</v>
      </c>
      <c r="ET552" s="13" t="n">
        <v>0.135557</v>
      </c>
      <c r="EU552" s="13" t="n">
        <v>0.145872</v>
      </c>
      <c r="EV552" s="13" t="n">
        <v>0.125412</v>
      </c>
      <c r="EW552" s="13" t="n">
        <v>0.0025</v>
      </c>
      <c r="EX552" s="13" t="n">
        <v>-0.001835</v>
      </c>
      <c r="EY552" s="13" t="n">
        <v>0.008948</v>
      </c>
      <c r="EZ552" s="13" t="n">
        <v>0.037328</v>
      </c>
      <c r="FA552" s="13" t="n">
        <v>-0.047931</v>
      </c>
      <c r="FB552" s="13" t="n">
        <v>0.038013</v>
      </c>
      <c r="FC552" s="13" t="n">
        <v>-0.047</v>
      </c>
      <c r="FD552" s="13" t="n">
        <v>-0.012191</v>
      </c>
      <c r="FE552" s="13" t="n">
        <v>-0.05156</v>
      </c>
      <c r="FF552" s="13" t="n">
        <v>-0.025657</v>
      </c>
      <c r="FG552" s="13" t="n">
        <v>-0.103698</v>
      </c>
      <c r="FH552" s="13" t="n">
        <v>-0.011993</v>
      </c>
      <c r="FI552" s="13" t="n">
        <v>0.028031</v>
      </c>
      <c r="FJ552" s="13" t="n">
        <v>-0.14847</v>
      </c>
      <c r="FK552" s="13" t="n">
        <v>-0.024898</v>
      </c>
      <c r="FL552" s="13" t="n">
        <v>-0.045521</v>
      </c>
      <c r="FM552" s="13" t="n">
        <v>0.07809</v>
      </c>
      <c r="FN552" s="13" t="n">
        <v>0.017632</v>
      </c>
      <c r="FO552" s="13" t="n">
        <v>-0.123383</v>
      </c>
      <c r="FP552" s="13" t="n">
        <v>0.057189</v>
      </c>
      <c r="FQ552" s="13" t="n">
        <v>-0.032158</v>
      </c>
      <c r="FR552" s="13" t="n">
        <v>-0.087071</v>
      </c>
      <c r="FS552" s="13" t="n">
        <v>0.220874</v>
      </c>
      <c r="FT552" s="13" t="n">
        <v>-0.049709</v>
      </c>
      <c r="FU552" s="13" t="n">
        <v>-0.092185</v>
      </c>
      <c r="FV552" s="13" t="n">
        <v>-0.017177</v>
      </c>
      <c r="FW552" s="13" t="n">
        <v>0.009133</v>
      </c>
      <c r="FX552" s="13" t="n">
        <v>0.037347</v>
      </c>
      <c r="FY552" s="13" t="n">
        <v>0.020107</v>
      </c>
      <c r="FZ552" s="13" t="n">
        <v>-0.117804</v>
      </c>
      <c r="GA552" s="13" t="n">
        <v>-0.082947</v>
      </c>
      <c r="GB552" s="13" t="n">
        <v>-0.087058</v>
      </c>
      <c r="GC552" s="13" t="n">
        <v>0.169079</v>
      </c>
    </row>
    <row r="553" customFormat="false" ht="15" hidden="false" customHeight="false" outlineLevel="0" collapsed="false">
      <c r="B553" s="8" t="str">
        <f aca="false">Deals!B553</f>
        <v>Peabody Energy Corporation</v>
      </c>
      <c r="C553" s="12" t="n">
        <v>1</v>
      </c>
      <c r="D553" s="13" t="n">
        <v>0.17126</v>
      </c>
      <c r="E553" s="13" t="n">
        <v>-0.132213</v>
      </c>
      <c r="F553" s="13" t="n">
        <v>-0.021718</v>
      </c>
      <c r="G553" s="13" t="n">
        <v>0.015531</v>
      </c>
      <c r="H553" s="13" t="n">
        <v>-0.177616</v>
      </c>
      <c r="I553" s="13" t="n">
        <v>0.02466</v>
      </c>
      <c r="J553" s="13" t="n">
        <v>-0.126141</v>
      </c>
      <c r="K553" s="13" t="n">
        <v>-0.117996</v>
      </c>
      <c r="L553" s="13" t="n">
        <v>-0.201302</v>
      </c>
      <c r="M553" s="13" t="n">
        <v>-0.274796</v>
      </c>
      <c r="N553" s="13" t="n">
        <v>-0.080722</v>
      </c>
      <c r="O553" s="13" t="n">
        <v>-0.057851</v>
      </c>
      <c r="P553" s="13" t="n">
        <v>-0.258772</v>
      </c>
      <c r="Q553" s="13" t="n">
        <v>-0.136095</v>
      </c>
      <c r="R553" s="13" t="n">
        <v>-0.503425</v>
      </c>
      <c r="S553" s="13" t="n">
        <v>0.168966</v>
      </c>
      <c r="T553" s="13" t="n">
        <v>-0.070796</v>
      </c>
      <c r="U553" s="13" t="n">
        <v>-0.085714</v>
      </c>
      <c r="V553" s="13" t="n">
        <v>0.083333</v>
      </c>
      <c r="W553" s="13" t="n">
        <v>-0.163462</v>
      </c>
      <c r="X553" s="13" t="n">
        <v>-0.118774</v>
      </c>
      <c r="Y553" s="13" t="n">
        <v>-0.43913</v>
      </c>
      <c r="Z553" s="13" t="n">
        <v>0.046512</v>
      </c>
      <c r="AA553" s="13" t="n">
        <v>0.785185</v>
      </c>
      <c r="AB553" s="13" t="n">
        <v>0.589212</v>
      </c>
      <c r="AC553" s="13" t="n">
        <v>0.122715</v>
      </c>
      <c r="AD553" s="13" t="n">
        <v>-0.288372</v>
      </c>
      <c r="AE553" s="13" t="n">
        <v>0.20915</v>
      </c>
      <c r="AF553" s="13" t="n">
        <v>0.791892</v>
      </c>
      <c r="AG553" s="13" t="n">
        <v>0.196078</v>
      </c>
      <c r="AH553" s="13" t="n">
        <v>0.476671</v>
      </c>
      <c r="AI553" s="13" t="n">
        <v>0.364646</v>
      </c>
      <c r="AJ553" s="13" t="n">
        <v>-0.074468</v>
      </c>
      <c r="AK553" s="13" t="n">
        <v>-0.196078</v>
      </c>
      <c r="AL553" s="13" t="n">
        <v>-0.162321</v>
      </c>
      <c r="AM553" s="13" t="n">
        <v>0.011044</v>
      </c>
      <c r="AN553" s="13" t="n">
        <v>0.072493</v>
      </c>
      <c r="AO553" s="13" t="n">
        <v>0.605556</v>
      </c>
      <c r="AP553" s="13" t="n">
        <v>0.414648</v>
      </c>
      <c r="AQ553" s="13" t="n">
        <v>-0.077049</v>
      </c>
      <c r="AR553" s="13" t="n">
        <v>0.042845</v>
      </c>
      <c r="AS553" s="13" t="n">
        <v>-0.096569</v>
      </c>
      <c r="AT553" s="13" t="n">
        <v>-0.01594</v>
      </c>
      <c r="AU553" s="13" t="n">
        <v>0.174845</v>
      </c>
      <c r="AV553" s="13" t="n">
        <v>0.006488</v>
      </c>
      <c r="AW553" s="13" t="n">
        <v>-0.037067</v>
      </c>
      <c r="AX553" s="13" t="n">
        <v>0.336402</v>
      </c>
      <c r="AY553" s="13" t="n">
        <v>-0.172824</v>
      </c>
      <c r="AZ553" s="13" t="n">
        <v>0.05564</v>
      </c>
      <c r="BA553" s="13" t="n">
        <v>-0.021155</v>
      </c>
      <c r="BB553" s="13" t="n">
        <v>-0.062271</v>
      </c>
      <c r="BC553" s="13" t="n">
        <v>-0.061719</v>
      </c>
      <c r="BD553" s="13" t="n">
        <v>-0.240841</v>
      </c>
      <c r="BE553" s="13" t="n">
        <v>0.192731</v>
      </c>
      <c r="BF553" s="13" t="n">
        <v>0.036011</v>
      </c>
      <c r="BG553" s="13" t="n">
        <v>-0.034982</v>
      </c>
      <c r="BH553" s="13" t="n">
        <v>0.204356</v>
      </c>
      <c r="BI553" s="13" t="n">
        <v>-0.092343</v>
      </c>
      <c r="BJ553" s="13" t="n">
        <v>0.013777</v>
      </c>
      <c r="BK553" s="13" t="n">
        <v>0.020134</v>
      </c>
      <c r="BM553" s="13" t="n">
        <v>0.13898</v>
      </c>
      <c r="BN553" s="13" t="n">
        <v>0.026561</v>
      </c>
      <c r="BO553" s="13" t="n">
        <v>-0.035684</v>
      </c>
      <c r="BP553" s="13" t="n">
        <v>0.041321</v>
      </c>
      <c r="BQ553" s="13" t="n">
        <v>-0.102555</v>
      </c>
      <c r="BR553" s="13" t="n">
        <v>0.066661</v>
      </c>
      <c r="BS553" s="13" t="n">
        <v>0.013887</v>
      </c>
      <c r="BT553" s="13" t="n">
        <v>-0.102148</v>
      </c>
      <c r="BU553" s="13" t="n">
        <v>0.06416</v>
      </c>
      <c r="BV553" s="13" t="n">
        <v>0.003759</v>
      </c>
      <c r="BW553" s="13" t="n">
        <v>0.037436</v>
      </c>
      <c r="BX553" s="13" t="n">
        <v>0.033278</v>
      </c>
      <c r="BY553" s="13" t="n">
        <v>-0.085407</v>
      </c>
      <c r="BZ553" s="13" t="n">
        <v>-0.114648</v>
      </c>
      <c r="CA553" s="13" t="n">
        <v>-0.312687</v>
      </c>
      <c r="CB553" s="13" t="n">
        <v>0.194908</v>
      </c>
      <c r="CC553" s="13" t="n">
        <v>0.016622</v>
      </c>
      <c r="CD553" s="13" t="n">
        <v>0.002532</v>
      </c>
      <c r="CE553" s="13" t="n">
        <v>0.024369</v>
      </c>
      <c r="CF553" s="13" t="n">
        <v>0.038113</v>
      </c>
      <c r="CG553" s="13" t="n">
        <v>-0.071924</v>
      </c>
      <c r="CH553" s="13" t="n">
        <v>0.074952</v>
      </c>
      <c r="CI553" s="13" t="n">
        <v>0.229243</v>
      </c>
      <c r="CJ553" s="13" t="n">
        <v>0.085676</v>
      </c>
      <c r="CK553" s="13" t="n">
        <v>0.043525</v>
      </c>
      <c r="CL553" s="13" t="n">
        <v>0.138744</v>
      </c>
      <c r="CM553" s="13" t="n">
        <v>0.064522</v>
      </c>
      <c r="CN553" s="13" t="n">
        <v>0.029652</v>
      </c>
      <c r="CO553" s="13" t="n">
        <v>0.065904</v>
      </c>
      <c r="CP553" s="13" t="n">
        <v>-0.058275</v>
      </c>
      <c r="CQ553" s="13" t="n">
        <v>-0.044843</v>
      </c>
      <c r="CR553" s="13" t="n">
        <v>0.035352</v>
      </c>
      <c r="CS553" s="13" t="n">
        <v>0.020392</v>
      </c>
      <c r="CT553" s="13" t="n">
        <v>0.041177</v>
      </c>
      <c r="CU553" s="13" t="n">
        <v>-0.039369</v>
      </c>
      <c r="CV553" s="13" t="n">
        <v>0.044554</v>
      </c>
      <c r="CW553" s="13" t="n">
        <v>0.017767</v>
      </c>
      <c r="CX553" s="13" t="n">
        <v>0.030461</v>
      </c>
      <c r="CY553" s="13" t="n">
        <v>0.031499</v>
      </c>
      <c r="CZ553" s="13" t="n">
        <v>-0.053818</v>
      </c>
      <c r="DA553" s="13" t="n">
        <v>0.061138</v>
      </c>
      <c r="DB553" s="13" t="n">
        <v>-0.154247</v>
      </c>
      <c r="DC553" s="13" t="n">
        <v>0.094429</v>
      </c>
      <c r="DD553" s="13" t="n">
        <v>-0.01378</v>
      </c>
      <c r="DE553" s="13" t="n">
        <v>-0.083181</v>
      </c>
      <c r="DF553" s="13" t="n">
        <v>0.148928</v>
      </c>
      <c r="DG553" s="13" t="n">
        <v>0.028522</v>
      </c>
      <c r="DH553" s="13" t="n">
        <v>-0.070242</v>
      </c>
      <c r="DI553" s="13" t="n">
        <v>0.069175</v>
      </c>
      <c r="DJ553" s="13" t="n">
        <v>-0.013406</v>
      </c>
      <c r="DK553" s="13" t="n">
        <v>-0.111544</v>
      </c>
      <c r="DL553" s="13" t="n">
        <v>-0.013578</v>
      </c>
      <c r="DM553" s="13" t="n">
        <v>-0.046105</v>
      </c>
      <c r="DN553" s="13" t="n">
        <v>0.095738</v>
      </c>
      <c r="DO553" s="13" t="n">
        <v>0.080733</v>
      </c>
      <c r="DP553" s="13" t="n">
        <v>-0.051777</v>
      </c>
      <c r="DQ553" s="13" t="n">
        <v>-0.071566</v>
      </c>
      <c r="DR553" s="13" t="n">
        <v>-0.066334</v>
      </c>
      <c r="DS553" s="13" t="n">
        <v>0.153369</v>
      </c>
      <c r="DT553" s="13" t="n">
        <v>0.170162</v>
      </c>
      <c r="DV553" s="13" t="n">
        <v>0.147131</v>
      </c>
      <c r="DW553" s="13" t="n">
        <v>0.023937</v>
      </c>
      <c r="DX553" s="13" t="n">
        <v>-0.027378</v>
      </c>
      <c r="DY553" s="13" t="n">
        <v>0.037609</v>
      </c>
      <c r="DZ553" s="13" t="n">
        <v>-0.108863</v>
      </c>
      <c r="EA553" s="13" t="n">
        <v>0.07182</v>
      </c>
      <c r="EB553" s="13" t="n">
        <v>0.006384</v>
      </c>
      <c r="EC553" s="13" t="n">
        <v>-0.103319</v>
      </c>
      <c r="ED553" s="13" t="n">
        <v>0.062385</v>
      </c>
      <c r="EE553" s="13" t="n">
        <v>-0.000158</v>
      </c>
      <c r="EF553" s="13" t="n">
        <v>0.037625</v>
      </c>
      <c r="EG553" s="13" t="n">
        <v>0.043294</v>
      </c>
      <c r="EH553" s="13" t="n">
        <v>-0.095366</v>
      </c>
      <c r="EI553" s="13" t="n">
        <v>-0.119832</v>
      </c>
      <c r="EJ553" s="13" t="n">
        <v>-0.32036</v>
      </c>
      <c r="EK553" s="13" t="n">
        <v>0.29315</v>
      </c>
      <c r="EL553" s="13" t="n">
        <v>0.021893</v>
      </c>
      <c r="EM553" s="13" t="n">
        <v>0.005504</v>
      </c>
      <c r="EN553" s="13" t="n">
        <v>0.030404</v>
      </c>
      <c r="EO553" s="13" t="n">
        <v>0.04507</v>
      </c>
      <c r="EP553" s="13" t="n">
        <v>-0.067938</v>
      </c>
      <c r="EQ553" s="13" t="n">
        <v>0.077377</v>
      </c>
      <c r="ER553" s="13" t="n">
        <v>0.240832</v>
      </c>
      <c r="ES553" s="13" t="n">
        <v>0.0868</v>
      </c>
      <c r="ET553" s="13" t="n">
        <v>0.046723</v>
      </c>
      <c r="EU553" s="13" t="n">
        <v>0.139543</v>
      </c>
      <c r="EV553" s="13" t="n">
        <v>0.06859</v>
      </c>
      <c r="EW553" s="13" t="n">
        <v>0.024907</v>
      </c>
      <c r="EX553" s="13" t="n">
        <v>0.07229</v>
      </c>
      <c r="EY553" s="13" t="n">
        <v>-0.05665</v>
      </c>
      <c r="EZ553" s="13" t="n">
        <v>-0.043153</v>
      </c>
      <c r="FA553" s="13" t="n">
        <v>0.032365</v>
      </c>
      <c r="FB553" s="13" t="n">
        <v>0.02642</v>
      </c>
      <c r="FC553" s="13" t="n">
        <v>0.039946</v>
      </c>
      <c r="FD553" s="13" t="n">
        <v>-0.0394</v>
      </c>
      <c r="FE553" s="13" t="n">
        <v>0.050695</v>
      </c>
      <c r="FF553" s="13" t="n">
        <v>0.019659</v>
      </c>
      <c r="FG553" s="13" t="n">
        <v>0.029888</v>
      </c>
      <c r="FH553" s="13" t="n">
        <v>0.022157</v>
      </c>
      <c r="FI553" s="13" t="n">
        <v>-0.060112</v>
      </c>
      <c r="FJ553" s="13" t="n">
        <v>0.047198</v>
      </c>
      <c r="FK553" s="13" t="n">
        <v>-0.139103</v>
      </c>
      <c r="FL553" s="13" t="n">
        <v>0.09284</v>
      </c>
      <c r="FM553" s="13" t="n">
        <v>-0.015161</v>
      </c>
      <c r="FN553" s="13" t="n">
        <v>-0.0827</v>
      </c>
      <c r="FO553" s="13" t="n">
        <v>0.146638</v>
      </c>
      <c r="FP553" s="13" t="n">
        <v>0.029851</v>
      </c>
      <c r="FQ553" s="13" t="n">
        <v>-0.071437</v>
      </c>
      <c r="FR553" s="13" t="n">
        <v>0.072824</v>
      </c>
      <c r="FS553" s="13" t="n">
        <v>-0.016783</v>
      </c>
      <c r="FT553" s="13" t="n">
        <v>-0.11066</v>
      </c>
      <c r="FU553" s="13" t="n">
        <v>-0.016908</v>
      </c>
      <c r="FV553" s="13" t="n">
        <v>-0.046289</v>
      </c>
      <c r="FW553" s="13" t="n">
        <v>0.101201</v>
      </c>
      <c r="FX553" s="13" t="n">
        <v>0.084514</v>
      </c>
      <c r="FY553" s="13" t="n">
        <v>-0.04928</v>
      </c>
      <c r="FZ553" s="13" t="n">
        <v>-0.076272</v>
      </c>
      <c r="GA553" s="13" t="n">
        <v>-0.069073</v>
      </c>
      <c r="GB553" s="13" t="n">
        <v>0.1522</v>
      </c>
      <c r="GC553" s="13" t="n">
        <v>0.16965</v>
      </c>
    </row>
    <row r="554" customFormat="false" ht="15" hidden="false" customHeight="false" outlineLevel="0" collapsed="false">
      <c r="B554" s="8" t="str">
        <f aca="false">Deals!B554</f>
        <v>EnerSys</v>
      </c>
      <c r="C554" s="12" t="n">
        <v>1</v>
      </c>
      <c r="D554" s="13" t="n">
        <v>0.09857</v>
      </c>
      <c r="E554" s="13" t="n">
        <v>-0.134178</v>
      </c>
      <c r="F554" s="13" t="n">
        <v>-0.117312</v>
      </c>
      <c r="G554" s="13" t="n">
        <v>0.061848</v>
      </c>
      <c r="H554" s="13" t="n">
        <v>-0.18731</v>
      </c>
      <c r="I554" s="13" t="n">
        <v>0.218211</v>
      </c>
      <c r="J554" s="13" t="n">
        <v>-0.005693</v>
      </c>
      <c r="K554" s="13" t="n">
        <v>-0.177801</v>
      </c>
      <c r="L554" s="13" t="n">
        <v>0.1775</v>
      </c>
      <c r="M554" s="13" t="n">
        <v>0.013952</v>
      </c>
      <c r="N554" s="13" t="n">
        <v>0.049506</v>
      </c>
      <c r="O554" s="13" t="n">
        <v>0.06641</v>
      </c>
      <c r="P554" s="13" t="n">
        <v>-0.038354</v>
      </c>
      <c r="Q554" s="13" t="n">
        <v>-0.144247</v>
      </c>
      <c r="R554" s="13" t="n">
        <v>-0.195843</v>
      </c>
      <c r="S554" s="13" t="n">
        <v>0.17912</v>
      </c>
      <c r="T554" s="13" t="n">
        <v>0.08409</v>
      </c>
      <c r="U554" s="13" t="n">
        <v>0.017062</v>
      </c>
      <c r="V554" s="13" t="n">
        <v>0.044734</v>
      </c>
      <c r="W554" s="13" t="n">
        <v>0.070175</v>
      </c>
      <c r="X554" s="13" t="n">
        <v>-0.067519</v>
      </c>
      <c r="Y554" s="13" t="n">
        <v>0.066746</v>
      </c>
      <c r="Z554" s="13" t="n">
        <v>0.142598</v>
      </c>
      <c r="AA554" s="13" t="n">
        <v>0.015279</v>
      </c>
      <c r="AB554" s="13" t="n">
        <v>-0.009993</v>
      </c>
      <c r="AC554" s="13" t="n">
        <v>0.097896</v>
      </c>
      <c r="AD554" s="13" t="n">
        <v>0.00576</v>
      </c>
      <c r="AE554" s="13" t="n">
        <v>0.00859</v>
      </c>
      <c r="AF554" s="13" t="n">
        <v>0.029046</v>
      </c>
      <c r="AG554" s="13" t="n">
        <v>0.037033</v>
      </c>
      <c r="AH554" s="13" t="n">
        <v>0.009516</v>
      </c>
      <c r="AI554" s="13" t="n">
        <v>-0.142611</v>
      </c>
      <c r="AJ554" s="13" t="n">
        <v>-0.119991</v>
      </c>
      <c r="AK554" s="13" t="n">
        <v>0.075228</v>
      </c>
      <c r="AL554" s="13" t="n">
        <v>-0.074338</v>
      </c>
      <c r="AM554" s="13" t="n">
        <v>0.067081</v>
      </c>
      <c r="AN554" s="13" t="n">
        <v>-0.052239</v>
      </c>
      <c r="AO554" s="13" t="n">
        <v>-0.029361</v>
      </c>
      <c r="AP554" s="13" t="n">
        <v>0.025299</v>
      </c>
      <c r="AQ554" s="13" t="n">
        <v>-0.122167</v>
      </c>
      <c r="AR554" s="13" t="n">
        <v>0.034525</v>
      </c>
      <c r="AS554" s="13" t="n">
        <v>-0.129356</v>
      </c>
      <c r="AT554" s="13" t="n">
        <v>0.117877</v>
      </c>
      <c r="AU554" s="13" t="n">
        <v>-0.05371</v>
      </c>
      <c r="AV554" s="13" t="n">
        <v>-0.06734</v>
      </c>
      <c r="AW554" s="13" t="n">
        <v>0.139591</v>
      </c>
      <c r="AX554" s="13" t="n">
        <v>0.140142</v>
      </c>
      <c r="AY554" s="13" t="n">
        <v>-0.023022</v>
      </c>
      <c r="AZ554" s="13" t="n">
        <v>0.124323</v>
      </c>
      <c r="BA554" s="13" t="n">
        <v>0.092387</v>
      </c>
      <c r="BB554" s="13" t="n">
        <v>-0.042011</v>
      </c>
      <c r="BC554" s="13" t="n">
        <v>-0.045005</v>
      </c>
      <c r="BD554" s="13" t="n">
        <v>0.172351</v>
      </c>
      <c r="BE554" s="13" t="n">
        <v>0.115657</v>
      </c>
      <c r="BF554" s="13" t="n">
        <v>-0.001843</v>
      </c>
      <c r="BG554" s="13" t="n">
        <v>-0.030835</v>
      </c>
      <c r="BH554" s="13" t="n">
        <v>-0.098209</v>
      </c>
      <c r="BI554" s="13" t="n">
        <v>-0.096018</v>
      </c>
      <c r="BJ554" s="13" t="n">
        <v>0.033886</v>
      </c>
      <c r="BK554" s="13" t="n">
        <v>0.141049</v>
      </c>
      <c r="BM554" s="13" t="n">
        <v>0.100445</v>
      </c>
      <c r="BN554" s="13" t="n">
        <v>0.060194</v>
      </c>
      <c r="BO554" s="13" t="n">
        <v>-0.018345</v>
      </c>
      <c r="BP554" s="13" t="n">
        <v>0.044649</v>
      </c>
      <c r="BQ554" s="13" t="n">
        <v>-0.082817</v>
      </c>
      <c r="BR554" s="13" t="n">
        <v>0.081164</v>
      </c>
      <c r="BS554" s="13" t="n">
        <v>0.017156</v>
      </c>
      <c r="BT554" s="13" t="n">
        <v>-0.042057</v>
      </c>
      <c r="BU554" s="13" t="n">
        <v>0.012578</v>
      </c>
      <c r="BV554" s="13" t="n">
        <v>0.025955</v>
      </c>
      <c r="BW554" s="13" t="n">
        <v>0.030184</v>
      </c>
      <c r="BX554" s="13" t="n">
        <v>0.031672</v>
      </c>
      <c r="BY554" s="13" t="n">
        <v>-0.011484</v>
      </c>
      <c r="BZ554" s="13" t="n">
        <v>-0.068037</v>
      </c>
      <c r="CA554" s="13" t="n">
        <v>-0.187323</v>
      </c>
      <c r="CB554" s="13" t="n">
        <v>0.135259</v>
      </c>
      <c r="CC554" s="13" t="n">
        <v>0.091913</v>
      </c>
      <c r="CD554" s="13" t="n">
        <v>0.012826</v>
      </c>
      <c r="CE554" s="13" t="n">
        <v>0.037942</v>
      </c>
      <c r="CF554" s="13" t="n">
        <v>0.055215</v>
      </c>
      <c r="CG554" s="13" t="n">
        <v>-0.011854</v>
      </c>
      <c r="CH554" s="13" t="n">
        <v>0.020769</v>
      </c>
      <c r="CI554" s="13" t="n">
        <v>0.176056</v>
      </c>
      <c r="CJ554" s="13" t="n">
        <v>0.08836</v>
      </c>
      <c r="CK554" s="13" t="n">
        <v>0.00942</v>
      </c>
      <c r="CL554" s="13" t="n">
        <v>0.079959</v>
      </c>
      <c r="CM554" s="13" t="n">
        <v>0.025467</v>
      </c>
      <c r="CN554" s="13" t="n">
        <v>0.039993</v>
      </c>
      <c r="CO554" s="13" t="n">
        <v>-0.007853</v>
      </c>
      <c r="CP554" s="13" t="n">
        <v>0.001045</v>
      </c>
      <c r="CQ554" s="13" t="n">
        <v>-0.008307</v>
      </c>
      <c r="CR554" s="13" t="n">
        <v>0.01354</v>
      </c>
      <c r="CS554" s="13" t="n">
        <v>-0.039939</v>
      </c>
      <c r="CT554" s="13" t="n">
        <v>0.038484</v>
      </c>
      <c r="CU554" s="13" t="n">
        <v>-0.021291</v>
      </c>
      <c r="CV554" s="13" t="n">
        <v>0.044855</v>
      </c>
      <c r="CW554" s="13" t="n">
        <v>-0.101419</v>
      </c>
      <c r="CX554" s="13" t="n">
        <v>0.005679</v>
      </c>
      <c r="CY554" s="13" t="n">
        <v>0.008371</v>
      </c>
      <c r="CZ554" s="13" t="n">
        <v>-0.076092</v>
      </c>
      <c r="DA554" s="13" t="n">
        <v>0.009316</v>
      </c>
      <c r="DB554" s="13" t="n">
        <v>-0.073263</v>
      </c>
      <c r="DC554" s="13" t="n">
        <v>0.117887</v>
      </c>
      <c r="DD554" s="13" t="n">
        <v>-0.03435</v>
      </c>
      <c r="DE554" s="13" t="n">
        <v>-0.091984</v>
      </c>
      <c r="DF554" s="13" t="n">
        <v>0.09267</v>
      </c>
      <c r="DG554" s="13" t="n">
        <v>0.054291</v>
      </c>
      <c r="DH554" s="13" t="n">
        <v>-0.075471</v>
      </c>
      <c r="DI554" s="13" t="n">
        <v>0.127305</v>
      </c>
      <c r="DJ554" s="13" t="n">
        <v>-0.012527</v>
      </c>
      <c r="DK554" s="13" t="n">
        <v>-0.00927</v>
      </c>
      <c r="DL554" s="13" t="n">
        <v>-0.004757</v>
      </c>
      <c r="DM554" s="13" t="n">
        <v>-0.021191</v>
      </c>
      <c r="DN554" s="13" t="n">
        <v>0.089021</v>
      </c>
      <c r="DO554" s="13" t="n">
        <v>0.032669</v>
      </c>
      <c r="DP554" s="13" t="n">
        <v>-0.044226</v>
      </c>
      <c r="DQ554" s="13" t="n">
        <v>-0.046387</v>
      </c>
      <c r="DR554" s="13" t="n">
        <v>-0.06206</v>
      </c>
      <c r="DS554" s="13" t="n">
        <v>0.074219</v>
      </c>
      <c r="DT554" s="13" t="n">
        <v>0.108568</v>
      </c>
      <c r="DV554" s="13" t="n">
        <v>0.108189</v>
      </c>
      <c r="DW554" s="13" t="n">
        <v>0.066692</v>
      </c>
      <c r="DX554" s="13" t="n">
        <v>-0.025629</v>
      </c>
      <c r="DY554" s="13" t="n">
        <v>0.044085</v>
      </c>
      <c r="DZ554" s="13" t="n">
        <v>-0.095558</v>
      </c>
      <c r="EA554" s="13" t="n">
        <v>0.084122</v>
      </c>
      <c r="EB554" s="13" t="n">
        <v>0.016233</v>
      </c>
      <c r="EC554" s="13" t="n">
        <v>-0.042869</v>
      </c>
      <c r="ED554" s="13" t="n">
        <v>0.012393</v>
      </c>
      <c r="EE554" s="13" t="n">
        <v>0.025273</v>
      </c>
      <c r="EF554" s="13" t="n">
        <v>0.039554</v>
      </c>
      <c r="EG554" s="13" t="n">
        <v>0.031341</v>
      </c>
      <c r="EH554" s="13" t="n">
        <v>-0.009539</v>
      </c>
      <c r="EI554" s="13" t="n">
        <v>-0.071545</v>
      </c>
      <c r="EJ554" s="13" t="n">
        <v>-0.192857</v>
      </c>
      <c r="EK554" s="13" t="n">
        <v>0.14683</v>
      </c>
      <c r="EL554" s="13" t="n">
        <v>0.098247</v>
      </c>
      <c r="EM554" s="13" t="n">
        <v>0.014031</v>
      </c>
      <c r="EN554" s="13" t="n">
        <v>0.039286</v>
      </c>
      <c r="EO554" s="13" t="n">
        <v>0.050398</v>
      </c>
      <c r="EP554" s="13" t="n">
        <v>-0.010098</v>
      </c>
      <c r="EQ554" s="13" t="n">
        <v>0.031145</v>
      </c>
      <c r="ER554" s="13" t="n">
        <v>0.183067</v>
      </c>
      <c r="ES554" s="13" t="n">
        <v>0.08896</v>
      </c>
      <c r="ET554" s="13" t="n">
        <v>0.013987</v>
      </c>
      <c r="EU554" s="13" t="n">
        <v>0.089016</v>
      </c>
      <c r="EV554" s="13" t="n">
        <v>0.028616</v>
      </c>
      <c r="EW554" s="13" t="n">
        <v>0.03792</v>
      </c>
      <c r="EX554" s="13" t="n">
        <v>-0.009349</v>
      </c>
      <c r="EY554" s="13" t="n">
        <v>0.003632</v>
      </c>
      <c r="EZ554" s="13" t="n">
        <v>-0.007576</v>
      </c>
      <c r="FA554" s="13" t="n">
        <v>0.0162</v>
      </c>
      <c r="FB554" s="13" t="n">
        <v>-0.038653</v>
      </c>
      <c r="FC554" s="13" t="n">
        <v>0.035353</v>
      </c>
      <c r="FD554" s="13" t="n">
        <v>-0.023202</v>
      </c>
      <c r="FE554" s="13" t="n">
        <v>0.045936</v>
      </c>
      <c r="FF554" s="13" t="n">
        <v>-0.099006</v>
      </c>
      <c r="FG554" s="13" t="n">
        <v>-0.001334</v>
      </c>
      <c r="FH554" s="13" t="n">
        <v>0.010422</v>
      </c>
      <c r="FI554" s="13" t="n">
        <v>-0.081153</v>
      </c>
      <c r="FJ554" s="13" t="n">
        <v>0.007554</v>
      </c>
      <c r="FK554" s="13" t="n">
        <v>-0.063068</v>
      </c>
      <c r="FL554" s="13" t="n">
        <v>0.12091</v>
      </c>
      <c r="FM554" s="13" t="n">
        <v>-0.033799</v>
      </c>
      <c r="FN554" s="13" t="n">
        <v>-0.094081</v>
      </c>
      <c r="FO554" s="13" t="n">
        <v>0.091652</v>
      </c>
      <c r="FP554" s="13" t="n">
        <v>0.062795</v>
      </c>
      <c r="FQ554" s="13" t="n">
        <v>-0.069898</v>
      </c>
      <c r="FR554" s="13" t="n">
        <v>0.136796</v>
      </c>
      <c r="FS554" s="13" t="n">
        <v>-0.019023</v>
      </c>
      <c r="FT554" s="13" t="n">
        <v>-0.011326</v>
      </c>
      <c r="FU554" s="13" t="n">
        <v>-0.003019</v>
      </c>
      <c r="FV554" s="13" t="n">
        <v>-0.022705</v>
      </c>
      <c r="FW554" s="13" t="n">
        <v>0.084591</v>
      </c>
      <c r="FX554" s="13" t="n">
        <v>0.036865</v>
      </c>
      <c r="FY554" s="13" t="n">
        <v>-0.046647</v>
      </c>
      <c r="FZ554" s="13" t="n">
        <v>-0.049839</v>
      </c>
      <c r="GA554" s="13" t="n">
        <v>-0.066086</v>
      </c>
      <c r="GB554" s="13" t="n">
        <v>0.082842</v>
      </c>
      <c r="GC554" s="13" t="n">
        <v>0.115153</v>
      </c>
    </row>
    <row r="555" customFormat="false" ht="15" hidden="false" customHeight="false" outlineLevel="0" collapsed="false">
      <c r="B555" s="8" t="str">
        <f aca="false">Deals!B555</f>
        <v>Mercer International Inc.</v>
      </c>
      <c r="C555" s="12" t="n">
        <v>1</v>
      </c>
      <c r="D555" s="13" t="n">
        <v>0.414751</v>
      </c>
      <c r="E555" s="13" t="n">
        <v>-0.030467</v>
      </c>
      <c r="F555" s="13" t="n">
        <v>-0.047835</v>
      </c>
      <c r="G555" s="13" t="n">
        <v>0.048113</v>
      </c>
      <c r="H555" s="13" t="n">
        <v>0.012006</v>
      </c>
      <c r="I555" s="13" t="n">
        <v>0.089184</v>
      </c>
      <c r="J555" s="13" t="n">
        <v>-0.157725</v>
      </c>
      <c r="K555" s="13" t="n">
        <v>-0.075979</v>
      </c>
      <c r="L555" s="13" t="n">
        <v>0.05299</v>
      </c>
      <c r="M555" s="13" t="n">
        <v>-0.027113</v>
      </c>
      <c r="N555" s="13" t="n">
        <v>0.027049</v>
      </c>
      <c r="O555" s="13" t="n">
        <v>-0.007342</v>
      </c>
      <c r="P555" s="13" t="n">
        <v>-0.104878</v>
      </c>
      <c r="Q555" s="13" t="n">
        <v>-0.195277</v>
      </c>
      <c r="R555" s="13" t="n">
        <v>-0.167269</v>
      </c>
      <c r="S555" s="13" t="n">
        <v>0.392265</v>
      </c>
      <c r="T555" s="13" t="n">
        <v>-0.199405</v>
      </c>
      <c r="U555" s="13" t="n">
        <v>0.019207</v>
      </c>
      <c r="V555" s="13" t="n">
        <v>-0.08701</v>
      </c>
      <c r="W555" s="13" t="n">
        <v>0.124832</v>
      </c>
      <c r="X555" s="13" t="n">
        <v>-0.204654</v>
      </c>
      <c r="Y555" s="13" t="n">
        <v>-0.04697</v>
      </c>
      <c r="Z555" s="13" t="n">
        <v>0.302067</v>
      </c>
      <c r="AA555" s="13" t="n">
        <v>0.259463</v>
      </c>
      <c r="AB555" s="13" t="n">
        <v>0.102439</v>
      </c>
      <c r="AC555" s="13" t="n">
        <v>0.360177</v>
      </c>
      <c r="AD555" s="13" t="n">
        <v>-0.059532</v>
      </c>
      <c r="AE555" s="13" t="n">
        <v>0.145935</v>
      </c>
      <c r="AF555" s="13" t="n">
        <v>-0.100061</v>
      </c>
      <c r="AG555" s="13" t="n">
        <v>-0.136456</v>
      </c>
      <c r="AH555" s="13" t="n">
        <v>-0.087843</v>
      </c>
      <c r="AI555" s="13" t="n">
        <v>-0.021496</v>
      </c>
      <c r="AJ555" s="13" t="n">
        <v>0.024165</v>
      </c>
      <c r="AK555" s="13" t="n">
        <v>-0.070751</v>
      </c>
      <c r="AL555" s="13" t="n">
        <v>-0.0065</v>
      </c>
      <c r="AM555" s="13" t="n">
        <v>0.126636</v>
      </c>
      <c r="AN555" s="13" t="n">
        <v>0.013344</v>
      </c>
      <c r="AO555" s="13" t="n">
        <v>0.100412</v>
      </c>
      <c r="AP555" s="13" t="n">
        <v>0.04899</v>
      </c>
      <c r="AQ555" s="13" t="n">
        <v>0.14767</v>
      </c>
      <c r="AR555" s="13" t="n">
        <v>-0.077452</v>
      </c>
      <c r="AS555" s="13" t="n">
        <v>-0.104604</v>
      </c>
      <c r="AT555" s="13" t="n">
        <v>0.213688</v>
      </c>
      <c r="AU555" s="13" t="n">
        <v>0.016291</v>
      </c>
      <c r="AV555" s="13" t="n">
        <v>-0.237053</v>
      </c>
      <c r="AW555" s="13" t="n">
        <v>0.091057</v>
      </c>
      <c r="AX555" s="13" t="n">
        <v>0.028316</v>
      </c>
      <c r="AY555" s="13" t="n">
        <v>-0.151087</v>
      </c>
      <c r="AZ555" s="13" t="n">
        <v>0.093643</v>
      </c>
      <c r="BA555" s="13" t="n">
        <v>-0.153181</v>
      </c>
      <c r="BB555" s="13" t="n">
        <v>-0.086271</v>
      </c>
      <c r="BC555" s="13" t="n">
        <v>-0.004604</v>
      </c>
      <c r="BD555" s="13" t="n">
        <v>-0.109969</v>
      </c>
      <c r="BE555" s="13" t="n">
        <v>-0.059469</v>
      </c>
      <c r="BF555" s="13" t="n">
        <v>0.10285</v>
      </c>
      <c r="BG555" s="13" t="n">
        <v>0.021348</v>
      </c>
      <c r="BH555" s="13" t="n">
        <v>-0.047855</v>
      </c>
      <c r="BI555" s="13" t="n">
        <v>-0.074592</v>
      </c>
      <c r="BJ555" s="13" t="n">
        <v>0.206549</v>
      </c>
      <c r="BK555" s="13" t="n">
        <v>-0.00261</v>
      </c>
      <c r="BM555" s="13" t="n">
        <v>0.103834</v>
      </c>
      <c r="BN555" s="13" t="n">
        <v>0.052297</v>
      </c>
      <c r="BO555" s="13" t="n">
        <v>-0.063878</v>
      </c>
      <c r="BP555" s="13" t="n">
        <v>0.03804</v>
      </c>
      <c r="BQ555" s="13" t="n">
        <v>-0.104296</v>
      </c>
      <c r="BR555" s="13" t="n">
        <v>0.068623</v>
      </c>
      <c r="BS555" s="13" t="n">
        <v>0.008882</v>
      </c>
      <c r="BT555" s="13" t="n">
        <v>-0.062116</v>
      </c>
      <c r="BU555" s="13" t="n">
        <v>0.055453</v>
      </c>
      <c r="BV555" s="13" t="n">
        <v>0.027114</v>
      </c>
      <c r="BW555" s="13" t="n">
        <v>0.035496</v>
      </c>
      <c r="BX555" s="13" t="n">
        <v>0.026587</v>
      </c>
      <c r="BY555" s="13" t="n">
        <v>-0.064425</v>
      </c>
      <c r="BZ555" s="13" t="n">
        <v>-0.102497</v>
      </c>
      <c r="CA555" s="13" t="n">
        <v>-0.23572</v>
      </c>
      <c r="CB555" s="13" t="n">
        <v>0.099268</v>
      </c>
      <c r="CC555" s="13" t="n">
        <v>0.015516</v>
      </c>
      <c r="CD555" s="13" t="n">
        <v>0.028691</v>
      </c>
      <c r="CE555" s="13" t="n">
        <v>0.017674</v>
      </c>
      <c r="CF555" s="13" t="n">
        <v>0.030372</v>
      </c>
      <c r="CG555" s="13" t="n">
        <v>-0.06808</v>
      </c>
      <c r="CH555" s="13" t="n">
        <v>0.056662</v>
      </c>
      <c r="CI555" s="13" t="n">
        <v>0.187037</v>
      </c>
      <c r="CJ555" s="13" t="n">
        <v>0.088872</v>
      </c>
      <c r="CK555" s="13" t="n">
        <v>0.042029</v>
      </c>
      <c r="CL555" s="13" t="n">
        <v>0.122259</v>
      </c>
      <c r="CM555" s="13" t="n">
        <v>0.046456</v>
      </c>
      <c r="CN555" s="13" t="n">
        <v>0.006733</v>
      </c>
      <c r="CO555" s="13" t="n">
        <v>0.026615</v>
      </c>
      <c r="CP555" s="13" t="n">
        <v>-0.017984</v>
      </c>
      <c r="CQ555" s="13" t="n">
        <v>-0.022034</v>
      </c>
      <c r="CR555" s="13" t="n">
        <v>0.01685</v>
      </c>
      <c r="CS555" s="13" t="n">
        <v>-0.007108</v>
      </c>
      <c r="CT555" s="13" t="n">
        <v>0.049723</v>
      </c>
      <c r="CU555" s="13" t="n">
        <v>-0.026919</v>
      </c>
      <c r="CV555" s="13" t="n">
        <v>0.060643</v>
      </c>
      <c r="CW555" s="13" t="n">
        <v>-0.05249</v>
      </c>
      <c r="CX555" s="13" t="n">
        <v>0.031228</v>
      </c>
      <c r="CY555" s="13" t="n">
        <v>-0.001624</v>
      </c>
      <c r="CZ555" s="13" t="n">
        <v>-0.063465</v>
      </c>
      <c r="DA555" s="13" t="n">
        <v>0.040402</v>
      </c>
      <c r="DB555" s="13" t="n">
        <v>-0.06493</v>
      </c>
      <c r="DC555" s="13" t="n">
        <v>0.098137</v>
      </c>
      <c r="DD555" s="13" t="n">
        <v>-0.038615</v>
      </c>
      <c r="DE555" s="13" t="n">
        <v>-0.094177</v>
      </c>
      <c r="DF555" s="13" t="n">
        <v>0.1276</v>
      </c>
      <c r="DG555" s="13" t="n">
        <v>0.044059</v>
      </c>
      <c r="DH555" s="13" t="n">
        <v>-0.052868</v>
      </c>
      <c r="DI555" s="13" t="n">
        <v>0.082098</v>
      </c>
      <c r="DJ555" s="13" t="n">
        <v>-0.026258</v>
      </c>
      <c r="DK555" s="13" t="n">
        <v>-0.052486</v>
      </c>
      <c r="DL555" s="13" t="n">
        <v>-0.030739</v>
      </c>
      <c r="DM555" s="13" t="n">
        <v>0.020507</v>
      </c>
      <c r="DN555" s="13" t="n">
        <v>0.088055</v>
      </c>
      <c r="DO555" s="13" t="n">
        <v>0.084062</v>
      </c>
      <c r="DP555" s="13" t="n">
        <v>-0.050354</v>
      </c>
      <c r="DQ555" s="13" t="n">
        <v>-0.057355</v>
      </c>
      <c r="DR555" s="13" t="n">
        <v>-0.039185</v>
      </c>
      <c r="DS555" s="13" t="n">
        <v>0.087086</v>
      </c>
      <c r="DT555" s="13" t="n">
        <v>0.133132</v>
      </c>
      <c r="DV555" s="13" t="n">
        <v>0.115225</v>
      </c>
      <c r="DW555" s="13" t="n">
        <v>0.053527</v>
      </c>
      <c r="DX555" s="13" t="n">
        <v>-0.063352</v>
      </c>
      <c r="DY555" s="13" t="n">
        <v>0.032639</v>
      </c>
      <c r="DZ555" s="13" t="n">
        <v>-0.109236</v>
      </c>
      <c r="EA555" s="13" t="n">
        <v>0.064453</v>
      </c>
      <c r="EB555" s="13" t="n">
        <v>0.010913</v>
      </c>
      <c r="EC555" s="13" t="n">
        <v>-0.059578</v>
      </c>
      <c r="ED555" s="13" t="n">
        <v>0.056985</v>
      </c>
      <c r="EE555" s="13" t="n">
        <v>0.025523</v>
      </c>
      <c r="EF555" s="13" t="n">
        <v>0.030961</v>
      </c>
      <c r="EG555" s="13" t="n">
        <v>0.035151</v>
      </c>
      <c r="EH555" s="13" t="n">
        <v>-0.068493</v>
      </c>
      <c r="EI555" s="13" t="n">
        <v>-0.103572</v>
      </c>
      <c r="EJ555" s="13" t="n">
        <v>-0.245916</v>
      </c>
      <c r="EK555" s="13" t="n">
        <v>0.113288</v>
      </c>
      <c r="EL555" s="13" t="n">
        <v>0.006015</v>
      </c>
      <c r="EM555" s="13" t="n">
        <v>0.035316</v>
      </c>
      <c r="EN555" s="13" t="n">
        <v>0.013706</v>
      </c>
      <c r="EO555" s="13" t="n">
        <v>0.037934</v>
      </c>
      <c r="EP555" s="13" t="n">
        <v>-0.067679</v>
      </c>
      <c r="EQ555" s="13" t="n">
        <v>0.062457</v>
      </c>
      <c r="ER555" s="13" t="n">
        <v>0.193279</v>
      </c>
      <c r="ES555" s="13" t="n">
        <v>0.088936</v>
      </c>
      <c r="ET555" s="13" t="n">
        <v>0.053208</v>
      </c>
      <c r="EU555" s="13" t="n">
        <v>0.127437</v>
      </c>
      <c r="EV555" s="13" t="n">
        <v>0.058206</v>
      </c>
      <c r="EW555" s="13" t="n">
        <v>0.009815</v>
      </c>
      <c r="EX555" s="13" t="n">
        <v>0.02938</v>
      </c>
      <c r="EY555" s="13" t="n">
        <v>-0.01931</v>
      </c>
      <c r="EZ555" s="13" t="n">
        <v>-0.01904</v>
      </c>
      <c r="FA555" s="13" t="n">
        <v>0.014363</v>
      </c>
      <c r="FB555" s="13" t="n">
        <v>-0.004066</v>
      </c>
      <c r="FC555" s="13" t="n">
        <v>0.046113</v>
      </c>
      <c r="FD555" s="13" t="n">
        <v>-0.025583</v>
      </c>
      <c r="FE555" s="13" t="n">
        <v>0.065363</v>
      </c>
      <c r="FF555" s="13" t="n">
        <v>-0.044123</v>
      </c>
      <c r="FG555" s="13" t="n">
        <v>0.027911</v>
      </c>
      <c r="FH555" s="13" t="n">
        <v>0.000467</v>
      </c>
      <c r="FI555" s="13" t="n">
        <v>-0.062672</v>
      </c>
      <c r="FJ555" s="13" t="n">
        <v>0.042617</v>
      </c>
      <c r="FK555" s="13" t="n">
        <v>-0.071091</v>
      </c>
      <c r="FL555" s="13" t="n">
        <v>0.098027</v>
      </c>
      <c r="FM555" s="13" t="n">
        <v>-0.03928</v>
      </c>
      <c r="FN555" s="13" t="n">
        <v>-0.095241</v>
      </c>
      <c r="FO555" s="13" t="n">
        <v>0.125444</v>
      </c>
      <c r="FP555" s="13" t="n">
        <v>0.039659</v>
      </c>
      <c r="FQ555" s="13" t="n">
        <v>-0.063255</v>
      </c>
      <c r="FR555" s="13" t="n">
        <v>0.100845</v>
      </c>
      <c r="FS555" s="13" t="n">
        <v>-0.032236</v>
      </c>
      <c r="FT555" s="13" t="n">
        <v>-0.067798</v>
      </c>
      <c r="FU555" s="13" t="n">
        <v>-0.045484</v>
      </c>
      <c r="FV555" s="13" t="n">
        <v>-0.011718</v>
      </c>
      <c r="FW555" s="13" t="n">
        <v>0.10126</v>
      </c>
      <c r="FX555" s="13" t="n">
        <v>0.083698</v>
      </c>
      <c r="FY555" s="13" t="n">
        <v>-0.052925</v>
      </c>
      <c r="FZ555" s="13" t="n">
        <v>-0.059869</v>
      </c>
      <c r="GA555" s="13" t="n">
        <v>-0.042783</v>
      </c>
      <c r="GB555" s="13" t="n">
        <v>0.082297</v>
      </c>
      <c r="GC555" s="13" t="n">
        <v>0.137984</v>
      </c>
    </row>
    <row r="556" customFormat="false" ht="15" hidden="false" customHeight="false" outlineLevel="0" collapsed="false">
      <c r="B556" s="8" t="str">
        <f aca="false">Deals!B556</f>
        <v>Mistras Group, Inc.</v>
      </c>
      <c r="C556" s="12" t="n">
        <v>1</v>
      </c>
      <c r="D556" s="13" t="n">
        <v>0.022949</v>
      </c>
      <c r="E556" s="13" t="n">
        <v>0.07274</v>
      </c>
      <c r="F556" s="13" t="n">
        <v>-0.124842</v>
      </c>
      <c r="G556" s="13" t="n">
        <v>-0.007241</v>
      </c>
      <c r="H556" s="13" t="n">
        <v>0.008023</v>
      </c>
      <c r="I556" s="13" t="n">
        <v>0.039797</v>
      </c>
      <c r="J556" s="13" t="n">
        <v>0.054976</v>
      </c>
      <c r="K556" s="13" t="n">
        <v>-0.036939</v>
      </c>
      <c r="L556" s="13" t="n">
        <v>0.123288</v>
      </c>
      <c r="M556" s="13" t="n">
        <v>-0.054878</v>
      </c>
      <c r="N556" s="13" t="n">
        <v>-0.145806</v>
      </c>
      <c r="O556" s="13" t="n">
        <v>0.077795</v>
      </c>
      <c r="P556" s="13" t="n">
        <v>-0.224247</v>
      </c>
      <c r="Q556" s="13" t="n">
        <v>-0.290876</v>
      </c>
      <c r="R556" s="13" t="n">
        <v>-0.457325</v>
      </c>
      <c r="S556" s="13" t="n">
        <v>0.115023</v>
      </c>
      <c r="T556" s="13" t="n">
        <v>-0.149474</v>
      </c>
      <c r="U556" s="13" t="n">
        <v>-0.022277</v>
      </c>
      <c r="V556" s="13" t="n">
        <v>-0.106329</v>
      </c>
      <c r="W556" s="13" t="n">
        <v>0.348442</v>
      </c>
      <c r="X556" s="13" t="n">
        <v>-0.178571</v>
      </c>
      <c r="Y556" s="13" t="n">
        <v>-0.048593</v>
      </c>
      <c r="Z556" s="13" t="n">
        <v>0.403226</v>
      </c>
      <c r="AA556" s="13" t="n">
        <v>0.48659</v>
      </c>
      <c r="AB556" s="13" t="n">
        <v>-0.109536</v>
      </c>
      <c r="AC556" s="13" t="n">
        <v>0.151954</v>
      </c>
      <c r="AD556" s="13" t="n">
        <v>0.433417</v>
      </c>
      <c r="AE556" s="13" t="n">
        <v>-0.02454</v>
      </c>
      <c r="AF556" s="13" t="n">
        <v>-0.06469</v>
      </c>
      <c r="AG556" s="13" t="n">
        <v>-0.055716</v>
      </c>
      <c r="AH556" s="13" t="n">
        <v>0.068159</v>
      </c>
      <c r="AI556" s="13" t="n">
        <v>0.010476</v>
      </c>
      <c r="AJ556" s="13" t="n">
        <v>-0.042413</v>
      </c>
      <c r="AK556" s="13" t="n">
        <v>-0.033465</v>
      </c>
      <c r="AL556" s="13" t="n">
        <v>-0.188391</v>
      </c>
      <c r="AM556" s="13" t="n">
        <v>-0.067754</v>
      </c>
      <c r="AN556" s="13" t="n">
        <v>-0.095559</v>
      </c>
      <c r="AO556" s="13" t="n">
        <v>-0.00744</v>
      </c>
      <c r="AP556" s="13" t="n">
        <v>-0.008996</v>
      </c>
      <c r="AQ556" s="13" t="n">
        <v>-0.139183</v>
      </c>
      <c r="AR556" s="13" t="n">
        <v>0.017575</v>
      </c>
      <c r="AS556" s="13" t="n">
        <v>0.025907</v>
      </c>
      <c r="AT556" s="13" t="n">
        <v>0.038721</v>
      </c>
      <c r="AU556" s="13" t="n">
        <v>-0.103728</v>
      </c>
      <c r="AV556" s="13" t="n">
        <v>-0.19349</v>
      </c>
      <c r="AW556" s="13" t="n">
        <v>0.03139</v>
      </c>
      <c r="AX556" s="13" t="n">
        <v>-0.143478</v>
      </c>
      <c r="AY556" s="13" t="n">
        <v>0.251269</v>
      </c>
      <c r="AZ556" s="13" t="n">
        <v>0.075051</v>
      </c>
      <c r="BA556" s="13" t="n">
        <v>0.041509</v>
      </c>
      <c r="BB556" s="13" t="n">
        <v>0.228261</v>
      </c>
      <c r="BC556" s="13" t="n">
        <v>0.19764</v>
      </c>
      <c r="BD556" s="13" t="n">
        <v>-0.135468</v>
      </c>
      <c r="BE556" s="13" t="n">
        <v>0.099715</v>
      </c>
      <c r="BF556" s="13" t="n">
        <v>0.002591</v>
      </c>
      <c r="BG556" s="13" t="n">
        <v>-0.310078</v>
      </c>
      <c r="BH556" s="13" t="n">
        <v>0.020599</v>
      </c>
      <c r="BI556" s="13" t="n">
        <v>0.00367</v>
      </c>
      <c r="BJ556" s="13" t="n">
        <v>0.210238</v>
      </c>
      <c r="BK556" s="13" t="n">
        <v>0.10574</v>
      </c>
      <c r="BM556" s="13" t="n">
        <v>0.084279</v>
      </c>
      <c r="BN556" s="13" t="n">
        <v>0.049183</v>
      </c>
      <c r="BO556" s="13" t="n">
        <v>-0.04816</v>
      </c>
      <c r="BP556" s="13" t="n">
        <v>0.038882</v>
      </c>
      <c r="BQ556" s="13" t="n">
        <v>-0.089176</v>
      </c>
      <c r="BR556" s="13" t="n">
        <v>0.066195</v>
      </c>
      <c r="BS556" s="13" t="n">
        <v>-0.018585</v>
      </c>
      <c r="BT556" s="13" t="n">
        <v>-0.066139</v>
      </c>
      <c r="BU556" s="13" t="n">
        <v>0.054784</v>
      </c>
      <c r="BV556" s="13" t="n">
        <v>0.01138</v>
      </c>
      <c r="BW556" s="13" t="n">
        <v>0.034336</v>
      </c>
      <c r="BX556" s="13" t="n">
        <v>0.046332</v>
      </c>
      <c r="BY556" s="13" t="n">
        <v>-0.059176</v>
      </c>
      <c r="BZ556" s="13" t="n">
        <v>-0.083709</v>
      </c>
      <c r="CA556" s="13" t="n">
        <v>-0.264965</v>
      </c>
      <c r="CB556" s="13" t="n">
        <v>0.108935</v>
      </c>
      <c r="CC556" s="13" t="n">
        <v>0.043916</v>
      </c>
      <c r="CD556" s="13" t="n">
        <v>0.044366</v>
      </c>
      <c r="CE556" s="13" t="n">
        <v>-0.008063</v>
      </c>
      <c r="CF556" s="13" t="n">
        <v>0.056166</v>
      </c>
      <c r="CG556" s="13" t="n">
        <v>-0.033806</v>
      </c>
      <c r="CH556" s="13" t="n">
        <v>0.034274</v>
      </c>
      <c r="CI556" s="13" t="n">
        <v>0.201528</v>
      </c>
      <c r="CJ556" s="13" t="n">
        <v>0.08227</v>
      </c>
      <c r="CK556" s="13" t="n">
        <v>0.074101</v>
      </c>
      <c r="CL556" s="13" t="n">
        <v>0.112949</v>
      </c>
      <c r="CM556" s="13" t="n">
        <v>0.06177</v>
      </c>
      <c r="CN556" s="13" t="n">
        <v>0.008277</v>
      </c>
      <c r="CO556" s="13" t="n">
        <v>0.021009</v>
      </c>
      <c r="CP556" s="13" t="n">
        <v>-0.005691</v>
      </c>
      <c r="CQ556" s="13" t="n">
        <v>-0.047649</v>
      </c>
      <c r="CR556" s="13" t="n">
        <v>0.027964</v>
      </c>
      <c r="CS556" s="13" t="n">
        <v>-0.013942</v>
      </c>
      <c r="CT556" s="13" t="n">
        <v>0.017536</v>
      </c>
      <c r="CU556" s="13" t="n">
        <v>-0.036812</v>
      </c>
      <c r="CV556" s="13" t="n">
        <v>0.022914</v>
      </c>
      <c r="CW556" s="13" t="n">
        <v>-0.036912</v>
      </c>
      <c r="CX556" s="13" t="n">
        <v>0.005067</v>
      </c>
      <c r="CY556" s="13" t="n">
        <v>0.012956</v>
      </c>
      <c r="CZ556" s="13" t="n">
        <v>-0.063042</v>
      </c>
      <c r="DA556" s="13" t="n">
        <v>-0.001264</v>
      </c>
      <c r="DB556" s="13" t="n">
        <v>-0.065832</v>
      </c>
      <c r="DC556" s="13" t="n">
        <v>0.095765</v>
      </c>
      <c r="DD556" s="13" t="n">
        <v>0.001838</v>
      </c>
      <c r="DE556" s="13" t="n">
        <v>-0.11515</v>
      </c>
      <c r="DF556" s="13" t="n">
        <v>0.086939</v>
      </c>
      <c r="DG556" s="13" t="n">
        <v>0.007461</v>
      </c>
      <c r="DH556" s="13" t="n">
        <v>-0.051387</v>
      </c>
      <c r="DI556" s="13" t="n">
        <v>0.100357</v>
      </c>
      <c r="DJ556" s="13" t="n">
        <v>-0.022982</v>
      </c>
      <c r="DK556" s="13" t="n">
        <v>-0.070696</v>
      </c>
      <c r="DL556" s="13" t="n">
        <v>-0.026189</v>
      </c>
      <c r="DM556" s="13" t="n">
        <v>-0.012862</v>
      </c>
      <c r="DN556" s="13" t="n">
        <v>0.065175</v>
      </c>
      <c r="DO556" s="13" t="n">
        <v>0.074096</v>
      </c>
      <c r="DP556" s="13" t="n">
        <v>-0.057361</v>
      </c>
      <c r="DQ556" s="13" t="n">
        <v>-0.058804</v>
      </c>
      <c r="DR556" s="13" t="n">
        <v>-0.062577</v>
      </c>
      <c r="DS556" s="13" t="n">
        <v>0.087316</v>
      </c>
      <c r="DT556" s="13" t="n">
        <v>0.167647</v>
      </c>
      <c r="DV556" s="13" t="n">
        <v>0.115649</v>
      </c>
      <c r="DW556" s="13" t="n">
        <v>0.053177</v>
      </c>
      <c r="DX556" s="13" t="n">
        <v>-0.020198</v>
      </c>
      <c r="DY556" s="13" t="n">
        <v>0.032461</v>
      </c>
      <c r="DZ556" s="13" t="n">
        <v>-0.08957</v>
      </c>
      <c r="EA556" s="13" t="n">
        <v>0.04619</v>
      </c>
      <c r="EB556" s="13" t="n">
        <v>-0.027637</v>
      </c>
      <c r="EC556" s="13" t="n">
        <v>-0.053796</v>
      </c>
      <c r="ED556" s="13" t="n">
        <v>0.031277</v>
      </c>
      <c r="EE556" s="13" t="n">
        <v>-0.007</v>
      </c>
      <c r="EF556" s="13" t="n">
        <v>0.02396</v>
      </c>
      <c r="EG556" s="13" t="n">
        <v>0.057087</v>
      </c>
      <c r="EH556" s="13" t="n">
        <v>-0.022038</v>
      </c>
      <c r="EI556" s="13" t="n">
        <v>-0.06945</v>
      </c>
      <c r="EJ556" s="13" t="n">
        <v>-0.248027</v>
      </c>
      <c r="EK556" s="13" t="n">
        <v>0.150956</v>
      </c>
      <c r="EL556" s="13" t="n">
        <v>0.053448</v>
      </c>
      <c r="EM556" s="13" t="n">
        <v>0.078844</v>
      </c>
      <c r="EN556" s="13" t="n">
        <v>0.033749</v>
      </c>
      <c r="EO556" s="13" t="n">
        <v>0.047001</v>
      </c>
      <c r="EP556" s="13" t="n">
        <v>-0.032952</v>
      </c>
      <c r="EQ556" s="13" t="n">
        <v>0.023281</v>
      </c>
      <c r="ER556" s="13" t="n">
        <v>0.210398</v>
      </c>
      <c r="ES556" s="13" t="n">
        <v>0.078423</v>
      </c>
      <c r="ET556" s="13" t="n">
        <v>0.12536</v>
      </c>
      <c r="EU556" s="13" t="n">
        <v>0.110176</v>
      </c>
      <c r="EV556" s="13" t="n">
        <v>0.047533</v>
      </c>
      <c r="EW556" s="13" t="n">
        <v>0.041184</v>
      </c>
      <c r="EX556" s="13" t="n">
        <v>0.026259</v>
      </c>
      <c r="EY556" s="13" t="n">
        <v>0.008363</v>
      </c>
      <c r="EZ556" s="13" t="n">
        <v>-0.057767</v>
      </c>
      <c r="FA556" s="13" t="n">
        <v>0.031689</v>
      </c>
      <c r="FB556" s="13" t="n">
        <v>-0.019625</v>
      </c>
      <c r="FC556" s="13" t="n">
        <v>-0.000943</v>
      </c>
      <c r="FD556" s="13" t="n">
        <v>-0.066842</v>
      </c>
      <c r="FE556" s="13" t="n">
        <v>-0.015017</v>
      </c>
      <c r="FF556" s="13" t="n">
        <v>-0.063139</v>
      </c>
      <c r="FG556" s="13" t="n">
        <v>-0.008565</v>
      </c>
      <c r="FH556" s="13" t="n">
        <v>0.044958</v>
      </c>
      <c r="FI556" s="13" t="n">
        <v>-0.11949</v>
      </c>
      <c r="FJ556" s="13" t="n">
        <v>-0.018863</v>
      </c>
      <c r="FK556" s="13" t="n">
        <v>-0.071678</v>
      </c>
      <c r="FL556" s="13" t="n">
        <v>0.072182</v>
      </c>
      <c r="FM556" s="13" t="n">
        <v>0.009894</v>
      </c>
      <c r="FN556" s="13" t="n">
        <v>-0.129606</v>
      </c>
      <c r="FO556" s="13" t="n">
        <v>0.04332</v>
      </c>
      <c r="FP556" s="13" t="n">
        <v>-0.025415</v>
      </c>
      <c r="FQ556" s="13" t="n">
        <v>-0.078022</v>
      </c>
      <c r="FR556" s="13" t="n">
        <v>0.220079</v>
      </c>
      <c r="FS556" s="13" t="n">
        <v>-0.046192</v>
      </c>
      <c r="FT556" s="13" t="n">
        <v>-0.092522</v>
      </c>
      <c r="FU556" s="13" t="n">
        <v>-0.027754</v>
      </c>
      <c r="FV556" s="13" t="n">
        <v>-0.000961</v>
      </c>
      <c r="FW556" s="13" t="n">
        <v>0.055387</v>
      </c>
      <c r="FX556" s="13" t="n">
        <v>0.075794</v>
      </c>
      <c r="FY556" s="13" t="n">
        <v>-0.060336</v>
      </c>
      <c r="FZ556" s="13" t="n">
        <v>-0.053829</v>
      </c>
      <c r="GA556" s="13" t="n">
        <v>-0.083686</v>
      </c>
      <c r="GB556" s="13" t="n">
        <v>0.100766</v>
      </c>
      <c r="GC556" s="13" t="n">
        <v>0.164218</v>
      </c>
    </row>
    <row r="557" customFormat="false" ht="15" hidden="false" customHeight="false" outlineLevel="0" collapsed="false">
      <c r="B557" s="8" t="str">
        <f aca="false">Deals!B557</f>
        <v>Akebia Therapeutics, Inc.</v>
      </c>
      <c r="C557" s="12" t="n">
        <v>1</v>
      </c>
      <c r="D557" s="13" t="n">
        <v>-0.003617</v>
      </c>
      <c r="E557" s="13" t="n">
        <v>0.321234</v>
      </c>
      <c r="F557" s="13" t="n">
        <v>0.125</v>
      </c>
      <c r="G557" s="13" t="n">
        <v>-0.262515</v>
      </c>
      <c r="H557" s="13" t="n">
        <v>-0.263245</v>
      </c>
      <c r="I557" s="13" t="n">
        <v>0.08764</v>
      </c>
      <c r="J557" s="13" t="n">
        <v>-0.134298</v>
      </c>
      <c r="K557" s="13" t="n">
        <v>-0.01432</v>
      </c>
      <c r="L557" s="13" t="n">
        <v>-0.050847</v>
      </c>
      <c r="M557" s="13" t="n">
        <v>-0.048469</v>
      </c>
      <c r="N557" s="13" t="n">
        <v>0.686327</v>
      </c>
      <c r="O557" s="13" t="n">
        <v>0.004769</v>
      </c>
      <c r="P557" s="13" t="n">
        <v>0.142405</v>
      </c>
      <c r="Q557" s="13" t="n">
        <v>0.228532</v>
      </c>
      <c r="R557" s="13" t="n">
        <v>-0.145434</v>
      </c>
      <c r="S557" s="13" t="n">
        <v>0.068602</v>
      </c>
      <c r="T557" s="13" t="n">
        <v>0.437037</v>
      </c>
      <c r="U557" s="13" t="n">
        <v>0.166667</v>
      </c>
      <c r="V557" s="13" t="n">
        <v>-0.177467</v>
      </c>
      <c r="W557" s="13" t="n">
        <v>-0.068039</v>
      </c>
      <c r="X557" s="13" t="n">
        <v>-0.758886</v>
      </c>
      <c r="Y557" s="13" t="n">
        <v>-0.115538</v>
      </c>
      <c r="Z557" s="13" t="n">
        <v>0.490991</v>
      </c>
      <c r="AA557" s="13" t="n">
        <v>-0.154079</v>
      </c>
      <c r="AB557" s="13" t="n">
        <v>0.157143</v>
      </c>
      <c r="AC557" s="13" t="n">
        <v>0.067901</v>
      </c>
      <c r="AD557" s="13" t="n">
        <v>-0.021676</v>
      </c>
      <c r="AE557" s="13" t="n">
        <v>-0.057607</v>
      </c>
      <c r="AF557" s="13" t="n">
        <v>0.100313</v>
      </c>
      <c r="AG557" s="13" t="n">
        <v>0.079772</v>
      </c>
      <c r="AH557" s="13" t="n">
        <v>-0.348285</v>
      </c>
      <c r="AI557" s="13" t="n">
        <v>0.190283</v>
      </c>
      <c r="AJ557" s="13" t="n">
        <v>-0.020408</v>
      </c>
      <c r="AK557" s="13" t="n">
        <v>-0.003472</v>
      </c>
      <c r="AL557" s="13" t="n">
        <v>-0.055749</v>
      </c>
      <c r="AM557" s="13" t="n">
        <v>-0.166052</v>
      </c>
      <c r="AN557" s="13" t="n">
        <v>-0.119469</v>
      </c>
      <c r="AO557" s="13" t="n">
        <v>0.085427</v>
      </c>
      <c r="AP557" s="13" t="n">
        <v>-0.667639</v>
      </c>
      <c r="AQ557" s="13" t="n">
        <v>-0.421646</v>
      </c>
      <c r="AR557" s="13" t="n">
        <v>-0.109104</v>
      </c>
      <c r="AS557" s="13" t="n">
        <v>-0.045418</v>
      </c>
      <c r="AT557" s="13" t="n">
        <v>0.107335</v>
      </c>
      <c r="AU557" s="13" t="n">
        <v>-0.068286</v>
      </c>
      <c r="AV557" s="13" t="n">
        <v>-0.132034</v>
      </c>
      <c r="AW557" s="13" t="n">
        <v>-0.19513</v>
      </c>
      <c r="AX557" s="13" t="n">
        <v>0.062868</v>
      </c>
      <c r="AY557" s="13" t="n">
        <v>1.133087</v>
      </c>
      <c r="AZ557" s="13" t="n">
        <v>0.091854</v>
      </c>
      <c r="BA557" s="13" t="n">
        <v>0.337619</v>
      </c>
      <c r="BB557" s="13" t="n">
        <v>-0.334995</v>
      </c>
      <c r="BC557" s="13" t="n">
        <v>0.621163</v>
      </c>
      <c r="BD557" s="13" t="n">
        <v>0.144744</v>
      </c>
      <c r="BE557" s="13" t="n">
        <v>-0.120192</v>
      </c>
      <c r="BF557" s="13" t="n">
        <v>0.825137</v>
      </c>
      <c r="BG557" s="13" t="n">
        <v>-0.167665</v>
      </c>
      <c r="BH557" s="13" t="n">
        <v>-0.179856</v>
      </c>
      <c r="BI557" s="13" t="n">
        <v>-0.22807</v>
      </c>
      <c r="BJ557" s="13" t="n">
        <v>0.204545</v>
      </c>
      <c r="BK557" s="13" t="n">
        <v>0.169811</v>
      </c>
      <c r="BM557" s="13" t="n">
        <v>0.105902</v>
      </c>
      <c r="BN557" s="13" t="n">
        <v>0.055703</v>
      </c>
      <c r="BO557" s="13" t="n">
        <v>-0.007136</v>
      </c>
      <c r="BP557" s="13" t="n">
        <v>0.015353</v>
      </c>
      <c r="BQ557" s="13" t="n">
        <v>-0.050152</v>
      </c>
      <c r="BR557" s="13" t="n">
        <v>0.064347</v>
      </c>
      <c r="BS557" s="13" t="n">
        <v>-0.013329</v>
      </c>
      <c r="BT557" s="13" t="n">
        <v>-0.056718</v>
      </c>
      <c r="BU557" s="13" t="n">
        <v>0.000156</v>
      </c>
      <c r="BV557" s="13" t="n">
        <v>0.001541</v>
      </c>
      <c r="BW557" s="13" t="n">
        <v>0.054503</v>
      </c>
      <c r="BX557" s="13" t="n">
        <v>0.127773</v>
      </c>
      <c r="BY557" s="13" t="n">
        <v>-0.031439</v>
      </c>
      <c r="BZ557" s="13" t="n">
        <v>-0.042445</v>
      </c>
      <c r="CA557" s="13" t="n">
        <v>-0.151786</v>
      </c>
      <c r="CB557" s="13" t="n">
        <v>0.181061</v>
      </c>
      <c r="CC557" s="13" t="n">
        <v>0.064379</v>
      </c>
      <c r="CD557" s="13" t="n">
        <v>0.021515</v>
      </c>
      <c r="CE557" s="13" t="n">
        <v>0.001079</v>
      </c>
      <c r="CF557" s="13" t="n">
        <v>0.058416</v>
      </c>
      <c r="CG557" s="13" t="n">
        <v>-0.00196</v>
      </c>
      <c r="CH557" s="13" t="n">
        <v>-0.009298</v>
      </c>
      <c r="CI557" s="13" t="n">
        <v>0.214574</v>
      </c>
      <c r="CJ557" s="13" t="n">
        <v>0.077314</v>
      </c>
      <c r="CK557" s="13" t="n">
        <v>0.146098</v>
      </c>
      <c r="CL557" s="13" t="n">
        <v>0.062924</v>
      </c>
      <c r="CM557" s="13" t="n">
        <v>0.012307</v>
      </c>
      <c r="CN557" s="13" t="n">
        <v>-0.024029</v>
      </c>
      <c r="CO557" s="13" t="n">
        <v>0.006597</v>
      </c>
      <c r="CP557" s="13" t="n">
        <v>0.053254</v>
      </c>
      <c r="CQ557" s="13" t="n">
        <v>-0.075508</v>
      </c>
      <c r="CR557" s="13" t="n">
        <v>0.05447</v>
      </c>
      <c r="CS557" s="13" t="n">
        <v>-0.044277</v>
      </c>
      <c r="CT557" s="13" t="n">
        <v>0.001521</v>
      </c>
      <c r="CU557" s="13" t="n">
        <v>-0.06949</v>
      </c>
      <c r="CV557" s="13" t="n">
        <v>0.004989</v>
      </c>
      <c r="CW557" s="13" t="n">
        <v>-0.144752</v>
      </c>
      <c r="CX557" s="13" t="n">
        <v>-0.01312</v>
      </c>
      <c r="CY557" s="13" t="n">
        <v>0.017694</v>
      </c>
      <c r="CZ557" s="13" t="n">
        <v>-0.131485</v>
      </c>
      <c r="DA557" s="13" t="n">
        <v>-0.035124</v>
      </c>
      <c r="DB557" s="13" t="n">
        <v>-0.043342</v>
      </c>
      <c r="DC557" s="13" t="n">
        <v>0.13204</v>
      </c>
      <c r="DD557" s="13" t="n">
        <v>0.00417</v>
      </c>
      <c r="DE557" s="13" t="n">
        <v>-0.094854</v>
      </c>
      <c r="DF557" s="13" t="n">
        <v>0.053112</v>
      </c>
      <c r="DG557" s="13" t="n">
        <v>-0.031889</v>
      </c>
      <c r="DH557" s="13" t="n">
        <v>-0.047933</v>
      </c>
      <c r="DI557" s="13" t="n">
        <v>0.13506</v>
      </c>
      <c r="DJ557" s="13" t="n">
        <v>-0.054289</v>
      </c>
      <c r="DK557" s="13" t="n">
        <v>-0.067151</v>
      </c>
      <c r="DL557" s="13" t="n">
        <v>-0.024961</v>
      </c>
      <c r="DM557" s="13" t="n">
        <v>0.025373</v>
      </c>
      <c r="DN557" s="13" t="n">
        <v>0.033891</v>
      </c>
      <c r="DO557" s="13" t="n">
        <v>0.028747</v>
      </c>
      <c r="DP557" s="13" t="n">
        <v>-0.076144</v>
      </c>
      <c r="DQ557" s="13" t="n">
        <v>-0.078277</v>
      </c>
      <c r="DR557" s="13" t="n">
        <v>-0.089038</v>
      </c>
      <c r="DS557" s="13" t="n">
        <v>0.081674</v>
      </c>
      <c r="DT557" s="13" t="n">
        <v>0.164507</v>
      </c>
      <c r="DV557" s="13" t="n">
        <v>0.200146</v>
      </c>
      <c r="DW557" s="13" t="n">
        <v>0.037106</v>
      </c>
      <c r="DX557" s="13" t="n">
        <v>-0.014703</v>
      </c>
      <c r="DY557" s="13" t="n">
        <v>-0.013995</v>
      </c>
      <c r="DZ557" s="13" t="n">
        <v>-0.065877</v>
      </c>
      <c r="EA557" s="13" t="n">
        <v>0.059797</v>
      </c>
      <c r="EB557" s="13" t="n">
        <v>-0.019193</v>
      </c>
      <c r="EC557" s="13" t="n">
        <v>-0.068961</v>
      </c>
      <c r="ED557" s="13" t="n">
        <v>0.000753</v>
      </c>
      <c r="EE557" s="13" t="n">
        <v>-0.02748</v>
      </c>
      <c r="EF557" s="13" t="n">
        <v>0.021728</v>
      </c>
      <c r="EG557" s="13" t="n">
        <v>0.092301</v>
      </c>
      <c r="EH557" s="13" t="n">
        <v>-0.004144</v>
      </c>
      <c r="EI557" s="13" t="n">
        <v>-0.045471</v>
      </c>
      <c r="EJ557" s="13" t="n">
        <v>-0.172027</v>
      </c>
      <c r="EK557" s="13" t="n">
        <v>0.255191</v>
      </c>
      <c r="EL557" s="13" t="n">
        <v>0.088362</v>
      </c>
      <c r="EM557" s="13" t="n">
        <v>0.088903</v>
      </c>
      <c r="EN557" s="13" t="n">
        <v>0.028921</v>
      </c>
      <c r="EO557" s="13" t="n">
        <v>0.042987</v>
      </c>
      <c r="EP557" s="13" t="n">
        <v>0.011449</v>
      </c>
      <c r="EQ557" s="13" t="n">
        <v>-0.016486</v>
      </c>
      <c r="ER557" s="13" t="n">
        <v>0.238605</v>
      </c>
      <c r="ES557" s="13" t="n">
        <v>0.104316</v>
      </c>
      <c r="ET557" s="13" t="n">
        <v>0.204693</v>
      </c>
      <c r="EU557" s="13" t="n">
        <v>0.126662</v>
      </c>
      <c r="EV557" s="13" t="n">
        <v>-0.006561</v>
      </c>
      <c r="EW557" s="13" t="n">
        <v>-0.038418</v>
      </c>
      <c r="EX557" s="13" t="n">
        <v>0.045722</v>
      </c>
      <c r="EY557" s="13" t="n">
        <v>0.060618</v>
      </c>
      <c r="EZ557" s="13" t="n">
        <v>-0.086434</v>
      </c>
      <c r="FA557" s="13" t="n">
        <v>0.048492</v>
      </c>
      <c r="FB557" s="13" t="n">
        <v>-0.038452</v>
      </c>
      <c r="FC557" s="13" t="n">
        <v>-0.018309</v>
      </c>
      <c r="FD557" s="13" t="n">
        <v>-0.093073</v>
      </c>
      <c r="FE557" s="13" t="n">
        <v>-0.059899</v>
      </c>
      <c r="FF557" s="13" t="n">
        <v>-0.145843</v>
      </c>
      <c r="FG557" s="13" t="n">
        <v>-0.048091</v>
      </c>
      <c r="FH557" s="13" t="n">
        <v>0.043102</v>
      </c>
      <c r="FI557" s="13" t="n">
        <v>-0.181586</v>
      </c>
      <c r="FJ557" s="13" t="n">
        <v>-0.054644</v>
      </c>
      <c r="FK557" s="13" t="n">
        <v>-0.022003</v>
      </c>
      <c r="FL557" s="13" t="n">
        <v>0.087088</v>
      </c>
      <c r="FM557" s="13" t="n">
        <v>0.015216</v>
      </c>
      <c r="FN557" s="13" t="n">
        <v>-0.129039</v>
      </c>
      <c r="FO557" s="13" t="n">
        <v>0.013322</v>
      </c>
      <c r="FP557" s="13" t="n">
        <v>-0.011355</v>
      </c>
      <c r="FQ557" s="13" t="n">
        <v>-0.061249</v>
      </c>
      <c r="FR557" s="13" t="n">
        <v>0.214876</v>
      </c>
      <c r="FS557" s="13" t="n">
        <v>-0.07407</v>
      </c>
      <c r="FT557" s="13" t="n">
        <v>-0.088251</v>
      </c>
      <c r="FU557" s="13" t="n">
        <v>-0.026843</v>
      </c>
      <c r="FV557" s="13" t="n">
        <v>0.029442</v>
      </c>
      <c r="FW557" s="13" t="n">
        <v>0.001205</v>
      </c>
      <c r="FX557" s="13" t="n">
        <v>0.004569</v>
      </c>
      <c r="FY557" s="13" t="n">
        <v>-0.096764</v>
      </c>
      <c r="FZ557" s="13" t="n">
        <v>-0.100514</v>
      </c>
      <c r="GA557" s="13" t="n">
        <v>-0.107004</v>
      </c>
      <c r="GB557" s="13" t="n">
        <v>0.043533</v>
      </c>
      <c r="GC557" s="13" t="n">
        <v>0.174338</v>
      </c>
    </row>
    <row r="558" customFormat="false" ht="15" hidden="false" customHeight="false" outlineLevel="0" collapsed="false">
      <c r="B558" s="8" t="str">
        <f aca="false">Deals!B558</f>
        <v>Diamondback Energy, Inc.</v>
      </c>
      <c r="C558" s="12" t="n">
        <v>1</v>
      </c>
      <c r="D558" s="13" t="n">
        <v>0.112406</v>
      </c>
      <c r="E558" s="13" t="n">
        <v>-0.00063</v>
      </c>
      <c r="F558" s="13" t="n">
        <v>-0.013601</v>
      </c>
      <c r="G558" s="13" t="n">
        <v>0.047868</v>
      </c>
      <c r="H558" s="13" t="n">
        <v>-0.07653</v>
      </c>
      <c r="I558" s="13" t="n">
        <v>0.111258</v>
      </c>
      <c r="J558" s="13" t="n">
        <v>-0.05084</v>
      </c>
      <c r="K558" s="13" t="n">
        <v>-0.049908</v>
      </c>
      <c r="L558" s="13" t="n">
        <v>-0.083299</v>
      </c>
      <c r="M558" s="13" t="n">
        <v>-0.046157</v>
      </c>
      <c r="N558" s="13" t="n">
        <v>-0.095989</v>
      </c>
      <c r="O558" s="13" t="n">
        <v>0.200672</v>
      </c>
      <c r="P558" s="13" t="n">
        <v>-0.198794</v>
      </c>
      <c r="Q558" s="13" t="n">
        <v>-0.166667</v>
      </c>
      <c r="R558" s="13" t="n">
        <v>-0.571371</v>
      </c>
      <c r="S558" s="13" t="n">
        <v>0.661832</v>
      </c>
      <c r="T558" s="13" t="n">
        <v>-0.013436</v>
      </c>
      <c r="U558" s="13" t="n">
        <v>-0.017849</v>
      </c>
      <c r="V558" s="13" t="n">
        <v>-0.046868</v>
      </c>
      <c r="W558" s="13" t="n">
        <v>-0.013171</v>
      </c>
      <c r="X558" s="13" t="n">
        <v>-0.226899</v>
      </c>
      <c r="Y558" s="13" t="n">
        <v>-0.138114</v>
      </c>
      <c r="Z558" s="13" t="n">
        <v>0.553737</v>
      </c>
      <c r="AA558" s="13" t="n">
        <v>0.211211</v>
      </c>
      <c r="AB558" s="13" t="n">
        <v>0.171281</v>
      </c>
      <c r="AC558" s="13" t="n">
        <v>0.222085</v>
      </c>
      <c r="AD558" s="13" t="n">
        <v>0.066542</v>
      </c>
      <c r="AE558" s="13" t="n">
        <v>0.112124</v>
      </c>
      <c r="AF558" s="13" t="n">
        <v>-0.015417</v>
      </c>
      <c r="AG558" s="13" t="n">
        <v>0.172599</v>
      </c>
      <c r="AH558" s="13" t="n">
        <v>-0.178507</v>
      </c>
      <c r="AI558" s="13" t="n">
        <v>0.005964</v>
      </c>
      <c r="AJ558" s="13" t="n">
        <v>0.227249</v>
      </c>
      <c r="AK558" s="13" t="n">
        <v>0.132249</v>
      </c>
      <c r="AL558" s="13" t="n">
        <v>0.000373</v>
      </c>
      <c r="AM558" s="13" t="n">
        <v>0.010494</v>
      </c>
      <c r="AN558" s="13" t="n">
        <v>0.169773</v>
      </c>
      <c r="AO558" s="13" t="n">
        <v>0.094642</v>
      </c>
      <c r="AP558" s="13" t="n">
        <v>-0.003041</v>
      </c>
      <c r="AQ558" s="13" t="n">
        <v>-0.079151</v>
      </c>
      <c r="AR558" s="13" t="n">
        <v>0.228472</v>
      </c>
      <c r="AS558" s="13" t="n">
        <v>-0.203065</v>
      </c>
      <c r="AT558" s="13" t="n">
        <v>0.056707</v>
      </c>
      <c r="AU558" s="13" t="n">
        <v>0.064912</v>
      </c>
      <c r="AV558" s="13" t="n">
        <v>-0.096188</v>
      </c>
      <c r="AW558" s="13" t="n">
        <v>0.30425</v>
      </c>
      <c r="AX558" s="13" t="n">
        <v>-0.043473</v>
      </c>
      <c r="AY558" s="13" t="n">
        <v>-0.075936</v>
      </c>
      <c r="AZ558" s="13" t="n">
        <v>0.068285</v>
      </c>
      <c r="BA558" s="13" t="n">
        <v>-0.037914</v>
      </c>
      <c r="BB558" s="13" t="n">
        <v>-0.017499</v>
      </c>
      <c r="BC558" s="13" t="n">
        <v>0.052009</v>
      </c>
      <c r="BD558" s="13" t="n">
        <v>-0.1</v>
      </c>
      <c r="BE558" s="13" t="n">
        <v>0.03311</v>
      </c>
      <c r="BF558" s="13" t="n">
        <v>0.121498</v>
      </c>
      <c r="BG558" s="13" t="n">
        <v>0.035976</v>
      </c>
      <c r="BH558" s="13" t="n">
        <v>0.020424</v>
      </c>
      <c r="BI558" s="13" t="n">
        <v>0.035124</v>
      </c>
      <c r="BJ558" s="13" t="n">
        <v>-0.015843</v>
      </c>
      <c r="BK558" s="13" t="n">
        <v>0.004339</v>
      </c>
      <c r="BM558" s="13" t="n">
        <v>0.105701</v>
      </c>
      <c r="BN558" s="13" t="n">
        <v>0.030243</v>
      </c>
      <c r="BO558" s="13" t="n">
        <v>-0.005953</v>
      </c>
      <c r="BP558" s="13" t="n">
        <v>0.042376</v>
      </c>
      <c r="BQ558" s="13" t="n">
        <v>-0.07346</v>
      </c>
      <c r="BR558" s="13" t="n">
        <v>0.088546</v>
      </c>
      <c r="BS558" s="13" t="n">
        <v>0.020084</v>
      </c>
      <c r="BT558" s="13" t="n">
        <v>-0.048928</v>
      </c>
      <c r="BU558" s="13" t="n">
        <v>0.052103</v>
      </c>
      <c r="BV558" s="13" t="n">
        <v>-0.001482</v>
      </c>
      <c r="BW558" s="13" t="n">
        <v>0.033055</v>
      </c>
      <c r="BX558" s="13" t="n">
        <v>0.036052</v>
      </c>
      <c r="BY558" s="13" t="n">
        <v>-0.016351</v>
      </c>
      <c r="BZ558" s="13" t="n">
        <v>-0.092258</v>
      </c>
      <c r="CA558" s="13" t="n">
        <v>-0.198695</v>
      </c>
      <c r="CB558" s="13" t="n">
        <v>0.116597</v>
      </c>
      <c r="CC558" s="13" t="n">
        <v>0.058158</v>
      </c>
      <c r="CD558" s="13" t="n">
        <v>-0.009049</v>
      </c>
      <c r="CE558" s="13" t="n">
        <v>0.060667</v>
      </c>
      <c r="CF558" s="13" t="n">
        <v>0.04837</v>
      </c>
      <c r="CG558" s="13" t="n">
        <v>-0.036757</v>
      </c>
      <c r="CH558" s="13" t="n">
        <v>0.014828</v>
      </c>
      <c r="CI558" s="13" t="n">
        <v>0.168167</v>
      </c>
      <c r="CJ558" s="13" t="n">
        <v>0.045756</v>
      </c>
      <c r="CK558" s="13" t="n">
        <v>-0.002059</v>
      </c>
      <c r="CL558" s="13" t="n">
        <v>0.092254</v>
      </c>
      <c r="CM558" s="13" t="n">
        <v>0.040771</v>
      </c>
      <c r="CN558" s="13" t="n">
        <v>0.058012</v>
      </c>
      <c r="CO558" s="13" t="n">
        <v>0.022358</v>
      </c>
      <c r="CP558" s="13" t="n">
        <v>-0.012513</v>
      </c>
      <c r="CQ558" s="13" t="n">
        <v>-0.012862</v>
      </c>
      <c r="CR558" s="13" t="n">
        <v>0.016428</v>
      </c>
      <c r="CS558" s="13" t="n">
        <v>-0.021588</v>
      </c>
      <c r="CT558" s="13" t="n">
        <v>0.053756</v>
      </c>
      <c r="CU558" s="13" t="n">
        <v>-0.030463</v>
      </c>
      <c r="CV558" s="13" t="n">
        <v>0.054007</v>
      </c>
      <c r="CW558" s="13" t="n">
        <v>-0.041405</v>
      </c>
      <c r="CX558" s="13" t="n">
        <v>0.006859</v>
      </c>
      <c r="CY558" s="13" t="n">
        <v>0.035932</v>
      </c>
      <c r="CZ558" s="13" t="n">
        <v>-0.048852</v>
      </c>
      <c r="DA558" s="13" t="n">
        <v>0.044371</v>
      </c>
      <c r="DB558" s="13" t="n">
        <v>-0.113068</v>
      </c>
      <c r="DC558" s="13" t="n">
        <v>0.068956</v>
      </c>
      <c r="DD558" s="13" t="n">
        <v>-0.039545</v>
      </c>
      <c r="DE558" s="13" t="n">
        <v>-0.111256</v>
      </c>
      <c r="DF558" s="13" t="n">
        <v>0.1186</v>
      </c>
      <c r="DG558" s="13" t="n">
        <v>0.053685</v>
      </c>
      <c r="DH558" s="13" t="n">
        <v>-0.047152</v>
      </c>
      <c r="DI558" s="13" t="n">
        <v>0.08114</v>
      </c>
      <c r="DJ558" s="13" t="n">
        <v>-0.029058</v>
      </c>
      <c r="DK558" s="13" t="n">
        <v>-0.025019</v>
      </c>
      <c r="DL558" s="13" t="n">
        <v>-0.00394</v>
      </c>
      <c r="DM558" s="13" t="n">
        <v>-0.040008</v>
      </c>
      <c r="DN558" s="13" t="n">
        <v>0.091469</v>
      </c>
      <c r="DO558" s="13" t="n">
        <v>0.049151</v>
      </c>
      <c r="DP558" s="13" t="n">
        <v>-0.027942</v>
      </c>
      <c r="DQ558" s="13" t="n">
        <v>-0.067057</v>
      </c>
      <c r="DR558" s="13" t="n">
        <v>-0.071421</v>
      </c>
      <c r="DS558" s="13" t="n">
        <v>0.090999</v>
      </c>
      <c r="DT558" s="13" t="n">
        <v>0.090679</v>
      </c>
      <c r="DV558" s="13" t="n">
        <v>0.114885</v>
      </c>
      <c r="DW558" s="13" t="n">
        <v>0.037869</v>
      </c>
      <c r="DX558" s="13" t="n">
        <v>-0.012058</v>
      </c>
      <c r="DY558" s="13" t="n">
        <v>0.043934</v>
      </c>
      <c r="DZ558" s="13" t="n">
        <v>-0.072258</v>
      </c>
      <c r="EA558" s="13" t="n">
        <v>0.097213</v>
      </c>
      <c r="EB558" s="13" t="n">
        <v>0.0207</v>
      </c>
      <c r="EC558" s="13" t="n">
        <v>-0.053504</v>
      </c>
      <c r="ED558" s="13" t="n">
        <v>0.051649</v>
      </c>
      <c r="EE558" s="13" t="n">
        <v>0.001274</v>
      </c>
      <c r="EF558" s="13" t="n">
        <v>0.037843</v>
      </c>
      <c r="EG558" s="13" t="n">
        <v>0.039703</v>
      </c>
      <c r="EH558" s="13" t="n">
        <v>-0.021457</v>
      </c>
      <c r="EI558" s="13" t="n">
        <v>-0.087648</v>
      </c>
      <c r="EJ558" s="13" t="n">
        <v>-0.212334</v>
      </c>
      <c r="EK558" s="13" t="n">
        <v>0.135337</v>
      </c>
      <c r="EL558" s="13" t="n">
        <v>0.059304</v>
      </c>
      <c r="EM558" s="13" t="n">
        <v>-0.006226</v>
      </c>
      <c r="EN558" s="13" t="n">
        <v>0.062515</v>
      </c>
      <c r="EO558" s="13" t="n">
        <v>0.051584</v>
      </c>
      <c r="EP558" s="13" t="n">
        <v>-0.040409</v>
      </c>
      <c r="EQ558" s="13" t="n">
        <v>0.018557</v>
      </c>
      <c r="ER558" s="13" t="n">
        <v>0.172917</v>
      </c>
      <c r="ES558" s="13" t="n">
        <v>0.041069</v>
      </c>
      <c r="ET558" s="13" t="n">
        <v>0.00476</v>
      </c>
      <c r="EU558" s="13" t="n">
        <v>0.081124</v>
      </c>
      <c r="EV558" s="13" t="n">
        <v>0.054214</v>
      </c>
      <c r="EW558" s="13" t="n">
        <v>0.05332</v>
      </c>
      <c r="EX558" s="13" t="n">
        <v>0.016144</v>
      </c>
      <c r="EY558" s="13" t="n">
        <v>-0.008976</v>
      </c>
      <c r="EZ558" s="13" t="n">
        <v>-0.011142</v>
      </c>
      <c r="FA558" s="13" t="n">
        <v>0.012908</v>
      </c>
      <c r="FB558" s="13" t="n">
        <v>-0.016159</v>
      </c>
      <c r="FC558" s="13" t="n">
        <v>0.052565</v>
      </c>
      <c r="FD558" s="13" t="n">
        <v>-0.036406</v>
      </c>
      <c r="FE558" s="13" t="n">
        <v>0.050779</v>
      </c>
      <c r="FF558" s="13" t="n">
        <v>-0.041859</v>
      </c>
      <c r="FG558" s="13" t="n">
        <v>0.00545</v>
      </c>
      <c r="FH558" s="13" t="n">
        <v>0.028508</v>
      </c>
      <c r="FI558" s="13" t="n">
        <v>-0.054502</v>
      </c>
      <c r="FJ558" s="13" t="n">
        <v>0.038173</v>
      </c>
      <c r="FK558" s="13" t="n">
        <v>-0.110414</v>
      </c>
      <c r="FL558" s="13" t="n">
        <v>0.073636</v>
      </c>
      <c r="FM558" s="13" t="n">
        <v>-0.035969</v>
      </c>
      <c r="FN558" s="13" t="n">
        <v>-0.110605</v>
      </c>
      <c r="FO558" s="13" t="n">
        <v>0.118592</v>
      </c>
      <c r="FP558" s="13" t="n">
        <v>0.057764</v>
      </c>
      <c r="FQ558" s="13" t="n">
        <v>-0.048956</v>
      </c>
      <c r="FR558" s="13" t="n">
        <v>0.092385</v>
      </c>
      <c r="FS558" s="13" t="n">
        <v>-0.027413</v>
      </c>
      <c r="FT558" s="13" t="n">
        <v>-0.02707</v>
      </c>
      <c r="FU558" s="13" t="n">
        <v>-0.006752</v>
      </c>
      <c r="FV558" s="13" t="n">
        <v>-0.040006</v>
      </c>
      <c r="FW558" s="13" t="n">
        <v>0.08934</v>
      </c>
      <c r="FX558" s="13" t="n">
        <v>0.052942</v>
      </c>
      <c r="FY558" s="13" t="n">
        <v>-0.029106</v>
      </c>
      <c r="FZ558" s="13" t="n">
        <v>-0.068619</v>
      </c>
      <c r="GA558" s="13" t="n">
        <v>-0.076182</v>
      </c>
      <c r="GB558" s="13" t="n">
        <v>0.092525</v>
      </c>
      <c r="GC558" s="13" t="n">
        <v>0.095987</v>
      </c>
    </row>
    <row r="559" customFormat="false" ht="15" hidden="false" customHeight="false" outlineLevel="0" collapsed="false">
      <c r="B559" s="8" t="str">
        <f aca="false">Deals!B559</f>
        <v>Lumentum Holdings Inc.</v>
      </c>
      <c r="C559" s="12" t="n">
        <v>1</v>
      </c>
      <c r="D559" s="13" t="n">
        <v>0.164247</v>
      </c>
      <c r="E559" s="13" t="n">
        <v>0.017174</v>
      </c>
      <c r="F559" s="13" t="n">
        <v>0.136482</v>
      </c>
      <c r="G559" s="13" t="n">
        <v>0.096038</v>
      </c>
      <c r="H559" s="13" t="n">
        <v>-0.346942</v>
      </c>
      <c r="I559" s="13" t="n">
        <v>0.319743</v>
      </c>
      <c r="J559" s="13" t="n">
        <v>0.060288</v>
      </c>
      <c r="K559" s="13" t="n">
        <v>-0.015363</v>
      </c>
      <c r="L559" s="13" t="n">
        <v>-0.039455</v>
      </c>
      <c r="M559" s="13" t="n">
        <v>0.169903</v>
      </c>
      <c r="N559" s="13" t="n">
        <v>0.175551</v>
      </c>
      <c r="O559" s="13" t="n">
        <v>0.076568</v>
      </c>
      <c r="P559" s="13" t="n">
        <v>-0.044515</v>
      </c>
      <c r="Q559" s="13" t="n">
        <v>0.027056</v>
      </c>
      <c r="R559" s="13" t="n">
        <v>-0.052943</v>
      </c>
      <c r="S559" s="13" t="n">
        <v>0.097829</v>
      </c>
      <c r="T559" s="13" t="n">
        <v>-0.093808</v>
      </c>
      <c r="U559" s="13" t="n">
        <v>0.110611</v>
      </c>
      <c r="V559" s="13" t="n">
        <v>0.139998</v>
      </c>
      <c r="W559" s="13" t="n">
        <v>-0.073575</v>
      </c>
      <c r="X559" s="13" t="n">
        <v>-0.126395</v>
      </c>
      <c r="Y559" s="13" t="n">
        <v>0.100626</v>
      </c>
      <c r="Z559" s="13" t="n">
        <v>0.044625</v>
      </c>
      <c r="AA559" s="13" t="n">
        <v>0.097476</v>
      </c>
      <c r="AB559" s="13" t="n">
        <v>-0.010549</v>
      </c>
      <c r="AC559" s="13" t="n">
        <v>-0.040512</v>
      </c>
      <c r="AD559" s="13" t="n">
        <v>0.015</v>
      </c>
      <c r="AE559" s="13" t="n">
        <v>-0.068966</v>
      </c>
      <c r="AF559" s="13" t="n">
        <v>-0.043269</v>
      </c>
      <c r="AG559" s="13" t="n">
        <v>0.008111</v>
      </c>
      <c r="AH559" s="13" t="n">
        <v>0.023894</v>
      </c>
      <c r="AI559" s="13" t="n">
        <v>0.031551</v>
      </c>
      <c r="AJ559" s="13" t="n">
        <v>-0.03578</v>
      </c>
      <c r="AK559" s="13" t="n">
        <v>-0.011492</v>
      </c>
      <c r="AL559" s="13" t="n">
        <v>0.050739</v>
      </c>
      <c r="AM559" s="13" t="n">
        <v>0.21897</v>
      </c>
      <c r="AN559" s="13" t="n">
        <v>-0.04056</v>
      </c>
      <c r="AO559" s="13" t="n">
        <v>-0.025818</v>
      </c>
      <c r="AP559" s="13" t="n">
        <v>-0.012745</v>
      </c>
      <c r="AQ559" s="13" t="n">
        <v>-0.16793</v>
      </c>
      <c r="AR559" s="13" t="n">
        <v>0.059968</v>
      </c>
      <c r="AS559" s="13" t="n">
        <v>-0.07737</v>
      </c>
      <c r="AT559" s="13" t="n">
        <v>0.139008</v>
      </c>
      <c r="AU559" s="13" t="n">
        <v>-0.076387</v>
      </c>
      <c r="AV559" s="13" t="n">
        <v>-0.179294</v>
      </c>
      <c r="AW559" s="13" t="n">
        <v>0.085752</v>
      </c>
      <c r="AX559" s="13" t="n">
        <v>-0.262055</v>
      </c>
      <c r="AY559" s="13" t="n">
        <v>-0.050419</v>
      </c>
      <c r="AZ559" s="13" t="n">
        <v>0.153537</v>
      </c>
      <c r="BA559" s="13" t="n">
        <v>-0.105849</v>
      </c>
      <c r="BB559" s="13" t="n">
        <v>0.003717</v>
      </c>
      <c r="BC559" s="13" t="n">
        <v>-0.106647</v>
      </c>
      <c r="BD559" s="13" t="n">
        <v>0.096373</v>
      </c>
      <c r="BE559" s="13" t="n">
        <v>0.072401</v>
      </c>
      <c r="BF559" s="13" t="n">
        <v>-0.077032</v>
      </c>
      <c r="BG559" s="13" t="n">
        <v>0.033804</v>
      </c>
      <c r="BH559" s="13" t="n">
        <v>-0.165343</v>
      </c>
      <c r="BI559" s="13" t="n">
        <v>-0.132138</v>
      </c>
      <c r="BJ559" s="13" t="n">
        <v>0.091558</v>
      </c>
      <c r="BK559" s="13" t="n">
        <v>0.224766</v>
      </c>
      <c r="BM559" s="13" t="n">
        <v>0.100445</v>
      </c>
      <c r="BN559" s="13" t="n">
        <v>0.060194</v>
      </c>
      <c r="BO559" s="13" t="n">
        <v>-0.018345</v>
      </c>
      <c r="BP559" s="13" t="n">
        <v>0.044649</v>
      </c>
      <c r="BQ559" s="13" t="n">
        <v>-0.082817</v>
      </c>
      <c r="BR559" s="13" t="n">
        <v>0.081164</v>
      </c>
      <c r="BS559" s="13" t="n">
        <v>0.017156</v>
      </c>
      <c r="BT559" s="13" t="n">
        <v>-0.042057</v>
      </c>
      <c r="BU559" s="13" t="n">
        <v>0.012578</v>
      </c>
      <c r="BV559" s="13" t="n">
        <v>0.025955</v>
      </c>
      <c r="BW559" s="13" t="n">
        <v>0.030184</v>
      </c>
      <c r="BX559" s="13" t="n">
        <v>0.031672</v>
      </c>
      <c r="BY559" s="13" t="n">
        <v>-0.011484</v>
      </c>
      <c r="BZ559" s="13" t="n">
        <v>-0.068037</v>
      </c>
      <c r="CA559" s="13" t="n">
        <v>-0.187323</v>
      </c>
      <c r="CB559" s="13" t="n">
        <v>0.135259</v>
      </c>
      <c r="CC559" s="13" t="n">
        <v>0.091913</v>
      </c>
      <c r="CD559" s="13" t="n">
        <v>0.012826</v>
      </c>
      <c r="CE559" s="13" t="n">
        <v>0.037942</v>
      </c>
      <c r="CF559" s="13" t="n">
        <v>0.055215</v>
      </c>
      <c r="CG559" s="13" t="n">
        <v>-0.011854</v>
      </c>
      <c r="CH559" s="13" t="n">
        <v>0.020769</v>
      </c>
      <c r="CI559" s="13" t="n">
        <v>0.176056</v>
      </c>
      <c r="CJ559" s="13" t="n">
        <v>0.08836</v>
      </c>
      <c r="CK559" s="13" t="n">
        <v>0.00942</v>
      </c>
      <c r="CL559" s="13" t="n">
        <v>0.079959</v>
      </c>
      <c r="CM559" s="13" t="n">
        <v>0.025467</v>
      </c>
      <c r="CN559" s="13" t="n">
        <v>0.039993</v>
      </c>
      <c r="CO559" s="13" t="n">
        <v>-0.007853</v>
      </c>
      <c r="CP559" s="13" t="n">
        <v>0.001045</v>
      </c>
      <c r="CQ559" s="13" t="n">
        <v>-0.008307</v>
      </c>
      <c r="CR559" s="13" t="n">
        <v>0.01354</v>
      </c>
      <c r="CS559" s="13" t="n">
        <v>-0.039939</v>
      </c>
      <c r="CT559" s="13" t="n">
        <v>0.038484</v>
      </c>
      <c r="CU559" s="13" t="n">
        <v>-0.021291</v>
      </c>
      <c r="CV559" s="13" t="n">
        <v>0.044855</v>
      </c>
      <c r="CW559" s="13" t="n">
        <v>-0.101419</v>
      </c>
      <c r="CX559" s="13" t="n">
        <v>0.005679</v>
      </c>
      <c r="CY559" s="13" t="n">
        <v>0.008371</v>
      </c>
      <c r="CZ559" s="13" t="n">
        <v>-0.076092</v>
      </c>
      <c r="DA559" s="13" t="n">
        <v>0.009316</v>
      </c>
      <c r="DB559" s="13" t="n">
        <v>-0.073263</v>
      </c>
      <c r="DC559" s="13" t="n">
        <v>0.117887</v>
      </c>
      <c r="DD559" s="13" t="n">
        <v>-0.03435</v>
      </c>
      <c r="DE559" s="13" t="n">
        <v>-0.091984</v>
      </c>
      <c r="DF559" s="13" t="n">
        <v>0.09267</v>
      </c>
      <c r="DG559" s="13" t="n">
        <v>0.054291</v>
      </c>
      <c r="DH559" s="13" t="n">
        <v>-0.075471</v>
      </c>
      <c r="DI559" s="13" t="n">
        <v>0.127305</v>
      </c>
      <c r="DJ559" s="13" t="n">
        <v>-0.012527</v>
      </c>
      <c r="DK559" s="13" t="n">
        <v>-0.00927</v>
      </c>
      <c r="DL559" s="13" t="n">
        <v>-0.004757</v>
      </c>
      <c r="DM559" s="13" t="n">
        <v>-0.021191</v>
      </c>
      <c r="DN559" s="13" t="n">
        <v>0.089021</v>
      </c>
      <c r="DO559" s="13" t="n">
        <v>0.032669</v>
      </c>
      <c r="DP559" s="13" t="n">
        <v>-0.044226</v>
      </c>
      <c r="DQ559" s="13" t="n">
        <v>-0.046387</v>
      </c>
      <c r="DR559" s="13" t="n">
        <v>-0.06206</v>
      </c>
      <c r="DS559" s="13" t="n">
        <v>0.074219</v>
      </c>
      <c r="DT559" s="13" t="n">
        <v>0.108568</v>
      </c>
      <c r="DV559" s="13" t="n">
        <v>0.108189</v>
      </c>
      <c r="DW559" s="13" t="n">
        <v>0.066692</v>
      </c>
      <c r="DX559" s="13" t="n">
        <v>-0.025629</v>
      </c>
      <c r="DY559" s="13" t="n">
        <v>0.044085</v>
      </c>
      <c r="DZ559" s="13" t="n">
        <v>-0.095558</v>
      </c>
      <c r="EA559" s="13" t="n">
        <v>0.084122</v>
      </c>
      <c r="EB559" s="13" t="n">
        <v>0.016233</v>
      </c>
      <c r="EC559" s="13" t="n">
        <v>-0.042869</v>
      </c>
      <c r="ED559" s="13" t="n">
        <v>0.012393</v>
      </c>
      <c r="EE559" s="13" t="n">
        <v>0.025273</v>
      </c>
      <c r="EF559" s="13" t="n">
        <v>0.039554</v>
      </c>
      <c r="EG559" s="13" t="n">
        <v>0.031341</v>
      </c>
      <c r="EH559" s="13" t="n">
        <v>-0.009539</v>
      </c>
      <c r="EI559" s="13" t="n">
        <v>-0.071545</v>
      </c>
      <c r="EJ559" s="13" t="n">
        <v>-0.192857</v>
      </c>
      <c r="EK559" s="13" t="n">
        <v>0.14683</v>
      </c>
      <c r="EL559" s="13" t="n">
        <v>0.098247</v>
      </c>
      <c r="EM559" s="13" t="n">
        <v>0.014031</v>
      </c>
      <c r="EN559" s="13" t="n">
        <v>0.039286</v>
      </c>
      <c r="EO559" s="13" t="n">
        <v>0.050398</v>
      </c>
      <c r="EP559" s="13" t="n">
        <v>-0.010098</v>
      </c>
      <c r="EQ559" s="13" t="n">
        <v>0.031145</v>
      </c>
      <c r="ER559" s="13" t="n">
        <v>0.183067</v>
      </c>
      <c r="ES559" s="13" t="n">
        <v>0.08896</v>
      </c>
      <c r="ET559" s="13" t="n">
        <v>0.013987</v>
      </c>
      <c r="EU559" s="13" t="n">
        <v>0.089016</v>
      </c>
      <c r="EV559" s="13" t="n">
        <v>0.028616</v>
      </c>
      <c r="EW559" s="13" t="n">
        <v>0.03792</v>
      </c>
      <c r="EX559" s="13" t="n">
        <v>-0.009349</v>
      </c>
      <c r="EY559" s="13" t="n">
        <v>0.003632</v>
      </c>
      <c r="EZ559" s="13" t="n">
        <v>-0.007576</v>
      </c>
      <c r="FA559" s="13" t="n">
        <v>0.0162</v>
      </c>
      <c r="FB559" s="13" t="n">
        <v>-0.038653</v>
      </c>
      <c r="FC559" s="13" t="n">
        <v>0.035353</v>
      </c>
      <c r="FD559" s="13" t="n">
        <v>-0.023202</v>
      </c>
      <c r="FE559" s="13" t="n">
        <v>0.045936</v>
      </c>
      <c r="FF559" s="13" t="n">
        <v>-0.099006</v>
      </c>
      <c r="FG559" s="13" t="n">
        <v>-0.001334</v>
      </c>
      <c r="FH559" s="13" t="n">
        <v>0.010422</v>
      </c>
      <c r="FI559" s="13" t="n">
        <v>-0.081153</v>
      </c>
      <c r="FJ559" s="13" t="n">
        <v>0.007554</v>
      </c>
      <c r="FK559" s="13" t="n">
        <v>-0.063068</v>
      </c>
      <c r="FL559" s="13" t="n">
        <v>0.12091</v>
      </c>
      <c r="FM559" s="13" t="n">
        <v>-0.033799</v>
      </c>
      <c r="FN559" s="13" t="n">
        <v>-0.094081</v>
      </c>
      <c r="FO559" s="13" t="n">
        <v>0.091652</v>
      </c>
      <c r="FP559" s="13" t="n">
        <v>0.062795</v>
      </c>
      <c r="FQ559" s="13" t="n">
        <v>-0.069898</v>
      </c>
      <c r="FR559" s="13" t="n">
        <v>0.136796</v>
      </c>
      <c r="FS559" s="13" t="n">
        <v>-0.019023</v>
      </c>
      <c r="FT559" s="13" t="n">
        <v>-0.011326</v>
      </c>
      <c r="FU559" s="13" t="n">
        <v>-0.003019</v>
      </c>
      <c r="FV559" s="13" t="n">
        <v>-0.022705</v>
      </c>
      <c r="FW559" s="13" t="n">
        <v>0.084591</v>
      </c>
      <c r="FX559" s="13" t="n">
        <v>0.036865</v>
      </c>
      <c r="FY559" s="13" t="n">
        <v>-0.046647</v>
      </c>
      <c r="FZ559" s="13" t="n">
        <v>-0.049839</v>
      </c>
      <c r="GA559" s="13" t="n">
        <v>-0.066086</v>
      </c>
      <c r="GB559" s="13" t="n">
        <v>0.082842</v>
      </c>
      <c r="GC559" s="13" t="n">
        <v>0.115153</v>
      </c>
    </row>
    <row r="560" customFormat="false" ht="15" hidden="false" customHeight="false" outlineLevel="0" collapsed="false">
      <c r="B560" s="8" t="str">
        <f aca="false">Deals!B560</f>
        <v>Leggett &amp; Platt Inc</v>
      </c>
      <c r="C560" s="12" t="n">
        <v>1</v>
      </c>
      <c r="D560" s="13" t="n">
        <v>0.108887</v>
      </c>
      <c r="E560" s="13" t="n">
        <v>-0.062087</v>
      </c>
      <c r="F560" s="13" t="n">
        <v>-0.06774</v>
      </c>
      <c r="G560" s="13" t="n">
        <v>-0.097815</v>
      </c>
      <c r="H560" s="13" t="n">
        <v>0.091805</v>
      </c>
      <c r="I560" s="13" t="n">
        <v>0.041699</v>
      </c>
      <c r="J560" s="13" t="n">
        <v>-0.069552</v>
      </c>
      <c r="K560" s="13" t="n">
        <v>0.111589</v>
      </c>
      <c r="L560" s="13" t="n">
        <v>0.253053</v>
      </c>
      <c r="M560" s="13" t="n">
        <v>0.019883</v>
      </c>
      <c r="N560" s="13" t="n">
        <v>-0.020833</v>
      </c>
      <c r="O560" s="13" t="n">
        <v>-0.063742</v>
      </c>
      <c r="P560" s="13" t="n">
        <v>-0.166632</v>
      </c>
      <c r="Q560" s="13" t="n">
        <v>-0.317196</v>
      </c>
      <c r="R560" s="13" t="n">
        <v>0.316717</v>
      </c>
      <c r="S560" s="13" t="n">
        <v>-0.129234</v>
      </c>
      <c r="T560" s="13" t="n">
        <v>0.162144</v>
      </c>
      <c r="U560" s="13" t="n">
        <v>0.140541</v>
      </c>
      <c r="V560" s="13" t="n">
        <v>0.022699</v>
      </c>
      <c r="W560" s="13" t="n">
        <v>0.013902</v>
      </c>
      <c r="X560" s="13" t="n">
        <v>0.013602</v>
      </c>
      <c r="Y560" s="13" t="n">
        <v>0.03283</v>
      </c>
      <c r="Z560" s="13" t="n">
        <v>0.037123</v>
      </c>
      <c r="AA560" s="13" t="n">
        <v>-0.074492</v>
      </c>
      <c r="AB560" s="13" t="n">
        <v>0.055366</v>
      </c>
      <c r="AC560" s="13" t="n">
        <v>0.064248</v>
      </c>
      <c r="AD560" s="13" t="n">
        <v>0.088061</v>
      </c>
      <c r="AE560" s="13" t="n">
        <v>0.107912</v>
      </c>
      <c r="AF560" s="13" t="n">
        <v>-0.050881</v>
      </c>
      <c r="AG560" s="13" t="n">
        <v>-0.072959</v>
      </c>
      <c r="AH560" s="13" t="n">
        <v>0.007495</v>
      </c>
      <c r="AI560" s="13" t="n">
        <v>-0.064683</v>
      </c>
      <c r="AJ560" s="13" t="n">
        <v>0.044826</v>
      </c>
      <c r="AK560" s="13" t="n">
        <v>-0.137887</v>
      </c>
      <c r="AL560" s="13" t="n">
        <v>0.029463</v>
      </c>
      <c r="AM560" s="13" t="n">
        <v>-0.031827</v>
      </c>
      <c r="AN560" s="13" t="n">
        <v>-0.069511</v>
      </c>
      <c r="AO560" s="13" t="n">
        <v>-0.050162</v>
      </c>
      <c r="AP560" s="13" t="n">
        <v>0.023851</v>
      </c>
      <c r="AQ560" s="13" t="n">
        <v>0.099354</v>
      </c>
      <c r="AR560" s="13" t="n">
        <v>-0.105948</v>
      </c>
      <c r="AS560" s="13" t="n">
        <v>0.146327</v>
      </c>
      <c r="AT560" s="13" t="n">
        <v>-0.035822</v>
      </c>
      <c r="AU560" s="13" t="n">
        <v>-0.119309</v>
      </c>
      <c r="AV560" s="13" t="n">
        <v>0.015954</v>
      </c>
      <c r="AW560" s="13" t="n">
        <v>0.055111</v>
      </c>
      <c r="AX560" s="13" t="n">
        <v>-0.082561</v>
      </c>
      <c r="AY560" s="13" t="n">
        <v>0.134347</v>
      </c>
      <c r="AZ560" s="13" t="n">
        <v>-0.056619</v>
      </c>
      <c r="BA560" s="13" t="n">
        <v>-0.062917</v>
      </c>
      <c r="BB560" s="13" t="n">
        <v>0.013488</v>
      </c>
      <c r="BC560" s="13" t="n">
        <v>-0.056639</v>
      </c>
      <c r="BD560" s="13" t="n">
        <v>-0.013123</v>
      </c>
      <c r="BE560" s="13" t="n">
        <v>-0.012154</v>
      </c>
      <c r="BF560" s="13" t="n">
        <v>-0.036227</v>
      </c>
      <c r="BG560" s="13" t="n">
        <v>-0.082624</v>
      </c>
      <c r="BH560" s="13" t="n">
        <v>-0.077922</v>
      </c>
      <c r="BI560" s="13" t="n">
        <v>-0.023901</v>
      </c>
      <c r="BJ560" s="13" t="n">
        <v>0.164408</v>
      </c>
      <c r="BK560" s="13" t="n">
        <v>-0.113107</v>
      </c>
      <c r="BM560" s="13" t="n">
        <v>0.049014</v>
      </c>
      <c r="BN560" s="13" t="n">
        <v>0.009375</v>
      </c>
      <c r="BO560" s="13" t="n">
        <v>0.040175</v>
      </c>
      <c r="BP560" s="13" t="n">
        <v>-0.077156</v>
      </c>
      <c r="BQ560" s="13" t="n">
        <v>0.095604</v>
      </c>
      <c r="BR560" s="13" t="n">
        <v>0.012269</v>
      </c>
      <c r="BS560" s="13" t="n">
        <v>-0.046106</v>
      </c>
      <c r="BT560" s="13" t="n">
        <v>0.03074</v>
      </c>
      <c r="BU560" s="13" t="n">
        <v>0.015052</v>
      </c>
      <c r="BV560" s="13" t="n">
        <v>0.040888</v>
      </c>
      <c r="BW560" s="13" t="n">
        <v>0.02847</v>
      </c>
      <c r="BX560" s="13" t="n">
        <v>-0.018014</v>
      </c>
      <c r="BY560" s="13" t="n">
        <v>-0.071353</v>
      </c>
      <c r="BZ560" s="13" t="n">
        <v>-0.185883</v>
      </c>
      <c r="CA560" s="13" t="n">
        <v>0.145135</v>
      </c>
      <c r="CB560" s="13" t="n">
        <v>0.091203</v>
      </c>
      <c r="CC560" s="13" t="n">
        <v>0.008282</v>
      </c>
      <c r="CD560" s="13" t="n">
        <v>0.074489</v>
      </c>
      <c r="CE560" s="13" t="n">
        <v>0.035349</v>
      </c>
      <c r="CF560" s="13" t="n">
        <v>-0.025095</v>
      </c>
      <c r="CG560" s="13" t="n">
        <v>0.015228</v>
      </c>
      <c r="CH560" s="13" t="n">
        <v>0.126834</v>
      </c>
      <c r="CI560" s="13" t="n">
        <v>0.058211</v>
      </c>
      <c r="CJ560" s="13" t="n">
        <v>0.006644</v>
      </c>
      <c r="CK560" s="13" t="n">
        <v>0.052711</v>
      </c>
      <c r="CL560" s="13" t="n">
        <v>0.041592</v>
      </c>
      <c r="CM560" s="13" t="n">
        <v>0.031215</v>
      </c>
      <c r="CN560" s="13" t="n">
        <v>-0.000996</v>
      </c>
      <c r="CO560" s="13" t="n">
        <v>0.002585</v>
      </c>
      <c r="CP560" s="13" t="n">
        <v>0.018915</v>
      </c>
      <c r="CQ560" s="13" t="n">
        <v>0.015678</v>
      </c>
      <c r="CR560" s="13" t="n">
        <v>-0.05048</v>
      </c>
      <c r="CS560" s="13" t="n">
        <v>0.055583</v>
      </c>
      <c r="CT560" s="13" t="n">
        <v>-0.019604</v>
      </c>
      <c r="CU560" s="13" t="n">
        <v>0.058722</v>
      </c>
      <c r="CV560" s="13" t="n">
        <v>-0.071201</v>
      </c>
      <c r="CW560" s="13" t="n">
        <v>0.004318</v>
      </c>
      <c r="CX560" s="13" t="n">
        <v>0.011975</v>
      </c>
      <c r="CY560" s="13" t="n">
        <v>-0.07864</v>
      </c>
      <c r="CZ560" s="13" t="n">
        <v>0.01079</v>
      </c>
      <c r="DA560" s="13" t="n">
        <v>-0.09489</v>
      </c>
      <c r="DB560" s="13" t="n">
        <v>0.108125</v>
      </c>
      <c r="DC560" s="13" t="n">
        <v>-0.032816</v>
      </c>
      <c r="DD560" s="13" t="n">
        <v>-0.097124</v>
      </c>
      <c r="DE560" s="13" t="n">
        <v>0.079647</v>
      </c>
      <c r="DF560" s="13" t="n">
        <v>0.052705</v>
      </c>
      <c r="DG560" s="13" t="n">
        <v>-0.052121</v>
      </c>
      <c r="DH560" s="13" t="n">
        <v>0.096082</v>
      </c>
      <c r="DI560" s="13" t="n">
        <v>-0.022839</v>
      </c>
      <c r="DJ560" s="13" t="n">
        <v>-0.004812</v>
      </c>
      <c r="DK560" s="13" t="n">
        <v>-0.021756</v>
      </c>
      <c r="DL560" s="13" t="n">
        <v>-0.020714</v>
      </c>
      <c r="DM560" s="13" t="n">
        <v>0.092361</v>
      </c>
      <c r="DN560" s="13" t="n">
        <v>0.043147</v>
      </c>
      <c r="DO560" s="13" t="n">
        <v>-0.023688</v>
      </c>
      <c r="DP560" s="13" t="n">
        <v>-0.045895</v>
      </c>
      <c r="DQ560" s="13" t="n">
        <v>-0.058615</v>
      </c>
      <c r="DR560" s="13" t="n">
        <v>0.090922</v>
      </c>
      <c r="DS560" s="13" t="n">
        <v>0.077786</v>
      </c>
      <c r="DT560" s="13" t="n">
        <v>-0.000187</v>
      </c>
      <c r="DV560" s="13" t="n">
        <v>0.05047</v>
      </c>
      <c r="DW560" s="13" t="n">
        <v>0.004414</v>
      </c>
      <c r="DX560" s="13" t="n">
        <v>0.045636</v>
      </c>
      <c r="DY560" s="13" t="n">
        <v>-0.085719</v>
      </c>
      <c r="DZ560" s="13" t="n">
        <v>0.094344</v>
      </c>
      <c r="EA560" s="13" t="n">
        <v>0.009871</v>
      </c>
      <c r="EB560" s="13" t="n">
        <v>-0.050563</v>
      </c>
      <c r="EC560" s="13" t="n">
        <v>0.032459</v>
      </c>
      <c r="ED560" s="13" t="n">
        <v>0.011985</v>
      </c>
      <c r="EE560" s="13" t="n">
        <v>0.039272</v>
      </c>
      <c r="EF560" s="13" t="n">
        <v>0.029408</v>
      </c>
      <c r="EG560" s="13" t="n">
        <v>-0.02365</v>
      </c>
      <c r="EH560" s="13" t="n">
        <v>-0.076039</v>
      </c>
      <c r="EI560" s="13" t="n">
        <v>-0.200642</v>
      </c>
      <c r="EJ560" s="13" t="n">
        <v>0.153123</v>
      </c>
      <c r="EK560" s="13" t="n">
        <v>0.076251</v>
      </c>
      <c r="EL560" s="13" t="n">
        <v>0.019646</v>
      </c>
      <c r="EM560" s="13" t="n">
        <v>0.073602</v>
      </c>
      <c r="EN560" s="13" t="n">
        <v>0.033359</v>
      </c>
      <c r="EO560" s="13" t="n">
        <v>-0.034294</v>
      </c>
      <c r="EP560" s="13" t="n">
        <v>0.009723</v>
      </c>
      <c r="EQ560" s="13" t="n">
        <v>0.129694</v>
      </c>
      <c r="ER560" s="13" t="n">
        <v>0.059796</v>
      </c>
      <c r="ES560" s="13" t="n">
        <v>0.020209</v>
      </c>
      <c r="ET560" s="13" t="n">
        <v>0.046584</v>
      </c>
      <c r="EU560" s="13" t="n">
        <v>0.042845</v>
      </c>
      <c r="EV560" s="13" t="n">
        <v>0.034177</v>
      </c>
      <c r="EW560" s="13" t="n">
        <v>-0.007006</v>
      </c>
      <c r="EX560" s="13" t="n">
        <v>0.001047</v>
      </c>
      <c r="EY560" s="13" t="n">
        <v>0.00943</v>
      </c>
      <c r="EZ560" s="13" t="n">
        <v>0.0133</v>
      </c>
      <c r="FA560" s="13" t="n">
        <v>-0.050123</v>
      </c>
      <c r="FB560" s="13" t="n">
        <v>0.053583</v>
      </c>
      <c r="FC560" s="13" t="n">
        <v>-0.022478</v>
      </c>
      <c r="FD560" s="13" t="n">
        <v>0.054778</v>
      </c>
      <c r="FE560" s="13" t="n">
        <v>-0.066878</v>
      </c>
      <c r="FF560" s="13" t="n">
        <v>0.009682</v>
      </c>
      <c r="FG560" s="13" t="n">
        <v>0.003909</v>
      </c>
      <c r="FH560" s="13" t="n">
        <v>-0.078286</v>
      </c>
      <c r="FI560" s="13" t="n">
        <v>-0.002641</v>
      </c>
      <c r="FJ560" s="13" t="n">
        <v>-0.100149</v>
      </c>
      <c r="FK560" s="13" t="n">
        <v>0.112838</v>
      </c>
      <c r="FL560" s="13" t="n">
        <v>-0.035444</v>
      </c>
      <c r="FM560" s="13" t="n">
        <v>-0.097565</v>
      </c>
      <c r="FN560" s="13" t="n">
        <v>0.086619</v>
      </c>
      <c r="FO560" s="13" t="n">
        <v>0.046762</v>
      </c>
      <c r="FP560" s="13" t="n">
        <v>-0.052223</v>
      </c>
      <c r="FQ560" s="13" t="n">
        <v>0.109059</v>
      </c>
      <c r="FR560" s="13" t="n">
        <v>-0.020578</v>
      </c>
      <c r="FS560" s="13" t="n">
        <v>-0.00811</v>
      </c>
      <c r="FT560" s="13" t="n">
        <v>-0.020214</v>
      </c>
      <c r="FU560" s="13" t="n">
        <v>-0.019514</v>
      </c>
      <c r="FV560" s="13" t="n">
        <v>0.096463</v>
      </c>
      <c r="FW560" s="13" t="n">
        <v>0.043151</v>
      </c>
      <c r="FX560" s="13" t="n">
        <v>-0.018811</v>
      </c>
      <c r="FY560" s="13" t="n">
        <v>-0.050759</v>
      </c>
      <c r="FZ560" s="13" t="n">
        <v>-0.061461</v>
      </c>
      <c r="GA560" s="13" t="n">
        <v>0.094023</v>
      </c>
      <c r="GB560" s="13" t="n">
        <v>0.08574</v>
      </c>
      <c r="GC560" s="13" t="n">
        <v>-0.008521</v>
      </c>
    </row>
    <row r="561" customFormat="false" ht="15" hidden="false" customHeight="false" outlineLevel="0" collapsed="false">
      <c r="B561" s="8" t="str">
        <f aca="false">Deals!B561</f>
        <v>Vse Corporation</v>
      </c>
      <c r="C561" s="12" t="n">
        <v>1</v>
      </c>
      <c r="D561" s="13" t="n">
        <v>0.083359</v>
      </c>
      <c r="E561" s="13" t="n">
        <v>-0.106648</v>
      </c>
      <c r="F561" s="13" t="n">
        <v>-0.029449</v>
      </c>
      <c r="G561" s="13" t="n">
        <v>-0.211318</v>
      </c>
      <c r="H561" s="13" t="n">
        <v>0.189963</v>
      </c>
      <c r="I561" s="13" t="n">
        <v>0.047403</v>
      </c>
      <c r="J561" s="13" t="n">
        <v>0.06275</v>
      </c>
      <c r="K561" s="13" t="n">
        <v>0.070666</v>
      </c>
      <c r="L561" s="13" t="n">
        <v>0.127017</v>
      </c>
      <c r="M561" s="13" t="n">
        <v>0.064029</v>
      </c>
      <c r="N561" s="13" t="n">
        <v>-0.067418</v>
      </c>
      <c r="O561" s="13" t="n">
        <v>-0.179811</v>
      </c>
      <c r="P561" s="13" t="n">
        <v>-0.053359</v>
      </c>
      <c r="Q561" s="13" t="n">
        <v>-0.443463</v>
      </c>
      <c r="R561" s="13" t="n">
        <v>0.178157</v>
      </c>
      <c r="S561" s="13" t="n">
        <v>0.352758</v>
      </c>
      <c r="T561" s="13" t="n">
        <v>0.207308</v>
      </c>
      <c r="U561" s="13" t="n">
        <v>-0.100988</v>
      </c>
      <c r="V561" s="13" t="n">
        <v>0.031994</v>
      </c>
      <c r="W561" s="13" t="n">
        <v>0.05546</v>
      </c>
      <c r="X561" s="13" t="n">
        <v>-0.05483</v>
      </c>
      <c r="Y561" s="13" t="n">
        <v>0.184047</v>
      </c>
      <c r="Z561" s="13" t="n">
        <v>0.125439</v>
      </c>
      <c r="AA561" s="13" t="n">
        <v>-0.098727</v>
      </c>
      <c r="AB561" s="13" t="n">
        <v>0.114451</v>
      </c>
      <c r="AC561" s="13" t="n">
        <v>0.024378</v>
      </c>
      <c r="AD561" s="13" t="n">
        <v>0.094684</v>
      </c>
      <c r="AE561" s="13" t="n">
        <v>0.102433</v>
      </c>
      <c r="AF561" s="13" t="n">
        <v>0.040782</v>
      </c>
      <c r="AG561" s="13" t="n">
        <v>0.012725</v>
      </c>
      <c r="AH561" s="13" t="n">
        <v>-0.001199</v>
      </c>
      <c r="AI561" s="13" t="n">
        <v>-0.036407</v>
      </c>
      <c r="AJ561" s="13" t="n">
        <v>0.153207</v>
      </c>
      <c r="AK561" s="13" t="n">
        <v>-0.012961</v>
      </c>
      <c r="AL561" s="13" t="n">
        <v>0.113263</v>
      </c>
      <c r="AM561" s="13" t="n">
        <v>-0.151953</v>
      </c>
      <c r="AN561" s="13" t="n">
        <v>-0.076192</v>
      </c>
      <c r="AO561" s="13" t="n">
        <v>-0.032739</v>
      </c>
      <c r="AP561" s="13" t="n">
        <v>-0.060317</v>
      </c>
      <c r="AQ561" s="13" t="n">
        <v>-0.100439</v>
      </c>
      <c r="AR561" s="13" t="n">
        <v>-0.032939</v>
      </c>
      <c r="AS561" s="13" t="n">
        <v>0.118946</v>
      </c>
      <c r="AT561" s="13" t="n">
        <v>-0.002384</v>
      </c>
      <c r="AU561" s="13" t="n">
        <v>-0.154122</v>
      </c>
      <c r="AV561" s="13" t="n">
        <v>0.307627</v>
      </c>
      <c r="AW561" s="13" t="n">
        <v>0.061568</v>
      </c>
      <c r="AX561" s="13" t="n">
        <v>-0.044046</v>
      </c>
      <c r="AY561" s="13" t="n">
        <v>0.173208</v>
      </c>
      <c r="AZ561" s="13" t="n">
        <v>0.045719</v>
      </c>
      <c r="BA561" s="13" t="n">
        <v>-0.217906</v>
      </c>
      <c r="BB561" s="13" t="n">
        <v>-0.058129</v>
      </c>
      <c r="BC561" s="13" t="n">
        <v>0.112083</v>
      </c>
      <c r="BD561" s="13" t="n">
        <v>0.162875</v>
      </c>
      <c r="BE561" s="13" t="n">
        <v>-0.015359</v>
      </c>
      <c r="BF561" s="13" t="n">
        <v>0.055814</v>
      </c>
      <c r="BG561" s="13" t="n">
        <v>-0.111189</v>
      </c>
      <c r="BH561" s="13" t="n">
        <v>0.068596</v>
      </c>
      <c r="BI561" s="13" t="n">
        <v>0.123234</v>
      </c>
      <c r="BJ561" s="13" t="n">
        <v>0.069171</v>
      </c>
      <c r="BK561" s="13" t="n">
        <v>-0.037146</v>
      </c>
      <c r="BM561" s="13" t="n">
        <v>0.043961</v>
      </c>
      <c r="BN561" s="13" t="n">
        <v>-0.037061</v>
      </c>
      <c r="BO561" s="13" t="n">
        <v>0.018682</v>
      </c>
      <c r="BP561" s="13" t="n">
        <v>-0.079493</v>
      </c>
      <c r="BQ561" s="13" t="n">
        <v>0.047192</v>
      </c>
      <c r="BR561" s="13" t="n">
        <v>-0.020901</v>
      </c>
      <c r="BS561" s="13" t="n">
        <v>-0.087416</v>
      </c>
      <c r="BT561" s="13" t="n">
        <v>0.079525</v>
      </c>
      <c r="BU561" s="13" t="n">
        <v>-0.005728</v>
      </c>
      <c r="BV561" s="13" t="n">
        <v>0.040045</v>
      </c>
      <c r="BW561" s="13" t="n">
        <v>0.070372</v>
      </c>
      <c r="BX561" s="13" t="n">
        <v>-0.096911</v>
      </c>
      <c r="BY561" s="13" t="n">
        <v>-0.084809</v>
      </c>
      <c r="BZ561" s="13" t="n">
        <v>-0.276923</v>
      </c>
      <c r="CA561" s="13" t="n">
        <v>0.15782</v>
      </c>
      <c r="CB561" s="13" t="n">
        <v>0.041402</v>
      </c>
      <c r="CC561" s="13" t="n">
        <v>0.064665</v>
      </c>
      <c r="CD561" s="13" t="n">
        <v>0.036497</v>
      </c>
      <c r="CE561" s="13" t="n">
        <v>0.060696</v>
      </c>
      <c r="CF561" s="13" t="n">
        <v>-0.032792</v>
      </c>
      <c r="CG561" s="13" t="n">
        <v>0.012595</v>
      </c>
      <c r="CH561" s="13" t="n">
        <v>0.245286</v>
      </c>
      <c r="CI561" s="13" t="n">
        <v>0.07451</v>
      </c>
      <c r="CJ561" s="13" t="n">
        <v>0.412114</v>
      </c>
      <c r="CK561" s="13" t="n">
        <v>-0.035384</v>
      </c>
      <c r="CL561" s="13" t="n">
        <v>0.117823</v>
      </c>
      <c r="CM561" s="13" t="n">
        <v>-0.010157</v>
      </c>
      <c r="CN561" s="13" t="n">
        <v>0.107327</v>
      </c>
      <c r="CO561" s="13" t="n">
        <v>0.037629</v>
      </c>
      <c r="CP561" s="13" t="n">
        <v>-0.015695</v>
      </c>
      <c r="CQ561" s="13" t="n">
        <v>0.03808</v>
      </c>
      <c r="CR561" s="13" t="n">
        <v>0.000428</v>
      </c>
      <c r="CS561" s="13" t="n">
        <v>0.041354</v>
      </c>
      <c r="CT561" s="13" t="n">
        <v>-0.033466</v>
      </c>
      <c r="CU561" s="13" t="n">
        <v>0.034385</v>
      </c>
      <c r="CV561" s="13" t="n">
        <v>-0.019091</v>
      </c>
      <c r="CW561" s="13" t="n">
        <v>0.029208</v>
      </c>
      <c r="CX561" s="13" t="n">
        <v>0.024942</v>
      </c>
      <c r="CY561" s="13" t="n">
        <v>-0.040798</v>
      </c>
      <c r="CZ561" s="13" t="n">
        <v>0.029279</v>
      </c>
      <c r="DA561" s="13" t="n">
        <v>-0.099199</v>
      </c>
      <c r="DB561" s="13" t="n">
        <v>0.058975</v>
      </c>
      <c r="DC561" s="13" t="n">
        <v>-0.003345</v>
      </c>
      <c r="DD561" s="13" t="n">
        <v>-0.092831</v>
      </c>
      <c r="DE561" s="13" t="n">
        <v>0.099183</v>
      </c>
      <c r="DF561" s="13" t="n">
        <v>0.015688</v>
      </c>
      <c r="DG561" s="13" t="n">
        <v>-0.034399</v>
      </c>
      <c r="DH561" s="13" t="n">
        <v>0.071003</v>
      </c>
      <c r="DI561" s="13" t="n">
        <v>-0.010212</v>
      </c>
      <c r="DJ561" s="13" t="n">
        <v>-0.096968</v>
      </c>
      <c r="DK561" s="13" t="n">
        <v>-0.041692</v>
      </c>
      <c r="DL561" s="13" t="n">
        <v>-0.018759</v>
      </c>
      <c r="DM561" s="13" t="n">
        <v>0.071504</v>
      </c>
      <c r="DN561" s="13" t="n">
        <v>0.104731</v>
      </c>
      <c r="DO561" s="13" t="n">
        <v>-0.076887</v>
      </c>
      <c r="DP561" s="13" t="n">
        <v>-0.059078</v>
      </c>
      <c r="DQ561" s="13" t="n">
        <v>-0.078456</v>
      </c>
      <c r="DR561" s="13" t="n">
        <v>0.07131</v>
      </c>
      <c r="DS561" s="13" t="n">
        <v>0.15025</v>
      </c>
      <c r="DT561" s="13" t="n">
        <v>-0.035734</v>
      </c>
      <c r="DV561" s="13" t="n">
        <v>0.049845</v>
      </c>
      <c r="DW561" s="13" t="n">
        <v>-0.030541</v>
      </c>
      <c r="DX561" s="13" t="n">
        <v>0.010967</v>
      </c>
      <c r="DY561" s="13" t="n">
        <v>-0.079865</v>
      </c>
      <c r="DZ561" s="13" t="n">
        <v>0.009675</v>
      </c>
      <c r="EA561" s="13" t="n">
        <v>-0.023852</v>
      </c>
      <c r="EB561" s="13" t="n">
        <v>-0.064003</v>
      </c>
      <c r="EC561" s="13" t="n">
        <v>0.056801</v>
      </c>
      <c r="ED561" s="13" t="n">
        <v>-0.028552</v>
      </c>
      <c r="EE561" s="13" t="n">
        <v>0.016991</v>
      </c>
      <c r="EF561" s="13" t="n">
        <v>0.080169</v>
      </c>
      <c r="EG561" s="13" t="n">
        <v>-0.013171</v>
      </c>
      <c r="EH561" s="13" t="n">
        <v>-0.067954</v>
      </c>
      <c r="EI561" s="13" t="n">
        <v>-0.266897</v>
      </c>
      <c r="EJ561" s="13" t="n">
        <v>0.20596</v>
      </c>
      <c r="EK561" s="13" t="n">
        <v>0.073257</v>
      </c>
      <c r="EL561" s="13" t="n">
        <v>0.145066</v>
      </c>
      <c r="EM561" s="13" t="n">
        <v>0.049638</v>
      </c>
      <c r="EN561" s="13" t="n">
        <v>0.036972</v>
      </c>
      <c r="EO561" s="13" t="n">
        <v>-0.017021</v>
      </c>
      <c r="EP561" s="13" t="n">
        <v>0.019086</v>
      </c>
      <c r="EQ561" s="13" t="n">
        <v>0.26159</v>
      </c>
      <c r="ER561" s="13" t="n">
        <v>0.097557</v>
      </c>
      <c r="ES561" s="13" t="n">
        <v>0.284845</v>
      </c>
      <c r="ET561" s="13" t="n">
        <v>0.128665</v>
      </c>
      <c r="EU561" s="13" t="n">
        <v>0.046507</v>
      </c>
      <c r="EV561" s="13" t="n">
        <v>-0.004233</v>
      </c>
      <c r="EW561" s="13" t="n">
        <v>0.062602</v>
      </c>
      <c r="EX561" s="13" t="n">
        <v>0.061298</v>
      </c>
      <c r="EY561" s="13" t="n">
        <v>-0.016461</v>
      </c>
      <c r="EZ561" s="13" t="n">
        <v>0.0263</v>
      </c>
      <c r="FA561" s="13" t="n">
        <v>0.001292</v>
      </c>
      <c r="FB561" s="13" t="n">
        <v>0.028219</v>
      </c>
      <c r="FC561" s="13" t="n">
        <v>-0.035104</v>
      </c>
      <c r="FD561" s="13" t="n">
        <v>0.015844</v>
      </c>
      <c r="FE561" s="13" t="n">
        <v>-0.018371</v>
      </c>
      <c r="FF561" s="13" t="n">
        <v>0.016085</v>
      </c>
      <c r="FG561" s="13" t="n">
        <v>0.017487</v>
      </c>
      <c r="FH561" s="13" t="n">
        <v>-0.049066</v>
      </c>
      <c r="FI561" s="13" t="n">
        <v>-0.002746</v>
      </c>
      <c r="FJ561" s="13" t="n">
        <v>-0.076071</v>
      </c>
      <c r="FK561" s="13" t="n">
        <v>0.038029</v>
      </c>
      <c r="FL561" s="13" t="n">
        <v>0.00642</v>
      </c>
      <c r="FM561" s="13" t="n">
        <v>-0.118368</v>
      </c>
      <c r="FN561" s="13" t="n">
        <v>0.060375</v>
      </c>
      <c r="FO561" s="13" t="n">
        <v>-0.007672</v>
      </c>
      <c r="FP561" s="13" t="n">
        <v>-0.046204</v>
      </c>
      <c r="FQ561" s="13" t="n">
        <v>0.168055</v>
      </c>
      <c r="FR561" s="13" t="n">
        <v>-0.035842</v>
      </c>
      <c r="FS561" s="13" t="n">
        <v>-0.088333</v>
      </c>
      <c r="FT561" s="13" t="n">
        <v>-0.028705</v>
      </c>
      <c r="FU561" s="13" t="n">
        <v>-0.004111</v>
      </c>
      <c r="FV561" s="13" t="n">
        <v>0.057559</v>
      </c>
      <c r="FW561" s="13" t="n">
        <v>0.065658</v>
      </c>
      <c r="FX561" s="13" t="n">
        <v>-0.078492</v>
      </c>
      <c r="FY561" s="13" t="n">
        <v>-0.071479</v>
      </c>
      <c r="FZ561" s="13" t="n">
        <v>-0.083379</v>
      </c>
      <c r="GA561" s="13" t="n">
        <v>0.049842</v>
      </c>
      <c r="GB561" s="13" t="n">
        <v>0.129295</v>
      </c>
      <c r="GC561" s="13" t="n">
        <v>-0.007747</v>
      </c>
    </row>
    <row r="562" customFormat="false" ht="15" hidden="false" customHeight="false" outlineLevel="0" collapsed="false">
      <c r="B562" s="8" t="str">
        <f aca="false">Deals!B562</f>
        <v>The Andersons, Inc.</v>
      </c>
      <c r="C562" s="12" t="n">
        <v>1</v>
      </c>
      <c r="D562" s="13" t="n">
        <v>0.054494</v>
      </c>
      <c r="E562" s="13" t="n">
        <v>-0.123377</v>
      </c>
      <c r="F562" s="13" t="n">
        <v>0.014583</v>
      </c>
      <c r="G562" s="13" t="n">
        <v>-0.169113</v>
      </c>
      <c r="H562" s="13" t="n">
        <v>0.008833</v>
      </c>
      <c r="I562" s="13" t="n">
        <v>-0.014317</v>
      </c>
      <c r="J562" s="13" t="n">
        <v>-0.146369</v>
      </c>
      <c r="K562" s="13" t="n">
        <v>-0.013962</v>
      </c>
      <c r="L562" s="13" t="n">
        <v>-0.178778</v>
      </c>
      <c r="M562" s="13" t="n">
        <v>0.254072</v>
      </c>
      <c r="N562" s="13" t="n">
        <v>0.101948</v>
      </c>
      <c r="O562" s="13" t="n">
        <v>-0.105222</v>
      </c>
      <c r="P562" s="13" t="n">
        <v>-0.187887</v>
      </c>
      <c r="Q562" s="13" t="n">
        <v>0.030212</v>
      </c>
      <c r="R562" s="13" t="n">
        <v>-0.094933</v>
      </c>
      <c r="S562" s="13" t="n">
        <v>-0.236299</v>
      </c>
      <c r="T562" s="13" t="n">
        <v>0.061728</v>
      </c>
      <c r="U562" s="13" t="n">
        <v>0.046148</v>
      </c>
      <c r="V562" s="13" t="n">
        <v>0.246835</v>
      </c>
      <c r="W562" s="13" t="n">
        <v>0.091089</v>
      </c>
      <c r="X562" s="13" t="n">
        <v>0.131455</v>
      </c>
      <c r="Y562" s="13" t="n">
        <v>0.047948</v>
      </c>
      <c r="Z562" s="13" t="n">
        <v>0.08601</v>
      </c>
      <c r="AA562" s="13" t="n">
        <v>-0.061608</v>
      </c>
      <c r="AB562" s="13" t="n">
        <v>0.136522</v>
      </c>
      <c r="AC562" s="13" t="n">
        <v>0.047437</v>
      </c>
      <c r="AD562" s="13" t="n">
        <v>0.048941</v>
      </c>
      <c r="AE562" s="13" t="n">
        <v>0.082173</v>
      </c>
      <c r="AF562" s="13" t="n">
        <v>-0.017696</v>
      </c>
      <c r="AG562" s="13" t="n">
        <v>-0.119718</v>
      </c>
      <c r="AH562" s="13" t="n">
        <v>0.137828</v>
      </c>
      <c r="AI562" s="13" t="n">
        <v>0.014812</v>
      </c>
      <c r="AJ562" s="13" t="n">
        <v>0.104768</v>
      </c>
      <c r="AK562" s="13" t="n">
        <v>-0.002349</v>
      </c>
      <c r="AL562" s="13" t="n">
        <v>0.1392</v>
      </c>
      <c r="AM562" s="13" t="n">
        <v>-0.015758</v>
      </c>
      <c r="AN562" s="13" t="n">
        <v>0.19685</v>
      </c>
      <c r="AO562" s="13" t="n">
        <v>0.10614</v>
      </c>
      <c r="AP562" s="13" t="n">
        <v>-0.000597</v>
      </c>
      <c r="AQ562" s="13" t="n">
        <v>-0.251244</v>
      </c>
      <c r="AR562" s="13" t="n">
        <v>-0.118054</v>
      </c>
      <c r="AS562" s="13" t="n">
        <v>0.096393</v>
      </c>
      <c r="AT562" s="13" t="n">
        <v>0.023777</v>
      </c>
      <c r="AU562" s="13" t="n">
        <v>-0.15717</v>
      </c>
      <c r="AV562" s="13" t="n">
        <v>0.136642</v>
      </c>
      <c r="AW562" s="13" t="n">
        <v>0.091579</v>
      </c>
      <c r="AX562" s="13" t="n">
        <v>-0.086364</v>
      </c>
      <c r="AY562" s="13" t="n">
        <v>0.051157</v>
      </c>
      <c r="AZ562" s="13" t="n">
        <v>0.24062</v>
      </c>
      <c r="BA562" s="13" t="n">
        <v>-0.090401</v>
      </c>
      <c r="BB562" s="13" t="n">
        <v>0.081801</v>
      </c>
      <c r="BC562" s="13" t="n">
        <v>-0.127293</v>
      </c>
      <c r="BD562" s="13" t="n">
        <v>0.187772</v>
      </c>
      <c r="BE562" s="13" t="n">
        <v>0.057855</v>
      </c>
      <c r="BF562" s="13" t="n">
        <v>0.052028</v>
      </c>
      <c r="BG562" s="13" t="n">
        <v>0.006523</v>
      </c>
      <c r="BH562" s="13" t="n">
        <v>-0.026791</v>
      </c>
      <c r="BI562" s="13" t="n">
        <v>-0.005386</v>
      </c>
      <c r="BJ562" s="13" t="n">
        <v>0.157842</v>
      </c>
      <c r="BK562" s="13" t="n">
        <v>-0.083942</v>
      </c>
      <c r="BM562" s="13" t="n">
        <v>0.010244</v>
      </c>
      <c r="BN562" s="13" t="n">
        <v>-0.025975</v>
      </c>
      <c r="BO562" s="13" t="n">
        <v>0.030981</v>
      </c>
      <c r="BP562" s="13" t="n">
        <v>-0.107217</v>
      </c>
      <c r="BQ562" s="13" t="n">
        <v>0.066188</v>
      </c>
      <c r="BR562" s="13" t="n">
        <v>-0.000628</v>
      </c>
      <c r="BS562" s="13" t="n">
        <v>-0.097937</v>
      </c>
      <c r="BT562" s="13" t="n">
        <v>0.042482</v>
      </c>
      <c r="BU562" s="13" t="n">
        <v>0.017889</v>
      </c>
      <c r="BV562" s="13" t="n">
        <v>0.01786</v>
      </c>
      <c r="BW562" s="13" t="n">
        <v>0.06965</v>
      </c>
      <c r="BX562" s="13" t="n">
        <v>-0.091534</v>
      </c>
      <c r="BY562" s="13" t="n">
        <v>-0.105944</v>
      </c>
      <c r="BZ562" s="13" t="n">
        <v>-0.319728</v>
      </c>
      <c r="CA562" s="13" t="n">
        <v>0.259626</v>
      </c>
      <c r="CB562" s="13" t="n">
        <v>0.07167</v>
      </c>
      <c r="CC562" s="13" t="n">
        <v>0.031663</v>
      </c>
      <c r="CD562" s="13" t="n">
        <v>0.02819</v>
      </c>
      <c r="CE562" s="13" t="n">
        <v>0.091547</v>
      </c>
      <c r="CF562" s="13" t="n">
        <v>-0.051048</v>
      </c>
      <c r="CG562" s="13" t="n">
        <v>0.061753</v>
      </c>
      <c r="CH562" s="13" t="n">
        <v>0.190474</v>
      </c>
      <c r="CI562" s="13" t="n">
        <v>0.071491</v>
      </c>
      <c r="CJ562" s="13" t="n">
        <v>0.089893</v>
      </c>
      <c r="CK562" s="13" t="n">
        <v>0.08839</v>
      </c>
      <c r="CL562" s="13" t="n">
        <v>0.074558</v>
      </c>
      <c r="CM562" s="13" t="n">
        <v>0.012305</v>
      </c>
      <c r="CN562" s="13" t="n">
        <v>0.071065</v>
      </c>
      <c r="CO562" s="13" t="n">
        <v>0.004465</v>
      </c>
      <c r="CP562" s="13" t="n">
        <v>-0.060784</v>
      </c>
      <c r="CQ562" s="13" t="n">
        <v>0.024565</v>
      </c>
      <c r="CR562" s="13" t="n">
        <v>0.033738</v>
      </c>
      <c r="CS562" s="13" t="n">
        <v>0.028453</v>
      </c>
      <c r="CT562" s="13" t="n">
        <v>-0.040391</v>
      </c>
      <c r="CU562" s="13" t="n">
        <v>0.050249</v>
      </c>
      <c r="CV562" s="13" t="n">
        <v>0.003868</v>
      </c>
      <c r="CW562" s="13" t="n">
        <v>0.027265</v>
      </c>
      <c r="CX562" s="13" t="n">
        <v>-0.000287</v>
      </c>
      <c r="CY562" s="13" t="n">
        <v>-0.060679</v>
      </c>
      <c r="CZ562" s="13" t="n">
        <v>0.059566</v>
      </c>
      <c r="DA562" s="13" t="n">
        <v>-0.128977</v>
      </c>
      <c r="DB562" s="13" t="n">
        <v>0.092258</v>
      </c>
      <c r="DC562" s="13" t="n">
        <v>-0.024771</v>
      </c>
      <c r="DD562" s="13" t="n">
        <v>-0.101276</v>
      </c>
      <c r="DE562" s="13" t="n">
        <v>0.157299</v>
      </c>
      <c r="DF562" s="13" t="n">
        <v>0.014679</v>
      </c>
      <c r="DG562" s="13" t="n">
        <v>-0.056763</v>
      </c>
      <c r="DH562" s="13" t="n">
        <v>0.066881</v>
      </c>
      <c r="DI562" s="13" t="n">
        <v>-0.015086</v>
      </c>
      <c r="DJ562" s="13" t="n">
        <v>-0.100858</v>
      </c>
      <c r="DK562" s="13" t="n">
        <v>-0.029129</v>
      </c>
      <c r="DL562" s="13" t="n">
        <v>-0.049448</v>
      </c>
      <c r="DM562" s="13" t="n">
        <v>0.082103</v>
      </c>
      <c r="DN562" s="13" t="n">
        <v>0.102372</v>
      </c>
      <c r="DO562" s="13" t="n">
        <v>-0.042175</v>
      </c>
      <c r="DP562" s="13" t="n">
        <v>-0.063858</v>
      </c>
      <c r="DQ562" s="13" t="n">
        <v>-0.070333</v>
      </c>
      <c r="DR562" s="13" t="n">
        <v>0.106582</v>
      </c>
      <c r="DS562" s="13" t="n">
        <v>0.156883</v>
      </c>
      <c r="DT562" s="13" t="n">
        <v>-0.059712</v>
      </c>
      <c r="DV562" s="13" t="n">
        <v>0.014066</v>
      </c>
      <c r="DW562" s="13" t="n">
        <v>-0.037679</v>
      </c>
      <c r="DX562" s="13" t="n">
        <v>0.033327</v>
      </c>
      <c r="DY562" s="13" t="n">
        <v>-0.11674</v>
      </c>
      <c r="DZ562" s="13" t="n">
        <v>0.059213</v>
      </c>
      <c r="EA562" s="13" t="n">
        <v>0.002977</v>
      </c>
      <c r="EB562" s="13" t="n">
        <v>-0.104777</v>
      </c>
      <c r="EC562" s="13" t="n">
        <v>0.052888</v>
      </c>
      <c r="ED562" s="13" t="n">
        <v>0.012588</v>
      </c>
      <c r="EE562" s="13" t="n">
        <v>0.029324</v>
      </c>
      <c r="EF562" s="13" t="n">
        <v>0.092391</v>
      </c>
      <c r="EG562" s="13" t="n">
        <v>-0.112669</v>
      </c>
      <c r="EH562" s="13" t="n">
        <v>-0.11454</v>
      </c>
      <c r="EI562" s="13" t="n">
        <v>-0.355793</v>
      </c>
      <c r="EJ562" s="13" t="n">
        <v>0.412707</v>
      </c>
      <c r="EK562" s="13" t="n">
        <v>0.071711</v>
      </c>
      <c r="EL562" s="13" t="n">
        <v>0.066996</v>
      </c>
      <c r="EM562" s="13" t="n">
        <v>0.020001</v>
      </c>
      <c r="EN562" s="13" t="n">
        <v>0.09015</v>
      </c>
      <c r="EO562" s="13" t="n">
        <v>-0.059242</v>
      </c>
      <c r="EP562" s="13" t="n">
        <v>0.066831</v>
      </c>
      <c r="EQ562" s="13" t="n">
        <v>0.207981</v>
      </c>
      <c r="ER562" s="13" t="n">
        <v>0.066273</v>
      </c>
      <c r="ES562" s="13" t="n">
        <v>0.082058</v>
      </c>
      <c r="ET562" s="13" t="n">
        <v>0.104681</v>
      </c>
      <c r="EU562" s="13" t="n">
        <v>0.087232</v>
      </c>
      <c r="EV562" s="13" t="n">
        <v>0.018575</v>
      </c>
      <c r="EW562" s="13" t="n">
        <v>0.064895</v>
      </c>
      <c r="EX562" s="13" t="n">
        <v>-0.004041</v>
      </c>
      <c r="EY562" s="13" t="n">
        <v>-0.062834</v>
      </c>
      <c r="EZ562" s="13" t="n">
        <v>0.023676</v>
      </c>
      <c r="FA562" s="13" t="n">
        <v>0.038432</v>
      </c>
      <c r="FB562" s="13" t="n">
        <v>0.027954</v>
      </c>
      <c r="FC562" s="13" t="n">
        <v>-0.042826</v>
      </c>
      <c r="FD562" s="13" t="n">
        <v>0.047521</v>
      </c>
      <c r="FE562" s="13" t="n">
        <v>0.005107</v>
      </c>
      <c r="FF562" s="13" t="n">
        <v>0.031754</v>
      </c>
      <c r="FG562" s="13" t="n">
        <v>0.002859</v>
      </c>
      <c r="FH562" s="13" t="n">
        <v>-0.064882</v>
      </c>
      <c r="FI562" s="13" t="n">
        <v>0.048428</v>
      </c>
      <c r="FJ562" s="13" t="n">
        <v>-0.118309</v>
      </c>
      <c r="FK562" s="13" t="n">
        <v>0.088304</v>
      </c>
      <c r="FL562" s="13" t="n">
        <v>-0.01777</v>
      </c>
      <c r="FM562" s="13" t="n">
        <v>-0.107483</v>
      </c>
      <c r="FN562" s="13" t="n">
        <v>0.153918</v>
      </c>
      <c r="FO562" s="13" t="n">
        <v>0.014489</v>
      </c>
      <c r="FP562" s="13" t="n">
        <v>-0.056602</v>
      </c>
      <c r="FQ562" s="13" t="n">
        <v>0.077091</v>
      </c>
      <c r="FR562" s="13" t="n">
        <v>-0.018164</v>
      </c>
      <c r="FS562" s="13" t="n">
        <v>-0.10622</v>
      </c>
      <c r="FT562" s="13" t="n">
        <v>-0.03736</v>
      </c>
      <c r="FU562" s="13" t="n">
        <v>-0.047588</v>
      </c>
      <c r="FV562" s="13" t="n">
        <v>0.085889</v>
      </c>
      <c r="FW562" s="13" t="n">
        <v>0.103458</v>
      </c>
      <c r="FX562" s="13" t="n">
        <v>-0.027839</v>
      </c>
      <c r="FY562" s="13" t="n">
        <v>-0.069414</v>
      </c>
      <c r="FZ562" s="13" t="n">
        <v>-0.078196</v>
      </c>
      <c r="GA562" s="13" t="n">
        <v>0.117579</v>
      </c>
      <c r="GB562" s="13" t="n">
        <v>0.155973</v>
      </c>
      <c r="GC562" s="13" t="n">
        <v>-0.059929</v>
      </c>
    </row>
    <row r="563" customFormat="false" ht="15" hidden="false" customHeight="false" outlineLevel="0" collapsed="false">
      <c r="B563" s="8" t="str">
        <f aca="false">Deals!B563</f>
        <v>Forrester Research, Inc.</v>
      </c>
      <c r="C563" s="12" t="n">
        <v>1</v>
      </c>
      <c r="D563" s="13" t="n">
        <v>0.117791</v>
      </c>
      <c r="E563" s="13" t="n">
        <v>-0.036853</v>
      </c>
      <c r="F563" s="13" t="n">
        <v>0.051913</v>
      </c>
      <c r="G563" s="13" t="n">
        <v>-0.104797</v>
      </c>
      <c r="H563" s="13" t="n">
        <v>0.032945</v>
      </c>
      <c r="I563" s="13" t="n">
        <v>0.006379</v>
      </c>
      <c r="J563" s="13" t="n">
        <v>-0.263258</v>
      </c>
      <c r="K563" s="13" t="n">
        <v>-0.078291</v>
      </c>
      <c r="L563" s="13" t="n">
        <v>0.072806</v>
      </c>
      <c r="M563" s="13" t="n">
        <v>0.158063</v>
      </c>
      <c r="N563" s="13" t="n">
        <v>0.044328</v>
      </c>
      <c r="O563" s="13" t="n">
        <v>-0.007914</v>
      </c>
      <c r="P563" s="13" t="n">
        <v>-0.128354</v>
      </c>
      <c r="Q563" s="13" t="n">
        <v>-0.189407</v>
      </c>
      <c r="R563" s="13" t="n">
        <v>0.070818</v>
      </c>
      <c r="S563" s="13" t="n">
        <v>0.003195</v>
      </c>
      <c r="T563" s="13" t="n">
        <v>0.020382</v>
      </c>
      <c r="U563" s="13" t="n">
        <v>0.095818</v>
      </c>
      <c r="V563" s="13" t="n">
        <v>0.009969</v>
      </c>
      <c r="W563" s="13" t="n">
        <v>-0.075296</v>
      </c>
      <c r="X563" s="13" t="n">
        <v>0.126563</v>
      </c>
      <c r="Y563" s="13" t="n">
        <v>0.120736</v>
      </c>
      <c r="Z563" s="13" t="n">
        <v>0.012077</v>
      </c>
      <c r="AA563" s="13" t="n">
        <v>-0.053461</v>
      </c>
      <c r="AB563" s="13" t="n">
        <v>0.139183</v>
      </c>
      <c r="AC563" s="13" t="n">
        <v>-0.059761</v>
      </c>
      <c r="AD563" s="13" t="n">
        <v>0.022834</v>
      </c>
      <c r="AE563" s="13" t="n">
        <v>-0.012428</v>
      </c>
      <c r="AF563" s="13" t="n">
        <v>0.06735</v>
      </c>
      <c r="AG563" s="13" t="n">
        <v>0.022926</v>
      </c>
      <c r="AH563" s="13" t="n">
        <v>0.014941</v>
      </c>
      <c r="AI563" s="13" t="n">
        <v>0.035962</v>
      </c>
      <c r="AJ563" s="13" t="n">
        <v>0.080999</v>
      </c>
      <c r="AK563" s="13" t="n">
        <v>0.059906</v>
      </c>
      <c r="AL563" s="13" t="n">
        <v>0.040574</v>
      </c>
      <c r="AM563" s="13" t="n">
        <v>-0.06317</v>
      </c>
      <c r="AN563" s="13" t="n">
        <v>-0.056161</v>
      </c>
      <c r="AO563" s="13" t="n">
        <v>0.086463</v>
      </c>
      <c r="AP563" s="13" t="n">
        <v>-0.012939</v>
      </c>
      <c r="AQ563" s="13" t="n">
        <v>-0.060334</v>
      </c>
      <c r="AR563" s="13" t="n">
        <v>-0.085802</v>
      </c>
      <c r="AS563" s="13" t="n">
        <v>-0.028219</v>
      </c>
      <c r="AT563" s="13" t="n">
        <v>-0.105399</v>
      </c>
      <c r="AU563" s="13" t="n">
        <v>-0.134167</v>
      </c>
      <c r="AV563" s="13" t="n">
        <v>0.175229</v>
      </c>
      <c r="AW563" s="13" t="n">
        <v>-0.168715</v>
      </c>
      <c r="AX563" s="13" t="n">
        <v>0.016487</v>
      </c>
      <c r="AY563" s="13" t="n">
        <v>0.141421</v>
      </c>
      <c r="AZ563" s="13" t="n">
        <v>-0.040665</v>
      </c>
      <c r="BA563" s="13" t="n">
        <v>-0.034632</v>
      </c>
      <c r="BB563" s="13" t="n">
        <v>-0.027967</v>
      </c>
      <c r="BC563" s="13" t="n">
        <v>0.012513</v>
      </c>
      <c r="BD563" s="13" t="n">
        <v>0.070349</v>
      </c>
      <c r="BE563" s="13" t="n">
        <v>0.041532</v>
      </c>
      <c r="BF563" s="13" t="n">
        <v>-0.071954</v>
      </c>
      <c r="BG563" s="13" t="n">
        <v>-0.091371</v>
      </c>
      <c r="BH563" s="13" t="n">
        <v>-0.101457</v>
      </c>
      <c r="BI563" s="13" t="n">
        <v>0.108746</v>
      </c>
      <c r="BJ563" s="13" t="n">
        <v>0.122171</v>
      </c>
      <c r="BK563" s="13" t="n">
        <v>-0.039346</v>
      </c>
      <c r="BM563" s="13" t="n">
        <v>0.062329</v>
      </c>
      <c r="BN563" s="13" t="n">
        <v>-0.003609</v>
      </c>
      <c r="BO563" s="13" t="n">
        <v>0.031597</v>
      </c>
      <c r="BP563" s="13" t="n">
        <v>-0.087487</v>
      </c>
      <c r="BQ563" s="13" t="n">
        <v>0.087277</v>
      </c>
      <c r="BR563" s="13" t="n">
        <v>-0.028809</v>
      </c>
      <c r="BS563" s="13" t="n">
        <v>-0.01142</v>
      </c>
      <c r="BT563" s="13" t="n">
        <v>-0.016157</v>
      </c>
      <c r="BU563" s="13" t="n">
        <v>0.036256</v>
      </c>
      <c r="BV563" s="13" t="n">
        <v>0.080028</v>
      </c>
      <c r="BW563" s="13" t="n">
        <v>0.039635</v>
      </c>
      <c r="BX563" s="13" t="n">
        <v>-0.02818</v>
      </c>
      <c r="BY563" s="13" t="n">
        <v>-0.076341</v>
      </c>
      <c r="BZ563" s="13" t="n">
        <v>-0.193604</v>
      </c>
      <c r="CA563" s="13" t="n">
        <v>0.193768</v>
      </c>
      <c r="CB563" s="13" t="n">
        <v>0.102705</v>
      </c>
      <c r="CC563" s="13" t="n">
        <v>0.05686</v>
      </c>
      <c r="CD563" s="13" t="n">
        <v>0.007253</v>
      </c>
      <c r="CE563" s="13" t="n">
        <v>0.079862</v>
      </c>
      <c r="CF563" s="13" t="n">
        <v>0.003401</v>
      </c>
      <c r="CG563" s="13" t="n">
        <v>-0.019809</v>
      </c>
      <c r="CH563" s="13" t="n">
        <v>0.214791</v>
      </c>
      <c r="CI563" s="13" t="n">
        <v>0.115065</v>
      </c>
      <c r="CJ563" s="13" t="n">
        <v>0.116678</v>
      </c>
      <c r="CK563" s="13" t="n">
        <v>0.040745</v>
      </c>
      <c r="CL563" s="13" t="n">
        <v>-0.048473</v>
      </c>
      <c r="CM563" s="13" t="n">
        <v>0.032353</v>
      </c>
      <c r="CN563" s="13" t="n">
        <v>-0.025949</v>
      </c>
      <c r="CO563" s="13" t="n">
        <v>0.06983</v>
      </c>
      <c r="CP563" s="13" t="n">
        <v>-0.075376</v>
      </c>
      <c r="CQ563" s="13" t="n">
        <v>0.020545</v>
      </c>
      <c r="CR563" s="13" t="n">
        <v>-0.052806</v>
      </c>
      <c r="CS563" s="13" t="n">
        <v>0.024457</v>
      </c>
      <c r="CT563" s="13" t="n">
        <v>-0.080613</v>
      </c>
      <c r="CU563" s="13" t="n">
        <v>-0.005266</v>
      </c>
      <c r="CV563" s="13" t="n">
        <v>-0.163775</v>
      </c>
      <c r="CW563" s="13" t="n">
        <v>-0.001611</v>
      </c>
      <c r="CX563" s="13" t="n">
        <v>0.012199</v>
      </c>
      <c r="CY563" s="13" t="n">
        <v>-0.180685</v>
      </c>
      <c r="CZ563" s="13" t="n">
        <v>-0.032766</v>
      </c>
      <c r="DA563" s="13" t="n">
        <v>-0.019338</v>
      </c>
      <c r="DB563" s="13" t="n">
        <v>0.128546</v>
      </c>
      <c r="DC563" s="13" t="n">
        <v>0.036743</v>
      </c>
      <c r="DD563" s="13" t="n">
        <v>-0.088022</v>
      </c>
      <c r="DE563" s="13" t="n">
        <v>0.076143</v>
      </c>
      <c r="DF563" s="13" t="n">
        <v>-0.002315</v>
      </c>
      <c r="DG563" s="13" t="n">
        <v>-0.050589</v>
      </c>
      <c r="DH563" s="13" t="n">
        <v>0.141421</v>
      </c>
      <c r="DI563" s="13" t="n">
        <v>-0.040665</v>
      </c>
      <c r="DJ563" s="13" t="n">
        <v>-0.034632</v>
      </c>
      <c r="DK563" s="13" t="n">
        <v>-0.027967</v>
      </c>
      <c r="DL563" s="13" t="n">
        <v>0.012513</v>
      </c>
      <c r="DM563" s="13" t="n">
        <v>0.070349</v>
      </c>
      <c r="DN563" s="13" t="n">
        <v>0.041532</v>
      </c>
      <c r="DO563" s="13" t="n">
        <v>-0.071954</v>
      </c>
      <c r="DP563" s="13" t="n">
        <v>-0.091371</v>
      </c>
      <c r="DQ563" s="13" t="n">
        <v>-0.101457</v>
      </c>
      <c r="DR563" s="13" t="n">
        <v>0.108746</v>
      </c>
      <c r="DS563" s="13" t="n">
        <v>0.122171</v>
      </c>
      <c r="DT563" s="13" t="n">
        <v>-0.039346</v>
      </c>
      <c r="DV563" s="13" t="n">
        <v>0.058983</v>
      </c>
      <c r="DW563" s="13" t="n">
        <v>-0.002331</v>
      </c>
      <c r="DX563" s="13" t="n">
        <v>0.039686</v>
      </c>
      <c r="DY563" s="13" t="n">
        <v>-0.087181</v>
      </c>
      <c r="DZ563" s="13" t="n">
        <v>0.089517</v>
      </c>
      <c r="EA563" s="13" t="n">
        <v>-0.030387</v>
      </c>
      <c r="EB563" s="13" t="n">
        <v>-0.027645</v>
      </c>
      <c r="EC563" s="13" t="n">
        <v>-0.007693</v>
      </c>
      <c r="ED563" s="13" t="n">
        <v>0.029804</v>
      </c>
      <c r="EE563" s="13" t="n">
        <v>0.120162</v>
      </c>
      <c r="EF563" s="13" t="n">
        <v>0.049735</v>
      </c>
      <c r="EG563" s="13" t="n">
        <v>-0.026751</v>
      </c>
      <c r="EH563" s="13" t="n">
        <v>-0.068025</v>
      </c>
      <c r="EI563" s="13" t="n">
        <v>-0.203745</v>
      </c>
      <c r="EJ563" s="13" t="n">
        <v>0.199644</v>
      </c>
      <c r="EK563" s="13" t="n">
        <v>0.10533</v>
      </c>
      <c r="EL563" s="13" t="n">
        <v>0.060359</v>
      </c>
      <c r="EM563" s="13" t="n">
        <v>0.001874</v>
      </c>
      <c r="EN563" s="13" t="n">
        <v>0.087533</v>
      </c>
      <c r="EO563" s="13" t="n">
        <v>-0.011573</v>
      </c>
      <c r="EP563" s="13" t="n">
        <v>-0.028636</v>
      </c>
      <c r="EQ563" s="13" t="n">
        <v>0.206308</v>
      </c>
      <c r="ER563" s="13" t="n">
        <v>0.094331</v>
      </c>
      <c r="ES563" s="13" t="n">
        <v>0.112618</v>
      </c>
      <c r="ET563" s="13" t="n">
        <v>0.051624</v>
      </c>
      <c r="EU563" s="13" t="n">
        <v>-0.046095</v>
      </c>
      <c r="EV563" s="13" t="n">
        <v>0.028573</v>
      </c>
      <c r="EW563" s="13" t="n">
        <v>-0.026132</v>
      </c>
      <c r="EX563" s="13" t="n">
        <v>0.06635</v>
      </c>
      <c r="EY563" s="13" t="n">
        <v>-0.076813</v>
      </c>
      <c r="EZ563" s="13" t="n">
        <v>0.018217</v>
      </c>
      <c r="FA563" s="13" t="n">
        <v>-0.053317</v>
      </c>
      <c r="FB563" s="13" t="n">
        <v>0.021146</v>
      </c>
      <c r="FC563" s="13" t="n">
        <v>-0.091985</v>
      </c>
      <c r="FD563" s="13" t="n">
        <v>-0.014805</v>
      </c>
      <c r="FE563" s="13" t="n">
        <v>-0.173369</v>
      </c>
      <c r="FF563" s="13" t="n">
        <v>-0.012789</v>
      </c>
      <c r="FG563" s="13" t="n">
        <v>0.018464</v>
      </c>
      <c r="FH563" s="13" t="n">
        <v>-0.198696</v>
      </c>
      <c r="FI563" s="13" t="n">
        <v>-0.057167</v>
      </c>
      <c r="FJ563" s="13" t="n">
        <v>-0.02625</v>
      </c>
      <c r="FK563" s="13" t="n">
        <v>0.129928</v>
      </c>
      <c r="FL563" s="13" t="n">
        <v>0.030138</v>
      </c>
      <c r="FM563" s="13" t="n">
        <v>-0.081445</v>
      </c>
      <c r="FN563" s="13" t="n">
        <v>0.087294</v>
      </c>
      <c r="FO563" s="13" t="n">
        <v>-0.006501</v>
      </c>
      <c r="FP563" s="13" t="n">
        <v>-0.051629</v>
      </c>
      <c r="FQ563" s="13" t="n">
        <v>0.164361</v>
      </c>
      <c r="FR563" s="13" t="n">
        <v>-0.049102</v>
      </c>
      <c r="FS563" s="13" t="n">
        <v>-0.042333</v>
      </c>
      <c r="FT563" s="13" t="n">
        <v>-0.043651</v>
      </c>
      <c r="FU563" s="13" t="n">
        <v>0.027983</v>
      </c>
      <c r="FV563" s="13" t="n">
        <v>0.075292</v>
      </c>
      <c r="FW563" s="13" t="n">
        <v>0.041174</v>
      </c>
      <c r="FX563" s="13" t="n">
        <v>-0.071456</v>
      </c>
      <c r="FY563" s="13" t="n">
        <v>-0.098155</v>
      </c>
      <c r="FZ563" s="13" t="n">
        <v>-0.110132</v>
      </c>
      <c r="GA563" s="13" t="n">
        <v>0.107279</v>
      </c>
      <c r="GB563" s="13" t="n">
        <v>0.142226</v>
      </c>
      <c r="GC563" s="13" t="n">
        <v>-0.046726</v>
      </c>
    </row>
    <row r="564" customFormat="false" ht="15" hidden="false" customHeight="false" outlineLevel="0" collapsed="false">
      <c r="B564" s="8" t="str">
        <f aca="false">Deals!B564</f>
        <v>Veradigm Inc.</v>
      </c>
      <c r="C564" s="12" t="n">
        <v>1</v>
      </c>
      <c r="D564" s="13" t="n">
        <v>-0.090755</v>
      </c>
      <c r="E564" s="13" t="n">
        <v>-0.110075</v>
      </c>
      <c r="F564" s="13" t="n">
        <v>0.034591</v>
      </c>
      <c r="G564" s="13" t="n">
        <v>-0.014184</v>
      </c>
      <c r="H564" s="13" t="n">
        <v>0.195272</v>
      </c>
      <c r="I564" s="13" t="n">
        <v>-0.114359</v>
      </c>
      <c r="J564" s="13" t="n">
        <v>-0.118447</v>
      </c>
      <c r="K564" s="13" t="n">
        <v>0.209251</v>
      </c>
      <c r="L564" s="13" t="n">
        <v>-0.003643</v>
      </c>
      <c r="M564" s="13" t="n">
        <v>-0.014625</v>
      </c>
      <c r="N564" s="13" t="n">
        <v>-0.089054</v>
      </c>
      <c r="O564" s="13" t="n">
        <v>-0.126273</v>
      </c>
      <c r="P564" s="13" t="n">
        <v>-0.121212</v>
      </c>
      <c r="Q564" s="13" t="n">
        <v>-0.066313</v>
      </c>
      <c r="R564" s="13" t="n">
        <v>-0.076705</v>
      </c>
      <c r="S564" s="13" t="n">
        <v>-0.027692</v>
      </c>
      <c r="T564" s="13" t="n">
        <v>0.071203</v>
      </c>
      <c r="U564" s="13" t="n">
        <v>0.329394</v>
      </c>
      <c r="V564" s="13" t="n">
        <v>-0.007778</v>
      </c>
      <c r="W564" s="13" t="n">
        <v>-0.088466</v>
      </c>
      <c r="X564" s="13" t="n">
        <v>0.238329</v>
      </c>
      <c r="Y564" s="13" t="n">
        <v>0.357143</v>
      </c>
      <c r="Z564" s="13" t="n">
        <v>0.055556</v>
      </c>
      <c r="AA564" s="13" t="n">
        <v>0.142659</v>
      </c>
      <c r="AB564" s="13" t="n">
        <v>-0.064848</v>
      </c>
      <c r="AC564" s="13" t="n">
        <v>-0.026896</v>
      </c>
      <c r="AD564" s="13" t="n">
        <v>0.036297</v>
      </c>
      <c r="AE564" s="13" t="n">
        <v>0.117609</v>
      </c>
      <c r="AF564" s="13" t="n">
        <v>0.064405</v>
      </c>
      <c r="AG564" s="13" t="n">
        <v>-0.077256</v>
      </c>
      <c r="AH564" s="13" t="n">
        <v>-0.100703</v>
      </c>
      <c r="AI564" s="13" t="n">
        <v>-0.129557</v>
      </c>
      <c r="AJ564" s="13" t="n">
        <v>0.030666</v>
      </c>
      <c r="AK564" s="13" t="n">
        <v>0.206821</v>
      </c>
      <c r="AL564" s="13" t="n">
        <v>0.109441</v>
      </c>
      <c r="AM564" s="13" t="n">
        <v>0.095935</v>
      </c>
      <c r="AN564" s="13" t="n">
        <v>-0.037587</v>
      </c>
      <c r="AO564" s="13" t="n">
        <v>0.157246</v>
      </c>
      <c r="AP564" s="13" t="n">
        <v>-0.082593</v>
      </c>
      <c r="AQ564" s="13" t="n">
        <v>-0.172798</v>
      </c>
      <c r="AR564" s="13" t="n">
        <v>-0.132241</v>
      </c>
      <c r="AS564" s="13" t="n">
        <v>0.066757</v>
      </c>
      <c r="AT564" s="13" t="n">
        <v>0.074589</v>
      </c>
      <c r="AU564" s="13" t="n">
        <v>-0.104118</v>
      </c>
      <c r="AV564" s="13" t="n">
        <v>-0.0348</v>
      </c>
      <c r="AW564" s="13" t="n">
        <v>0.288435</v>
      </c>
      <c r="AX564" s="13" t="n">
        <v>-0.068638</v>
      </c>
      <c r="AY564" s="13" t="n">
        <v>0.015306</v>
      </c>
      <c r="AZ564" s="13" t="n">
        <v>-0.072585</v>
      </c>
      <c r="BA564" s="13" t="n">
        <v>-0.214329</v>
      </c>
      <c r="BB564" s="13" t="n">
        <v>-0.042912</v>
      </c>
      <c r="BC564" s="13" t="n">
        <v>-0.056845</v>
      </c>
      <c r="BD564" s="13" t="n">
        <v>0.06961</v>
      </c>
      <c r="BE564" s="13" t="n">
        <v>0.073016</v>
      </c>
      <c r="BF564" s="13" t="n">
        <v>-0.010355</v>
      </c>
      <c r="BG564" s="13" t="n">
        <v>-0.017937</v>
      </c>
      <c r="BH564" s="13" t="n">
        <v>0.003805</v>
      </c>
      <c r="BI564" s="13" t="n">
        <v>-0.129644</v>
      </c>
      <c r="BJ564" s="13" t="n">
        <v>-0.086237</v>
      </c>
      <c r="BK564" s="13" t="n">
        <v>-0.034258</v>
      </c>
      <c r="BM564" s="13" t="n">
        <v>0.038796</v>
      </c>
      <c r="BN564" s="13" t="n">
        <v>-0.023051</v>
      </c>
      <c r="BO564" s="13" t="n">
        <v>0.057962</v>
      </c>
      <c r="BP564" s="13" t="n">
        <v>-0.085032</v>
      </c>
      <c r="BQ564" s="13" t="n">
        <v>0.065737</v>
      </c>
      <c r="BR564" s="13" t="n">
        <v>-0.0009</v>
      </c>
      <c r="BS564" s="13" t="n">
        <v>-0.078032</v>
      </c>
      <c r="BT564" s="13" t="n">
        <v>0.063405</v>
      </c>
      <c r="BU564" s="13" t="n">
        <v>0.02682</v>
      </c>
      <c r="BV564" s="13" t="n">
        <v>0.0512</v>
      </c>
      <c r="BW564" s="13" t="n">
        <v>0.021085</v>
      </c>
      <c r="BX564" s="13" t="n">
        <v>-0.050291</v>
      </c>
      <c r="BY564" s="13" t="n">
        <v>-0.090456</v>
      </c>
      <c r="BZ564" s="13" t="n">
        <v>-0.265274</v>
      </c>
      <c r="CA564" s="13" t="n">
        <v>0.151394</v>
      </c>
      <c r="CB564" s="13" t="n">
        <v>0.041925</v>
      </c>
      <c r="CC564" s="13" t="n">
        <v>0.044262</v>
      </c>
      <c r="CD564" s="13" t="n">
        <v>0.042985</v>
      </c>
      <c r="CE564" s="13" t="n">
        <v>0.05474</v>
      </c>
      <c r="CF564" s="13" t="n">
        <v>-0.031873</v>
      </c>
      <c r="CG564" s="13" t="n">
        <v>0.050201</v>
      </c>
      <c r="CH564" s="13" t="n">
        <v>0.166688</v>
      </c>
      <c r="CI564" s="13" t="n">
        <v>0.086023</v>
      </c>
      <c r="CJ564" s="13" t="n">
        <v>0.018859</v>
      </c>
      <c r="CK564" s="13" t="n">
        <v>0.124743</v>
      </c>
      <c r="CL564" s="13" t="n">
        <v>0.062936</v>
      </c>
      <c r="CM564" s="13" t="n">
        <v>0.022207</v>
      </c>
      <c r="CN564" s="13" t="n">
        <v>0.019771</v>
      </c>
      <c r="CO564" s="13" t="n">
        <v>-0.032132</v>
      </c>
      <c r="CP564" s="13" t="n">
        <v>-0.009893</v>
      </c>
      <c r="CQ564" s="13" t="n">
        <v>0.018473</v>
      </c>
      <c r="CR564" s="13" t="n">
        <v>-0.048492</v>
      </c>
      <c r="CS564" s="13" t="n">
        <v>0.039037</v>
      </c>
      <c r="CT564" s="13" t="n">
        <v>-0.024358</v>
      </c>
      <c r="CU564" s="13" t="n">
        <v>0.052503</v>
      </c>
      <c r="CV564" s="13" t="n">
        <v>-0.039308</v>
      </c>
      <c r="CW564" s="13" t="n">
        <v>-0.002388</v>
      </c>
      <c r="CX564" s="13" t="n">
        <v>0.003781</v>
      </c>
      <c r="CY564" s="13" t="n">
        <v>-0.066351</v>
      </c>
      <c r="CZ564" s="13" t="n">
        <v>0.042167</v>
      </c>
      <c r="DA564" s="13" t="n">
        <v>-0.106721</v>
      </c>
      <c r="DB564" s="13" t="n">
        <v>0.07714</v>
      </c>
      <c r="DC564" s="13" t="n">
        <v>-0.017984</v>
      </c>
      <c r="DD564" s="13" t="n">
        <v>-0.102042</v>
      </c>
      <c r="DE564" s="13" t="n">
        <v>0.144777</v>
      </c>
      <c r="DF564" s="13" t="n">
        <v>0.068711</v>
      </c>
      <c r="DG564" s="13" t="n">
        <v>-0.067906</v>
      </c>
      <c r="DH564" s="13" t="n">
        <v>0.076853</v>
      </c>
      <c r="DI564" s="13" t="n">
        <v>-0.016453</v>
      </c>
      <c r="DJ564" s="13" t="n">
        <v>-0.046464</v>
      </c>
      <c r="DK564" s="13" t="n">
        <v>-0.012823</v>
      </c>
      <c r="DL564" s="13" t="n">
        <v>-0.036533</v>
      </c>
      <c r="DM564" s="13" t="n">
        <v>0.091363</v>
      </c>
      <c r="DN564" s="13" t="n">
        <v>0.086874</v>
      </c>
      <c r="DO564" s="13" t="n">
        <v>-0.065287</v>
      </c>
      <c r="DP564" s="13" t="n">
        <v>-0.051739</v>
      </c>
      <c r="DQ564" s="13" t="n">
        <v>-0.047857</v>
      </c>
      <c r="DR564" s="13" t="n">
        <v>0.112489</v>
      </c>
      <c r="DS564" s="13" t="n">
        <v>0.122413</v>
      </c>
      <c r="DT564" s="13" t="n">
        <v>-0.034258</v>
      </c>
      <c r="DV564" s="13" t="n">
        <v>0.03816</v>
      </c>
      <c r="DW564" s="13" t="n">
        <v>-0.023201</v>
      </c>
      <c r="DX564" s="13" t="n">
        <v>0.060626</v>
      </c>
      <c r="DY564" s="13" t="n">
        <v>-0.098854</v>
      </c>
      <c r="DZ564" s="13" t="n">
        <v>0.076118</v>
      </c>
      <c r="EA564" s="13" t="n">
        <v>-0.002632</v>
      </c>
      <c r="EB564" s="13" t="n">
        <v>-0.07722</v>
      </c>
      <c r="EC564" s="13" t="n">
        <v>0.064098</v>
      </c>
      <c r="ED564" s="13" t="n">
        <v>0.019316</v>
      </c>
      <c r="EE564" s="13" t="n">
        <v>0.049638</v>
      </c>
      <c r="EF564" s="13" t="n">
        <v>0.02739</v>
      </c>
      <c r="EG564" s="13" t="n">
        <v>-0.05216</v>
      </c>
      <c r="EH564" s="13" t="n">
        <v>-0.097001</v>
      </c>
      <c r="EI564" s="13" t="n">
        <v>-0.275731</v>
      </c>
      <c r="EJ564" s="13" t="n">
        <v>0.187651</v>
      </c>
      <c r="EK564" s="13" t="n">
        <v>0.034982</v>
      </c>
      <c r="EL564" s="13" t="n">
        <v>0.043237</v>
      </c>
      <c r="EM564" s="13" t="n">
        <v>0.043918</v>
      </c>
      <c r="EN564" s="13" t="n">
        <v>0.050912</v>
      </c>
      <c r="EO564" s="13" t="n">
        <v>-0.043342</v>
      </c>
      <c r="EP564" s="13" t="n">
        <v>0.065999</v>
      </c>
      <c r="EQ564" s="13" t="n">
        <v>0.168825</v>
      </c>
      <c r="ER564" s="13" t="n">
        <v>0.081255</v>
      </c>
      <c r="ES564" s="13" t="n">
        <v>0.019686</v>
      </c>
      <c r="ET564" s="13" t="n">
        <v>0.117689</v>
      </c>
      <c r="EU564" s="13" t="n">
        <v>0.06659</v>
      </c>
      <c r="EV564" s="13" t="n">
        <v>0.01446</v>
      </c>
      <c r="EW564" s="13" t="n">
        <v>0.023615</v>
      </c>
      <c r="EX564" s="13" t="n">
        <v>-0.030644</v>
      </c>
      <c r="EY564" s="13" t="n">
        <v>-0.01229</v>
      </c>
      <c r="EZ564" s="13" t="n">
        <v>0.017278</v>
      </c>
      <c r="FA564" s="13" t="n">
        <v>-0.052903</v>
      </c>
      <c r="FB564" s="13" t="n">
        <v>0.033634</v>
      </c>
      <c r="FC564" s="13" t="n">
        <v>-0.018818</v>
      </c>
      <c r="FD564" s="13" t="n">
        <v>0.04535</v>
      </c>
      <c r="FE564" s="13" t="n">
        <v>-0.035218</v>
      </c>
      <c r="FF564" s="13" t="n">
        <v>-0.007035</v>
      </c>
      <c r="FG564" s="13" t="n">
        <v>0.004345</v>
      </c>
      <c r="FH564" s="13" t="n">
        <v>-0.071522</v>
      </c>
      <c r="FI564" s="13" t="n">
        <v>0.033714</v>
      </c>
      <c r="FJ564" s="13" t="n">
        <v>-0.118202</v>
      </c>
      <c r="FK564" s="13" t="n">
        <v>0.082529</v>
      </c>
      <c r="FL564" s="13" t="n">
        <v>-0.019642</v>
      </c>
      <c r="FM564" s="13" t="n">
        <v>-0.100677</v>
      </c>
      <c r="FN564" s="13" t="n">
        <v>0.152502</v>
      </c>
      <c r="FO564" s="13" t="n">
        <v>0.068526</v>
      </c>
      <c r="FP564" s="13" t="n">
        <v>-0.064298</v>
      </c>
      <c r="FQ564" s="13" t="n">
        <v>0.076842</v>
      </c>
      <c r="FR564" s="13" t="n">
        <v>-0.009427</v>
      </c>
      <c r="FS564" s="13" t="n">
        <v>-0.050456</v>
      </c>
      <c r="FT564" s="13" t="n">
        <v>-0.013969</v>
      </c>
      <c r="FU564" s="13" t="n">
        <v>-0.037495</v>
      </c>
      <c r="FV564" s="13" t="n">
        <v>0.092045</v>
      </c>
      <c r="FW564" s="13" t="n">
        <v>0.08631</v>
      </c>
      <c r="FX564" s="13" t="n">
        <v>-0.06023</v>
      </c>
      <c r="FY564" s="13" t="n">
        <v>-0.056655</v>
      </c>
      <c r="FZ564" s="13" t="n">
        <v>-0.047128</v>
      </c>
      <c r="GA564" s="13" t="n">
        <v>0.118415</v>
      </c>
      <c r="GB564" s="13" t="n">
        <v>0.124417</v>
      </c>
      <c r="GC564" s="13" t="n">
        <v>-0.041467</v>
      </c>
    </row>
    <row r="565" customFormat="false" ht="15" hidden="false" customHeight="false" outlineLevel="0" collapsed="false">
      <c r="B565" s="8" t="str">
        <f aca="false">Deals!B565</f>
        <v>Cloudera, Inc.</v>
      </c>
      <c r="C565" s="12" t="n">
        <v>1</v>
      </c>
      <c r="D565" s="13" t="n">
        <v>0.079259</v>
      </c>
      <c r="E565" s="13" t="n">
        <v>-0.249142</v>
      </c>
      <c r="F565" s="13" t="n">
        <v>0.017367</v>
      </c>
      <c r="G565" s="13" t="n">
        <v>-0.176101</v>
      </c>
      <c r="H565" s="13" t="n">
        <v>-0.42639</v>
      </c>
      <c r="I565" s="13" t="n">
        <v>0.136882</v>
      </c>
      <c r="J565" s="13" t="n">
        <v>0.19398</v>
      </c>
      <c r="K565" s="13" t="n">
        <v>0.240896</v>
      </c>
      <c r="L565" s="13" t="n">
        <v>-0.042889</v>
      </c>
      <c r="M565" s="13" t="n">
        <v>0.165094</v>
      </c>
      <c r="N565" s="13" t="n">
        <v>0.177126</v>
      </c>
      <c r="O565" s="13" t="n">
        <v>-0.115219</v>
      </c>
      <c r="P565" s="13" t="n">
        <v>-0.135083</v>
      </c>
      <c r="Q565" s="13" t="n">
        <v>-0.11573</v>
      </c>
      <c r="R565" s="13" t="n">
        <v>0.052097</v>
      </c>
      <c r="S565" s="13" t="n">
        <v>0.237923</v>
      </c>
      <c r="T565" s="13" t="n">
        <v>0.240976</v>
      </c>
      <c r="U565" s="13" t="n">
        <v>-0.113994</v>
      </c>
      <c r="V565" s="13" t="n">
        <v>0.172138</v>
      </c>
      <c r="W565" s="13" t="n">
        <v>-0.175625</v>
      </c>
      <c r="X565" s="13" t="n">
        <v>-0.107438</v>
      </c>
      <c r="Y565" s="13" t="n">
        <v>0.201646</v>
      </c>
      <c r="Z565" s="13" t="n">
        <v>0.190925</v>
      </c>
      <c r="AA565" s="13" t="n">
        <v>0.097771</v>
      </c>
      <c r="AB565" s="13" t="n">
        <v>0.056974</v>
      </c>
      <c r="AC565" s="13" t="n">
        <v>-0.245973</v>
      </c>
      <c r="AD565" s="13" t="n">
        <v>0.042728</v>
      </c>
      <c r="AE565" s="13" t="n">
        <v>0.013396</v>
      </c>
      <c r="AF565" s="13" t="n">
        <v>0.233281</v>
      </c>
      <c r="AG565" s="13" t="n">
        <v>0.000631</v>
      </c>
      <c r="AH565" s="13" t="n">
        <v>0.003781</v>
      </c>
      <c r="AI565" s="13" t="n">
        <v>0.002511</v>
      </c>
      <c r="AJ565" s="13" t="n">
        <v>0.038484</v>
      </c>
      <c r="AK565" s="13" t="n">
        <v>-0.021291</v>
      </c>
      <c r="AL565" s="13" t="n">
        <v>0.044855</v>
      </c>
      <c r="AM565" s="13" t="n">
        <v>-0.101419</v>
      </c>
      <c r="AN565" s="13" t="n">
        <v>0.005679</v>
      </c>
      <c r="AO565" s="13" t="n">
        <v>0.008371</v>
      </c>
      <c r="AP565" s="13" t="n">
        <v>-0.076092</v>
      </c>
      <c r="AQ565" s="13" t="n">
        <v>0.009316</v>
      </c>
      <c r="AR565" s="13" t="n">
        <v>-0.073263</v>
      </c>
      <c r="AS565" s="13" t="n">
        <v>0.117887</v>
      </c>
      <c r="AT565" s="13" t="n">
        <v>-0.03435</v>
      </c>
      <c r="AU565" s="13" t="n">
        <v>-0.091984</v>
      </c>
      <c r="AV565" s="13" t="n">
        <v>0.09267</v>
      </c>
      <c r="AW565" s="13" t="n">
        <v>0.054291</v>
      </c>
      <c r="AX565" s="13" t="n">
        <v>-0.075471</v>
      </c>
      <c r="AY565" s="13" t="n">
        <v>0.127305</v>
      </c>
      <c r="AZ565" s="13" t="n">
        <v>-0.012527</v>
      </c>
      <c r="BA565" s="13" t="n">
        <v>-0.00927</v>
      </c>
      <c r="BB565" s="13" t="n">
        <v>-0.004757</v>
      </c>
      <c r="BC565" s="13" t="n">
        <v>-0.021191</v>
      </c>
      <c r="BD565" s="13" t="n">
        <v>0.089021</v>
      </c>
      <c r="BE565" s="13" t="n">
        <v>0.032669</v>
      </c>
      <c r="BF565" s="13" t="n">
        <v>-0.044226</v>
      </c>
      <c r="BG565" s="13" t="n">
        <v>-0.046387</v>
      </c>
      <c r="BH565" s="13" t="n">
        <v>-0.06206</v>
      </c>
      <c r="BI565" s="13" t="n">
        <v>0.074219</v>
      </c>
      <c r="BJ565" s="13" t="n">
        <v>0.108568</v>
      </c>
      <c r="BK565" s="13" t="n">
        <v>-0.030991</v>
      </c>
      <c r="BM565" s="13" t="n">
        <v>0.060194</v>
      </c>
      <c r="BN565" s="13" t="n">
        <v>-0.018345</v>
      </c>
      <c r="BO565" s="13" t="n">
        <v>0.044649</v>
      </c>
      <c r="BP565" s="13" t="n">
        <v>-0.082817</v>
      </c>
      <c r="BQ565" s="13" t="n">
        <v>0.081164</v>
      </c>
      <c r="BR565" s="13" t="n">
        <v>0.017156</v>
      </c>
      <c r="BS565" s="13" t="n">
        <v>-0.042057</v>
      </c>
      <c r="BT565" s="13" t="n">
        <v>0.012578</v>
      </c>
      <c r="BU565" s="13" t="n">
        <v>0.025955</v>
      </c>
      <c r="BV565" s="13" t="n">
        <v>0.030184</v>
      </c>
      <c r="BW565" s="13" t="n">
        <v>0.031672</v>
      </c>
      <c r="BX565" s="13" t="n">
        <v>-0.011484</v>
      </c>
      <c r="BY565" s="13" t="n">
        <v>-0.068037</v>
      </c>
      <c r="BZ565" s="13" t="n">
        <v>-0.187323</v>
      </c>
      <c r="CA565" s="13" t="n">
        <v>0.135259</v>
      </c>
      <c r="CB565" s="13" t="n">
        <v>0.091913</v>
      </c>
      <c r="CC565" s="13" t="n">
        <v>0.012826</v>
      </c>
      <c r="CD565" s="13" t="n">
        <v>0.037942</v>
      </c>
      <c r="CE565" s="13" t="n">
        <v>0.055215</v>
      </c>
      <c r="CF565" s="13" t="n">
        <v>-0.011854</v>
      </c>
      <c r="CG565" s="13" t="n">
        <v>0.020769</v>
      </c>
      <c r="CH565" s="13" t="n">
        <v>0.176056</v>
      </c>
      <c r="CI565" s="13" t="n">
        <v>0.08836</v>
      </c>
      <c r="CJ565" s="13" t="n">
        <v>0.00942</v>
      </c>
      <c r="CK565" s="13" t="n">
        <v>0.079959</v>
      </c>
      <c r="CL565" s="13" t="n">
        <v>0.025467</v>
      </c>
      <c r="CM565" s="13" t="n">
        <v>0.039993</v>
      </c>
      <c r="CN565" s="13" t="n">
        <v>-0.007853</v>
      </c>
      <c r="CO565" s="13" t="n">
        <v>0.001045</v>
      </c>
      <c r="CP565" s="13" t="n">
        <v>-0.008307</v>
      </c>
      <c r="CQ565" s="13" t="n">
        <v>0.01354</v>
      </c>
      <c r="CR565" s="13" t="n">
        <v>-0.039939</v>
      </c>
      <c r="CS565" s="13" t="n">
        <v>0.038484</v>
      </c>
      <c r="CT565" s="13" t="n">
        <v>-0.021291</v>
      </c>
      <c r="CU565" s="13" t="n">
        <v>0.044855</v>
      </c>
      <c r="CV565" s="13" t="n">
        <v>-0.101419</v>
      </c>
      <c r="CW565" s="13" t="n">
        <v>0.005679</v>
      </c>
      <c r="CX565" s="13" t="n">
        <v>0.008371</v>
      </c>
      <c r="CY565" s="13" t="n">
        <v>-0.076092</v>
      </c>
      <c r="CZ565" s="13" t="n">
        <v>0.009316</v>
      </c>
      <c r="DA565" s="13" t="n">
        <v>-0.073263</v>
      </c>
      <c r="DB565" s="13" t="n">
        <v>0.117887</v>
      </c>
      <c r="DC565" s="13" t="n">
        <v>-0.03435</v>
      </c>
      <c r="DD565" s="13" t="n">
        <v>-0.091984</v>
      </c>
      <c r="DE565" s="13" t="n">
        <v>0.09267</v>
      </c>
      <c r="DF565" s="13" t="n">
        <v>0.054291</v>
      </c>
      <c r="DG565" s="13" t="n">
        <v>-0.075471</v>
      </c>
      <c r="DH565" s="13" t="n">
        <v>0.127305</v>
      </c>
      <c r="DI565" s="13" t="n">
        <v>-0.012527</v>
      </c>
      <c r="DJ565" s="13" t="n">
        <v>-0.00927</v>
      </c>
      <c r="DK565" s="13" t="n">
        <v>-0.004757</v>
      </c>
      <c r="DL565" s="13" t="n">
        <v>-0.021191</v>
      </c>
      <c r="DM565" s="13" t="n">
        <v>0.089021</v>
      </c>
      <c r="DN565" s="13" t="n">
        <v>0.032669</v>
      </c>
      <c r="DO565" s="13" t="n">
        <v>-0.044226</v>
      </c>
      <c r="DP565" s="13" t="n">
        <v>-0.046387</v>
      </c>
      <c r="DQ565" s="13" t="n">
        <v>-0.06206</v>
      </c>
      <c r="DR565" s="13" t="n">
        <v>0.074219</v>
      </c>
      <c r="DS565" s="13" t="n">
        <v>0.108568</v>
      </c>
      <c r="DT565" s="13" t="n">
        <v>-0.030991</v>
      </c>
      <c r="DV565" s="13" t="n">
        <v>0.066692</v>
      </c>
      <c r="DW565" s="13" t="n">
        <v>-0.025629</v>
      </c>
      <c r="DX565" s="13" t="n">
        <v>0.044085</v>
      </c>
      <c r="DY565" s="13" t="n">
        <v>-0.095558</v>
      </c>
      <c r="DZ565" s="13" t="n">
        <v>0.084122</v>
      </c>
      <c r="EA565" s="13" t="n">
        <v>0.016233</v>
      </c>
      <c r="EB565" s="13" t="n">
        <v>-0.042869</v>
      </c>
      <c r="EC565" s="13" t="n">
        <v>0.012393</v>
      </c>
      <c r="ED565" s="13" t="n">
        <v>0.025273</v>
      </c>
      <c r="EE565" s="13" t="n">
        <v>0.039554</v>
      </c>
      <c r="EF565" s="13" t="n">
        <v>0.031341</v>
      </c>
      <c r="EG565" s="13" t="n">
        <v>-0.009539</v>
      </c>
      <c r="EH565" s="13" t="n">
        <v>-0.071545</v>
      </c>
      <c r="EI565" s="13" t="n">
        <v>-0.192857</v>
      </c>
      <c r="EJ565" s="13" t="n">
        <v>0.14683</v>
      </c>
      <c r="EK565" s="13" t="n">
        <v>0.098247</v>
      </c>
      <c r="EL565" s="13" t="n">
        <v>0.014031</v>
      </c>
      <c r="EM565" s="13" t="n">
        <v>0.039286</v>
      </c>
      <c r="EN565" s="13" t="n">
        <v>0.050398</v>
      </c>
      <c r="EO565" s="13" t="n">
        <v>-0.010098</v>
      </c>
      <c r="EP565" s="13" t="n">
        <v>0.031145</v>
      </c>
      <c r="EQ565" s="13" t="n">
        <v>0.183067</v>
      </c>
      <c r="ER565" s="13" t="n">
        <v>0.08896</v>
      </c>
      <c r="ES565" s="13" t="n">
        <v>0.013987</v>
      </c>
      <c r="ET565" s="13" t="n">
        <v>0.089016</v>
      </c>
      <c r="EU565" s="13" t="n">
        <v>0.028616</v>
      </c>
      <c r="EV565" s="13" t="n">
        <v>0.03792</v>
      </c>
      <c r="EW565" s="13" t="n">
        <v>-0.009349</v>
      </c>
      <c r="EX565" s="13" t="n">
        <v>0.003632</v>
      </c>
      <c r="EY565" s="13" t="n">
        <v>-0.007576</v>
      </c>
      <c r="EZ565" s="13" t="n">
        <v>0.0162</v>
      </c>
      <c r="FA565" s="13" t="n">
        <v>-0.038653</v>
      </c>
      <c r="FB565" s="13" t="n">
        <v>0.035353</v>
      </c>
      <c r="FC565" s="13" t="n">
        <v>-0.023202</v>
      </c>
      <c r="FD565" s="13" t="n">
        <v>0.045936</v>
      </c>
      <c r="FE565" s="13" t="n">
        <v>-0.099006</v>
      </c>
      <c r="FF565" s="13" t="n">
        <v>-0.001334</v>
      </c>
      <c r="FG565" s="13" t="n">
        <v>0.010422</v>
      </c>
      <c r="FH565" s="13" t="n">
        <v>-0.081153</v>
      </c>
      <c r="FI565" s="13" t="n">
        <v>0.007554</v>
      </c>
      <c r="FJ565" s="13" t="n">
        <v>-0.063068</v>
      </c>
      <c r="FK565" s="13" t="n">
        <v>0.12091</v>
      </c>
      <c r="FL565" s="13" t="n">
        <v>-0.033799</v>
      </c>
      <c r="FM565" s="13" t="n">
        <v>-0.094081</v>
      </c>
      <c r="FN565" s="13" t="n">
        <v>0.091652</v>
      </c>
      <c r="FO565" s="13" t="n">
        <v>0.062795</v>
      </c>
      <c r="FP565" s="13" t="n">
        <v>-0.069898</v>
      </c>
      <c r="FQ565" s="13" t="n">
        <v>0.136796</v>
      </c>
      <c r="FR565" s="13" t="n">
        <v>-0.019023</v>
      </c>
      <c r="FS565" s="13" t="n">
        <v>-0.011326</v>
      </c>
      <c r="FT565" s="13" t="n">
        <v>-0.003019</v>
      </c>
      <c r="FU565" s="13" t="n">
        <v>-0.022705</v>
      </c>
      <c r="FV565" s="13" t="n">
        <v>0.084591</v>
      </c>
      <c r="FW565" s="13" t="n">
        <v>0.036865</v>
      </c>
      <c r="FX565" s="13" t="n">
        <v>-0.046647</v>
      </c>
      <c r="FY565" s="13" t="n">
        <v>-0.049839</v>
      </c>
      <c r="FZ565" s="13" t="n">
        <v>-0.066086</v>
      </c>
      <c r="GA565" s="13" t="n">
        <v>0.082842</v>
      </c>
      <c r="GB565" s="13" t="n">
        <v>0.115153</v>
      </c>
      <c r="GC565" s="13" t="n">
        <v>-0.037422</v>
      </c>
    </row>
    <row r="566" customFormat="false" ht="15" hidden="false" customHeight="false" outlineLevel="0" collapsed="false">
      <c r="B566" s="8" t="str">
        <f aca="false">Deals!B566</f>
        <v>Science Applications International Corporation</v>
      </c>
      <c r="C566" s="12" t="n">
        <v>1</v>
      </c>
      <c r="D566" s="13" t="n">
        <v>0.112601</v>
      </c>
      <c r="E566" s="13" t="n">
        <v>0.03012</v>
      </c>
      <c r="F566" s="13" t="n">
        <v>-0.021183</v>
      </c>
      <c r="G566" s="13" t="n">
        <v>0.023883</v>
      </c>
      <c r="H566" s="13" t="n">
        <v>0.127965</v>
      </c>
      <c r="I566" s="13" t="n">
        <v>-0.009473</v>
      </c>
      <c r="J566" s="13" t="n">
        <v>0.030924</v>
      </c>
      <c r="K566" s="13" t="n">
        <v>-0.007499</v>
      </c>
      <c r="L566" s="13" t="n">
        <v>-0.049914</v>
      </c>
      <c r="M566" s="13" t="n">
        <v>0.033043</v>
      </c>
      <c r="N566" s="13" t="n">
        <v>0.019566</v>
      </c>
      <c r="O566" s="13" t="n">
        <v>0.012871</v>
      </c>
      <c r="P566" s="13" t="n">
        <v>-0.087046</v>
      </c>
      <c r="Q566" s="13" t="n">
        <v>-0.068638</v>
      </c>
      <c r="R566" s="13" t="n">
        <v>0.099156</v>
      </c>
      <c r="S566" s="13" t="n">
        <v>0.078129</v>
      </c>
      <c r="T566" s="13" t="n">
        <v>-0.117674</v>
      </c>
      <c r="U566" s="13" t="n">
        <v>0.034372</v>
      </c>
      <c r="V566" s="13" t="n">
        <v>0.043511</v>
      </c>
      <c r="W566" s="13" t="n">
        <v>-0.060388</v>
      </c>
      <c r="X566" s="13" t="n">
        <v>-0.021423</v>
      </c>
      <c r="Y566" s="13" t="n">
        <v>0.211732</v>
      </c>
      <c r="Z566" s="13" t="n">
        <v>0.022693</v>
      </c>
      <c r="AA566" s="13" t="n">
        <v>0.018597</v>
      </c>
      <c r="AB566" s="13" t="n">
        <v>-0.103093</v>
      </c>
      <c r="AC566" s="13" t="n">
        <v>-0.02949</v>
      </c>
      <c r="AD566" s="13" t="n">
        <v>0.074172</v>
      </c>
      <c r="AE566" s="13" t="n">
        <v>0.004921</v>
      </c>
      <c r="AF566" s="13" t="n">
        <v>-0.023704</v>
      </c>
      <c r="AG566" s="13" t="n">
        <v>-0.000684</v>
      </c>
      <c r="AH566" s="13" t="n">
        <v>-0.035166</v>
      </c>
      <c r="AI566" s="13" t="n">
        <v>0.01579</v>
      </c>
      <c r="AJ566" s="13" t="n">
        <v>0.053647</v>
      </c>
      <c r="AK566" s="13" t="n">
        <v>-0.065605</v>
      </c>
      <c r="AL566" s="13" t="n">
        <v>-0.003576</v>
      </c>
      <c r="AM566" s="13" t="n">
        <v>-0.014236</v>
      </c>
      <c r="AN566" s="13" t="n">
        <v>0.068999</v>
      </c>
      <c r="AO566" s="13" t="n">
        <v>0.051089</v>
      </c>
      <c r="AP566" s="13" t="n">
        <v>-0.09298</v>
      </c>
      <c r="AQ566" s="13" t="n">
        <v>0.04001</v>
      </c>
      <c r="AR566" s="13" t="n">
        <v>0.075555</v>
      </c>
      <c r="AS566" s="13" t="n">
        <v>0.044468</v>
      </c>
      <c r="AT566" s="13" t="n">
        <v>-0.059874</v>
      </c>
      <c r="AU566" s="13" t="n">
        <v>-0.028989</v>
      </c>
      <c r="AV566" s="13" t="n">
        <v>0.229334</v>
      </c>
      <c r="AW566" s="13" t="n">
        <v>0.016337</v>
      </c>
      <c r="AX566" s="13" t="n">
        <v>0.007447</v>
      </c>
      <c r="AY566" s="13" t="n">
        <v>-0.06112</v>
      </c>
      <c r="AZ566" s="13" t="n">
        <v>0.027558</v>
      </c>
      <c r="BA566" s="13" t="n">
        <v>0.007689</v>
      </c>
      <c r="BB566" s="13" t="n">
        <v>-0.047087</v>
      </c>
      <c r="BC566" s="13" t="n">
        <v>-0.046065</v>
      </c>
      <c r="BD566" s="13" t="n">
        <v>0.155656</v>
      </c>
      <c r="BE566" s="13" t="n">
        <v>0.082059</v>
      </c>
      <c r="BF566" s="13" t="n">
        <v>-0.030328</v>
      </c>
      <c r="BG566" s="13" t="n">
        <v>-0.103009</v>
      </c>
      <c r="BH566" s="13" t="n">
        <v>0.038564</v>
      </c>
      <c r="BI566" s="13" t="n">
        <v>0.074789</v>
      </c>
      <c r="BJ566" s="13" t="n">
        <v>0.058854</v>
      </c>
      <c r="BK566" s="13" t="n">
        <v>0.029842</v>
      </c>
      <c r="BM566" s="13" t="n">
        <v>0.067853</v>
      </c>
      <c r="BN566" s="13" t="n">
        <v>-0.013378</v>
      </c>
      <c r="BO566" s="13" t="n">
        <v>0.031745</v>
      </c>
      <c r="BP566" s="13" t="n">
        <v>-0.054149</v>
      </c>
      <c r="BQ566" s="13" t="n">
        <v>0.095155</v>
      </c>
      <c r="BR566" s="13" t="n">
        <v>0.030932</v>
      </c>
      <c r="BS566" s="13" t="n">
        <v>-0.053799</v>
      </c>
      <c r="BT566" s="13" t="n">
        <v>-0.033039</v>
      </c>
      <c r="BU566" s="13" t="n">
        <v>0.038854</v>
      </c>
      <c r="BV566" s="13" t="n">
        <v>0.07419</v>
      </c>
      <c r="BW566" s="13" t="n">
        <v>0.002582</v>
      </c>
      <c r="BX566" s="13" t="n">
        <v>-0.010175</v>
      </c>
      <c r="BY566" s="13" t="n">
        <v>-0.066114</v>
      </c>
      <c r="BZ566" s="13" t="n">
        <v>-0.177333</v>
      </c>
      <c r="CA566" s="13" t="n">
        <v>0.175214</v>
      </c>
      <c r="CB566" s="13" t="n">
        <v>0.124257</v>
      </c>
      <c r="CC566" s="13" t="n">
        <v>0.046007</v>
      </c>
      <c r="CD566" s="13" t="n">
        <v>0.011045</v>
      </c>
      <c r="CE566" s="13" t="n">
        <v>0.084196</v>
      </c>
      <c r="CF566" s="13" t="n">
        <v>-0.031087</v>
      </c>
      <c r="CG566" s="13" t="n">
        <v>0.030388</v>
      </c>
      <c r="CH566" s="13" t="n">
        <v>0.207556</v>
      </c>
      <c r="CI566" s="13" t="n">
        <v>0.12645</v>
      </c>
      <c r="CJ566" s="13" t="n">
        <v>0.024415</v>
      </c>
      <c r="CK566" s="13" t="n">
        <v>-0.000483</v>
      </c>
      <c r="CL566" s="13" t="n">
        <v>-0.047837</v>
      </c>
      <c r="CM566" s="13" t="n">
        <v>0.02869</v>
      </c>
      <c r="CN566" s="13" t="n">
        <v>-0.033421</v>
      </c>
      <c r="CO566" s="13" t="n">
        <v>0.054695</v>
      </c>
      <c r="CP566" s="13" t="n">
        <v>-0.02501</v>
      </c>
      <c r="CQ566" s="13" t="n">
        <v>0.019022</v>
      </c>
      <c r="CR566" s="13" t="n">
        <v>-0.038561</v>
      </c>
      <c r="CS566" s="13" t="n">
        <v>0.046626</v>
      </c>
      <c r="CT566" s="13" t="n">
        <v>-0.08576</v>
      </c>
      <c r="CU566" s="13" t="n">
        <v>0.000968</v>
      </c>
      <c r="CV566" s="13" t="n">
        <v>-0.142109</v>
      </c>
      <c r="CW566" s="13" t="n">
        <v>-0.007716</v>
      </c>
      <c r="CX566" s="13" t="n">
        <v>0.017833</v>
      </c>
      <c r="CY566" s="13" t="n">
        <v>-0.117955</v>
      </c>
      <c r="CZ566" s="13" t="n">
        <v>-0.053077</v>
      </c>
      <c r="DA566" s="13" t="n">
        <v>-0.044319</v>
      </c>
      <c r="DB566" s="13" t="n">
        <v>0.116268</v>
      </c>
      <c r="DC566" s="13" t="n">
        <v>-0.038541</v>
      </c>
      <c r="DD566" s="13" t="n">
        <v>-0.088512</v>
      </c>
      <c r="DE566" s="13" t="n">
        <v>0.034639</v>
      </c>
      <c r="DF566" s="13" t="n">
        <v>0.031372</v>
      </c>
      <c r="DG566" s="13" t="n">
        <v>-0.043533</v>
      </c>
      <c r="DH566" s="13" t="n">
        <v>0.106176</v>
      </c>
      <c r="DI566" s="13" t="n">
        <v>-0.003618</v>
      </c>
      <c r="DJ566" s="13" t="n">
        <v>-0.008652</v>
      </c>
      <c r="DK566" s="13" t="n">
        <v>-0.032515</v>
      </c>
      <c r="DL566" s="13" t="n">
        <v>0.010489</v>
      </c>
      <c r="DM566" s="13" t="n">
        <v>0.068229</v>
      </c>
      <c r="DN566" s="13" t="n">
        <v>0.053331</v>
      </c>
      <c r="DO566" s="13" t="n">
        <v>-0.053394</v>
      </c>
      <c r="DP566" s="13" t="n">
        <v>-0.058727</v>
      </c>
      <c r="DQ566" s="13" t="n">
        <v>-0.073528</v>
      </c>
      <c r="DR566" s="13" t="n">
        <v>0.111124</v>
      </c>
      <c r="DS566" s="13" t="n">
        <v>0.103291</v>
      </c>
      <c r="DT566" s="13" t="n">
        <v>-0.042161</v>
      </c>
      <c r="DV566" s="13" t="n">
        <v>0.062815</v>
      </c>
      <c r="DW566" s="13" t="n">
        <v>-0.010624</v>
      </c>
      <c r="DX566" s="13" t="n">
        <v>0.022678</v>
      </c>
      <c r="DY566" s="13" t="n">
        <v>-0.07708</v>
      </c>
      <c r="DZ566" s="13" t="n">
        <v>0.091022</v>
      </c>
      <c r="EA566" s="13" t="n">
        <v>0.026044</v>
      </c>
      <c r="EB566" s="13" t="n">
        <v>-0.051077</v>
      </c>
      <c r="EC566" s="13" t="n">
        <v>-0.027706</v>
      </c>
      <c r="ED566" s="13" t="n">
        <v>0.049115</v>
      </c>
      <c r="EE566" s="13" t="n">
        <v>0.074613</v>
      </c>
      <c r="EF566" s="13" t="n">
        <v>0.002853</v>
      </c>
      <c r="EG566" s="13" t="n">
        <v>-0.004408</v>
      </c>
      <c r="EH566" s="13" t="n">
        <v>-0.062037</v>
      </c>
      <c r="EI566" s="13" t="n">
        <v>-0.189678</v>
      </c>
      <c r="EJ566" s="13" t="n">
        <v>0.196761</v>
      </c>
      <c r="EK566" s="13" t="n">
        <v>0.118762</v>
      </c>
      <c r="EL566" s="13" t="n">
        <v>0.046814</v>
      </c>
      <c r="EM566" s="13" t="n">
        <v>0.008228</v>
      </c>
      <c r="EN566" s="13" t="n">
        <v>0.084717</v>
      </c>
      <c r="EO566" s="13" t="n">
        <v>-0.030373</v>
      </c>
      <c r="EP566" s="13" t="n">
        <v>0.034269</v>
      </c>
      <c r="EQ566" s="13" t="n">
        <v>0.21392</v>
      </c>
      <c r="ER566" s="13" t="n">
        <v>0.129432</v>
      </c>
      <c r="ES566" s="13" t="n">
        <v>0.017059</v>
      </c>
      <c r="ET566" s="13" t="n">
        <v>0.021424</v>
      </c>
      <c r="EU566" s="13" t="n">
        <v>-0.036464</v>
      </c>
      <c r="EV566" s="13" t="n">
        <v>0.030769</v>
      </c>
      <c r="EW566" s="13" t="n">
        <v>-0.028421</v>
      </c>
      <c r="EX566" s="13" t="n">
        <v>0.061708</v>
      </c>
      <c r="EY566" s="13" t="n">
        <v>-0.023545</v>
      </c>
      <c r="EZ566" s="13" t="n">
        <v>0.015868</v>
      </c>
      <c r="FA566" s="13" t="n">
        <v>-0.039964</v>
      </c>
      <c r="FB566" s="13" t="n">
        <v>0.047113</v>
      </c>
      <c r="FC566" s="13" t="n">
        <v>-0.084736</v>
      </c>
      <c r="FD566" s="13" t="n">
        <v>-0.003415</v>
      </c>
      <c r="FE566" s="13" t="n">
        <v>-0.141596</v>
      </c>
      <c r="FF566" s="13" t="n">
        <v>-0.016339</v>
      </c>
      <c r="FG566" s="13" t="n">
        <v>0.004296</v>
      </c>
      <c r="FH566" s="13" t="n">
        <v>-0.138311</v>
      </c>
      <c r="FI566" s="13" t="n">
        <v>-0.045222</v>
      </c>
      <c r="FJ566" s="13" t="n">
        <v>-0.046504</v>
      </c>
      <c r="FK566" s="13" t="n">
        <v>0.116767</v>
      </c>
      <c r="FL566" s="13" t="n">
        <v>-0.030875</v>
      </c>
      <c r="FM566" s="13" t="n">
        <v>-0.092886</v>
      </c>
      <c r="FN566" s="13" t="n">
        <v>0.038196</v>
      </c>
      <c r="FO566" s="13" t="n">
        <v>0.031364</v>
      </c>
      <c r="FP566" s="13" t="n">
        <v>-0.050589</v>
      </c>
      <c r="FQ566" s="13" t="n">
        <v>0.12749</v>
      </c>
      <c r="FR566" s="13" t="n">
        <v>-0.008377</v>
      </c>
      <c r="FS566" s="13" t="n">
        <v>-0.018392</v>
      </c>
      <c r="FT566" s="13" t="n">
        <v>-0.031244</v>
      </c>
      <c r="FU566" s="13" t="n">
        <v>0.024876</v>
      </c>
      <c r="FV566" s="13" t="n">
        <v>0.074528</v>
      </c>
      <c r="FW566" s="13" t="n">
        <v>0.058153</v>
      </c>
      <c r="FX566" s="13" t="n">
        <v>-0.055866</v>
      </c>
      <c r="FY566" s="13" t="n">
        <v>-0.061774</v>
      </c>
      <c r="FZ566" s="13" t="n">
        <v>-0.07758</v>
      </c>
      <c r="GA566" s="13" t="n">
        <v>0.128905</v>
      </c>
      <c r="GB566" s="13" t="n">
        <v>0.115622</v>
      </c>
      <c r="GC566" s="13" t="n">
        <v>-0.04519</v>
      </c>
    </row>
    <row r="567" customFormat="false" ht="15" hidden="false" customHeight="false" outlineLevel="0" collapsed="false">
      <c r="B567" s="8" t="str">
        <f aca="false">Deals!B567</f>
        <v>Tabula Rasa HealthCare, Inc.</v>
      </c>
      <c r="C567" s="12" t="n">
        <v>1</v>
      </c>
      <c r="D567" s="13" t="n">
        <v>-0.085766</v>
      </c>
      <c r="E567" s="13" t="n">
        <v>0.023771</v>
      </c>
      <c r="F567" s="13" t="n">
        <v>-0.056009</v>
      </c>
      <c r="G567" s="13" t="n">
        <v>-0.151896</v>
      </c>
      <c r="H567" s="13" t="n">
        <v>0.10538</v>
      </c>
      <c r="I567" s="13" t="n">
        <v>0.20709</v>
      </c>
      <c r="J567" s="13" t="n">
        <v>-0.057574</v>
      </c>
      <c r="K567" s="13" t="n">
        <v>-0.032746</v>
      </c>
      <c r="L567" s="13" t="n">
        <v>-0.072807</v>
      </c>
      <c r="M567" s="13" t="n">
        <v>-0.124264</v>
      </c>
      <c r="N567" s="13" t="n">
        <v>0.091235</v>
      </c>
      <c r="O567" s="13" t="n">
        <v>0.192892</v>
      </c>
      <c r="P567" s="13" t="n">
        <v>-0.032719</v>
      </c>
      <c r="Q567" s="13" t="n">
        <v>-0.069076</v>
      </c>
      <c r="R567" s="13" t="n">
        <v>0.211321</v>
      </c>
      <c r="S567" s="13" t="n">
        <v>-0.156457</v>
      </c>
      <c r="T567" s="13" t="n">
        <v>0.024331</v>
      </c>
      <c r="U567" s="13" t="n">
        <v>0.026859</v>
      </c>
      <c r="V567" s="13" t="n">
        <v>-0.099644</v>
      </c>
      <c r="W567" s="13" t="n">
        <v>-0.194269</v>
      </c>
      <c r="X567" s="13" t="n">
        <v>-0.152808</v>
      </c>
      <c r="Y567" s="13" t="n">
        <v>-0.002316</v>
      </c>
      <c r="Z567" s="13" t="n">
        <v>0.24318</v>
      </c>
      <c r="AA567" s="13" t="n">
        <v>0.32563</v>
      </c>
      <c r="AB567" s="13" t="n">
        <v>-0.285966</v>
      </c>
      <c r="AC567" s="13" t="n">
        <v>0.135635</v>
      </c>
      <c r="AD567" s="13" t="n">
        <v>0.03279</v>
      </c>
      <c r="AE567" s="13" t="n">
        <v>-0.091463</v>
      </c>
      <c r="AF567" s="13" t="n">
        <v>0.15714</v>
      </c>
      <c r="AG567" s="13" t="n">
        <v>-0.1408</v>
      </c>
      <c r="AH567" s="13" t="n">
        <v>-0.271182</v>
      </c>
      <c r="AI567" s="13" t="n">
        <v>-0.162887</v>
      </c>
      <c r="AJ567" s="13" t="n">
        <v>0.035864</v>
      </c>
      <c r="AK567" s="13" t="n">
        <v>-0.581215</v>
      </c>
      <c r="AL567" s="13" t="n">
        <v>0.319261</v>
      </c>
      <c r="AM567" s="13" t="n">
        <v>-0.280667</v>
      </c>
      <c r="AN567" s="13" t="n">
        <v>-0.471733</v>
      </c>
      <c r="AO567" s="13" t="n">
        <v>0.010526</v>
      </c>
      <c r="AP567" s="13" t="n">
        <v>-0.414931</v>
      </c>
      <c r="AQ567" s="13" t="n">
        <v>0.080119</v>
      </c>
      <c r="AR567" s="13" t="n">
        <v>-0.293956</v>
      </c>
      <c r="AS567" s="13" t="n">
        <v>0.731518</v>
      </c>
      <c r="AT567" s="13" t="n">
        <v>0.089888</v>
      </c>
      <c r="AU567" s="13" t="n">
        <v>-0.010309</v>
      </c>
      <c r="AV567" s="13" t="n">
        <v>-0.183333</v>
      </c>
      <c r="AW567" s="13" t="n">
        <v>0.147959</v>
      </c>
      <c r="AX567" s="13" t="n">
        <v>0.1</v>
      </c>
      <c r="AY567" s="13" t="n">
        <v>0.226263</v>
      </c>
      <c r="AZ567" s="13" t="n">
        <v>0.072488</v>
      </c>
      <c r="BA567" s="13" t="n">
        <v>-0.141321</v>
      </c>
      <c r="BB567" s="13" t="n">
        <v>-0.030411</v>
      </c>
      <c r="BC567" s="13" t="n">
        <v>-0.020295</v>
      </c>
      <c r="BD567" s="13" t="n">
        <v>0.553672</v>
      </c>
      <c r="BE567" s="13" t="n">
        <v>-0.026667</v>
      </c>
      <c r="BF567" s="13" t="n">
        <v>0.278954</v>
      </c>
      <c r="BG567" s="13" t="n">
        <v>0.003895</v>
      </c>
      <c r="BH567" s="13" t="n">
        <v>0.011639</v>
      </c>
      <c r="BI567" s="13" t="n">
        <v>0.108746</v>
      </c>
      <c r="BJ567" s="13" t="n">
        <v>0.122171</v>
      </c>
      <c r="BK567" s="13" t="n">
        <v>-0.039346</v>
      </c>
      <c r="BM567" s="13" t="n">
        <v>0.062329</v>
      </c>
      <c r="BN567" s="13" t="n">
        <v>-0.003609</v>
      </c>
      <c r="BO567" s="13" t="n">
        <v>0.031597</v>
      </c>
      <c r="BP567" s="13" t="n">
        <v>-0.087487</v>
      </c>
      <c r="BQ567" s="13" t="n">
        <v>0.087277</v>
      </c>
      <c r="BR567" s="13" t="n">
        <v>-0.028809</v>
      </c>
      <c r="BS567" s="13" t="n">
        <v>-0.01142</v>
      </c>
      <c r="BT567" s="13" t="n">
        <v>-0.016157</v>
      </c>
      <c r="BU567" s="13" t="n">
        <v>0.036256</v>
      </c>
      <c r="BV567" s="13" t="n">
        <v>0.080028</v>
      </c>
      <c r="BW567" s="13" t="n">
        <v>0.039635</v>
      </c>
      <c r="BX567" s="13" t="n">
        <v>-0.02818</v>
      </c>
      <c r="BY567" s="13" t="n">
        <v>-0.076341</v>
      </c>
      <c r="BZ567" s="13" t="n">
        <v>-0.193604</v>
      </c>
      <c r="CA567" s="13" t="n">
        <v>0.193768</v>
      </c>
      <c r="CB567" s="13" t="n">
        <v>0.102705</v>
      </c>
      <c r="CC567" s="13" t="n">
        <v>0.05686</v>
      </c>
      <c r="CD567" s="13" t="n">
        <v>0.007253</v>
      </c>
      <c r="CE567" s="13" t="n">
        <v>0.079862</v>
      </c>
      <c r="CF567" s="13" t="n">
        <v>0.003401</v>
      </c>
      <c r="CG567" s="13" t="n">
        <v>-0.019809</v>
      </c>
      <c r="CH567" s="13" t="n">
        <v>0.214791</v>
      </c>
      <c r="CI567" s="13" t="n">
        <v>0.115065</v>
      </c>
      <c r="CJ567" s="13" t="n">
        <v>0.116678</v>
      </c>
      <c r="CK567" s="13" t="n">
        <v>0.040745</v>
      </c>
      <c r="CL567" s="13" t="n">
        <v>-0.048473</v>
      </c>
      <c r="CM567" s="13" t="n">
        <v>0.032353</v>
      </c>
      <c r="CN567" s="13" t="n">
        <v>-0.025949</v>
      </c>
      <c r="CO567" s="13" t="n">
        <v>0.06983</v>
      </c>
      <c r="CP567" s="13" t="n">
        <v>-0.075376</v>
      </c>
      <c r="CQ567" s="13" t="n">
        <v>0.020545</v>
      </c>
      <c r="CR567" s="13" t="n">
        <v>-0.052806</v>
      </c>
      <c r="CS567" s="13" t="n">
        <v>0.024457</v>
      </c>
      <c r="CT567" s="13" t="n">
        <v>-0.080613</v>
      </c>
      <c r="CU567" s="13" t="n">
        <v>-0.005266</v>
      </c>
      <c r="CV567" s="13" t="n">
        <v>-0.163775</v>
      </c>
      <c r="CW567" s="13" t="n">
        <v>-0.001611</v>
      </c>
      <c r="CX567" s="13" t="n">
        <v>0.012199</v>
      </c>
      <c r="CY567" s="13" t="n">
        <v>-0.180685</v>
      </c>
      <c r="CZ567" s="13" t="n">
        <v>-0.032766</v>
      </c>
      <c r="DA567" s="13" t="n">
        <v>-0.019338</v>
      </c>
      <c r="DB567" s="13" t="n">
        <v>0.128546</v>
      </c>
      <c r="DC567" s="13" t="n">
        <v>0.036743</v>
      </c>
      <c r="DD567" s="13" t="n">
        <v>-0.088022</v>
      </c>
      <c r="DE567" s="13" t="n">
        <v>0.076143</v>
      </c>
      <c r="DF567" s="13" t="n">
        <v>-0.002315</v>
      </c>
      <c r="DG567" s="13" t="n">
        <v>-0.050589</v>
      </c>
      <c r="DH567" s="13" t="n">
        <v>0.141421</v>
      </c>
      <c r="DI567" s="13" t="n">
        <v>-0.040665</v>
      </c>
      <c r="DJ567" s="13" t="n">
        <v>-0.034632</v>
      </c>
      <c r="DK567" s="13" t="n">
        <v>-0.027967</v>
      </c>
      <c r="DL567" s="13" t="n">
        <v>0.012513</v>
      </c>
      <c r="DM567" s="13" t="n">
        <v>0.070349</v>
      </c>
      <c r="DN567" s="13" t="n">
        <v>0.041532</v>
      </c>
      <c r="DO567" s="13" t="n">
        <v>-0.071954</v>
      </c>
      <c r="DP567" s="13" t="n">
        <v>-0.091371</v>
      </c>
      <c r="DQ567" s="13" t="n">
        <v>-0.101457</v>
      </c>
      <c r="DR567" s="13" t="n">
        <v>0.108746</v>
      </c>
      <c r="DS567" s="13" t="n">
        <v>0.122171</v>
      </c>
      <c r="DT567" s="13" t="n">
        <v>-0.039346</v>
      </c>
      <c r="DV567" s="13" t="n">
        <v>0.058983</v>
      </c>
      <c r="DW567" s="13" t="n">
        <v>-0.002331</v>
      </c>
      <c r="DX567" s="13" t="n">
        <v>0.039686</v>
      </c>
      <c r="DY567" s="13" t="n">
        <v>-0.087181</v>
      </c>
      <c r="DZ567" s="13" t="n">
        <v>0.089517</v>
      </c>
      <c r="EA567" s="13" t="n">
        <v>-0.030387</v>
      </c>
      <c r="EB567" s="13" t="n">
        <v>-0.027645</v>
      </c>
      <c r="EC567" s="13" t="n">
        <v>-0.007693</v>
      </c>
      <c r="ED567" s="13" t="n">
        <v>0.029804</v>
      </c>
      <c r="EE567" s="13" t="n">
        <v>0.120162</v>
      </c>
      <c r="EF567" s="13" t="n">
        <v>0.049735</v>
      </c>
      <c r="EG567" s="13" t="n">
        <v>-0.026751</v>
      </c>
      <c r="EH567" s="13" t="n">
        <v>-0.068025</v>
      </c>
      <c r="EI567" s="13" t="n">
        <v>-0.203745</v>
      </c>
      <c r="EJ567" s="13" t="n">
        <v>0.199644</v>
      </c>
      <c r="EK567" s="13" t="n">
        <v>0.10533</v>
      </c>
      <c r="EL567" s="13" t="n">
        <v>0.060359</v>
      </c>
      <c r="EM567" s="13" t="n">
        <v>0.001874</v>
      </c>
      <c r="EN567" s="13" t="n">
        <v>0.087533</v>
      </c>
      <c r="EO567" s="13" t="n">
        <v>-0.011573</v>
      </c>
      <c r="EP567" s="13" t="n">
        <v>-0.028636</v>
      </c>
      <c r="EQ567" s="13" t="n">
        <v>0.206308</v>
      </c>
      <c r="ER567" s="13" t="n">
        <v>0.094331</v>
      </c>
      <c r="ES567" s="13" t="n">
        <v>0.112618</v>
      </c>
      <c r="ET567" s="13" t="n">
        <v>0.051624</v>
      </c>
      <c r="EU567" s="13" t="n">
        <v>-0.046095</v>
      </c>
      <c r="EV567" s="13" t="n">
        <v>0.028573</v>
      </c>
      <c r="EW567" s="13" t="n">
        <v>-0.026132</v>
      </c>
      <c r="EX567" s="13" t="n">
        <v>0.06635</v>
      </c>
      <c r="EY567" s="13" t="n">
        <v>-0.076813</v>
      </c>
      <c r="EZ567" s="13" t="n">
        <v>0.018217</v>
      </c>
      <c r="FA567" s="13" t="n">
        <v>-0.053317</v>
      </c>
      <c r="FB567" s="13" t="n">
        <v>0.021146</v>
      </c>
      <c r="FC567" s="13" t="n">
        <v>-0.091985</v>
      </c>
      <c r="FD567" s="13" t="n">
        <v>-0.014805</v>
      </c>
      <c r="FE567" s="13" t="n">
        <v>-0.173369</v>
      </c>
      <c r="FF567" s="13" t="n">
        <v>-0.012789</v>
      </c>
      <c r="FG567" s="13" t="n">
        <v>0.018464</v>
      </c>
      <c r="FH567" s="13" t="n">
        <v>-0.198696</v>
      </c>
      <c r="FI567" s="13" t="n">
        <v>-0.057167</v>
      </c>
      <c r="FJ567" s="13" t="n">
        <v>-0.02625</v>
      </c>
      <c r="FK567" s="13" t="n">
        <v>0.129928</v>
      </c>
      <c r="FL567" s="13" t="n">
        <v>0.030138</v>
      </c>
      <c r="FM567" s="13" t="n">
        <v>-0.081445</v>
      </c>
      <c r="FN567" s="13" t="n">
        <v>0.087294</v>
      </c>
      <c r="FO567" s="13" t="n">
        <v>-0.006501</v>
      </c>
      <c r="FP567" s="13" t="n">
        <v>-0.051629</v>
      </c>
      <c r="FQ567" s="13" t="n">
        <v>0.164361</v>
      </c>
      <c r="FR567" s="13" t="n">
        <v>-0.049102</v>
      </c>
      <c r="FS567" s="13" t="n">
        <v>-0.042333</v>
      </c>
      <c r="FT567" s="13" t="n">
        <v>-0.043651</v>
      </c>
      <c r="FU567" s="13" t="n">
        <v>0.027983</v>
      </c>
      <c r="FV567" s="13" t="n">
        <v>0.075292</v>
      </c>
      <c r="FW567" s="13" t="n">
        <v>0.041174</v>
      </c>
      <c r="FX567" s="13" t="n">
        <v>-0.071456</v>
      </c>
      <c r="FY567" s="13" t="n">
        <v>-0.098155</v>
      </c>
      <c r="FZ567" s="13" t="n">
        <v>-0.110132</v>
      </c>
      <c r="GA567" s="13" t="n">
        <v>0.107279</v>
      </c>
      <c r="GB567" s="13" t="n">
        <v>0.142226</v>
      </c>
      <c r="GC567" s="13" t="n">
        <v>-0.046726</v>
      </c>
    </row>
    <row r="568" customFormat="false" ht="15" hidden="false" customHeight="false" outlineLevel="0" collapsed="false">
      <c r="B568" s="8" t="str">
        <f aca="false">Deals!B568</f>
        <v>Waitr Holdings Inc.</v>
      </c>
      <c r="C568" s="12" t="n">
        <v>1</v>
      </c>
      <c r="D568" s="13" t="n">
        <v>-0.129796</v>
      </c>
      <c r="E568" s="13" t="n">
        <v>0.152908</v>
      </c>
      <c r="F568" s="13" t="n">
        <v>-0.205858</v>
      </c>
      <c r="G568" s="13" t="n">
        <v>-0.282787</v>
      </c>
      <c r="H568" s="13" t="n">
        <v>-0.101429</v>
      </c>
      <c r="I568" s="13" t="n">
        <v>-0.27027</v>
      </c>
      <c r="J568" s="13" t="n">
        <v>-0.623094</v>
      </c>
      <c r="K568" s="13" t="n">
        <v>-0.254335</v>
      </c>
      <c r="L568" s="13" t="n">
        <v>-0.662946</v>
      </c>
      <c r="M568" s="13" t="n">
        <v>-0.126035</v>
      </c>
      <c r="N568" s="13" t="n">
        <v>-0.152632</v>
      </c>
      <c r="O568" s="13" t="n">
        <v>0.067391</v>
      </c>
      <c r="P568" s="13" t="n">
        <v>0.045679</v>
      </c>
      <c r="Q568" s="13" t="n">
        <v>2.422371</v>
      </c>
      <c r="R568" s="13" t="n">
        <v>0.089431</v>
      </c>
      <c r="S568" s="13" t="n">
        <v>0.843284</v>
      </c>
      <c r="T568" s="13" t="n">
        <v>0.064777</v>
      </c>
      <c r="U568" s="13" t="n">
        <v>1.030418</v>
      </c>
      <c r="V568" s="13" t="n">
        <v>-0.245318</v>
      </c>
      <c r="W568" s="13" t="n">
        <v>-0.200993</v>
      </c>
      <c r="X568" s="13" t="n">
        <v>-0.208075</v>
      </c>
      <c r="Y568" s="13" t="n">
        <v>0.301961</v>
      </c>
      <c r="Z568" s="13" t="n">
        <v>-0.162651</v>
      </c>
      <c r="AA568" s="13" t="n">
        <v>0.273381</v>
      </c>
      <c r="AB568" s="13" t="n">
        <v>-0.101695</v>
      </c>
      <c r="AC568" s="13" t="n">
        <v>-0.078616</v>
      </c>
      <c r="AD568" s="13" t="n">
        <v>-0.16041</v>
      </c>
      <c r="AE568" s="13" t="n">
        <v>-0.174797</v>
      </c>
      <c r="AF568" s="13" t="n">
        <v>-0.123153</v>
      </c>
      <c r="AG568" s="13" t="n">
        <v>-0.039326</v>
      </c>
      <c r="AH568" s="13" t="n">
        <v>-0.233918</v>
      </c>
      <c r="AI568" s="13" t="n">
        <v>-0.324122</v>
      </c>
      <c r="AJ568" s="13" t="n">
        <v>1.1911</v>
      </c>
      <c r="AK568" s="13" t="n">
        <v>-0.443299</v>
      </c>
      <c r="AL568" s="13" t="n">
        <v>-0.314815</v>
      </c>
      <c r="AM568" s="13" t="n">
        <v>-0.243243</v>
      </c>
      <c r="AN568" s="13" t="n">
        <v>-0.017857</v>
      </c>
      <c r="AO568" s="13" t="n">
        <v>-0.327273</v>
      </c>
      <c r="AP568" s="13" t="n">
        <v>-0.280811</v>
      </c>
      <c r="AQ568" s="13" t="n">
        <v>-0.308531</v>
      </c>
      <c r="AR568" s="13" t="n">
        <v>-0.170109</v>
      </c>
      <c r="AS568" s="13" t="n">
        <v>1.265226</v>
      </c>
      <c r="AT568" s="13" t="n">
        <v>-0.254987</v>
      </c>
      <c r="AU568" s="13" t="n">
        <v>-0.43345</v>
      </c>
      <c r="AV568" s="13" t="n">
        <v>0.033562</v>
      </c>
      <c r="AW568" s="13" t="n">
        <v>-0.002315</v>
      </c>
      <c r="AX568" s="13" t="n">
        <v>-0.050589</v>
      </c>
      <c r="AY568" s="13" t="n">
        <v>0.141421</v>
      </c>
      <c r="AZ568" s="13" t="n">
        <v>-0.040665</v>
      </c>
      <c r="BA568" s="13" t="n">
        <v>-0.034632</v>
      </c>
      <c r="BB568" s="13" t="n">
        <v>-0.027967</v>
      </c>
      <c r="BC568" s="13" t="n">
        <v>0.012513</v>
      </c>
      <c r="BD568" s="13" t="n">
        <v>0.070349</v>
      </c>
      <c r="BE568" s="13" t="n">
        <v>0.041532</v>
      </c>
      <c r="BF568" s="13" t="n">
        <v>-0.071954</v>
      </c>
      <c r="BG568" s="13" t="n">
        <v>-0.091371</v>
      </c>
      <c r="BH568" s="13" t="n">
        <v>-0.101457</v>
      </c>
      <c r="BI568" s="13" t="n">
        <v>0.108746</v>
      </c>
      <c r="BJ568" s="13" t="n">
        <v>0.122171</v>
      </c>
      <c r="BK568" s="13" t="n">
        <v>-0.039346</v>
      </c>
      <c r="BM568" s="13" t="n">
        <v>0.062329</v>
      </c>
      <c r="BN568" s="13" t="n">
        <v>-0.003609</v>
      </c>
      <c r="BO568" s="13" t="n">
        <v>0.031597</v>
      </c>
      <c r="BP568" s="13" t="n">
        <v>-0.087487</v>
      </c>
      <c r="BQ568" s="13" t="n">
        <v>0.087277</v>
      </c>
      <c r="BR568" s="13" t="n">
        <v>-0.028809</v>
      </c>
      <c r="BS568" s="13" t="n">
        <v>-0.01142</v>
      </c>
      <c r="BT568" s="13" t="n">
        <v>-0.016157</v>
      </c>
      <c r="BU568" s="13" t="n">
        <v>0.036256</v>
      </c>
      <c r="BV568" s="13" t="n">
        <v>0.080028</v>
      </c>
      <c r="BW568" s="13" t="n">
        <v>0.039635</v>
      </c>
      <c r="BX568" s="13" t="n">
        <v>-0.02818</v>
      </c>
      <c r="BY568" s="13" t="n">
        <v>-0.076341</v>
      </c>
      <c r="BZ568" s="13" t="n">
        <v>-0.193604</v>
      </c>
      <c r="CA568" s="13" t="n">
        <v>0.193768</v>
      </c>
      <c r="CB568" s="13" t="n">
        <v>0.102705</v>
      </c>
      <c r="CC568" s="13" t="n">
        <v>0.05686</v>
      </c>
      <c r="CD568" s="13" t="n">
        <v>0.007253</v>
      </c>
      <c r="CE568" s="13" t="n">
        <v>0.079862</v>
      </c>
      <c r="CF568" s="13" t="n">
        <v>0.003401</v>
      </c>
      <c r="CG568" s="13" t="n">
        <v>-0.019809</v>
      </c>
      <c r="CH568" s="13" t="n">
        <v>0.214791</v>
      </c>
      <c r="CI568" s="13" t="n">
        <v>0.115065</v>
      </c>
      <c r="CJ568" s="13" t="n">
        <v>0.116678</v>
      </c>
      <c r="CK568" s="13" t="n">
        <v>0.040745</v>
      </c>
      <c r="CL568" s="13" t="n">
        <v>-0.048473</v>
      </c>
      <c r="CM568" s="13" t="n">
        <v>0.032353</v>
      </c>
      <c r="CN568" s="13" t="n">
        <v>-0.025949</v>
      </c>
      <c r="CO568" s="13" t="n">
        <v>0.06983</v>
      </c>
      <c r="CP568" s="13" t="n">
        <v>-0.075376</v>
      </c>
      <c r="CQ568" s="13" t="n">
        <v>0.020545</v>
      </c>
      <c r="CR568" s="13" t="n">
        <v>-0.052806</v>
      </c>
      <c r="CS568" s="13" t="n">
        <v>0.024457</v>
      </c>
      <c r="CT568" s="13" t="n">
        <v>-0.080613</v>
      </c>
      <c r="CU568" s="13" t="n">
        <v>-0.005266</v>
      </c>
      <c r="CV568" s="13" t="n">
        <v>-0.163775</v>
      </c>
      <c r="CW568" s="13" t="n">
        <v>-0.001611</v>
      </c>
      <c r="CX568" s="13" t="n">
        <v>0.012199</v>
      </c>
      <c r="CY568" s="13" t="n">
        <v>-0.180685</v>
      </c>
      <c r="CZ568" s="13" t="n">
        <v>-0.032766</v>
      </c>
      <c r="DA568" s="13" t="n">
        <v>-0.019338</v>
      </c>
      <c r="DB568" s="13" t="n">
        <v>0.128546</v>
      </c>
      <c r="DC568" s="13" t="n">
        <v>0.036743</v>
      </c>
      <c r="DD568" s="13" t="n">
        <v>-0.088022</v>
      </c>
      <c r="DE568" s="13" t="n">
        <v>0.076143</v>
      </c>
      <c r="DF568" s="13" t="n">
        <v>-0.002315</v>
      </c>
      <c r="DG568" s="13" t="n">
        <v>-0.050589</v>
      </c>
      <c r="DH568" s="13" t="n">
        <v>0.141421</v>
      </c>
      <c r="DI568" s="13" t="n">
        <v>-0.040665</v>
      </c>
      <c r="DJ568" s="13" t="n">
        <v>-0.034632</v>
      </c>
      <c r="DK568" s="13" t="n">
        <v>-0.027967</v>
      </c>
      <c r="DL568" s="13" t="n">
        <v>0.012513</v>
      </c>
      <c r="DM568" s="13" t="n">
        <v>0.070349</v>
      </c>
      <c r="DN568" s="13" t="n">
        <v>0.041532</v>
      </c>
      <c r="DO568" s="13" t="n">
        <v>-0.071954</v>
      </c>
      <c r="DP568" s="13" t="n">
        <v>-0.091371</v>
      </c>
      <c r="DQ568" s="13" t="n">
        <v>-0.101457</v>
      </c>
      <c r="DR568" s="13" t="n">
        <v>0.108746</v>
      </c>
      <c r="DS568" s="13" t="n">
        <v>0.122171</v>
      </c>
      <c r="DT568" s="13" t="n">
        <v>-0.039346</v>
      </c>
      <c r="DV568" s="13" t="n">
        <v>0.058983</v>
      </c>
      <c r="DW568" s="13" t="n">
        <v>-0.002331</v>
      </c>
      <c r="DX568" s="13" t="n">
        <v>0.039686</v>
      </c>
      <c r="DY568" s="13" t="n">
        <v>-0.087181</v>
      </c>
      <c r="DZ568" s="13" t="n">
        <v>0.089517</v>
      </c>
      <c r="EA568" s="13" t="n">
        <v>-0.030387</v>
      </c>
      <c r="EB568" s="13" t="n">
        <v>-0.027645</v>
      </c>
      <c r="EC568" s="13" t="n">
        <v>-0.007693</v>
      </c>
      <c r="ED568" s="13" t="n">
        <v>0.029804</v>
      </c>
      <c r="EE568" s="13" t="n">
        <v>0.120162</v>
      </c>
      <c r="EF568" s="13" t="n">
        <v>0.049735</v>
      </c>
      <c r="EG568" s="13" t="n">
        <v>-0.026751</v>
      </c>
      <c r="EH568" s="13" t="n">
        <v>-0.068025</v>
      </c>
      <c r="EI568" s="13" t="n">
        <v>-0.203745</v>
      </c>
      <c r="EJ568" s="13" t="n">
        <v>0.199644</v>
      </c>
      <c r="EK568" s="13" t="n">
        <v>0.10533</v>
      </c>
      <c r="EL568" s="13" t="n">
        <v>0.060359</v>
      </c>
      <c r="EM568" s="13" t="n">
        <v>0.001874</v>
      </c>
      <c r="EN568" s="13" t="n">
        <v>0.087533</v>
      </c>
      <c r="EO568" s="13" t="n">
        <v>-0.011573</v>
      </c>
      <c r="EP568" s="13" t="n">
        <v>-0.028636</v>
      </c>
      <c r="EQ568" s="13" t="n">
        <v>0.206308</v>
      </c>
      <c r="ER568" s="13" t="n">
        <v>0.094331</v>
      </c>
      <c r="ES568" s="13" t="n">
        <v>0.112618</v>
      </c>
      <c r="ET568" s="13" t="n">
        <v>0.051624</v>
      </c>
      <c r="EU568" s="13" t="n">
        <v>-0.046095</v>
      </c>
      <c r="EV568" s="13" t="n">
        <v>0.028573</v>
      </c>
      <c r="EW568" s="13" t="n">
        <v>-0.026132</v>
      </c>
      <c r="EX568" s="13" t="n">
        <v>0.06635</v>
      </c>
      <c r="EY568" s="13" t="n">
        <v>-0.076813</v>
      </c>
      <c r="EZ568" s="13" t="n">
        <v>0.018217</v>
      </c>
      <c r="FA568" s="13" t="n">
        <v>-0.053317</v>
      </c>
      <c r="FB568" s="13" t="n">
        <v>0.021146</v>
      </c>
      <c r="FC568" s="13" t="n">
        <v>-0.091985</v>
      </c>
      <c r="FD568" s="13" t="n">
        <v>-0.014805</v>
      </c>
      <c r="FE568" s="13" t="n">
        <v>-0.173369</v>
      </c>
      <c r="FF568" s="13" t="n">
        <v>-0.012789</v>
      </c>
      <c r="FG568" s="13" t="n">
        <v>0.018464</v>
      </c>
      <c r="FH568" s="13" t="n">
        <v>-0.198696</v>
      </c>
      <c r="FI568" s="13" t="n">
        <v>-0.057167</v>
      </c>
      <c r="FJ568" s="13" t="n">
        <v>-0.02625</v>
      </c>
      <c r="FK568" s="13" t="n">
        <v>0.129928</v>
      </c>
      <c r="FL568" s="13" t="n">
        <v>0.030138</v>
      </c>
      <c r="FM568" s="13" t="n">
        <v>-0.081445</v>
      </c>
      <c r="FN568" s="13" t="n">
        <v>0.087294</v>
      </c>
      <c r="FO568" s="13" t="n">
        <v>-0.006501</v>
      </c>
      <c r="FP568" s="13" t="n">
        <v>-0.051629</v>
      </c>
      <c r="FQ568" s="13" t="n">
        <v>0.164361</v>
      </c>
      <c r="FR568" s="13" t="n">
        <v>-0.049102</v>
      </c>
      <c r="FS568" s="13" t="n">
        <v>-0.042333</v>
      </c>
      <c r="FT568" s="13" t="n">
        <v>-0.043651</v>
      </c>
      <c r="FU568" s="13" t="n">
        <v>0.027983</v>
      </c>
      <c r="FV568" s="13" t="n">
        <v>0.075292</v>
      </c>
      <c r="FW568" s="13" t="n">
        <v>0.041174</v>
      </c>
      <c r="FX568" s="13" t="n">
        <v>-0.071456</v>
      </c>
      <c r="FY568" s="13" t="n">
        <v>-0.098155</v>
      </c>
      <c r="FZ568" s="13" t="n">
        <v>-0.110132</v>
      </c>
      <c r="GA568" s="13" t="n">
        <v>0.107279</v>
      </c>
      <c r="GB568" s="13" t="n">
        <v>0.142226</v>
      </c>
      <c r="GC568" s="13" t="n">
        <v>-0.046726</v>
      </c>
    </row>
    <row r="569" customFormat="false" ht="15" hidden="false" customHeight="false" outlineLevel="0" collapsed="false">
      <c r="B569" s="8" t="str">
        <f aca="false">Deals!B569</f>
        <v>Kla Corporation</v>
      </c>
      <c r="C569" s="12" t="n">
        <v>1</v>
      </c>
      <c r="D569" s="13" t="n">
        <v>0.033942</v>
      </c>
      <c r="E569" s="13" t="n">
        <v>0.067582</v>
      </c>
      <c r="F569" s="13" t="n">
        <v>-0.191481</v>
      </c>
      <c r="G569" s="13" t="n">
        <v>0.146793</v>
      </c>
      <c r="H569" s="13" t="n">
        <v>0.153299</v>
      </c>
      <c r="I569" s="13" t="n">
        <v>0.084947</v>
      </c>
      <c r="J569" s="13" t="n">
        <v>0.078093</v>
      </c>
      <c r="K569" s="13" t="n">
        <v>0.060144</v>
      </c>
      <c r="L569" s="13" t="n">
        <v>-0.030644</v>
      </c>
      <c r="M569" s="13" t="n">
        <v>0.087331</v>
      </c>
      <c r="N569" s="13" t="n">
        <v>-0.069765</v>
      </c>
      <c r="O569" s="13" t="n">
        <v>-0.072584</v>
      </c>
      <c r="P569" s="13" t="n">
        <v>-0.064862</v>
      </c>
      <c r="Q569" s="13" t="n">
        <v>0.141575</v>
      </c>
      <c r="R569" s="13" t="n">
        <v>0.072338</v>
      </c>
      <c r="S569" s="13" t="n">
        <v>0.105251</v>
      </c>
      <c r="T569" s="13" t="n">
        <v>0.027509</v>
      </c>
      <c r="U569" s="13" t="n">
        <v>0.026573</v>
      </c>
      <c r="V569" s="13" t="n">
        <v>-0.055572</v>
      </c>
      <c r="W569" s="13" t="n">
        <v>0.017756</v>
      </c>
      <c r="X569" s="13" t="n">
        <v>0.277868</v>
      </c>
      <c r="Y569" s="13" t="n">
        <v>0.027543</v>
      </c>
      <c r="Z569" s="13" t="n">
        <v>0.081727</v>
      </c>
      <c r="AA569" s="13" t="n">
        <v>0.111258</v>
      </c>
      <c r="AB569" s="13" t="n">
        <v>0.061594</v>
      </c>
      <c r="AC569" s="13" t="n">
        <v>-0.045551</v>
      </c>
      <c r="AD569" s="13" t="n">
        <v>0.004883</v>
      </c>
      <c r="AE569" s="13" t="n">
        <v>0.023099</v>
      </c>
      <c r="AF569" s="13" t="n">
        <v>0.073872</v>
      </c>
      <c r="AG569" s="13" t="n">
        <v>-0.023552</v>
      </c>
      <c r="AH569" s="13" t="n">
        <v>-0.016031</v>
      </c>
      <c r="AI569" s="13" t="n">
        <v>0.114346</v>
      </c>
      <c r="AJ569" s="13" t="n">
        <v>0.094887</v>
      </c>
      <c r="AK569" s="13" t="n">
        <v>0.053855</v>
      </c>
      <c r="AL569" s="13" t="n">
        <v>-0.094952</v>
      </c>
      <c r="AM569" s="13" t="n">
        <v>-0.104735</v>
      </c>
      <c r="AN569" s="13" t="n">
        <v>0.050387</v>
      </c>
      <c r="AO569" s="13" t="n">
        <v>-0.127848</v>
      </c>
      <c r="AP569" s="13" t="n">
        <v>0.142799</v>
      </c>
      <c r="AQ569" s="13" t="n">
        <v>-0.125449</v>
      </c>
      <c r="AR569" s="13" t="n">
        <v>0.202018</v>
      </c>
      <c r="AS569" s="13" t="n">
        <v>-0.102753</v>
      </c>
      <c r="AT569" s="13" t="n">
        <v>-0.120594</v>
      </c>
      <c r="AU569" s="13" t="n">
        <v>0.045666</v>
      </c>
      <c r="AV569" s="13" t="n">
        <v>0.242376</v>
      </c>
      <c r="AW569" s="13" t="n">
        <v>-0.041002</v>
      </c>
      <c r="AX569" s="13" t="n">
        <v>0.040978</v>
      </c>
      <c r="AY569" s="13" t="n">
        <v>-0.033377</v>
      </c>
      <c r="AZ569" s="13" t="n">
        <v>0.052164</v>
      </c>
      <c r="BA569" s="13" t="n">
        <v>-0.031641</v>
      </c>
      <c r="BB569" s="13" t="n">
        <v>0.146039</v>
      </c>
      <c r="BC569" s="13" t="n">
        <v>0.094878</v>
      </c>
      <c r="BD569" s="13" t="n">
        <v>0.059647</v>
      </c>
      <c r="BE569" s="13" t="n">
        <v>-0.023504</v>
      </c>
      <c r="BF569" s="13" t="n">
        <v>-0.086098</v>
      </c>
      <c r="BG569" s="13" t="n">
        <v>0.02407</v>
      </c>
      <c r="BH569" s="13" t="n">
        <v>0.159506</v>
      </c>
      <c r="BI569" s="13" t="n">
        <v>0.06735</v>
      </c>
      <c r="BJ569" s="13" t="n">
        <v>0.021916</v>
      </c>
      <c r="BK569" s="13" t="n">
        <v>0.148576</v>
      </c>
      <c r="BM569" s="13" t="n">
        <v>0.032718</v>
      </c>
      <c r="BN569" s="13" t="n">
        <v>0.043915</v>
      </c>
      <c r="BO569" s="13" t="n">
        <v>-0.069033</v>
      </c>
      <c r="BP569" s="13" t="n">
        <v>0.076465</v>
      </c>
      <c r="BQ569" s="13" t="n">
        <v>0.015604</v>
      </c>
      <c r="BR569" s="13" t="n">
        <v>-0.002311</v>
      </c>
      <c r="BS569" s="13" t="n">
        <v>0.004095</v>
      </c>
      <c r="BT569" s="13" t="n">
        <v>0.03018</v>
      </c>
      <c r="BU569" s="13" t="n">
        <v>0.038716</v>
      </c>
      <c r="BV569" s="13" t="n">
        <v>0.036704</v>
      </c>
      <c r="BW569" s="13" t="n">
        <v>0.024594</v>
      </c>
      <c r="BX569" s="13" t="n">
        <v>-0.07027</v>
      </c>
      <c r="BY569" s="13" t="n">
        <v>-0.077815</v>
      </c>
      <c r="BZ569" s="13" t="n">
        <v>0.140905</v>
      </c>
      <c r="CA569" s="13" t="n">
        <v>0.056438</v>
      </c>
      <c r="CB569" s="13" t="n">
        <v>0.050972</v>
      </c>
      <c r="CC569" s="13" t="n">
        <v>0.07725</v>
      </c>
      <c r="CD569" s="13" t="n">
        <v>0.107972</v>
      </c>
      <c r="CE569" s="13" t="n">
        <v>-0.045521</v>
      </c>
      <c r="CF569" s="13" t="n">
        <v>-0.045743</v>
      </c>
      <c r="CG569" s="13" t="n">
        <v>0.107281</v>
      </c>
      <c r="CH569" s="13" t="n">
        <v>0.053002</v>
      </c>
      <c r="CI569" s="13" t="n">
        <v>-0.009351</v>
      </c>
      <c r="CJ569" s="13" t="n">
        <v>-0.005854</v>
      </c>
      <c r="CK569" s="13" t="n">
        <v>0.01839</v>
      </c>
      <c r="CL569" s="13" t="n">
        <v>0.059373</v>
      </c>
      <c r="CM569" s="13" t="n">
        <v>-0.013515</v>
      </c>
      <c r="CN569" s="13" t="n">
        <v>0.057192</v>
      </c>
      <c r="CO569" s="13" t="n">
        <v>0.032936</v>
      </c>
      <c r="CP569" s="13" t="n">
        <v>0.033156</v>
      </c>
      <c r="CQ569" s="13" t="n">
        <v>-0.052802</v>
      </c>
      <c r="CR569" s="13" t="n">
        <v>0.089956</v>
      </c>
      <c r="CS569" s="13" t="n">
        <v>0.012325</v>
      </c>
      <c r="CT569" s="13" t="n">
        <v>0.021218</v>
      </c>
      <c r="CU569" s="13" t="n">
        <v>-0.077613</v>
      </c>
      <c r="CV569" s="13" t="n">
        <v>-0.033277</v>
      </c>
      <c r="CW569" s="13" t="n">
        <v>0.048718</v>
      </c>
      <c r="CX569" s="13" t="n">
        <v>-0.10863</v>
      </c>
      <c r="CY569" s="13" t="n">
        <v>-0.030079</v>
      </c>
      <c r="CZ569" s="13" t="n">
        <v>-0.078069</v>
      </c>
      <c r="DA569" s="13" t="n">
        <v>0.127169</v>
      </c>
      <c r="DB569" s="13" t="n">
        <v>-0.053498</v>
      </c>
      <c r="DC569" s="13" t="n">
        <v>-0.100388</v>
      </c>
      <c r="DD569" s="13" t="n">
        <v>0.052883</v>
      </c>
      <c r="DE569" s="13" t="n">
        <v>0.047454</v>
      </c>
      <c r="DF569" s="13" t="n">
        <v>-0.082033</v>
      </c>
      <c r="DG569" s="13" t="n">
        <v>0.087217</v>
      </c>
      <c r="DH569" s="13" t="n">
        <v>-0.01317</v>
      </c>
      <c r="DI569" s="13" t="n">
        <v>0.081256</v>
      </c>
      <c r="DJ569" s="13" t="n">
        <v>0.01129</v>
      </c>
      <c r="DK569" s="13" t="n">
        <v>0.054991</v>
      </c>
      <c r="DL569" s="13" t="n">
        <v>0.072447</v>
      </c>
      <c r="DM569" s="13" t="n">
        <v>0.023838</v>
      </c>
      <c r="DN569" s="13" t="n">
        <v>-0.008326</v>
      </c>
      <c r="DO569" s="13" t="n">
        <v>-0.05542</v>
      </c>
      <c r="DP569" s="13" t="n">
        <v>-0.009954</v>
      </c>
      <c r="DQ569" s="13" t="n">
        <v>0.098907</v>
      </c>
      <c r="DR569" s="13" t="n">
        <v>0.037524</v>
      </c>
      <c r="DS569" s="13" t="n">
        <v>0.022668</v>
      </c>
      <c r="DT569" s="13" t="n">
        <v>0.060191</v>
      </c>
      <c r="DV569" s="13" t="n">
        <v>0.016135</v>
      </c>
      <c r="DW569" s="13" t="n">
        <v>0.032897</v>
      </c>
      <c r="DX569" s="13" t="n">
        <v>-0.06874</v>
      </c>
      <c r="DY569" s="13" t="n">
        <v>0.076675</v>
      </c>
      <c r="DZ569" s="13" t="n">
        <v>0.017491</v>
      </c>
      <c r="EA569" s="13" t="n">
        <v>-0.007688</v>
      </c>
      <c r="EB569" s="13" t="n">
        <v>-0.000523</v>
      </c>
      <c r="EC569" s="13" t="n">
        <v>0.022992</v>
      </c>
      <c r="ED569" s="13" t="n">
        <v>0.041412</v>
      </c>
      <c r="EE569" s="13" t="n">
        <v>0.025775</v>
      </c>
      <c r="EF569" s="13" t="n">
        <v>0.005438</v>
      </c>
      <c r="EG569" s="13" t="n">
        <v>-0.070463</v>
      </c>
      <c r="EH569" s="13" t="n">
        <v>-0.11985</v>
      </c>
      <c r="EI569" s="13" t="n">
        <v>0.139924</v>
      </c>
      <c r="EJ569" s="13" t="n">
        <v>0.089001</v>
      </c>
      <c r="EK569" s="13" t="n">
        <v>0.018928</v>
      </c>
      <c r="EL569" s="13" t="n">
        <v>0.070143</v>
      </c>
      <c r="EM569" s="13" t="n">
        <v>0.054124</v>
      </c>
      <c r="EN569" s="13" t="n">
        <v>-0.020604</v>
      </c>
      <c r="EO569" s="13" t="n">
        <v>-0.021628</v>
      </c>
      <c r="EP569" s="13" t="n">
        <v>0.130555</v>
      </c>
      <c r="EQ569" s="13" t="n">
        <v>0.041795</v>
      </c>
      <c r="ER569" s="13" t="n">
        <v>-0.018249</v>
      </c>
      <c r="ES569" s="13" t="n">
        <v>0.019443</v>
      </c>
      <c r="ET569" s="13" t="n">
        <v>0.020896</v>
      </c>
      <c r="EU569" s="13" t="n">
        <v>0.053291</v>
      </c>
      <c r="EV569" s="13" t="n">
        <v>-0.004423</v>
      </c>
      <c r="EW569" s="13" t="n">
        <v>0.043268</v>
      </c>
      <c r="EX569" s="13" t="n">
        <v>0.030241</v>
      </c>
      <c r="EY569" s="13" t="n">
        <v>0.029029</v>
      </c>
      <c r="EZ569" s="13" t="n">
        <v>-0.051931</v>
      </c>
      <c r="FA569" s="13" t="n">
        <v>0.076494</v>
      </c>
      <c r="FB569" s="13" t="n">
        <v>-0.023675</v>
      </c>
      <c r="FC569" s="13" t="n">
        <v>0.027244</v>
      </c>
      <c r="FD569" s="13" t="n">
        <v>-0.105932</v>
      </c>
      <c r="FE569" s="13" t="n">
        <v>-0.028087</v>
      </c>
      <c r="FF569" s="13" t="n">
        <v>0.024591</v>
      </c>
      <c r="FG569" s="13" t="n">
        <v>-0.102794</v>
      </c>
      <c r="FH569" s="13" t="n">
        <v>-0.042047</v>
      </c>
      <c r="FI569" s="13" t="n">
        <v>-0.081421</v>
      </c>
      <c r="FJ569" s="13" t="n">
        <v>0.115932</v>
      </c>
      <c r="FK569" s="13" t="n">
        <v>-0.040409</v>
      </c>
      <c r="FL569" s="13" t="n">
        <v>-0.09131</v>
      </c>
      <c r="FM569" s="13" t="n">
        <v>0.077555</v>
      </c>
      <c r="FN569" s="13" t="n">
        <v>0.068696</v>
      </c>
      <c r="FO569" s="13" t="n">
        <v>-0.064949</v>
      </c>
      <c r="FP569" s="13" t="n">
        <v>0.083649</v>
      </c>
      <c r="FQ569" s="13" t="n">
        <v>-0.013406</v>
      </c>
      <c r="FR569" s="13" t="n">
        <v>0.044705</v>
      </c>
      <c r="FS569" s="13" t="n">
        <v>-0.010179</v>
      </c>
      <c r="FT569" s="13" t="n">
        <v>0.017315</v>
      </c>
      <c r="FU569" s="13" t="n">
        <v>0.073915</v>
      </c>
      <c r="FV569" s="13" t="n">
        <v>0.027187</v>
      </c>
      <c r="FW569" s="13" t="n">
        <v>-0.023523</v>
      </c>
      <c r="FX569" s="13" t="n">
        <v>-0.051409</v>
      </c>
      <c r="FY569" s="13" t="n">
        <v>-0.03327</v>
      </c>
      <c r="FZ569" s="13" t="n">
        <v>0.105435</v>
      </c>
      <c r="GA569" s="13" t="n">
        <v>0.064066</v>
      </c>
      <c r="GB569" s="13" t="n">
        <v>0.005583</v>
      </c>
      <c r="GC569" s="13" t="n">
        <v>0.053753</v>
      </c>
    </row>
    <row r="570" customFormat="false" ht="15" hidden="false" customHeight="false" outlineLevel="0" collapsed="false">
      <c r="B570" s="8" t="str">
        <f aca="false">Deals!B570</f>
        <v>Conmed Corporation</v>
      </c>
      <c r="C570" s="12" t="n">
        <v>1</v>
      </c>
      <c r="D570" s="13" t="n">
        <v>0.084265</v>
      </c>
      <c r="E570" s="13" t="n">
        <v>-0.03787</v>
      </c>
      <c r="F570" s="13" t="n">
        <v>0.005623</v>
      </c>
      <c r="G570" s="13" t="n">
        <v>0.065731</v>
      </c>
      <c r="H570" s="13" t="n">
        <v>0.020802</v>
      </c>
      <c r="I570" s="13" t="n">
        <v>0.153635</v>
      </c>
      <c r="J570" s="13" t="n">
        <v>-0.043862</v>
      </c>
      <c r="K570" s="13" t="n">
        <v>0.144254</v>
      </c>
      <c r="L570" s="13" t="n">
        <v>0.02954</v>
      </c>
      <c r="M570" s="13" t="n">
        <v>-0.010947</v>
      </c>
      <c r="N570" s="13" t="n">
        <v>-0.090763</v>
      </c>
      <c r="O570" s="13" t="n">
        <v>-0.069237</v>
      </c>
      <c r="P570" s="13" t="n">
        <v>-0.392751</v>
      </c>
      <c r="Q570" s="13" t="n">
        <v>0.290554</v>
      </c>
      <c r="R570" s="13" t="n">
        <v>-0.006765</v>
      </c>
      <c r="S570" s="13" t="n">
        <v>-0.016619</v>
      </c>
      <c r="T570" s="13" t="n">
        <v>0.146548</v>
      </c>
      <c r="U570" s="13" t="n">
        <v>0.045675</v>
      </c>
      <c r="V570" s="13" t="n">
        <v>-0.086201</v>
      </c>
      <c r="W570" s="13" t="n">
        <v>-0.008898</v>
      </c>
      <c r="X570" s="13" t="n">
        <v>0.306785</v>
      </c>
      <c r="Y570" s="13" t="n">
        <v>0.101188</v>
      </c>
      <c r="Z570" s="13" t="n">
        <v>-0.000893</v>
      </c>
      <c r="AA570" s="13" t="n">
        <v>0.099732</v>
      </c>
      <c r="AB570" s="13" t="n">
        <v>0.062815</v>
      </c>
      <c r="AC570" s="13" t="n">
        <v>0.079332</v>
      </c>
      <c r="AD570" s="13" t="n">
        <v>-0.023129</v>
      </c>
      <c r="AE570" s="13" t="n">
        <v>-0.000436</v>
      </c>
      <c r="AF570" s="13" t="n">
        <v>0.003711</v>
      </c>
      <c r="AG570" s="13" t="n">
        <v>-0.047847</v>
      </c>
      <c r="AH570" s="13" t="n">
        <v>-0.00236</v>
      </c>
      <c r="AI570" s="13" t="n">
        <v>0.118092</v>
      </c>
      <c r="AJ570" s="13" t="n">
        <v>-0.101313</v>
      </c>
      <c r="AK570" s="13" t="n">
        <v>0.079872</v>
      </c>
      <c r="AL570" s="13" t="n">
        <v>-0.029486</v>
      </c>
      <c r="AM570" s="13" t="n">
        <v>0.062364</v>
      </c>
      <c r="AN570" s="13" t="n">
        <v>0.01772</v>
      </c>
      <c r="AO570" s="13" t="n">
        <v>-0.104948</v>
      </c>
      <c r="AP570" s="13" t="n">
        <v>-0.125376</v>
      </c>
      <c r="AQ570" s="13" t="n">
        <v>-0.174822</v>
      </c>
      <c r="AR570" s="13" t="n">
        <v>0.019528</v>
      </c>
      <c r="AS570" s="13" t="n">
        <v>-0.092799</v>
      </c>
      <c r="AT570" s="13" t="n">
        <v>-0.092582</v>
      </c>
      <c r="AU570" s="13" t="n">
        <v>-0.005488</v>
      </c>
      <c r="AV570" s="13" t="n">
        <v>0.039132</v>
      </c>
      <c r="AW570" s="13" t="n">
        <v>0.072299</v>
      </c>
      <c r="AX570" s="13" t="n">
        <v>0.080325</v>
      </c>
      <c r="AY570" s="13" t="n">
        <v>0.00449</v>
      </c>
      <c r="AZ570" s="13" t="n">
        <v>0.081817</v>
      </c>
      <c r="BA570" s="13" t="n">
        <v>0.209031</v>
      </c>
      <c r="BB570" s="13" t="n">
        <v>-0.034005</v>
      </c>
      <c r="BC570" s="13" t="n">
        <v>0.121929</v>
      </c>
      <c r="BD570" s="13" t="n">
        <v>-0.109206</v>
      </c>
      <c r="BE570" s="13" t="n">
        <v>-0.079223</v>
      </c>
      <c r="BF570" s="13" t="n">
        <v>-0.093397</v>
      </c>
      <c r="BG570" s="13" t="n">
        <v>-0.033614</v>
      </c>
      <c r="BH570" s="13" t="n">
        <v>0.100657</v>
      </c>
      <c r="BI570" s="13" t="n">
        <v>0.022746</v>
      </c>
      <c r="BJ570" s="13" t="n">
        <v>-0.12702</v>
      </c>
      <c r="BK570" s="13" t="n">
        <v>-0.159833</v>
      </c>
      <c r="BM570" s="13" t="n">
        <v>-0.018345</v>
      </c>
      <c r="BN570" s="13" t="n">
        <v>0.044649</v>
      </c>
      <c r="BO570" s="13" t="n">
        <v>-0.082817</v>
      </c>
      <c r="BP570" s="13" t="n">
        <v>0.081164</v>
      </c>
      <c r="BQ570" s="13" t="n">
        <v>0.017156</v>
      </c>
      <c r="BR570" s="13" t="n">
        <v>-0.042057</v>
      </c>
      <c r="BS570" s="13" t="n">
        <v>0.012578</v>
      </c>
      <c r="BT570" s="13" t="n">
        <v>0.025955</v>
      </c>
      <c r="BU570" s="13" t="n">
        <v>0.030184</v>
      </c>
      <c r="BV570" s="13" t="n">
        <v>0.031672</v>
      </c>
      <c r="BW570" s="13" t="n">
        <v>-0.011484</v>
      </c>
      <c r="BX570" s="13" t="n">
        <v>-0.068037</v>
      </c>
      <c r="BY570" s="13" t="n">
        <v>-0.187323</v>
      </c>
      <c r="BZ570" s="13" t="n">
        <v>0.135259</v>
      </c>
      <c r="CA570" s="13" t="n">
        <v>0.091913</v>
      </c>
      <c r="CB570" s="13" t="n">
        <v>0.012826</v>
      </c>
      <c r="CC570" s="13" t="n">
        <v>0.037942</v>
      </c>
      <c r="CD570" s="13" t="n">
        <v>0.055215</v>
      </c>
      <c r="CE570" s="13" t="n">
        <v>-0.011854</v>
      </c>
      <c r="CF570" s="13" t="n">
        <v>0.020769</v>
      </c>
      <c r="CG570" s="13" t="n">
        <v>0.176056</v>
      </c>
      <c r="CH570" s="13" t="n">
        <v>0.08836</v>
      </c>
      <c r="CI570" s="13" t="n">
        <v>0.00942</v>
      </c>
      <c r="CJ570" s="13" t="n">
        <v>0.079959</v>
      </c>
      <c r="CK570" s="13" t="n">
        <v>0.025467</v>
      </c>
      <c r="CL570" s="13" t="n">
        <v>0.039993</v>
      </c>
      <c r="CM570" s="13" t="n">
        <v>-0.007853</v>
      </c>
      <c r="CN570" s="13" t="n">
        <v>0.001045</v>
      </c>
      <c r="CO570" s="13" t="n">
        <v>-0.008307</v>
      </c>
      <c r="CP570" s="13" t="n">
        <v>0.01354</v>
      </c>
      <c r="CQ570" s="13" t="n">
        <v>-0.039939</v>
      </c>
      <c r="CR570" s="13" t="n">
        <v>0.038484</v>
      </c>
      <c r="CS570" s="13" t="n">
        <v>-0.021291</v>
      </c>
      <c r="CT570" s="13" t="n">
        <v>0.044855</v>
      </c>
      <c r="CU570" s="13" t="n">
        <v>-0.101419</v>
      </c>
      <c r="CV570" s="13" t="n">
        <v>0.005679</v>
      </c>
      <c r="CW570" s="13" t="n">
        <v>0.008371</v>
      </c>
      <c r="CX570" s="13" t="n">
        <v>-0.076092</v>
      </c>
      <c r="CY570" s="13" t="n">
        <v>0.009316</v>
      </c>
      <c r="CZ570" s="13" t="n">
        <v>-0.073263</v>
      </c>
      <c r="DA570" s="13" t="n">
        <v>0.117887</v>
      </c>
      <c r="DB570" s="13" t="n">
        <v>-0.03435</v>
      </c>
      <c r="DC570" s="13" t="n">
        <v>-0.091984</v>
      </c>
      <c r="DD570" s="13" t="n">
        <v>0.09267</v>
      </c>
      <c r="DE570" s="13" t="n">
        <v>0.054291</v>
      </c>
      <c r="DF570" s="13" t="n">
        <v>-0.075471</v>
      </c>
      <c r="DG570" s="13" t="n">
        <v>0.127305</v>
      </c>
      <c r="DH570" s="13" t="n">
        <v>-0.012527</v>
      </c>
      <c r="DI570" s="13" t="n">
        <v>-0.00927</v>
      </c>
      <c r="DJ570" s="13" t="n">
        <v>-0.004757</v>
      </c>
      <c r="DK570" s="13" t="n">
        <v>-0.021191</v>
      </c>
      <c r="DL570" s="13" t="n">
        <v>0.089021</v>
      </c>
      <c r="DM570" s="13" t="n">
        <v>0.032669</v>
      </c>
      <c r="DN570" s="13" t="n">
        <v>-0.044226</v>
      </c>
      <c r="DO570" s="13" t="n">
        <v>-0.046387</v>
      </c>
      <c r="DP570" s="13" t="n">
        <v>-0.06206</v>
      </c>
      <c r="DQ570" s="13" t="n">
        <v>0.074219</v>
      </c>
      <c r="DR570" s="13" t="n">
        <v>0.108568</v>
      </c>
      <c r="DS570" s="13" t="n">
        <v>-0.030991</v>
      </c>
      <c r="DT570" s="13" t="n">
        <v>0.05521</v>
      </c>
      <c r="DV570" s="13" t="n">
        <v>-0.025629</v>
      </c>
      <c r="DW570" s="13" t="n">
        <v>0.044085</v>
      </c>
      <c r="DX570" s="13" t="n">
        <v>-0.095558</v>
      </c>
      <c r="DY570" s="13" t="n">
        <v>0.084122</v>
      </c>
      <c r="DZ570" s="13" t="n">
        <v>0.016233</v>
      </c>
      <c r="EA570" s="13" t="n">
        <v>-0.042869</v>
      </c>
      <c r="EB570" s="13" t="n">
        <v>0.012393</v>
      </c>
      <c r="EC570" s="13" t="n">
        <v>0.025273</v>
      </c>
      <c r="ED570" s="13" t="n">
        <v>0.039554</v>
      </c>
      <c r="EE570" s="13" t="n">
        <v>0.031341</v>
      </c>
      <c r="EF570" s="13" t="n">
        <v>-0.009539</v>
      </c>
      <c r="EG570" s="13" t="n">
        <v>-0.071545</v>
      </c>
      <c r="EH570" s="13" t="n">
        <v>-0.192857</v>
      </c>
      <c r="EI570" s="13" t="n">
        <v>0.14683</v>
      </c>
      <c r="EJ570" s="13" t="n">
        <v>0.098247</v>
      </c>
      <c r="EK570" s="13" t="n">
        <v>0.014031</v>
      </c>
      <c r="EL570" s="13" t="n">
        <v>0.039286</v>
      </c>
      <c r="EM570" s="13" t="n">
        <v>0.050398</v>
      </c>
      <c r="EN570" s="13" t="n">
        <v>-0.010098</v>
      </c>
      <c r="EO570" s="13" t="n">
        <v>0.031145</v>
      </c>
      <c r="EP570" s="13" t="n">
        <v>0.183067</v>
      </c>
      <c r="EQ570" s="13" t="n">
        <v>0.08896</v>
      </c>
      <c r="ER570" s="13" t="n">
        <v>0.013987</v>
      </c>
      <c r="ES570" s="13" t="n">
        <v>0.089016</v>
      </c>
      <c r="ET570" s="13" t="n">
        <v>0.028616</v>
      </c>
      <c r="EU570" s="13" t="n">
        <v>0.03792</v>
      </c>
      <c r="EV570" s="13" t="n">
        <v>-0.009349</v>
      </c>
      <c r="EW570" s="13" t="n">
        <v>0.003632</v>
      </c>
      <c r="EX570" s="13" t="n">
        <v>-0.007576</v>
      </c>
      <c r="EY570" s="13" t="n">
        <v>0.0162</v>
      </c>
      <c r="EZ570" s="13" t="n">
        <v>-0.038653</v>
      </c>
      <c r="FA570" s="13" t="n">
        <v>0.035353</v>
      </c>
      <c r="FB570" s="13" t="n">
        <v>-0.023202</v>
      </c>
      <c r="FC570" s="13" t="n">
        <v>0.045936</v>
      </c>
      <c r="FD570" s="13" t="n">
        <v>-0.099006</v>
      </c>
      <c r="FE570" s="13" t="n">
        <v>-0.001334</v>
      </c>
      <c r="FF570" s="13" t="n">
        <v>0.010422</v>
      </c>
      <c r="FG570" s="13" t="n">
        <v>-0.081153</v>
      </c>
      <c r="FH570" s="13" t="n">
        <v>0.007554</v>
      </c>
      <c r="FI570" s="13" t="n">
        <v>-0.063068</v>
      </c>
      <c r="FJ570" s="13" t="n">
        <v>0.12091</v>
      </c>
      <c r="FK570" s="13" t="n">
        <v>-0.033799</v>
      </c>
      <c r="FL570" s="13" t="n">
        <v>-0.094081</v>
      </c>
      <c r="FM570" s="13" t="n">
        <v>0.091652</v>
      </c>
      <c r="FN570" s="13" t="n">
        <v>0.062795</v>
      </c>
      <c r="FO570" s="13" t="n">
        <v>-0.069898</v>
      </c>
      <c r="FP570" s="13" t="n">
        <v>0.136796</v>
      </c>
      <c r="FQ570" s="13" t="n">
        <v>-0.019023</v>
      </c>
      <c r="FR570" s="13" t="n">
        <v>-0.011326</v>
      </c>
      <c r="FS570" s="13" t="n">
        <v>-0.003019</v>
      </c>
      <c r="FT570" s="13" t="n">
        <v>-0.022705</v>
      </c>
      <c r="FU570" s="13" t="n">
        <v>0.084591</v>
      </c>
      <c r="FV570" s="13" t="n">
        <v>0.036865</v>
      </c>
      <c r="FW570" s="13" t="n">
        <v>-0.046647</v>
      </c>
      <c r="FX570" s="13" t="n">
        <v>-0.049839</v>
      </c>
      <c r="FY570" s="13" t="n">
        <v>-0.066086</v>
      </c>
      <c r="FZ570" s="13" t="n">
        <v>0.082842</v>
      </c>
      <c r="GA570" s="13" t="n">
        <v>0.115153</v>
      </c>
      <c r="GB570" s="13" t="n">
        <v>-0.037422</v>
      </c>
      <c r="GC570" s="13" t="n">
        <v>0.047999</v>
      </c>
    </row>
    <row r="571" customFormat="false" ht="15" hidden="false" customHeight="false" outlineLevel="0" collapsed="false">
      <c r="B571" s="8" t="str">
        <f aca="false">Deals!B571</f>
        <v>Zix Corp</v>
      </c>
      <c r="C571" s="12" t="n">
        <v>1</v>
      </c>
      <c r="D571" s="13" t="n">
        <v>-0.238095</v>
      </c>
      <c r="E571" s="13" t="n">
        <v>0.184593</v>
      </c>
      <c r="F571" s="13" t="n">
        <v>0.099387</v>
      </c>
      <c r="G571" s="13" t="n">
        <v>0.014509</v>
      </c>
      <c r="H571" s="13" t="n">
        <v>0.0022</v>
      </c>
      <c r="I571" s="13" t="n">
        <v>-0.193194</v>
      </c>
      <c r="J571" s="13" t="n">
        <v>-0.014966</v>
      </c>
      <c r="K571" s="13" t="n">
        <v>-0.087017</v>
      </c>
      <c r="L571" s="13" t="n">
        <v>0.140696</v>
      </c>
      <c r="M571" s="13" t="n">
        <v>-0.100796</v>
      </c>
      <c r="N571" s="13" t="n">
        <v>-0.004425</v>
      </c>
      <c r="O571" s="13" t="n">
        <v>0.167407</v>
      </c>
      <c r="P571" s="13" t="n">
        <v>-0.453046</v>
      </c>
      <c r="Q571" s="13" t="n">
        <v>0.271462</v>
      </c>
      <c r="R571" s="13" t="n">
        <v>0.226277</v>
      </c>
      <c r="S571" s="13" t="n">
        <v>0.026786</v>
      </c>
      <c r="T571" s="13" t="n">
        <v>0.031884</v>
      </c>
      <c r="U571" s="13" t="n">
        <v>-0.148876</v>
      </c>
      <c r="V571" s="13" t="n">
        <v>-0.036304</v>
      </c>
      <c r="W571" s="13" t="n">
        <v>0.049658</v>
      </c>
      <c r="X571" s="13" t="n">
        <v>0.174551</v>
      </c>
      <c r="Y571" s="13" t="n">
        <v>0.198611</v>
      </c>
      <c r="Z571" s="13" t="n">
        <v>-0.05562</v>
      </c>
      <c r="AA571" s="13" t="n">
        <v>-0.094479</v>
      </c>
      <c r="AB571" s="13" t="n">
        <v>0.023035</v>
      </c>
      <c r="AC571" s="13" t="n">
        <v>0.044371</v>
      </c>
      <c r="AD571" s="13" t="n">
        <v>-0.116043</v>
      </c>
      <c r="AE571" s="13" t="n">
        <v>0.011478</v>
      </c>
      <c r="AF571" s="13" t="n">
        <v>0.051064</v>
      </c>
      <c r="AG571" s="13" t="n">
        <v>0.044534</v>
      </c>
      <c r="AH571" s="13" t="n">
        <v>-0.086563</v>
      </c>
      <c r="AI571" s="13" t="n">
        <v>0.19802</v>
      </c>
      <c r="AJ571" s="13" t="n">
        <v>0</v>
      </c>
      <c r="AK571" s="13" t="n">
        <v>-0.067665</v>
      </c>
      <c r="AL571" s="13" t="n">
        <v>-0.158681</v>
      </c>
      <c r="AM571" s="13" t="n">
        <v>-0.015223</v>
      </c>
      <c r="AN571" s="13" t="n">
        <v>0.008697</v>
      </c>
      <c r="AO571" s="13" t="n">
        <v>-0.161376</v>
      </c>
      <c r="AP571" s="13" t="n">
        <v>-0.055295</v>
      </c>
      <c r="AQ571" s="13" t="n">
        <v>-0.065598</v>
      </c>
      <c r="AR571" s="13" t="n">
        <v>0.149652</v>
      </c>
      <c r="AS571" s="13" t="n">
        <v>0.036347</v>
      </c>
      <c r="AT571" s="13" t="n">
        <v>-0.129015</v>
      </c>
      <c r="AU571" s="13" t="n">
        <v>0.033099</v>
      </c>
      <c r="AV571" s="13" t="n">
        <v>-0.060405</v>
      </c>
      <c r="AW571" s="13" t="n">
        <v>-0.065045</v>
      </c>
      <c r="AX571" s="13" t="n">
        <v>0.154106</v>
      </c>
      <c r="AY571" s="13" t="n">
        <v>-0.040771</v>
      </c>
      <c r="AZ571" s="13" t="n">
        <v>-0.103145</v>
      </c>
      <c r="BA571" s="13" t="n">
        <v>0.01904</v>
      </c>
      <c r="BB571" s="13" t="n">
        <v>0.045464</v>
      </c>
      <c r="BC571" s="13" t="n">
        <v>0.07288</v>
      </c>
      <c r="BD571" s="13" t="n">
        <v>0.023517</v>
      </c>
      <c r="BE571" s="13" t="n">
        <v>-0.116052</v>
      </c>
      <c r="BF571" s="13" t="n">
        <v>-0.083019</v>
      </c>
      <c r="BG571" s="13" t="n">
        <v>-0.097033</v>
      </c>
      <c r="BH571" s="13" t="n">
        <v>0.049912</v>
      </c>
      <c r="BI571" s="13" t="n">
        <v>0.150898</v>
      </c>
      <c r="BJ571" s="13" t="n">
        <v>0.006965</v>
      </c>
      <c r="BK571" s="13" t="n">
        <v>0.099101</v>
      </c>
      <c r="BM571" s="13" t="n">
        <v>0.007498</v>
      </c>
      <c r="BN571" s="13" t="n">
        <v>0.007617</v>
      </c>
      <c r="BO571" s="13" t="n">
        <v>-0.058013</v>
      </c>
      <c r="BP571" s="13" t="n">
        <v>0.074806</v>
      </c>
      <c r="BQ571" s="13" t="n">
        <v>-0.031092</v>
      </c>
      <c r="BR571" s="13" t="n">
        <v>-0.04019</v>
      </c>
      <c r="BS571" s="13" t="n">
        <v>-0.035549</v>
      </c>
      <c r="BT571" s="13" t="n">
        <v>0.005759</v>
      </c>
      <c r="BU571" s="13" t="n">
        <v>0.079407</v>
      </c>
      <c r="BV571" s="13" t="n">
        <v>0.038663</v>
      </c>
      <c r="BW571" s="13" t="n">
        <v>-0.013578</v>
      </c>
      <c r="BX571" s="13" t="n">
        <v>-0.061052</v>
      </c>
      <c r="BY571" s="13" t="n">
        <v>-0.211592</v>
      </c>
      <c r="BZ571" s="13" t="n">
        <v>0.243389</v>
      </c>
      <c r="CA571" s="13" t="n">
        <v>0.122445</v>
      </c>
      <c r="CB571" s="13" t="n">
        <v>0.10584</v>
      </c>
      <c r="CC571" s="13" t="n">
        <v>0.003305</v>
      </c>
      <c r="CD571" s="13" t="n">
        <v>0.034207</v>
      </c>
      <c r="CE571" s="13" t="n">
        <v>-0.013466</v>
      </c>
      <c r="CF571" s="13" t="n">
        <v>-0.026753</v>
      </c>
      <c r="CG571" s="13" t="n">
        <v>0.2576</v>
      </c>
      <c r="CH571" s="13" t="n">
        <v>0.125156</v>
      </c>
      <c r="CI571" s="13" t="n">
        <v>0.165083</v>
      </c>
      <c r="CJ571" s="13" t="n">
        <v>0.083909</v>
      </c>
      <c r="CK571" s="13" t="n">
        <v>-0.055244</v>
      </c>
      <c r="CL571" s="13" t="n">
        <v>-0.027003</v>
      </c>
      <c r="CM571" s="13" t="n">
        <v>0.018956</v>
      </c>
      <c r="CN571" s="13" t="n">
        <v>0.083779</v>
      </c>
      <c r="CO571" s="13" t="n">
        <v>-0.103342</v>
      </c>
      <c r="CP571" s="13" t="n">
        <v>0.025586</v>
      </c>
      <c r="CQ571" s="13" t="n">
        <v>-0.056338</v>
      </c>
      <c r="CR571" s="13" t="n">
        <v>0.018208</v>
      </c>
      <c r="CS571" s="13" t="n">
        <v>-0.08429</v>
      </c>
      <c r="CT571" s="13" t="n">
        <v>-0.067665</v>
      </c>
      <c r="CU571" s="13" t="n">
        <v>-0.158681</v>
      </c>
      <c r="CV571" s="13" t="n">
        <v>-0.015223</v>
      </c>
      <c r="CW571" s="13" t="n">
        <v>0.008697</v>
      </c>
      <c r="CX571" s="13" t="n">
        <v>-0.161376</v>
      </c>
      <c r="CY571" s="13" t="n">
        <v>-0.055295</v>
      </c>
      <c r="CZ571" s="13" t="n">
        <v>-0.065598</v>
      </c>
      <c r="DA571" s="13" t="n">
        <v>0.149652</v>
      </c>
      <c r="DB571" s="13" t="n">
        <v>0.036347</v>
      </c>
      <c r="DC571" s="13" t="n">
        <v>-0.129015</v>
      </c>
      <c r="DD571" s="13" t="n">
        <v>0.033099</v>
      </c>
      <c r="DE571" s="13" t="n">
        <v>-0.060405</v>
      </c>
      <c r="DF571" s="13" t="n">
        <v>-0.065045</v>
      </c>
      <c r="DG571" s="13" t="n">
        <v>0.154106</v>
      </c>
      <c r="DH571" s="13" t="n">
        <v>-0.040771</v>
      </c>
      <c r="DI571" s="13" t="n">
        <v>-0.103145</v>
      </c>
      <c r="DJ571" s="13" t="n">
        <v>0.01904</v>
      </c>
      <c r="DK571" s="13" t="n">
        <v>0.045464</v>
      </c>
      <c r="DL571" s="13" t="n">
        <v>0.07288</v>
      </c>
      <c r="DM571" s="13" t="n">
        <v>0.023517</v>
      </c>
      <c r="DN571" s="13" t="n">
        <v>-0.116052</v>
      </c>
      <c r="DO571" s="13" t="n">
        <v>-0.083019</v>
      </c>
      <c r="DP571" s="13" t="n">
        <v>-0.097033</v>
      </c>
      <c r="DQ571" s="13" t="n">
        <v>0.049912</v>
      </c>
      <c r="DR571" s="13" t="n">
        <v>0.150898</v>
      </c>
      <c r="DS571" s="13" t="n">
        <v>0.006965</v>
      </c>
      <c r="DT571" s="13" t="n">
        <v>0.099101</v>
      </c>
      <c r="DV571" s="13" t="n">
        <v>0.006269</v>
      </c>
      <c r="DW571" s="13" t="n">
        <v>0.008109</v>
      </c>
      <c r="DX571" s="13" t="n">
        <v>-0.078718</v>
      </c>
      <c r="DY571" s="13" t="n">
        <v>0.051518</v>
      </c>
      <c r="DZ571" s="13" t="n">
        <v>-0.035827</v>
      </c>
      <c r="EA571" s="13" t="n">
        <v>-0.03769</v>
      </c>
      <c r="EB571" s="13" t="n">
        <v>-0.033765</v>
      </c>
      <c r="EC571" s="13" t="n">
        <v>0.01837</v>
      </c>
      <c r="ED571" s="13" t="n">
        <v>0.064563</v>
      </c>
      <c r="EE571" s="13" t="n">
        <v>0.045247</v>
      </c>
      <c r="EF571" s="13" t="n">
        <v>0.0003</v>
      </c>
      <c r="EG571" s="13" t="n">
        <v>-0.077165</v>
      </c>
      <c r="EH571" s="13" t="n">
        <v>-0.212237</v>
      </c>
      <c r="EI571" s="13" t="n">
        <v>0.263043</v>
      </c>
      <c r="EJ571" s="13" t="n">
        <v>0.133555</v>
      </c>
      <c r="EK571" s="13" t="n">
        <v>0.113378</v>
      </c>
      <c r="EL571" s="13" t="n">
        <v>0.005489</v>
      </c>
      <c r="EM571" s="13" t="n">
        <v>0.023577</v>
      </c>
      <c r="EN571" s="13" t="n">
        <v>-0.00344</v>
      </c>
      <c r="EO571" s="13" t="n">
        <v>-0.02979</v>
      </c>
      <c r="EP571" s="13" t="n">
        <v>0.230637</v>
      </c>
      <c r="EQ571" s="13" t="n">
        <v>0.140616</v>
      </c>
      <c r="ER571" s="13" t="n">
        <v>0.22543</v>
      </c>
      <c r="ES571" s="13" t="n">
        <v>0.091176</v>
      </c>
      <c r="ET571" s="13" t="n">
        <v>-0.028298</v>
      </c>
      <c r="EU571" s="13" t="n">
        <v>-0.037297</v>
      </c>
      <c r="EV571" s="13" t="n">
        <v>0.011387</v>
      </c>
      <c r="EW571" s="13" t="n">
        <v>0.070936</v>
      </c>
      <c r="EX571" s="13" t="n">
        <v>-0.104703</v>
      </c>
      <c r="EY571" s="13" t="n">
        <v>0.017921</v>
      </c>
      <c r="EZ571" s="13" t="n">
        <v>-0.072222</v>
      </c>
      <c r="FA571" s="13" t="n">
        <v>-0.016606</v>
      </c>
      <c r="FB571" s="13" t="n">
        <v>-0.11212</v>
      </c>
      <c r="FC571" s="13" t="n">
        <v>-0.094973</v>
      </c>
      <c r="FD571" s="13" t="n">
        <v>-0.138658</v>
      </c>
      <c r="FE571" s="13" t="n">
        <v>-0.029596</v>
      </c>
      <c r="FF571" s="13" t="n">
        <v>0.039724</v>
      </c>
      <c r="FG571" s="13" t="n">
        <v>-0.185483</v>
      </c>
      <c r="FH571" s="13" t="n">
        <v>-0.085558</v>
      </c>
      <c r="FI571" s="13" t="n">
        <v>-0.034031</v>
      </c>
      <c r="FJ571" s="13" t="n">
        <v>0.106342</v>
      </c>
      <c r="FK571" s="13" t="n">
        <v>0.064099</v>
      </c>
      <c r="FL571" s="13" t="n">
        <v>-0.127659</v>
      </c>
      <c r="FM571" s="13" t="n">
        <v>0.015749</v>
      </c>
      <c r="FN571" s="13" t="n">
        <v>-0.055527</v>
      </c>
      <c r="FO571" s="13" t="n">
        <v>-0.057586</v>
      </c>
      <c r="FP571" s="13" t="n">
        <v>0.164074</v>
      </c>
      <c r="FQ571" s="13" t="n">
        <v>-0.054561</v>
      </c>
      <c r="FR571" s="13" t="n">
        <v>-0.11631</v>
      </c>
      <c r="FS571" s="13" t="n">
        <v>-0.010131</v>
      </c>
      <c r="FT571" s="13" t="n">
        <v>0.044679</v>
      </c>
      <c r="FU571" s="13" t="n">
        <v>0.013592</v>
      </c>
      <c r="FV571" s="13" t="n">
        <v>-0.009781</v>
      </c>
      <c r="FW571" s="13" t="n">
        <v>-0.080373</v>
      </c>
      <c r="FX571" s="13" t="n">
        <v>-0.096684</v>
      </c>
      <c r="FY571" s="13" t="n">
        <v>-0.081711</v>
      </c>
      <c r="FZ571" s="13" t="n">
        <v>0.057956</v>
      </c>
      <c r="GA571" s="13" t="n">
        <v>0.096736</v>
      </c>
      <c r="GB571" s="13" t="n">
        <v>-0.043898</v>
      </c>
      <c r="GC571" s="13" t="n">
        <v>0.07111</v>
      </c>
    </row>
    <row r="572" customFormat="false" ht="15" hidden="false" customHeight="false" outlineLevel="0" collapsed="false">
      <c r="B572" s="8" t="str">
        <f aca="false">Deals!B572</f>
        <v>Chesapeake Energy Corporation</v>
      </c>
      <c r="C572" s="12" t="n">
        <v>1</v>
      </c>
      <c r="D572" s="13" t="n">
        <v>0.047297</v>
      </c>
      <c r="E572" s="13" t="n">
        <v>-0.06129</v>
      </c>
      <c r="F572" s="13" t="n">
        <v>-0.340206</v>
      </c>
      <c r="G572" s="13" t="n">
        <v>0.015625</v>
      </c>
      <c r="H572" s="13" t="n">
        <v>-0.071795</v>
      </c>
      <c r="I572" s="13" t="n">
        <v>-0.20442</v>
      </c>
      <c r="J572" s="13" t="n">
        <v>-0.020833</v>
      </c>
      <c r="K572" s="13" t="n">
        <v>-0.049645</v>
      </c>
      <c r="L572" s="13" t="n">
        <v>-0.555746</v>
      </c>
      <c r="M572" s="13" t="n">
        <v>0.386864</v>
      </c>
      <c r="N572" s="13" t="n">
        <v>-0.380087</v>
      </c>
      <c r="O572" s="13" t="n">
        <v>-0.462681</v>
      </c>
      <c r="P572" s="13" t="n">
        <v>-0.372</v>
      </c>
      <c r="Q572" s="13" t="n">
        <v>-0.493341</v>
      </c>
      <c r="R572" s="13" t="n">
        <v>-0.256571</v>
      </c>
      <c r="S572" s="13" t="n">
        <v>-0.009049</v>
      </c>
      <c r="T572" s="13" t="n">
        <v>0.060667</v>
      </c>
      <c r="U572" s="13" t="n">
        <v>0.04837</v>
      </c>
      <c r="V572" s="13" t="n">
        <v>-0.036757</v>
      </c>
      <c r="W572" s="13" t="n">
        <v>0.014828</v>
      </c>
      <c r="X572" s="13" t="n">
        <v>0.168167</v>
      </c>
      <c r="Y572" s="13" t="n">
        <v>0.045756</v>
      </c>
      <c r="Z572" s="13" t="n">
        <v>-0.002059</v>
      </c>
      <c r="AA572" s="13" t="n">
        <v>0.092254</v>
      </c>
      <c r="AB572" s="13" t="n">
        <v>-0.017881</v>
      </c>
      <c r="AC572" s="13" t="n">
        <v>0.050242</v>
      </c>
      <c r="AD572" s="13" t="n">
        <v>0.166206</v>
      </c>
      <c r="AE572" s="13" t="n">
        <v>-0.016667</v>
      </c>
      <c r="AF572" s="13" t="n">
        <v>0.041025</v>
      </c>
      <c r="AG572" s="13" t="n">
        <v>0.038927</v>
      </c>
      <c r="AH572" s="13" t="n">
        <v>0.103566</v>
      </c>
      <c r="AI572" s="13" t="n">
        <v>0.034908</v>
      </c>
      <c r="AJ572" s="13" t="n">
        <v>-0.059021</v>
      </c>
      <c r="AK572" s="13" t="n">
        <v>0.083641</v>
      </c>
      <c r="AL572" s="13" t="n">
        <v>0.056572</v>
      </c>
      <c r="AM572" s="13" t="n">
        <v>0.133196</v>
      </c>
      <c r="AN572" s="13" t="n">
        <v>0.149094</v>
      </c>
      <c r="AO572" s="13" t="n">
        <v>-0.057241</v>
      </c>
      <c r="AP572" s="13" t="n">
        <v>0.215801</v>
      </c>
      <c r="AQ572" s="13" t="n">
        <v>-0.16718</v>
      </c>
      <c r="AR572" s="13" t="n">
        <v>0.161159</v>
      </c>
      <c r="AS572" s="13" t="n">
        <v>0.091749</v>
      </c>
      <c r="AT572" s="13" t="n">
        <v>-0.062494</v>
      </c>
      <c r="AU572" s="13" t="n">
        <v>0.085554</v>
      </c>
      <c r="AV572" s="13" t="n">
        <v>0.042926</v>
      </c>
      <c r="AW572" s="13" t="n">
        <v>-0.088213</v>
      </c>
      <c r="AX572" s="13" t="n">
        <v>-0.081064</v>
      </c>
      <c r="AY572" s="13" t="n">
        <v>-0.06815</v>
      </c>
      <c r="AZ572" s="13" t="n">
        <v>-0.043064</v>
      </c>
      <c r="BA572" s="13" t="n">
        <v>0.087322</v>
      </c>
      <c r="BB572" s="13" t="n">
        <v>-0.075593</v>
      </c>
      <c r="BC572" s="13" t="n">
        <v>0.112027</v>
      </c>
      <c r="BD572" s="13" t="n">
        <v>0.007887</v>
      </c>
      <c r="BE572" s="13" t="n">
        <v>0.052703</v>
      </c>
      <c r="BF572" s="13" t="n">
        <v>-0.022446</v>
      </c>
      <c r="BG572" s="13" t="n">
        <v>-0.00174</v>
      </c>
      <c r="BH572" s="13" t="n">
        <v>-0.060351</v>
      </c>
      <c r="BI572" s="13" t="n">
        <v>-0.041962</v>
      </c>
      <c r="BJ572" s="13" t="n">
        <v>0.00221</v>
      </c>
      <c r="BK572" s="13" t="n">
        <v>0.073531</v>
      </c>
      <c r="BM572" s="13" t="n">
        <v>-0.005953</v>
      </c>
      <c r="BN572" s="13" t="n">
        <v>0.042376</v>
      </c>
      <c r="BO572" s="13" t="n">
        <v>-0.07346</v>
      </c>
      <c r="BP572" s="13" t="n">
        <v>0.088546</v>
      </c>
      <c r="BQ572" s="13" t="n">
        <v>0.020084</v>
      </c>
      <c r="BR572" s="13" t="n">
        <v>-0.048928</v>
      </c>
      <c r="BS572" s="13" t="n">
        <v>0.052103</v>
      </c>
      <c r="BT572" s="13" t="n">
        <v>-0.001482</v>
      </c>
      <c r="BU572" s="13" t="n">
        <v>0.033055</v>
      </c>
      <c r="BV572" s="13" t="n">
        <v>0.036052</v>
      </c>
      <c r="BW572" s="13" t="n">
        <v>-0.016351</v>
      </c>
      <c r="BX572" s="13" t="n">
        <v>-0.092258</v>
      </c>
      <c r="BY572" s="13" t="n">
        <v>-0.198695</v>
      </c>
      <c r="BZ572" s="13" t="n">
        <v>0.116597</v>
      </c>
      <c r="CA572" s="13" t="n">
        <v>0.058158</v>
      </c>
      <c r="CB572" s="13" t="n">
        <v>-0.009049</v>
      </c>
      <c r="CC572" s="13" t="n">
        <v>0.060667</v>
      </c>
      <c r="CD572" s="13" t="n">
        <v>0.04837</v>
      </c>
      <c r="CE572" s="13" t="n">
        <v>-0.036757</v>
      </c>
      <c r="CF572" s="13" t="n">
        <v>0.014828</v>
      </c>
      <c r="CG572" s="13" t="n">
        <v>0.168167</v>
      </c>
      <c r="CH572" s="13" t="n">
        <v>0.045756</v>
      </c>
      <c r="CI572" s="13" t="n">
        <v>-0.002059</v>
      </c>
      <c r="CJ572" s="13" t="n">
        <v>0.092254</v>
      </c>
      <c r="CK572" s="13" t="n">
        <v>0.040771</v>
      </c>
      <c r="CL572" s="13" t="n">
        <v>0.058012</v>
      </c>
      <c r="CM572" s="13" t="n">
        <v>0.022358</v>
      </c>
      <c r="CN572" s="13" t="n">
        <v>-0.012513</v>
      </c>
      <c r="CO572" s="13" t="n">
        <v>-0.012862</v>
      </c>
      <c r="CP572" s="13" t="n">
        <v>0.016428</v>
      </c>
      <c r="CQ572" s="13" t="n">
        <v>-0.021588</v>
      </c>
      <c r="CR572" s="13" t="n">
        <v>0.053756</v>
      </c>
      <c r="CS572" s="13" t="n">
        <v>-0.030463</v>
      </c>
      <c r="CT572" s="13" t="n">
        <v>0.054007</v>
      </c>
      <c r="CU572" s="13" t="n">
        <v>-0.041405</v>
      </c>
      <c r="CV572" s="13" t="n">
        <v>0.006859</v>
      </c>
      <c r="CW572" s="13" t="n">
        <v>0.035932</v>
      </c>
      <c r="CX572" s="13" t="n">
        <v>-0.048852</v>
      </c>
      <c r="CY572" s="13" t="n">
        <v>0.044371</v>
      </c>
      <c r="CZ572" s="13" t="n">
        <v>-0.113068</v>
      </c>
      <c r="DA572" s="13" t="n">
        <v>0.068956</v>
      </c>
      <c r="DB572" s="13" t="n">
        <v>-0.039545</v>
      </c>
      <c r="DC572" s="13" t="n">
        <v>-0.111256</v>
      </c>
      <c r="DD572" s="13" t="n">
        <v>0.1186</v>
      </c>
      <c r="DE572" s="13" t="n">
        <v>0.053685</v>
      </c>
      <c r="DF572" s="13" t="n">
        <v>-0.047152</v>
      </c>
      <c r="DG572" s="13" t="n">
        <v>0.08114</v>
      </c>
      <c r="DH572" s="13" t="n">
        <v>-0.029058</v>
      </c>
      <c r="DI572" s="13" t="n">
        <v>-0.025019</v>
      </c>
      <c r="DJ572" s="13" t="n">
        <v>-0.00394</v>
      </c>
      <c r="DK572" s="13" t="n">
        <v>-0.040008</v>
      </c>
      <c r="DL572" s="13" t="n">
        <v>0.091469</v>
      </c>
      <c r="DM572" s="13" t="n">
        <v>0.049151</v>
      </c>
      <c r="DN572" s="13" t="n">
        <v>-0.027942</v>
      </c>
      <c r="DO572" s="13" t="n">
        <v>-0.067057</v>
      </c>
      <c r="DP572" s="13" t="n">
        <v>-0.071421</v>
      </c>
      <c r="DQ572" s="13" t="n">
        <v>0.090999</v>
      </c>
      <c r="DR572" s="13" t="n">
        <v>0.090679</v>
      </c>
      <c r="DS572" s="13" t="n">
        <v>-0.014938</v>
      </c>
      <c r="DT572" s="13" t="n">
        <v>0.036154</v>
      </c>
      <c r="DV572" s="13" t="n">
        <v>-0.012058</v>
      </c>
      <c r="DW572" s="13" t="n">
        <v>0.043934</v>
      </c>
      <c r="DX572" s="13" t="n">
        <v>-0.072258</v>
      </c>
      <c r="DY572" s="13" t="n">
        <v>0.097213</v>
      </c>
      <c r="DZ572" s="13" t="n">
        <v>0.0207</v>
      </c>
      <c r="EA572" s="13" t="n">
        <v>-0.053504</v>
      </c>
      <c r="EB572" s="13" t="n">
        <v>0.051649</v>
      </c>
      <c r="EC572" s="13" t="n">
        <v>0.001274</v>
      </c>
      <c r="ED572" s="13" t="n">
        <v>0.037843</v>
      </c>
      <c r="EE572" s="13" t="n">
        <v>0.039703</v>
      </c>
      <c r="EF572" s="13" t="n">
        <v>-0.021457</v>
      </c>
      <c r="EG572" s="13" t="n">
        <v>-0.087648</v>
      </c>
      <c r="EH572" s="13" t="n">
        <v>-0.212334</v>
      </c>
      <c r="EI572" s="13" t="n">
        <v>0.135337</v>
      </c>
      <c r="EJ572" s="13" t="n">
        <v>0.059304</v>
      </c>
      <c r="EK572" s="13" t="n">
        <v>-0.006226</v>
      </c>
      <c r="EL572" s="13" t="n">
        <v>0.062515</v>
      </c>
      <c r="EM572" s="13" t="n">
        <v>0.051584</v>
      </c>
      <c r="EN572" s="13" t="n">
        <v>-0.040409</v>
      </c>
      <c r="EO572" s="13" t="n">
        <v>0.018557</v>
      </c>
      <c r="EP572" s="13" t="n">
        <v>0.172917</v>
      </c>
      <c r="EQ572" s="13" t="n">
        <v>0.041069</v>
      </c>
      <c r="ER572" s="13" t="n">
        <v>0.00476</v>
      </c>
      <c r="ES572" s="13" t="n">
        <v>0.081124</v>
      </c>
      <c r="ET572" s="13" t="n">
        <v>0.054214</v>
      </c>
      <c r="EU572" s="13" t="n">
        <v>0.05332</v>
      </c>
      <c r="EV572" s="13" t="n">
        <v>0.016144</v>
      </c>
      <c r="EW572" s="13" t="n">
        <v>-0.008976</v>
      </c>
      <c r="EX572" s="13" t="n">
        <v>-0.011142</v>
      </c>
      <c r="EY572" s="13" t="n">
        <v>0.012908</v>
      </c>
      <c r="EZ572" s="13" t="n">
        <v>-0.016159</v>
      </c>
      <c r="FA572" s="13" t="n">
        <v>0.052565</v>
      </c>
      <c r="FB572" s="13" t="n">
        <v>-0.036406</v>
      </c>
      <c r="FC572" s="13" t="n">
        <v>0.050779</v>
      </c>
      <c r="FD572" s="13" t="n">
        <v>-0.041859</v>
      </c>
      <c r="FE572" s="13" t="n">
        <v>0.00545</v>
      </c>
      <c r="FF572" s="13" t="n">
        <v>0.028508</v>
      </c>
      <c r="FG572" s="13" t="n">
        <v>-0.054502</v>
      </c>
      <c r="FH572" s="13" t="n">
        <v>0.038173</v>
      </c>
      <c r="FI572" s="13" t="n">
        <v>-0.110414</v>
      </c>
      <c r="FJ572" s="13" t="n">
        <v>0.073636</v>
      </c>
      <c r="FK572" s="13" t="n">
        <v>-0.035969</v>
      </c>
      <c r="FL572" s="13" t="n">
        <v>-0.110605</v>
      </c>
      <c r="FM572" s="13" t="n">
        <v>0.118592</v>
      </c>
      <c r="FN572" s="13" t="n">
        <v>0.057764</v>
      </c>
      <c r="FO572" s="13" t="n">
        <v>-0.048956</v>
      </c>
      <c r="FP572" s="13" t="n">
        <v>0.092385</v>
      </c>
      <c r="FQ572" s="13" t="n">
        <v>-0.027413</v>
      </c>
      <c r="FR572" s="13" t="n">
        <v>-0.02707</v>
      </c>
      <c r="FS572" s="13" t="n">
        <v>-0.006752</v>
      </c>
      <c r="FT572" s="13" t="n">
        <v>-0.040006</v>
      </c>
      <c r="FU572" s="13" t="n">
        <v>0.08934</v>
      </c>
      <c r="FV572" s="13" t="n">
        <v>0.052942</v>
      </c>
      <c r="FW572" s="13" t="n">
        <v>-0.029106</v>
      </c>
      <c r="FX572" s="13" t="n">
        <v>-0.068619</v>
      </c>
      <c r="FY572" s="13" t="n">
        <v>-0.076182</v>
      </c>
      <c r="FZ572" s="13" t="n">
        <v>0.092525</v>
      </c>
      <c r="GA572" s="13" t="n">
        <v>0.095987</v>
      </c>
      <c r="GB572" s="13" t="n">
        <v>-0.019535</v>
      </c>
      <c r="GC572" s="13" t="n">
        <v>0.030822</v>
      </c>
    </row>
    <row r="573" customFormat="false" ht="15" hidden="false" customHeight="false" outlineLevel="0" collapsed="false">
      <c r="B573" s="8" t="str">
        <f aca="false">Deals!B573</f>
        <v>Colfax Corporation</v>
      </c>
      <c r="C573" s="12" t="n">
        <v>1</v>
      </c>
      <c r="D573" s="13" t="n">
        <v>0.121693</v>
      </c>
      <c r="E573" s="13" t="n">
        <v>0.016509</v>
      </c>
      <c r="F573" s="13" t="n">
        <v>-0.168048</v>
      </c>
      <c r="G573" s="13" t="n">
        <v>0.116733</v>
      </c>
      <c r="H573" s="13" t="n">
        <v>-0.012487</v>
      </c>
      <c r="I573" s="13" t="n">
        <v>-0.017341</v>
      </c>
      <c r="J573" s="13" t="n">
        <v>0.068382</v>
      </c>
      <c r="K573" s="13" t="n">
        <v>0.156228</v>
      </c>
      <c r="L573" s="13" t="n">
        <v>0.002976</v>
      </c>
      <c r="M573" s="13" t="n">
        <v>0.079525</v>
      </c>
      <c r="N573" s="13" t="n">
        <v>-0.033535</v>
      </c>
      <c r="O573" s="13" t="n">
        <v>-0.048066</v>
      </c>
      <c r="P573" s="13" t="n">
        <v>-0.408425</v>
      </c>
      <c r="Q573" s="13" t="n">
        <v>0.302525</v>
      </c>
      <c r="R573" s="13" t="n">
        <v>0.088019</v>
      </c>
      <c r="S573" s="13" t="n">
        <v>-0.005702</v>
      </c>
      <c r="T573" s="13" t="n">
        <v>0.042294</v>
      </c>
      <c r="U573" s="13" t="n">
        <v>0.144429</v>
      </c>
      <c r="V573" s="13" t="n">
        <v>-0.057692</v>
      </c>
      <c r="W573" s="13" t="n">
        <v>-0.132972</v>
      </c>
      <c r="X573" s="13" t="n">
        <v>0.326958</v>
      </c>
      <c r="Y573" s="13" t="n">
        <v>0.059867</v>
      </c>
      <c r="Z573" s="13" t="n">
        <v>-0.029289</v>
      </c>
      <c r="AA573" s="13" t="n">
        <v>0.194774</v>
      </c>
      <c r="AB573" s="13" t="n">
        <v>-0.012176</v>
      </c>
      <c r="AC573" s="13" t="n">
        <v>0.0315</v>
      </c>
      <c r="AD573" s="13" t="n">
        <v>-0.021908</v>
      </c>
      <c r="AE573" s="13" t="n">
        <v>0.036425</v>
      </c>
      <c r="AF573" s="13" t="n">
        <v>0.001528</v>
      </c>
      <c r="AG573" s="13" t="n">
        <v>0.049913</v>
      </c>
      <c r="AH573" s="13" t="n">
        <v>-0.047125</v>
      </c>
      <c r="AI573" s="13" t="n">
        <v>0.124619</v>
      </c>
      <c r="AJ573" s="13" t="n">
        <v>-0.100349</v>
      </c>
      <c r="AK573" s="13" t="n">
        <v>-0.010121</v>
      </c>
      <c r="AL573" s="13" t="n">
        <v>-0.105504</v>
      </c>
      <c r="AM573" s="13" t="n">
        <v>-0.02213</v>
      </c>
      <c r="AN573" s="13" t="n">
        <v>-0.010445</v>
      </c>
      <c r="AO573" s="13" t="n">
        <v>-0.053818</v>
      </c>
      <c r="AP573" s="13" t="n">
        <v>0.022661</v>
      </c>
      <c r="AQ573" s="13" t="n">
        <v>-0.170938</v>
      </c>
      <c r="AR573" s="13" t="n">
        <v>0.085818</v>
      </c>
      <c r="AS573" s="13" t="n">
        <v>-0.151875</v>
      </c>
      <c r="AT573" s="13" t="n">
        <v>-0.090424</v>
      </c>
      <c r="AU573" s="13" t="n">
        <v>0.073367</v>
      </c>
      <c r="AV573" s="13" t="n">
        <v>0.094641</v>
      </c>
      <c r="AW573" s="13" t="n">
        <v>-0.011269</v>
      </c>
      <c r="AX573" s="13" t="n">
        <v>0.176196</v>
      </c>
      <c r="AY573" s="13" t="n">
        <v>-0.08467</v>
      </c>
      <c r="AZ573" s="13" t="n">
        <v>-0.071677</v>
      </c>
      <c r="BA573" s="13" t="n">
        <v>0.088989</v>
      </c>
      <c r="BB573" s="13" t="n">
        <v>-0.094764</v>
      </c>
      <c r="BC573" s="13" t="n">
        <v>0.216006</v>
      </c>
      <c r="BD573" s="13" t="n">
        <v>-0.003431</v>
      </c>
      <c r="BE573" s="13" t="n">
        <v>-0.123005</v>
      </c>
      <c r="BF573" s="13" t="n">
        <v>-0.059065</v>
      </c>
      <c r="BG573" s="13" t="n">
        <v>-0.129528</v>
      </c>
      <c r="BH573" s="13" t="n">
        <v>0.07756</v>
      </c>
      <c r="BI573" s="13" t="n">
        <v>0.132632</v>
      </c>
      <c r="BJ573" s="13" t="n">
        <v>0.04784</v>
      </c>
      <c r="BK573" s="13" t="n">
        <v>0.01891</v>
      </c>
      <c r="BM573" s="13" t="n">
        <v>-0.035684</v>
      </c>
      <c r="BN573" s="13" t="n">
        <v>0.041321</v>
      </c>
      <c r="BO573" s="13" t="n">
        <v>-0.102555</v>
      </c>
      <c r="BP573" s="13" t="n">
        <v>0.066661</v>
      </c>
      <c r="BQ573" s="13" t="n">
        <v>0.013887</v>
      </c>
      <c r="BR573" s="13" t="n">
        <v>-0.102148</v>
      </c>
      <c r="BS573" s="13" t="n">
        <v>0.06416</v>
      </c>
      <c r="BT573" s="13" t="n">
        <v>0.003759</v>
      </c>
      <c r="BU573" s="13" t="n">
        <v>0.037436</v>
      </c>
      <c r="BV573" s="13" t="n">
        <v>0.033278</v>
      </c>
      <c r="BW573" s="13" t="n">
        <v>-0.085407</v>
      </c>
      <c r="BX573" s="13" t="n">
        <v>-0.114648</v>
      </c>
      <c r="BY573" s="13" t="n">
        <v>-0.312687</v>
      </c>
      <c r="BZ573" s="13" t="n">
        <v>0.194908</v>
      </c>
      <c r="CA573" s="13" t="n">
        <v>0.016622</v>
      </c>
      <c r="CB573" s="13" t="n">
        <v>0.002532</v>
      </c>
      <c r="CC573" s="13" t="n">
        <v>0.024369</v>
      </c>
      <c r="CD573" s="13" t="n">
        <v>0.038113</v>
      </c>
      <c r="CE573" s="13" t="n">
        <v>-0.071924</v>
      </c>
      <c r="CF573" s="13" t="n">
        <v>0.074952</v>
      </c>
      <c r="CG573" s="13" t="n">
        <v>0.229243</v>
      </c>
      <c r="CH573" s="13" t="n">
        <v>0.085676</v>
      </c>
      <c r="CI573" s="13" t="n">
        <v>0.043525</v>
      </c>
      <c r="CJ573" s="13" t="n">
        <v>0.138744</v>
      </c>
      <c r="CK573" s="13" t="n">
        <v>0.064522</v>
      </c>
      <c r="CL573" s="13" t="n">
        <v>0.029652</v>
      </c>
      <c r="CM573" s="13" t="n">
        <v>0.065904</v>
      </c>
      <c r="CN573" s="13" t="n">
        <v>-0.058275</v>
      </c>
      <c r="CO573" s="13" t="n">
        <v>-0.044843</v>
      </c>
      <c r="CP573" s="13" t="n">
        <v>0.035352</v>
      </c>
      <c r="CQ573" s="13" t="n">
        <v>0.020392</v>
      </c>
      <c r="CR573" s="13" t="n">
        <v>0.041177</v>
      </c>
      <c r="CS573" s="13" t="n">
        <v>-0.039369</v>
      </c>
      <c r="CT573" s="13" t="n">
        <v>0.044554</v>
      </c>
      <c r="CU573" s="13" t="n">
        <v>0.017767</v>
      </c>
      <c r="CV573" s="13" t="n">
        <v>0.030461</v>
      </c>
      <c r="CW573" s="13" t="n">
        <v>0.031499</v>
      </c>
      <c r="CX573" s="13" t="n">
        <v>-0.053818</v>
      </c>
      <c r="CY573" s="13" t="n">
        <v>0.061138</v>
      </c>
      <c r="CZ573" s="13" t="n">
        <v>-0.154247</v>
      </c>
      <c r="DA573" s="13" t="n">
        <v>0.094429</v>
      </c>
      <c r="DB573" s="13" t="n">
        <v>-0.01378</v>
      </c>
      <c r="DC573" s="13" t="n">
        <v>-0.083181</v>
      </c>
      <c r="DD573" s="13" t="n">
        <v>0.148928</v>
      </c>
      <c r="DE573" s="13" t="n">
        <v>0.028522</v>
      </c>
      <c r="DF573" s="13" t="n">
        <v>-0.070242</v>
      </c>
      <c r="DG573" s="13" t="n">
        <v>0.069175</v>
      </c>
      <c r="DH573" s="13" t="n">
        <v>-0.013406</v>
      </c>
      <c r="DI573" s="13" t="n">
        <v>-0.111544</v>
      </c>
      <c r="DJ573" s="13" t="n">
        <v>-0.013578</v>
      </c>
      <c r="DK573" s="13" t="n">
        <v>-0.046105</v>
      </c>
      <c r="DL573" s="13" t="n">
        <v>0.095738</v>
      </c>
      <c r="DM573" s="13" t="n">
        <v>0.080733</v>
      </c>
      <c r="DN573" s="13" t="n">
        <v>-0.051777</v>
      </c>
      <c r="DO573" s="13" t="n">
        <v>-0.071566</v>
      </c>
      <c r="DP573" s="13" t="n">
        <v>-0.066334</v>
      </c>
      <c r="DQ573" s="13" t="n">
        <v>0.153369</v>
      </c>
      <c r="DR573" s="13" t="n">
        <v>0.170162</v>
      </c>
      <c r="DS573" s="13" t="n">
        <v>-0.053363</v>
      </c>
      <c r="DT573" s="13" t="n">
        <v>0.012683</v>
      </c>
      <c r="DV573" s="13" t="n">
        <v>-0.027378</v>
      </c>
      <c r="DW573" s="13" t="n">
        <v>0.037609</v>
      </c>
      <c r="DX573" s="13" t="n">
        <v>-0.108863</v>
      </c>
      <c r="DY573" s="13" t="n">
        <v>0.07182</v>
      </c>
      <c r="DZ573" s="13" t="n">
        <v>0.006384</v>
      </c>
      <c r="EA573" s="13" t="n">
        <v>-0.103319</v>
      </c>
      <c r="EB573" s="13" t="n">
        <v>0.062385</v>
      </c>
      <c r="EC573" s="13" t="n">
        <v>-0.000158</v>
      </c>
      <c r="ED573" s="13" t="n">
        <v>0.037625</v>
      </c>
      <c r="EE573" s="13" t="n">
        <v>0.043294</v>
      </c>
      <c r="EF573" s="13" t="n">
        <v>-0.095366</v>
      </c>
      <c r="EG573" s="13" t="n">
        <v>-0.119832</v>
      </c>
      <c r="EH573" s="13" t="n">
        <v>-0.32036</v>
      </c>
      <c r="EI573" s="13" t="n">
        <v>0.29315</v>
      </c>
      <c r="EJ573" s="13" t="n">
        <v>0.021893</v>
      </c>
      <c r="EK573" s="13" t="n">
        <v>0.005504</v>
      </c>
      <c r="EL573" s="13" t="n">
        <v>0.030404</v>
      </c>
      <c r="EM573" s="13" t="n">
        <v>0.04507</v>
      </c>
      <c r="EN573" s="13" t="n">
        <v>-0.067938</v>
      </c>
      <c r="EO573" s="13" t="n">
        <v>0.077377</v>
      </c>
      <c r="EP573" s="13" t="n">
        <v>0.240832</v>
      </c>
      <c r="EQ573" s="13" t="n">
        <v>0.0868</v>
      </c>
      <c r="ER573" s="13" t="n">
        <v>0.046723</v>
      </c>
      <c r="ES573" s="13" t="n">
        <v>0.139543</v>
      </c>
      <c r="ET573" s="13" t="n">
        <v>0.06859</v>
      </c>
      <c r="EU573" s="13" t="n">
        <v>0.024907</v>
      </c>
      <c r="EV573" s="13" t="n">
        <v>0.07229</v>
      </c>
      <c r="EW573" s="13" t="n">
        <v>-0.05665</v>
      </c>
      <c r="EX573" s="13" t="n">
        <v>-0.043153</v>
      </c>
      <c r="EY573" s="13" t="n">
        <v>0.032365</v>
      </c>
      <c r="EZ573" s="13" t="n">
        <v>0.02642</v>
      </c>
      <c r="FA573" s="13" t="n">
        <v>0.039946</v>
      </c>
      <c r="FB573" s="13" t="n">
        <v>-0.0394</v>
      </c>
      <c r="FC573" s="13" t="n">
        <v>0.050695</v>
      </c>
      <c r="FD573" s="13" t="n">
        <v>0.019659</v>
      </c>
      <c r="FE573" s="13" t="n">
        <v>0.029888</v>
      </c>
      <c r="FF573" s="13" t="n">
        <v>0.022157</v>
      </c>
      <c r="FG573" s="13" t="n">
        <v>-0.060112</v>
      </c>
      <c r="FH573" s="13" t="n">
        <v>0.047198</v>
      </c>
      <c r="FI573" s="13" t="n">
        <v>-0.139103</v>
      </c>
      <c r="FJ573" s="13" t="n">
        <v>0.09284</v>
      </c>
      <c r="FK573" s="13" t="n">
        <v>-0.015161</v>
      </c>
      <c r="FL573" s="13" t="n">
        <v>-0.0827</v>
      </c>
      <c r="FM573" s="13" t="n">
        <v>0.146638</v>
      </c>
      <c r="FN573" s="13" t="n">
        <v>0.029851</v>
      </c>
      <c r="FO573" s="13" t="n">
        <v>-0.071437</v>
      </c>
      <c r="FP573" s="13" t="n">
        <v>0.072824</v>
      </c>
      <c r="FQ573" s="13" t="n">
        <v>-0.016783</v>
      </c>
      <c r="FR573" s="13" t="n">
        <v>-0.11066</v>
      </c>
      <c r="FS573" s="13" t="n">
        <v>-0.016908</v>
      </c>
      <c r="FT573" s="13" t="n">
        <v>-0.046289</v>
      </c>
      <c r="FU573" s="13" t="n">
        <v>0.101201</v>
      </c>
      <c r="FV573" s="13" t="n">
        <v>0.084514</v>
      </c>
      <c r="FW573" s="13" t="n">
        <v>-0.04928</v>
      </c>
      <c r="FX573" s="13" t="n">
        <v>-0.076272</v>
      </c>
      <c r="FY573" s="13" t="n">
        <v>-0.069073</v>
      </c>
      <c r="FZ573" s="13" t="n">
        <v>0.1522</v>
      </c>
      <c r="GA573" s="13" t="n">
        <v>0.16965</v>
      </c>
      <c r="GB573" s="13" t="n">
        <v>-0.047894</v>
      </c>
      <c r="GC573" s="13" t="n">
        <v>0.018751</v>
      </c>
    </row>
    <row r="574" customFormat="false" ht="15" hidden="false" customHeight="false" outlineLevel="0" collapsed="false">
      <c r="B574" s="8" t="str">
        <f aca="false">Deals!B574</f>
        <v>Gannett Co., Inc.</v>
      </c>
      <c r="C574" s="12" t="n">
        <v>1</v>
      </c>
      <c r="D574" s="13" t="n">
        <v>-0.183183</v>
      </c>
      <c r="E574" s="13" t="n">
        <v>0.018095</v>
      </c>
      <c r="F574" s="13" t="n">
        <v>-0.101029</v>
      </c>
      <c r="G574" s="13" t="n">
        <v>0.022752</v>
      </c>
      <c r="H574" s="13" t="n">
        <v>0.14089</v>
      </c>
      <c r="I574" s="13" t="n">
        <v>-0.149489</v>
      </c>
      <c r="J574" s="13" t="n">
        <v>0.003417</v>
      </c>
      <c r="K574" s="13" t="n">
        <v>0.043133</v>
      </c>
      <c r="L574" s="13" t="n">
        <v>-0.413825</v>
      </c>
      <c r="M574" s="13" t="n">
        <v>0.003145</v>
      </c>
      <c r="N574" s="13" t="n">
        <v>-0.04232</v>
      </c>
      <c r="O574" s="13" t="n">
        <v>-0.312602</v>
      </c>
      <c r="P574" s="13" t="n">
        <v>-0.647619</v>
      </c>
      <c r="Q574" s="13" t="n">
        <v>-0.236486</v>
      </c>
      <c r="R574" s="13" t="n">
        <v>0.159292</v>
      </c>
      <c r="S574" s="13" t="n">
        <v>0.053435</v>
      </c>
      <c r="T574" s="13" t="n">
        <v>0.072464</v>
      </c>
      <c r="U574" s="13" t="n">
        <v>0.168919</v>
      </c>
      <c r="V574" s="13" t="n">
        <v>-0.248555</v>
      </c>
      <c r="W574" s="13" t="n">
        <v>-0.115385</v>
      </c>
      <c r="X574" s="13" t="n">
        <v>1.469565</v>
      </c>
      <c r="Y574" s="13" t="n">
        <v>0.183099</v>
      </c>
      <c r="Z574" s="13" t="n">
        <v>0.333333</v>
      </c>
      <c r="AA574" s="13" t="n">
        <v>0.104911</v>
      </c>
      <c r="AB574" s="13" t="n">
        <v>0.086869</v>
      </c>
      <c r="AC574" s="13" t="n">
        <v>-0.156134</v>
      </c>
      <c r="AD574" s="13" t="n">
        <v>0.129956</v>
      </c>
      <c r="AE574" s="13" t="n">
        <v>0.070175</v>
      </c>
      <c r="AF574" s="13" t="n">
        <v>0.051002</v>
      </c>
      <c r="AG574" s="13" t="n">
        <v>0.10052</v>
      </c>
      <c r="AH574" s="13" t="n">
        <v>0.051969</v>
      </c>
      <c r="AI574" s="13" t="n">
        <v>-0.131737</v>
      </c>
      <c r="AJ574" s="13" t="n">
        <v>-0.118966</v>
      </c>
      <c r="AK574" s="13" t="n">
        <v>0.043053</v>
      </c>
      <c r="AL574" s="13" t="n">
        <v>-0.08818</v>
      </c>
      <c r="AM574" s="13" t="n">
        <v>0.020576</v>
      </c>
      <c r="AN574" s="13" t="n">
        <v>-0.090726</v>
      </c>
      <c r="AO574" s="13" t="n">
        <v>-0.110865</v>
      </c>
      <c r="AP574" s="13" t="n">
        <v>-0.01995</v>
      </c>
      <c r="AQ574" s="13" t="n">
        <v>-0.262087</v>
      </c>
      <c r="AR574" s="13" t="n">
        <v>0.037931</v>
      </c>
      <c r="AS574" s="13" t="n">
        <v>-0.229236</v>
      </c>
      <c r="AT574" s="13" t="n">
        <v>-0.340517</v>
      </c>
      <c r="AU574" s="13" t="n">
        <v>-0.052288</v>
      </c>
      <c r="AV574" s="13" t="n">
        <v>0.724138</v>
      </c>
      <c r="AW574" s="13" t="n">
        <v>-0.188</v>
      </c>
      <c r="AX574" s="13" t="n">
        <v>0.1133</v>
      </c>
      <c r="AY574" s="13" t="n">
        <v>0.340708</v>
      </c>
      <c r="AZ574" s="13" t="n">
        <v>-0.382838</v>
      </c>
      <c r="BA574" s="13" t="n">
        <v>0.016043</v>
      </c>
      <c r="BB574" s="13" t="n">
        <v>0.168421</v>
      </c>
      <c r="BC574" s="13" t="n">
        <v>0.013514</v>
      </c>
      <c r="BD574" s="13" t="n">
        <v>0.253333</v>
      </c>
      <c r="BE574" s="13" t="n">
        <v>0.031915</v>
      </c>
      <c r="BF574" s="13" t="n">
        <v>-0.158076</v>
      </c>
      <c r="BG574" s="13" t="n">
        <v>-0.044898</v>
      </c>
      <c r="BH574" s="13" t="n">
        <v>-0.209402</v>
      </c>
      <c r="BI574" s="13" t="n">
        <v>0.243243</v>
      </c>
      <c r="BJ574" s="13" t="n">
        <v>0.073913</v>
      </c>
      <c r="BK574" s="13" t="n">
        <v>-0.137652</v>
      </c>
      <c r="BM574" s="13" t="n">
        <v>-0.025975</v>
      </c>
      <c r="BN574" s="13" t="n">
        <v>0.030981</v>
      </c>
      <c r="BO574" s="13" t="n">
        <v>-0.107217</v>
      </c>
      <c r="BP574" s="13" t="n">
        <v>0.066188</v>
      </c>
      <c r="BQ574" s="13" t="n">
        <v>-0.000628</v>
      </c>
      <c r="BR574" s="13" t="n">
        <v>-0.097937</v>
      </c>
      <c r="BS574" s="13" t="n">
        <v>0.042482</v>
      </c>
      <c r="BT574" s="13" t="n">
        <v>0.017889</v>
      </c>
      <c r="BU574" s="13" t="n">
        <v>0.01786</v>
      </c>
      <c r="BV574" s="13" t="n">
        <v>0.06965</v>
      </c>
      <c r="BW574" s="13" t="n">
        <v>-0.091534</v>
      </c>
      <c r="BX574" s="13" t="n">
        <v>-0.105944</v>
      </c>
      <c r="BY574" s="13" t="n">
        <v>-0.319728</v>
      </c>
      <c r="BZ574" s="13" t="n">
        <v>0.259626</v>
      </c>
      <c r="CA574" s="13" t="n">
        <v>0.07167</v>
      </c>
      <c r="CB574" s="13" t="n">
        <v>0.031663</v>
      </c>
      <c r="CC574" s="13" t="n">
        <v>0.02819</v>
      </c>
      <c r="CD574" s="13" t="n">
        <v>0.091547</v>
      </c>
      <c r="CE574" s="13" t="n">
        <v>-0.051048</v>
      </c>
      <c r="CF574" s="13" t="n">
        <v>0.061753</v>
      </c>
      <c r="CG574" s="13" t="n">
        <v>0.190474</v>
      </c>
      <c r="CH574" s="13" t="n">
        <v>0.071491</v>
      </c>
      <c r="CI574" s="13" t="n">
        <v>0.089893</v>
      </c>
      <c r="CJ574" s="13" t="n">
        <v>0.08839</v>
      </c>
      <c r="CK574" s="13" t="n">
        <v>0.074558</v>
      </c>
      <c r="CL574" s="13" t="n">
        <v>0.012305</v>
      </c>
      <c r="CM574" s="13" t="n">
        <v>0.071065</v>
      </c>
      <c r="CN574" s="13" t="n">
        <v>0.004465</v>
      </c>
      <c r="CO574" s="13" t="n">
        <v>-0.060784</v>
      </c>
      <c r="CP574" s="13" t="n">
        <v>0.024565</v>
      </c>
      <c r="CQ574" s="13" t="n">
        <v>0.033738</v>
      </c>
      <c r="CR574" s="13" t="n">
        <v>0.028453</v>
      </c>
      <c r="CS574" s="13" t="n">
        <v>-0.040391</v>
      </c>
      <c r="CT574" s="13" t="n">
        <v>0.050249</v>
      </c>
      <c r="CU574" s="13" t="n">
        <v>0.003868</v>
      </c>
      <c r="CV574" s="13" t="n">
        <v>0.027265</v>
      </c>
      <c r="CW574" s="13" t="n">
        <v>-0.000287</v>
      </c>
      <c r="CX574" s="13" t="n">
        <v>-0.060679</v>
      </c>
      <c r="CY574" s="13" t="n">
        <v>0.059566</v>
      </c>
      <c r="CZ574" s="13" t="n">
        <v>-0.128977</v>
      </c>
      <c r="DA574" s="13" t="n">
        <v>0.092258</v>
      </c>
      <c r="DB574" s="13" t="n">
        <v>-0.024771</v>
      </c>
      <c r="DC574" s="13" t="n">
        <v>-0.101276</v>
      </c>
      <c r="DD574" s="13" t="n">
        <v>0.157299</v>
      </c>
      <c r="DE574" s="13" t="n">
        <v>0.014679</v>
      </c>
      <c r="DF574" s="13" t="n">
        <v>-0.056763</v>
      </c>
      <c r="DG574" s="13" t="n">
        <v>0.066881</v>
      </c>
      <c r="DH574" s="13" t="n">
        <v>-0.015086</v>
      </c>
      <c r="DI574" s="13" t="n">
        <v>-0.100858</v>
      </c>
      <c r="DJ574" s="13" t="n">
        <v>-0.029129</v>
      </c>
      <c r="DK574" s="13" t="n">
        <v>-0.049448</v>
      </c>
      <c r="DL574" s="13" t="n">
        <v>0.082103</v>
      </c>
      <c r="DM574" s="13" t="n">
        <v>0.102372</v>
      </c>
      <c r="DN574" s="13" t="n">
        <v>-0.042175</v>
      </c>
      <c r="DO574" s="13" t="n">
        <v>-0.063858</v>
      </c>
      <c r="DP574" s="13" t="n">
        <v>-0.070333</v>
      </c>
      <c r="DQ574" s="13" t="n">
        <v>0.106582</v>
      </c>
      <c r="DR574" s="13" t="n">
        <v>0.156883</v>
      </c>
      <c r="DS574" s="13" t="n">
        <v>-0.059712</v>
      </c>
      <c r="DT574" s="13" t="n">
        <v>0.008072</v>
      </c>
      <c r="DV574" s="13" t="n">
        <v>-0.037679</v>
      </c>
      <c r="DW574" s="13" t="n">
        <v>0.033327</v>
      </c>
      <c r="DX574" s="13" t="n">
        <v>-0.11674</v>
      </c>
      <c r="DY574" s="13" t="n">
        <v>0.059213</v>
      </c>
      <c r="DZ574" s="13" t="n">
        <v>0.002977</v>
      </c>
      <c r="EA574" s="13" t="n">
        <v>-0.104777</v>
      </c>
      <c r="EB574" s="13" t="n">
        <v>0.052888</v>
      </c>
      <c r="EC574" s="13" t="n">
        <v>0.012588</v>
      </c>
      <c r="ED574" s="13" t="n">
        <v>0.029324</v>
      </c>
      <c r="EE574" s="13" t="n">
        <v>0.092391</v>
      </c>
      <c r="EF574" s="13" t="n">
        <v>-0.112669</v>
      </c>
      <c r="EG574" s="13" t="n">
        <v>-0.11454</v>
      </c>
      <c r="EH574" s="13" t="n">
        <v>-0.355793</v>
      </c>
      <c r="EI574" s="13" t="n">
        <v>0.412707</v>
      </c>
      <c r="EJ574" s="13" t="n">
        <v>0.071711</v>
      </c>
      <c r="EK574" s="13" t="n">
        <v>0.066996</v>
      </c>
      <c r="EL574" s="13" t="n">
        <v>0.020001</v>
      </c>
      <c r="EM574" s="13" t="n">
        <v>0.09015</v>
      </c>
      <c r="EN574" s="13" t="n">
        <v>-0.059242</v>
      </c>
      <c r="EO574" s="13" t="n">
        <v>0.066831</v>
      </c>
      <c r="EP574" s="13" t="n">
        <v>0.207981</v>
      </c>
      <c r="EQ574" s="13" t="n">
        <v>0.066273</v>
      </c>
      <c r="ER574" s="13" t="n">
        <v>0.082058</v>
      </c>
      <c r="ES574" s="13" t="n">
        <v>0.104681</v>
      </c>
      <c r="ET574" s="13" t="n">
        <v>0.087232</v>
      </c>
      <c r="EU574" s="13" t="n">
        <v>0.018575</v>
      </c>
      <c r="EV574" s="13" t="n">
        <v>0.064895</v>
      </c>
      <c r="EW574" s="13" t="n">
        <v>-0.004041</v>
      </c>
      <c r="EX574" s="13" t="n">
        <v>-0.062834</v>
      </c>
      <c r="EY574" s="13" t="n">
        <v>0.023676</v>
      </c>
      <c r="EZ574" s="13" t="n">
        <v>0.038432</v>
      </c>
      <c r="FA574" s="13" t="n">
        <v>0.027954</v>
      </c>
      <c r="FB574" s="13" t="n">
        <v>-0.042826</v>
      </c>
      <c r="FC574" s="13" t="n">
        <v>0.047521</v>
      </c>
      <c r="FD574" s="13" t="n">
        <v>0.005107</v>
      </c>
      <c r="FE574" s="13" t="n">
        <v>0.031754</v>
      </c>
      <c r="FF574" s="13" t="n">
        <v>0.002859</v>
      </c>
      <c r="FG574" s="13" t="n">
        <v>-0.064882</v>
      </c>
      <c r="FH574" s="13" t="n">
        <v>0.048428</v>
      </c>
      <c r="FI574" s="13" t="n">
        <v>-0.118309</v>
      </c>
      <c r="FJ574" s="13" t="n">
        <v>0.088304</v>
      </c>
      <c r="FK574" s="13" t="n">
        <v>-0.01777</v>
      </c>
      <c r="FL574" s="13" t="n">
        <v>-0.107483</v>
      </c>
      <c r="FM574" s="13" t="n">
        <v>0.153918</v>
      </c>
      <c r="FN574" s="13" t="n">
        <v>0.014489</v>
      </c>
      <c r="FO574" s="13" t="n">
        <v>-0.056602</v>
      </c>
      <c r="FP574" s="13" t="n">
        <v>0.077091</v>
      </c>
      <c r="FQ574" s="13" t="n">
        <v>-0.018164</v>
      </c>
      <c r="FR574" s="13" t="n">
        <v>-0.10622</v>
      </c>
      <c r="FS574" s="13" t="n">
        <v>-0.03736</v>
      </c>
      <c r="FT574" s="13" t="n">
        <v>-0.047588</v>
      </c>
      <c r="FU574" s="13" t="n">
        <v>0.085889</v>
      </c>
      <c r="FV574" s="13" t="n">
        <v>0.103458</v>
      </c>
      <c r="FW574" s="13" t="n">
        <v>-0.027839</v>
      </c>
      <c r="FX574" s="13" t="n">
        <v>-0.069414</v>
      </c>
      <c r="FY574" s="13" t="n">
        <v>-0.078196</v>
      </c>
      <c r="FZ574" s="13" t="n">
        <v>0.117579</v>
      </c>
      <c r="GA574" s="13" t="n">
        <v>0.155973</v>
      </c>
      <c r="GB574" s="13" t="n">
        <v>-0.059929</v>
      </c>
      <c r="GC574" s="13" t="n">
        <v>0.0096</v>
      </c>
    </row>
    <row r="575" customFormat="false" ht="15" hidden="false" customHeight="false" outlineLevel="0" collapsed="false">
      <c r="B575" s="8" t="str">
        <f aca="false">Deals!B575</f>
        <v>Gty Technology Holdings Inc.</v>
      </c>
      <c r="C575" s="12" t="n">
        <v>1</v>
      </c>
      <c r="D575" s="13" t="n">
        <v>0.035294</v>
      </c>
      <c r="E575" s="13" t="n">
        <v>0.022727</v>
      </c>
      <c r="F575" s="13" t="n">
        <v>-0.013333</v>
      </c>
      <c r="G575" s="13" t="n">
        <v>-0.228604</v>
      </c>
      <c r="H575" s="13" t="n">
        <v>0.016058</v>
      </c>
      <c r="I575" s="13" t="n">
        <v>-0.100575</v>
      </c>
      <c r="J575" s="13" t="n">
        <v>0.001597</v>
      </c>
      <c r="K575" s="13" t="n">
        <v>-0.169059</v>
      </c>
      <c r="L575" s="13" t="n">
        <v>-0.053743</v>
      </c>
      <c r="M575" s="13" t="n">
        <v>0.194726</v>
      </c>
      <c r="N575" s="13" t="n">
        <v>0.062818</v>
      </c>
      <c r="O575" s="13" t="n">
        <v>-0.140575</v>
      </c>
      <c r="P575" s="13" t="n">
        <v>-0.159851</v>
      </c>
      <c r="Q575" s="13" t="n">
        <v>-0.134956</v>
      </c>
      <c r="R575" s="13" t="n">
        <v>-0.040921</v>
      </c>
      <c r="S575" s="13" t="n">
        <v>0.112</v>
      </c>
      <c r="T575" s="13" t="n">
        <v>-0.220624</v>
      </c>
      <c r="U575" s="13" t="n">
        <v>0.006154</v>
      </c>
      <c r="V575" s="13" t="n">
        <v>-0.189602</v>
      </c>
      <c r="W575" s="13" t="n">
        <v>0.098113</v>
      </c>
      <c r="X575" s="13" t="n">
        <v>0.230241</v>
      </c>
      <c r="Y575" s="13" t="n">
        <v>0.446927</v>
      </c>
      <c r="Z575" s="13" t="n">
        <v>0.451737</v>
      </c>
      <c r="AA575" s="13" t="n">
        <v>-0.025266</v>
      </c>
      <c r="AB575" s="13" t="n">
        <v>-0.12824</v>
      </c>
      <c r="AC575" s="13" t="n">
        <v>-0.201878</v>
      </c>
      <c r="AD575" s="13" t="n">
        <v>0.176471</v>
      </c>
      <c r="AE575" s="13" t="n">
        <v>0.185</v>
      </c>
      <c r="AF575" s="13" t="n">
        <v>-0.026723</v>
      </c>
      <c r="AG575" s="13" t="n">
        <v>0.066474</v>
      </c>
      <c r="AH575" s="13" t="n">
        <v>0.01897</v>
      </c>
      <c r="AI575" s="13" t="n">
        <v>0.010638</v>
      </c>
      <c r="AJ575" s="13" t="n">
        <v>-0.134211</v>
      </c>
      <c r="AK575" s="13" t="n">
        <v>0.018237</v>
      </c>
      <c r="AL575" s="13" t="n">
        <v>-0.246269</v>
      </c>
      <c r="AM575" s="13" t="n">
        <v>-0.120792</v>
      </c>
      <c r="AN575" s="13" t="n">
        <v>-0.272523</v>
      </c>
      <c r="AO575" s="13" t="n">
        <v>0.885449</v>
      </c>
      <c r="AP575" s="13" t="n">
        <v>-0.027915</v>
      </c>
      <c r="AQ575" s="13" t="n">
        <v>0.057432</v>
      </c>
      <c r="AR575" s="13" t="n">
        <v>0.149652</v>
      </c>
      <c r="AS575" s="13" t="n">
        <v>0.036347</v>
      </c>
      <c r="AT575" s="13" t="n">
        <v>-0.129015</v>
      </c>
      <c r="AU575" s="13" t="n">
        <v>0.033099</v>
      </c>
      <c r="AV575" s="13" t="n">
        <v>-0.060405</v>
      </c>
      <c r="AW575" s="13" t="n">
        <v>-0.065045</v>
      </c>
      <c r="AX575" s="13" t="n">
        <v>0.154106</v>
      </c>
      <c r="AY575" s="13" t="n">
        <v>-0.040771</v>
      </c>
      <c r="AZ575" s="13" t="n">
        <v>-0.103145</v>
      </c>
      <c r="BA575" s="13" t="n">
        <v>0.01904</v>
      </c>
      <c r="BB575" s="13" t="n">
        <v>0.045464</v>
      </c>
      <c r="BC575" s="13" t="n">
        <v>0.07288</v>
      </c>
      <c r="BD575" s="13" t="n">
        <v>0.023517</v>
      </c>
      <c r="BE575" s="13" t="n">
        <v>-0.116052</v>
      </c>
      <c r="BF575" s="13" t="n">
        <v>-0.083019</v>
      </c>
      <c r="BG575" s="13" t="n">
        <v>-0.097033</v>
      </c>
      <c r="BH575" s="13" t="n">
        <v>0.049912</v>
      </c>
      <c r="BI575" s="13" t="n">
        <v>0.150898</v>
      </c>
      <c r="BJ575" s="13" t="n">
        <v>0.006965</v>
      </c>
      <c r="BK575" s="13" t="n">
        <v>0.099101</v>
      </c>
      <c r="BM575" s="13" t="n">
        <v>0.007498</v>
      </c>
      <c r="BN575" s="13" t="n">
        <v>0.007617</v>
      </c>
      <c r="BO575" s="13" t="n">
        <v>-0.058013</v>
      </c>
      <c r="BP575" s="13" t="n">
        <v>0.074806</v>
      </c>
      <c r="BQ575" s="13" t="n">
        <v>-0.031092</v>
      </c>
      <c r="BR575" s="13" t="n">
        <v>-0.04019</v>
      </c>
      <c r="BS575" s="13" t="n">
        <v>-0.035549</v>
      </c>
      <c r="BT575" s="13" t="n">
        <v>0.005759</v>
      </c>
      <c r="BU575" s="13" t="n">
        <v>0.079407</v>
      </c>
      <c r="BV575" s="13" t="n">
        <v>0.038663</v>
      </c>
      <c r="BW575" s="13" t="n">
        <v>-0.013578</v>
      </c>
      <c r="BX575" s="13" t="n">
        <v>-0.061052</v>
      </c>
      <c r="BY575" s="13" t="n">
        <v>-0.211592</v>
      </c>
      <c r="BZ575" s="13" t="n">
        <v>0.243389</v>
      </c>
      <c r="CA575" s="13" t="n">
        <v>0.122445</v>
      </c>
      <c r="CB575" s="13" t="n">
        <v>0.10584</v>
      </c>
      <c r="CC575" s="13" t="n">
        <v>0.003305</v>
      </c>
      <c r="CD575" s="13" t="n">
        <v>0.034207</v>
      </c>
      <c r="CE575" s="13" t="n">
        <v>-0.013466</v>
      </c>
      <c r="CF575" s="13" t="n">
        <v>-0.026753</v>
      </c>
      <c r="CG575" s="13" t="n">
        <v>0.2576</v>
      </c>
      <c r="CH575" s="13" t="n">
        <v>0.125156</v>
      </c>
      <c r="CI575" s="13" t="n">
        <v>0.165083</v>
      </c>
      <c r="CJ575" s="13" t="n">
        <v>0.083909</v>
      </c>
      <c r="CK575" s="13" t="n">
        <v>-0.055244</v>
      </c>
      <c r="CL575" s="13" t="n">
        <v>-0.027003</v>
      </c>
      <c r="CM575" s="13" t="n">
        <v>0.018956</v>
      </c>
      <c r="CN575" s="13" t="n">
        <v>0.083779</v>
      </c>
      <c r="CO575" s="13" t="n">
        <v>-0.103342</v>
      </c>
      <c r="CP575" s="13" t="n">
        <v>0.025586</v>
      </c>
      <c r="CQ575" s="13" t="n">
        <v>-0.056338</v>
      </c>
      <c r="CR575" s="13" t="n">
        <v>0.018208</v>
      </c>
      <c r="CS575" s="13" t="n">
        <v>-0.08429</v>
      </c>
      <c r="CT575" s="13" t="n">
        <v>-0.067665</v>
      </c>
      <c r="CU575" s="13" t="n">
        <v>-0.158681</v>
      </c>
      <c r="CV575" s="13" t="n">
        <v>-0.015223</v>
      </c>
      <c r="CW575" s="13" t="n">
        <v>0.008697</v>
      </c>
      <c r="CX575" s="13" t="n">
        <v>-0.161376</v>
      </c>
      <c r="CY575" s="13" t="n">
        <v>-0.055295</v>
      </c>
      <c r="CZ575" s="13" t="n">
        <v>-0.065598</v>
      </c>
      <c r="DA575" s="13" t="n">
        <v>0.149652</v>
      </c>
      <c r="DB575" s="13" t="n">
        <v>0.036347</v>
      </c>
      <c r="DC575" s="13" t="n">
        <v>-0.129015</v>
      </c>
      <c r="DD575" s="13" t="n">
        <v>0.033099</v>
      </c>
      <c r="DE575" s="13" t="n">
        <v>-0.060405</v>
      </c>
      <c r="DF575" s="13" t="n">
        <v>-0.065045</v>
      </c>
      <c r="DG575" s="13" t="n">
        <v>0.154106</v>
      </c>
      <c r="DH575" s="13" t="n">
        <v>-0.040771</v>
      </c>
      <c r="DI575" s="13" t="n">
        <v>-0.103145</v>
      </c>
      <c r="DJ575" s="13" t="n">
        <v>0.01904</v>
      </c>
      <c r="DK575" s="13" t="n">
        <v>0.045464</v>
      </c>
      <c r="DL575" s="13" t="n">
        <v>0.07288</v>
      </c>
      <c r="DM575" s="13" t="n">
        <v>0.023517</v>
      </c>
      <c r="DN575" s="13" t="n">
        <v>-0.116052</v>
      </c>
      <c r="DO575" s="13" t="n">
        <v>-0.083019</v>
      </c>
      <c r="DP575" s="13" t="n">
        <v>-0.097033</v>
      </c>
      <c r="DQ575" s="13" t="n">
        <v>0.049912</v>
      </c>
      <c r="DR575" s="13" t="n">
        <v>0.150898</v>
      </c>
      <c r="DS575" s="13" t="n">
        <v>0.006965</v>
      </c>
      <c r="DT575" s="13" t="n">
        <v>0.099101</v>
      </c>
      <c r="DV575" s="13" t="n">
        <v>0.006269</v>
      </c>
      <c r="DW575" s="13" t="n">
        <v>0.008109</v>
      </c>
      <c r="DX575" s="13" t="n">
        <v>-0.078718</v>
      </c>
      <c r="DY575" s="13" t="n">
        <v>0.051518</v>
      </c>
      <c r="DZ575" s="13" t="n">
        <v>-0.035827</v>
      </c>
      <c r="EA575" s="13" t="n">
        <v>-0.03769</v>
      </c>
      <c r="EB575" s="13" t="n">
        <v>-0.033765</v>
      </c>
      <c r="EC575" s="13" t="n">
        <v>0.01837</v>
      </c>
      <c r="ED575" s="13" t="n">
        <v>0.064563</v>
      </c>
      <c r="EE575" s="13" t="n">
        <v>0.045247</v>
      </c>
      <c r="EF575" s="13" t="n">
        <v>0.0003</v>
      </c>
      <c r="EG575" s="13" t="n">
        <v>-0.077165</v>
      </c>
      <c r="EH575" s="13" t="n">
        <v>-0.212237</v>
      </c>
      <c r="EI575" s="13" t="n">
        <v>0.263043</v>
      </c>
      <c r="EJ575" s="13" t="n">
        <v>0.133555</v>
      </c>
      <c r="EK575" s="13" t="n">
        <v>0.113378</v>
      </c>
      <c r="EL575" s="13" t="n">
        <v>0.005489</v>
      </c>
      <c r="EM575" s="13" t="n">
        <v>0.023577</v>
      </c>
      <c r="EN575" s="13" t="n">
        <v>-0.00344</v>
      </c>
      <c r="EO575" s="13" t="n">
        <v>-0.02979</v>
      </c>
      <c r="EP575" s="13" t="n">
        <v>0.230637</v>
      </c>
      <c r="EQ575" s="13" t="n">
        <v>0.140616</v>
      </c>
      <c r="ER575" s="13" t="n">
        <v>0.22543</v>
      </c>
      <c r="ES575" s="13" t="n">
        <v>0.091176</v>
      </c>
      <c r="ET575" s="13" t="n">
        <v>-0.028298</v>
      </c>
      <c r="EU575" s="13" t="n">
        <v>-0.037297</v>
      </c>
      <c r="EV575" s="13" t="n">
        <v>0.011387</v>
      </c>
      <c r="EW575" s="13" t="n">
        <v>0.070936</v>
      </c>
      <c r="EX575" s="13" t="n">
        <v>-0.104703</v>
      </c>
      <c r="EY575" s="13" t="n">
        <v>0.017921</v>
      </c>
      <c r="EZ575" s="13" t="n">
        <v>-0.072222</v>
      </c>
      <c r="FA575" s="13" t="n">
        <v>-0.016606</v>
      </c>
      <c r="FB575" s="13" t="n">
        <v>-0.11212</v>
      </c>
      <c r="FC575" s="13" t="n">
        <v>-0.094973</v>
      </c>
      <c r="FD575" s="13" t="n">
        <v>-0.138658</v>
      </c>
      <c r="FE575" s="13" t="n">
        <v>-0.029596</v>
      </c>
      <c r="FF575" s="13" t="n">
        <v>0.039724</v>
      </c>
      <c r="FG575" s="13" t="n">
        <v>-0.185483</v>
      </c>
      <c r="FH575" s="13" t="n">
        <v>-0.085558</v>
      </c>
      <c r="FI575" s="13" t="n">
        <v>-0.034031</v>
      </c>
      <c r="FJ575" s="13" t="n">
        <v>0.106342</v>
      </c>
      <c r="FK575" s="13" t="n">
        <v>0.064099</v>
      </c>
      <c r="FL575" s="13" t="n">
        <v>-0.127659</v>
      </c>
      <c r="FM575" s="13" t="n">
        <v>0.015749</v>
      </c>
      <c r="FN575" s="13" t="n">
        <v>-0.055527</v>
      </c>
      <c r="FO575" s="13" t="n">
        <v>-0.057586</v>
      </c>
      <c r="FP575" s="13" t="n">
        <v>0.164074</v>
      </c>
      <c r="FQ575" s="13" t="n">
        <v>-0.054561</v>
      </c>
      <c r="FR575" s="13" t="n">
        <v>-0.11631</v>
      </c>
      <c r="FS575" s="13" t="n">
        <v>-0.010131</v>
      </c>
      <c r="FT575" s="13" t="n">
        <v>0.044679</v>
      </c>
      <c r="FU575" s="13" t="n">
        <v>0.013592</v>
      </c>
      <c r="FV575" s="13" t="n">
        <v>-0.009781</v>
      </c>
      <c r="FW575" s="13" t="n">
        <v>-0.080373</v>
      </c>
      <c r="FX575" s="13" t="n">
        <v>-0.096684</v>
      </c>
      <c r="FY575" s="13" t="n">
        <v>-0.081711</v>
      </c>
      <c r="FZ575" s="13" t="n">
        <v>0.057956</v>
      </c>
      <c r="GA575" s="13" t="n">
        <v>0.096736</v>
      </c>
      <c r="GB575" s="13" t="n">
        <v>-0.043898</v>
      </c>
      <c r="GC575" s="13" t="n">
        <v>0.07111</v>
      </c>
    </row>
    <row r="576" customFormat="false" ht="15" hidden="false" customHeight="false" outlineLevel="0" collapsed="false">
      <c r="B576" s="8" t="str">
        <f aca="false">Deals!B576</f>
        <v>Tivity Health, Inc.</v>
      </c>
      <c r="C576" s="12" t="n">
        <v>1</v>
      </c>
      <c r="D576" s="13" t="n">
        <v>0.231207</v>
      </c>
      <c r="E576" s="13" t="n">
        <v>-0.153562</v>
      </c>
      <c r="F576" s="13" t="n">
        <v>-0.101639</v>
      </c>
      <c r="G576" s="13" t="n">
        <v>0.061436</v>
      </c>
      <c r="H576" s="13" t="n">
        <v>0.046418</v>
      </c>
      <c r="I576" s="13" t="n">
        <v>-0.089266</v>
      </c>
      <c r="J576" s="13" t="n">
        <v>-0.025256</v>
      </c>
      <c r="K576" s="13" t="n">
        <v>0.397286</v>
      </c>
      <c r="L576" s="13" t="n">
        <v>-0.101545</v>
      </c>
      <c r="M576" s="13" t="n">
        <v>0.063882</v>
      </c>
      <c r="N576" s="13" t="n">
        <v>-0.414781</v>
      </c>
      <c r="O576" s="13" t="n">
        <v>-0.503552</v>
      </c>
      <c r="P576" s="13" t="n">
        <v>0.426073</v>
      </c>
      <c r="Q576" s="13" t="n">
        <v>0.187291</v>
      </c>
      <c r="R576" s="13" t="n">
        <v>0.06385</v>
      </c>
      <c r="S576" s="13" t="n">
        <v>0.157988</v>
      </c>
      <c r="T576" s="13" t="n">
        <v>0.246951</v>
      </c>
      <c r="U576" s="13" t="n">
        <v>-0.143032</v>
      </c>
      <c r="V576" s="13" t="n">
        <v>-0.019258</v>
      </c>
      <c r="W576" s="13" t="n">
        <v>0.340364</v>
      </c>
      <c r="X576" s="13" t="n">
        <v>0.062941</v>
      </c>
      <c r="Y576" s="13" t="n">
        <v>0.151097</v>
      </c>
      <c r="Z576" s="13" t="n">
        <v>0.055432</v>
      </c>
      <c r="AA576" s="13" t="n">
        <v>-0.062185</v>
      </c>
      <c r="AB576" s="13" t="n">
        <v>0.083333</v>
      </c>
      <c r="AC576" s="13" t="n">
        <v>0.08354</v>
      </c>
      <c r="AD576" s="13" t="n">
        <v>0.004198</v>
      </c>
      <c r="AE576" s="13" t="n">
        <v>-0.04675</v>
      </c>
      <c r="AF576" s="13" t="n">
        <v>-0.072967</v>
      </c>
      <c r="AG576" s="13" t="n">
        <v>-0.008172</v>
      </c>
      <c r="AH576" s="13" t="n">
        <v>0.084996</v>
      </c>
      <c r="AI576" s="13" t="n">
        <v>-0.047962</v>
      </c>
      <c r="AJ576" s="13" t="n">
        <v>0.109992</v>
      </c>
      <c r="AK576" s="13" t="n">
        <v>-0.037821</v>
      </c>
      <c r="AL576" s="13" t="n">
        <v>0.072327</v>
      </c>
      <c r="AM576" s="13" t="n">
        <v>0.179252</v>
      </c>
      <c r="AN576" s="13" t="n">
        <v>-0.001243</v>
      </c>
      <c r="AO576" s="13" t="n">
        <v>0.008403</v>
      </c>
      <c r="AP576" s="13" t="n">
        <v>-0.063921</v>
      </c>
      <c r="AQ576" s="13" t="n">
        <v>0.135102</v>
      </c>
      <c r="AR576" s="13" t="n">
        <v>-0.007929</v>
      </c>
      <c r="AS576" s="13" t="n">
        <v>-0.088004</v>
      </c>
      <c r="AT576" s="13" t="n">
        <v>0.092762</v>
      </c>
      <c r="AU576" s="13" t="n">
        <v>-0.018141</v>
      </c>
      <c r="AV576" s="13" t="n">
        <v>-0.073757</v>
      </c>
      <c r="AW576" s="13" t="n">
        <v>0.160132</v>
      </c>
      <c r="AX576" s="13" t="n">
        <v>-0.029084</v>
      </c>
      <c r="AY576" s="13" t="n">
        <v>-0.030294</v>
      </c>
      <c r="AZ576" s="13" t="n">
        <v>0.000974</v>
      </c>
      <c r="BA576" s="13" t="n">
        <v>0.034374</v>
      </c>
      <c r="BB576" s="13" t="n">
        <v>0.071376</v>
      </c>
      <c r="BC576" s="13" t="n">
        <v>0.055658</v>
      </c>
      <c r="BD576" s="13" t="n">
        <v>-0.070227</v>
      </c>
      <c r="BE576" s="13" t="n">
        <v>-0.055895</v>
      </c>
      <c r="BF576" s="13" t="n">
        <v>-0.076043</v>
      </c>
      <c r="BG576" s="13" t="n">
        <v>0.090818</v>
      </c>
      <c r="BH576" s="13" t="n">
        <v>0.141331</v>
      </c>
      <c r="BI576" s="13" t="n">
        <v>-0.03884</v>
      </c>
      <c r="BJ576" s="13" t="n">
        <v>0.062772</v>
      </c>
      <c r="BK576" s="13" t="n">
        <v>0.020685</v>
      </c>
      <c r="BM576" s="13" t="n">
        <v>0.018687</v>
      </c>
      <c r="BN576" s="13" t="n">
        <v>-0.074215</v>
      </c>
      <c r="BO576" s="13" t="n">
        <v>0.08799</v>
      </c>
      <c r="BP576" s="13" t="n">
        <v>0.010865</v>
      </c>
      <c r="BQ576" s="13" t="n">
        <v>-0.068612</v>
      </c>
      <c r="BR576" s="13" t="n">
        <v>0.020228</v>
      </c>
      <c r="BS576" s="13" t="n">
        <v>0.045545</v>
      </c>
      <c r="BT576" s="13" t="n">
        <v>0.034777</v>
      </c>
      <c r="BU576" s="13" t="n">
        <v>0.020253</v>
      </c>
      <c r="BV576" s="13" t="n">
        <v>-0.022761</v>
      </c>
      <c r="BW576" s="13" t="n">
        <v>-0.082683</v>
      </c>
      <c r="BX576" s="13" t="n">
        <v>-0.18923</v>
      </c>
      <c r="BY576" s="13" t="n">
        <v>0.123242</v>
      </c>
      <c r="BZ576" s="13" t="n">
        <v>0.073671</v>
      </c>
      <c r="CA576" s="13" t="n">
        <v>0.028131</v>
      </c>
      <c r="CB576" s="13" t="n">
        <v>0.035905</v>
      </c>
      <c r="CC576" s="13" t="n">
        <v>0.069178</v>
      </c>
      <c r="CD576" s="13" t="n">
        <v>-0.047385</v>
      </c>
      <c r="CE576" s="13" t="n">
        <v>0.03365</v>
      </c>
      <c r="CF576" s="13" t="n">
        <v>0.188158</v>
      </c>
      <c r="CG576" s="13" t="n">
        <v>0.101547</v>
      </c>
      <c r="CH576" s="13" t="n">
        <v>0.049816</v>
      </c>
      <c r="CI576" s="13" t="n">
        <v>0.086155</v>
      </c>
      <c r="CJ576" s="13" t="n">
        <v>-0.008262</v>
      </c>
      <c r="CK576" s="13" t="n">
        <v>0.015677</v>
      </c>
      <c r="CL576" s="13" t="n">
        <v>0.002446</v>
      </c>
      <c r="CM576" s="13" t="n">
        <v>0.035313</v>
      </c>
      <c r="CN576" s="13" t="n">
        <v>-0.028278</v>
      </c>
      <c r="CO576" s="13" t="n">
        <v>0.024312</v>
      </c>
      <c r="CP576" s="13" t="n">
        <v>-0.041121</v>
      </c>
      <c r="CQ576" s="13" t="n">
        <v>0.023534</v>
      </c>
      <c r="CR576" s="13" t="n">
        <v>-0.034555</v>
      </c>
      <c r="CS576" s="13" t="n">
        <v>0.001539</v>
      </c>
      <c r="CT576" s="13" t="n">
        <v>-0.116597</v>
      </c>
      <c r="CU576" s="13" t="n">
        <v>0.020508</v>
      </c>
      <c r="CV576" s="13" t="n">
        <v>0.022185</v>
      </c>
      <c r="CW576" s="13" t="n">
        <v>-0.119564</v>
      </c>
      <c r="CX576" s="13" t="n">
        <v>-0.028738</v>
      </c>
      <c r="CY576" s="13" t="n">
        <v>-0.063921</v>
      </c>
      <c r="CZ576" s="13" t="n">
        <v>0.135102</v>
      </c>
      <c r="DA576" s="13" t="n">
        <v>-0.007929</v>
      </c>
      <c r="DB576" s="13" t="n">
        <v>-0.088004</v>
      </c>
      <c r="DC576" s="13" t="n">
        <v>0.092762</v>
      </c>
      <c r="DD576" s="13" t="n">
        <v>-0.018141</v>
      </c>
      <c r="DE576" s="13" t="n">
        <v>-0.073757</v>
      </c>
      <c r="DF576" s="13" t="n">
        <v>0.160132</v>
      </c>
      <c r="DG576" s="13" t="n">
        <v>-0.029084</v>
      </c>
      <c r="DH576" s="13" t="n">
        <v>-0.030294</v>
      </c>
      <c r="DI576" s="13" t="n">
        <v>0.000974</v>
      </c>
      <c r="DJ576" s="13" t="n">
        <v>0.034374</v>
      </c>
      <c r="DK576" s="13" t="n">
        <v>0.071376</v>
      </c>
      <c r="DL576" s="13" t="n">
        <v>0.055658</v>
      </c>
      <c r="DM576" s="13" t="n">
        <v>-0.070227</v>
      </c>
      <c r="DN576" s="13" t="n">
        <v>-0.055895</v>
      </c>
      <c r="DO576" s="13" t="n">
        <v>-0.076043</v>
      </c>
      <c r="DP576" s="13" t="n">
        <v>0.090818</v>
      </c>
      <c r="DQ576" s="13" t="n">
        <v>0.141331</v>
      </c>
      <c r="DR576" s="13" t="n">
        <v>-0.03884</v>
      </c>
      <c r="DS576" s="13" t="n">
        <v>0.062772</v>
      </c>
      <c r="DT576" s="13" t="n">
        <v>0.020685</v>
      </c>
      <c r="DV576" s="13" t="n">
        <v>0.019457</v>
      </c>
      <c r="DW576" s="13" t="n">
        <v>-0.071685</v>
      </c>
      <c r="DX576" s="13" t="n">
        <v>0.088369</v>
      </c>
      <c r="DY576" s="13" t="n">
        <v>0.005833</v>
      </c>
      <c r="DZ576" s="13" t="n">
        <v>-0.072302</v>
      </c>
      <c r="EA576" s="13" t="n">
        <v>0.023966</v>
      </c>
      <c r="EB576" s="13" t="n">
        <v>0.044</v>
      </c>
      <c r="EC576" s="13" t="n">
        <v>0.042206</v>
      </c>
      <c r="ED576" s="13" t="n">
        <v>0.028126</v>
      </c>
      <c r="EE576" s="13" t="n">
        <v>-0.03094</v>
      </c>
      <c r="EF576" s="13" t="n">
        <v>-0.085403</v>
      </c>
      <c r="EG576" s="13" t="n">
        <v>-0.202687</v>
      </c>
      <c r="EH576" s="13" t="n">
        <v>0.213269</v>
      </c>
      <c r="EI576" s="13" t="n">
        <v>0.06545</v>
      </c>
      <c r="EJ576" s="13" t="n">
        <v>0.042922</v>
      </c>
      <c r="EK576" s="13" t="n">
        <v>0.025254</v>
      </c>
      <c r="EL576" s="13" t="n">
        <v>0.076086</v>
      </c>
      <c r="EM576" s="13" t="n">
        <v>-0.053883</v>
      </c>
      <c r="EN576" s="13" t="n">
        <v>0.035066</v>
      </c>
      <c r="EO576" s="13" t="n">
        <v>0.203256</v>
      </c>
      <c r="EP576" s="13" t="n">
        <v>0.100877</v>
      </c>
      <c r="EQ576" s="13" t="n">
        <v>0.053073</v>
      </c>
      <c r="ER576" s="13" t="n">
        <v>0.075831</v>
      </c>
      <c r="ES576" s="13" t="n">
        <v>-0.001805</v>
      </c>
      <c r="ET576" s="13" t="n">
        <v>0.008333</v>
      </c>
      <c r="EU576" s="13" t="n">
        <v>-0.008533</v>
      </c>
      <c r="EV576" s="13" t="n">
        <v>0.032572</v>
      </c>
      <c r="EW576" s="13" t="n">
        <v>-0.030216</v>
      </c>
      <c r="EX576" s="13" t="n">
        <v>0.020798</v>
      </c>
      <c r="EY576" s="13" t="n">
        <v>-0.040113</v>
      </c>
      <c r="EZ576" s="13" t="n">
        <v>0.024885</v>
      </c>
      <c r="FA576" s="13" t="n">
        <v>-0.052054</v>
      </c>
      <c r="FB576" s="13" t="n">
        <v>0.002106</v>
      </c>
      <c r="FC576" s="13" t="n">
        <v>-0.122474</v>
      </c>
      <c r="FD576" s="13" t="n">
        <v>0.004163</v>
      </c>
      <c r="FE576" s="13" t="n">
        <v>0.029007</v>
      </c>
      <c r="FF576" s="13" t="n">
        <v>-0.150847</v>
      </c>
      <c r="FG576" s="13" t="n">
        <v>-0.038851</v>
      </c>
      <c r="FH576" s="13" t="n">
        <v>-0.043457</v>
      </c>
      <c r="FI576" s="13" t="n">
        <v>0.133239</v>
      </c>
      <c r="FJ576" s="13" t="n">
        <v>0.00337</v>
      </c>
      <c r="FK576" s="13" t="n">
        <v>-0.088268</v>
      </c>
      <c r="FL576" s="13" t="n">
        <v>0.09263</v>
      </c>
      <c r="FM576" s="13" t="n">
        <v>-0.008961</v>
      </c>
      <c r="FN576" s="13" t="n">
        <v>-0.073196</v>
      </c>
      <c r="FO576" s="13" t="n">
        <v>0.179925</v>
      </c>
      <c r="FP576" s="13" t="n">
        <v>-0.037455</v>
      </c>
      <c r="FQ576" s="13" t="n">
        <v>-0.045087</v>
      </c>
      <c r="FR576" s="13" t="n">
        <v>-0.007067</v>
      </c>
      <c r="FS576" s="13" t="n">
        <v>0.026671</v>
      </c>
      <c r="FT576" s="13" t="n">
        <v>0.081708</v>
      </c>
      <c r="FU576" s="13" t="n">
        <v>0.048745</v>
      </c>
      <c r="FV576" s="13" t="n">
        <v>-0.067184</v>
      </c>
      <c r="FW576" s="13" t="n">
        <v>-0.056578</v>
      </c>
      <c r="FX576" s="13" t="n">
        <v>-0.086289</v>
      </c>
      <c r="FY576" s="13" t="n">
        <v>0.096397</v>
      </c>
      <c r="FZ576" s="13" t="n">
        <v>0.143956</v>
      </c>
      <c r="GA576" s="13" t="n">
        <v>-0.055801</v>
      </c>
      <c r="GB576" s="13" t="n">
        <v>0.059786</v>
      </c>
      <c r="GC576" s="13" t="n">
        <v>0.003677</v>
      </c>
    </row>
    <row r="577" customFormat="false" ht="15" hidden="false" customHeight="false" outlineLevel="0" collapsed="false">
      <c r="B577" s="8" t="str">
        <f aca="false">Deals!B577</f>
        <v>Cimarex Energy Co.</v>
      </c>
      <c r="C577" s="12" t="n">
        <v>1</v>
      </c>
      <c r="D577" s="13" t="n">
        <v>-0.01774</v>
      </c>
      <c r="E577" s="13" t="n">
        <v>-0.164142</v>
      </c>
      <c r="F577" s="13" t="n">
        <v>0.037419</v>
      </c>
      <c r="G577" s="13" t="n">
        <v>-0.145963</v>
      </c>
      <c r="H577" s="13" t="n">
        <v>-0.151766</v>
      </c>
      <c r="I577" s="13" t="n">
        <v>0.120617</v>
      </c>
      <c r="J577" s="13" t="n">
        <v>-0.119316</v>
      </c>
      <c r="K577" s="13" t="n">
        <v>0.093558</v>
      </c>
      <c r="L577" s="13" t="n">
        <v>0.141832</v>
      </c>
      <c r="M577" s="13" t="n">
        <v>-0.163841</v>
      </c>
      <c r="N577" s="13" t="n">
        <v>-0.242424</v>
      </c>
      <c r="O577" s="13" t="n">
        <v>-0.490772</v>
      </c>
      <c r="P577" s="13" t="n">
        <v>0.510398</v>
      </c>
      <c r="Q577" s="13" t="n">
        <v>0.042486</v>
      </c>
      <c r="R577" s="13" t="n">
        <v>0.046043</v>
      </c>
      <c r="S577" s="13" t="n">
        <v>-0.110222</v>
      </c>
      <c r="T577" s="13" t="n">
        <v>0.144726</v>
      </c>
      <c r="U577" s="13" t="n">
        <v>-0.12419</v>
      </c>
      <c r="V577" s="13" t="n">
        <v>0.042746</v>
      </c>
      <c r="W577" s="13" t="n">
        <v>0.4257</v>
      </c>
      <c r="X577" s="13" t="n">
        <v>0.043394</v>
      </c>
      <c r="Y577" s="13" t="n">
        <v>0.1245</v>
      </c>
      <c r="Z577" s="13" t="n">
        <v>0.380038</v>
      </c>
      <c r="AA577" s="13" t="n">
        <v>0.024142</v>
      </c>
      <c r="AB577" s="13" t="n">
        <v>0.114666</v>
      </c>
      <c r="AC577" s="13" t="n">
        <v>0.027492</v>
      </c>
      <c r="AD577" s="13" t="n">
        <v>0.069373</v>
      </c>
      <c r="AE577" s="13" t="n">
        <v>-0.100069</v>
      </c>
      <c r="AF577" s="13" t="n">
        <v>-0.01089</v>
      </c>
      <c r="AG577" s="13" t="n">
        <v>0.357832</v>
      </c>
      <c r="AH577" s="13" t="n">
        <v>0.053756</v>
      </c>
      <c r="AI577" s="13" t="n">
        <v>-0.030463</v>
      </c>
      <c r="AJ577" s="13" t="n">
        <v>0.054007</v>
      </c>
      <c r="AK577" s="13" t="n">
        <v>-0.041405</v>
      </c>
      <c r="AL577" s="13" t="n">
        <v>0.006859</v>
      </c>
      <c r="AM577" s="13" t="n">
        <v>0.035932</v>
      </c>
      <c r="AN577" s="13" t="n">
        <v>-0.048852</v>
      </c>
      <c r="AO577" s="13" t="n">
        <v>0.044371</v>
      </c>
      <c r="AP577" s="13" t="n">
        <v>-0.113068</v>
      </c>
      <c r="AQ577" s="13" t="n">
        <v>0.068956</v>
      </c>
      <c r="AR577" s="13" t="n">
        <v>-0.039545</v>
      </c>
      <c r="AS577" s="13" t="n">
        <v>-0.111256</v>
      </c>
      <c r="AT577" s="13" t="n">
        <v>0.1186</v>
      </c>
      <c r="AU577" s="13" t="n">
        <v>0.053685</v>
      </c>
      <c r="AV577" s="13" t="n">
        <v>-0.047152</v>
      </c>
      <c r="AW577" s="13" t="n">
        <v>0.08114</v>
      </c>
      <c r="AX577" s="13" t="n">
        <v>-0.029058</v>
      </c>
      <c r="AY577" s="13" t="n">
        <v>-0.025019</v>
      </c>
      <c r="AZ577" s="13" t="n">
        <v>-0.00394</v>
      </c>
      <c r="BA577" s="13" t="n">
        <v>-0.040008</v>
      </c>
      <c r="BB577" s="13" t="n">
        <v>0.091469</v>
      </c>
      <c r="BC577" s="13" t="n">
        <v>0.049151</v>
      </c>
      <c r="BD577" s="13" t="n">
        <v>-0.027942</v>
      </c>
      <c r="BE577" s="13" t="n">
        <v>-0.067057</v>
      </c>
      <c r="BF577" s="13" t="n">
        <v>-0.071421</v>
      </c>
      <c r="BG577" s="13" t="n">
        <v>0.090999</v>
      </c>
      <c r="BH577" s="13" t="n">
        <v>0.090679</v>
      </c>
      <c r="BI577" s="13" t="n">
        <v>-0.014938</v>
      </c>
      <c r="BJ577" s="13" t="n">
        <v>0.036154</v>
      </c>
      <c r="BK577" s="13" t="n">
        <v>0.050535</v>
      </c>
      <c r="BM577" s="13" t="n">
        <v>0.042376</v>
      </c>
      <c r="BN577" s="13" t="n">
        <v>-0.07346</v>
      </c>
      <c r="BO577" s="13" t="n">
        <v>0.088546</v>
      </c>
      <c r="BP577" s="13" t="n">
        <v>0.020084</v>
      </c>
      <c r="BQ577" s="13" t="n">
        <v>-0.048928</v>
      </c>
      <c r="BR577" s="13" t="n">
        <v>0.052103</v>
      </c>
      <c r="BS577" s="13" t="n">
        <v>-0.001482</v>
      </c>
      <c r="BT577" s="13" t="n">
        <v>0.033055</v>
      </c>
      <c r="BU577" s="13" t="n">
        <v>0.036052</v>
      </c>
      <c r="BV577" s="13" t="n">
        <v>-0.016351</v>
      </c>
      <c r="BW577" s="13" t="n">
        <v>-0.092258</v>
      </c>
      <c r="BX577" s="13" t="n">
        <v>-0.198695</v>
      </c>
      <c r="BY577" s="13" t="n">
        <v>0.116597</v>
      </c>
      <c r="BZ577" s="13" t="n">
        <v>0.058158</v>
      </c>
      <c r="CA577" s="13" t="n">
        <v>-0.009049</v>
      </c>
      <c r="CB577" s="13" t="n">
        <v>0.060667</v>
      </c>
      <c r="CC577" s="13" t="n">
        <v>0.04837</v>
      </c>
      <c r="CD577" s="13" t="n">
        <v>-0.036757</v>
      </c>
      <c r="CE577" s="13" t="n">
        <v>0.014828</v>
      </c>
      <c r="CF577" s="13" t="n">
        <v>0.168167</v>
      </c>
      <c r="CG577" s="13" t="n">
        <v>0.045756</v>
      </c>
      <c r="CH577" s="13" t="n">
        <v>-0.002059</v>
      </c>
      <c r="CI577" s="13" t="n">
        <v>0.092254</v>
      </c>
      <c r="CJ577" s="13" t="n">
        <v>0.040771</v>
      </c>
      <c r="CK577" s="13" t="n">
        <v>0.058012</v>
      </c>
      <c r="CL577" s="13" t="n">
        <v>0.022358</v>
      </c>
      <c r="CM577" s="13" t="n">
        <v>-0.012513</v>
      </c>
      <c r="CN577" s="13" t="n">
        <v>-0.012862</v>
      </c>
      <c r="CO577" s="13" t="n">
        <v>0.016428</v>
      </c>
      <c r="CP577" s="13" t="n">
        <v>-0.021588</v>
      </c>
      <c r="CQ577" s="13" t="n">
        <v>0.053756</v>
      </c>
      <c r="CR577" s="13" t="n">
        <v>-0.030463</v>
      </c>
      <c r="CS577" s="13" t="n">
        <v>0.054007</v>
      </c>
      <c r="CT577" s="13" t="n">
        <v>-0.041405</v>
      </c>
      <c r="CU577" s="13" t="n">
        <v>0.006859</v>
      </c>
      <c r="CV577" s="13" t="n">
        <v>0.035932</v>
      </c>
      <c r="CW577" s="13" t="n">
        <v>-0.048852</v>
      </c>
      <c r="CX577" s="13" t="n">
        <v>0.044371</v>
      </c>
      <c r="CY577" s="13" t="n">
        <v>-0.113068</v>
      </c>
      <c r="CZ577" s="13" t="n">
        <v>0.068956</v>
      </c>
      <c r="DA577" s="13" t="n">
        <v>-0.039545</v>
      </c>
      <c r="DB577" s="13" t="n">
        <v>-0.111256</v>
      </c>
      <c r="DC577" s="13" t="n">
        <v>0.1186</v>
      </c>
      <c r="DD577" s="13" t="n">
        <v>0.053685</v>
      </c>
      <c r="DE577" s="13" t="n">
        <v>-0.047152</v>
      </c>
      <c r="DF577" s="13" t="n">
        <v>0.08114</v>
      </c>
      <c r="DG577" s="13" t="n">
        <v>-0.029058</v>
      </c>
      <c r="DH577" s="13" t="n">
        <v>-0.025019</v>
      </c>
      <c r="DI577" s="13" t="n">
        <v>-0.00394</v>
      </c>
      <c r="DJ577" s="13" t="n">
        <v>-0.040008</v>
      </c>
      <c r="DK577" s="13" t="n">
        <v>0.091469</v>
      </c>
      <c r="DL577" s="13" t="n">
        <v>0.049151</v>
      </c>
      <c r="DM577" s="13" t="n">
        <v>-0.027942</v>
      </c>
      <c r="DN577" s="13" t="n">
        <v>-0.067057</v>
      </c>
      <c r="DO577" s="13" t="n">
        <v>-0.071421</v>
      </c>
      <c r="DP577" s="13" t="n">
        <v>0.090999</v>
      </c>
      <c r="DQ577" s="13" t="n">
        <v>0.090679</v>
      </c>
      <c r="DR577" s="13" t="n">
        <v>-0.014938</v>
      </c>
      <c r="DS577" s="13" t="n">
        <v>0.036154</v>
      </c>
      <c r="DT577" s="13" t="n">
        <v>0.050535</v>
      </c>
      <c r="DV577" s="13" t="n">
        <v>0.043934</v>
      </c>
      <c r="DW577" s="13" t="n">
        <v>-0.072258</v>
      </c>
      <c r="DX577" s="13" t="n">
        <v>0.097213</v>
      </c>
      <c r="DY577" s="13" t="n">
        <v>0.0207</v>
      </c>
      <c r="DZ577" s="13" t="n">
        <v>-0.053504</v>
      </c>
      <c r="EA577" s="13" t="n">
        <v>0.051649</v>
      </c>
      <c r="EB577" s="13" t="n">
        <v>0.001274</v>
      </c>
      <c r="EC577" s="13" t="n">
        <v>0.037843</v>
      </c>
      <c r="ED577" s="13" t="n">
        <v>0.039703</v>
      </c>
      <c r="EE577" s="13" t="n">
        <v>-0.021457</v>
      </c>
      <c r="EF577" s="13" t="n">
        <v>-0.087648</v>
      </c>
      <c r="EG577" s="13" t="n">
        <v>-0.212334</v>
      </c>
      <c r="EH577" s="13" t="n">
        <v>0.135337</v>
      </c>
      <c r="EI577" s="13" t="n">
        <v>0.059304</v>
      </c>
      <c r="EJ577" s="13" t="n">
        <v>-0.006226</v>
      </c>
      <c r="EK577" s="13" t="n">
        <v>0.062515</v>
      </c>
      <c r="EL577" s="13" t="n">
        <v>0.051584</v>
      </c>
      <c r="EM577" s="13" t="n">
        <v>-0.040409</v>
      </c>
      <c r="EN577" s="13" t="n">
        <v>0.018557</v>
      </c>
      <c r="EO577" s="13" t="n">
        <v>0.172917</v>
      </c>
      <c r="EP577" s="13" t="n">
        <v>0.041069</v>
      </c>
      <c r="EQ577" s="13" t="n">
        <v>0.00476</v>
      </c>
      <c r="ER577" s="13" t="n">
        <v>0.081124</v>
      </c>
      <c r="ES577" s="13" t="n">
        <v>0.054214</v>
      </c>
      <c r="ET577" s="13" t="n">
        <v>0.05332</v>
      </c>
      <c r="EU577" s="13" t="n">
        <v>0.016144</v>
      </c>
      <c r="EV577" s="13" t="n">
        <v>-0.008976</v>
      </c>
      <c r="EW577" s="13" t="n">
        <v>-0.011142</v>
      </c>
      <c r="EX577" s="13" t="n">
        <v>0.012908</v>
      </c>
      <c r="EY577" s="13" t="n">
        <v>-0.016159</v>
      </c>
      <c r="EZ577" s="13" t="n">
        <v>0.052565</v>
      </c>
      <c r="FA577" s="13" t="n">
        <v>-0.036406</v>
      </c>
      <c r="FB577" s="13" t="n">
        <v>0.050779</v>
      </c>
      <c r="FC577" s="13" t="n">
        <v>-0.041859</v>
      </c>
      <c r="FD577" s="13" t="n">
        <v>0.00545</v>
      </c>
      <c r="FE577" s="13" t="n">
        <v>0.028508</v>
      </c>
      <c r="FF577" s="13" t="n">
        <v>-0.054502</v>
      </c>
      <c r="FG577" s="13" t="n">
        <v>0.038173</v>
      </c>
      <c r="FH577" s="13" t="n">
        <v>-0.110414</v>
      </c>
      <c r="FI577" s="13" t="n">
        <v>0.073636</v>
      </c>
      <c r="FJ577" s="13" t="n">
        <v>-0.035969</v>
      </c>
      <c r="FK577" s="13" t="n">
        <v>-0.110605</v>
      </c>
      <c r="FL577" s="13" t="n">
        <v>0.118592</v>
      </c>
      <c r="FM577" s="13" t="n">
        <v>0.057764</v>
      </c>
      <c r="FN577" s="13" t="n">
        <v>-0.048956</v>
      </c>
      <c r="FO577" s="13" t="n">
        <v>0.092385</v>
      </c>
      <c r="FP577" s="13" t="n">
        <v>-0.027413</v>
      </c>
      <c r="FQ577" s="13" t="n">
        <v>-0.02707</v>
      </c>
      <c r="FR577" s="13" t="n">
        <v>-0.006752</v>
      </c>
      <c r="FS577" s="13" t="n">
        <v>-0.040006</v>
      </c>
      <c r="FT577" s="13" t="n">
        <v>0.08934</v>
      </c>
      <c r="FU577" s="13" t="n">
        <v>0.052942</v>
      </c>
      <c r="FV577" s="13" t="n">
        <v>-0.029106</v>
      </c>
      <c r="FW577" s="13" t="n">
        <v>-0.068619</v>
      </c>
      <c r="FX577" s="13" t="n">
        <v>-0.076182</v>
      </c>
      <c r="FY577" s="13" t="n">
        <v>0.092525</v>
      </c>
      <c r="FZ577" s="13" t="n">
        <v>0.095987</v>
      </c>
      <c r="GA577" s="13" t="n">
        <v>-0.019535</v>
      </c>
      <c r="GB577" s="13" t="n">
        <v>0.030822</v>
      </c>
      <c r="GC577" s="13" t="n">
        <v>0.047036</v>
      </c>
    </row>
    <row r="578" customFormat="false" ht="15" hidden="false" customHeight="false" outlineLevel="0" collapsed="false">
      <c r="B578" s="8" t="str">
        <f aca="false">Deals!B578</f>
        <v>TransDigm Group Incorporated</v>
      </c>
      <c r="C578" s="12" t="n">
        <v>1</v>
      </c>
      <c r="D578" s="13" t="n">
        <v>0.062843</v>
      </c>
      <c r="E578" s="13" t="n">
        <v>-0.086152</v>
      </c>
      <c r="F578" s="13" t="n">
        <v>0.097177</v>
      </c>
      <c r="G578" s="13" t="n">
        <v>0.00339</v>
      </c>
      <c r="H578" s="13" t="n">
        <v>0.108932</v>
      </c>
      <c r="I578" s="13" t="n">
        <v>-0.032787</v>
      </c>
      <c r="J578" s="13" t="n">
        <v>0.010775</v>
      </c>
      <c r="K578" s="13" t="n">
        <v>0.077563</v>
      </c>
      <c r="L578" s="13" t="n">
        <v>-0.01252</v>
      </c>
      <c r="M578" s="13" t="n">
        <v>0.148714</v>
      </c>
      <c r="N578" s="13" t="n">
        <v>-0.132866</v>
      </c>
      <c r="O578" s="13" t="n">
        <v>-0.425987</v>
      </c>
      <c r="P578" s="13" t="n">
        <v>0.133952</v>
      </c>
      <c r="Q578" s="13" t="n">
        <v>0.170045</v>
      </c>
      <c r="R578" s="13" t="n">
        <v>0.040558</v>
      </c>
      <c r="S578" s="13" t="n">
        <v>-0.023685</v>
      </c>
      <c r="T578" s="13" t="n">
        <v>0.157769</v>
      </c>
      <c r="U578" s="13" t="n">
        <v>-0.049132</v>
      </c>
      <c r="V578" s="13" t="n">
        <v>0.00482</v>
      </c>
      <c r="W578" s="13" t="n">
        <v>0.213192</v>
      </c>
      <c r="X578" s="13" t="n">
        <v>0.068475</v>
      </c>
      <c r="Y578" s="13" t="n">
        <v>-0.105955</v>
      </c>
      <c r="Z578" s="13" t="n">
        <v>0.042275</v>
      </c>
      <c r="AA578" s="13" t="n">
        <v>0.019509</v>
      </c>
      <c r="AB578" s="13" t="n">
        <v>0.043918</v>
      </c>
      <c r="AC578" s="13" t="n">
        <v>0.05719</v>
      </c>
      <c r="AD578" s="13" t="n">
        <v>-0.002389</v>
      </c>
      <c r="AE578" s="13" t="n">
        <v>-0.009578</v>
      </c>
      <c r="AF578" s="13" t="n">
        <v>-0.052442</v>
      </c>
      <c r="AG578" s="13" t="n">
        <v>0.02815</v>
      </c>
      <c r="AH578" s="13" t="n">
        <v>-0.001201</v>
      </c>
      <c r="AI578" s="13" t="n">
        <v>-0.073371</v>
      </c>
      <c r="AJ578" s="13" t="n">
        <v>0.100735</v>
      </c>
      <c r="AK578" s="13" t="n">
        <v>-0.031574</v>
      </c>
      <c r="AL578" s="13" t="n">
        <v>0.081793</v>
      </c>
      <c r="AM578" s="13" t="n">
        <v>-0.022578</v>
      </c>
      <c r="AN578" s="13" t="n">
        <v>-0.087071</v>
      </c>
      <c r="AO578" s="13" t="n">
        <v>0.017754</v>
      </c>
      <c r="AP578" s="13" t="n">
        <v>-0.113484</v>
      </c>
      <c r="AQ578" s="13" t="n">
        <v>0.159633</v>
      </c>
      <c r="AR578" s="13" t="n">
        <v>-0.03527</v>
      </c>
      <c r="AS578" s="13" t="n">
        <v>-0.125868</v>
      </c>
      <c r="AT578" s="13" t="n">
        <v>0.097062</v>
      </c>
      <c r="AU578" s="13" t="n">
        <v>0.091601</v>
      </c>
      <c r="AV578" s="13" t="n">
        <v>0.00183</v>
      </c>
      <c r="AW578" s="13" t="n">
        <v>0.139919</v>
      </c>
      <c r="AX578" s="13" t="n">
        <v>0.036392</v>
      </c>
      <c r="AY578" s="13" t="n">
        <v>-0.009168</v>
      </c>
      <c r="AZ578" s="13" t="n">
        <v>0.037921</v>
      </c>
      <c r="BA578" s="13" t="n">
        <v>0.011307</v>
      </c>
      <c r="BB578" s="13" t="n">
        <v>0.155781</v>
      </c>
      <c r="BC578" s="13" t="n">
        <v>0.006207</v>
      </c>
      <c r="BD578" s="13" t="n">
        <v>0.00459</v>
      </c>
      <c r="BE578" s="13" t="n">
        <v>-0.067179</v>
      </c>
      <c r="BF578" s="13" t="n">
        <v>-0.017838</v>
      </c>
      <c r="BG578" s="13" t="n">
        <v>0.16276</v>
      </c>
      <c r="BH578" s="13" t="n">
        <v>0.050609</v>
      </c>
      <c r="BI578" s="13" t="n">
        <v>0.08015</v>
      </c>
      <c r="BJ578" s="13" t="n">
        <v>0.077845</v>
      </c>
      <c r="BK578" s="13" t="n">
        <v>0.045732</v>
      </c>
      <c r="BM578" s="13" t="n">
        <v>0.043915</v>
      </c>
      <c r="BN578" s="13" t="n">
        <v>-0.069033</v>
      </c>
      <c r="BO578" s="13" t="n">
        <v>0.076465</v>
      </c>
      <c r="BP578" s="13" t="n">
        <v>0.015604</v>
      </c>
      <c r="BQ578" s="13" t="n">
        <v>-0.002311</v>
      </c>
      <c r="BR578" s="13" t="n">
        <v>0.004095</v>
      </c>
      <c r="BS578" s="13" t="n">
        <v>0.03018</v>
      </c>
      <c r="BT578" s="13" t="n">
        <v>0.038716</v>
      </c>
      <c r="BU578" s="13" t="n">
        <v>0.036704</v>
      </c>
      <c r="BV578" s="13" t="n">
        <v>0.024594</v>
      </c>
      <c r="BW578" s="13" t="n">
        <v>-0.07027</v>
      </c>
      <c r="BX578" s="13" t="n">
        <v>-0.077815</v>
      </c>
      <c r="BY578" s="13" t="n">
        <v>0.140905</v>
      </c>
      <c r="BZ578" s="13" t="n">
        <v>0.056438</v>
      </c>
      <c r="CA578" s="13" t="n">
        <v>0.050972</v>
      </c>
      <c r="CB578" s="13" t="n">
        <v>0.07725</v>
      </c>
      <c r="CC578" s="13" t="n">
        <v>0.107972</v>
      </c>
      <c r="CD578" s="13" t="n">
        <v>-0.045521</v>
      </c>
      <c r="CE578" s="13" t="n">
        <v>-0.045743</v>
      </c>
      <c r="CF578" s="13" t="n">
        <v>0.107281</v>
      </c>
      <c r="CG578" s="13" t="n">
        <v>0.053002</v>
      </c>
      <c r="CH578" s="13" t="n">
        <v>-0.009351</v>
      </c>
      <c r="CI578" s="13" t="n">
        <v>-0.005854</v>
      </c>
      <c r="CJ578" s="13" t="n">
        <v>0.01839</v>
      </c>
      <c r="CK578" s="13" t="n">
        <v>0.059373</v>
      </c>
      <c r="CL578" s="13" t="n">
        <v>-0.013515</v>
      </c>
      <c r="CM578" s="13" t="n">
        <v>0.057192</v>
      </c>
      <c r="CN578" s="13" t="n">
        <v>0.032936</v>
      </c>
      <c r="CO578" s="13" t="n">
        <v>0.033156</v>
      </c>
      <c r="CP578" s="13" t="n">
        <v>-0.052802</v>
      </c>
      <c r="CQ578" s="13" t="n">
        <v>0.089956</v>
      </c>
      <c r="CR578" s="13" t="n">
        <v>0.012325</v>
      </c>
      <c r="CS578" s="13" t="n">
        <v>0.021218</v>
      </c>
      <c r="CT578" s="13" t="n">
        <v>-0.077613</v>
      </c>
      <c r="CU578" s="13" t="n">
        <v>-0.033277</v>
      </c>
      <c r="CV578" s="13" t="n">
        <v>0.048718</v>
      </c>
      <c r="CW578" s="13" t="n">
        <v>-0.10863</v>
      </c>
      <c r="CX578" s="13" t="n">
        <v>-0.030079</v>
      </c>
      <c r="CY578" s="13" t="n">
        <v>-0.078069</v>
      </c>
      <c r="CZ578" s="13" t="n">
        <v>0.127169</v>
      </c>
      <c r="DA578" s="13" t="n">
        <v>-0.053498</v>
      </c>
      <c r="DB578" s="13" t="n">
        <v>-0.100388</v>
      </c>
      <c r="DC578" s="13" t="n">
        <v>0.052883</v>
      </c>
      <c r="DD578" s="13" t="n">
        <v>0.047454</v>
      </c>
      <c r="DE578" s="13" t="n">
        <v>-0.082033</v>
      </c>
      <c r="DF578" s="13" t="n">
        <v>0.087217</v>
      </c>
      <c r="DG578" s="13" t="n">
        <v>-0.01317</v>
      </c>
      <c r="DH578" s="13" t="n">
        <v>0.081256</v>
      </c>
      <c r="DI578" s="13" t="n">
        <v>0.01129</v>
      </c>
      <c r="DJ578" s="13" t="n">
        <v>0.054991</v>
      </c>
      <c r="DK578" s="13" t="n">
        <v>0.072447</v>
      </c>
      <c r="DL578" s="13" t="n">
        <v>0.023838</v>
      </c>
      <c r="DM578" s="13" t="n">
        <v>-0.008326</v>
      </c>
      <c r="DN578" s="13" t="n">
        <v>-0.05542</v>
      </c>
      <c r="DO578" s="13" t="n">
        <v>-0.009954</v>
      </c>
      <c r="DP578" s="13" t="n">
        <v>0.098907</v>
      </c>
      <c r="DQ578" s="13" t="n">
        <v>0.037524</v>
      </c>
      <c r="DR578" s="13" t="n">
        <v>0.022668</v>
      </c>
      <c r="DS578" s="13" t="n">
        <v>0.060191</v>
      </c>
      <c r="DT578" s="13" t="n">
        <v>0.016533</v>
      </c>
      <c r="DV578" s="13" t="n">
        <v>0.032897</v>
      </c>
      <c r="DW578" s="13" t="n">
        <v>-0.06874</v>
      </c>
      <c r="DX578" s="13" t="n">
        <v>0.076675</v>
      </c>
      <c r="DY578" s="13" t="n">
        <v>0.017491</v>
      </c>
      <c r="DZ578" s="13" t="n">
        <v>-0.007688</v>
      </c>
      <c r="EA578" s="13" t="n">
        <v>-0.000523</v>
      </c>
      <c r="EB578" s="13" t="n">
        <v>0.022992</v>
      </c>
      <c r="EC578" s="13" t="n">
        <v>0.041412</v>
      </c>
      <c r="ED578" s="13" t="n">
        <v>0.025775</v>
      </c>
      <c r="EE578" s="13" t="n">
        <v>0.005438</v>
      </c>
      <c r="EF578" s="13" t="n">
        <v>-0.070463</v>
      </c>
      <c r="EG578" s="13" t="n">
        <v>-0.11985</v>
      </c>
      <c r="EH578" s="13" t="n">
        <v>0.139924</v>
      </c>
      <c r="EI578" s="13" t="n">
        <v>0.089001</v>
      </c>
      <c r="EJ578" s="13" t="n">
        <v>0.018928</v>
      </c>
      <c r="EK578" s="13" t="n">
        <v>0.070143</v>
      </c>
      <c r="EL578" s="13" t="n">
        <v>0.054124</v>
      </c>
      <c r="EM578" s="13" t="n">
        <v>-0.020604</v>
      </c>
      <c r="EN578" s="13" t="n">
        <v>-0.021628</v>
      </c>
      <c r="EO578" s="13" t="n">
        <v>0.130555</v>
      </c>
      <c r="EP578" s="13" t="n">
        <v>0.041795</v>
      </c>
      <c r="EQ578" s="13" t="n">
        <v>-0.018249</v>
      </c>
      <c r="ER578" s="13" t="n">
        <v>0.019443</v>
      </c>
      <c r="ES578" s="13" t="n">
        <v>0.020896</v>
      </c>
      <c r="ET578" s="13" t="n">
        <v>0.053291</v>
      </c>
      <c r="EU578" s="13" t="n">
        <v>-0.004423</v>
      </c>
      <c r="EV578" s="13" t="n">
        <v>0.043268</v>
      </c>
      <c r="EW578" s="13" t="n">
        <v>0.030241</v>
      </c>
      <c r="EX578" s="13" t="n">
        <v>0.029029</v>
      </c>
      <c r="EY578" s="13" t="n">
        <v>-0.051931</v>
      </c>
      <c r="EZ578" s="13" t="n">
        <v>0.076494</v>
      </c>
      <c r="FA578" s="13" t="n">
        <v>-0.023675</v>
      </c>
      <c r="FB578" s="13" t="n">
        <v>0.027244</v>
      </c>
      <c r="FC578" s="13" t="n">
        <v>-0.105932</v>
      </c>
      <c r="FD578" s="13" t="n">
        <v>-0.028087</v>
      </c>
      <c r="FE578" s="13" t="n">
        <v>0.024591</v>
      </c>
      <c r="FF578" s="13" t="n">
        <v>-0.102794</v>
      </c>
      <c r="FG578" s="13" t="n">
        <v>-0.042047</v>
      </c>
      <c r="FH578" s="13" t="n">
        <v>-0.081421</v>
      </c>
      <c r="FI578" s="13" t="n">
        <v>0.115932</v>
      </c>
      <c r="FJ578" s="13" t="n">
        <v>-0.040409</v>
      </c>
      <c r="FK578" s="13" t="n">
        <v>-0.09131</v>
      </c>
      <c r="FL578" s="13" t="n">
        <v>0.077555</v>
      </c>
      <c r="FM578" s="13" t="n">
        <v>0.068696</v>
      </c>
      <c r="FN578" s="13" t="n">
        <v>-0.064949</v>
      </c>
      <c r="FO578" s="13" t="n">
        <v>0.083649</v>
      </c>
      <c r="FP578" s="13" t="n">
        <v>-0.013406</v>
      </c>
      <c r="FQ578" s="13" t="n">
        <v>0.044705</v>
      </c>
      <c r="FR578" s="13" t="n">
        <v>-0.010179</v>
      </c>
      <c r="FS578" s="13" t="n">
        <v>0.017315</v>
      </c>
      <c r="FT578" s="13" t="n">
        <v>0.073915</v>
      </c>
      <c r="FU578" s="13" t="n">
        <v>0.027187</v>
      </c>
      <c r="FV578" s="13" t="n">
        <v>-0.023523</v>
      </c>
      <c r="FW578" s="13" t="n">
        <v>-0.051409</v>
      </c>
      <c r="FX578" s="13" t="n">
        <v>-0.03327</v>
      </c>
      <c r="FY578" s="13" t="n">
        <v>0.105435</v>
      </c>
      <c r="FZ578" s="13" t="n">
        <v>0.064066</v>
      </c>
      <c r="GA578" s="13" t="n">
        <v>0.005583</v>
      </c>
      <c r="GB578" s="13" t="n">
        <v>0.053753</v>
      </c>
      <c r="GC578" s="13" t="n">
        <v>0.021634</v>
      </c>
    </row>
    <row r="579" customFormat="false" ht="15" hidden="false" customHeight="false" outlineLevel="0" collapsed="false">
      <c r="B579" s="8" t="str">
        <f aca="false">Deals!B579</f>
        <v>Univar Solutions Inc.</v>
      </c>
      <c r="C579" s="12" t="n">
        <v>1</v>
      </c>
      <c r="D579" s="13" t="n">
        <v>0.007671</v>
      </c>
      <c r="E579" s="13" t="n">
        <v>-0.103896</v>
      </c>
      <c r="F579" s="13" t="n">
        <v>0.101449</v>
      </c>
      <c r="G579" s="13" t="n">
        <v>0.00363</v>
      </c>
      <c r="H579" s="13" t="n">
        <v>-0.125226</v>
      </c>
      <c r="I579" s="13" t="n">
        <v>0.072868</v>
      </c>
      <c r="J579" s="13" t="n">
        <v>0.033719</v>
      </c>
      <c r="K579" s="13" t="n">
        <v>0.091333</v>
      </c>
      <c r="L579" s="13" t="n">
        <v>0.035013</v>
      </c>
      <c r="M579" s="13" t="n">
        <v>-0.110974</v>
      </c>
      <c r="N579" s="13" t="n">
        <v>-0.211601</v>
      </c>
      <c r="O579" s="13" t="n">
        <v>-0.369041</v>
      </c>
      <c r="P579" s="13" t="n">
        <v>0.354478</v>
      </c>
      <c r="Q579" s="13" t="n">
        <v>0.064738</v>
      </c>
      <c r="R579" s="13" t="n">
        <v>0.090556</v>
      </c>
      <c r="S579" s="13" t="n">
        <v>0.048043</v>
      </c>
      <c r="T579" s="13" t="n">
        <v>0.029428</v>
      </c>
      <c r="U579" s="13" t="n">
        <v>-0.072018</v>
      </c>
      <c r="V579" s="13" t="n">
        <v>-0.01718</v>
      </c>
      <c r="W579" s="13" t="n">
        <v>0.078963</v>
      </c>
      <c r="X579" s="13" t="n">
        <v>0.062011</v>
      </c>
      <c r="Y579" s="13" t="n">
        <v>-0.022094</v>
      </c>
      <c r="Z579" s="13" t="n">
        <v>0.071006</v>
      </c>
      <c r="AA579" s="13" t="n">
        <v>0.081868</v>
      </c>
      <c r="AB579" s="13" t="n">
        <v>0.08403</v>
      </c>
      <c r="AC579" s="13" t="n">
        <v>0.160171</v>
      </c>
      <c r="AD579" s="13" t="n">
        <v>-0.100037</v>
      </c>
      <c r="AE579" s="13" t="n">
        <v>0.006563</v>
      </c>
      <c r="AF579" s="13" t="n">
        <v>-0.037897</v>
      </c>
      <c r="AG579" s="13" t="n">
        <v>0.008895</v>
      </c>
      <c r="AH579" s="13" t="n">
        <v>0.073887</v>
      </c>
      <c r="AI579" s="13" t="n">
        <v>0.012901</v>
      </c>
      <c r="AJ579" s="13" t="n">
        <v>0.094172</v>
      </c>
      <c r="AK579" s="13" t="n">
        <v>-0.065256</v>
      </c>
      <c r="AL579" s="13" t="n">
        <v>0.158868</v>
      </c>
      <c r="AM579" s="13" t="n">
        <v>0.046565</v>
      </c>
      <c r="AN579" s="13" t="n">
        <v>-0.093964</v>
      </c>
      <c r="AO579" s="13" t="n">
        <v>0.054945</v>
      </c>
      <c r="AP579" s="13" t="n">
        <v>-0.19043</v>
      </c>
      <c r="AQ579" s="13" t="n">
        <v>0.087254</v>
      </c>
      <c r="AR579" s="13" t="n">
        <v>-0.067308</v>
      </c>
      <c r="AS579" s="13" t="n">
        <v>-0.098335</v>
      </c>
      <c r="AT579" s="13" t="n">
        <v>0.120493</v>
      </c>
      <c r="AU579" s="13" t="n">
        <v>0.300235</v>
      </c>
      <c r="AV579" s="13" t="n">
        <v>-0.040145</v>
      </c>
      <c r="AW579" s="13" t="n">
        <v>0.084277</v>
      </c>
      <c r="AX579" s="13" t="n">
        <v>0.007831</v>
      </c>
      <c r="AY579" s="13" t="n">
        <v>0.008058</v>
      </c>
      <c r="AZ579" s="13" t="n">
        <v>0.013417</v>
      </c>
      <c r="BA579" s="13" t="n">
        <v>0.00338</v>
      </c>
      <c r="BB579" s="13" t="n">
        <v>0.006176</v>
      </c>
      <c r="BC579" s="13" t="n">
        <v>0.008371</v>
      </c>
      <c r="BD579" s="13" t="n">
        <v>-0.052068</v>
      </c>
      <c r="BE579" s="13" t="n">
        <v>-0.059445</v>
      </c>
      <c r="BF579" s="13" t="n">
        <v>-0.054472</v>
      </c>
      <c r="BG579" s="13" t="n">
        <v>0.084571</v>
      </c>
      <c r="BH579" s="13" t="n">
        <v>0.09972</v>
      </c>
      <c r="BI579" s="13" t="n">
        <v>-0.040306</v>
      </c>
      <c r="BJ579" s="13" t="n">
        <v>0.053529</v>
      </c>
      <c r="BK579" s="13" t="n">
        <v>0.047299</v>
      </c>
      <c r="BM579" s="13" t="n">
        <v>0.068989</v>
      </c>
      <c r="BN579" s="13" t="n">
        <v>-0.077456</v>
      </c>
      <c r="BO579" s="13" t="n">
        <v>0.074876</v>
      </c>
      <c r="BP579" s="13" t="n">
        <v>0.00707</v>
      </c>
      <c r="BQ579" s="13" t="n">
        <v>-0.040461</v>
      </c>
      <c r="BR579" s="13" t="n">
        <v>0.026707</v>
      </c>
      <c r="BS579" s="13" t="n">
        <v>0.016719</v>
      </c>
      <c r="BT579" s="13" t="n">
        <v>0.014528</v>
      </c>
      <c r="BU579" s="13" t="n">
        <v>0.042934</v>
      </c>
      <c r="BV579" s="13" t="n">
        <v>-0.026369</v>
      </c>
      <c r="BW579" s="13" t="n">
        <v>-0.111915</v>
      </c>
      <c r="BX579" s="13" t="n">
        <v>-0.181165</v>
      </c>
      <c r="BY579" s="13" t="n">
        <v>0.102267</v>
      </c>
      <c r="BZ579" s="13" t="n">
        <v>0.050492</v>
      </c>
      <c r="CA579" s="13" t="n">
        <v>-0.000509</v>
      </c>
      <c r="CB579" s="13" t="n">
        <v>0.025894</v>
      </c>
      <c r="CC579" s="13" t="n">
        <v>0.03218</v>
      </c>
      <c r="CD579" s="13" t="n">
        <v>-0.042964</v>
      </c>
      <c r="CE579" s="13" t="n">
        <v>0.030633</v>
      </c>
      <c r="CF579" s="13" t="n">
        <v>0.152673</v>
      </c>
      <c r="CG579" s="13" t="n">
        <v>0.069227</v>
      </c>
      <c r="CH579" s="13" t="n">
        <v>0.026253</v>
      </c>
      <c r="CI579" s="13" t="n">
        <v>0.083383</v>
      </c>
      <c r="CJ579" s="13" t="n">
        <v>0.050807</v>
      </c>
      <c r="CK579" s="13" t="n">
        <v>0.039311</v>
      </c>
      <c r="CL579" s="13" t="n">
        <v>0.00368</v>
      </c>
      <c r="CM579" s="13" t="n">
        <v>-0.020617</v>
      </c>
      <c r="CN579" s="13" t="n">
        <v>-0.014361</v>
      </c>
      <c r="CO579" s="13" t="n">
        <v>0.019025</v>
      </c>
      <c r="CP579" s="13" t="n">
        <v>-0.029657</v>
      </c>
      <c r="CQ579" s="13" t="n">
        <v>0.039369</v>
      </c>
      <c r="CR579" s="13" t="n">
        <v>-0.02552</v>
      </c>
      <c r="CS579" s="13" t="n">
        <v>0.043022</v>
      </c>
      <c r="CT579" s="13" t="n">
        <v>-0.063419</v>
      </c>
      <c r="CU579" s="13" t="n">
        <v>0.015302</v>
      </c>
      <c r="CV579" s="13" t="n">
        <v>0.008021</v>
      </c>
      <c r="CW579" s="13" t="n">
        <v>-0.064057</v>
      </c>
      <c r="CX579" s="13" t="n">
        <v>0.012167</v>
      </c>
      <c r="CY579" s="13" t="n">
        <v>-0.073974</v>
      </c>
      <c r="CZ579" s="13" t="n">
        <v>0.097031</v>
      </c>
      <c r="DA579" s="13" t="n">
        <v>-0.029051</v>
      </c>
      <c r="DB579" s="13" t="n">
        <v>-0.098544</v>
      </c>
      <c r="DC579" s="13" t="n">
        <v>0.123911</v>
      </c>
      <c r="DD579" s="13" t="n">
        <v>0.063521</v>
      </c>
      <c r="DE579" s="13" t="n">
        <v>-0.054844</v>
      </c>
      <c r="DF579" s="13" t="n">
        <v>0.105504</v>
      </c>
      <c r="DG579" s="13" t="n">
        <v>-0.016618</v>
      </c>
      <c r="DH579" s="13" t="n">
        <v>-0.026911</v>
      </c>
      <c r="DI579" s="13" t="n">
        <v>-0.013867</v>
      </c>
      <c r="DJ579" s="13" t="n">
        <v>-0.03655</v>
      </c>
      <c r="DK579" s="13" t="n">
        <v>0.084236</v>
      </c>
      <c r="DL579" s="13" t="n">
        <v>0.038932</v>
      </c>
      <c r="DM579" s="13" t="n">
        <v>-0.052068</v>
      </c>
      <c r="DN579" s="13" t="n">
        <v>-0.059445</v>
      </c>
      <c r="DO579" s="13" t="n">
        <v>-0.054472</v>
      </c>
      <c r="DP579" s="13" t="n">
        <v>0.084571</v>
      </c>
      <c r="DQ579" s="13" t="n">
        <v>0.09972</v>
      </c>
      <c r="DR579" s="13" t="n">
        <v>-0.040306</v>
      </c>
      <c r="DS579" s="13" t="n">
        <v>0.053529</v>
      </c>
      <c r="DT579" s="13" t="n">
        <v>0.047299</v>
      </c>
      <c r="DV579" s="13" t="n">
        <v>0.074212</v>
      </c>
      <c r="DW579" s="13" t="n">
        <v>-0.080144</v>
      </c>
      <c r="DX579" s="13" t="n">
        <v>0.087821</v>
      </c>
      <c r="DY579" s="13" t="n">
        <v>0.006571</v>
      </c>
      <c r="DZ579" s="13" t="n">
        <v>-0.044902</v>
      </c>
      <c r="EA579" s="13" t="n">
        <v>0.028649</v>
      </c>
      <c r="EB579" s="13" t="n">
        <v>0.015194</v>
      </c>
      <c r="EC579" s="13" t="n">
        <v>0.017935</v>
      </c>
      <c r="ED579" s="13" t="n">
        <v>0.045525</v>
      </c>
      <c r="EE579" s="13" t="n">
        <v>-0.03243</v>
      </c>
      <c r="EF579" s="13" t="n">
        <v>-0.115388</v>
      </c>
      <c r="EG579" s="13" t="n">
        <v>-0.192625</v>
      </c>
      <c r="EH579" s="13" t="n">
        <v>0.128575</v>
      </c>
      <c r="EI579" s="13" t="n">
        <v>0.050017</v>
      </c>
      <c r="EJ579" s="13" t="n">
        <v>0.012092</v>
      </c>
      <c r="EK579" s="13" t="n">
        <v>0.023153</v>
      </c>
      <c r="EL579" s="13" t="n">
        <v>0.028826</v>
      </c>
      <c r="EM579" s="13" t="n">
        <v>-0.045935</v>
      </c>
      <c r="EN579" s="13" t="n">
        <v>0.026239</v>
      </c>
      <c r="EO579" s="13" t="n">
        <v>0.16104</v>
      </c>
      <c r="EP579" s="13" t="n">
        <v>0.066408</v>
      </c>
      <c r="EQ579" s="13" t="n">
        <v>0.03008</v>
      </c>
      <c r="ER579" s="13" t="n">
        <v>0.076997</v>
      </c>
      <c r="ES579" s="13" t="n">
        <v>0.055609</v>
      </c>
      <c r="ET579" s="13" t="n">
        <v>0.031663</v>
      </c>
      <c r="EU579" s="13" t="n">
        <v>0.012116</v>
      </c>
      <c r="EV579" s="13" t="n">
        <v>-0.01594</v>
      </c>
      <c r="EW579" s="13" t="n">
        <v>-0.014149</v>
      </c>
      <c r="EX579" s="13" t="n">
        <v>0.020098</v>
      </c>
      <c r="EY579" s="13" t="n">
        <v>-0.030775</v>
      </c>
      <c r="EZ579" s="13" t="n">
        <v>0.04496</v>
      </c>
      <c r="FA579" s="13" t="n">
        <v>-0.023879</v>
      </c>
      <c r="FB579" s="13" t="n">
        <v>0.046081</v>
      </c>
      <c r="FC579" s="13" t="n">
        <v>-0.065981</v>
      </c>
      <c r="FD579" s="13" t="n">
        <v>0.01874</v>
      </c>
      <c r="FE579" s="13" t="n">
        <v>0.003467</v>
      </c>
      <c r="FF579" s="13" t="n">
        <v>-0.072255</v>
      </c>
      <c r="FG579" s="13" t="n">
        <v>0.015656</v>
      </c>
      <c r="FH579" s="13" t="n">
        <v>-0.079185</v>
      </c>
      <c r="FI579" s="13" t="n">
        <v>0.097155</v>
      </c>
      <c r="FJ579" s="13" t="n">
        <v>-0.030417</v>
      </c>
      <c r="FK579" s="13" t="n">
        <v>-0.101629</v>
      </c>
      <c r="FL579" s="13" t="n">
        <v>0.126585</v>
      </c>
      <c r="FM579" s="13" t="n">
        <v>0.062172</v>
      </c>
      <c r="FN579" s="13" t="n">
        <v>-0.055573</v>
      </c>
      <c r="FO579" s="13" t="n">
        <v>0.108861</v>
      </c>
      <c r="FP579" s="13" t="n">
        <v>-0.016155</v>
      </c>
      <c r="FQ579" s="13" t="n">
        <v>-0.025283</v>
      </c>
      <c r="FR579" s="13" t="n">
        <v>-0.014063</v>
      </c>
      <c r="FS579" s="13" t="n">
        <v>-0.031882</v>
      </c>
      <c r="FT579" s="13" t="n">
        <v>0.076746</v>
      </c>
      <c r="FU579" s="13" t="n">
        <v>0.041123</v>
      </c>
      <c r="FV579" s="13" t="n">
        <v>-0.054372</v>
      </c>
      <c r="FW579" s="13" t="n">
        <v>-0.061727</v>
      </c>
      <c r="FX579" s="13" t="n">
        <v>-0.056256</v>
      </c>
      <c r="FY579" s="13" t="n">
        <v>0.090276</v>
      </c>
      <c r="FZ579" s="13" t="n">
        <v>0.101353</v>
      </c>
      <c r="GA579" s="13" t="n">
        <v>-0.046179</v>
      </c>
      <c r="GB579" s="13" t="n">
        <v>0.044354</v>
      </c>
      <c r="GC579" s="13" t="n">
        <v>0.043283</v>
      </c>
    </row>
    <row r="580" customFormat="false" ht="15" hidden="false" customHeight="false" outlineLevel="0" collapsed="false">
      <c r="B580" s="8" t="str">
        <f aca="false">Deals!B580</f>
        <v>Comfort Systems USA, Inc.</v>
      </c>
      <c r="C580" s="12" t="n">
        <v>1</v>
      </c>
      <c r="D580" s="13" t="n">
        <v>-0.126063</v>
      </c>
      <c r="E580" s="13" t="n">
        <v>0.080755</v>
      </c>
      <c r="F580" s="13" t="n">
        <v>-0.176309</v>
      </c>
      <c r="G580" s="13" t="n">
        <v>-0.077143</v>
      </c>
      <c r="H580" s="13" t="n">
        <v>0.144077</v>
      </c>
      <c r="I580" s="13" t="n">
        <v>0.139724</v>
      </c>
      <c r="J580" s="13" t="n">
        <v>0.015671</v>
      </c>
      <c r="K580" s="13" t="n">
        <v>-0.024462</v>
      </c>
      <c r="L580" s="13" t="n">
        <v>-0.069208</v>
      </c>
      <c r="M580" s="13" t="n">
        <v>-0.090086</v>
      </c>
      <c r="N580" s="13" t="n">
        <v>-0.13181</v>
      </c>
      <c r="O580" s="13" t="n">
        <v>-0.088919</v>
      </c>
      <c r="P580" s="13" t="n">
        <v>0.114264</v>
      </c>
      <c r="Q580" s="13" t="n">
        <v>0.101351</v>
      </c>
      <c r="R580" s="13" t="n">
        <v>0.219877</v>
      </c>
      <c r="S580" s="13" t="n">
        <v>0.021424</v>
      </c>
      <c r="T580" s="13" t="n">
        <v>0.016578</v>
      </c>
      <c r="U580" s="13" t="n">
        <v>-0.110852</v>
      </c>
      <c r="V580" s="13" t="n">
        <v>0.10262</v>
      </c>
      <c r="W580" s="13" t="n">
        <v>0.045049</v>
      </c>
      <c r="X580" s="13" t="n">
        <v>0.052602</v>
      </c>
      <c r="Y580" s="13" t="n">
        <v>0.117445</v>
      </c>
      <c r="Z580" s="13" t="n">
        <v>0.208993</v>
      </c>
      <c r="AA580" s="13" t="n">
        <v>0.101511</v>
      </c>
      <c r="AB580" s="13" t="n">
        <v>0.007953</v>
      </c>
      <c r="AC580" s="13" t="n">
        <v>-0.049578</v>
      </c>
      <c r="AD580" s="13" t="n">
        <v>-0.051276</v>
      </c>
      <c r="AE580" s="13" t="n">
        <v>0.01806</v>
      </c>
      <c r="AF580" s="13" t="n">
        <v>-0.061332</v>
      </c>
      <c r="AG580" s="13" t="n">
        <v>0.282529</v>
      </c>
      <c r="AH580" s="13" t="n">
        <v>0.038592</v>
      </c>
      <c r="AI580" s="13" t="n">
        <v>0.042901</v>
      </c>
      <c r="AJ580" s="13" t="n">
        <v>-0.092581</v>
      </c>
      <c r="AK580" s="13" t="n">
        <v>-0.042326</v>
      </c>
      <c r="AL580" s="13" t="n">
        <v>0.036753</v>
      </c>
      <c r="AM580" s="13" t="n">
        <v>-0.051567</v>
      </c>
      <c r="AN580" s="13" t="n">
        <v>0.06444</v>
      </c>
      <c r="AO580" s="13" t="n">
        <v>-0.073228</v>
      </c>
      <c r="AP580" s="13" t="n">
        <v>0.270716</v>
      </c>
      <c r="AQ580" s="13" t="n">
        <v>-0.049025</v>
      </c>
      <c r="AR580" s="13" t="n">
        <v>-0.029998</v>
      </c>
      <c r="AS580" s="13" t="n">
        <v>0.266619</v>
      </c>
      <c r="AT580" s="13" t="n">
        <v>0.029445</v>
      </c>
      <c r="AU580" s="13" t="n">
        <v>-0.092143</v>
      </c>
      <c r="AV580" s="13" t="n">
        <v>0.05179</v>
      </c>
      <c r="AW580" s="13" t="n">
        <v>0.201586</v>
      </c>
      <c r="AX580" s="13" t="n">
        <v>0.004779</v>
      </c>
      <c r="AY580" s="13" t="n">
        <v>0.024185</v>
      </c>
      <c r="AZ580" s="13" t="n">
        <v>-0.008763</v>
      </c>
      <c r="BA580" s="13" t="n">
        <v>0.109609</v>
      </c>
      <c r="BB580" s="13" t="n">
        <v>0.059501</v>
      </c>
      <c r="BC580" s="13" t="n">
        <v>0.062223</v>
      </c>
      <c r="BD580" s="13" t="n">
        <v>-0.076719</v>
      </c>
      <c r="BE580" s="13" t="n">
        <v>0.067132</v>
      </c>
      <c r="BF580" s="13" t="n">
        <v>0.065878</v>
      </c>
      <c r="BG580" s="13" t="n">
        <v>0.062455</v>
      </c>
      <c r="BH580" s="13" t="n">
        <v>0.057373</v>
      </c>
      <c r="BI580" s="13" t="n">
        <v>0.405849</v>
      </c>
      <c r="BJ580" s="13" t="n">
        <v>0.040003</v>
      </c>
      <c r="BK580" s="13" t="n">
        <v>-0.026124</v>
      </c>
      <c r="BM580" s="13" t="n">
        <v>-0.082817</v>
      </c>
      <c r="BN580" s="13" t="n">
        <v>0.081164</v>
      </c>
      <c r="BO580" s="13" t="n">
        <v>0.017156</v>
      </c>
      <c r="BP580" s="13" t="n">
        <v>-0.042057</v>
      </c>
      <c r="BQ580" s="13" t="n">
        <v>0.012578</v>
      </c>
      <c r="BR580" s="13" t="n">
        <v>0.025955</v>
      </c>
      <c r="BS580" s="13" t="n">
        <v>0.030184</v>
      </c>
      <c r="BT580" s="13" t="n">
        <v>0.031672</v>
      </c>
      <c r="BU580" s="13" t="n">
        <v>-0.011484</v>
      </c>
      <c r="BV580" s="13" t="n">
        <v>-0.068037</v>
      </c>
      <c r="BW580" s="13" t="n">
        <v>-0.187323</v>
      </c>
      <c r="BX580" s="13" t="n">
        <v>0.135259</v>
      </c>
      <c r="BY580" s="13" t="n">
        <v>0.091913</v>
      </c>
      <c r="BZ580" s="13" t="n">
        <v>0.012826</v>
      </c>
      <c r="CA580" s="13" t="n">
        <v>0.037942</v>
      </c>
      <c r="CB580" s="13" t="n">
        <v>0.055215</v>
      </c>
      <c r="CC580" s="13" t="n">
        <v>-0.011854</v>
      </c>
      <c r="CD580" s="13" t="n">
        <v>0.020769</v>
      </c>
      <c r="CE580" s="13" t="n">
        <v>0.176056</v>
      </c>
      <c r="CF580" s="13" t="n">
        <v>0.08836</v>
      </c>
      <c r="CG580" s="13" t="n">
        <v>0.00942</v>
      </c>
      <c r="CH580" s="13" t="n">
        <v>0.079959</v>
      </c>
      <c r="CI580" s="13" t="n">
        <v>0.025467</v>
      </c>
      <c r="CJ580" s="13" t="n">
        <v>0.039993</v>
      </c>
      <c r="CK580" s="13" t="n">
        <v>-0.007853</v>
      </c>
      <c r="CL580" s="13" t="n">
        <v>0.001045</v>
      </c>
      <c r="CM580" s="13" t="n">
        <v>-0.008307</v>
      </c>
      <c r="CN580" s="13" t="n">
        <v>0.01354</v>
      </c>
      <c r="CO580" s="13" t="n">
        <v>-0.039939</v>
      </c>
      <c r="CP580" s="13" t="n">
        <v>0.038484</v>
      </c>
      <c r="CQ580" s="13" t="n">
        <v>-0.021291</v>
      </c>
      <c r="CR580" s="13" t="n">
        <v>0.044855</v>
      </c>
      <c r="CS580" s="13" t="n">
        <v>-0.101419</v>
      </c>
      <c r="CT580" s="13" t="n">
        <v>0.005679</v>
      </c>
      <c r="CU580" s="13" t="n">
        <v>0.008371</v>
      </c>
      <c r="CV580" s="13" t="n">
        <v>-0.076092</v>
      </c>
      <c r="CW580" s="13" t="n">
        <v>0.009316</v>
      </c>
      <c r="CX580" s="13" t="n">
        <v>-0.073263</v>
      </c>
      <c r="CY580" s="13" t="n">
        <v>0.117887</v>
      </c>
      <c r="CZ580" s="13" t="n">
        <v>-0.03435</v>
      </c>
      <c r="DA580" s="13" t="n">
        <v>-0.091984</v>
      </c>
      <c r="DB580" s="13" t="n">
        <v>0.09267</v>
      </c>
      <c r="DC580" s="13" t="n">
        <v>0.054291</v>
      </c>
      <c r="DD580" s="13" t="n">
        <v>-0.075471</v>
      </c>
      <c r="DE580" s="13" t="n">
        <v>0.127305</v>
      </c>
      <c r="DF580" s="13" t="n">
        <v>-0.012527</v>
      </c>
      <c r="DG580" s="13" t="n">
        <v>-0.00927</v>
      </c>
      <c r="DH580" s="13" t="n">
        <v>-0.004757</v>
      </c>
      <c r="DI580" s="13" t="n">
        <v>-0.021191</v>
      </c>
      <c r="DJ580" s="13" t="n">
        <v>0.089021</v>
      </c>
      <c r="DK580" s="13" t="n">
        <v>0.032669</v>
      </c>
      <c r="DL580" s="13" t="n">
        <v>-0.044226</v>
      </c>
      <c r="DM580" s="13" t="n">
        <v>-0.046387</v>
      </c>
      <c r="DN580" s="13" t="n">
        <v>-0.06206</v>
      </c>
      <c r="DO580" s="13" t="n">
        <v>0.074219</v>
      </c>
      <c r="DP580" s="13" t="n">
        <v>0.108568</v>
      </c>
      <c r="DQ580" s="13" t="n">
        <v>-0.030991</v>
      </c>
      <c r="DR580" s="13" t="n">
        <v>0.05521</v>
      </c>
      <c r="DS580" s="13" t="n">
        <v>0.028812</v>
      </c>
      <c r="DT580" s="13" t="n">
        <v>-0.062882</v>
      </c>
      <c r="DV580" s="13" t="n">
        <v>-0.095558</v>
      </c>
      <c r="DW580" s="13" t="n">
        <v>0.084122</v>
      </c>
      <c r="DX580" s="13" t="n">
        <v>0.016233</v>
      </c>
      <c r="DY580" s="13" t="n">
        <v>-0.042869</v>
      </c>
      <c r="DZ580" s="13" t="n">
        <v>0.012393</v>
      </c>
      <c r="EA580" s="13" t="n">
        <v>0.025273</v>
      </c>
      <c r="EB580" s="13" t="n">
        <v>0.039554</v>
      </c>
      <c r="EC580" s="13" t="n">
        <v>0.031341</v>
      </c>
      <c r="ED580" s="13" t="n">
        <v>-0.009539</v>
      </c>
      <c r="EE580" s="13" t="n">
        <v>-0.071545</v>
      </c>
      <c r="EF580" s="13" t="n">
        <v>-0.192857</v>
      </c>
      <c r="EG580" s="13" t="n">
        <v>0.14683</v>
      </c>
      <c r="EH580" s="13" t="n">
        <v>0.098247</v>
      </c>
      <c r="EI580" s="13" t="n">
        <v>0.014031</v>
      </c>
      <c r="EJ580" s="13" t="n">
        <v>0.039286</v>
      </c>
      <c r="EK580" s="13" t="n">
        <v>0.050398</v>
      </c>
      <c r="EL580" s="13" t="n">
        <v>-0.010098</v>
      </c>
      <c r="EM580" s="13" t="n">
        <v>0.031145</v>
      </c>
      <c r="EN580" s="13" t="n">
        <v>0.183067</v>
      </c>
      <c r="EO580" s="13" t="n">
        <v>0.08896</v>
      </c>
      <c r="EP580" s="13" t="n">
        <v>0.013987</v>
      </c>
      <c r="EQ580" s="13" t="n">
        <v>0.089016</v>
      </c>
      <c r="ER580" s="13" t="n">
        <v>0.028616</v>
      </c>
      <c r="ES580" s="13" t="n">
        <v>0.03792</v>
      </c>
      <c r="ET580" s="13" t="n">
        <v>-0.009349</v>
      </c>
      <c r="EU580" s="13" t="n">
        <v>0.003632</v>
      </c>
      <c r="EV580" s="13" t="n">
        <v>-0.007576</v>
      </c>
      <c r="EW580" s="13" t="n">
        <v>0.0162</v>
      </c>
      <c r="EX580" s="13" t="n">
        <v>-0.038653</v>
      </c>
      <c r="EY580" s="13" t="n">
        <v>0.035353</v>
      </c>
      <c r="EZ580" s="13" t="n">
        <v>-0.023202</v>
      </c>
      <c r="FA580" s="13" t="n">
        <v>0.045936</v>
      </c>
      <c r="FB580" s="13" t="n">
        <v>-0.099006</v>
      </c>
      <c r="FC580" s="13" t="n">
        <v>-0.001334</v>
      </c>
      <c r="FD580" s="13" t="n">
        <v>0.010422</v>
      </c>
      <c r="FE580" s="13" t="n">
        <v>-0.081153</v>
      </c>
      <c r="FF580" s="13" t="n">
        <v>0.007554</v>
      </c>
      <c r="FG580" s="13" t="n">
        <v>-0.063068</v>
      </c>
      <c r="FH580" s="13" t="n">
        <v>0.12091</v>
      </c>
      <c r="FI580" s="13" t="n">
        <v>-0.033799</v>
      </c>
      <c r="FJ580" s="13" t="n">
        <v>-0.094081</v>
      </c>
      <c r="FK580" s="13" t="n">
        <v>0.091652</v>
      </c>
      <c r="FL580" s="13" t="n">
        <v>0.062795</v>
      </c>
      <c r="FM580" s="13" t="n">
        <v>-0.069898</v>
      </c>
      <c r="FN580" s="13" t="n">
        <v>0.136796</v>
      </c>
      <c r="FO580" s="13" t="n">
        <v>-0.019023</v>
      </c>
      <c r="FP580" s="13" t="n">
        <v>-0.011326</v>
      </c>
      <c r="FQ580" s="13" t="n">
        <v>-0.003019</v>
      </c>
      <c r="FR580" s="13" t="n">
        <v>-0.022705</v>
      </c>
      <c r="FS580" s="13" t="n">
        <v>0.084591</v>
      </c>
      <c r="FT580" s="13" t="n">
        <v>0.036865</v>
      </c>
      <c r="FU580" s="13" t="n">
        <v>-0.046647</v>
      </c>
      <c r="FV580" s="13" t="n">
        <v>-0.049839</v>
      </c>
      <c r="FW580" s="13" t="n">
        <v>-0.066086</v>
      </c>
      <c r="FX580" s="13" t="n">
        <v>0.082842</v>
      </c>
      <c r="FY580" s="13" t="n">
        <v>0.115153</v>
      </c>
      <c r="FZ580" s="13" t="n">
        <v>-0.037422</v>
      </c>
      <c r="GA580" s="13" t="n">
        <v>0.047999</v>
      </c>
      <c r="GB580" s="13" t="n">
        <v>0.024713</v>
      </c>
      <c r="GC580" s="13" t="n">
        <v>-0.074428</v>
      </c>
    </row>
    <row r="581" customFormat="false" ht="15" hidden="false" customHeight="false" outlineLevel="0" collapsed="false">
      <c r="B581" s="8" t="str">
        <f aca="false">Deals!B581</f>
        <v>Envestnet, Inc.</v>
      </c>
      <c r="C581" s="12" t="n">
        <v>1</v>
      </c>
      <c r="D581" s="13" t="n">
        <v>-0.057473</v>
      </c>
      <c r="E581" s="13" t="n">
        <v>0.02182</v>
      </c>
      <c r="F581" s="13" t="n">
        <v>0.044464</v>
      </c>
      <c r="G581" s="13" t="n">
        <v>-0.198852</v>
      </c>
      <c r="H581" s="13" t="n">
        <v>-0.008915</v>
      </c>
      <c r="I581" s="13" t="n">
        <v>0.102116</v>
      </c>
      <c r="J581" s="13" t="n">
        <v>0.139542</v>
      </c>
      <c r="K581" s="13" t="n">
        <v>-0.022188</v>
      </c>
      <c r="L581" s="13" t="n">
        <v>0.132701</v>
      </c>
      <c r="M581" s="13" t="n">
        <v>-0.042982</v>
      </c>
      <c r="N581" s="13" t="n">
        <v>-0.287493</v>
      </c>
      <c r="O581" s="13" t="n">
        <v>0.162514</v>
      </c>
      <c r="P581" s="13" t="n">
        <v>0.161388</v>
      </c>
      <c r="Q581" s="13" t="n">
        <v>0.012808</v>
      </c>
      <c r="R581" s="13" t="n">
        <v>0.104161</v>
      </c>
      <c r="S581" s="13" t="n">
        <v>0.022044</v>
      </c>
      <c r="T581" s="13" t="n">
        <v>-0.070249</v>
      </c>
      <c r="U581" s="13" t="n">
        <v>-0.005443</v>
      </c>
      <c r="V581" s="13" t="n">
        <v>0.045869</v>
      </c>
      <c r="W581" s="13" t="n">
        <v>0.025293</v>
      </c>
      <c r="X581" s="13" t="n">
        <v>-0.067566</v>
      </c>
      <c r="Y581" s="13" t="n">
        <v>-0.165646</v>
      </c>
      <c r="Z581" s="13" t="n">
        <v>0.128241</v>
      </c>
      <c r="AA581" s="13" t="n">
        <v>0.022151</v>
      </c>
      <c r="AB581" s="13" t="n">
        <v>-0.025193</v>
      </c>
      <c r="AC581" s="13" t="n">
        <v>0.05405</v>
      </c>
      <c r="AD581" s="13" t="n">
        <v>-0.008305</v>
      </c>
      <c r="AE581" s="13" t="n">
        <v>0.061678</v>
      </c>
      <c r="AF581" s="13" t="n">
        <v>0.004633</v>
      </c>
      <c r="AG581" s="13" t="n">
        <v>0.040628</v>
      </c>
      <c r="AH581" s="13" t="n">
        <v>-0.081796</v>
      </c>
      <c r="AI581" s="13" t="n">
        <v>0.034825</v>
      </c>
      <c r="AJ581" s="13" t="n">
        <v>-0.068062</v>
      </c>
      <c r="AK581" s="13" t="n">
        <v>0.011902</v>
      </c>
      <c r="AL581" s="13" t="n">
        <v>-0.005079</v>
      </c>
      <c r="AM581" s="13" t="n">
        <v>0.069855</v>
      </c>
      <c r="AN581" s="13" t="n">
        <v>-0.163486</v>
      </c>
      <c r="AO581" s="13" t="n">
        <v>-0.207896</v>
      </c>
      <c r="AP581" s="13" t="n">
        <v>0.104226</v>
      </c>
      <c r="AQ581" s="13" t="n">
        <v>-0.101253</v>
      </c>
      <c r="AR581" s="13" t="n">
        <v>-0.152186</v>
      </c>
      <c r="AS581" s="13" t="n">
        <v>0.110586</v>
      </c>
      <c r="AT581" s="13" t="n">
        <v>0.196917</v>
      </c>
      <c r="AU581" s="13" t="n">
        <v>0.045408</v>
      </c>
      <c r="AV581" s="13" t="n">
        <v>0.053485</v>
      </c>
      <c r="AW581" s="13" t="n">
        <v>-0.038308</v>
      </c>
      <c r="AX581" s="13" t="n">
        <v>-0.06143</v>
      </c>
      <c r="AY581" s="13" t="n">
        <v>0.08028</v>
      </c>
      <c r="AZ581" s="13" t="n">
        <v>-0.174345</v>
      </c>
      <c r="BA581" s="13" t="n">
        <v>0.134149</v>
      </c>
      <c r="BB581" s="13" t="n">
        <v>0.044313</v>
      </c>
      <c r="BC581" s="13" t="n">
        <v>-0.118587</v>
      </c>
      <c r="BD581" s="13" t="n">
        <v>-0.194033</v>
      </c>
      <c r="BE581" s="13" t="n">
        <v>-0.159664</v>
      </c>
      <c r="BF581" s="13" t="n">
        <v>0.027838</v>
      </c>
      <c r="BG581" s="13" t="n">
        <v>0.30213</v>
      </c>
      <c r="BH581" s="13" t="n">
        <v>0.031906</v>
      </c>
      <c r="BI581" s="13" t="n">
        <v>0.008415</v>
      </c>
      <c r="BJ581" s="13" t="n">
        <v>0.123811</v>
      </c>
      <c r="BK581" s="13" t="n">
        <v>0.071836</v>
      </c>
      <c r="BM581" s="13" t="n">
        <v>-0.054149</v>
      </c>
      <c r="BN581" s="13" t="n">
        <v>0.095155</v>
      </c>
      <c r="BO581" s="13" t="n">
        <v>0.030932</v>
      </c>
      <c r="BP581" s="13" t="n">
        <v>-0.053799</v>
      </c>
      <c r="BQ581" s="13" t="n">
        <v>-0.033039</v>
      </c>
      <c r="BR581" s="13" t="n">
        <v>0.038854</v>
      </c>
      <c r="BS581" s="13" t="n">
        <v>0.07419</v>
      </c>
      <c r="BT581" s="13" t="n">
        <v>0.002582</v>
      </c>
      <c r="BU581" s="13" t="n">
        <v>-0.010175</v>
      </c>
      <c r="BV581" s="13" t="n">
        <v>-0.066114</v>
      </c>
      <c r="BW581" s="13" t="n">
        <v>-0.177333</v>
      </c>
      <c r="BX581" s="13" t="n">
        <v>0.175214</v>
      </c>
      <c r="BY581" s="13" t="n">
        <v>0.124257</v>
      </c>
      <c r="BZ581" s="13" t="n">
        <v>0.046007</v>
      </c>
      <c r="CA581" s="13" t="n">
        <v>0.011045</v>
      </c>
      <c r="CB581" s="13" t="n">
        <v>0.084196</v>
      </c>
      <c r="CC581" s="13" t="n">
        <v>-0.031087</v>
      </c>
      <c r="CD581" s="13" t="n">
        <v>0.030388</v>
      </c>
      <c r="CE581" s="13" t="n">
        <v>0.207556</v>
      </c>
      <c r="CF581" s="13" t="n">
        <v>0.12645</v>
      </c>
      <c r="CG581" s="13" t="n">
        <v>0.024415</v>
      </c>
      <c r="CH581" s="13" t="n">
        <v>-0.000483</v>
      </c>
      <c r="CI581" s="13" t="n">
        <v>-0.047837</v>
      </c>
      <c r="CJ581" s="13" t="n">
        <v>0.02869</v>
      </c>
      <c r="CK581" s="13" t="n">
        <v>-0.033421</v>
      </c>
      <c r="CL581" s="13" t="n">
        <v>0.054695</v>
      </c>
      <c r="CM581" s="13" t="n">
        <v>-0.02501</v>
      </c>
      <c r="CN581" s="13" t="n">
        <v>0.019022</v>
      </c>
      <c r="CO581" s="13" t="n">
        <v>-0.038561</v>
      </c>
      <c r="CP581" s="13" t="n">
        <v>0.046626</v>
      </c>
      <c r="CQ581" s="13" t="n">
        <v>-0.08576</v>
      </c>
      <c r="CR581" s="13" t="n">
        <v>0.000968</v>
      </c>
      <c r="CS581" s="13" t="n">
        <v>-0.142109</v>
      </c>
      <c r="CT581" s="13" t="n">
        <v>-0.007716</v>
      </c>
      <c r="CU581" s="13" t="n">
        <v>0.017833</v>
      </c>
      <c r="CV581" s="13" t="n">
        <v>-0.117955</v>
      </c>
      <c r="CW581" s="13" t="n">
        <v>-0.053077</v>
      </c>
      <c r="CX581" s="13" t="n">
        <v>-0.044319</v>
      </c>
      <c r="CY581" s="13" t="n">
        <v>0.116268</v>
      </c>
      <c r="CZ581" s="13" t="n">
        <v>-0.038541</v>
      </c>
      <c r="DA581" s="13" t="n">
        <v>-0.088512</v>
      </c>
      <c r="DB581" s="13" t="n">
        <v>0.034639</v>
      </c>
      <c r="DC581" s="13" t="n">
        <v>0.031372</v>
      </c>
      <c r="DD581" s="13" t="n">
        <v>-0.043533</v>
      </c>
      <c r="DE581" s="13" t="n">
        <v>0.106176</v>
      </c>
      <c r="DF581" s="13" t="n">
        <v>-0.003618</v>
      </c>
      <c r="DG581" s="13" t="n">
        <v>-0.008652</v>
      </c>
      <c r="DH581" s="13" t="n">
        <v>-0.032515</v>
      </c>
      <c r="DI581" s="13" t="n">
        <v>0.010489</v>
      </c>
      <c r="DJ581" s="13" t="n">
        <v>0.068229</v>
      </c>
      <c r="DK581" s="13" t="n">
        <v>0.053331</v>
      </c>
      <c r="DL581" s="13" t="n">
        <v>-0.053394</v>
      </c>
      <c r="DM581" s="13" t="n">
        <v>-0.058727</v>
      </c>
      <c r="DN581" s="13" t="n">
        <v>-0.073528</v>
      </c>
      <c r="DO581" s="13" t="n">
        <v>0.111124</v>
      </c>
      <c r="DP581" s="13" t="n">
        <v>0.103291</v>
      </c>
      <c r="DQ581" s="13" t="n">
        <v>-0.042161</v>
      </c>
      <c r="DR581" s="13" t="n">
        <v>0.032515</v>
      </c>
      <c r="DS581" s="13" t="n">
        <v>0.006384</v>
      </c>
      <c r="DT581" s="13" t="n">
        <v>-0.06286</v>
      </c>
      <c r="DV581" s="13" t="n">
        <v>-0.07708</v>
      </c>
      <c r="DW581" s="13" t="n">
        <v>0.091022</v>
      </c>
      <c r="DX581" s="13" t="n">
        <v>0.026044</v>
      </c>
      <c r="DY581" s="13" t="n">
        <v>-0.051077</v>
      </c>
      <c r="DZ581" s="13" t="n">
        <v>-0.027706</v>
      </c>
      <c r="EA581" s="13" t="n">
        <v>0.049115</v>
      </c>
      <c r="EB581" s="13" t="n">
        <v>0.074613</v>
      </c>
      <c r="EC581" s="13" t="n">
        <v>0.002853</v>
      </c>
      <c r="ED581" s="13" t="n">
        <v>-0.004408</v>
      </c>
      <c r="EE581" s="13" t="n">
        <v>-0.062037</v>
      </c>
      <c r="EF581" s="13" t="n">
        <v>-0.189678</v>
      </c>
      <c r="EG581" s="13" t="n">
        <v>0.196761</v>
      </c>
      <c r="EH581" s="13" t="n">
        <v>0.118762</v>
      </c>
      <c r="EI581" s="13" t="n">
        <v>0.046814</v>
      </c>
      <c r="EJ581" s="13" t="n">
        <v>0.008228</v>
      </c>
      <c r="EK581" s="13" t="n">
        <v>0.084717</v>
      </c>
      <c r="EL581" s="13" t="n">
        <v>-0.030373</v>
      </c>
      <c r="EM581" s="13" t="n">
        <v>0.034269</v>
      </c>
      <c r="EN581" s="13" t="n">
        <v>0.21392</v>
      </c>
      <c r="EO581" s="13" t="n">
        <v>0.129432</v>
      </c>
      <c r="EP581" s="13" t="n">
        <v>0.017059</v>
      </c>
      <c r="EQ581" s="13" t="n">
        <v>0.021424</v>
      </c>
      <c r="ER581" s="13" t="n">
        <v>-0.036464</v>
      </c>
      <c r="ES581" s="13" t="n">
        <v>0.030769</v>
      </c>
      <c r="ET581" s="13" t="n">
        <v>-0.028421</v>
      </c>
      <c r="EU581" s="13" t="n">
        <v>0.061708</v>
      </c>
      <c r="EV581" s="13" t="n">
        <v>-0.023545</v>
      </c>
      <c r="EW581" s="13" t="n">
        <v>0.015868</v>
      </c>
      <c r="EX581" s="13" t="n">
        <v>-0.039964</v>
      </c>
      <c r="EY581" s="13" t="n">
        <v>0.047113</v>
      </c>
      <c r="EZ581" s="13" t="n">
        <v>-0.084736</v>
      </c>
      <c r="FA581" s="13" t="n">
        <v>-0.003415</v>
      </c>
      <c r="FB581" s="13" t="n">
        <v>-0.141596</v>
      </c>
      <c r="FC581" s="13" t="n">
        <v>-0.016339</v>
      </c>
      <c r="FD581" s="13" t="n">
        <v>0.004296</v>
      </c>
      <c r="FE581" s="13" t="n">
        <v>-0.138311</v>
      </c>
      <c r="FF581" s="13" t="n">
        <v>-0.045222</v>
      </c>
      <c r="FG581" s="13" t="n">
        <v>-0.046504</v>
      </c>
      <c r="FH581" s="13" t="n">
        <v>0.116767</v>
      </c>
      <c r="FI581" s="13" t="n">
        <v>-0.030875</v>
      </c>
      <c r="FJ581" s="13" t="n">
        <v>-0.092886</v>
      </c>
      <c r="FK581" s="13" t="n">
        <v>0.038196</v>
      </c>
      <c r="FL581" s="13" t="n">
        <v>0.031364</v>
      </c>
      <c r="FM581" s="13" t="n">
        <v>-0.050589</v>
      </c>
      <c r="FN581" s="13" t="n">
        <v>0.12749</v>
      </c>
      <c r="FO581" s="13" t="n">
        <v>-0.008377</v>
      </c>
      <c r="FP581" s="13" t="n">
        <v>-0.018392</v>
      </c>
      <c r="FQ581" s="13" t="n">
        <v>-0.031244</v>
      </c>
      <c r="FR581" s="13" t="n">
        <v>0.024876</v>
      </c>
      <c r="FS581" s="13" t="n">
        <v>0.074528</v>
      </c>
      <c r="FT581" s="13" t="n">
        <v>0.058153</v>
      </c>
      <c r="FU581" s="13" t="n">
        <v>-0.055866</v>
      </c>
      <c r="FV581" s="13" t="n">
        <v>-0.061774</v>
      </c>
      <c r="FW581" s="13" t="n">
        <v>-0.07758</v>
      </c>
      <c r="FX581" s="13" t="n">
        <v>0.128905</v>
      </c>
      <c r="FY581" s="13" t="n">
        <v>0.115622</v>
      </c>
      <c r="FZ581" s="13" t="n">
        <v>-0.04519</v>
      </c>
      <c r="GA581" s="13" t="n">
        <v>0.029184</v>
      </c>
      <c r="GB581" s="13" t="n">
        <v>0.003445</v>
      </c>
      <c r="GC581" s="13" t="n">
        <v>-0.066565</v>
      </c>
    </row>
    <row r="582" customFormat="false" ht="15" hidden="false" customHeight="false" outlineLevel="0" collapsed="false">
      <c r="B582" s="8" t="str">
        <f aca="false">Deals!B582</f>
        <v>Ring Energy, Inc.</v>
      </c>
      <c r="C582" s="12" t="n">
        <v>1</v>
      </c>
      <c r="D582" s="13" t="n">
        <v>-0.316602</v>
      </c>
      <c r="E582" s="13" t="n">
        <v>-0.081921</v>
      </c>
      <c r="F582" s="13" t="n">
        <v>-0.246154</v>
      </c>
      <c r="G582" s="13" t="n">
        <v>-0.404082</v>
      </c>
      <c r="H582" s="13" t="n">
        <v>0.123288</v>
      </c>
      <c r="I582" s="13" t="n">
        <v>0.012195</v>
      </c>
      <c r="J582" s="13" t="n">
        <v>0.156627</v>
      </c>
      <c r="K582" s="13" t="n">
        <v>0.375</v>
      </c>
      <c r="L582" s="13" t="n">
        <v>-0.181818</v>
      </c>
      <c r="M582" s="13" t="n">
        <v>-0.347222</v>
      </c>
      <c r="N582" s="13" t="n">
        <v>-0.532837</v>
      </c>
      <c r="O582" s="13" t="n">
        <v>0.368301</v>
      </c>
      <c r="P582" s="13" t="n">
        <v>0.320315</v>
      </c>
      <c r="Q582" s="13" t="n">
        <v>-0.02521</v>
      </c>
      <c r="R582" s="13" t="n">
        <v>-0.051724</v>
      </c>
      <c r="S582" s="13" t="n">
        <v>-0.377091</v>
      </c>
      <c r="T582" s="13" t="n">
        <v>-0.007589</v>
      </c>
      <c r="U582" s="13" t="n">
        <v>-0.248676</v>
      </c>
      <c r="V582" s="13" t="n">
        <v>0.229791</v>
      </c>
      <c r="W582" s="13" t="n">
        <v>0.050294</v>
      </c>
      <c r="X582" s="13" t="n">
        <v>0.697227</v>
      </c>
      <c r="Y582" s="13" t="n">
        <v>0.982143</v>
      </c>
      <c r="Z582" s="13" t="n">
        <v>0.040541</v>
      </c>
      <c r="AA582" s="13" t="n">
        <v>-0.069264</v>
      </c>
      <c r="AB582" s="13" t="n">
        <v>0.046512</v>
      </c>
      <c r="AC582" s="13" t="n">
        <v>0.324444</v>
      </c>
      <c r="AD582" s="13" t="n">
        <v>-0.100671</v>
      </c>
      <c r="AE582" s="13" t="n">
        <v>-0.104478</v>
      </c>
      <c r="AF582" s="13" t="n">
        <v>0.229167</v>
      </c>
      <c r="AG582" s="13" t="n">
        <v>0.274576</v>
      </c>
      <c r="AH582" s="13" t="n">
        <v>-0.385638</v>
      </c>
      <c r="AI582" s="13" t="n">
        <v>-0.012987</v>
      </c>
      <c r="AJ582" s="13" t="n">
        <v>0.105263</v>
      </c>
      <c r="AK582" s="13" t="n">
        <v>0.261905</v>
      </c>
      <c r="AL582" s="13" t="n">
        <v>0.201258</v>
      </c>
      <c r="AM582" s="13" t="n">
        <v>0.170157</v>
      </c>
      <c r="AN582" s="13" t="n">
        <v>-0.006711</v>
      </c>
      <c r="AO582" s="13" t="n">
        <v>-0.400901</v>
      </c>
      <c r="AP582" s="13" t="n">
        <v>0.056391</v>
      </c>
      <c r="AQ582" s="13" t="n">
        <v>0.153025</v>
      </c>
      <c r="AR582" s="13" t="n">
        <v>-0.283951</v>
      </c>
      <c r="AS582" s="13" t="n">
        <v>0.375</v>
      </c>
      <c r="AT582" s="13" t="n">
        <v>-0.153605</v>
      </c>
      <c r="AU582" s="13" t="n">
        <v>-0.088889</v>
      </c>
      <c r="AV582" s="13" t="n">
        <v>-0.04065</v>
      </c>
      <c r="AW582" s="13" t="n">
        <v>-0.110169</v>
      </c>
      <c r="AX582" s="13" t="n">
        <v>-0.095238</v>
      </c>
      <c r="AY582" s="13" t="n">
        <v>-0.047368</v>
      </c>
      <c r="AZ582" s="13" t="n">
        <v>-0.060773</v>
      </c>
      <c r="BA582" s="13" t="n">
        <v>0.005882</v>
      </c>
      <c r="BB582" s="13" t="n">
        <v>0.415205</v>
      </c>
      <c r="BC582" s="13" t="n">
        <v>-0.219008</v>
      </c>
      <c r="BD582" s="13" t="n">
        <v>0.031746</v>
      </c>
      <c r="BE582" s="13" t="n">
        <v>-0.107692</v>
      </c>
      <c r="BF582" s="13" t="n">
        <v>-0.051724</v>
      </c>
      <c r="BG582" s="13" t="n">
        <v>-0.115152</v>
      </c>
      <c r="BH582" s="13" t="n">
        <v>-0.047945</v>
      </c>
      <c r="BI582" s="13" t="n">
        <v>0.028777</v>
      </c>
      <c r="BJ582" s="13" t="n">
        <v>0.370629</v>
      </c>
      <c r="BK582" s="13" t="n">
        <v>-0.030612</v>
      </c>
      <c r="BM582" s="13" t="n">
        <v>-0.079493</v>
      </c>
      <c r="BN582" s="13" t="n">
        <v>0.047192</v>
      </c>
      <c r="BO582" s="13" t="n">
        <v>-0.020901</v>
      </c>
      <c r="BP582" s="13" t="n">
        <v>-0.087416</v>
      </c>
      <c r="BQ582" s="13" t="n">
        <v>0.079525</v>
      </c>
      <c r="BR582" s="13" t="n">
        <v>-0.005728</v>
      </c>
      <c r="BS582" s="13" t="n">
        <v>0.040045</v>
      </c>
      <c r="BT582" s="13" t="n">
        <v>0.070372</v>
      </c>
      <c r="BU582" s="13" t="n">
        <v>-0.096911</v>
      </c>
      <c r="BV582" s="13" t="n">
        <v>-0.084809</v>
      </c>
      <c r="BW582" s="13" t="n">
        <v>-0.276923</v>
      </c>
      <c r="BX582" s="13" t="n">
        <v>0.15782</v>
      </c>
      <c r="BY582" s="13" t="n">
        <v>0.041402</v>
      </c>
      <c r="BZ582" s="13" t="n">
        <v>0.064665</v>
      </c>
      <c r="CA582" s="13" t="n">
        <v>0.036497</v>
      </c>
      <c r="CB582" s="13" t="n">
        <v>0.060696</v>
      </c>
      <c r="CC582" s="13" t="n">
        <v>-0.032792</v>
      </c>
      <c r="CD582" s="13" t="n">
        <v>0.012595</v>
      </c>
      <c r="CE582" s="13" t="n">
        <v>0.245286</v>
      </c>
      <c r="CF582" s="13" t="n">
        <v>0.07451</v>
      </c>
      <c r="CG582" s="13" t="n">
        <v>0.412114</v>
      </c>
      <c r="CH582" s="13" t="n">
        <v>-0.035384</v>
      </c>
      <c r="CI582" s="13" t="n">
        <v>0.117823</v>
      </c>
      <c r="CJ582" s="13" t="n">
        <v>-0.010157</v>
      </c>
      <c r="CK582" s="13" t="n">
        <v>0.107327</v>
      </c>
      <c r="CL582" s="13" t="n">
        <v>0.037629</v>
      </c>
      <c r="CM582" s="13" t="n">
        <v>-0.015695</v>
      </c>
      <c r="CN582" s="13" t="n">
        <v>0.03808</v>
      </c>
      <c r="CO582" s="13" t="n">
        <v>0.000428</v>
      </c>
      <c r="CP582" s="13" t="n">
        <v>0.041354</v>
      </c>
      <c r="CQ582" s="13" t="n">
        <v>-0.033466</v>
      </c>
      <c r="CR582" s="13" t="n">
        <v>0.034385</v>
      </c>
      <c r="CS582" s="13" t="n">
        <v>-0.019091</v>
      </c>
      <c r="CT582" s="13" t="n">
        <v>0.029208</v>
      </c>
      <c r="CU582" s="13" t="n">
        <v>0.024942</v>
      </c>
      <c r="CV582" s="13" t="n">
        <v>-0.040798</v>
      </c>
      <c r="CW582" s="13" t="n">
        <v>0.029279</v>
      </c>
      <c r="CX582" s="13" t="n">
        <v>-0.099199</v>
      </c>
      <c r="CY582" s="13" t="n">
        <v>0.058975</v>
      </c>
      <c r="CZ582" s="13" t="n">
        <v>-0.003345</v>
      </c>
      <c r="DA582" s="13" t="n">
        <v>-0.092831</v>
      </c>
      <c r="DB582" s="13" t="n">
        <v>0.099183</v>
      </c>
      <c r="DC582" s="13" t="n">
        <v>0.015688</v>
      </c>
      <c r="DD582" s="13" t="n">
        <v>-0.034399</v>
      </c>
      <c r="DE582" s="13" t="n">
        <v>0.071003</v>
      </c>
      <c r="DF582" s="13" t="n">
        <v>-0.010212</v>
      </c>
      <c r="DG582" s="13" t="n">
        <v>-0.096968</v>
      </c>
      <c r="DH582" s="13" t="n">
        <v>-0.041692</v>
      </c>
      <c r="DI582" s="13" t="n">
        <v>-0.018759</v>
      </c>
      <c r="DJ582" s="13" t="n">
        <v>0.071504</v>
      </c>
      <c r="DK582" s="13" t="n">
        <v>0.104731</v>
      </c>
      <c r="DL582" s="13" t="n">
        <v>-0.076887</v>
      </c>
      <c r="DM582" s="13" t="n">
        <v>-0.059078</v>
      </c>
      <c r="DN582" s="13" t="n">
        <v>-0.078456</v>
      </c>
      <c r="DO582" s="13" t="n">
        <v>0.07131</v>
      </c>
      <c r="DP582" s="13" t="n">
        <v>0.15025</v>
      </c>
      <c r="DQ582" s="13" t="n">
        <v>-0.035734</v>
      </c>
      <c r="DR582" s="13" t="n">
        <v>0.043465</v>
      </c>
      <c r="DS582" s="13" t="n">
        <v>0.047526</v>
      </c>
      <c r="DT582" s="13" t="n">
        <v>-0.075752</v>
      </c>
      <c r="DV582" s="13" t="n">
        <v>-0.079865</v>
      </c>
      <c r="DW582" s="13" t="n">
        <v>0.009675</v>
      </c>
      <c r="DX582" s="13" t="n">
        <v>-0.023852</v>
      </c>
      <c r="DY582" s="13" t="n">
        <v>-0.064003</v>
      </c>
      <c r="DZ582" s="13" t="n">
        <v>0.056801</v>
      </c>
      <c r="EA582" s="13" t="n">
        <v>-0.028552</v>
      </c>
      <c r="EB582" s="13" t="n">
        <v>0.016991</v>
      </c>
      <c r="EC582" s="13" t="n">
        <v>0.080169</v>
      </c>
      <c r="ED582" s="13" t="n">
        <v>-0.013171</v>
      </c>
      <c r="EE582" s="13" t="n">
        <v>-0.067954</v>
      </c>
      <c r="EF582" s="13" t="n">
        <v>-0.266897</v>
      </c>
      <c r="EG582" s="13" t="n">
        <v>0.20596</v>
      </c>
      <c r="EH582" s="13" t="n">
        <v>0.073257</v>
      </c>
      <c r="EI582" s="13" t="n">
        <v>0.145066</v>
      </c>
      <c r="EJ582" s="13" t="n">
        <v>0.049638</v>
      </c>
      <c r="EK582" s="13" t="n">
        <v>0.036972</v>
      </c>
      <c r="EL582" s="13" t="n">
        <v>-0.017021</v>
      </c>
      <c r="EM582" s="13" t="n">
        <v>0.019086</v>
      </c>
      <c r="EN582" s="13" t="n">
        <v>0.26159</v>
      </c>
      <c r="EO582" s="13" t="n">
        <v>0.097557</v>
      </c>
      <c r="EP582" s="13" t="n">
        <v>0.284845</v>
      </c>
      <c r="EQ582" s="13" t="n">
        <v>0.128665</v>
      </c>
      <c r="ER582" s="13" t="n">
        <v>0.046507</v>
      </c>
      <c r="ES582" s="13" t="n">
        <v>-0.004233</v>
      </c>
      <c r="ET582" s="13" t="n">
        <v>0.062602</v>
      </c>
      <c r="EU582" s="13" t="n">
        <v>0.061298</v>
      </c>
      <c r="EV582" s="13" t="n">
        <v>-0.016461</v>
      </c>
      <c r="EW582" s="13" t="n">
        <v>0.0263</v>
      </c>
      <c r="EX582" s="13" t="n">
        <v>0.001292</v>
      </c>
      <c r="EY582" s="13" t="n">
        <v>0.028219</v>
      </c>
      <c r="EZ582" s="13" t="n">
        <v>-0.035104</v>
      </c>
      <c r="FA582" s="13" t="n">
        <v>0.015844</v>
      </c>
      <c r="FB582" s="13" t="n">
        <v>-0.018371</v>
      </c>
      <c r="FC582" s="13" t="n">
        <v>0.016085</v>
      </c>
      <c r="FD582" s="13" t="n">
        <v>0.017487</v>
      </c>
      <c r="FE582" s="13" t="n">
        <v>-0.049066</v>
      </c>
      <c r="FF582" s="13" t="n">
        <v>-0.002746</v>
      </c>
      <c r="FG582" s="13" t="n">
        <v>-0.076071</v>
      </c>
      <c r="FH582" s="13" t="n">
        <v>0.038029</v>
      </c>
      <c r="FI582" s="13" t="n">
        <v>0.00642</v>
      </c>
      <c r="FJ582" s="13" t="n">
        <v>-0.118368</v>
      </c>
      <c r="FK582" s="13" t="n">
        <v>0.060375</v>
      </c>
      <c r="FL582" s="13" t="n">
        <v>-0.007672</v>
      </c>
      <c r="FM582" s="13" t="n">
        <v>-0.046204</v>
      </c>
      <c r="FN582" s="13" t="n">
        <v>0.168055</v>
      </c>
      <c r="FO582" s="13" t="n">
        <v>-0.035842</v>
      </c>
      <c r="FP582" s="13" t="n">
        <v>-0.088333</v>
      </c>
      <c r="FQ582" s="13" t="n">
        <v>-0.028705</v>
      </c>
      <c r="FR582" s="13" t="n">
        <v>-0.004111</v>
      </c>
      <c r="FS582" s="13" t="n">
        <v>0.057559</v>
      </c>
      <c r="FT582" s="13" t="n">
        <v>0.065658</v>
      </c>
      <c r="FU582" s="13" t="n">
        <v>-0.078492</v>
      </c>
      <c r="FV582" s="13" t="n">
        <v>-0.071479</v>
      </c>
      <c r="FW582" s="13" t="n">
        <v>-0.083379</v>
      </c>
      <c r="FX582" s="13" t="n">
        <v>0.049842</v>
      </c>
      <c r="FY582" s="13" t="n">
        <v>0.129295</v>
      </c>
      <c r="FZ582" s="13" t="n">
        <v>-0.007747</v>
      </c>
      <c r="GA582" s="13" t="n">
        <v>0.050661</v>
      </c>
      <c r="GB582" s="13" t="n">
        <v>0.031632</v>
      </c>
      <c r="GC582" s="13" t="n">
        <v>-0.072511</v>
      </c>
    </row>
    <row r="583" customFormat="false" ht="15" hidden="false" customHeight="false" outlineLevel="0" collapsed="false">
      <c r="B583" s="8" t="str">
        <f aca="false">Deals!B583</f>
        <v>CommScope Holding Company, Inc.</v>
      </c>
      <c r="C583" s="12" t="n">
        <v>1</v>
      </c>
      <c r="D583" s="13" t="n">
        <v>-0.348265</v>
      </c>
      <c r="E583" s="13" t="n">
        <v>-0.026006</v>
      </c>
      <c r="F583" s="13" t="n">
        <v>-0.092181</v>
      </c>
      <c r="G583" s="13" t="n">
        <v>-0.247899</v>
      </c>
      <c r="H583" s="13" t="n">
        <v>0.094972</v>
      </c>
      <c r="I583" s="13" t="n">
        <v>-0.047619</v>
      </c>
      <c r="J583" s="13" t="n">
        <v>0.214286</v>
      </c>
      <c r="K583" s="13" t="n">
        <v>0.043382</v>
      </c>
      <c r="L583" s="13" t="n">
        <v>-0.140944</v>
      </c>
      <c r="M583" s="13" t="n">
        <v>-0.096801</v>
      </c>
      <c r="N583" s="13" t="n">
        <v>-0.17257</v>
      </c>
      <c r="O583" s="13" t="n">
        <v>0.208562</v>
      </c>
      <c r="P583" s="13" t="n">
        <v>-0.063579</v>
      </c>
      <c r="Q583" s="13" t="n">
        <v>-0.192047</v>
      </c>
      <c r="R583" s="13" t="n">
        <v>0.114046</v>
      </c>
      <c r="S583" s="13" t="n">
        <v>0.109914</v>
      </c>
      <c r="T583" s="13" t="n">
        <v>-0.126214</v>
      </c>
      <c r="U583" s="13" t="n">
        <v>-0.011111</v>
      </c>
      <c r="V583" s="13" t="n">
        <v>0.331461</v>
      </c>
      <c r="W583" s="13" t="n">
        <v>0.130802</v>
      </c>
      <c r="X583" s="13" t="n">
        <v>0.096269</v>
      </c>
      <c r="Y583" s="13" t="n">
        <v>-0.006807</v>
      </c>
      <c r="Z583" s="13" t="n">
        <v>0.052776</v>
      </c>
      <c r="AA583" s="13" t="n">
        <v>0.070964</v>
      </c>
      <c r="AB583" s="13" t="n">
        <v>0.23465</v>
      </c>
      <c r="AC583" s="13" t="n">
        <v>0.049237</v>
      </c>
      <c r="AD583" s="13" t="n">
        <v>-0.007039</v>
      </c>
      <c r="AE583" s="13" t="n">
        <v>-0.253308</v>
      </c>
      <c r="AF583" s="13" t="n">
        <v>-0.139873</v>
      </c>
      <c r="AG583" s="13" t="n">
        <v>-0.211921</v>
      </c>
      <c r="AH583" s="13" t="n">
        <v>-0.070028</v>
      </c>
      <c r="AI583" s="13" t="n">
        <v>0.108434</v>
      </c>
      <c r="AJ583" s="13" t="n">
        <v>-0.149457</v>
      </c>
      <c r="AK583" s="13" t="n">
        <v>0.015974</v>
      </c>
      <c r="AL583" s="13" t="n">
        <v>-0.174004</v>
      </c>
      <c r="AM583" s="13" t="n">
        <v>-0.234772</v>
      </c>
      <c r="AN583" s="13" t="n">
        <v>0.245439</v>
      </c>
      <c r="AO583" s="13" t="n">
        <v>-0.185087</v>
      </c>
      <c r="AP583" s="13" t="n">
        <v>0.47549</v>
      </c>
      <c r="AQ583" s="13" t="n">
        <v>0.251384</v>
      </c>
      <c r="AR583" s="13" t="n">
        <v>-0.184956</v>
      </c>
      <c r="AS583" s="13" t="n">
        <v>0.437568</v>
      </c>
      <c r="AT583" s="13" t="n">
        <v>-0.329305</v>
      </c>
      <c r="AU583" s="13" t="n">
        <v>-0.172297</v>
      </c>
      <c r="AV583" s="13" t="n">
        <v>0.142857</v>
      </c>
      <c r="AW583" s="13" t="n">
        <v>-0.138095</v>
      </c>
      <c r="AX583" s="13" t="n">
        <v>-0.120166</v>
      </c>
      <c r="AY583" s="13" t="n">
        <v>-0.22606</v>
      </c>
      <c r="AZ583" s="13" t="n">
        <v>-0.156187</v>
      </c>
      <c r="BA583" s="13" t="n">
        <v>0.353365</v>
      </c>
      <c r="BB583" s="13" t="n">
        <v>-0.20071</v>
      </c>
      <c r="BC583" s="13" t="n">
        <v>-0.257778</v>
      </c>
      <c r="BD583" s="13" t="n">
        <v>0.005988</v>
      </c>
      <c r="BE583" s="13" t="n">
        <v>-0.559524</v>
      </c>
      <c r="BF583" s="13" t="n">
        <v>0.128378</v>
      </c>
      <c r="BG583" s="13" t="n">
        <v>0.688623</v>
      </c>
      <c r="BH583" s="13" t="n">
        <v>-0.177305</v>
      </c>
      <c r="BI583" s="13" t="n">
        <v>-0.497845</v>
      </c>
      <c r="BJ583" s="13" t="n">
        <v>0.124464</v>
      </c>
      <c r="BK583" s="13" t="n">
        <v>-0.317557</v>
      </c>
      <c r="BM583" s="13" t="n">
        <v>-0.077456</v>
      </c>
      <c r="BN583" s="13" t="n">
        <v>0.074876</v>
      </c>
      <c r="BO583" s="13" t="n">
        <v>0.00707</v>
      </c>
      <c r="BP583" s="13" t="n">
        <v>-0.040461</v>
      </c>
      <c r="BQ583" s="13" t="n">
        <v>0.026707</v>
      </c>
      <c r="BR583" s="13" t="n">
        <v>0.016719</v>
      </c>
      <c r="BS583" s="13" t="n">
        <v>0.014528</v>
      </c>
      <c r="BT583" s="13" t="n">
        <v>0.042934</v>
      </c>
      <c r="BU583" s="13" t="n">
        <v>-0.026369</v>
      </c>
      <c r="BV583" s="13" t="n">
        <v>-0.111915</v>
      </c>
      <c r="BW583" s="13" t="n">
        <v>-0.181165</v>
      </c>
      <c r="BX583" s="13" t="n">
        <v>0.102267</v>
      </c>
      <c r="BY583" s="13" t="n">
        <v>0.050492</v>
      </c>
      <c r="BZ583" s="13" t="n">
        <v>-0.000509</v>
      </c>
      <c r="CA583" s="13" t="n">
        <v>0.025894</v>
      </c>
      <c r="CB583" s="13" t="n">
        <v>0.03218</v>
      </c>
      <c r="CC583" s="13" t="n">
        <v>-0.042964</v>
      </c>
      <c r="CD583" s="13" t="n">
        <v>0.030633</v>
      </c>
      <c r="CE583" s="13" t="n">
        <v>0.152673</v>
      </c>
      <c r="CF583" s="13" t="n">
        <v>0.069227</v>
      </c>
      <c r="CG583" s="13" t="n">
        <v>0.026253</v>
      </c>
      <c r="CH583" s="13" t="n">
        <v>0.083383</v>
      </c>
      <c r="CI583" s="13" t="n">
        <v>0.050807</v>
      </c>
      <c r="CJ583" s="13" t="n">
        <v>0.039311</v>
      </c>
      <c r="CK583" s="13" t="n">
        <v>0.00368</v>
      </c>
      <c r="CL583" s="13" t="n">
        <v>-0.020617</v>
      </c>
      <c r="CM583" s="13" t="n">
        <v>-0.014361</v>
      </c>
      <c r="CN583" s="13" t="n">
        <v>0.019025</v>
      </c>
      <c r="CO583" s="13" t="n">
        <v>-0.029657</v>
      </c>
      <c r="CP583" s="13" t="n">
        <v>0.039369</v>
      </c>
      <c r="CQ583" s="13" t="n">
        <v>-0.02552</v>
      </c>
      <c r="CR583" s="13" t="n">
        <v>0.043022</v>
      </c>
      <c r="CS583" s="13" t="n">
        <v>-0.063419</v>
      </c>
      <c r="CT583" s="13" t="n">
        <v>0.015302</v>
      </c>
      <c r="CU583" s="13" t="n">
        <v>0.008021</v>
      </c>
      <c r="CV583" s="13" t="n">
        <v>-0.064057</v>
      </c>
      <c r="CW583" s="13" t="n">
        <v>0.012167</v>
      </c>
      <c r="CX583" s="13" t="n">
        <v>-0.073974</v>
      </c>
      <c r="CY583" s="13" t="n">
        <v>0.097031</v>
      </c>
      <c r="CZ583" s="13" t="n">
        <v>-0.029051</v>
      </c>
      <c r="DA583" s="13" t="n">
        <v>-0.098544</v>
      </c>
      <c r="DB583" s="13" t="n">
        <v>0.123911</v>
      </c>
      <c r="DC583" s="13" t="n">
        <v>0.063521</v>
      </c>
      <c r="DD583" s="13" t="n">
        <v>-0.054844</v>
      </c>
      <c r="DE583" s="13" t="n">
        <v>0.105504</v>
      </c>
      <c r="DF583" s="13" t="n">
        <v>-0.016618</v>
      </c>
      <c r="DG583" s="13" t="n">
        <v>-0.026911</v>
      </c>
      <c r="DH583" s="13" t="n">
        <v>-0.013867</v>
      </c>
      <c r="DI583" s="13" t="n">
        <v>-0.03655</v>
      </c>
      <c r="DJ583" s="13" t="n">
        <v>0.084236</v>
      </c>
      <c r="DK583" s="13" t="n">
        <v>0.038932</v>
      </c>
      <c r="DL583" s="13" t="n">
        <v>-0.052068</v>
      </c>
      <c r="DM583" s="13" t="n">
        <v>-0.059445</v>
      </c>
      <c r="DN583" s="13" t="n">
        <v>-0.054472</v>
      </c>
      <c r="DO583" s="13" t="n">
        <v>0.084571</v>
      </c>
      <c r="DP583" s="13" t="n">
        <v>0.09972</v>
      </c>
      <c r="DQ583" s="13" t="n">
        <v>-0.040306</v>
      </c>
      <c r="DR583" s="13" t="n">
        <v>0.053529</v>
      </c>
      <c r="DS583" s="13" t="n">
        <v>0.047299</v>
      </c>
      <c r="DT583" s="13" t="n">
        <v>-0.059534</v>
      </c>
      <c r="DV583" s="13" t="n">
        <v>-0.080144</v>
      </c>
      <c r="DW583" s="13" t="n">
        <v>0.087821</v>
      </c>
      <c r="DX583" s="13" t="n">
        <v>0.006571</v>
      </c>
      <c r="DY583" s="13" t="n">
        <v>-0.044902</v>
      </c>
      <c r="DZ583" s="13" t="n">
        <v>0.028649</v>
      </c>
      <c r="EA583" s="13" t="n">
        <v>0.015194</v>
      </c>
      <c r="EB583" s="13" t="n">
        <v>0.017935</v>
      </c>
      <c r="EC583" s="13" t="n">
        <v>0.045525</v>
      </c>
      <c r="ED583" s="13" t="n">
        <v>-0.03243</v>
      </c>
      <c r="EE583" s="13" t="n">
        <v>-0.115388</v>
      </c>
      <c r="EF583" s="13" t="n">
        <v>-0.192625</v>
      </c>
      <c r="EG583" s="13" t="n">
        <v>0.128575</v>
      </c>
      <c r="EH583" s="13" t="n">
        <v>0.050017</v>
      </c>
      <c r="EI583" s="13" t="n">
        <v>0.012092</v>
      </c>
      <c r="EJ583" s="13" t="n">
        <v>0.023153</v>
      </c>
      <c r="EK583" s="13" t="n">
        <v>0.028826</v>
      </c>
      <c r="EL583" s="13" t="n">
        <v>-0.045935</v>
      </c>
      <c r="EM583" s="13" t="n">
        <v>0.026239</v>
      </c>
      <c r="EN583" s="13" t="n">
        <v>0.16104</v>
      </c>
      <c r="EO583" s="13" t="n">
        <v>0.066408</v>
      </c>
      <c r="EP583" s="13" t="n">
        <v>0.03008</v>
      </c>
      <c r="EQ583" s="13" t="n">
        <v>0.076997</v>
      </c>
      <c r="ER583" s="13" t="n">
        <v>0.055609</v>
      </c>
      <c r="ES583" s="13" t="n">
        <v>0.031663</v>
      </c>
      <c r="ET583" s="13" t="n">
        <v>0.012116</v>
      </c>
      <c r="EU583" s="13" t="n">
        <v>-0.01594</v>
      </c>
      <c r="EV583" s="13" t="n">
        <v>-0.014149</v>
      </c>
      <c r="EW583" s="13" t="n">
        <v>0.020098</v>
      </c>
      <c r="EX583" s="13" t="n">
        <v>-0.030775</v>
      </c>
      <c r="EY583" s="13" t="n">
        <v>0.04496</v>
      </c>
      <c r="EZ583" s="13" t="n">
        <v>-0.023879</v>
      </c>
      <c r="FA583" s="13" t="n">
        <v>0.046081</v>
      </c>
      <c r="FB583" s="13" t="n">
        <v>-0.065981</v>
      </c>
      <c r="FC583" s="13" t="n">
        <v>0.01874</v>
      </c>
      <c r="FD583" s="13" t="n">
        <v>0.003467</v>
      </c>
      <c r="FE583" s="13" t="n">
        <v>-0.072255</v>
      </c>
      <c r="FF583" s="13" t="n">
        <v>0.015656</v>
      </c>
      <c r="FG583" s="13" t="n">
        <v>-0.079185</v>
      </c>
      <c r="FH583" s="13" t="n">
        <v>0.097155</v>
      </c>
      <c r="FI583" s="13" t="n">
        <v>-0.030417</v>
      </c>
      <c r="FJ583" s="13" t="n">
        <v>-0.101629</v>
      </c>
      <c r="FK583" s="13" t="n">
        <v>0.126585</v>
      </c>
      <c r="FL583" s="13" t="n">
        <v>0.062172</v>
      </c>
      <c r="FM583" s="13" t="n">
        <v>-0.055573</v>
      </c>
      <c r="FN583" s="13" t="n">
        <v>0.108861</v>
      </c>
      <c r="FO583" s="13" t="n">
        <v>-0.016155</v>
      </c>
      <c r="FP583" s="13" t="n">
        <v>-0.025283</v>
      </c>
      <c r="FQ583" s="13" t="n">
        <v>-0.014063</v>
      </c>
      <c r="FR583" s="13" t="n">
        <v>-0.031882</v>
      </c>
      <c r="FS583" s="13" t="n">
        <v>0.076746</v>
      </c>
      <c r="FT583" s="13" t="n">
        <v>0.041123</v>
      </c>
      <c r="FU583" s="13" t="n">
        <v>-0.054372</v>
      </c>
      <c r="FV583" s="13" t="n">
        <v>-0.061727</v>
      </c>
      <c r="FW583" s="13" t="n">
        <v>-0.056256</v>
      </c>
      <c r="FX583" s="13" t="n">
        <v>0.090276</v>
      </c>
      <c r="FY583" s="13" t="n">
        <v>0.101353</v>
      </c>
      <c r="FZ583" s="13" t="n">
        <v>-0.046179</v>
      </c>
      <c r="GA583" s="13" t="n">
        <v>0.044354</v>
      </c>
      <c r="GB583" s="13" t="n">
        <v>0.043283</v>
      </c>
      <c r="GC583" s="13" t="n">
        <v>-0.062582</v>
      </c>
    </row>
    <row r="584" customFormat="false" ht="15" hidden="false" customHeight="false" outlineLevel="0" collapsed="false">
      <c r="B584" s="8" t="str">
        <f aca="false">Deals!B584</f>
        <v>Tronox Holdings Plc</v>
      </c>
      <c r="C584" s="12" t="n">
        <v>1</v>
      </c>
      <c r="D584" s="13" t="n">
        <v>-0.341231</v>
      </c>
      <c r="E584" s="13" t="n">
        <v>0.378641</v>
      </c>
      <c r="F584" s="13" t="n">
        <v>-0.134585</v>
      </c>
      <c r="G584" s="13" t="n">
        <v>-0.324141</v>
      </c>
      <c r="H584" s="13" t="n">
        <v>0.117093</v>
      </c>
      <c r="I584" s="13" t="n">
        <v>0.022892</v>
      </c>
      <c r="J584" s="13" t="n">
        <v>0.369258</v>
      </c>
      <c r="K584" s="13" t="n">
        <v>-0.013817</v>
      </c>
      <c r="L584" s="13" t="n">
        <v>-0.259194</v>
      </c>
      <c r="M584" s="13" t="n">
        <v>-0.132388</v>
      </c>
      <c r="N584" s="13" t="n">
        <v>-0.311989</v>
      </c>
      <c r="O584" s="13" t="n">
        <v>0.369478</v>
      </c>
      <c r="P584" s="13" t="n">
        <v>-0.016129</v>
      </c>
      <c r="Q584" s="13" t="n">
        <v>0.087349</v>
      </c>
      <c r="R584" s="13" t="n">
        <v>0.055402</v>
      </c>
      <c r="S584" s="13" t="n">
        <v>0.185039</v>
      </c>
      <c r="T584" s="13" t="n">
        <v>-0.121652</v>
      </c>
      <c r="U584" s="13" t="n">
        <v>0.241423</v>
      </c>
      <c r="V584" s="13" t="n">
        <v>0.301945</v>
      </c>
      <c r="W584" s="13" t="n">
        <v>0.155731</v>
      </c>
      <c r="X584" s="13" t="n">
        <v>0.049932</v>
      </c>
      <c r="Y584" s="13" t="n">
        <v>0.194788</v>
      </c>
      <c r="Z584" s="13" t="n">
        <v>0.002181</v>
      </c>
      <c r="AA584" s="13" t="n">
        <v>0.15847</v>
      </c>
      <c r="AB584" s="13" t="n">
        <v>0.111321</v>
      </c>
      <c r="AC584" s="13" t="n">
        <v>-0.045997</v>
      </c>
      <c r="AD584" s="13" t="n">
        <v>-0.177232</v>
      </c>
      <c r="AE584" s="13" t="n">
        <v>0.151926</v>
      </c>
      <c r="AF584" s="13" t="n">
        <v>0.166588</v>
      </c>
      <c r="AG584" s="13" t="n">
        <v>-0.053955</v>
      </c>
      <c r="AH584" s="13" t="n">
        <v>-0.052744</v>
      </c>
      <c r="AI584" s="13" t="n">
        <v>0.092769</v>
      </c>
      <c r="AJ584" s="13" t="n">
        <v>-0.055347</v>
      </c>
      <c r="AK584" s="13" t="n">
        <v>-0.105727</v>
      </c>
      <c r="AL584" s="13" t="n">
        <v>-0.018966</v>
      </c>
      <c r="AM584" s="13" t="n">
        <v>-0.130874</v>
      </c>
      <c r="AN584" s="13" t="n">
        <v>0.05436</v>
      </c>
      <c r="AO584" s="13" t="n">
        <v>-0.067185</v>
      </c>
      <c r="AP584" s="13" t="n">
        <v>-0.070833</v>
      </c>
      <c r="AQ584" s="13" t="n">
        <v>-0.054773</v>
      </c>
      <c r="AR584" s="13" t="n">
        <v>-0.162679</v>
      </c>
      <c r="AS584" s="13" t="n">
        <v>-0.020408</v>
      </c>
      <c r="AT584" s="13" t="n">
        <v>0.187917</v>
      </c>
      <c r="AU584" s="13" t="n">
        <v>-0.029724</v>
      </c>
      <c r="AV584" s="13" t="n">
        <v>0.250912</v>
      </c>
      <c r="AW584" s="13" t="n">
        <v>-0.090379</v>
      </c>
      <c r="AX584" s="13" t="n">
        <v>-0.070192</v>
      </c>
      <c r="AY584" s="13" t="n">
        <v>-0.047983</v>
      </c>
      <c r="AZ584" s="13" t="n">
        <v>-0.21366</v>
      </c>
      <c r="BA584" s="13" t="n">
        <v>0.194549</v>
      </c>
      <c r="BB584" s="13" t="n">
        <v>0.045633</v>
      </c>
      <c r="BC584" s="13" t="n">
        <v>0.035741</v>
      </c>
      <c r="BD584" s="13" t="n">
        <v>-0.014663</v>
      </c>
      <c r="BE584" s="13" t="n">
        <v>-0.204613</v>
      </c>
      <c r="BF584" s="13" t="n">
        <v>0.204397</v>
      </c>
      <c r="BG584" s="13" t="n">
        <v>0.110588</v>
      </c>
      <c r="BH584" s="13" t="n">
        <v>-0.02613</v>
      </c>
      <c r="BI584" s="13" t="n">
        <v>0.06599</v>
      </c>
      <c r="BJ584" s="13" t="n">
        <v>0.188776</v>
      </c>
      <c r="BK584" s="13" t="n">
        <v>-0.020749</v>
      </c>
      <c r="BM584" s="13" t="n">
        <v>-0.077456</v>
      </c>
      <c r="BN584" s="13" t="n">
        <v>0.074876</v>
      </c>
      <c r="BO584" s="13" t="n">
        <v>0.00707</v>
      </c>
      <c r="BP584" s="13" t="n">
        <v>-0.040461</v>
      </c>
      <c r="BQ584" s="13" t="n">
        <v>0.026707</v>
      </c>
      <c r="BR584" s="13" t="n">
        <v>0.016719</v>
      </c>
      <c r="BS584" s="13" t="n">
        <v>0.014528</v>
      </c>
      <c r="BT584" s="13" t="n">
        <v>0.042934</v>
      </c>
      <c r="BU584" s="13" t="n">
        <v>-0.026369</v>
      </c>
      <c r="BV584" s="13" t="n">
        <v>-0.111915</v>
      </c>
      <c r="BW584" s="13" t="n">
        <v>-0.181165</v>
      </c>
      <c r="BX584" s="13" t="n">
        <v>0.102267</v>
      </c>
      <c r="BY584" s="13" t="n">
        <v>0.050492</v>
      </c>
      <c r="BZ584" s="13" t="n">
        <v>-0.000509</v>
      </c>
      <c r="CA584" s="13" t="n">
        <v>0.025894</v>
      </c>
      <c r="CB584" s="13" t="n">
        <v>0.03218</v>
      </c>
      <c r="CC584" s="13" t="n">
        <v>-0.042964</v>
      </c>
      <c r="CD584" s="13" t="n">
        <v>0.030633</v>
      </c>
      <c r="CE584" s="13" t="n">
        <v>0.152673</v>
      </c>
      <c r="CF584" s="13" t="n">
        <v>0.069227</v>
      </c>
      <c r="CG584" s="13" t="n">
        <v>0.026253</v>
      </c>
      <c r="CH584" s="13" t="n">
        <v>0.083383</v>
      </c>
      <c r="CI584" s="13" t="n">
        <v>0.050807</v>
      </c>
      <c r="CJ584" s="13" t="n">
        <v>0.039311</v>
      </c>
      <c r="CK584" s="13" t="n">
        <v>0.00368</v>
      </c>
      <c r="CL584" s="13" t="n">
        <v>-0.020617</v>
      </c>
      <c r="CM584" s="13" t="n">
        <v>-0.014361</v>
      </c>
      <c r="CN584" s="13" t="n">
        <v>0.019025</v>
      </c>
      <c r="CO584" s="13" t="n">
        <v>-0.029657</v>
      </c>
      <c r="CP584" s="13" t="n">
        <v>0.039369</v>
      </c>
      <c r="CQ584" s="13" t="n">
        <v>-0.02552</v>
      </c>
      <c r="CR584" s="13" t="n">
        <v>0.043022</v>
      </c>
      <c r="CS584" s="13" t="n">
        <v>-0.063419</v>
      </c>
      <c r="CT584" s="13" t="n">
        <v>0.015302</v>
      </c>
      <c r="CU584" s="13" t="n">
        <v>0.008021</v>
      </c>
      <c r="CV584" s="13" t="n">
        <v>-0.064057</v>
      </c>
      <c r="CW584" s="13" t="n">
        <v>0.012167</v>
      </c>
      <c r="CX584" s="13" t="n">
        <v>-0.073974</v>
      </c>
      <c r="CY584" s="13" t="n">
        <v>0.097031</v>
      </c>
      <c r="CZ584" s="13" t="n">
        <v>-0.029051</v>
      </c>
      <c r="DA584" s="13" t="n">
        <v>-0.098544</v>
      </c>
      <c r="DB584" s="13" t="n">
        <v>0.123911</v>
      </c>
      <c r="DC584" s="13" t="n">
        <v>0.063521</v>
      </c>
      <c r="DD584" s="13" t="n">
        <v>-0.054844</v>
      </c>
      <c r="DE584" s="13" t="n">
        <v>0.105504</v>
      </c>
      <c r="DF584" s="13" t="n">
        <v>-0.016618</v>
      </c>
      <c r="DG584" s="13" t="n">
        <v>-0.026911</v>
      </c>
      <c r="DH584" s="13" t="n">
        <v>-0.013867</v>
      </c>
      <c r="DI584" s="13" t="n">
        <v>-0.03655</v>
      </c>
      <c r="DJ584" s="13" t="n">
        <v>0.084236</v>
      </c>
      <c r="DK584" s="13" t="n">
        <v>0.038932</v>
      </c>
      <c r="DL584" s="13" t="n">
        <v>-0.052068</v>
      </c>
      <c r="DM584" s="13" t="n">
        <v>-0.059445</v>
      </c>
      <c r="DN584" s="13" t="n">
        <v>-0.054472</v>
      </c>
      <c r="DO584" s="13" t="n">
        <v>0.084571</v>
      </c>
      <c r="DP584" s="13" t="n">
        <v>0.09972</v>
      </c>
      <c r="DQ584" s="13" t="n">
        <v>-0.040306</v>
      </c>
      <c r="DR584" s="13" t="n">
        <v>0.053529</v>
      </c>
      <c r="DS584" s="13" t="n">
        <v>0.047299</v>
      </c>
      <c r="DT584" s="13" t="n">
        <v>-0.059534</v>
      </c>
      <c r="DV584" s="13" t="n">
        <v>-0.080144</v>
      </c>
      <c r="DW584" s="13" t="n">
        <v>0.087821</v>
      </c>
      <c r="DX584" s="13" t="n">
        <v>0.006571</v>
      </c>
      <c r="DY584" s="13" t="n">
        <v>-0.044902</v>
      </c>
      <c r="DZ584" s="13" t="n">
        <v>0.028649</v>
      </c>
      <c r="EA584" s="13" t="n">
        <v>0.015194</v>
      </c>
      <c r="EB584" s="13" t="n">
        <v>0.017935</v>
      </c>
      <c r="EC584" s="13" t="n">
        <v>0.045525</v>
      </c>
      <c r="ED584" s="13" t="n">
        <v>-0.03243</v>
      </c>
      <c r="EE584" s="13" t="n">
        <v>-0.115388</v>
      </c>
      <c r="EF584" s="13" t="n">
        <v>-0.192625</v>
      </c>
      <c r="EG584" s="13" t="n">
        <v>0.128575</v>
      </c>
      <c r="EH584" s="13" t="n">
        <v>0.050017</v>
      </c>
      <c r="EI584" s="13" t="n">
        <v>0.012092</v>
      </c>
      <c r="EJ584" s="13" t="n">
        <v>0.023153</v>
      </c>
      <c r="EK584" s="13" t="n">
        <v>0.028826</v>
      </c>
      <c r="EL584" s="13" t="n">
        <v>-0.045935</v>
      </c>
      <c r="EM584" s="13" t="n">
        <v>0.026239</v>
      </c>
      <c r="EN584" s="13" t="n">
        <v>0.16104</v>
      </c>
      <c r="EO584" s="13" t="n">
        <v>0.066408</v>
      </c>
      <c r="EP584" s="13" t="n">
        <v>0.03008</v>
      </c>
      <c r="EQ584" s="13" t="n">
        <v>0.076997</v>
      </c>
      <c r="ER584" s="13" t="n">
        <v>0.055609</v>
      </c>
      <c r="ES584" s="13" t="n">
        <v>0.031663</v>
      </c>
      <c r="ET584" s="13" t="n">
        <v>0.012116</v>
      </c>
      <c r="EU584" s="13" t="n">
        <v>-0.01594</v>
      </c>
      <c r="EV584" s="13" t="n">
        <v>-0.014149</v>
      </c>
      <c r="EW584" s="13" t="n">
        <v>0.020098</v>
      </c>
      <c r="EX584" s="13" t="n">
        <v>-0.030775</v>
      </c>
      <c r="EY584" s="13" t="n">
        <v>0.04496</v>
      </c>
      <c r="EZ584" s="13" t="n">
        <v>-0.023879</v>
      </c>
      <c r="FA584" s="13" t="n">
        <v>0.046081</v>
      </c>
      <c r="FB584" s="13" t="n">
        <v>-0.065981</v>
      </c>
      <c r="FC584" s="13" t="n">
        <v>0.01874</v>
      </c>
      <c r="FD584" s="13" t="n">
        <v>0.003467</v>
      </c>
      <c r="FE584" s="13" t="n">
        <v>-0.072255</v>
      </c>
      <c r="FF584" s="13" t="n">
        <v>0.015656</v>
      </c>
      <c r="FG584" s="13" t="n">
        <v>-0.079185</v>
      </c>
      <c r="FH584" s="13" t="n">
        <v>0.097155</v>
      </c>
      <c r="FI584" s="13" t="n">
        <v>-0.030417</v>
      </c>
      <c r="FJ584" s="13" t="n">
        <v>-0.101629</v>
      </c>
      <c r="FK584" s="13" t="n">
        <v>0.126585</v>
      </c>
      <c r="FL584" s="13" t="n">
        <v>0.062172</v>
      </c>
      <c r="FM584" s="13" t="n">
        <v>-0.055573</v>
      </c>
      <c r="FN584" s="13" t="n">
        <v>0.108861</v>
      </c>
      <c r="FO584" s="13" t="n">
        <v>-0.016155</v>
      </c>
      <c r="FP584" s="13" t="n">
        <v>-0.025283</v>
      </c>
      <c r="FQ584" s="13" t="n">
        <v>-0.014063</v>
      </c>
      <c r="FR584" s="13" t="n">
        <v>-0.031882</v>
      </c>
      <c r="FS584" s="13" t="n">
        <v>0.076746</v>
      </c>
      <c r="FT584" s="13" t="n">
        <v>0.041123</v>
      </c>
      <c r="FU584" s="13" t="n">
        <v>-0.054372</v>
      </c>
      <c r="FV584" s="13" t="n">
        <v>-0.061727</v>
      </c>
      <c r="FW584" s="13" t="n">
        <v>-0.056256</v>
      </c>
      <c r="FX584" s="13" t="n">
        <v>0.090276</v>
      </c>
      <c r="FY584" s="13" t="n">
        <v>0.101353</v>
      </c>
      <c r="FZ584" s="13" t="n">
        <v>-0.046179</v>
      </c>
      <c r="GA584" s="13" t="n">
        <v>0.044354</v>
      </c>
      <c r="GB584" s="13" t="n">
        <v>0.043283</v>
      </c>
      <c r="GC584" s="13" t="n">
        <v>-0.062582</v>
      </c>
    </row>
    <row r="585" customFormat="false" ht="15" hidden="false" customHeight="false" outlineLevel="0" collapsed="false">
      <c r="B585" s="8" t="str">
        <f aca="false">Deals!B585</f>
        <v>Fortive Corporation</v>
      </c>
      <c r="C585" s="12" t="n">
        <v>1</v>
      </c>
      <c r="D585" s="13" t="n">
        <v>-0.117211</v>
      </c>
      <c r="E585" s="13" t="n">
        <v>0.070519</v>
      </c>
      <c r="F585" s="13" t="n">
        <v>-0.0671</v>
      </c>
      <c r="G585" s="13" t="n">
        <v>-0.066798</v>
      </c>
      <c r="H585" s="13" t="n">
        <v>-0.033004</v>
      </c>
      <c r="I585" s="13" t="n">
        <v>0.006418</v>
      </c>
      <c r="J585" s="13" t="n">
        <v>0.046957</v>
      </c>
      <c r="K585" s="13" t="n">
        <v>0.058473</v>
      </c>
      <c r="L585" s="13" t="n">
        <v>-0.019112</v>
      </c>
      <c r="M585" s="13" t="n">
        <v>-0.076071</v>
      </c>
      <c r="N585" s="13" t="n">
        <v>-0.201995</v>
      </c>
      <c r="O585" s="13" t="n">
        <v>0.15963</v>
      </c>
      <c r="P585" s="13" t="n">
        <v>-0.046094</v>
      </c>
      <c r="Q585" s="13" t="n">
        <v>0.109544</v>
      </c>
      <c r="R585" s="13" t="n">
        <v>0.037393</v>
      </c>
      <c r="S585" s="13" t="n">
        <v>0.028352</v>
      </c>
      <c r="T585" s="13" t="n">
        <v>0.056858</v>
      </c>
      <c r="U585" s="13" t="n">
        <v>-0.191707</v>
      </c>
      <c r="V585" s="13" t="n">
        <v>0.13961</v>
      </c>
      <c r="W585" s="13" t="n">
        <v>0.009839</v>
      </c>
      <c r="X585" s="13" t="n">
        <v>-0.06693</v>
      </c>
      <c r="Y585" s="13" t="n">
        <v>-0.002875</v>
      </c>
      <c r="Z585" s="13" t="n">
        <v>0.07323</v>
      </c>
      <c r="AA585" s="13" t="n">
        <v>0.002548</v>
      </c>
      <c r="AB585" s="13" t="n">
        <v>0.024993</v>
      </c>
      <c r="AC585" s="13" t="n">
        <v>-0.038334</v>
      </c>
      <c r="AD585" s="13" t="n">
        <v>0.04187</v>
      </c>
      <c r="AE585" s="13" t="n">
        <v>0.016653</v>
      </c>
      <c r="AF585" s="13" t="n">
        <v>-0.043725</v>
      </c>
      <c r="AG585" s="13" t="n">
        <v>0.072835</v>
      </c>
      <c r="AH585" s="13" t="n">
        <v>-0.023379</v>
      </c>
      <c r="AI585" s="13" t="n">
        <v>0.03276</v>
      </c>
      <c r="AJ585" s="13" t="n">
        <v>-0.07537</v>
      </c>
      <c r="AK585" s="13" t="n">
        <v>-0.081089</v>
      </c>
      <c r="AL585" s="13" t="n">
        <v>-0.058996</v>
      </c>
      <c r="AM585" s="13" t="n">
        <v>-0.056294</v>
      </c>
      <c r="AN585" s="13" t="n">
        <v>0.075478</v>
      </c>
      <c r="AO585" s="13" t="n">
        <v>-0.119637</v>
      </c>
      <c r="AP585" s="13" t="n">
        <v>0.185178</v>
      </c>
      <c r="AQ585" s="13" t="n">
        <v>-0.016292</v>
      </c>
      <c r="AR585" s="13" t="n">
        <v>-0.079425</v>
      </c>
      <c r="AS585" s="13" t="n">
        <v>0.096055</v>
      </c>
      <c r="AT585" s="13" t="n">
        <v>0.058216</v>
      </c>
      <c r="AU585" s="13" t="n">
        <v>-0.048853</v>
      </c>
      <c r="AV585" s="13" t="n">
        <v>0.058833</v>
      </c>
      <c r="AW585" s="13" t="n">
        <v>-0.019109</v>
      </c>
      <c r="AX585" s="13" t="n">
        <v>0.022652</v>
      </c>
      <c r="AY585" s="13" t="n">
        <v>-0.07452</v>
      </c>
      <c r="AZ585" s="13" t="n">
        <v>0.033127</v>
      </c>
      <c r="BA585" s="13" t="n">
        <v>0.148364</v>
      </c>
      <c r="BB585" s="13" t="n">
        <v>0.04788</v>
      </c>
      <c r="BC585" s="13" t="n">
        <v>0.007275</v>
      </c>
      <c r="BD585" s="13" t="n">
        <v>-0.05948</v>
      </c>
      <c r="BE585" s="13" t="n">
        <v>-0.119741</v>
      </c>
      <c r="BF585" s="13" t="n">
        <v>0.057904</v>
      </c>
      <c r="BG585" s="13" t="n">
        <v>0.067411</v>
      </c>
      <c r="BH585" s="13" t="n">
        <v>0.061795</v>
      </c>
      <c r="BI585" s="13" t="n">
        <v>0.089921</v>
      </c>
      <c r="BJ585" s="13" t="n">
        <v>0.010455</v>
      </c>
      <c r="BK585" s="13" t="n">
        <v>-0.124971</v>
      </c>
      <c r="BM585" s="13" t="n">
        <v>-0.055806</v>
      </c>
      <c r="BN585" s="13" t="n">
        <v>0.058061</v>
      </c>
      <c r="BO585" s="13" t="n">
        <v>0.020209</v>
      </c>
      <c r="BP585" s="13" t="n">
        <v>-0.022763</v>
      </c>
      <c r="BQ585" s="13" t="n">
        <v>0.014975</v>
      </c>
      <c r="BR585" s="13" t="n">
        <v>0.017711</v>
      </c>
      <c r="BS585" s="13" t="n">
        <v>0.045297</v>
      </c>
      <c r="BT585" s="13" t="n">
        <v>0.016053</v>
      </c>
      <c r="BU585" s="13" t="n">
        <v>0.005051</v>
      </c>
      <c r="BV585" s="13" t="n">
        <v>-0.080365</v>
      </c>
      <c r="BW585" s="13" t="n">
        <v>-0.110253</v>
      </c>
      <c r="BX585" s="13" t="n">
        <v>0.135805</v>
      </c>
      <c r="BY585" s="13" t="n">
        <v>0.054962</v>
      </c>
      <c r="BZ585" s="13" t="n">
        <v>-0.008925</v>
      </c>
      <c r="CA585" s="13" t="n">
        <v>0.053871</v>
      </c>
      <c r="CB585" s="13" t="n">
        <v>0.063251</v>
      </c>
      <c r="CC585" s="13" t="n">
        <v>-0.033897</v>
      </c>
      <c r="CD585" s="13" t="n">
        <v>0.001671</v>
      </c>
      <c r="CE585" s="13" t="n">
        <v>0.095437</v>
      </c>
      <c r="CF585" s="13" t="n">
        <v>0.018008</v>
      </c>
      <c r="CG585" s="13" t="n">
        <v>-0.004263</v>
      </c>
      <c r="CH585" s="13" t="n">
        <v>0.033434</v>
      </c>
      <c r="CI585" s="13" t="n">
        <v>0.050128</v>
      </c>
      <c r="CJ585" s="13" t="n">
        <v>0.057761</v>
      </c>
      <c r="CK585" s="13" t="n">
        <v>0.008179</v>
      </c>
      <c r="CL585" s="13" t="n">
        <v>0.014271</v>
      </c>
      <c r="CM585" s="13" t="n">
        <v>0.031948</v>
      </c>
      <c r="CN585" s="13" t="n">
        <v>0.041276</v>
      </c>
      <c r="CO585" s="13" t="n">
        <v>-0.062381</v>
      </c>
      <c r="CP585" s="13" t="n">
        <v>0.056413</v>
      </c>
      <c r="CQ585" s="13" t="n">
        <v>-0.030068</v>
      </c>
      <c r="CR585" s="13" t="n">
        <v>0.052595</v>
      </c>
      <c r="CS585" s="13" t="n">
        <v>-0.063404</v>
      </c>
      <c r="CT585" s="13" t="n">
        <v>-0.043294</v>
      </c>
      <c r="CU585" s="13" t="n">
        <v>0.035373</v>
      </c>
      <c r="CV585" s="13" t="n">
        <v>-0.092215</v>
      </c>
      <c r="CW585" s="13" t="n">
        <v>-0.003193</v>
      </c>
      <c r="CX585" s="13" t="n">
        <v>-0.055016</v>
      </c>
      <c r="CY585" s="13" t="n">
        <v>0.054082</v>
      </c>
      <c r="CZ585" s="13" t="n">
        <v>-0.03048</v>
      </c>
      <c r="DA585" s="13" t="n">
        <v>-0.053718</v>
      </c>
      <c r="DB585" s="13" t="n">
        <v>0.074071</v>
      </c>
      <c r="DC585" s="13" t="n">
        <v>0.066348</v>
      </c>
      <c r="DD585" s="13" t="n">
        <v>-0.037114</v>
      </c>
      <c r="DE585" s="13" t="n">
        <v>0.019238</v>
      </c>
      <c r="DF585" s="13" t="n">
        <v>-0.021663</v>
      </c>
      <c r="DG585" s="13" t="n">
        <v>0.032915</v>
      </c>
      <c r="DH585" s="13" t="n">
        <v>0.01434</v>
      </c>
      <c r="DI585" s="13" t="n">
        <v>-0.011454</v>
      </c>
      <c r="DJ585" s="13" t="n">
        <v>0.054518</v>
      </c>
      <c r="DK585" s="13" t="n">
        <v>0.062584</v>
      </c>
      <c r="DL585" s="13" t="n">
        <v>-0.00811</v>
      </c>
      <c r="DM585" s="13" t="n">
        <v>-0.043722</v>
      </c>
      <c r="DN585" s="13" t="n">
        <v>-0.049086</v>
      </c>
      <c r="DO585" s="13" t="n">
        <v>0.069409</v>
      </c>
      <c r="DP585" s="13" t="n">
        <v>0.047821</v>
      </c>
      <c r="DQ585" s="13" t="n">
        <v>-0.005114</v>
      </c>
      <c r="DR585" s="13" t="n">
        <v>0.016618</v>
      </c>
      <c r="DS585" s="13" t="n">
        <v>0.064515</v>
      </c>
      <c r="DT585" s="13" t="n">
        <v>0.01242</v>
      </c>
      <c r="DV585" s="13" t="n">
        <v>-0.065902</v>
      </c>
      <c r="DW585" s="13" t="n">
        <v>0.075383</v>
      </c>
      <c r="DX585" s="13" t="n">
        <v>0.012329</v>
      </c>
      <c r="DY585" s="13" t="n">
        <v>-0.022197</v>
      </c>
      <c r="DZ585" s="13" t="n">
        <v>0.023116</v>
      </c>
      <c r="EA585" s="13" t="n">
        <v>0.000244</v>
      </c>
      <c r="EB585" s="13" t="n">
        <v>0.048315</v>
      </c>
      <c r="EC585" s="13" t="n">
        <v>0.022668</v>
      </c>
      <c r="ED585" s="13" t="n">
        <v>-0.001616</v>
      </c>
      <c r="EE585" s="13" t="n">
        <v>-0.082904</v>
      </c>
      <c r="EF585" s="13" t="n">
        <v>-0.150934</v>
      </c>
      <c r="EG585" s="13" t="n">
        <v>0.150875</v>
      </c>
      <c r="EH585" s="13" t="n">
        <v>0.060166</v>
      </c>
      <c r="EI585" s="13" t="n">
        <v>0.013725</v>
      </c>
      <c r="EJ585" s="13" t="n">
        <v>0.051247</v>
      </c>
      <c r="EK585" s="13" t="n">
        <v>0.043716</v>
      </c>
      <c r="EL585" s="13" t="n">
        <v>-0.011563</v>
      </c>
      <c r="EM585" s="13" t="n">
        <v>-0.010968</v>
      </c>
      <c r="EN585" s="13" t="n">
        <v>0.107181</v>
      </c>
      <c r="EO585" s="13" t="n">
        <v>0.030363</v>
      </c>
      <c r="EP585" s="13" t="n">
        <v>-0.005163</v>
      </c>
      <c r="EQ585" s="13" t="n">
        <v>0.036358</v>
      </c>
      <c r="ER585" s="13" t="n">
        <v>0.054406</v>
      </c>
      <c r="ES585" s="13" t="n">
        <v>0.037926</v>
      </c>
      <c r="ET585" s="13" t="n">
        <v>0.009424</v>
      </c>
      <c r="EU585" s="13" t="n">
        <v>0.005841</v>
      </c>
      <c r="EV585" s="13" t="n">
        <v>0.007504</v>
      </c>
      <c r="EW585" s="13" t="n">
        <v>0.018091</v>
      </c>
      <c r="EX585" s="13" t="n">
        <v>-0.045445</v>
      </c>
      <c r="EY585" s="13" t="n">
        <v>0.054598</v>
      </c>
      <c r="EZ585" s="13" t="n">
        <v>-0.036521</v>
      </c>
      <c r="FA585" s="13" t="n">
        <v>0.062596</v>
      </c>
      <c r="FB585" s="13" t="n">
        <v>-0.052353</v>
      </c>
      <c r="FC585" s="13" t="n">
        <v>-0.01718</v>
      </c>
      <c r="FD585" s="13" t="n">
        <v>0.02918</v>
      </c>
      <c r="FE585" s="13" t="n">
        <v>-0.064922</v>
      </c>
      <c r="FF585" s="13" t="n">
        <v>0.00681</v>
      </c>
      <c r="FG585" s="13" t="n">
        <v>-0.072194</v>
      </c>
      <c r="FH585" s="13" t="n">
        <v>0.087506</v>
      </c>
      <c r="FI585" s="13" t="n">
        <v>-0.022641</v>
      </c>
      <c r="FJ585" s="13" t="n">
        <v>-0.065037</v>
      </c>
      <c r="FK585" s="13" t="n">
        <v>0.097577</v>
      </c>
      <c r="FL585" s="13" t="n">
        <v>0.065188</v>
      </c>
      <c r="FM585" s="13" t="n">
        <v>-0.052193</v>
      </c>
      <c r="FN585" s="13" t="n">
        <v>0.04789</v>
      </c>
      <c r="FO585" s="13" t="n">
        <v>-0.022741</v>
      </c>
      <c r="FP585" s="13" t="n">
        <v>0.007548</v>
      </c>
      <c r="FQ585" s="13" t="n">
        <v>0.004502</v>
      </c>
      <c r="FR585" s="13" t="n">
        <v>-0.023821</v>
      </c>
      <c r="FS585" s="13" t="n">
        <v>0.074965</v>
      </c>
      <c r="FT585" s="13" t="n">
        <v>0.043995</v>
      </c>
      <c r="FU585" s="13" t="n">
        <v>-0.029982</v>
      </c>
      <c r="FV585" s="13" t="n">
        <v>-0.049891</v>
      </c>
      <c r="FW585" s="13" t="n">
        <v>-0.058507</v>
      </c>
      <c r="FX585" s="13" t="n">
        <v>0.075235</v>
      </c>
      <c r="FY585" s="13" t="n">
        <v>0.064448</v>
      </c>
      <c r="FZ585" s="13" t="n">
        <v>-0.021101</v>
      </c>
      <c r="GA585" s="13" t="n">
        <v>0.051823</v>
      </c>
      <c r="GB585" s="13" t="n">
        <v>0.054538</v>
      </c>
      <c r="GC585" s="13" t="n">
        <v>-0.026294</v>
      </c>
    </row>
    <row r="586" customFormat="false" ht="15" hidden="false" customHeight="false" outlineLevel="0" collapsed="false">
      <c r="B586" s="8" t="str">
        <f aca="false">Deals!B586</f>
        <v>Progress Software Corp /Ma</v>
      </c>
      <c r="C586" s="12" t="n">
        <v>1</v>
      </c>
      <c r="D586" s="13" t="n">
        <v>0.064941</v>
      </c>
      <c r="E586" s="13" t="n">
        <v>-0.007565</v>
      </c>
      <c r="F586" s="13" t="n">
        <v>-0.123701</v>
      </c>
      <c r="G586" s="13" t="n">
        <v>0.007411</v>
      </c>
      <c r="H586" s="13" t="n">
        <v>0.047819</v>
      </c>
      <c r="I586" s="13" t="n">
        <v>0.057548</v>
      </c>
      <c r="J586" s="13" t="n">
        <v>-0.01095</v>
      </c>
      <c r="K586" s="13" t="n">
        <v>0.086161</v>
      </c>
      <c r="L586" s="13" t="n">
        <v>-0.170064</v>
      </c>
      <c r="M586" s="13" t="n">
        <v>-0.141861</v>
      </c>
      <c r="N586" s="13" t="n">
        <v>0.278437</v>
      </c>
      <c r="O586" s="13" t="n">
        <v>-0.008433</v>
      </c>
      <c r="P586" s="13" t="n">
        <v>-0.040842</v>
      </c>
      <c r="Q586" s="13" t="n">
        <v>-0.100387</v>
      </c>
      <c r="R586" s="13" t="n">
        <v>0.091652</v>
      </c>
      <c r="S586" s="13" t="n">
        <v>-0.031935</v>
      </c>
      <c r="T586" s="13" t="n">
        <v>-0.008451</v>
      </c>
      <c r="U586" s="13" t="n">
        <v>0.107369</v>
      </c>
      <c r="V586" s="13" t="n">
        <v>0.126933</v>
      </c>
      <c r="W586" s="13" t="n">
        <v>-0.110865</v>
      </c>
      <c r="X586" s="13" t="n">
        <v>0.063091</v>
      </c>
      <c r="Y586" s="13" t="n">
        <v>0.035731</v>
      </c>
      <c r="Z586" s="13" t="n">
        <v>-0.009079</v>
      </c>
      <c r="AA586" s="13" t="n">
        <v>0.024851</v>
      </c>
      <c r="AB586" s="13" t="n">
        <v>0.037694</v>
      </c>
      <c r="AC586" s="13" t="n">
        <v>-0.01427</v>
      </c>
      <c r="AD586" s="13" t="n">
        <v>0.025115</v>
      </c>
      <c r="AE586" s="13" t="n">
        <v>0.056486</v>
      </c>
      <c r="AF586" s="13" t="n">
        <v>0.045131</v>
      </c>
      <c r="AG586" s="13" t="n">
        <v>-0.054172</v>
      </c>
      <c r="AH586" s="13" t="n">
        <v>-0.003715</v>
      </c>
      <c r="AI586" s="13" t="n">
        <v>-0.057178</v>
      </c>
      <c r="AJ586" s="13" t="n">
        <v>-0.027576</v>
      </c>
      <c r="AK586" s="13" t="n">
        <v>0.068285</v>
      </c>
      <c r="AL586" s="13" t="n">
        <v>0.0189</v>
      </c>
      <c r="AM586" s="13" t="n">
        <v>0.010525</v>
      </c>
      <c r="AN586" s="13" t="n">
        <v>-0.062306</v>
      </c>
      <c r="AO586" s="13" t="n">
        <v>0.036645</v>
      </c>
      <c r="AP586" s="13" t="n">
        <v>0.028641</v>
      </c>
      <c r="AQ586" s="13" t="n">
        <v>-0.115936</v>
      </c>
      <c r="AR586" s="13" t="n">
        <v>0.199295</v>
      </c>
      <c r="AS586" s="13" t="n">
        <v>0.048305</v>
      </c>
      <c r="AT586" s="13" t="n">
        <v>-0.053826</v>
      </c>
      <c r="AU586" s="13" t="n">
        <v>0.051338</v>
      </c>
      <c r="AV586" s="13" t="n">
        <v>0.086256</v>
      </c>
      <c r="AW586" s="13" t="n">
        <v>0.000174</v>
      </c>
      <c r="AX586" s="13" t="n">
        <v>-0.044735</v>
      </c>
      <c r="AY586" s="13" t="n">
        <v>0.096483</v>
      </c>
      <c r="AZ586" s="13" t="n">
        <v>-0.031667</v>
      </c>
      <c r="BA586" s="13" t="n">
        <v>0.033735</v>
      </c>
      <c r="BB586" s="13" t="n">
        <v>0.015901</v>
      </c>
      <c r="BC586" s="13" t="n">
        <v>-0.135766</v>
      </c>
      <c r="BD586" s="13" t="n">
        <v>-0.022822</v>
      </c>
      <c r="BE586" s="13" t="n">
        <v>0.051674</v>
      </c>
      <c r="BF586" s="13" t="n">
        <v>0.008169</v>
      </c>
      <c r="BG586" s="13" t="n">
        <v>0.046225</v>
      </c>
      <c r="BH586" s="13" t="n">
        <v>-0.057648</v>
      </c>
      <c r="BI586" s="13" t="n">
        <v>-0.000937</v>
      </c>
      <c r="BJ586" s="13" t="n">
        <v>-0.065466</v>
      </c>
      <c r="BK586" s="13" t="n">
        <v>0.01666</v>
      </c>
      <c r="BM586" s="13" t="n">
        <v>0.095155</v>
      </c>
      <c r="BN586" s="13" t="n">
        <v>0.030932</v>
      </c>
      <c r="BO586" s="13" t="n">
        <v>-0.053799</v>
      </c>
      <c r="BP586" s="13" t="n">
        <v>-0.033039</v>
      </c>
      <c r="BQ586" s="13" t="n">
        <v>0.038854</v>
      </c>
      <c r="BR586" s="13" t="n">
        <v>0.07419</v>
      </c>
      <c r="BS586" s="13" t="n">
        <v>0.002582</v>
      </c>
      <c r="BT586" s="13" t="n">
        <v>-0.010175</v>
      </c>
      <c r="BU586" s="13" t="n">
        <v>-0.066114</v>
      </c>
      <c r="BV586" s="13" t="n">
        <v>-0.177333</v>
      </c>
      <c r="BW586" s="13" t="n">
        <v>0.175214</v>
      </c>
      <c r="BX586" s="13" t="n">
        <v>0.124257</v>
      </c>
      <c r="BY586" s="13" t="n">
        <v>0.046007</v>
      </c>
      <c r="BZ586" s="13" t="n">
        <v>0.011045</v>
      </c>
      <c r="CA586" s="13" t="n">
        <v>0.084196</v>
      </c>
      <c r="CB586" s="13" t="n">
        <v>-0.031087</v>
      </c>
      <c r="CC586" s="13" t="n">
        <v>0.030388</v>
      </c>
      <c r="CD586" s="13" t="n">
        <v>0.207556</v>
      </c>
      <c r="CE586" s="13" t="n">
        <v>0.12645</v>
      </c>
      <c r="CF586" s="13" t="n">
        <v>0.024415</v>
      </c>
      <c r="CG586" s="13" t="n">
        <v>-0.000483</v>
      </c>
      <c r="CH586" s="13" t="n">
        <v>-0.047837</v>
      </c>
      <c r="CI586" s="13" t="n">
        <v>0.02869</v>
      </c>
      <c r="CJ586" s="13" t="n">
        <v>-0.033421</v>
      </c>
      <c r="CK586" s="13" t="n">
        <v>0.054695</v>
      </c>
      <c r="CL586" s="13" t="n">
        <v>-0.02501</v>
      </c>
      <c r="CM586" s="13" t="n">
        <v>0.019022</v>
      </c>
      <c r="CN586" s="13" t="n">
        <v>-0.038561</v>
      </c>
      <c r="CO586" s="13" t="n">
        <v>0.046626</v>
      </c>
      <c r="CP586" s="13" t="n">
        <v>-0.08576</v>
      </c>
      <c r="CQ586" s="13" t="n">
        <v>0.000968</v>
      </c>
      <c r="CR586" s="13" t="n">
        <v>-0.142109</v>
      </c>
      <c r="CS586" s="13" t="n">
        <v>-0.007716</v>
      </c>
      <c r="CT586" s="13" t="n">
        <v>0.017833</v>
      </c>
      <c r="CU586" s="13" t="n">
        <v>-0.117955</v>
      </c>
      <c r="CV586" s="13" t="n">
        <v>-0.053077</v>
      </c>
      <c r="CW586" s="13" t="n">
        <v>-0.044319</v>
      </c>
      <c r="CX586" s="13" t="n">
        <v>0.116268</v>
      </c>
      <c r="CY586" s="13" t="n">
        <v>-0.038541</v>
      </c>
      <c r="CZ586" s="13" t="n">
        <v>-0.088512</v>
      </c>
      <c r="DA586" s="13" t="n">
        <v>0.034639</v>
      </c>
      <c r="DB586" s="13" t="n">
        <v>0.031372</v>
      </c>
      <c r="DC586" s="13" t="n">
        <v>-0.043533</v>
      </c>
      <c r="DD586" s="13" t="n">
        <v>0.106176</v>
      </c>
      <c r="DE586" s="13" t="n">
        <v>-0.003618</v>
      </c>
      <c r="DF586" s="13" t="n">
        <v>-0.008652</v>
      </c>
      <c r="DG586" s="13" t="n">
        <v>-0.032515</v>
      </c>
      <c r="DH586" s="13" t="n">
        <v>0.010489</v>
      </c>
      <c r="DI586" s="13" t="n">
        <v>0.068229</v>
      </c>
      <c r="DJ586" s="13" t="n">
        <v>0.053331</v>
      </c>
      <c r="DK586" s="13" t="n">
        <v>-0.053394</v>
      </c>
      <c r="DL586" s="13" t="n">
        <v>-0.058727</v>
      </c>
      <c r="DM586" s="13" t="n">
        <v>-0.073528</v>
      </c>
      <c r="DN586" s="13" t="n">
        <v>0.111124</v>
      </c>
      <c r="DO586" s="13" t="n">
        <v>0.103291</v>
      </c>
      <c r="DP586" s="13" t="n">
        <v>-0.042161</v>
      </c>
      <c r="DQ586" s="13" t="n">
        <v>0.032515</v>
      </c>
      <c r="DR586" s="13" t="n">
        <v>0.006384</v>
      </c>
      <c r="DS586" s="13" t="n">
        <v>-0.06286</v>
      </c>
      <c r="DT586" s="13" t="n">
        <v>0.046483</v>
      </c>
      <c r="DV586" s="13" t="n">
        <v>0.091022</v>
      </c>
      <c r="DW586" s="13" t="n">
        <v>0.026044</v>
      </c>
      <c r="DX586" s="13" t="n">
        <v>-0.051077</v>
      </c>
      <c r="DY586" s="13" t="n">
        <v>-0.027706</v>
      </c>
      <c r="DZ586" s="13" t="n">
        <v>0.049115</v>
      </c>
      <c r="EA586" s="13" t="n">
        <v>0.074613</v>
      </c>
      <c r="EB586" s="13" t="n">
        <v>0.002853</v>
      </c>
      <c r="EC586" s="13" t="n">
        <v>-0.004408</v>
      </c>
      <c r="ED586" s="13" t="n">
        <v>-0.062037</v>
      </c>
      <c r="EE586" s="13" t="n">
        <v>-0.189678</v>
      </c>
      <c r="EF586" s="13" t="n">
        <v>0.196761</v>
      </c>
      <c r="EG586" s="13" t="n">
        <v>0.118762</v>
      </c>
      <c r="EH586" s="13" t="n">
        <v>0.046814</v>
      </c>
      <c r="EI586" s="13" t="n">
        <v>0.008228</v>
      </c>
      <c r="EJ586" s="13" t="n">
        <v>0.084717</v>
      </c>
      <c r="EK586" s="13" t="n">
        <v>-0.030373</v>
      </c>
      <c r="EL586" s="13" t="n">
        <v>0.034269</v>
      </c>
      <c r="EM586" s="13" t="n">
        <v>0.21392</v>
      </c>
      <c r="EN586" s="13" t="n">
        <v>0.129432</v>
      </c>
      <c r="EO586" s="13" t="n">
        <v>0.017059</v>
      </c>
      <c r="EP586" s="13" t="n">
        <v>0.021424</v>
      </c>
      <c r="EQ586" s="13" t="n">
        <v>-0.036464</v>
      </c>
      <c r="ER586" s="13" t="n">
        <v>0.030769</v>
      </c>
      <c r="ES586" s="13" t="n">
        <v>-0.028421</v>
      </c>
      <c r="ET586" s="13" t="n">
        <v>0.061708</v>
      </c>
      <c r="EU586" s="13" t="n">
        <v>-0.023545</v>
      </c>
      <c r="EV586" s="13" t="n">
        <v>0.015868</v>
      </c>
      <c r="EW586" s="13" t="n">
        <v>-0.039964</v>
      </c>
      <c r="EX586" s="13" t="n">
        <v>0.047113</v>
      </c>
      <c r="EY586" s="13" t="n">
        <v>-0.084736</v>
      </c>
      <c r="EZ586" s="13" t="n">
        <v>-0.003415</v>
      </c>
      <c r="FA586" s="13" t="n">
        <v>-0.141596</v>
      </c>
      <c r="FB586" s="13" t="n">
        <v>-0.016339</v>
      </c>
      <c r="FC586" s="13" t="n">
        <v>0.004296</v>
      </c>
      <c r="FD586" s="13" t="n">
        <v>-0.138311</v>
      </c>
      <c r="FE586" s="13" t="n">
        <v>-0.045222</v>
      </c>
      <c r="FF586" s="13" t="n">
        <v>-0.046504</v>
      </c>
      <c r="FG586" s="13" t="n">
        <v>0.116767</v>
      </c>
      <c r="FH586" s="13" t="n">
        <v>-0.030875</v>
      </c>
      <c r="FI586" s="13" t="n">
        <v>-0.092886</v>
      </c>
      <c r="FJ586" s="13" t="n">
        <v>0.038196</v>
      </c>
      <c r="FK586" s="13" t="n">
        <v>0.031364</v>
      </c>
      <c r="FL586" s="13" t="n">
        <v>-0.050589</v>
      </c>
      <c r="FM586" s="13" t="n">
        <v>0.12749</v>
      </c>
      <c r="FN586" s="13" t="n">
        <v>-0.008377</v>
      </c>
      <c r="FO586" s="13" t="n">
        <v>-0.018392</v>
      </c>
      <c r="FP586" s="13" t="n">
        <v>-0.031244</v>
      </c>
      <c r="FQ586" s="13" t="n">
        <v>0.024876</v>
      </c>
      <c r="FR586" s="13" t="n">
        <v>0.074528</v>
      </c>
      <c r="FS586" s="13" t="n">
        <v>0.058153</v>
      </c>
      <c r="FT586" s="13" t="n">
        <v>-0.055866</v>
      </c>
      <c r="FU586" s="13" t="n">
        <v>-0.061774</v>
      </c>
      <c r="FV586" s="13" t="n">
        <v>-0.07758</v>
      </c>
      <c r="FW586" s="13" t="n">
        <v>0.128905</v>
      </c>
      <c r="FX586" s="13" t="n">
        <v>0.115622</v>
      </c>
      <c r="FY586" s="13" t="n">
        <v>-0.04519</v>
      </c>
      <c r="FZ586" s="13" t="n">
        <v>0.029184</v>
      </c>
      <c r="GA586" s="13" t="n">
        <v>0.003445</v>
      </c>
      <c r="GB586" s="13" t="n">
        <v>-0.066565</v>
      </c>
      <c r="GC586" s="13" t="n">
        <v>0.07274</v>
      </c>
    </row>
    <row r="587" customFormat="false" ht="15" hidden="false" customHeight="false" outlineLevel="0" collapsed="false">
      <c r="B587" s="8" t="str">
        <f aca="false">Deals!B587</f>
        <v>Aci Worldwide, Inc.</v>
      </c>
      <c r="C587" s="12" t="n">
        <v>1</v>
      </c>
      <c r="D587" s="13" t="n">
        <v>0.091545</v>
      </c>
      <c r="E587" s="13" t="n">
        <v>-0.022714</v>
      </c>
      <c r="F587" s="13" t="n">
        <v>-0.112634</v>
      </c>
      <c r="G587" s="13" t="n">
        <v>0.052048</v>
      </c>
      <c r="H587" s="13" t="n">
        <v>0.001915</v>
      </c>
      <c r="I587" s="13" t="n">
        <v>0.194648</v>
      </c>
      <c r="J587" s="13" t="n">
        <v>0.0104</v>
      </c>
      <c r="K587" s="13" t="n">
        <v>-0.090789</v>
      </c>
      <c r="L587" s="13" t="n">
        <v>-0.191001</v>
      </c>
      <c r="M587" s="13" t="n">
        <v>-0.133477</v>
      </c>
      <c r="N587" s="13" t="n">
        <v>0.134576</v>
      </c>
      <c r="O587" s="13" t="n">
        <v>0.006569</v>
      </c>
      <c r="P587" s="13" t="n">
        <v>-0.021392</v>
      </c>
      <c r="Q587" s="13" t="n">
        <v>-0.00741</v>
      </c>
      <c r="R587" s="13" t="n">
        <v>0.096678</v>
      </c>
      <c r="S587" s="13" t="n">
        <v>-0.110619</v>
      </c>
      <c r="T587" s="13" t="n">
        <v>0.116341</v>
      </c>
      <c r="U587" s="13" t="n">
        <v>0.116901</v>
      </c>
      <c r="V587" s="13" t="n">
        <v>0.179558</v>
      </c>
      <c r="W587" s="13" t="n">
        <v>-0.001041</v>
      </c>
      <c r="X587" s="13" t="n">
        <v>-0.003386</v>
      </c>
      <c r="Y587" s="13" t="n">
        <v>-0.005489</v>
      </c>
      <c r="Z587" s="13" t="n">
        <v>-0.007096</v>
      </c>
      <c r="AA587" s="13" t="n">
        <v>0.012705</v>
      </c>
      <c r="AB587" s="13" t="n">
        <v>-0.029273</v>
      </c>
      <c r="AC587" s="13" t="n">
        <v>-0.076467</v>
      </c>
      <c r="AD587" s="13" t="n">
        <v>-0.06035</v>
      </c>
      <c r="AE587" s="13" t="n">
        <v>-0.04654</v>
      </c>
      <c r="AF587" s="13" t="n">
        <v>-0.001627</v>
      </c>
      <c r="AG587" s="13" t="n">
        <v>-0.050196</v>
      </c>
      <c r="AH587" s="13" t="n">
        <v>0.190803</v>
      </c>
      <c r="AI587" s="13" t="n">
        <v>-0.00951</v>
      </c>
      <c r="AJ587" s="13" t="n">
        <v>-0.024731</v>
      </c>
      <c r="AK587" s="13" t="n">
        <v>-0.060561</v>
      </c>
      <c r="AL587" s="13" t="n">
        <v>-0.122896</v>
      </c>
      <c r="AM587" s="13" t="n">
        <v>-0.035482</v>
      </c>
      <c r="AN587" s="13" t="n">
        <v>-0.028153</v>
      </c>
      <c r="AO587" s="13" t="n">
        <v>0.10197</v>
      </c>
      <c r="AP587" s="13" t="n">
        <v>-0.169295</v>
      </c>
      <c r="AQ587" s="13" t="n">
        <v>-0.118143</v>
      </c>
      <c r="AR587" s="13" t="n">
        <v>0.164115</v>
      </c>
      <c r="AS587" s="13" t="n">
        <v>-0.140978</v>
      </c>
      <c r="AT587" s="13" t="n">
        <v>0.100478</v>
      </c>
      <c r="AU587" s="13" t="n">
        <v>0.214348</v>
      </c>
      <c r="AV587" s="13" t="n">
        <v>-0.074472</v>
      </c>
      <c r="AW587" s="13" t="n">
        <v>0.043714</v>
      </c>
      <c r="AX587" s="13" t="n">
        <v>-0.061156</v>
      </c>
      <c r="AY587" s="13" t="n">
        <v>-0.099487</v>
      </c>
      <c r="AZ587" s="13" t="n">
        <v>0.015783</v>
      </c>
      <c r="BA587" s="13" t="n">
        <v>0.000863</v>
      </c>
      <c r="BB587" s="13" t="n">
        <v>0.047003</v>
      </c>
      <c r="BC587" s="13" t="n">
        <v>-0.07084</v>
      </c>
      <c r="BD587" s="13" t="n">
        <v>-0.097074</v>
      </c>
      <c r="BE587" s="13" t="n">
        <v>0.312715</v>
      </c>
      <c r="BF587" s="13" t="n">
        <v>0.144353</v>
      </c>
      <c r="BG587" s="13" t="n">
        <v>-0.01732</v>
      </c>
      <c r="BH587" s="13" t="n">
        <v>0.094446</v>
      </c>
      <c r="BI587" s="13" t="n">
        <v>0.009116</v>
      </c>
      <c r="BJ587" s="13" t="n">
        <v>0.026799</v>
      </c>
      <c r="BK587" s="13" t="n">
        <v>0.056012</v>
      </c>
      <c r="BM587" s="13" t="n">
        <v>0.081164</v>
      </c>
      <c r="BN587" s="13" t="n">
        <v>0.017156</v>
      </c>
      <c r="BO587" s="13" t="n">
        <v>-0.042057</v>
      </c>
      <c r="BP587" s="13" t="n">
        <v>0.012578</v>
      </c>
      <c r="BQ587" s="13" t="n">
        <v>0.025955</v>
      </c>
      <c r="BR587" s="13" t="n">
        <v>0.030184</v>
      </c>
      <c r="BS587" s="13" t="n">
        <v>0.031672</v>
      </c>
      <c r="BT587" s="13" t="n">
        <v>-0.011484</v>
      </c>
      <c r="BU587" s="13" t="n">
        <v>-0.068037</v>
      </c>
      <c r="BV587" s="13" t="n">
        <v>-0.187323</v>
      </c>
      <c r="BW587" s="13" t="n">
        <v>0.135259</v>
      </c>
      <c r="BX587" s="13" t="n">
        <v>0.091913</v>
      </c>
      <c r="BY587" s="13" t="n">
        <v>0.012826</v>
      </c>
      <c r="BZ587" s="13" t="n">
        <v>0.037942</v>
      </c>
      <c r="CA587" s="13" t="n">
        <v>0.055215</v>
      </c>
      <c r="CB587" s="13" t="n">
        <v>-0.011854</v>
      </c>
      <c r="CC587" s="13" t="n">
        <v>0.020769</v>
      </c>
      <c r="CD587" s="13" t="n">
        <v>0.176056</v>
      </c>
      <c r="CE587" s="13" t="n">
        <v>0.08836</v>
      </c>
      <c r="CF587" s="13" t="n">
        <v>0.00942</v>
      </c>
      <c r="CG587" s="13" t="n">
        <v>0.079959</v>
      </c>
      <c r="CH587" s="13" t="n">
        <v>0.025467</v>
      </c>
      <c r="CI587" s="13" t="n">
        <v>0.039993</v>
      </c>
      <c r="CJ587" s="13" t="n">
        <v>-0.007853</v>
      </c>
      <c r="CK587" s="13" t="n">
        <v>0.001045</v>
      </c>
      <c r="CL587" s="13" t="n">
        <v>-0.008307</v>
      </c>
      <c r="CM587" s="13" t="n">
        <v>0.01354</v>
      </c>
      <c r="CN587" s="13" t="n">
        <v>-0.039939</v>
      </c>
      <c r="CO587" s="13" t="n">
        <v>0.038484</v>
      </c>
      <c r="CP587" s="13" t="n">
        <v>-0.021291</v>
      </c>
      <c r="CQ587" s="13" t="n">
        <v>0.044855</v>
      </c>
      <c r="CR587" s="13" t="n">
        <v>-0.101419</v>
      </c>
      <c r="CS587" s="13" t="n">
        <v>0.005679</v>
      </c>
      <c r="CT587" s="13" t="n">
        <v>0.008371</v>
      </c>
      <c r="CU587" s="13" t="n">
        <v>-0.076092</v>
      </c>
      <c r="CV587" s="13" t="n">
        <v>0.009316</v>
      </c>
      <c r="CW587" s="13" t="n">
        <v>-0.073263</v>
      </c>
      <c r="CX587" s="13" t="n">
        <v>0.117887</v>
      </c>
      <c r="CY587" s="13" t="n">
        <v>-0.03435</v>
      </c>
      <c r="CZ587" s="13" t="n">
        <v>-0.091984</v>
      </c>
      <c r="DA587" s="13" t="n">
        <v>0.09267</v>
      </c>
      <c r="DB587" s="13" t="n">
        <v>0.054291</v>
      </c>
      <c r="DC587" s="13" t="n">
        <v>-0.075471</v>
      </c>
      <c r="DD587" s="13" t="n">
        <v>0.127305</v>
      </c>
      <c r="DE587" s="13" t="n">
        <v>-0.012527</v>
      </c>
      <c r="DF587" s="13" t="n">
        <v>-0.00927</v>
      </c>
      <c r="DG587" s="13" t="n">
        <v>-0.004757</v>
      </c>
      <c r="DH587" s="13" t="n">
        <v>-0.021191</v>
      </c>
      <c r="DI587" s="13" t="n">
        <v>0.089021</v>
      </c>
      <c r="DJ587" s="13" t="n">
        <v>0.032669</v>
      </c>
      <c r="DK587" s="13" t="n">
        <v>-0.044226</v>
      </c>
      <c r="DL587" s="13" t="n">
        <v>-0.046387</v>
      </c>
      <c r="DM587" s="13" t="n">
        <v>-0.06206</v>
      </c>
      <c r="DN587" s="13" t="n">
        <v>0.074219</v>
      </c>
      <c r="DO587" s="13" t="n">
        <v>0.108568</v>
      </c>
      <c r="DP587" s="13" t="n">
        <v>-0.030991</v>
      </c>
      <c r="DQ587" s="13" t="n">
        <v>0.05521</v>
      </c>
      <c r="DR587" s="13" t="n">
        <v>0.028812</v>
      </c>
      <c r="DS587" s="13" t="n">
        <v>-0.062882</v>
      </c>
      <c r="DT587" s="13" t="n">
        <v>0.051154</v>
      </c>
      <c r="DV587" s="13" t="n">
        <v>0.084122</v>
      </c>
      <c r="DW587" s="13" t="n">
        <v>0.016233</v>
      </c>
      <c r="DX587" s="13" t="n">
        <v>-0.042869</v>
      </c>
      <c r="DY587" s="13" t="n">
        <v>0.012393</v>
      </c>
      <c r="DZ587" s="13" t="n">
        <v>0.025273</v>
      </c>
      <c r="EA587" s="13" t="n">
        <v>0.039554</v>
      </c>
      <c r="EB587" s="13" t="n">
        <v>0.031341</v>
      </c>
      <c r="EC587" s="13" t="n">
        <v>-0.009539</v>
      </c>
      <c r="ED587" s="13" t="n">
        <v>-0.071545</v>
      </c>
      <c r="EE587" s="13" t="n">
        <v>-0.192857</v>
      </c>
      <c r="EF587" s="13" t="n">
        <v>0.14683</v>
      </c>
      <c r="EG587" s="13" t="n">
        <v>0.098247</v>
      </c>
      <c r="EH587" s="13" t="n">
        <v>0.014031</v>
      </c>
      <c r="EI587" s="13" t="n">
        <v>0.039286</v>
      </c>
      <c r="EJ587" s="13" t="n">
        <v>0.050398</v>
      </c>
      <c r="EK587" s="13" t="n">
        <v>-0.010098</v>
      </c>
      <c r="EL587" s="13" t="n">
        <v>0.031145</v>
      </c>
      <c r="EM587" s="13" t="n">
        <v>0.183067</v>
      </c>
      <c r="EN587" s="13" t="n">
        <v>0.08896</v>
      </c>
      <c r="EO587" s="13" t="n">
        <v>0.013987</v>
      </c>
      <c r="EP587" s="13" t="n">
        <v>0.089016</v>
      </c>
      <c r="EQ587" s="13" t="n">
        <v>0.028616</v>
      </c>
      <c r="ER587" s="13" t="n">
        <v>0.03792</v>
      </c>
      <c r="ES587" s="13" t="n">
        <v>-0.009349</v>
      </c>
      <c r="ET587" s="13" t="n">
        <v>0.003632</v>
      </c>
      <c r="EU587" s="13" t="n">
        <v>-0.007576</v>
      </c>
      <c r="EV587" s="13" t="n">
        <v>0.0162</v>
      </c>
      <c r="EW587" s="13" t="n">
        <v>-0.038653</v>
      </c>
      <c r="EX587" s="13" t="n">
        <v>0.035353</v>
      </c>
      <c r="EY587" s="13" t="n">
        <v>-0.023202</v>
      </c>
      <c r="EZ587" s="13" t="n">
        <v>0.045936</v>
      </c>
      <c r="FA587" s="13" t="n">
        <v>-0.099006</v>
      </c>
      <c r="FB587" s="13" t="n">
        <v>-0.001334</v>
      </c>
      <c r="FC587" s="13" t="n">
        <v>0.010422</v>
      </c>
      <c r="FD587" s="13" t="n">
        <v>-0.081153</v>
      </c>
      <c r="FE587" s="13" t="n">
        <v>0.007554</v>
      </c>
      <c r="FF587" s="13" t="n">
        <v>-0.063068</v>
      </c>
      <c r="FG587" s="13" t="n">
        <v>0.12091</v>
      </c>
      <c r="FH587" s="13" t="n">
        <v>-0.033799</v>
      </c>
      <c r="FI587" s="13" t="n">
        <v>-0.094081</v>
      </c>
      <c r="FJ587" s="13" t="n">
        <v>0.091652</v>
      </c>
      <c r="FK587" s="13" t="n">
        <v>0.062795</v>
      </c>
      <c r="FL587" s="13" t="n">
        <v>-0.069898</v>
      </c>
      <c r="FM587" s="13" t="n">
        <v>0.136796</v>
      </c>
      <c r="FN587" s="13" t="n">
        <v>-0.019023</v>
      </c>
      <c r="FO587" s="13" t="n">
        <v>-0.011326</v>
      </c>
      <c r="FP587" s="13" t="n">
        <v>-0.003019</v>
      </c>
      <c r="FQ587" s="13" t="n">
        <v>-0.022705</v>
      </c>
      <c r="FR587" s="13" t="n">
        <v>0.084591</v>
      </c>
      <c r="FS587" s="13" t="n">
        <v>0.036865</v>
      </c>
      <c r="FT587" s="13" t="n">
        <v>-0.046647</v>
      </c>
      <c r="FU587" s="13" t="n">
        <v>-0.049839</v>
      </c>
      <c r="FV587" s="13" t="n">
        <v>-0.066086</v>
      </c>
      <c r="FW587" s="13" t="n">
        <v>0.082842</v>
      </c>
      <c r="FX587" s="13" t="n">
        <v>0.115153</v>
      </c>
      <c r="FY587" s="13" t="n">
        <v>-0.037422</v>
      </c>
      <c r="FZ587" s="13" t="n">
        <v>0.047999</v>
      </c>
      <c r="GA587" s="13" t="n">
        <v>0.024713</v>
      </c>
      <c r="GB587" s="13" t="n">
        <v>-0.074428</v>
      </c>
      <c r="GC587" s="13" t="n">
        <v>0.050026</v>
      </c>
    </row>
    <row r="588" customFormat="false" ht="15" hidden="false" customHeight="false" outlineLevel="0" collapsed="false">
      <c r="B588" s="8" t="str">
        <f aca="false">Deals!B588</f>
        <v>2U, Inc.</v>
      </c>
      <c r="C588" s="12" t="n">
        <v>1</v>
      </c>
      <c r="D588" s="13" t="n">
        <v>-0.009213</v>
      </c>
      <c r="E588" s="13" t="n">
        <v>-0.659936</v>
      </c>
      <c r="F588" s="13" t="n">
        <v>0.396875</v>
      </c>
      <c r="G588" s="13" t="n">
        <v>-0.089485</v>
      </c>
      <c r="H588" s="13" t="n">
        <v>0.101351</v>
      </c>
      <c r="I588" s="13" t="n">
        <v>0.390965</v>
      </c>
      <c r="J588" s="13" t="n">
        <v>-0.038091</v>
      </c>
      <c r="K588" s="13" t="n">
        <v>-0.174239</v>
      </c>
      <c r="L588" s="13" t="n">
        <v>0.186774</v>
      </c>
      <c r="M588" s="13" t="n">
        <v>-0.097405</v>
      </c>
      <c r="N588" s="13" t="n">
        <v>0.119227</v>
      </c>
      <c r="O588" s="13" t="n">
        <v>0.535579</v>
      </c>
      <c r="P588" s="13" t="n">
        <v>0.040855</v>
      </c>
      <c r="Q588" s="13" t="n">
        <v>0.24078</v>
      </c>
      <c r="R588" s="13" t="n">
        <v>-0.121231</v>
      </c>
      <c r="S588" s="13" t="n">
        <v>-0.181928</v>
      </c>
      <c r="T588" s="13" t="n">
        <v>0.088305</v>
      </c>
      <c r="U588" s="13" t="n">
        <v>-0.123202</v>
      </c>
      <c r="V588" s="13" t="n">
        <v>0.238316</v>
      </c>
      <c r="W588" s="13" t="n">
        <v>0.022244</v>
      </c>
      <c r="X588" s="13" t="n">
        <v>-0.031051</v>
      </c>
      <c r="Y588" s="13" t="n">
        <v>-0.035327</v>
      </c>
      <c r="Z588" s="13" t="n">
        <v>0.026681</v>
      </c>
      <c r="AA588" s="13" t="n">
        <v>-0.072102</v>
      </c>
      <c r="AB588" s="13" t="n">
        <v>0.144152</v>
      </c>
      <c r="AC588" s="13" t="n">
        <v>0.041517</v>
      </c>
      <c r="AD588" s="13" t="n">
        <v>-0.146774</v>
      </c>
      <c r="AE588" s="13" t="n">
        <v>-0.093438</v>
      </c>
      <c r="AF588" s="13" t="n">
        <v>-0.120048</v>
      </c>
      <c r="AG588" s="13" t="n">
        <v>-0.194651</v>
      </c>
      <c r="AH588" s="13" t="n">
        <v>-0.156368</v>
      </c>
      <c r="AI588" s="13" t="n">
        <v>-0.195815</v>
      </c>
      <c r="AJ588" s="13" t="n">
        <v>-0.349442</v>
      </c>
      <c r="AK588" s="13" t="n">
        <v>0.264762</v>
      </c>
      <c r="AL588" s="13" t="n">
        <v>-0.248494</v>
      </c>
      <c r="AM588" s="13" t="n">
        <v>-0.066132</v>
      </c>
      <c r="AN588" s="13" t="n">
        <v>0.123391</v>
      </c>
      <c r="AO588" s="13" t="n">
        <v>-0.064947</v>
      </c>
      <c r="AP588" s="13" t="n">
        <v>-0.272727</v>
      </c>
      <c r="AQ588" s="13" t="n">
        <v>-0.122191</v>
      </c>
      <c r="AR588" s="13" t="n">
        <v>-0.0096</v>
      </c>
      <c r="AS588" s="13" t="n">
        <v>0.297254</v>
      </c>
      <c r="AT588" s="13" t="n">
        <v>-0.219178</v>
      </c>
      <c r="AU588" s="13" t="n">
        <v>0.376396</v>
      </c>
      <c r="AV588" s="13" t="n">
        <v>0.038239</v>
      </c>
      <c r="AW588" s="13" t="n">
        <v>-0.235491</v>
      </c>
      <c r="AX588" s="13" t="n">
        <v>-0.191241</v>
      </c>
      <c r="AY588" s="13" t="n">
        <v>-0.277978</v>
      </c>
      <c r="AZ588" s="13" t="n">
        <v>0.0075</v>
      </c>
      <c r="BA588" s="13" t="n">
        <v>0.186104</v>
      </c>
      <c r="BB588" s="13" t="n">
        <v>-0.33682</v>
      </c>
      <c r="BC588" s="13" t="n">
        <v>-0.22082</v>
      </c>
      <c r="BD588" s="13" t="n">
        <v>-0.1417</v>
      </c>
      <c r="BE588" s="13" t="n">
        <v>-0.536604</v>
      </c>
      <c r="BF588" s="13" t="n">
        <v>0.252036</v>
      </c>
      <c r="BG588" s="13" t="n">
        <v>-0.308374</v>
      </c>
      <c r="BH588" s="13" t="n">
        <v>-0.470319</v>
      </c>
      <c r="BI588" s="13" t="n">
        <v>-0.135153</v>
      </c>
      <c r="BJ588" s="13" t="n">
        <v>-0.363613</v>
      </c>
      <c r="BK588" s="13" t="n">
        <v>0.122984</v>
      </c>
      <c r="BM588" s="13" t="n">
        <v>0.095155</v>
      </c>
      <c r="BN588" s="13" t="n">
        <v>0.030932</v>
      </c>
      <c r="BO588" s="13" t="n">
        <v>-0.053799</v>
      </c>
      <c r="BP588" s="13" t="n">
        <v>-0.033039</v>
      </c>
      <c r="BQ588" s="13" t="n">
        <v>0.038854</v>
      </c>
      <c r="BR588" s="13" t="n">
        <v>0.07419</v>
      </c>
      <c r="BS588" s="13" t="n">
        <v>0.002582</v>
      </c>
      <c r="BT588" s="13" t="n">
        <v>-0.010175</v>
      </c>
      <c r="BU588" s="13" t="n">
        <v>-0.066114</v>
      </c>
      <c r="BV588" s="13" t="n">
        <v>-0.177333</v>
      </c>
      <c r="BW588" s="13" t="n">
        <v>0.175214</v>
      </c>
      <c r="BX588" s="13" t="n">
        <v>0.124257</v>
      </c>
      <c r="BY588" s="13" t="n">
        <v>0.046007</v>
      </c>
      <c r="BZ588" s="13" t="n">
        <v>0.011045</v>
      </c>
      <c r="CA588" s="13" t="n">
        <v>0.084196</v>
      </c>
      <c r="CB588" s="13" t="n">
        <v>-0.031087</v>
      </c>
      <c r="CC588" s="13" t="n">
        <v>0.030388</v>
      </c>
      <c r="CD588" s="13" t="n">
        <v>0.207556</v>
      </c>
      <c r="CE588" s="13" t="n">
        <v>0.12645</v>
      </c>
      <c r="CF588" s="13" t="n">
        <v>0.024415</v>
      </c>
      <c r="CG588" s="13" t="n">
        <v>-0.000483</v>
      </c>
      <c r="CH588" s="13" t="n">
        <v>-0.047837</v>
      </c>
      <c r="CI588" s="13" t="n">
        <v>0.02869</v>
      </c>
      <c r="CJ588" s="13" t="n">
        <v>-0.033421</v>
      </c>
      <c r="CK588" s="13" t="n">
        <v>0.054695</v>
      </c>
      <c r="CL588" s="13" t="n">
        <v>-0.02501</v>
      </c>
      <c r="CM588" s="13" t="n">
        <v>0.019022</v>
      </c>
      <c r="CN588" s="13" t="n">
        <v>-0.038561</v>
      </c>
      <c r="CO588" s="13" t="n">
        <v>0.046626</v>
      </c>
      <c r="CP588" s="13" t="n">
        <v>-0.08576</v>
      </c>
      <c r="CQ588" s="13" t="n">
        <v>0.000968</v>
      </c>
      <c r="CR588" s="13" t="n">
        <v>-0.142109</v>
      </c>
      <c r="CS588" s="13" t="n">
        <v>-0.007716</v>
      </c>
      <c r="CT588" s="13" t="n">
        <v>0.017833</v>
      </c>
      <c r="CU588" s="13" t="n">
        <v>-0.117955</v>
      </c>
      <c r="CV588" s="13" t="n">
        <v>-0.053077</v>
      </c>
      <c r="CW588" s="13" t="n">
        <v>-0.044319</v>
      </c>
      <c r="CX588" s="13" t="n">
        <v>0.116268</v>
      </c>
      <c r="CY588" s="13" t="n">
        <v>-0.038541</v>
      </c>
      <c r="CZ588" s="13" t="n">
        <v>-0.088512</v>
      </c>
      <c r="DA588" s="13" t="n">
        <v>0.034639</v>
      </c>
      <c r="DB588" s="13" t="n">
        <v>0.031372</v>
      </c>
      <c r="DC588" s="13" t="n">
        <v>-0.043533</v>
      </c>
      <c r="DD588" s="13" t="n">
        <v>0.106176</v>
      </c>
      <c r="DE588" s="13" t="n">
        <v>-0.003618</v>
      </c>
      <c r="DF588" s="13" t="n">
        <v>-0.008652</v>
      </c>
      <c r="DG588" s="13" t="n">
        <v>-0.032515</v>
      </c>
      <c r="DH588" s="13" t="n">
        <v>0.010489</v>
      </c>
      <c r="DI588" s="13" t="n">
        <v>0.068229</v>
      </c>
      <c r="DJ588" s="13" t="n">
        <v>0.053331</v>
      </c>
      <c r="DK588" s="13" t="n">
        <v>-0.053394</v>
      </c>
      <c r="DL588" s="13" t="n">
        <v>-0.058727</v>
      </c>
      <c r="DM588" s="13" t="n">
        <v>-0.073528</v>
      </c>
      <c r="DN588" s="13" t="n">
        <v>0.111124</v>
      </c>
      <c r="DO588" s="13" t="n">
        <v>0.103291</v>
      </c>
      <c r="DP588" s="13" t="n">
        <v>-0.042161</v>
      </c>
      <c r="DQ588" s="13" t="n">
        <v>0.032515</v>
      </c>
      <c r="DR588" s="13" t="n">
        <v>0.006384</v>
      </c>
      <c r="DS588" s="13" t="n">
        <v>-0.06286</v>
      </c>
      <c r="DT588" s="13" t="n">
        <v>0.046483</v>
      </c>
      <c r="DV588" s="13" t="n">
        <v>0.091022</v>
      </c>
      <c r="DW588" s="13" t="n">
        <v>0.026044</v>
      </c>
      <c r="DX588" s="13" t="n">
        <v>-0.051077</v>
      </c>
      <c r="DY588" s="13" t="n">
        <v>-0.027706</v>
      </c>
      <c r="DZ588" s="13" t="n">
        <v>0.049115</v>
      </c>
      <c r="EA588" s="13" t="n">
        <v>0.074613</v>
      </c>
      <c r="EB588" s="13" t="n">
        <v>0.002853</v>
      </c>
      <c r="EC588" s="13" t="n">
        <v>-0.004408</v>
      </c>
      <c r="ED588" s="13" t="n">
        <v>-0.062037</v>
      </c>
      <c r="EE588" s="13" t="n">
        <v>-0.189678</v>
      </c>
      <c r="EF588" s="13" t="n">
        <v>0.196761</v>
      </c>
      <c r="EG588" s="13" t="n">
        <v>0.118762</v>
      </c>
      <c r="EH588" s="13" t="n">
        <v>0.046814</v>
      </c>
      <c r="EI588" s="13" t="n">
        <v>0.008228</v>
      </c>
      <c r="EJ588" s="13" t="n">
        <v>0.084717</v>
      </c>
      <c r="EK588" s="13" t="n">
        <v>-0.030373</v>
      </c>
      <c r="EL588" s="13" t="n">
        <v>0.034269</v>
      </c>
      <c r="EM588" s="13" t="n">
        <v>0.21392</v>
      </c>
      <c r="EN588" s="13" t="n">
        <v>0.129432</v>
      </c>
      <c r="EO588" s="13" t="n">
        <v>0.017059</v>
      </c>
      <c r="EP588" s="13" t="n">
        <v>0.021424</v>
      </c>
      <c r="EQ588" s="13" t="n">
        <v>-0.036464</v>
      </c>
      <c r="ER588" s="13" t="n">
        <v>0.030769</v>
      </c>
      <c r="ES588" s="13" t="n">
        <v>-0.028421</v>
      </c>
      <c r="ET588" s="13" t="n">
        <v>0.061708</v>
      </c>
      <c r="EU588" s="13" t="n">
        <v>-0.023545</v>
      </c>
      <c r="EV588" s="13" t="n">
        <v>0.015868</v>
      </c>
      <c r="EW588" s="13" t="n">
        <v>-0.039964</v>
      </c>
      <c r="EX588" s="13" t="n">
        <v>0.047113</v>
      </c>
      <c r="EY588" s="13" t="n">
        <v>-0.084736</v>
      </c>
      <c r="EZ588" s="13" t="n">
        <v>-0.003415</v>
      </c>
      <c r="FA588" s="13" t="n">
        <v>-0.141596</v>
      </c>
      <c r="FB588" s="13" t="n">
        <v>-0.016339</v>
      </c>
      <c r="FC588" s="13" t="n">
        <v>0.004296</v>
      </c>
      <c r="FD588" s="13" t="n">
        <v>-0.138311</v>
      </c>
      <c r="FE588" s="13" t="n">
        <v>-0.045222</v>
      </c>
      <c r="FF588" s="13" t="n">
        <v>-0.046504</v>
      </c>
      <c r="FG588" s="13" t="n">
        <v>0.116767</v>
      </c>
      <c r="FH588" s="13" t="n">
        <v>-0.030875</v>
      </c>
      <c r="FI588" s="13" t="n">
        <v>-0.092886</v>
      </c>
      <c r="FJ588" s="13" t="n">
        <v>0.038196</v>
      </c>
      <c r="FK588" s="13" t="n">
        <v>0.031364</v>
      </c>
      <c r="FL588" s="13" t="n">
        <v>-0.050589</v>
      </c>
      <c r="FM588" s="13" t="n">
        <v>0.12749</v>
      </c>
      <c r="FN588" s="13" t="n">
        <v>-0.008377</v>
      </c>
      <c r="FO588" s="13" t="n">
        <v>-0.018392</v>
      </c>
      <c r="FP588" s="13" t="n">
        <v>-0.031244</v>
      </c>
      <c r="FQ588" s="13" t="n">
        <v>0.024876</v>
      </c>
      <c r="FR588" s="13" t="n">
        <v>0.074528</v>
      </c>
      <c r="FS588" s="13" t="n">
        <v>0.058153</v>
      </c>
      <c r="FT588" s="13" t="n">
        <v>-0.055866</v>
      </c>
      <c r="FU588" s="13" t="n">
        <v>-0.061774</v>
      </c>
      <c r="FV588" s="13" t="n">
        <v>-0.07758</v>
      </c>
      <c r="FW588" s="13" t="n">
        <v>0.128905</v>
      </c>
      <c r="FX588" s="13" t="n">
        <v>0.115622</v>
      </c>
      <c r="FY588" s="13" t="n">
        <v>-0.04519</v>
      </c>
      <c r="FZ588" s="13" t="n">
        <v>0.029184</v>
      </c>
      <c r="GA588" s="13" t="n">
        <v>0.003445</v>
      </c>
      <c r="GB588" s="13" t="n">
        <v>-0.066565</v>
      </c>
      <c r="GC588" s="13" t="n">
        <v>0.07274</v>
      </c>
    </row>
    <row r="589" customFormat="false" ht="15" hidden="false" customHeight="false" outlineLevel="0" collapsed="false">
      <c r="B589" s="8" t="str">
        <f aca="false">Deals!B589</f>
        <v>Amn Healthcare Services, Inc.</v>
      </c>
      <c r="C589" s="12" t="n">
        <v>1</v>
      </c>
      <c r="D589" s="13" t="n">
        <v>-0.016037</v>
      </c>
      <c r="E589" s="13" t="n">
        <v>0.094043</v>
      </c>
      <c r="F589" s="13" t="n">
        <v>-0.014384</v>
      </c>
      <c r="G589" s="13" t="n">
        <v>0.020848</v>
      </c>
      <c r="H589" s="13" t="n">
        <v>0.012083</v>
      </c>
      <c r="I589" s="13" t="n">
        <v>0.047755</v>
      </c>
      <c r="J589" s="13" t="n">
        <v>0.081367</v>
      </c>
      <c r="K589" s="13" t="n">
        <v>0.092312</v>
      </c>
      <c r="L589" s="13" t="n">
        <v>-0.214538</v>
      </c>
      <c r="M589" s="13" t="n">
        <v>-0.187338</v>
      </c>
      <c r="N589" s="13" t="n">
        <v>-0.055768</v>
      </c>
      <c r="O589" s="13" t="n">
        <v>0.019838</v>
      </c>
      <c r="P589" s="13" t="n">
        <v>0.214412</v>
      </c>
      <c r="Q589" s="13" t="n">
        <v>-0.020022</v>
      </c>
      <c r="R589" s="13" t="n">
        <v>0.08581</v>
      </c>
      <c r="S589" s="13" t="n">
        <v>0.116661</v>
      </c>
      <c r="T589" s="13" t="n">
        <v>-0.001838</v>
      </c>
      <c r="U589" s="13" t="n">
        <v>0.047422</v>
      </c>
      <c r="V589" s="13" t="n">
        <v>0.056703</v>
      </c>
      <c r="W589" s="13" t="n">
        <v>0.010399</v>
      </c>
      <c r="X589" s="13" t="n">
        <v>0.01139</v>
      </c>
      <c r="Y589" s="13" t="n">
        <v>0.075984</v>
      </c>
      <c r="Z589" s="13" t="n">
        <v>0.118537</v>
      </c>
      <c r="AA589" s="13" t="n">
        <v>0.093348</v>
      </c>
      <c r="AB589" s="13" t="n">
        <v>0.036915</v>
      </c>
      <c r="AC589" s="13" t="n">
        <v>0.128878</v>
      </c>
      <c r="AD589" s="13" t="n">
        <v>0.010835</v>
      </c>
      <c r="AE589" s="13" t="n">
        <v>-0.139869</v>
      </c>
      <c r="AF589" s="13" t="n">
        <v>0.155117</v>
      </c>
      <c r="AG589" s="13" t="n">
        <v>0.072976</v>
      </c>
      <c r="AH589" s="13" t="n">
        <v>-0.171585</v>
      </c>
      <c r="AI589" s="13" t="n">
        <v>0.047365</v>
      </c>
      <c r="AJ589" s="13" t="n">
        <v>-0.017053</v>
      </c>
      <c r="AK589" s="13" t="n">
        <v>-0.063069</v>
      </c>
      <c r="AL589" s="13" t="n">
        <v>-0.008696</v>
      </c>
      <c r="AM589" s="13" t="n">
        <v>0.132198</v>
      </c>
      <c r="AN589" s="13" t="n">
        <v>0.024884</v>
      </c>
      <c r="AO589" s="13" t="n">
        <v>-0.087158</v>
      </c>
      <c r="AP589" s="13" t="n">
        <v>0.032346</v>
      </c>
      <c r="AQ589" s="13" t="n">
        <v>0.184409</v>
      </c>
      <c r="AR589" s="13" t="n">
        <v>-0.014343</v>
      </c>
      <c r="AS589" s="13" t="n">
        <v>-0.168795</v>
      </c>
      <c r="AT589" s="13" t="n">
        <v>-0.067886</v>
      </c>
      <c r="AU589" s="13" t="n">
        <v>-0.060831</v>
      </c>
      <c r="AV589" s="13" t="n">
        <v>-0.078325</v>
      </c>
      <c r="AW589" s="13" t="n">
        <v>0.040863</v>
      </c>
      <c r="AX589" s="13" t="n">
        <v>0.09971</v>
      </c>
      <c r="AY589" s="13" t="n">
        <v>0.149115</v>
      </c>
      <c r="AZ589" s="13" t="n">
        <v>-0.018054</v>
      </c>
      <c r="BA589" s="13" t="n">
        <v>-0.175175</v>
      </c>
      <c r="BB589" s="13" t="n">
        <v>-0.036207</v>
      </c>
      <c r="BC589" s="13" t="n">
        <v>-0.109415</v>
      </c>
      <c r="BD589" s="13" t="n">
        <v>-0.106248</v>
      </c>
      <c r="BE589" s="13" t="n">
        <v>0.104425</v>
      </c>
      <c r="BF589" s="13" t="n">
        <v>-0.011619</v>
      </c>
      <c r="BG589" s="13" t="n">
        <v>-0.239697</v>
      </c>
      <c r="BH589" s="13" t="n">
        <v>0.110894</v>
      </c>
      <c r="BI589" s="13" t="n">
        <v>-0.040474</v>
      </c>
      <c r="BJ589" s="13" t="n">
        <v>-0.067356</v>
      </c>
      <c r="BK589" s="13" t="n">
        <v>-0.084197</v>
      </c>
      <c r="BM589" s="13" t="n">
        <v>0.017156</v>
      </c>
      <c r="BN589" s="13" t="n">
        <v>-0.042057</v>
      </c>
      <c r="BO589" s="13" t="n">
        <v>0.012578</v>
      </c>
      <c r="BP589" s="13" t="n">
        <v>0.025955</v>
      </c>
      <c r="BQ589" s="13" t="n">
        <v>0.030184</v>
      </c>
      <c r="BR589" s="13" t="n">
        <v>0.031672</v>
      </c>
      <c r="BS589" s="13" t="n">
        <v>-0.011484</v>
      </c>
      <c r="BT589" s="13" t="n">
        <v>-0.068037</v>
      </c>
      <c r="BU589" s="13" t="n">
        <v>-0.187323</v>
      </c>
      <c r="BV589" s="13" t="n">
        <v>0.135259</v>
      </c>
      <c r="BW589" s="13" t="n">
        <v>0.091913</v>
      </c>
      <c r="BX589" s="13" t="n">
        <v>0.012826</v>
      </c>
      <c r="BY589" s="13" t="n">
        <v>0.037942</v>
      </c>
      <c r="BZ589" s="13" t="n">
        <v>0.055215</v>
      </c>
      <c r="CA589" s="13" t="n">
        <v>-0.011854</v>
      </c>
      <c r="CB589" s="13" t="n">
        <v>0.020769</v>
      </c>
      <c r="CC589" s="13" t="n">
        <v>0.176056</v>
      </c>
      <c r="CD589" s="13" t="n">
        <v>0.08836</v>
      </c>
      <c r="CE589" s="13" t="n">
        <v>0.00942</v>
      </c>
      <c r="CF589" s="13" t="n">
        <v>0.079959</v>
      </c>
      <c r="CG589" s="13" t="n">
        <v>0.025467</v>
      </c>
      <c r="CH589" s="13" t="n">
        <v>0.039993</v>
      </c>
      <c r="CI589" s="13" t="n">
        <v>-0.007853</v>
      </c>
      <c r="CJ589" s="13" t="n">
        <v>0.001045</v>
      </c>
      <c r="CK589" s="13" t="n">
        <v>-0.008307</v>
      </c>
      <c r="CL589" s="13" t="n">
        <v>0.01354</v>
      </c>
      <c r="CM589" s="13" t="n">
        <v>-0.039939</v>
      </c>
      <c r="CN589" s="13" t="n">
        <v>0.038484</v>
      </c>
      <c r="CO589" s="13" t="n">
        <v>-0.021291</v>
      </c>
      <c r="CP589" s="13" t="n">
        <v>0.044855</v>
      </c>
      <c r="CQ589" s="13" t="n">
        <v>-0.101419</v>
      </c>
      <c r="CR589" s="13" t="n">
        <v>0.005679</v>
      </c>
      <c r="CS589" s="13" t="n">
        <v>0.008371</v>
      </c>
      <c r="CT589" s="13" t="n">
        <v>-0.076092</v>
      </c>
      <c r="CU589" s="13" t="n">
        <v>0.009316</v>
      </c>
      <c r="CV589" s="13" t="n">
        <v>-0.073263</v>
      </c>
      <c r="CW589" s="13" t="n">
        <v>0.117887</v>
      </c>
      <c r="CX589" s="13" t="n">
        <v>-0.03435</v>
      </c>
      <c r="CY589" s="13" t="n">
        <v>-0.091984</v>
      </c>
      <c r="CZ589" s="13" t="n">
        <v>0.09267</v>
      </c>
      <c r="DA589" s="13" t="n">
        <v>0.054291</v>
      </c>
      <c r="DB589" s="13" t="n">
        <v>-0.075471</v>
      </c>
      <c r="DC589" s="13" t="n">
        <v>0.127305</v>
      </c>
      <c r="DD589" s="13" t="n">
        <v>-0.012527</v>
      </c>
      <c r="DE589" s="13" t="n">
        <v>-0.00927</v>
      </c>
      <c r="DF589" s="13" t="n">
        <v>-0.004757</v>
      </c>
      <c r="DG589" s="13" t="n">
        <v>-0.021191</v>
      </c>
      <c r="DH589" s="13" t="n">
        <v>0.089021</v>
      </c>
      <c r="DI589" s="13" t="n">
        <v>0.032669</v>
      </c>
      <c r="DJ589" s="13" t="n">
        <v>-0.044226</v>
      </c>
      <c r="DK589" s="13" t="n">
        <v>-0.046387</v>
      </c>
      <c r="DL589" s="13" t="n">
        <v>-0.06206</v>
      </c>
      <c r="DM589" s="13" t="n">
        <v>0.074219</v>
      </c>
      <c r="DN589" s="13" t="n">
        <v>0.108568</v>
      </c>
      <c r="DO589" s="13" t="n">
        <v>-0.030991</v>
      </c>
      <c r="DP589" s="13" t="n">
        <v>0.05521</v>
      </c>
      <c r="DQ589" s="13" t="n">
        <v>0.028812</v>
      </c>
      <c r="DR589" s="13" t="n">
        <v>-0.062882</v>
      </c>
      <c r="DS589" s="13" t="n">
        <v>0.051154</v>
      </c>
      <c r="DT589" s="13" t="n">
        <v>-0.00855</v>
      </c>
      <c r="DV589" s="13" t="n">
        <v>0.016233</v>
      </c>
      <c r="DW589" s="13" t="n">
        <v>-0.042869</v>
      </c>
      <c r="DX589" s="13" t="n">
        <v>0.012393</v>
      </c>
      <c r="DY589" s="13" t="n">
        <v>0.025273</v>
      </c>
      <c r="DZ589" s="13" t="n">
        <v>0.039554</v>
      </c>
      <c r="EA589" s="13" t="n">
        <v>0.031341</v>
      </c>
      <c r="EB589" s="13" t="n">
        <v>-0.009539</v>
      </c>
      <c r="EC589" s="13" t="n">
        <v>-0.071545</v>
      </c>
      <c r="ED589" s="13" t="n">
        <v>-0.192857</v>
      </c>
      <c r="EE589" s="13" t="n">
        <v>0.14683</v>
      </c>
      <c r="EF589" s="13" t="n">
        <v>0.098247</v>
      </c>
      <c r="EG589" s="13" t="n">
        <v>0.014031</v>
      </c>
      <c r="EH589" s="13" t="n">
        <v>0.039286</v>
      </c>
      <c r="EI589" s="13" t="n">
        <v>0.050398</v>
      </c>
      <c r="EJ589" s="13" t="n">
        <v>-0.010098</v>
      </c>
      <c r="EK589" s="13" t="n">
        <v>0.031145</v>
      </c>
      <c r="EL589" s="13" t="n">
        <v>0.183067</v>
      </c>
      <c r="EM589" s="13" t="n">
        <v>0.08896</v>
      </c>
      <c r="EN589" s="13" t="n">
        <v>0.013987</v>
      </c>
      <c r="EO589" s="13" t="n">
        <v>0.089016</v>
      </c>
      <c r="EP589" s="13" t="n">
        <v>0.028616</v>
      </c>
      <c r="EQ589" s="13" t="n">
        <v>0.03792</v>
      </c>
      <c r="ER589" s="13" t="n">
        <v>-0.009349</v>
      </c>
      <c r="ES589" s="13" t="n">
        <v>0.003632</v>
      </c>
      <c r="ET589" s="13" t="n">
        <v>-0.007576</v>
      </c>
      <c r="EU589" s="13" t="n">
        <v>0.0162</v>
      </c>
      <c r="EV589" s="13" t="n">
        <v>-0.038653</v>
      </c>
      <c r="EW589" s="13" t="n">
        <v>0.035353</v>
      </c>
      <c r="EX589" s="13" t="n">
        <v>-0.023202</v>
      </c>
      <c r="EY589" s="13" t="n">
        <v>0.045936</v>
      </c>
      <c r="EZ589" s="13" t="n">
        <v>-0.099006</v>
      </c>
      <c r="FA589" s="13" t="n">
        <v>-0.001334</v>
      </c>
      <c r="FB589" s="13" t="n">
        <v>0.010422</v>
      </c>
      <c r="FC589" s="13" t="n">
        <v>-0.081153</v>
      </c>
      <c r="FD589" s="13" t="n">
        <v>0.007554</v>
      </c>
      <c r="FE589" s="13" t="n">
        <v>-0.063068</v>
      </c>
      <c r="FF589" s="13" t="n">
        <v>0.12091</v>
      </c>
      <c r="FG589" s="13" t="n">
        <v>-0.033799</v>
      </c>
      <c r="FH589" s="13" t="n">
        <v>-0.094081</v>
      </c>
      <c r="FI589" s="13" t="n">
        <v>0.091652</v>
      </c>
      <c r="FJ589" s="13" t="n">
        <v>0.062795</v>
      </c>
      <c r="FK589" s="13" t="n">
        <v>-0.069898</v>
      </c>
      <c r="FL589" s="13" t="n">
        <v>0.136796</v>
      </c>
      <c r="FM589" s="13" t="n">
        <v>-0.019023</v>
      </c>
      <c r="FN589" s="13" t="n">
        <v>-0.011326</v>
      </c>
      <c r="FO589" s="13" t="n">
        <v>-0.003019</v>
      </c>
      <c r="FP589" s="13" t="n">
        <v>-0.022705</v>
      </c>
      <c r="FQ589" s="13" t="n">
        <v>0.084591</v>
      </c>
      <c r="FR589" s="13" t="n">
        <v>0.036865</v>
      </c>
      <c r="FS589" s="13" t="n">
        <v>-0.046647</v>
      </c>
      <c r="FT589" s="13" t="n">
        <v>-0.049839</v>
      </c>
      <c r="FU589" s="13" t="n">
        <v>-0.066086</v>
      </c>
      <c r="FV589" s="13" t="n">
        <v>0.082842</v>
      </c>
      <c r="FW589" s="13" t="n">
        <v>0.115153</v>
      </c>
      <c r="FX589" s="13" t="n">
        <v>-0.037422</v>
      </c>
      <c r="FY589" s="13" t="n">
        <v>0.047999</v>
      </c>
      <c r="FZ589" s="13" t="n">
        <v>0.024713</v>
      </c>
      <c r="GA589" s="13" t="n">
        <v>-0.074428</v>
      </c>
      <c r="GB589" s="13" t="n">
        <v>0.050026</v>
      </c>
      <c r="GC589" s="13" t="n">
        <v>-0.009515</v>
      </c>
    </row>
    <row r="590" customFormat="false" ht="15" hidden="false" customHeight="false" outlineLevel="0" collapsed="false">
      <c r="B590" s="8" t="str">
        <f aca="false">Deals!B590</f>
        <v>Harsco Corp</v>
      </c>
      <c r="C590" s="12" t="n">
        <v>1</v>
      </c>
      <c r="D590" s="13" t="n">
        <v>-0.236999</v>
      </c>
      <c r="E590" s="13" t="n">
        <v>0.059218</v>
      </c>
      <c r="F590" s="13" t="n">
        <v>0.069093</v>
      </c>
      <c r="G590" s="13" t="n">
        <v>0.097681</v>
      </c>
      <c r="H590" s="13" t="n">
        <v>0.034157</v>
      </c>
      <c r="I590" s="13" t="n">
        <v>-0.352455</v>
      </c>
      <c r="J590" s="13" t="n">
        <v>-0.195302</v>
      </c>
      <c r="K590" s="13" t="n">
        <v>-0.418682</v>
      </c>
      <c r="L590" s="13" t="n">
        <v>0.431851</v>
      </c>
      <c r="M590" s="13" t="n">
        <v>0.118236</v>
      </c>
      <c r="N590" s="13" t="n">
        <v>0.210573</v>
      </c>
      <c r="O590" s="13" t="n">
        <v>0.181347</v>
      </c>
      <c r="P590" s="13" t="n">
        <v>-0.113409</v>
      </c>
      <c r="Q590" s="13" t="n">
        <v>-0.016961</v>
      </c>
      <c r="R590" s="13" t="n">
        <v>-0.07261</v>
      </c>
      <c r="S590" s="13" t="n">
        <v>0.313953</v>
      </c>
      <c r="T590" s="13" t="n">
        <v>0.060767</v>
      </c>
      <c r="U590" s="13" t="n">
        <v>-0.075083</v>
      </c>
      <c r="V590" s="13" t="n">
        <v>-0.016236</v>
      </c>
      <c r="W590" s="13" t="n">
        <v>0.048289</v>
      </c>
      <c r="X590" s="13" t="n">
        <v>0.045481</v>
      </c>
      <c r="Y590" s="13" t="n">
        <v>0.250418</v>
      </c>
      <c r="Z590" s="13" t="n">
        <v>-0.089206</v>
      </c>
      <c r="AA590" s="13" t="n">
        <v>-0.014691</v>
      </c>
      <c r="AB590" s="13" t="n">
        <v>-0.093439</v>
      </c>
      <c r="AC590" s="13" t="n">
        <v>-0.070724</v>
      </c>
      <c r="AD590" s="13" t="n">
        <v>0.00885</v>
      </c>
      <c r="AE590" s="13" t="n">
        <v>-0.147368</v>
      </c>
      <c r="AF590" s="13" t="n">
        <v>0.146091</v>
      </c>
      <c r="AG590" s="13" t="n">
        <v>-0.060443</v>
      </c>
      <c r="AH590" s="13" t="n">
        <v>-0.241401</v>
      </c>
      <c r="AI590" s="13" t="n">
        <v>0.027708</v>
      </c>
      <c r="AJ590" s="13" t="n">
        <v>-0.165033</v>
      </c>
      <c r="AK590" s="13" t="n">
        <v>-0.187867</v>
      </c>
      <c r="AL590" s="13" t="n">
        <v>-0.143373</v>
      </c>
      <c r="AM590" s="13" t="n">
        <v>-0.323488</v>
      </c>
      <c r="AN590" s="13" t="n">
        <v>0.178794</v>
      </c>
      <c r="AO590" s="13" t="n">
        <v>-0.340388</v>
      </c>
      <c r="AP590" s="13" t="n">
        <v>0.414439</v>
      </c>
      <c r="AQ590" s="13" t="n">
        <v>0.413989</v>
      </c>
      <c r="AR590" s="13" t="n">
        <v>-0.159091</v>
      </c>
      <c r="AS590" s="13" t="n">
        <v>0.262321</v>
      </c>
      <c r="AT590" s="13" t="n">
        <v>0.065491</v>
      </c>
      <c r="AU590" s="13" t="n">
        <v>-0.192671</v>
      </c>
      <c r="AV590" s="13" t="n">
        <v>0.005857</v>
      </c>
      <c r="AW590" s="13" t="n">
        <v>0.231441</v>
      </c>
      <c r="AX590" s="13" t="n">
        <v>0.166667</v>
      </c>
      <c r="AY590" s="13" t="n">
        <v>-0.04458</v>
      </c>
      <c r="AZ590" s="13" t="n">
        <v>-0.209968</v>
      </c>
      <c r="BA590" s="13" t="n">
        <v>-0.030872</v>
      </c>
      <c r="BB590" s="13" t="n">
        <v>-0.204986</v>
      </c>
      <c r="BC590" s="13" t="n">
        <v>0.027875</v>
      </c>
      <c r="BD590" s="13" t="n">
        <v>0.525424</v>
      </c>
      <c r="BE590" s="13" t="n">
        <v>-0.043333</v>
      </c>
      <c r="BF590" s="13" t="n">
        <v>-0.087108</v>
      </c>
      <c r="BG590" s="13" t="n">
        <v>0.164122</v>
      </c>
      <c r="BH590" s="13" t="n">
        <v>-0.149727</v>
      </c>
      <c r="BI590" s="13" t="n">
        <v>0.137532</v>
      </c>
      <c r="BJ590" s="13" t="n">
        <v>-0.024859</v>
      </c>
      <c r="BK590" s="13" t="n">
        <v>0.369641</v>
      </c>
      <c r="BM590" s="13" t="n">
        <v>-0.053799</v>
      </c>
      <c r="BN590" s="13" t="n">
        <v>-0.033039</v>
      </c>
      <c r="BO590" s="13" t="n">
        <v>0.038854</v>
      </c>
      <c r="BP590" s="13" t="n">
        <v>0.07419</v>
      </c>
      <c r="BQ590" s="13" t="n">
        <v>0.002582</v>
      </c>
      <c r="BR590" s="13" t="n">
        <v>-0.010175</v>
      </c>
      <c r="BS590" s="13" t="n">
        <v>-0.066114</v>
      </c>
      <c r="BT590" s="13" t="n">
        <v>-0.177333</v>
      </c>
      <c r="BU590" s="13" t="n">
        <v>0.175214</v>
      </c>
      <c r="BV590" s="13" t="n">
        <v>0.124257</v>
      </c>
      <c r="BW590" s="13" t="n">
        <v>0.046007</v>
      </c>
      <c r="BX590" s="13" t="n">
        <v>0.011045</v>
      </c>
      <c r="BY590" s="13" t="n">
        <v>0.084196</v>
      </c>
      <c r="BZ590" s="13" t="n">
        <v>-0.031087</v>
      </c>
      <c r="CA590" s="13" t="n">
        <v>0.030388</v>
      </c>
      <c r="CB590" s="13" t="n">
        <v>0.207556</v>
      </c>
      <c r="CC590" s="13" t="n">
        <v>0.12645</v>
      </c>
      <c r="CD590" s="13" t="n">
        <v>0.024415</v>
      </c>
      <c r="CE590" s="13" t="n">
        <v>-0.000483</v>
      </c>
      <c r="CF590" s="13" t="n">
        <v>-0.047837</v>
      </c>
      <c r="CG590" s="13" t="n">
        <v>0.02869</v>
      </c>
      <c r="CH590" s="13" t="n">
        <v>-0.033421</v>
      </c>
      <c r="CI590" s="13" t="n">
        <v>0.054695</v>
      </c>
      <c r="CJ590" s="13" t="n">
        <v>-0.02501</v>
      </c>
      <c r="CK590" s="13" t="n">
        <v>0.019022</v>
      </c>
      <c r="CL590" s="13" t="n">
        <v>-0.038561</v>
      </c>
      <c r="CM590" s="13" t="n">
        <v>0.046626</v>
      </c>
      <c r="CN590" s="13" t="n">
        <v>-0.08576</v>
      </c>
      <c r="CO590" s="13" t="n">
        <v>0.000968</v>
      </c>
      <c r="CP590" s="13" t="n">
        <v>-0.142109</v>
      </c>
      <c r="CQ590" s="13" t="n">
        <v>-0.007716</v>
      </c>
      <c r="CR590" s="13" t="n">
        <v>0.017833</v>
      </c>
      <c r="CS590" s="13" t="n">
        <v>-0.117955</v>
      </c>
      <c r="CT590" s="13" t="n">
        <v>-0.053077</v>
      </c>
      <c r="CU590" s="13" t="n">
        <v>-0.044319</v>
      </c>
      <c r="CV590" s="13" t="n">
        <v>0.116268</v>
      </c>
      <c r="CW590" s="13" t="n">
        <v>-0.038541</v>
      </c>
      <c r="CX590" s="13" t="n">
        <v>-0.088512</v>
      </c>
      <c r="CY590" s="13" t="n">
        <v>0.034639</v>
      </c>
      <c r="CZ590" s="13" t="n">
        <v>0.031372</v>
      </c>
      <c r="DA590" s="13" t="n">
        <v>-0.043533</v>
      </c>
      <c r="DB590" s="13" t="n">
        <v>0.106176</v>
      </c>
      <c r="DC590" s="13" t="n">
        <v>-0.003618</v>
      </c>
      <c r="DD590" s="13" t="n">
        <v>-0.008652</v>
      </c>
      <c r="DE590" s="13" t="n">
        <v>-0.032515</v>
      </c>
      <c r="DF590" s="13" t="n">
        <v>0.010489</v>
      </c>
      <c r="DG590" s="13" t="n">
        <v>0.068229</v>
      </c>
      <c r="DH590" s="13" t="n">
        <v>0.053331</v>
      </c>
      <c r="DI590" s="13" t="n">
        <v>-0.053394</v>
      </c>
      <c r="DJ590" s="13" t="n">
        <v>-0.058727</v>
      </c>
      <c r="DK590" s="13" t="n">
        <v>-0.073528</v>
      </c>
      <c r="DL590" s="13" t="n">
        <v>0.111124</v>
      </c>
      <c r="DM590" s="13" t="n">
        <v>0.103291</v>
      </c>
      <c r="DN590" s="13" t="n">
        <v>-0.042161</v>
      </c>
      <c r="DO590" s="13" t="n">
        <v>0.032515</v>
      </c>
      <c r="DP590" s="13" t="n">
        <v>0.006384</v>
      </c>
      <c r="DQ590" s="13" t="n">
        <v>-0.06286</v>
      </c>
      <c r="DR590" s="13" t="n">
        <v>0.046483</v>
      </c>
      <c r="DS590" s="13" t="n">
        <v>0.028059</v>
      </c>
      <c r="DT590" s="13" t="n">
        <v>0.064974</v>
      </c>
      <c r="DV590" s="13" t="n">
        <v>-0.051077</v>
      </c>
      <c r="DW590" s="13" t="n">
        <v>-0.027706</v>
      </c>
      <c r="DX590" s="13" t="n">
        <v>0.049115</v>
      </c>
      <c r="DY590" s="13" t="n">
        <v>0.074613</v>
      </c>
      <c r="DZ590" s="13" t="n">
        <v>0.002853</v>
      </c>
      <c r="EA590" s="13" t="n">
        <v>-0.004408</v>
      </c>
      <c r="EB590" s="13" t="n">
        <v>-0.062037</v>
      </c>
      <c r="EC590" s="13" t="n">
        <v>-0.189678</v>
      </c>
      <c r="ED590" s="13" t="n">
        <v>0.196761</v>
      </c>
      <c r="EE590" s="13" t="n">
        <v>0.118762</v>
      </c>
      <c r="EF590" s="13" t="n">
        <v>0.046814</v>
      </c>
      <c r="EG590" s="13" t="n">
        <v>0.008228</v>
      </c>
      <c r="EH590" s="13" t="n">
        <v>0.084717</v>
      </c>
      <c r="EI590" s="13" t="n">
        <v>-0.030373</v>
      </c>
      <c r="EJ590" s="13" t="n">
        <v>0.034269</v>
      </c>
      <c r="EK590" s="13" t="n">
        <v>0.21392</v>
      </c>
      <c r="EL590" s="13" t="n">
        <v>0.129432</v>
      </c>
      <c r="EM590" s="13" t="n">
        <v>0.017059</v>
      </c>
      <c r="EN590" s="13" t="n">
        <v>0.021424</v>
      </c>
      <c r="EO590" s="13" t="n">
        <v>-0.036464</v>
      </c>
      <c r="EP590" s="13" t="n">
        <v>0.030769</v>
      </c>
      <c r="EQ590" s="13" t="n">
        <v>-0.028421</v>
      </c>
      <c r="ER590" s="13" t="n">
        <v>0.061708</v>
      </c>
      <c r="ES590" s="13" t="n">
        <v>-0.023545</v>
      </c>
      <c r="ET590" s="13" t="n">
        <v>0.015868</v>
      </c>
      <c r="EU590" s="13" t="n">
        <v>-0.039964</v>
      </c>
      <c r="EV590" s="13" t="n">
        <v>0.047113</v>
      </c>
      <c r="EW590" s="13" t="n">
        <v>-0.084736</v>
      </c>
      <c r="EX590" s="13" t="n">
        <v>-0.003415</v>
      </c>
      <c r="EY590" s="13" t="n">
        <v>-0.141596</v>
      </c>
      <c r="EZ590" s="13" t="n">
        <v>-0.016339</v>
      </c>
      <c r="FA590" s="13" t="n">
        <v>0.004296</v>
      </c>
      <c r="FB590" s="13" t="n">
        <v>-0.138311</v>
      </c>
      <c r="FC590" s="13" t="n">
        <v>-0.045222</v>
      </c>
      <c r="FD590" s="13" t="n">
        <v>-0.046504</v>
      </c>
      <c r="FE590" s="13" t="n">
        <v>0.116767</v>
      </c>
      <c r="FF590" s="13" t="n">
        <v>-0.030875</v>
      </c>
      <c r="FG590" s="13" t="n">
        <v>-0.092886</v>
      </c>
      <c r="FH590" s="13" t="n">
        <v>0.038196</v>
      </c>
      <c r="FI590" s="13" t="n">
        <v>0.031364</v>
      </c>
      <c r="FJ590" s="13" t="n">
        <v>-0.050589</v>
      </c>
      <c r="FK590" s="13" t="n">
        <v>0.12749</v>
      </c>
      <c r="FL590" s="13" t="n">
        <v>-0.008377</v>
      </c>
      <c r="FM590" s="13" t="n">
        <v>-0.018392</v>
      </c>
      <c r="FN590" s="13" t="n">
        <v>-0.031244</v>
      </c>
      <c r="FO590" s="13" t="n">
        <v>0.024876</v>
      </c>
      <c r="FP590" s="13" t="n">
        <v>0.074528</v>
      </c>
      <c r="FQ590" s="13" t="n">
        <v>0.058153</v>
      </c>
      <c r="FR590" s="13" t="n">
        <v>-0.055866</v>
      </c>
      <c r="FS590" s="13" t="n">
        <v>-0.061774</v>
      </c>
      <c r="FT590" s="13" t="n">
        <v>-0.07758</v>
      </c>
      <c r="FU590" s="13" t="n">
        <v>0.128905</v>
      </c>
      <c r="FV590" s="13" t="n">
        <v>0.115622</v>
      </c>
      <c r="FW590" s="13" t="n">
        <v>-0.04519</v>
      </c>
      <c r="FX590" s="13" t="n">
        <v>0.029184</v>
      </c>
      <c r="FY590" s="13" t="n">
        <v>0.003445</v>
      </c>
      <c r="FZ590" s="13" t="n">
        <v>-0.066565</v>
      </c>
      <c r="GA590" s="13" t="n">
        <v>0.07274</v>
      </c>
      <c r="GB590" s="13" t="n">
        <v>0.026772</v>
      </c>
      <c r="GC590" s="13" t="n">
        <v>0.068904</v>
      </c>
    </row>
    <row r="591" customFormat="false" ht="15" hidden="false" customHeight="false" outlineLevel="0" collapsed="false">
      <c r="B591" s="8" t="str">
        <f aca="false">Deals!B591</f>
        <v>International Business Machines Corporation</v>
      </c>
      <c r="C591" s="12" t="n">
        <v>1</v>
      </c>
      <c r="D591" s="13" t="n">
        <v>-0.074811</v>
      </c>
      <c r="E591" s="13" t="n">
        <v>0.072973</v>
      </c>
      <c r="F591" s="13" t="n">
        <v>-0.080388</v>
      </c>
      <c r="G591" s="13" t="n">
        <v>0.017498</v>
      </c>
      <c r="H591" s="13" t="n">
        <v>-0.003049</v>
      </c>
      <c r="I591" s="13" t="n">
        <v>0.072292</v>
      </c>
      <c r="J591" s="13" t="n">
        <v>-0.083212</v>
      </c>
      <c r="K591" s="13" t="n">
        <v>-0.147676</v>
      </c>
      <c r="L591" s="13" t="n">
        <v>0.131885</v>
      </c>
      <c r="M591" s="13" t="n">
        <v>0.007725</v>
      </c>
      <c r="N591" s="13" t="n">
        <v>-0.033066</v>
      </c>
      <c r="O591" s="13" t="n">
        <v>0.017968</v>
      </c>
      <c r="P591" s="13" t="n">
        <v>0.016268</v>
      </c>
      <c r="Q591" s="13" t="n">
        <v>-0.0133</v>
      </c>
      <c r="R591" s="13" t="n">
        <v>-0.082272</v>
      </c>
      <c r="S591" s="13" t="n">
        <v>0.120813</v>
      </c>
      <c r="T591" s="13" t="n">
        <v>0.019106</v>
      </c>
      <c r="U591" s="13" t="n">
        <v>-0.053781</v>
      </c>
      <c r="V591" s="13" t="n">
        <v>0.012174</v>
      </c>
      <c r="W591" s="13" t="n">
        <v>0.120491</v>
      </c>
      <c r="X591" s="13" t="n">
        <v>0.064686</v>
      </c>
      <c r="Y591" s="13" t="n">
        <v>0.024669</v>
      </c>
      <c r="Z591" s="13" t="n">
        <v>0.019827</v>
      </c>
      <c r="AA591" s="13" t="n">
        <v>-0.038406</v>
      </c>
      <c r="AB591" s="13" t="n">
        <v>0.007236</v>
      </c>
      <c r="AC591" s="13" t="n">
        <v>-0.010047</v>
      </c>
      <c r="AD591" s="13" t="n">
        <v>-0.099547</v>
      </c>
      <c r="AE591" s="13" t="n">
        <v>-0.050839</v>
      </c>
      <c r="AF591" s="13" t="n">
        <v>0.141418</v>
      </c>
      <c r="AG591" s="13" t="n">
        <v>-0.000673</v>
      </c>
      <c r="AH591" s="13" t="n">
        <v>-0.070525</v>
      </c>
      <c r="AI591" s="13" t="n">
        <v>0.061301</v>
      </c>
      <c r="AJ591" s="13" t="n">
        <v>0.016844</v>
      </c>
      <c r="AK591" s="13" t="n">
        <v>0.062628</v>
      </c>
      <c r="AL591" s="13" t="n">
        <v>0.016926</v>
      </c>
      <c r="AM591" s="13" t="n">
        <v>-0.07366</v>
      </c>
      <c r="AN591" s="13" t="n">
        <v>-0.005276</v>
      </c>
      <c r="AO591" s="13" t="n">
        <v>-0.075049</v>
      </c>
      <c r="AP591" s="13" t="n">
        <v>0.163959</v>
      </c>
      <c r="AQ591" s="13" t="n">
        <v>0.088654</v>
      </c>
      <c r="AR591" s="13" t="n">
        <v>-0.053794</v>
      </c>
      <c r="AS591" s="13" t="n">
        <v>-0.043722</v>
      </c>
      <c r="AT591" s="13" t="n">
        <v>-0.028056</v>
      </c>
      <c r="AU591" s="13" t="n">
        <v>0.013844</v>
      </c>
      <c r="AV591" s="13" t="n">
        <v>-0.035701</v>
      </c>
      <c r="AW591" s="13" t="n">
        <v>0.030377</v>
      </c>
      <c r="AX591" s="13" t="n">
        <v>0.040594</v>
      </c>
      <c r="AY591" s="13" t="n">
        <v>0.077498</v>
      </c>
      <c r="AZ591" s="13" t="n">
        <v>0.029893</v>
      </c>
      <c r="BA591" s="13" t="n">
        <v>-0.044473</v>
      </c>
      <c r="BB591" s="13" t="n">
        <v>0.030934</v>
      </c>
      <c r="BC591" s="13" t="n">
        <v>0.107716</v>
      </c>
      <c r="BD591" s="13" t="n">
        <v>0.031471</v>
      </c>
      <c r="BE591" s="13" t="n">
        <v>0.122959</v>
      </c>
      <c r="BF591" s="13" t="n">
        <v>0.016498</v>
      </c>
      <c r="BG591" s="13" t="n">
        <v>0.032049</v>
      </c>
      <c r="BH591" s="13" t="n">
        <v>-0.129661</v>
      </c>
      <c r="BI591" s="13" t="n">
        <v>0.013959</v>
      </c>
      <c r="BJ591" s="13" t="n">
        <v>0.03656</v>
      </c>
      <c r="BK591" s="13" t="n">
        <v>0.110957</v>
      </c>
      <c r="BM591" s="13" t="n">
        <v>-0.002311</v>
      </c>
      <c r="BN591" s="13" t="n">
        <v>0.004095</v>
      </c>
      <c r="BO591" s="13" t="n">
        <v>0.03018</v>
      </c>
      <c r="BP591" s="13" t="n">
        <v>0.038716</v>
      </c>
      <c r="BQ591" s="13" t="n">
        <v>0.036704</v>
      </c>
      <c r="BR591" s="13" t="n">
        <v>0.024594</v>
      </c>
      <c r="BS591" s="13" t="n">
        <v>-0.07027</v>
      </c>
      <c r="BT591" s="13" t="n">
        <v>-0.077815</v>
      </c>
      <c r="BU591" s="13" t="n">
        <v>0.140905</v>
      </c>
      <c r="BV591" s="13" t="n">
        <v>0.056438</v>
      </c>
      <c r="BW591" s="13" t="n">
        <v>0.050972</v>
      </c>
      <c r="BX591" s="13" t="n">
        <v>0.07725</v>
      </c>
      <c r="BY591" s="13" t="n">
        <v>0.107972</v>
      </c>
      <c r="BZ591" s="13" t="n">
        <v>-0.045521</v>
      </c>
      <c r="CA591" s="13" t="n">
        <v>-0.045743</v>
      </c>
      <c r="CB591" s="13" t="n">
        <v>0.107281</v>
      </c>
      <c r="CC591" s="13" t="n">
        <v>0.053002</v>
      </c>
      <c r="CD591" s="13" t="n">
        <v>-0.009351</v>
      </c>
      <c r="CE591" s="13" t="n">
        <v>-0.005854</v>
      </c>
      <c r="CF591" s="13" t="n">
        <v>0.01839</v>
      </c>
      <c r="CG591" s="13" t="n">
        <v>0.059373</v>
      </c>
      <c r="CH591" s="13" t="n">
        <v>-0.013515</v>
      </c>
      <c r="CI591" s="13" t="n">
        <v>0.057192</v>
      </c>
      <c r="CJ591" s="13" t="n">
        <v>0.032936</v>
      </c>
      <c r="CK591" s="13" t="n">
        <v>0.033156</v>
      </c>
      <c r="CL591" s="13" t="n">
        <v>-0.052802</v>
      </c>
      <c r="CM591" s="13" t="n">
        <v>0.089956</v>
      </c>
      <c r="CN591" s="13" t="n">
        <v>0.012325</v>
      </c>
      <c r="CO591" s="13" t="n">
        <v>0.021218</v>
      </c>
      <c r="CP591" s="13" t="n">
        <v>-0.077613</v>
      </c>
      <c r="CQ591" s="13" t="n">
        <v>-0.033277</v>
      </c>
      <c r="CR591" s="13" t="n">
        <v>0.048718</v>
      </c>
      <c r="CS591" s="13" t="n">
        <v>-0.10863</v>
      </c>
      <c r="CT591" s="13" t="n">
        <v>-0.030079</v>
      </c>
      <c r="CU591" s="13" t="n">
        <v>-0.078069</v>
      </c>
      <c r="CV591" s="13" t="n">
        <v>0.127169</v>
      </c>
      <c r="CW591" s="13" t="n">
        <v>-0.053498</v>
      </c>
      <c r="CX591" s="13" t="n">
        <v>-0.100388</v>
      </c>
      <c r="CY591" s="13" t="n">
        <v>0.052883</v>
      </c>
      <c r="CZ591" s="13" t="n">
        <v>0.047454</v>
      </c>
      <c r="DA591" s="13" t="n">
        <v>-0.082033</v>
      </c>
      <c r="DB591" s="13" t="n">
        <v>0.087217</v>
      </c>
      <c r="DC591" s="13" t="n">
        <v>-0.01317</v>
      </c>
      <c r="DD591" s="13" t="n">
        <v>0.081256</v>
      </c>
      <c r="DE591" s="13" t="n">
        <v>0.01129</v>
      </c>
      <c r="DF591" s="13" t="n">
        <v>0.054991</v>
      </c>
      <c r="DG591" s="13" t="n">
        <v>0.072447</v>
      </c>
      <c r="DH591" s="13" t="n">
        <v>0.023838</v>
      </c>
      <c r="DI591" s="13" t="n">
        <v>-0.008326</v>
      </c>
      <c r="DJ591" s="13" t="n">
        <v>-0.05542</v>
      </c>
      <c r="DK591" s="13" t="n">
        <v>-0.009954</v>
      </c>
      <c r="DL591" s="13" t="n">
        <v>0.098907</v>
      </c>
      <c r="DM591" s="13" t="n">
        <v>0.037524</v>
      </c>
      <c r="DN591" s="13" t="n">
        <v>0.022668</v>
      </c>
      <c r="DO591" s="13" t="n">
        <v>0.060191</v>
      </c>
      <c r="DP591" s="13" t="n">
        <v>0.016533</v>
      </c>
      <c r="DQ591" s="13" t="n">
        <v>-0.040193</v>
      </c>
      <c r="DR591" s="13" t="n">
        <v>0.059598</v>
      </c>
      <c r="DS591" s="13" t="n">
        <v>0.061092</v>
      </c>
      <c r="DT591" s="13" t="n">
        <v>-0.008513</v>
      </c>
      <c r="DV591" s="13" t="n">
        <v>-0.007688</v>
      </c>
      <c r="DW591" s="13" t="n">
        <v>-0.000523</v>
      </c>
      <c r="DX591" s="13" t="n">
        <v>0.022992</v>
      </c>
      <c r="DY591" s="13" t="n">
        <v>0.041412</v>
      </c>
      <c r="DZ591" s="13" t="n">
        <v>0.025775</v>
      </c>
      <c r="EA591" s="13" t="n">
        <v>0.005438</v>
      </c>
      <c r="EB591" s="13" t="n">
        <v>-0.070463</v>
      </c>
      <c r="EC591" s="13" t="n">
        <v>-0.11985</v>
      </c>
      <c r="ED591" s="13" t="n">
        <v>0.139924</v>
      </c>
      <c r="EE591" s="13" t="n">
        <v>0.089001</v>
      </c>
      <c r="EF591" s="13" t="n">
        <v>0.018928</v>
      </c>
      <c r="EG591" s="13" t="n">
        <v>0.070143</v>
      </c>
      <c r="EH591" s="13" t="n">
        <v>0.054124</v>
      </c>
      <c r="EI591" s="13" t="n">
        <v>-0.020604</v>
      </c>
      <c r="EJ591" s="13" t="n">
        <v>-0.021628</v>
      </c>
      <c r="EK591" s="13" t="n">
        <v>0.130555</v>
      </c>
      <c r="EL591" s="13" t="n">
        <v>0.041795</v>
      </c>
      <c r="EM591" s="13" t="n">
        <v>-0.018249</v>
      </c>
      <c r="EN591" s="13" t="n">
        <v>0.019443</v>
      </c>
      <c r="EO591" s="13" t="n">
        <v>0.020896</v>
      </c>
      <c r="EP591" s="13" t="n">
        <v>0.053291</v>
      </c>
      <c r="EQ591" s="13" t="n">
        <v>-0.004423</v>
      </c>
      <c r="ER591" s="13" t="n">
        <v>0.043268</v>
      </c>
      <c r="ES591" s="13" t="n">
        <v>0.030241</v>
      </c>
      <c r="ET591" s="13" t="n">
        <v>0.029029</v>
      </c>
      <c r="EU591" s="13" t="n">
        <v>-0.051931</v>
      </c>
      <c r="EV591" s="13" t="n">
        <v>0.076494</v>
      </c>
      <c r="EW591" s="13" t="n">
        <v>-0.023675</v>
      </c>
      <c r="EX591" s="13" t="n">
        <v>0.027244</v>
      </c>
      <c r="EY591" s="13" t="n">
        <v>-0.105932</v>
      </c>
      <c r="EZ591" s="13" t="n">
        <v>-0.028087</v>
      </c>
      <c r="FA591" s="13" t="n">
        <v>0.024591</v>
      </c>
      <c r="FB591" s="13" t="n">
        <v>-0.102794</v>
      </c>
      <c r="FC591" s="13" t="n">
        <v>-0.042047</v>
      </c>
      <c r="FD591" s="13" t="n">
        <v>-0.081421</v>
      </c>
      <c r="FE591" s="13" t="n">
        <v>0.115932</v>
      </c>
      <c r="FF591" s="13" t="n">
        <v>-0.040409</v>
      </c>
      <c r="FG591" s="13" t="n">
        <v>-0.09131</v>
      </c>
      <c r="FH591" s="13" t="n">
        <v>0.077555</v>
      </c>
      <c r="FI591" s="13" t="n">
        <v>0.068696</v>
      </c>
      <c r="FJ591" s="13" t="n">
        <v>-0.064949</v>
      </c>
      <c r="FK591" s="13" t="n">
        <v>0.083649</v>
      </c>
      <c r="FL591" s="13" t="n">
        <v>-0.013406</v>
      </c>
      <c r="FM591" s="13" t="n">
        <v>0.044705</v>
      </c>
      <c r="FN591" s="13" t="n">
        <v>-0.010179</v>
      </c>
      <c r="FO591" s="13" t="n">
        <v>0.017315</v>
      </c>
      <c r="FP591" s="13" t="n">
        <v>0.073915</v>
      </c>
      <c r="FQ591" s="13" t="n">
        <v>0.027187</v>
      </c>
      <c r="FR591" s="13" t="n">
        <v>-0.023523</v>
      </c>
      <c r="FS591" s="13" t="n">
        <v>-0.051409</v>
      </c>
      <c r="FT591" s="13" t="n">
        <v>-0.03327</v>
      </c>
      <c r="FU591" s="13" t="n">
        <v>0.105435</v>
      </c>
      <c r="FV591" s="13" t="n">
        <v>0.064066</v>
      </c>
      <c r="FW591" s="13" t="n">
        <v>0.005583</v>
      </c>
      <c r="FX591" s="13" t="n">
        <v>0.053753</v>
      </c>
      <c r="FY591" s="13" t="n">
        <v>0.021634</v>
      </c>
      <c r="FZ591" s="13" t="n">
        <v>-0.048148</v>
      </c>
      <c r="GA591" s="13" t="n">
        <v>0.010258</v>
      </c>
      <c r="GB591" s="13" t="n">
        <v>0.019325</v>
      </c>
      <c r="GC591" s="13" t="n">
        <v>0.000127</v>
      </c>
    </row>
    <row r="592" customFormat="false" ht="15" hidden="false" customHeight="false" outlineLevel="0" collapsed="false">
      <c r="B592" s="8" t="str">
        <f aca="false">Deals!B592</f>
        <v>Fiserv, Inc.</v>
      </c>
      <c r="C592" s="12" t="n">
        <v>1</v>
      </c>
      <c r="D592" s="13" t="n">
        <v>0.014322</v>
      </c>
      <c r="E592" s="13" t="n">
        <v>-0.031326</v>
      </c>
      <c r="F592" s="13" t="n">
        <v>0.024616</v>
      </c>
      <c r="G592" s="13" t="n">
        <v>0.095157</v>
      </c>
      <c r="H592" s="13" t="n">
        <v>-0.005248</v>
      </c>
      <c r="I592" s="13" t="n">
        <v>0.025772</v>
      </c>
      <c r="J592" s="13" t="n">
        <v>-0.077987</v>
      </c>
      <c r="K592" s="13" t="n">
        <v>-0.131401</v>
      </c>
      <c r="L592" s="13" t="n">
        <v>0.084956</v>
      </c>
      <c r="M592" s="13" t="n">
        <v>0.035998</v>
      </c>
      <c r="N592" s="13" t="n">
        <v>-0.085698</v>
      </c>
      <c r="O592" s="13" t="n">
        <v>0.022229</v>
      </c>
      <c r="P592" s="13" t="n">
        <v>-0.002104</v>
      </c>
      <c r="Q592" s="13" t="n">
        <v>0.034846</v>
      </c>
      <c r="R592" s="13" t="n">
        <v>-0.073557</v>
      </c>
      <c r="S592" s="13" t="n">
        <v>0.206452</v>
      </c>
      <c r="T592" s="13" t="n">
        <v>-0.01146</v>
      </c>
      <c r="U592" s="13" t="n">
        <v>-0.098103</v>
      </c>
      <c r="V592" s="13" t="n">
        <v>0.123478</v>
      </c>
      <c r="W592" s="13" t="n">
        <v>0.031811</v>
      </c>
      <c r="X592" s="13" t="n">
        <v>0.009073</v>
      </c>
      <c r="Y592" s="13" t="n">
        <v>-0.040959</v>
      </c>
      <c r="Z592" s="13" t="n">
        <v>-0.072135</v>
      </c>
      <c r="AA592" s="13" t="n">
        <v>0.076901</v>
      </c>
      <c r="AB592" s="13" t="n">
        <v>0.023282</v>
      </c>
      <c r="AC592" s="13" t="n">
        <v>-0.078869</v>
      </c>
      <c r="AD592" s="13" t="n">
        <v>-0.092258</v>
      </c>
      <c r="AE592" s="13" t="n">
        <v>-0.020002</v>
      </c>
      <c r="AF592" s="13" t="n">
        <v>0.075321</v>
      </c>
      <c r="AG592" s="13" t="n">
        <v>0.018403</v>
      </c>
      <c r="AH592" s="13" t="n">
        <v>-0.07597</v>
      </c>
      <c r="AI592" s="13" t="n">
        <v>0.03819</v>
      </c>
      <c r="AJ592" s="13" t="n">
        <v>-0.03432</v>
      </c>
      <c r="AK592" s="13" t="n">
        <v>0.02308</v>
      </c>
      <c r="AL592" s="13" t="n">
        <v>-0.111899</v>
      </c>
      <c r="AM592" s="13" t="n">
        <v>0.187816</v>
      </c>
      <c r="AN592" s="13" t="n">
        <v>-0.042487</v>
      </c>
      <c r="AO592" s="13" t="n">
        <v>-0.075304</v>
      </c>
      <c r="AP592" s="13" t="n">
        <v>0.098001</v>
      </c>
      <c r="AQ592" s="13" t="n">
        <v>0.015768</v>
      </c>
      <c r="AR592" s="13" t="n">
        <v>-0.031525</v>
      </c>
      <c r="AS592" s="13" t="n">
        <v>0.055506</v>
      </c>
      <c r="AT592" s="13" t="n">
        <v>0.078834</v>
      </c>
      <c r="AU592" s="13" t="n">
        <v>-0.017899</v>
      </c>
      <c r="AV592" s="13" t="n">
        <v>0.080421</v>
      </c>
      <c r="AW592" s="13" t="n">
        <v>-0.081313</v>
      </c>
      <c r="AX592" s="13" t="n">
        <v>0.124432</v>
      </c>
      <c r="AY592" s="13" t="n">
        <v>0.000476</v>
      </c>
      <c r="AZ592" s="13" t="n">
        <v>-0.03819</v>
      </c>
      <c r="BA592" s="13" t="n">
        <v>-0.069446</v>
      </c>
      <c r="BB592" s="13" t="n">
        <v>0.006994</v>
      </c>
      <c r="BC592" s="13" t="n">
        <v>0.14822</v>
      </c>
      <c r="BD592" s="13" t="n">
        <v>0.017074</v>
      </c>
      <c r="BE592" s="13" t="n">
        <v>0.067977</v>
      </c>
      <c r="BF592" s="13" t="n">
        <v>0.05216</v>
      </c>
      <c r="BG592" s="13" t="n">
        <v>0.070677</v>
      </c>
      <c r="BH592" s="13" t="n">
        <v>-0.044738</v>
      </c>
      <c r="BI592" s="13" t="n">
        <v>-0.019061</v>
      </c>
      <c r="BJ592" s="13" t="n">
        <v>-0.004808</v>
      </c>
      <c r="BK592" s="13" t="n">
        <v>0.097491</v>
      </c>
      <c r="BM592" s="13" t="n">
        <v>-0.002311</v>
      </c>
      <c r="BN592" s="13" t="n">
        <v>0.004095</v>
      </c>
      <c r="BO592" s="13" t="n">
        <v>0.03018</v>
      </c>
      <c r="BP592" s="13" t="n">
        <v>0.038716</v>
      </c>
      <c r="BQ592" s="13" t="n">
        <v>0.036704</v>
      </c>
      <c r="BR592" s="13" t="n">
        <v>0.024594</v>
      </c>
      <c r="BS592" s="13" t="n">
        <v>-0.07027</v>
      </c>
      <c r="BT592" s="13" t="n">
        <v>-0.077815</v>
      </c>
      <c r="BU592" s="13" t="n">
        <v>0.140905</v>
      </c>
      <c r="BV592" s="13" t="n">
        <v>0.056438</v>
      </c>
      <c r="BW592" s="13" t="n">
        <v>0.050972</v>
      </c>
      <c r="BX592" s="13" t="n">
        <v>0.07725</v>
      </c>
      <c r="BY592" s="13" t="n">
        <v>0.107972</v>
      </c>
      <c r="BZ592" s="13" t="n">
        <v>-0.045521</v>
      </c>
      <c r="CA592" s="13" t="n">
        <v>-0.045743</v>
      </c>
      <c r="CB592" s="13" t="n">
        <v>0.107281</v>
      </c>
      <c r="CC592" s="13" t="n">
        <v>0.053002</v>
      </c>
      <c r="CD592" s="13" t="n">
        <v>-0.009351</v>
      </c>
      <c r="CE592" s="13" t="n">
        <v>-0.005854</v>
      </c>
      <c r="CF592" s="13" t="n">
        <v>0.01839</v>
      </c>
      <c r="CG592" s="13" t="n">
        <v>0.059373</v>
      </c>
      <c r="CH592" s="13" t="n">
        <v>-0.013515</v>
      </c>
      <c r="CI592" s="13" t="n">
        <v>0.057192</v>
      </c>
      <c r="CJ592" s="13" t="n">
        <v>0.032936</v>
      </c>
      <c r="CK592" s="13" t="n">
        <v>0.033156</v>
      </c>
      <c r="CL592" s="13" t="n">
        <v>-0.052802</v>
      </c>
      <c r="CM592" s="13" t="n">
        <v>0.089956</v>
      </c>
      <c r="CN592" s="13" t="n">
        <v>0.012325</v>
      </c>
      <c r="CO592" s="13" t="n">
        <v>0.021218</v>
      </c>
      <c r="CP592" s="13" t="n">
        <v>-0.077613</v>
      </c>
      <c r="CQ592" s="13" t="n">
        <v>-0.033277</v>
      </c>
      <c r="CR592" s="13" t="n">
        <v>0.048718</v>
      </c>
      <c r="CS592" s="13" t="n">
        <v>-0.10863</v>
      </c>
      <c r="CT592" s="13" t="n">
        <v>-0.030079</v>
      </c>
      <c r="CU592" s="13" t="n">
        <v>-0.078069</v>
      </c>
      <c r="CV592" s="13" t="n">
        <v>0.127169</v>
      </c>
      <c r="CW592" s="13" t="n">
        <v>-0.053498</v>
      </c>
      <c r="CX592" s="13" t="n">
        <v>-0.100388</v>
      </c>
      <c r="CY592" s="13" t="n">
        <v>0.052883</v>
      </c>
      <c r="CZ592" s="13" t="n">
        <v>0.047454</v>
      </c>
      <c r="DA592" s="13" t="n">
        <v>-0.082033</v>
      </c>
      <c r="DB592" s="13" t="n">
        <v>0.087217</v>
      </c>
      <c r="DC592" s="13" t="n">
        <v>-0.01317</v>
      </c>
      <c r="DD592" s="13" t="n">
        <v>0.081256</v>
      </c>
      <c r="DE592" s="13" t="n">
        <v>0.01129</v>
      </c>
      <c r="DF592" s="13" t="n">
        <v>0.054991</v>
      </c>
      <c r="DG592" s="13" t="n">
        <v>0.072447</v>
      </c>
      <c r="DH592" s="13" t="n">
        <v>0.023838</v>
      </c>
      <c r="DI592" s="13" t="n">
        <v>-0.008326</v>
      </c>
      <c r="DJ592" s="13" t="n">
        <v>-0.05542</v>
      </c>
      <c r="DK592" s="13" t="n">
        <v>-0.009954</v>
      </c>
      <c r="DL592" s="13" t="n">
        <v>0.098907</v>
      </c>
      <c r="DM592" s="13" t="n">
        <v>0.037524</v>
      </c>
      <c r="DN592" s="13" t="n">
        <v>0.022668</v>
      </c>
      <c r="DO592" s="13" t="n">
        <v>0.060191</v>
      </c>
      <c r="DP592" s="13" t="n">
        <v>0.016533</v>
      </c>
      <c r="DQ592" s="13" t="n">
        <v>-0.040193</v>
      </c>
      <c r="DR592" s="13" t="n">
        <v>0.059598</v>
      </c>
      <c r="DS592" s="13" t="n">
        <v>0.061092</v>
      </c>
      <c r="DT592" s="13" t="n">
        <v>-0.008513</v>
      </c>
      <c r="DV592" s="13" t="n">
        <v>-0.007688</v>
      </c>
      <c r="DW592" s="13" t="n">
        <v>-0.000523</v>
      </c>
      <c r="DX592" s="13" t="n">
        <v>0.022992</v>
      </c>
      <c r="DY592" s="13" t="n">
        <v>0.041412</v>
      </c>
      <c r="DZ592" s="13" t="n">
        <v>0.025775</v>
      </c>
      <c r="EA592" s="13" t="n">
        <v>0.005438</v>
      </c>
      <c r="EB592" s="13" t="n">
        <v>-0.070463</v>
      </c>
      <c r="EC592" s="13" t="n">
        <v>-0.11985</v>
      </c>
      <c r="ED592" s="13" t="n">
        <v>0.139924</v>
      </c>
      <c r="EE592" s="13" t="n">
        <v>0.089001</v>
      </c>
      <c r="EF592" s="13" t="n">
        <v>0.018928</v>
      </c>
      <c r="EG592" s="13" t="n">
        <v>0.070143</v>
      </c>
      <c r="EH592" s="13" t="n">
        <v>0.054124</v>
      </c>
      <c r="EI592" s="13" t="n">
        <v>-0.020604</v>
      </c>
      <c r="EJ592" s="13" t="n">
        <v>-0.021628</v>
      </c>
      <c r="EK592" s="13" t="n">
        <v>0.130555</v>
      </c>
      <c r="EL592" s="13" t="n">
        <v>0.041795</v>
      </c>
      <c r="EM592" s="13" t="n">
        <v>-0.018249</v>
      </c>
      <c r="EN592" s="13" t="n">
        <v>0.019443</v>
      </c>
      <c r="EO592" s="13" t="n">
        <v>0.020896</v>
      </c>
      <c r="EP592" s="13" t="n">
        <v>0.053291</v>
      </c>
      <c r="EQ592" s="13" t="n">
        <v>-0.004423</v>
      </c>
      <c r="ER592" s="13" t="n">
        <v>0.043268</v>
      </c>
      <c r="ES592" s="13" t="n">
        <v>0.030241</v>
      </c>
      <c r="ET592" s="13" t="n">
        <v>0.029029</v>
      </c>
      <c r="EU592" s="13" t="n">
        <v>-0.051931</v>
      </c>
      <c r="EV592" s="13" t="n">
        <v>0.076494</v>
      </c>
      <c r="EW592" s="13" t="n">
        <v>-0.023675</v>
      </c>
      <c r="EX592" s="13" t="n">
        <v>0.027244</v>
      </c>
      <c r="EY592" s="13" t="n">
        <v>-0.105932</v>
      </c>
      <c r="EZ592" s="13" t="n">
        <v>-0.028087</v>
      </c>
      <c r="FA592" s="13" t="n">
        <v>0.024591</v>
      </c>
      <c r="FB592" s="13" t="n">
        <v>-0.102794</v>
      </c>
      <c r="FC592" s="13" t="n">
        <v>-0.042047</v>
      </c>
      <c r="FD592" s="13" t="n">
        <v>-0.081421</v>
      </c>
      <c r="FE592" s="13" t="n">
        <v>0.115932</v>
      </c>
      <c r="FF592" s="13" t="n">
        <v>-0.040409</v>
      </c>
      <c r="FG592" s="13" t="n">
        <v>-0.09131</v>
      </c>
      <c r="FH592" s="13" t="n">
        <v>0.077555</v>
      </c>
      <c r="FI592" s="13" t="n">
        <v>0.068696</v>
      </c>
      <c r="FJ592" s="13" t="n">
        <v>-0.064949</v>
      </c>
      <c r="FK592" s="13" t="n">
        <v>0.083649</v>
      </c>
      <c r="FL592" s="13" t="n">
        <v>-0.013406</v>
      </c>
      <c r="FM592" s="13" t="n">
        <v>0.044705</v>
      </c>
      <c r="FN592" s="13" t="n">
        <v>-0.010179</v>
      </c>
      <c r="FO592" s="13" t="n">
        <v>0.017315</v>
      </c>
      <c r="FP592" s="13" t="n">
        <v>0.073915</v>
      </c>
      <c r="FQ592" s="13" t="n">
        <v>0.027187</v>
      </c>
      <c r="FR592" s="13" t="n">
        <v>-0.023523</v>
      </c>
      <c r="FS592" s="13" t="n">
        <v>-0.051409</v>
      </c>
      <c r="FT592" s="13" t="n">
        <v>-0.03327</v>
      </c>
      <c r="FU592" s="13" t="n">
        <v>0.105435</v>
      </c>
      <c r="FV592" s="13" t="n">
        <v>0.064066</v>
      </c>
      <c r="FW592" s="13" t="n">
        <v>0.005583</v>
      </c>
      <c r="FX592" s="13" t="n">
        <v>0.053753</v>
      </c>
      <c r="FY592" s="13" t="n">
        <v>0.021634</v>
      </c>
      <c r="FZ592" s="13" t="n">
        <v>-0.048148</v>
      </c>
      <c r="GA592" s="13" t="n">
        <v>0.010258</v>
      </c>
      <c r="GB592" s="13" t="n">
        <v>0.019325</v>
      </c>
      <c r="GC592" s="13" t="n">
        <v>0.000127</v>
      </c>
    </row>
    <row r="593" customFormat="false" ht="15" hidden="false" customHeight="false" outlineLevel="0" collapsed="false">
      <c r="B593" s="8" t="str">
        <f aca="false">Deals!B593</f>
        <v>Greenbrier Companies Inc</v>
      </c>
      <c r="C593" s="12" t="n">
        <v>1</v>
      </c>
      <c r="D593" s="13" t="n">
        <v>-0.194396</v>
      </c>
      <c r="E593" s="13" t="n">
        <v>0.293259</v>
      </c>
      <c r="F593" s="13" t="n">
        <v>-0.027556</v>
      </c>
      <c r="G593" s="13" t="n">
        <v>-0.039263</v>
      </c>
      <c r="H593" s="13" t="n">
        <v>0.152452</v>
      </c>
      <c r="I593" s="13" t="n">
        <v>-0.257169</v>
      </c>
      <c r="J593" s="13" t="n">
        <v>0.005812</v>
      </c>
      <c r="K593" s="13" t="n">
        <v>-0.26785</v>
      </c>
      <c r="L593" s="13" t="n">
        <v>-0.042841</v>
      </c>
      <c r="M593" s="13" t="n">
        <v>0.249706</v>
      </c>
      <c r="N593" s="13" t="n">
        <v>0.072102</v>
      </c>
      <c r="O593" s="13" t="n">
        <v>0.130989</v>
      </c>
      <c r="P593" s="13" t="n">
        <v>0.056743</v>
      </c>
      <c r="Q593" s="13" t="n">
        <v>0.08128</v>
      </c>
      <c r="R593" s="13" t="n">
        <v>-0.082313</v>
      </c>
      <c r="S593" s="13" t="n">
        <v>0.236842</v>
      </c>
      <c r="T593" s="13" t="n">
        <v>0.090201</v>
      </c>
      <c r="U593" s="13" t="n">
        <v>-0.005498</v>
      </c>
      <c r="V593" s="13" t="n">
        <v>0.300442</v>
      </c>
      <c r="W593" s="13" t="n">
        <v>0.003613</v>
      </c>
      <c r="X593" s="13" t="n">
        <v>0.000424</v>
      </c>
      <c r="Y593" s="13" t="n">
        <v>-0.059907</v>
      </c>
      <c r="Z593" s="13" t="n">
        <v>-0.018689</v>
      </c>
      <c r="AA593" s="13" t="n">
        <v>-0.017898</v>
      </c>
      <c r="AB593" s="13" t="n">
        <v>0.030374</v>
      </c>
      <c r="AC593" s="13" t="n">
        <v>-0.02517</v>
      </c>
      <c r="AD593" s="13" t="n">
        <v>-0.045825</v>
      </c>
      <c r="AE593" s="13" t="n">
        <v>-0.02511</v>
      </c>
      <c r="AF593" s="13" t="n">
        <v>0.147537</v>
      </c>
      <c r="AG593" s="13" t="n">
        <v>-0.120506</v>
      </c>
      <c r="AH593" s="13" t="n">
        <v>0.100842</v>
      </c>
      <c r="AI593" s="13" t="n">
        <v>0.159352</v>
      </c>
      <c r="AJ593" s="13" t="n">
        <v>-0.170841</v>
      </c>
      <c r="AK593" s="13" t="n">
        <v>-0.025755</v>
      </c>
      <c r="AL593" s="13" t="n">
        <v>-0.135064</v>
      </c>
      <c r="AM593" s="13" t="n">
        <v>-0.115866</v>
      </c>
      <c r="AN593" s="13" t="n">
        <v>-0.104023</v>
      </c>
      <c r="AO593" s="13" t="n">
        <v>-0.14872</v>
      </c>
      <c r="AP593" s="13" t="n">
        <v>0.454883</v>
      </c>
      <c r="AQ593" s="13" t="n">
        <v>0.087227</v>
      </c>
      <c r="AR593" s="13" t="n">
        <v>-0.126595</v>
      </c>
      <c r="AS593" s="13" t="n">
        <v>-0.077841</v>
      </c>
      <c r="AT593" s="13" t="n">
        <v>0.038486</v>
      </c>
      <c r="AU593" s="13" t="n">
        <v>0.001869</v>
      </c>
      <c r="AV593" s="13" t="n">
        <v>-0.177805</v>
      </c>
      <c r="AW593" s="13" t="n">
        <v>0.027221</v>
      </c>
      <c r="AX593" s="13" t="n">
        <v>0.586308</v>
      </c>
      <c r="AY593" s="13" t="n">
        <v>0.071694</v>
      </c>
      <c r="AZ593" s="13" t="n">
        <v>-0.078588</v>
      </c>
      <c r="BA593" s="13" t="n">
        <v>-0.06015</v>
      </c>
      <c r="BB593" s="13" t="n">
        <v>-0.13525</v>
      </c>
      <c r="BC593" s="13" t="n">
        <v>0.090199</v>
      </c>
      <c r="BD593" s="13" t="n">
        <v>0.171573</v>
      </c>
      <c r="BE593" s="13" t="n">
        <v>0.028972</v>
      </c>
      <c r="BF593" s="13" t="n">
        <v>0.138363</v>
      </c>
      <c r="BG593" s="13" t="n">
        <v>0.006763</v>
      </c>
      <c r="BH593" s="13" t="n">
        <v>-0.052015</v>
      </c>
      <c r="BI593" s="13" t="n">
        <v>0.118647</v>
      </c>
      <c r="BJ593" s="13" t="n">
        <v>-0.103167</v>
      </c>
      <c r="BK593" s="13" t="n">
        <v>0.029465</v>
      </c>
      <c r="BM593" s="13" t="n">
        <v>-0.097937</v>
      </c>
      <c r="BN593" s="13" t="n">
        <v>0.042482</v>
      </c>
      <c r="BO593" s="13" t="n">
        <v>0.017889</v>
      </c>
      <c r="BP593" s="13" t="n">
        <v>0.01786</v>
      </c>
      <c r="BQ593" s="13" t="n">
        <v>0.06965</v>
      </c>
      <c r="BR593" s="13" t="n">
        <v>-0.091534</v>
      </c>
      <c r="BS593" s="13" t="n">
        <v>-0.105944</v>
      </c>
      <c r="BT593" s="13" t="n">
        <v>-0.319728</v>
      </c>
      <c r="BU593" s="13" t="n">
        <v>0.259626</v>
      </c>
      <c r="BV593" s="13" t="n">
        <v>0.07167</v>
      </c>
      <c r="BW593" s="13" t="n">
        <v>0.031663</v>
      </c>
      <c r="BX593" s="13" t="n">
        <v>0.02819</v>
      </c>
      <c r="BY593" s="13" t="n">
        <v>0.091547</v>
      </c>
      <c r="BZ593" s="13" t="n">
        <v>-0.051048</v>
      </c>
      <c r="CA593" s="13" t="n">
        <v>0.061753</v>
      </c>
      <c r="CB593" s="13" t="n">
        <v>0.190474</v>
      </c>
      <c r="CC593" s="13" t="n">
        <v>0.071491</v>
      </c>
      <c r="CD593" s="13" t="n">
        <v>0.089893</v>
      </c>
      <c r="CE593" s="13" t="n">
        <v>0.08839</v>
      </c>
      <c r="CF593" s="13" t="n">
        <v>0.074558</v>
      </c>
      <c r="CG593" s="13" t="n">
        <v>0.012305</v>
      </c>
      <c r="CH593" s="13" t="n">
        <v>0.071065</v>
      </c>
      <c r="CI593" s="13" t="n">
        <v>0.004465</v>
      </c>
      <c r="CJ593" s="13" t="n">
        <v>-0.060784</v>
      </c>
      <c r="CK593" s="13" t="n">
        <v>0.024565</v>
      </c>
      <c r="CL593" s="13" t="n">
        <v>0.033738</v>
      </c>
      <c r="CM593" s="13" t="n">
        <v>0.028453</v>
      </c>
      <c r="CN593" s="13" t="n">
        <v>-0.040391</v>
      </c>
      <c r="CO593" s="13" t="n">
        <v>0.050249</v>
      </c>
      <c r="CP593" s="13" t="n">
        <v>0.003868</v>
      </c>
      <c r="CQ593" s="13" t="n">
        <v>0.027265</v>
      </c>
      <c r="CR593" s="13" t="n">
        <v>-0.000287</v>
      </c>
      <c r="CS593" s="13" t="n">
        <v>-0.060679</v>
      </c>
      <c r="CT593" s="13" t="n">
        <v>0.059566</v>
      </c>
      <c r="CU593" s="13" t="n">
        <v>-0.128977</v>
      </c>
      <c r="CV593" s="13" t="n">
        <v>0.092258</v>
      </c>
      <c r="CW593" s="13" t="n">
        <v>-0.024771</v>
      </c>
      <c r="CX593" s="13" t="n">
        <v>-0.101276</v>
      </c>
      <c r="CY593" s="13" t="n">
        <v>0.157299</v>
      </c>
      <c r="CZ593" s="13" t="n">
        <v>0.014679</v>
      </c>
      <c r="DA593" s="13" t="n">
        <v>-0.056763</v>
      </c>
      <c r="DB593" s="13" t="n">
        <v>0.066881</v>
      </c>
      <c r="DC593" s="13" t="n">
        <v>-0.015086</v>
      </c>
      <c r="DD593" s="13" t="n">
        <v>-0.100858</v>
      </c>
      <c r="DE593" s="13" t="n">
        <v>-0.029129</v>
      </c>
      <c r="DF593" s="13" t="n">
        <v>-0.049448</v>
      </c>
      <c r="DG593" s="13" t="n">
        <v>0.082103</v>
      </c>
      <c r="DH593" s="13" t="n">
        <v>0.102372</v>
      </c>
      <c r="DI593" s="13" t="n">
        <v>-0.042175</v>
      </c>
      <c r="DJ593" s="13" t="n">
        <v>-0.063858</v>
      </c>
      <c r="DK593" s="13" t="n">
        <v>-0.070333</v>
      </c>
      <c r="DL593" s="13" t="n">
        <v>0.106582</v>
      </c>
      <c r="DM593" s="13" t="n">
        <v>0.156883</v>
      </c>
      <c r="DN593" s="13" t="n">
        <v>-0.059712</v>
      </c>
      <c r="DO593" s="13" t="n">
        <v>0.008072</v>
      </c>
      <c r="DP593" s="13" t="n">
        <v>0.043252</v>
      </c>
      <c r="DQ593" s="13" t="n">
        <v>-0.067276</v>
      </c>
      <c r="DR593" s="13" t="n">
        <v>0.055662</v>
      </c>
      <c r="DS593" s="13" t="n">
        <v>-0.02875</v>
      </c>
      <c r="DT593" s="13" t="n">
        <v>0.149324</v>
      </c>
      <c r="DV593" s="13" t="n">
        <v>-0.104777</v>
      </c>
      <c r="DW593" s="13" t="n">
        <v>0.052888</v>
      </c>
      <c r="DX593" s="13" t="n">
        <v>0.012588</v>
      </c>
      <c r="DY593" s="13" t="n">
        <v>0.029324</v>
      </c>
      <c r="DZ593" s="13" t="n">
        <v>0.092391</v>
      </c>
      <c r="EA593" s="13" t="n">
        <v>-0.112669</v>
      </c>
      <c r="EB593" s="13" t="n">
        <v>-0.11454</v>
      </c>
      <c r="EC593" s="13" t="n">
        <v>-0.355793</v>
      </c>
      <c r="ED593" s="13" t="n">
        <v>0.412707</v>
      </c>
      <c r="EE593" s="13" t="n">
        <v>0.071711</v>
      </c>
      <c r="EF593" s="13" t="n">
        <v>0.066996</v>
      </c>
      <c r="EG593" s="13" t="n">
        <v>0.020001</v>
      </c>
      <c r="EH593" s="13" t="n">
        <v>0.09015</v>
      </c>
      <c r="EI593" s="13" t="n">
        <v>-0.059242</v>
      </c>
      <c r="EJ593" s="13" t="n">
        <v>0.066831</v>
      </c>
      <c r="EK593" s="13" t="n">
        <v>0.207981</v>
      </c>
      <c r="EL593" s="13" t="n">
        <v>0.066273</v>
      </c>
      <c r="EM593" s="13" t="n">
        <v>0.082058</v>
      </c>
      <c r="EN593" s="13" t="n">
        <v>0.104681</v>
      </c>
      <c r="EO593" s="13" t="n">
        <v>0.087232</v>
      </c>
      <c r="EP593" s="13" t="n">
        <v>0.018575</v>
      </c>
      <c r="EQ593" s="13" t="n">
        <v>0.064895</v>
      </c>
      <c r="ER593" s="13" t="n">
        <v>-0.004041</v>
      </c>
      <c r="ES593" s="13" t="n">
        <v>-0.062834</v>
      </c>
      <c r="ET593" s="13" t="n">
        <v>0.023676</v>
      </c>
      <c r="EU593" s="13" t="n">
        <v>0.038432</v>
      </c>
      <c r="EV593" s="13" t="n">
        <v>0.027954</v>
      </c>
      <c r="EW593" s="13" t="n">
        <v>-0.042826</v>
      </c>
      <c r="EX593" s="13" t="n">
        <v>0.047521</v>
      </c>
      <c r="EY593" s="13" t="n">
        <v>0.005107</v>
      </c>
      <c r="EZ593" s="13" t="n">
        <v>0.031754</v>
      </c>
      <c r="FA593" s="13" t="n">
        <v>0.002859</v>
      </c>
      <c r="FB593" s="13" t="n">
        <v>-0.064882</v>
      </c>
      <c r="FC593" s="13" t="n">
        <v>0.048428</v>
      </c>
      <c r="FD593" s="13" t="n">
        <v>-0.118309</v>
      </c>
      <c r="FE593" s="13" t="n">
        <v>0.088304</v>
      </c>
      <c r="FF593" s="13" t="n">
        <v>-0.01777</v>
      </c>
      <c r="FG593" s="13" t="n">
        <v>-0.107483</v>
      </c>
      <c r="FH593" s="13" t="n">
        <v>0.153918</v>
      </c>
      <c r="FI593" s="13" t="n">
        <v>0.014489</v>
      </c>
      <c r="FJ593" s="13" t="n">
        <v>-0.056602</v>
      </c>
      <c r="FK593" s="13" t="n">
        <v>0.077091</v>
      </c>
      <c r="FL593" s="13" t="n">
        <v>-0.018164</v>
      </c>
      <c r="FM593" s="13" t="n">
        <v>-0.10622</v>
      </c>
      <c r="FN593" s="13" t="n">
        <v>-0.03736</v>
      </c>
      <c r="FO593" s="13" t="n">
        <v>-0.047588</v>
      </c>
      <c r="FP593" s="13" t="n">
        <v>0.085889</v>
      </c>
      <c r="FQ593" s="13" t="n">
        <v>0.103458</v>
      </c>
      <c r="FR593" s="13" t="n">
        <v>-0.027839</v>
      </c>
      <c r="FS593" s="13" t="n">
        <v>-0.069414</v>
      </c>
      <c r="FT593" s="13" t="n">
        <v>-0.078196</v>
      </c>
      <c r="FU593" s="13" t="n">
        <v>0.117579</v>
      </c>
      <c r="FV593" s="13" t="n">
        <v>0.155973</v>
      </c>
      <c r="FW593" s="13" t="n">
        <v>-0.059929</v>
      </c>
      <c r="FX593" s="13" t="n">
        <v>0.0096</v>
      </c>
      <c r="FY593" s="13" t="n">
        <v>0.049697</v>
      </c>
      <c r="FZ593" s="13" t="n">
        <v>-0.073271</v>
      </c>
      <c r="GA593" s="13" t="n">
        <v>0.057942</v>
      </c>
      <c r="GB593" s="13" t="n">
        <v>-0.038418</v>
      </c>
      <c r="GC593" s="13" t="n">
        <v>0.151899</v>
      </c>
    </row>
    <row r="594" customFormat="false" ht="15" hidden="false" customHeight="false" outlineLevel="0" collapsed="false">
      <c r="B594" s="8" t="str">
        <f aca="false">Deals!B594</f>
        <v>Fidelity National Information Services, Inc.</v>
      </c>
      <c r="C594" s="12" t="n">
        <v>1</v>
      </c>
      <c r="D594" s="13" t="n">
        <v>0.022289</v>
      </c>
      <c r="E594" s="13" t="n">
        <v>-0.022831</v>
      </c>
      <c r="F594" s="13" t="n">
        <v>-0.007532</v>
      </c>
      <c r="G594" s="13" t="n">
        <v>0.048497</v>
      </c>
      <c r="H594" s="13" t="n">
        <v>0.009338</v>
      </c>
      <c r="I594" s="13" t="n">
        <v>0.032856</v>
      </c>
      <c r="J594" s="13" t="n">
        <v>-0.027426</v>
      </c>
      <c r="K594" s="13" t="n">
        <v>-0.126897</v>
      </c>
      <c r="L594" s="13" t="n">
        <v>0.084265</v>
      </c>
      <c r="M594" s="13" t="n">
        <v>0.05262</v>
      </c>
      <c r="N594" s="13" t="n">
        <v>-0.031621</v>
      </c>
      <c r="O594" s="13" t="n">
        <v>0.091133</v>
      </c>
      <c r="P594" s="13" t="n">
        <v>0.03103</v>
      </c>
      <c r="Q594" s="13" t="n">
        <v>-0.02181</v>
      </c>
      <c r="R594" s="13" t="n">
        <v>-0.153658</v>
      </c>
      <c r="S594" s="13" t="n">
        <v>0.191187</v>
      </c>
      <c r="T594" s="13" t="n">
        <v>-0.044471</v>
      </c>
      <c r="U594" s="13" t="n">
        <v>-0.127244</v>
      </c>
      <c r="V594" s="13" t="n">
        <v>0.117771</v>
      </c>
      <c r="W594" s="13" t="n">
        <v>0.021739</v>
      </c>
      <c r="X594" s="13" t="n">
        <v>0.087405</v>
      </c>
      <c r="Y594" s="13" t="n">
        <v>-0.025638</v>
      </c>
      <c r="Z594" s="13" t="n">
        <v>-0.046449</v>
      </c>
      <c r="AA594" s="13" t="n">
        <v>0.052093</v>
      </c>
      <c r="AB594" s="13" t="n">
        <v>-0.142771</v>
      </c>
      <c r="AC594" s="13" t="n">
        <v>-0.044611</v>
      </c>
      <c r="AD594" s="13" t="n">
        <v>-0.089908</v>
      </c>
      <c r="AE594" s="13" t="n">
        <v>-0.056348</v>
      </c>
      <c r="AF594" s="13" t="n">
        <v>0.04823</v>
      </c>
      <c r="AG594" s="13" t="n">
        <v>0.098672</v>
      </c>
      <c r="AH594" s="13" t="n">
        <v>-0.205887</v>
      </c>
      <c r="AI594" s="13" t="n">
        <v>0.059435</v>
      </c>
      <c r="AJ594" s="13" t="n">
        <v>-0.012647</v>
      </c>
      <c r="AK594" s="13" t="n">
        <v>0.053959</v>
      </c>
      <c r="AL594" s="13" t="n">
        <v>-0.118278</v>
      </c>
      <c r="AM594" s="13" t="n">
        <v>0.114432</v>
      </c>
      <c r="AN594" s="13" t="n">
        <v>-0.105619</v>
      </c>
      <c r="AO594" s="13" t="n">
        <v>-0.167779</v>
      </c>
      <c r="AP594" s="13" t="n">
        <v>0.098187</v>
      </c>
      <c r="AQ594" s="13" t="n">
        <v>-0.125437</v>
      </c>
      <c r="AR594" s="13" t="n">
        <v>-0.058694</v>
      </c>
      <c r="AS594" s="13" t="n">
        <v>0.105969</v>
      </c>
      <c r="AT594" s="13" t="n">
        <v>-0.155517</v>
      </c>
      <c r="AU594" s="13" t="n">
        <v>-0.134448</v>
      </c>
      <c r="AV594" s="13" t="n">
        <v>0.080803</v>
      </c>
      <c r="AW594" s="13" t="n">
        <v>-0.070674</v>
      </c>
      <c r="AX594" s="13" t="n">
        <v>0.011911</v>
      </c>
      <c r="AY594" s="13" t="n">
        <v>0.103839</v>
      </c>
      <c r="AZ594" s="13" t="n">
        <v>-0.074859</v>
      </c>
      <c r="BA594" s="13" t="n">
        <v>-0.001253</v>
      </c>
      <c r="BB594" s="13" t="n">
        <v>-0.111453</v>
      </c>
      <c r="BC594" s="13" t="n">
        <v>0.194054</v>
      </c>
      <c r="BD594" s="13" t="n">
        <v>0.033254</v>
      </c>
      <c r="BE594" s="13" t="n">
        <v>0.036457</v>
      </c>
      <c r="BF594" s="13" t="n">
        <v>0.111307</v>
      </c>
      <c r="BG594" s="13" t="n">
        <v>0.077323</v>
      </c>
      <c r="BH594" s="13" t="n">
        <v>-0.084389</v>
      </c>
      <c r="BI594" s="13" t="n">
        <v>0.117197</v>
      </c>
      <c r="BJ594" s="13" t="n">
        <v>-0.002109</v>
      </c>
      <c r="BK594" s="13" t="n">
        <v>0.019506</v>
      </c>
      <c r="BM594" s="13" t="n">
        <v>-0.002311</v>
      </c>
      <c r="BN594" s="13" t="n">
        <v>0.004095</v>
      </c>
      <c r="BO594" s="13" t="n">
        <v>0.03018</v>
      </c>
      <c r="BP594" s="13" t="n">
        <v>0.038716</v>
      </c>
      <c r="BQ594" s="13" t="n">
        <v>0.036704</v>
      </c>
      <c r="BR594" s="13" t="n">
        <v>0.024594</v>
      </c>
      <c r="BS594" s="13" t="n">
        <v>-0.07027</v>
      </c>
      <c r="BT594" s="13" t="n">
        <v>-0.077815</v>
      </c>
      <c r="BU594" s="13" t="n">
        <v>0.140905</v>
      </c>
      <c r="BV594" s="13" t="n">
        <v>0.056438</v>
      </c>
      <c r="BW594" s="13" t="n">
        <v>0.050972</v>
      </c>
      <c r="BX594" s="13" t="n">
        <v>0.07725</v>
      </c>
      <c r="BY594" s="13" t="n">
        <v>0.107972</v>
      </c>
      <c r="BZ594" s="13" t="n">
        <v>-0.045521</v>
      </c>
      <c r="CA594" s="13" t="n">
        <v>-0.045743</v>
      </c>
      <c r="CB594" s="13" t="n">
        <v>0.107281</v>
      </c>
      <c r="CC594" s="13" t="n">
        <v>0.053002</v>
      </c>
      <c r="CD594" s="13" t="n">
        <v>-0.009351</v>
      </c>
      <c r="CE594" s="13" t="n">
        <v>-0.005854</v>
      </c>
      <c r="CF594" s="13" t="n">
        <v>0.01839</v>
      </c>
      <c r="CG594" s="13" t="n">
        <v>0.059373</v>
      </c>
      <c r="CH594" s="13" t="n">
        <v>-0.013515</v>
      </c>
      <c r="CI594" s="13" t="n">
        <v>0.057192</v>
      </c>
      <c r="CJ594" s="13" t="n">
        <v>0.032936</v>
      </c>
      <c r="CK594" s="13" t="n">
        <v>0.033156</v>
      </c>
      <c r="CL594" s="13" t="n">
        <v>-0.052802</v>
      </c>
      <c r="CM594" s="13" t="n">
        <v>0.089956</v>
      </c>
      <c r="CN594" s="13" t="n">
        <v>0.012325</v>
      </c>
      <c r="CO594" s="13" t="n">
        <v>0.021218</v>
      </c>
      <c r="CP594" s="13" t="n">
        <v>-0.077613</v>
      </c>
      <c r="CQ594" s="13" t="n">
        <v>-0.033277</v>
      </c>
      <c r="CR594" s="13" t="n">
        <v>0.048718</v>
      </c>
      <c r="CS594" s="13" t="n">
        <v>-0.10863</v>
      </c>
      <c r="CT594" s="13" t="n">
        <v>-0.030079</v>
      </c>
      <c r="CU594" s="13" t="n">
        <v>-0.078069</v>
      </c>
      <c r="CV594" s="13" t="n">
        <v>0.127169</v>
      </c>
      <c r="CW594" s="13" t="n">
        <v>-0.053498</v>
      </c>
      <c r="CX594" s="13" t="n">
        <v>-0.100388</v>
      </c>
      <c r="CY594" s="13" t="n">
        <v>0.052883</v>
      </c>
      <c r="CZ594" s="13" t="n">
        <v>0.047454</v>
      </c>
      <c r="DA594" s="13" t="n">
        <v>-0.082033</v>
      </c>
      <c r="DB594" s="13" t="n">
        <v>0.087217</v>
      </c>
      <c r="DC594" s="13" t="n">
        <v>-0.01317</v>
      </c>
      <c r="DD594" s="13" t="n">
        <v>0.081256</v>
      </c>
      <c r="DE594" s="13" t="n">
        <v>0.01129</v>
      </c>
      <c r="DF594" s="13" t="n">
        <v>0.054991</v>
      </c>
      <c r="DG594" s="13" t="n">
        <v>0.072447</v>
      </c>
      <c r="DH594" s="13" t="n">
        <v>0.023838</v>
      </c>
      <c r="DI594" s="13" t="n">
        <v>-0.008326</v>
      </c>
      <c r="DJ594" s="13" t="n">
        <v>-0.05542</v>
      </c>
      <c r="DK594" s="13" t="n">
        <v>-0.009954</v>
      </c>
      <c r="DL594" s="13" t="n">
        <v>0.098907</v>
      </c>
      <c r="DM594" s="13" t="n">
        <v>0.037524</v>
      </c>
      <c r="DN594" s="13" t="n">
        <v>0.022668</v>
      </c>
      <c r="DO594" s="13" t="n">
        <v>0.060191</v>
      </c>
      <c r="DP594" s="13" t="n">
        <v>0.016533</v>
      </c>
      <c r="DQ594" s="13" t="n">
        <v>-0.040193</v>
      </c>
      <c r="DR594" s="13" t="n">
        <v>0.059598</v>
      </c>
      <c r="DS594" s="13" t="n">
        <v>0.061092</v>
      </c>
      <c r="DT594" s="13" t="n">
        <v>-0.008513</v>
      </c>
      <c r="DV594" s="13" t="n">
        <v>-0.007688</v>
      </c>
      <c r="DW594" s="13" t="n">
        <v>-0.000523</v>
      </c>
      <c r="DX594" s="13" t="n">
        <v>0.022992</v>
      </c>
      <c r="DY594" s="13" t="n">
        <v>0.041412</v>
      </c>
      <c r="DZ594" s="13" t="n">
        <v>0.025775</v>
      </c>
      <c r="EA594" s="13" t="n">
        <v>0.005438</v>
      </c>
      <c r="EB594" s="13" t="n">
        <v>-0.070463</v>
      </c>
      <c r="EC594" s="13" t="n">
        <v>-0.11985</v>
      </c>
      <c r="ED594" s="13" t="n">
        <v>0.139924</v>
      </c>
      <c r="EE594" s="13" t="n">
        <v>0.089001</v>
      </c>
      <c r="EF594" s="13" t="n">
        <v>0.018928</v>
      </c>
      <c r="EG594" s="13" t="n">
        <v>0.070143</v>
      </c>
      <c r="EH594" s="13" t="n">
        <v>0.054124</v>
      </c>
      <c r="EI594" s="13" t="n">
        <v>-0.020604</v>
      </c>
      <c r="EJ594" s="13" t="n">
        <v>-0.021628</v>
      </c>
      <c r="EK594" s="13" t="n">
        <v>0.130555</v>
      </c>
      <c r="EL594" s="13" t="n">
        <v>0.041795</v>
      </c>
      <c r="EM594" s="13" t="n">
        <v>-0.018249</v>
      </c>
      <c r="EN594" s="13" t="n">
        <v>0.019443</v>
      </c>
      <c r="EO594" s="13" t="n">
        <v>0.020896</v>
      </c>
      <c r="EP594" s="13" t="n">
        <v>0.053291</v>
      </c>
      <c r="EQ594" s="13" t="n">
        <v>-0.004423</v>
      </c>
      <c r="ER594" s="13" t="n">
        <v>0.043268</v>
      </c>
      <c r="ES594" s="13" t="n">
        <v>0.030241</v>
      </c>
      <c r="ET594" s="13" t="n">
        <v>0.029029</v>
      </c>
      <c r="EU594" s="13" t="n">
        <v>-0.051931</v>
      </c>
      <c r="EV594" s="13" t="n">
        <v>0.076494</v>
      </c>
      <c r="EW594" s="13" t="n">
        <v>-0.023675</v>
      </c>
      <c r="EX594" s="13" t="n">
        <v>0.027244</v>
      </c>
      <c r="EY594" s="13" t="n">
        <v>-0.105932</v>
      </c>
      <c r="EZ594" s="13" t="n">
        <v>-0.028087</v>
      </c>
      <c r="FA594" s="13" t="n">
        <v>0.024591</v>
      </c>
      <c r="FB594" s="13" t="n">
        <v>-0.102794</v>
      </c>
      <c r="FC594" s="13" t="n">
        <v>-0.042047</v>
      </c>
      <c r="FD594" s="13" t="n">
        <v>-0.081421</v>
      </c>
      <c r="FE594" s="13" t="n">
        <v>0.115932</v>
      </c>
      <c r="FF594" s="13" t="n">
        <v>-0.040409</v>
      </c>
      <c r="FG594" s="13" t="n">
        <v>-0.09131</v>
      </c>
      <c r="FH594" s="13" t="n">
        <v>0.077555</v>
      </c>
      <c r="FI594" s="13" t="n">
        <v>0.068696</v>
      </c>
      <c r="FJ594" s="13" t="n">
        <v>-0.064949</v>
      </c>
      <c r="FK594" s="13" t="n">
        <v>0.083649</v>
      </c>
      <c r="FL594" s="13" t="n">
        <v>-0.013406</v>
      </c>
      <c r="FM594" s="13" t="n">
        <v>0.044705</v>
      </c>
      <c r="FN594" s="13" t="n">
        <v>-0.010179</v>
      </c>
      <c r="FO594" s="13" t="n">
        <v>0.017315</v>
      </c>
      <c r="FP594" s="13" t="n">
        <v>0.073915</v>
      </c>
      <c r="FQ594" s="13" t="n">
        <v>0.027187</v>
      </c>
      <c r="FR594" s="13" t="n">
        <v>-0.023523</v>
      </c>
      <c r="FS594" s="13" t="n">
        <v>-0.051409</v>
      </c>
      <c r="FT594" s="13" t="n">
        <v>-0.03327</v>
      </c>
      <c r="FU594" s="13" t="n">
        <v>0.105435</v>
      </c>
      <c r="FV594" s="13" t="n">
        <v>0.064066</v>
      </c>
      <c r="FW594" s="13" t="n">
        <v>0.005583</v>
      </c>
      <c r="FX594" s="13" t="n">
        <v>0.053753</v>
      </c>
      <c r="FY594" s="13" t="n">
        <v>0.021634</v>
      </c>
      <c r="FZ594" s="13" t="n">
        <v>-0.048148</v>
      </c>
      <c r="GA594" s="13" t="n">
        <v>0.010258</v>
      </c>
      <c r="GB594" s="13" t="n">
        <v>0.019325</v>
      </c>
      <c r="GC594" s="13" t="n">
        <v>0.000127</v>
      </c>
    </row>
    <row r="595" customFormat="false" ht="15" hidden="false" customHeight="false" outlineLevel="0" collapsed="false">
      <c r="B595" s="8" t="str">
        <f aca="false">Deals!B595</f>
        <v>Casa Systems, Inc.</v>
      </c>
      <c r="C595" s="12" t="n">
        <v>1</v>
      </c>
      <c r="D595" s="13" t="n">
        <v>-0.125948</v>
      </c>
      <c r="E595" s="13" t="n">
        <v>0.364583</v>
      </c>
      <c r="F595" s="13" t="n">
        <v>-0.145038</v>
      </c>
      <c r="G595" s="13" t="n">
        <v>-0.452381</v>
      </c>
      <c r="H595" s="13" t="n">
        <v>0.111413</v>
      </c>
      <c r="I595" s="13" t="n">
        <v>-0.01956</v>
      </c>
      <c r="J595" s="13" t="n">
        <v>-0.182045</v>
      </c>
      <c r="K595" s="13" t="n">
        <v>0.067073</v>
      </c>
      <c r="L595" s="13" t="n">
        <v>0.465714</v>
      </c>
      <c r="M595" s="13" t="n">
        <v>-0.152047</v>
      </c>
      <c r="N595" s="13" t="n">
        <v>-0.043678</v>
      </c>
      <c r="O595" s="13" t="n">
        <v>0.348558</v>
      </c>
      <c r="P595" s="13" t="n">
        <v>-0.188948</v>
      </c>
      <c r="Q595" s="13" t="n">
        <v>-0.114286</v>
      </c>
      <c r="R595" s="13" t="n">
        <v>0.034739</v>
      </c>
      <c r="S595" s="13" t="n">
        <v>0.273381</v>
      </c>
      <c r="T595" s="13" t="n">
        <v>0.161959</v>
      </c>
      <c r="U595" s="13" t="n">
        <v>0.249595</v>
      </c>
      <c r="V595" s="13" t="n">
        <v>0.064851</v>
      </c>
      <c r="W595" s="13" t="n">
        <v>0.16078</v>
      </c>
      <c r="X595" s="13" t="n">
        <v>-0.17681</v>
      </c>
      <c r="Y595" s="13" t="n">
        <v>0.106437</v>
      </c>
      <c r="Z595" s="13" t="n">
        <v>0.021889</v>
      </c>
      <c r="AA595" s="13" t="n">
        <v>-0.153326</v>
      </c>
      <c r="AB595" s="13" t="n">
        <v>-0.062583</v>
      </c>
      <c r="AC595" s="13" t="n">
        <v>-0.036932</v>
      </c>
      <c r="AD595" s="13" t="n">
        <v>-0.066372</v>
      </c>
      <c r="AE595" s="13" t="n">
        <v>-0.21169</v>
      </c>
      <c r="AF595" s="13" t="n">
        <v>0.136273</v>
      </c>
      <c r="AG595" s="13" t="n">
        <v>-0.218695</v>
      </c>
      <c r="AH595" s="13" t="n">
        <v>-0.060948</v>
      </c>
      <c r="AI595" s="13" t="n">
        <v>0.086538</v>
      </c>
      <c r="AJ595" s="13" t="n">
        <v>0.084071</v>
      </c>
      <c r="AK595" s="13" t="n">
        <v>-0.102041</v>
      </c>
      <c r="AL595" s="13" t="n">
        <v>-0.106818</v>
      </c>
      <c r="AM595" s="13" t="n">
        <v>0.124682</v>
      </c>
      <c r="AN595" s="13" t="n">
        <v>-0.122172</v>
      </c>
      <c r="AO595" s="13" t="n">
        <v>-0.193299</v>
      </c>
      <c r="AP595" s="13" t="n">
        <v>0.00639</v>
      </c>
      <c r="AQ595" s="13" t="n">
        <v>-0.130159</v>
      </c>
      <c r="AR595" s="13" t="n">
        <v>-0.00365</v>
      </c>
      <c r="AS595" s="13" t="n">
        <v>0.252747</v>
      </c>
      <c r="AT595" s="13" t="n">
        <v>0.05848</v>
      </c>
      <c r="AU595" s="13" t="n">
        <v>-0.649171</v>
      </c>
      <c r="AV595" s="13" t="n">
        <v>-0.015748</v>
      </c>
      <c r="AW595" s="13" t="n">
        <v>-0.16</v>
      </c>
      <c r="AX595" s="13" t="n">
        <v>0.161905</v>
      </c>
      <c r="AY595" s="13" t="n">
        <v>-0.07377</v>
      </c>
      <c r="AZ595" s="13" t="n">
        <v>-0.141593</v>
      </c>
      <c r="BA595" s="13" t="n">
        <v>-0.126289</v>
      </c>
      <c r="BB595" s="13" t="n">
        <v>-0.341829</v>
      </c>
      <c r="BC595" s="13" t="n">
        <v>0.00251</v>
      </c>
      <c r="BD595" s="13" t="n">
        <v>-0.052217</v>
      </c>
      <c r="BE595" s="13" t="n">
        <v>-0.315094</v>
      </c>
      <c r="BF595" s="13" t="n">
        <v>0.101928</v>
      </c>
      <c r="BG595" s="13" t="n">
        <v>-0.316</v>
      </c>
      <c r="BH595" s="13" t="n">
        <v>-0.124977</v>
      </c>
      <c r="BI595" s="13" t="n">
        <v>0.073358</v>
      </c>
      <c r="BJ595" s="13" t="n">
        <v>-0.041906</v>
      </c>
      <c r="BK595" s="13" t="n">
        <v>0.114197</v>
      </c>
      <c r="BM595" s="13" t="n">
        <v>-0.04019</v>
      </c>
      <c r="BN595" s="13" t="n">
        <v>-0.035549</v>
      </c>
      <c r="BO595" s="13" t="n">
        <v>0.005759</v>
      </c>
      <c r="BP595" s="13" t="n">
        <v>0.079407</v>
      </c>
      <c r="BQ595" s="13" t="n">
        <v>0.038663</v>
      </c>
      <c r="BR595" s="13" t="n">
        <v>-0.013578</v>
      </c>
      <c r="BS595" s="13" t="n">
        <v>-0.061052</v>
      </c>
      <c r="BT595" s="13" t="n">
        <v>-0.211592</v>
      </c>
      <c r="BU595" s="13" t="n">
        <v>0.243389</v>
      </c>
      <c r="BV595" s="13" t="n">
        <v>0.122445</v>
      </c>
      <c r="BW595" s="13" t="n">
        <v>0.10584</v>
      </c>
      <c r="BX595" s="13" t="n">
        <v>0.003305</v>
      </c>
      <c r="BY595" s="13" t="n">
        <v>0.034207</v>
      </c>
      <c r="BZ595" s="13" t="n">
        <v>-0.013466</v>
      </c>
      <c r="CA595" s="13" t="n">
        <v>-0.026753</v>
      </c>
      <c r="CB595" s="13" t="n">
        <v>0.2576</v>
      </c>
      <c r="CC595" s="13" t="n">
        <v>0.125156</v>
      </c>
      <c r="CD595" s="13" t="n">
        <v>0.165083</v>
      </c>
      <c r="CE595" s="13" t="n">
        <v>0.083909</v>
      </c>
      <c r="CF595" s="13" t="n">
        <v>-0.055244</v>
      </c>
      <c r="CG595" s="13" t="n">
        <v>-0.027003</v>
      </c>
      <c r="CH595" s="13" t="n">
        <v>0.018956</v>
      </c>
      <c r="CI595" s="13" t="n">
        <v>0.083779</v>
      </c>
      <c r="CJ595" s="13" t="n">
        <v>-0.103342</v>
      </c>
      <c r="CK595" s="13" t="n">
        <v>0.025586</v>
      </c>
      <c r="CL595" s="13" t="n">
        <v>-0.056338</v>
      </c>
      <c r="CM595" s="13" t="n">
        <v>0.018208</v>
      </c>
      <c r="CN595" s="13" t="n">
        <v>-0.08429</v>
      </c>
      <c r="CO595" s="13" t="n">
        <v>-0.067665</v>
      </c>
      <c r="CP595" s="13" t="n">
        <v>-0.158681</v>
      </c>
      <c r="CQ595" s="13" t="n">
        <v>-0.015223</v>
      </c>
      <c r="CR595" s="13" t="n">
        <v>0.008697</v>
      </c>
      <c r="CS595" s="13" t="n">
        <v>-0.161376</v>
      </c>
      <c r="CT595" s="13" t="n">
        <v>-0.055295</v>
      </c>
      <c r="CU595" s="13" t="n">
        <v>-0.065598</v>
      </c>
      <c r="CV595" s="13" t="n">
        <v>0.149652</v>
      </c>
      <c r="CW595" s="13" t="n">
        <v>0.036347</v>
      </c>
      <c r="CX595" s="13" t="n">
        <v>-0.129015</v>
      </c>
      <c r="CY595" s="13" t="n">
        <v>0.033099</v>
      </c>
      <c r="CZ595" s="13" t="n">
        <v>-0.060405</v>
      </c>
      <c r="DA595" s="13" t="n">
        <v>-0.065045</v>
      </c>
      <c r="DB595" s="13" t="n">
        <v>0.154106</v>
      </c>
      <c r="DC595" s="13" t="n">
        <v>-0.040771</v>
      </c>
      <c r="DD595" s="13" t="n">
        <v>-0.103145</v>
      </c>
      <c r="DE595" s="13" t="n">
        <v>0.01904</v>
      </c>
      <c r="DF595" s="13" t="n">
        <v>0.045464</v>
      </c>
      <c r="DG595" s="13" t="n">
        <v>0.07288</v>
      </c>
      <c r="DH595" s="13" t="n">
        <v>0.023517</v>
      </c>
      <c r="DI595" s="13" t="n">
        <v>-0.116052</v>
      </c>
      <c r="DJ595" s="13" t="n">
        <v>-0.083019</v>
      </c>
      <c r="DK595" s="13" t="n">
        <v>-0.097033</v>
      </c>
      <c r="DL595" s="13" t="n">
        <v>0.049912</v>
      </c>
      <c r="DM595" s="13" t="n">
        <v>0.150898</v>
      </c>
      <c r="DN595" s="13" t="n">
        <v>0.006965</v>
      </c>
      <c r="DO595" s="13" t="n">
        <v>0.099101</v>
      </c>
      <c r="DP595" s="13" t="n">
        <v>-0.030177</v>
      </c>
      <c r="DQ595" s="13" t="n">
        <v>-0.124977</v>
      </c>
      <c r="DR595" s="13" t="n">
        <v>0.073358</v>
      </c>
      <c r="DS595" s="13" t="n">
        <v>-0.041906</v>
      </c>
      <c r="DT595" s="13" t="n">
        <v>0.114197</v>
      </c>
      <c r="DV595" s="13" t="n">
        <v>-0.03769</v>
      </c>
      <c r="DW595" s="13" t="n">
        <v>-0.033765</v>
      </c>
      <c r="DX595" s="13" t="n">
        <v>0.01837</v>
      </c>
      <c r="DY595" s="13" t="n">
        <v>0.064563</v>
      </c>
      <c r="DZ595" s="13" t="n">
        <v>0.045247</v>
      </c>
      <c r="EA595" s="13" t="n">
        <v>0.0003</v>
      </c>
      <c r="EB595" s="13" t="n">
        <v>-0.077165</v>
      </c>
      <c r="EC595" s="13" t="n">
        <v>-0.212237</v>
      </c>
      <c r="ED595" s="13" t="n">
        <v>0.263043</v>
      </c>
      <c r="EE595" s="13" t="n">
        <v>0.133555</v>
      </c>
      <c r="EF595" s="13" t="n">
        <v>0.113378</v>
      </c>
      <c r="EG595" s="13" t="n">
        <v>0.005489</v>
      </c>
      <c r="EH595" s="13" t="n">
        <v>0.023577</v>
      </c>
      <c r="EI595" s="13" t="n">
        <v>-0.00344</v>
      </c>
      <c r="EJ595" s="13" t="n">
        <v>-0.02979</v>
      </c>
      <c r="EK595" s="13" t="n">
        <v>0.230637</v>
      </c>
      <c r="EL595" s="13" t="n">
        <v>0.140616</v>
      </c>
      <c r="EM595" s="13" t="n">
        <v>0.22543</v>
      </c>
      <c r="EN595" s="13" t="n">
        <v>0.091176</v>
      </c>
      <c r="EO595" s="13" t="n">
        <v>-0.028298</v>
      </c>
      <c r="EP595" s="13" t="n">
        <v>-0.037297</v>
      </c>
      <c r="EQ595" s="13" t="n">
        <v>0.011387</v>
      </c>
      <c r="ER595" s="13" t="n">
        <v>0.070936</v>
      </c>
      <c r="ES595" s="13" t="n">
        <v>-0.104703</v>
      </c>
      <c r="ET595" s="13" t="n">
        <v>0.017921</v>
      </c>
      <c r="EU595" s="13" t="n">
        <v>-0.072222</v>
      </c>
      <c r="EV595" s="13" t="n">
        <v>-0.016606</v>
      </c>
      <c r="EW595" s="13" t="n">
        <v>-0.11212</v>
      </c>
      <c r="EX595" s="13" t="n">
        <v>-0.094973</v>
      </c>
      <c r="EY595" s="13" t="n">
        <v>-0.138658</v>
      </c>
      <c r="EZ595" s="13" t="n">
        <v>-0.029596</v>
      </c>
      <c r="FA595" s="13" t="n">
        <v>0.039724</v>
      </c>
      <c r="FB595" s="13" t="n">
        <v>-0.185483</v>
      </c>
      <c r="FC595" s="13" t="n">
        <v>-0.085558</v>
      </c>
      <c r="FD595" s="13" t="n">
        <v>-0.034031</v>
      </c>
      <c r="FE595" s="13" t="n">
        <v>0.106342</v>
      </c>
      <c r="FF595" s="13" t="n">
        <v>0.064099</v>
      </c>
      <c r="FG595" s="13" t="n">
        <v>-0.127659</v>
      </c>
      <c r="FH595" s="13" t="n">
        <v>0.015749</v>
      </c>
      <c r="FI595" s="13" t="n">
        <v>-0.055527</v>
      </c>
      <c r="FJ595" s="13" t="n">
        <v>-0.057586</v>
      </c>
      <c r="FK595" s="13" t="n">
        <v>0.164074</v>
      </c>
      <c r="FL595" s="13" t="n">
        <v>-0.054561</v>
      </c>
      <c r="FM595" s="13" t="n">
        <v>-0.11631</v>
      </c>
      <c r="FN595" s="13" t="n">
        <v>-0.010131</v>
      </c>
      <c r="FO595" s="13" t="n">
        <v>0.044679</v>
      </c>
      <c r="FP595" s="13" t="n">
        <v>0.013592</v>
      </c>
      <c r="FQ595" s="13" t="n">
        <v>-0.009781</v>
      </c>
      <c r="FR595" s="13" t="n">
        <v>-0.080373</v>
      </c>
      <c r="FS595" s="13" t="n">
        <v>-0.096684</v>
      </c>
      <c r="FT595" s="13" t="n">
        <v>-0.081711</v>
      </c>
      <c r="FU595" s="13" t="n">
        <v>0.057956</v>
      </c>
      <c r="FV595" s="13" t="n">
        <v>0.096736</v>
      </c>
      <c r="FW595" s="13" t="n">
        <v>-0.043898</v>
      </c>
      <c r="FX595" s="13" t="n">
        <v>0.07111</v>
      </c>
      <c r="FY595" s="13" t="n">
        <v>-0.016705</v>
      </c>
      <c r="FZ595" s="13" t="n">
        <v>-0.069768</v>
      </c>
      <c r="GA595" s="13" t="n">
        <v>0.008716</v>
      </c>
      <c r="GB595" s="13" t="n">
        <v>-0.066445</v>
      </c>
      <c r="GC595" s="13" t="n">
        <v>0.056494</v>
      </c>
    </row>
    <row r="596" customFormat="false" ht="15" hidden="false" customHeight="false" outlineLevel="0" collapsed="false">
      <c r="B596" s="8" t="str">
        <f aca="false">Deals!B596</f>
        <v>Berry Global Group, Inc.</v>
      </c>
      <c r="C596" s="12" t="n">
        <v>1</v>
      </c>
      <c r="D596" s="13" t="n">
        <v>-0.131188</v>
      </c>
      <c r="E596" s="13" t="n">
        <v>0.003321</v>
      </c>
      <c r="F596" s="13" t="n">
        <v>0.057041</v>
      </c>
      <c r="G596" s="13" t="n">
        <v>0.124789</v>
      </c>
      <c r="H596" s="13" t="n">
        <v>0.017134</v>
      </c>
      <c r="I596" s="13" t="n">
        <v>-0.104654</v>
      </c>
      <c r="J596" s="13" t="n">
        <v>-0.107244</v>
      </c>
      <c r="K596" s="13" t="n">
        <v>-0.11196</v>
      </c>
      <c r="L596" s="13" t="n">
        <v>0.180362</v>
      </c>
      <c r="M596" s="13" t="n">
        <v>0.128676</v>
      </c>
      <c r="N596" s="13" t="n">
        <v>-0.013137</v>
      </c>
      <c r="O596" s="13" t="n">
        <v>0.127933</v>
      </c>
      <c r="P596" s="13" t="n">
        <v>0.031006</v>
      </c>
      <c r="Q596" s="13" t="n">
        <v>-0.062476</v>
      </c>
      <c r="R596" s="13" t="n">
        <v>-0.034975</v>
      </c>
      <c r="S596" s="13" t="n">
        <v>0.136607</v>
      </c>
      <c r="T596" s="13" t="n">
        <v>0.060189</v>
      </c>
      <c r="U596" s="13" t="n">
        <v>-0.121374</v>
      </c>
      <c r="V596" s="13" t="n">
        <v>0.122139</v>
      </c>
      <c r="W596" s="13" t="n">
        <v>0.108303</v>
      </c>
      <c r="X596" s="13" t="n">
        <v>0.036156</v>
      </c>
      <c r="Y596" s="13" t="n">
        <v>0.072147</v>
      </c>
      <c r="Z596" s="13" t="n">
        <v>-0.043835</v>
      </c>
      <c r="AA596" s="13" t="n">
        <v>-0.014259</v>
      </c>
      <c r="AB596" s="13" t="n">
        <v>0.044797</v>
      </c>
      <c r="AC596" s="13" t="n">
        <v>-0.093643</v>
      </c>
      <c r="AD596" s="13" t="n">
        <v>0.076544</v>
      </c>
      <c r="AE596" s="13" t="n">
        <v>0.053555</v>
      </c>
      <c r="AF596" s="13" t="n">
        <v>0.068501</v>
      </c>
      <c r="AG596" s="13" t="n">
        <v>-0.086202</v>
      </c>
      <c r="AH596" s="13" t="n">
        <v>-0.100415</v>
      </c>
      <c r="AI596" s="13" t="n">
        <v>-0.044353</v>
      </c>
      <c r="AJ596" s="13" t="n">
        <v>-0.027778</v>
      </c>
      <c r="AK596" s="13" t="n">
        <v>0.035138</v>
      </c>
      <c r="AL596" s="13" t="n">
        <v>-0.063261</v>
      </c>
      <c r="AM596" s="13" t="n">
        <v>0.055088</v>
      </c>
      <c r="AN596" s="13" t="n">
        <v>-0.057589</v>
      </c>
      <c r="AO596" s="13" t="n">
        <v>-0.143567</v>
      </c>
      <c r="AP596" s="13" t="n">
        <v>0.016978</v>
      </c>
      <c r="AQ596" s="13" t="n">
        <v>0.238377</v>
      </c>
      <c r="AR596" s="13" t="n">
        <v>0.031229</v>
      </c>
      <c r="AS596" s="13" t="n">
        <v>0.021512</v>
      </c>
      <c r="AT596" s="13" t="n">
        <v>0.005994</v>
      </c>
      <c r="AU596" s="13" t="n">
        <v>-0.05153</v>
      </c>
      <c r="AV596" s="13" t="n">
        <v>-0.018506</v>
      </c>
      <c r="AW596" s="13" t="n">
        <v>-0.010379</v>
      </c>
      <c r="AX596" s="13" t="n">
        <v>0.124629</v>
      </c>
      <c r="AY596" s="13" t="n">
        <v>0.019117</v>
      </c>
      <c r="AZ596" s="13" t="n">
        <v>-0.003508</v>
      </c>
      <c r="BA596" s="13" t="n">
        <v>-0.052495</v>
      </c>
      <c r="BB596" s="13" t="n">
        <v>-0.111614</v>
      </c>
      <c r="BC596" s="13" t="n">
        <v>0.202182</v>
      </c>
      <c r="BD596" s="13" t="n">
        <v>0.019208</v>
      </c>
      <c r="BE596" s="13" t="n">
        <v>-0.028639</v>
      </c>
      <c r="BF596" s="13" t="n">
        <v>-0.110755</v>
      </c>
      <c r="BG596" s="13" t="n">
        <v>0.038997</v>
      </c>
      <c r="BH596" s="13" t="n">
        <v>-0.063492</v>
      </c>
      <c r="BI596" s="13" t="n">
        <v>0.057203</v>
      </c>
      <c r="BJ596" s="13" t="n">
        <v>-0.017201</v>
      </c>
      <c r="BK596" s="13" t="n">
        <v>0.116737</v>
      </c>
      <c r="BM596" s="13" t="n">
        <v>-0.01992</v>
      </c>
      <c r="BN596" s="13" t="n">
        <v>-0.032211</v>
      </c>
      <c r="BO596" s="13" t="n">
        <v>0.027653</v>
      </c>
      <c r="BP596" s="13" t="n">
        <v>0.076121</v>
      </c>
      <c r="BQ596" s="13" t="n">
        <v>-0.004684</v>
      </c>
      <c r="BR596" s="13" t="n">
        <v>0.010148</v>
      </c>
      <c r="BS596" s="13" t="n">
        <v>-0.066348</v>
      </c>
      <c r="BT596" s="13" t="n">
        <v>-0.121418</v>
      </c>
      <c r="BU596" s="13" t="n">
        <v>0.165635</v>
      </c>
      <c r="BV596" s="13" t="n">
        <v>0.108631</v>
      </c>
      <c r="BW596" s="13" t="n">
        <v>0.022515</v>
      </c>
      <c r="BX596" s="13" t="n">
        <v>0.060034</v>
      </c>
      <c r="BY596" s="13" t="n">
        <v>0.042064</v>
      </c>
      <c r="BZ596" s="13" t="n">
        <v>0.00853</v>
      </c>
      <c r="CA596" s="13" t="n">
        <v>0.014059</v>
      </c>
      <c r="CB596" s="13" t="n">
        <v>0.135594</v>
      </c>
      <c r="CC596" s="13" t="n">
        <v>0.068794</v>
      </c>
      <c r="CD596" s="13" t="n">
        <v>-0.002337</v>
      </c>
      <c r="CE596" s="13" t="n">
        <v>0.034689</v>
      </c>
      <c r="CF596" s="13" t="n">
        <v>-0.020006</v>
      </c>
      <c r="CG596" s="13" t="n">
        <v>0.043697</v>
      </c>
      <c r="CH596" s="13" t="n">
        <v>-0.020314</v>
      </c>
      <c r="CI596" s="13" t="n">
        <v>0.05157</v>
      </c>
      <c r="CJ596" s="13" t="n">
        <v>-0.008614</v>
      </c>
      <c r="CK596" s="13" t="n">
        <v>0.031631</v>
      </c>
      <c r="CL596" s="13" t="n">
        <v>-0.042971</v>
      </c>
      <c r="CM596" s="13" t="n">
        <v>0.047924</v>
      </c>
      <c r="CN596" s="13" t="n">
        <v>-0.063866</v>
      </c>
      <c r="CO596" s="13" t="n">
        <v>0.003966</v>
      </c>
      <c r="CP596" s="13" t="n">
        <v>-0.127141</v>
      </c>
      <c r="CQ596" s="13" t="n">
        <v>0.001103</v>
      </c>
      <c r="CR596" s="13" t="n">
        <v>0.001259</v>
      </c>
      <c r="CS596" s="13" t="n">
        <v>-0.107022</v>
      </c>
      <c r="CT596" s="13" t="n">
        <v>-0.028824</v>
      </c>
      <c r="CU596" s="13" t="n">
        <v>-0.072625</v>
      </c>
      <c r="CV596" s="13" t="n">
        <v>0.130842</v>
      </c>
      <c r="CW596" s="13" t="n">
        <v>-0.025181</v>
      </c>
      <c r="CX596" s="13" t="n">
        <v>-0.091353</v>
      </c>
      <c r="CY596" s="13" t="n">
        <v>0.057844</v>
      </c>
      <c r="CZ596" s="13" t="n">
        <v>0.043218</v>
      </c>
      <c r="DA596" s="13" t="n">
        <v>-0.053526</v>
      </c>
      <c r="DB596" s="13" t="n">
        <v>0.096917</v>
      </c>
      <c r="DC596" s="13" t="n">
        <v>-0.024248</v>
      </c>
      <c r="DD596" s="13" t="n">
        <v>0.012549</v>
      </c>
      <c r="DE596" s="13" t="n">
        <v>-0.018976</v>
      </c>
      <c r="DF596" s="13" t="n">
        <v>0.00158</v>
      </c>
      <c r="DG596" s="13" t="n">
        <v>0.08151</v>
      </c>
      <c r="DH596" s="13" t="n">
        <v>0.012495</v>
      </c>
      <c r="DI596" s="13" t="n">
        <v>-0.024647</v>
      </c>
      <c r="DJ596" s="13" t="n">
        <v>-0.058736</v>
      </c>
      <c r="DK596" s="13" t="n">
        <v>-0.06088</v>
      </c>
      <c r="DL596" s="13" t="n">
        <v>0.098774</v>
      </c>
      <c r="DM596" s="13" t="n">
        <v>0.08847</v>
      </c>
      <c r="DN596" s="13" t="n">
        <v>-0.016905</v>
      </c>
      <c r="DO596" s="13" t="n">
        <v>0.070309</v>
      </c>
      <c r="DP596" s="13" t="n">
        <v>0.038473</v>
      </c>
      <c r="DQ596" s="13" t="n">
        <v>-0.057327</v>
      </c>
      <c r="DR596" s="13" t="n">
        <v>0.025533</v>
      </c>
      <c r="DS596" s="13" t="n">
        <v>-0.006069</v>
      </c>
      <c r="DT596" s="13" t="n">
        <v>0.032133</v>
      </c>
      <c r="DV596" s="13" t="n">
        <v>-0.021938</v>
      </c>
      <c r="DW596" s="13" t="n">
        <v>-0.024319</v>
      </c>
      <c r="DX596" s="13" t="n">
        <v>0.026044</v>
      </c>
      <c r="DY596" s="13" t="n">
        <v>0.069986</v>
      </c>
      <c r="DZ596" s="13" t="n">
        <v>0.000459</v>
      </c>
      <c r="EA596" s="13" t="n">
        <v>0.009026</v>
      </c>
      <c r="EB596" s="13" t="n">
        <v>-0.072733</v>
      </c>
      <c r="EC596" s="13" t="n">
        <v>-0.13964</v>
      </c>
      <c r="ED596" s="13" t="n">
        <v>0.181242</v>
      </c>
      <c r="EE596" s="13" t="n">
        <v>0.100358</v>
      </c>
      <c r="EF596" s="13" t="n">
        <v>0.023159</v>
      </c>
      <c r="EG596" s="13" t="n">
        <v>0.053911</v>
      </c>
      <c r="EH596" s="13" t="n">
        <v>0.040966</v>
      </c>
      <c r="EI596" s="13" t="n">
        <v>0.005233</v>
      </c>
      <c r="EJ596" s="13" t="n">
        <v>0.019264</v>
      </c>
      <c r="EK596" s="13" t="n">
        <v>0.135549</v>
      </c>
      <c r="EL596" s="13" t="n">
        <v>0.067697</v>
      </c>
      <c r="EM596" s="13" t="n">
        <v>0.004164</v>
      </c>
      <c r="EN596" s="13" t="n">
        <v>0.031611</v>
      </c>
      <c r="EO596" s="13" t="n">
        <v>-0.019813</v>
      </c>
      <c r="EP596" s="13" t="n">
        <v>0.037602</v>
      </c>
      <c r="EQ596" s="13" t="n">
        <v>-0.018649</v>
      </c>
      <c r="ER596" s="13" t="n">
        <v>0.047074</v>
      </c>
      <c r="ES596" s="13" t="n">
        <v>-0.012965</v>
      </c>
      <c r="ET596" s="13" t="n">
        <v>0.026925</v>
      </c>
      <c r="EU596" s="13" t="n">
        <v>-0.043898</v>
      </c>
      <c r="EV596" s="13" t="n">
        <v>0.049157</v>
      </c>
      <c r="EW596" s="13" t="n">
        <v>-0.074862</v>
      </c>
      <c r="EX596" s="13" t="n">
        <v>0.009118</v>
      </c>
      <c r="EY596" s="13" t="n">
        <v>-0.133336</v>
      </c>
      <c r="EZ596" s="13" t="n">
        <v>-0.004978</v>
      </c>
      <c r="FA596" s="13" t="n">
        <v>0.001746</v>
      </c>
      <c r="FB596" s="13" t="n">
        <v>-0.124799</v>
      </c>
      <c r="FC596" s="13" t="n">
        <v>-0.039308</v>
      </c>
      <c r="FD596" s="13" t="n">
        <v>-0.070351</v>
      </c>
      <c r="FE596" s="13" t="n">
        <v>0.130499</v>
      </c>
      <c r="FF596" s="13" t="n">
        <v>-0.023216</v>
      </c>
      <c r="FG596" s="13" t="n">
        <v>-0.090202</v>
      </c>
      <c r="FH596" s="13" t="n">
        <v>0.053736</v>
      </c>
      <c r="FI596" s="13" t="n">
        <v>0.048669</v>
      </c>
      <c r="FJ596" s="13" t="n">
        <v>-0.052265</v>
      </c>
      <c r="FK596" s="13" t="n">
        <v>0.117259</v>
      </c>
      <c r="FL596" s="13" t="n">
        <v>-0.019842</v>
      </c>
      <c r="FM596" s="13" t="n">
        <v>0.012199</v>
      </c>
      <c r="FN596" s="13" t="n">
        <v>-0.009812</v>
      </c>
      <c r="FO596" s="13" t="n">
        <v>0.008894</v>
      </c>
      <c r="FP596" s="13" t="n">
        <v>0.090874</v>
      </c>
      <c r="FQ596" s="13" t="n">
        <v>0.014205</v>
      </c>
      <c r="FR596" s="13" t="n">
        <v>-0.019595</v>
      </c>
      <c r="FS596" s="13" t="n">
        <v>-0.061965</v>
      </c>
      <c r="FT596" s="13" t="n">
        <v>-0.063279</v>
      </c>
      <c r="FU596" s="13" t="n">
        <v>0.099242</v>
      </c>
      <c r="FV596" s="13" t="n">
        <v>0.096129</v>
      </c>
      <c r="FW596" s="13" t="n">
        <v>-0.01973</v>
      </c>
      <c r="FX596" s="13" t="n">
        <v>0.076137</v>
      </c>
      <c r="FY596" s="13" t="n">
        <v>0.039414</v>
      </c>
      <c r="FZ596" s="13" t="n">
        <v>-0.059407</v>
      </c>
      <c r="GA596" s="13" t="n">
        <v>0.019381</v>
      </c>
      <c r="GB596" s="13" t="n">
        <v>-0.010354</v>
      </c>
      <c r="GC596" s="13" t="n">
        <v>0.033709</v>
      </c>
    </row>
    <row r="597" customFormat="false" ht="15" hidden="false" customHeight="false" outlineLevel="0" collapsed="false">
      <c r="B597" s="8" t="str">
        <f aca="false">Deals!B597</f>
        <v>Change Healthcare Inc.</v>
      </c>
      <c r="C597" s="12" t="n">
        <v>1</v>
      </c>
      <c r="D597" s="13" t="n">
        <v>0.007179</v>
      </c>
      <c r="E597" s="13" t="n">
        <v>-0.138988</v>
      </c>
      <c r="F597" s="13" t="n">
        <v>0.094371</v>
      </c>
      <c r="G597" s="13" t="n">
        <v>0.012103</v>
      </c>
      <c r="H597" s="13" t="n">
        <v>0.224963</v>
      </c>
      <c r="I597" s="13" t="n">
        <v>-0.053081</v>
      </c>
      <c r="J597" s="13" t="n">
        <v>-0.124356</v>
      </c>
      <c r="K597" s="13" t="n">
        <v>-0.264901</v>
      </c>
      <c r="L597" s="13" t="n">
        <v>0.165165</v>
      </c>
      <c r="M597" s="13" t="n">
        <v>0.072165</v>
      </c>
      <c r="N597" s="13" t="n">
        <v>-0.102564</v>
      </c>
      <c r="O597" s="13" t="n">
        <v>0.041071</v>
      </c>
      <c r="P597" s="13" t="n">
        <v>0.213551</v>
      </c>
      <c r="Q597" s="13" t="n">
        <v>0.025442</v>
      </c>
      <c r="R597" s="13" t="n">
        <v>-0.02481</v>
      </c>
      <c r="S597" s="13" t="n">
        <v>0.210601</v>
      </c>
      <c r="T597" s="13" t="n">
        <v>0.088733</v>
      </c>
      <c r="U597" s="13" t="n">
        <v>0.279357</v>
      </c>
      <c r="V597" s="13" t="n">
        <v>-0.041492</v>
      </c>
      <c r="W597" s="13" t="n">
        <v>-0.033669</v>
      </c>
      <c r="X597" s="13" t="n">
        <v>0.038462</v>
      </c>
      <c r="Y597" s="13" t="n">
        <v>0.021351</v>
      </c>
      <c r="Z597" s="13" t="n">
        <v>-0.017065</v>
      </c>
      <c r="AA597" s="13" t="n">
        <v>-0.057726</v>
      </c>
      <c r="AB597" s="13" t="n">
        <v>0.005527</v>
      </c>
      <c r="AC597" s="13" t="n">
        <v>-0.04077</v>
      </c>
      <c r="AD597" s="13" t="n">
        <v>0.028176</v>
      </c>
      <c r="AE597" s="13" t="n">
        <v>-0.058059</v>
      </c>
      <c r="AF597" s="13" t="n">
        <v>0.054241</v>
      </c>
      <c r="AG597" s="13" t="n">
        <v>-0.079514</v>
      </c>
      <c r="AH597" s="13" t="n">
        <v>0.088415</v>
      </c>
      <c r="AI597" s="13" t="n">
        <v>0.01774</v>
      </c>
      <c r="AJ597" s="13" t="n">
        <v>0.080734</v>
      </c>
      <c r="AK597" s="13" t="n">
        <v>0.022496</v>
      </c>
      <c r="AL597" s="13" t="n">
        <v>-0.042756</v>
      </c>
      <c r="AM597" s="13" t="n">
        <v>0.052472</v>
      </c>
      <c r="AN597" s="13" t="n">
        <v>0.012361</v>
      </c>
      <c r="AO597" s="13" t="n">
        <v>0.118844</v>
      </c>
      <c r="AP597" s="13" t="n">
        <v>0.104466</v>
      </c>
      <c r="AQ597" s="13" t="n">
        <v>0.004422</v>
      </c>
      <c r="AR597" s="13" t="n">
        <v>-0.070133</v>
      </c>
      <c r="AS597" s="13" t="n">
        <v>0.1231</v>
      </c>
      <c r="AT597" s="13" t="n">
        <v>-0.00465</v>
      </c>
      <c r="AU597" s="13" t="n">
        <v>-0.032965</v>
      </c>
      <c r="AV597" s="13" t="n">
        <v>-0.032649</v>
      </c>
      <c r="AW597" s="13" t="n">
        <v>0.019558</v>
      </c>
      <c r="AX597" s="13" t="n">
        <v>0.091615</v>
      </c>
      <c r="AY597" s="13" t="n">
        <v>0.061544</v>
      </c>
      <c r="AZ597" s="13" t="n">
        <v>-0.036861</v>
      </c>
      <c r="BA597" s="13" t="n">
        <v>-0.046311</v>
      </c>
      <c r="BB597" s="13" t="n">
        <v>-0.069716</v>
      </c>
      <c r="BC597" s="13" t="n">
        <v>0.086093</v>
      </c>
      <c r="BD597" s="13" t="n">
        <v>0.108974</v>
      </c>
      <c r="BE597" s="13" t="n">
        <v>-0.035745</v>
      </c>
      <c r="BF597" s="13" t="n">
        <v>0.06812</v>
      </c>
      <c r="BG597" s="13" t="n">
        <v>0.025352</v>
      </c>
      <c r="BH597" s="13" t="n">
        <v>-0.065718</v>
      </c>
      <c r="BI597" s="13" t="n">
        <v>0.052673</v>
      </c>
      <c r="BJ597" s="13" t="n">
        <v>-0.021843</v>
      </c>
      <c r="BK597" s="13" t="n">
        <v>0.098444</v>
      </c>
      <c r="BM597" s="13" t="n">
        <v>-0.047928</v>
      </c>
      <c r="BN597" s="13" t="n">
        <v>0.03855</v>
      </c>
      <c r="BO597" s="13" t="n">
        <v>0.017423</v>
      </c>
      <c r="BP597" s="13" t="n">
        <v>0.029992</v>
      </c>
      <c r="BQ597" s="13" t="n">
        <v>0.062799</v>
      </c>
      <c r="BR597" s="13" t="n">
        <v>-0.054286</v>
      </c>
      <c r="BS597" s="13" t="n">
        <v>-0.108629</v>
      </c>
      <c r="BT597" s="13" t="n">
        <v>-0.21823</v>
      </c>
      <c r="BU597" s="13" t="n">
        <v>0.125835</v>
      </c>
      <c r="BV597" s="13" t="n">
        <v>0.038045</v>
      </c>
      <c r="BW597" s="13" t="n">
        <v>0.037525</v>
      </c>
      <c r="BX597" s="13" t="n">
        <v>0.036019</v>
      </c>
      <c r="BY597" s="13" t="n">
        <v>0.045969</v>
      </c>
      <c r="BZ597" s="13" t="n">
        <v>-0.050916</v>
      </c>
      <c r="CA597" s="13" t="n">
        <v>0.024776</v>
      </c>
      <c r="CB597" s="13" t="n">
        <v>0.183297</v>
      </c>
      <c r="CC597" s="13" t="n">
        <v>0.08958</v>
      </c>
      <c r="CD597" s="13" t="n">
        <v>0.077042</v>
      </c>
      <c r="CE597" s="13" t="n">
        <v>0.09566</v>
      </c>
      <c r="CF597" s="13" t="n">
        <v>0.02182</v>
      </c>
      <c r="CG597" s="13" t="n">
        <v>0.023396</v>
      </c>
      <c r="CH597" s="13" t="n">
        <v>0.011055</v>
      </c>
      <c r="CI597" s="13" t="n">
        <v>0.012853</v>
      </c>
      <c r="CJ597" s="13" t="n">
        <v>-0.018155</v>
      </c>
      <c r="CK597" s="13" t="n">
        <v>0.013589</v>
      </c>
      <c r="CL597" s="13" t="n">
        <v>-0.034063</v>
      </c>
      <c r="CM597" s="13" t="n">
        <v>0.039859</v>
      </c>
      <c r="CN597" s="13" t="n">
        <v>0.0057</v>
      </c>
      <c r="CO597" s="13" t="n">
        <v>0.0589</v>
      </c>
      <c r="CP597" s="13" t="n">
        <v>-0.095829</v>
      </c>
      <c r="CQ597" s="13" t="n">
        <v>0.005483</v>
      </c>
      <c r="CR597" s="13" t="n">
        <v>0.017931</v>
      </c>
      <c r="CS597" s="13" t="n">
        <v>-0.080424</v>
      </c>
      <c r="CT597" s="13" t="n">
        <v>0.023442</v>
      </c>
      <c r="CU597" s="13" t="n">
        <v>-0.072115</v>
      </c>
      <c r="CV597" s="13" t="n">
        <v>0.115972</v>
      </c>
      <c r="CW597" s="13" t="n">
        <v>-0.044554</v>
      </c>
      <c r="CX597" s="13" t="n">
        <v>-0.114803</v>
      </c>
      <c r="CY597" s="13" t="n">
        <v>0.104466</v>
      </c>
      <c r="CZ597" s="13" t="n">
        <v>0.004422</v>
      </c>
      <c r="DA597" s="13" t="n">
        <v>-0.070133</v>
      </c>
      <c r="DB597" s="13" t="n">
        <v>0.1231</v>
      </c>
      <c r="DC597" s="13" t="n">
        <v>-0.00465</v>
      </c>
      <c r="DD597" s="13" t="n">
        <v>-0.032965</v>
      </c>
      <c r="DE597" s="13" t="n">
        <v>-0.032649</v>
      </c>
      <c r="DF597" s="13" t="n">
        <v>0.019558</v>
      </c>
      <c r="DG597" s="13" t="n">
        <v>0.091615</v>
      </c>
      <c r="DH597" s="13" t="n">
        <v>0.061544</v>
      </c>
      <c r="DI597" s="13" t="n">
        <v>-0.036861</v>
      </c>
      <c r="DJ597" s="13" t="n">
        <v>-0.046311</v>
      </c>
      <c r="DK597" s="13" t="n">
        <v>-0.069716</v>
      </c>
      <c r="DL597" s="13" t="n">
        <v>0.086093</v>
      </c>
      <c r="DM597" s="13" t="n">
        <v>0.108974</v>
      </c>
      <c r="DN597" s="13" t="n">
        <v>-0.035745</v>
      </c>
      <c r="DO597" s="13" t="n">
        <v>0.06812</v>
      </c>
      <c r="DP597" s="13" t="n">
        <v>0.025352</v>
      </c>
      <c r="DQ597" s="13" t="n">
        <v>-0.065718</v>
      </c>
      <c r="DR597" s="13" t="n">
        <v>0.052673</v>
      </c>
      <c r="DS597" s="13" t="n">
        <v>-0.021843</v>
      </c>
      <c r="DT597" s="13" t="n">
        <v>0.098444</v>
      </c>
      <c r="DV597" s="13" t="n">
        <v>-0.049638</v>
      </c>
      <c r="DW597" s="13" t="n">
        <v>0.039134</v>
      </c>
      <c r="DX597" s="13" t="n">
        <v>0.011202</v>
      </c>
      <c r="DY597" s="13" t="n">
        <v>0.027912</v>
      </c>
      <c r="DZ597" s="13" t="n">
        <v>0.083354</v>
      </c>
      <c r="EA597" s="13" t="n">
        <v>-0.059186</v>
      </c>
      <c r="EB597" s="13" t="n">
        <v>-0.109853</v>
      </c>
      <c r="EC597" s="13" t="n">
        <v>-0.227682</v>
      </c>
      <c r="ED597" s="13" t="n">
        <v>0.160596</v>
      </c>
      <c r="EE597" s="13" t="n">
        <v>0.052385</v>
      </c>
      <c r="EF597" s="13" t="n">
        <v>0.041493</v>
      </c>
      <c r="EG597" s="13" t="n">
        <v>0.029421</v>
      </c>
      <c r="EH597" s="13" t="n">
        <v>0.038437</v>
      </c>
      <c r="EI597" s="13" t="n">
        <v>-0.05288</v>
      </c>
      <c r="EJ597" s="13" t="n">
        <v>0.030608</v>
      </c>
      <c r="EK597" s="13" t="n">
        <v>0.193071</v>
      </c>
      <c r="EL597" s="13" t="n">
        <v>0.097805</v>
      </c>
      <c r="EM597" s="13" t="n">
        <v>0.082572</v>
      </c>
      <c r="EN597" s="13" t="n">
        <v>0.092176</v>
      </c>
      <c r="EO597" s="13" t="n">
        <v>0.032457</v>
      </c>
      <c r="EP597" s="13" t="n">
        <v>0.023833</v>
      </c>
      <c r="EQ597" s="13" t="n">
        <v>0.016413</v>
      </c>
      <c r="ER597" s="13" t="n">
        <v>0.003494</v>
      </c>
      <c r="ES597" s="13" t="n">
        <v>-0.023492</v>
      </c>
      <c r="ET597" s="13" t="n">
        <v>0.010659</v>
      </c>
      <c r="EU597" s="13" t="n">
        <v>-0.035282</v>
      </c>
      <c r="EV597" s="13" t="n">
        <v>0.041156</v>
      </c>
      <c r="EW597" s="13" t="n">
        <v>-0.003587</v>
      </c>
      <c r="EX597" s="13" t="n">
        <v>0.054826</v>
      </c>
      <c r="EY597" s="13" t="n">
        <v>-0.097752</v>
      </c>
      <c r="EZ597" s="13" t="n">
        <v>0.003239</v>
      </c>
      <c r="FA597" s="13" t="n">
        <v>0.007621</v>
      </c>
      <c r="FB597" s="13" t="n">
        <v>-0.080781</v>
      </c>
      <c r="FC597" s="13" t="n">
        <v>0.012501</v>
      </c>
      <c r="FD597" s="13" t="n">
        <v>-0.060414</v>
      </c>
      <c r="FE597" s="13" t="n">
        <v>0.113842</v>
      </c>
      <c r="FF597" s="13" t="n">
        <v>-0.039008</v>
      </c>
      <c r="FG597" s="13" t="n">
        <v>-0.119468</v>
      </c>
      <c r="FH597" s="13" t="n">
        <v>0.105606</v>
      </c>
      <c r="FI597" s="13" t="n">
        <v>0.003522</v>
      </c>
      <c r="FJ597" s="13" t="n">
        <v>-0.065539</v>
      </c>
      <c r="FK597" s="13" t="n">
        <v>0.134282</v>
      </c>
      <c r="FL597" s="13" t="n">
        <v>-0.02221</v>
      </c>
      <c r="FM597" s="13" t="n">
        <v>-0.049024</v>
      </c>
      <c r="FN597" s="13" t="n">
        <v>-0.025935</v>
      </c>
      <c r="FO597" s="13" t="n">
        <v>0.015862</v>
      </c>
      <c r="FP597" s="13" t="n">
        <v>0.096287</v>
      </c>
      <c r="FQ597" s="13" t="n">
        <v>0.061646</v>
      </c>
      <c r="FR597" s="13" t="n">
        <v>-0.040878</v>
      </c>
      <c r="FS597" s="13" t="n">
        <v>-0.054465</v>
      </c>
      <c r="FT597" s="13" t="n">
        <v>-0.078234</v>
      </c>
      <c r="FU597" s="13" t="n">
        <v>0.101981</v>
      </c>
      <c r="FV597" s="13" t="n">
        <v>0.125443</v>
      </c>
      <c r="FW597" s="13" t="n">
        <v>-0.045067</v>
      </c>
      <c r="FX597" s="13" t="n">
        <v>0.078133</v>
      </c>
      <c r="FY597" s="13" t="n">
        <v>0.031478</v>
      </c>
      <c r="FZ597" s="13" t="n">
        <v>-0.080992</v>
      </c>
      <c r="GA597" s="13" t="n">
        <v>0.054415</v>
      </c>
      <c r="GB597" s="13" t="n">
        <v>-0.025984</v>
      </c>
      <c r="GC597" s="13" t="n">
        <v>0.100317</v>
      </c>
    </row>
    <row r="598" customFormat="false" ht="15" hidden="false" customHeight="false" outlineLevel="0" collapsed="false">
      <c r="B598" s="8" t="str">
        <f aca="false">Deals!B598</f>
        <v>Kaman Corporation</v>
      </c>
      <c r="C598" s="12" t="n">
        <v>1</v>
      </c>
      <c r="D598" s="13" t="n">
        <v>0.02175</v>
      </c>
      <c r="E598" s="13" t="n">
        <v>-0.013286</v>
      </c>
      <c r="F598" s="13" t="n">
        <v>0.084029</v>
      </c>
      <c r="G598" s="13" t="n">
        <v>0.039623</v>
      </c>
      <c r="H598" s="13" t="n">
        <v>-0.063714</v>
      </c>
      <c r="I598" s="13" t="n">
        <v>-0.101426</v>
      </c>
      <c r="J598" s="13" t="n">
        <v>-0.302741</v>
      </c>
      <c r="K598" s="13" t="n">
        <v>0.007538</v>
      </c>
      <c r="L598" s="13" t="n">
        <v>0.031992</v>
      </c>
      <c r="M598" s="13" t="n">
        <v>0.045</v>
      </c>
      <c r="N598" s="13" t="n">
        <v>-0.050721</v>
      </c>
      <c r="O598" s="13" t="n">
        <v>0.171183</v>
      </c>
      <c r="P598" s="13" t="n">
        <v>-0.153081</v>
      </c>
      <c r="Q598" s="13" t="n">
        <v>0.017706</v>
      </c>
      <c r="R598" s="13" t="n">
        <v>0.318457</v>
      </c>
      <c r="S598" s="13" t="n">
        <v>0.096386</v>
      </c>
      <c r="T598" s="13" t="n">
        <v>-0.118502</v>
      </c>
      <c r="U598" s="13" t="n">
        <v>-0.033757</v>
      </c>
      <c r="V598" s="13" t="n">
        <v>0.058159</v>
      </c>
      <c r="W598" s="13" t="n">
        <v>0.040164</v>
      </c>
      <c r="X598" s="13" t="n">
        <v>0.00881</v>
      </c>
      <c r="Y598" s="13" t="n">
        <v>-0.059829</v>
      </c>
      <c r="Z598" s="13" t="n">
        <v>-0.12004</v>
      </c>
      <c r="AA598" s="13" t="n">
        <v>-0.118828</v>
      </c>
      <c r="AB598" s="13" t="n">
        <v>-0.082139</v>
      </c>
      <c r="AC598" s="13" t="n">
        <v>0.003364</v>
      </c>
      <c r="AD598" s="13" t="n">
        <v>0.033808</v>
      </c>
      <c r="AE598" s="13" t="n">
        <v>0.171622</v>
      </c>
      <c r="AF598" s="13" t="n">
        <v>-0.073696</v>
      </c>
      <c r="AG598" s="13" t="n">
        <v>0.086065</v>
      </c>
      <c r="AH598" s="13" t="n">
        <v>0.00622</v>
      </c>
      <c r="AI598" s="13" t="n">
        <v>-0.102806</v>
      </c>
      <c r="AJ598" s="13" t="n">
        <v>-0.071776</v>
      </c>
      <c r="AK598" s="13" t="n">
        <v>-0.131455</v>
      </c>
      <c r="AL598" s="13" t="n">
        <v>-0.01504</v>
      </c>
      <c r="AM598" s="13" t="n">
        <v>0.030539</v>
      </c>
      <c r="AN598" s="13" t="n">
        <v>-0.113178</v>
      </c>
      <c r="AO598" s="13" t="n">
        <v>0.149302</v>
      </c>
      <c r="AP598" s="13" t="n">
        <v>-0.365421</v>
      </c>
      <c r="AQ598" s="13" t="n">
        <v>0.104566</v>
      </c>
      <c r="AR598" s="13" t="n">
        <v>0.130942</v>
      </c>
      <c r="AS598" s="13" t="n">
        <v>0.030928</v>
      </c>
      <c r="AT598" s="13" t="n">
        <v>-0.113077</v>
      </c>
      <c r="AU598" s="13" t="n">
        <v>-0.034558</v>
      </c>
      <c r="AV598" s="13" t="n">
        <v>-0.05845</v>
      </c>
      <c r="AW598" s="13" t="n">
        <v>0.180462</v>
      </c>
      <c r="AX598" s="13" t="n">
        <v>-0.059186</v>
      </c>
      <c r="AY598" s="13" t="n">
        <v>-0.020096</v>
      </c>
      <c r="AZ598" s="13" t="n">
        <v>-0.115025</v>
      </c>
      <c r="BA598" s="13" t="n">
        <v>-0.052926</v>
      </c>
      <c r="BB598" s="13" t="n">
        <v>0.089199</v>
      </c>
      <c r="BC598" s="13" t="n">
        <v>0.191416</v>
      </c>
      <c r="BD598" s="13" t="n">
        <v>0.881002</v>
      </c>
      <c r="BE598" s="13" t="n">
        <v>0.01687</v>
      </c>
      <c r="BF598" s="13" t="n">
        <v>0.005676</v>
      </c>
      <c r="BG598" s="13" t="n">
        <v>-0.08132</v>
      </c>
      <c r="BH598" s="13" t="n">
        <v>0.03247</v>
      </c>
      <c r="BI598" s="13" t="n">
        <v>-0.016085</v>
      </c>
      <c r="BJ598" s="13" t="n">
        <v>0.096359</v>
      </c>
      <c r="BK598" s="13" t="n">
        <v>0.002008</v>
      </c>
      <c r="BM598" s="13" t="n">
        <v>0.020228</v>
      </c>
      <c r="BN598" s="13" t="n">
        <v>0.045545</v>
      </c>
      <c r="BO598" s="13" t="n">
        <v>0.034777</v>
      </c>
      <c r="BP598" s="13" t="n">
        <v>0.020253</v>
      </c>
      <c r="BQ598" s="13" t="n">
        <v>-0.022761</v>
      </c>
      <c r="BR598" s="13" t="n">
        <v>-0.082683</v>
      </c>
      <c r="BS598" s="13" t="n">
        <v>-0.18923</v>
      </c>
      <c r="BT598" s="13" t="n">
        <v>0.123242</v>
      </c>
      <c r="BU598" s="13" t="n">
        <v>0.073671</v>
      </c>
      <c r="BV598" s="13" t="n">
        <v>0.028131</v>
      </c>
      <c r="BW598" s="13" t="n">
        <v>0.035905</v>
      </c>
      <c r="BX598" s="13" t="n">
        <v>0.069178</v>
      </c>
      <c r="BY598" s="13" t="n">
        <v>-0.047385</v>
      </c>
      <c r="BZ598" s="13" t="n">
        <v>0.03365</v>
      </c>
      <c r="CA598" s="13" t="n">
        <v>0.188158</v>
      </c>
      <c r="CB598" s="13" t="n">
        <v>0.101547</v>
      </c>
      <c r="CC598" s="13" t="n">
        <v>0.049816</v>
      </c>
      <c r="CD598" s="13" t="n">
        <v>0.086155</v>
      </c>
      <c r="CE598" s="13" t="n">
        <v>-0.008262</v>
      </c>
      <c r="CF598" s="13" t="n">
        <v>0.015677</v>
      </c>
      <c r="CG598" s="13" t="n">
        <v>0.002446</v>
      </c>
      <c r="CH598" s="13" t="n">
        <v>0.035313</v>
      </c>
      <c r="CI598" s="13" t="n">
        <v>-0.028278</v>
      </c>
      <c r="CJ598" s="13" t="n">
        <v>0.024312</v>
      </c>
      <c r="CK598" s="13" t="n">
        <v>-0.041121</v>
      </c>
      <c r="CL598" s="13" t="n">
        <v>0.023534</v>
      </c>
      <c r="CM598" s="13" t="n">
        <v>-0.034555</v>
      </c>
      <c r="CN598" s="13" t="n">
        <v>0.001539</v>
      </c>
      <c r="CO598" s="13" t="n">
        <v>-0.116597</v>
      </c>
      <c r="CP598" s="13" t="n">
        <v>0.020508</v>
      </c>
      <c r="CQ598" s="13" t="n">
        <v>0.022185</v>
      </c>
      <c r="CR598" s="13" t="n">
        <v>-0.119564</v>
      </c>
      <c r="CS598" s="13" t="n">
        <v>-0.028738</v>
      </c>
      <c r="CT598" s="13" t="n">
        <v>-0.063921</v>
      </c>
      <c r="CU598" s="13" t="n">
        <v>0.135102</v>
      </c>
      <c r="CV598" s="13" t="n">
        <v>-0.007929</v>
      </c>
      <c r="CW598" s="13" t="n">
        <v>-0.088004</v>
      </c>
      <c r="CX598" s="13" t="n">
        <v>0.092762</v>
      </c>
      <c r="CY598" s="13" t="n">
        <v>-0.018141</v>
      </c>
      <c r="CZ598" s="13" t="n">
        <v>-0.073757</v>
      </c>
      <c r="DA598" s="13" t="n">
        <v>0.160132</v>
      </c>
      <c r="DB598" s="13" t="n">
        <v>-0.029084</v>
      </c>
      <c r="DC598" s="13" t="n">
        <v>-0.030294</v>
      </c>
      <c r="DD598" s="13" t="n">
        <v>0.000974</v>
      </c>
      <c r="DE598" s="13" t="n">
        <v>0.034374</v>
      </c>
      <c r="DF598" s="13" t="n">
        <v>0.071376</v>
      </c>
      <c r="DG598" s="13" t="n">
        <v>0.055658</v>
      </c>
      <c r="DH598" s="13" t="n">
        <v>-0.070227</v>
      </c>
      <c r="DI598" s="13" t="n">
        <v>-0.055895</v>
      </c>
      <c r="DJ598" s="13" t="n">
        <v>-0.076043</v>
      </c>
      <c r="DK598" s="13" t="n">
        <v>0.090818</v>
      </c>
      <c r="DL598" s="13" t="n">
        <v>0.141331</v>
      </c>
      <c r="DM598" s="13" t="n">
        <v>-0.03884</v>
      </c>
      <c r="DN598" s="13" t="n">
        <v>0.062772</v>
      </c>
      <c r="DO598" s="13" t="n">
        <v>0.020685</v>
      </c>
      <c r="DP598" s="13" t="n">
        <v>-0.08132</v>
      </c>
      <c r="DQ598" s="13" t="n">
        <v>0.03247</v>
      </c>
      <c r="DR598" s="13" t="n">
        <v>-0.016085</v>
      </c>
      <c r="DS598" s="13" t="n">
        <v>0.096359</v>
      </c>
      <c r="DT598" s="13" t="n">
        <v>0.002008</v>
      </c>
      <c r="DV598" s="13" t="n">
        <v>0.023966</v>
      </c>
      <c r="DW598" s="13" t="n">
        <v>0.044</v>
      </c>
      <c r="DX598" s="13" t="n">
        <v>0.042206</v>
      </c>
      <c r="DY598" s="13" t="n">
        <v>0.028126</v>
      </c>
      <c r="DZ598" s="13" t="n">
        <v>-0.03094</v>
      </c>
      <c r="EA598" s="13" t="n">
        <v>-0.085403</v>
      </c>
      <c r="EB598" s="13" t="n">
        <v>-0.202687</v>
      </c>
      <c r="EC598" s="13" t="n">
        <v>0.213269</v>
      </c>
      <c r="ED598" s="13" t="n">
        <v>0.06545</v>
      </c>
      <c r="EE598" s="13" t="n">
        <v>0.042922</v>
      </c>
      <c r="EF598" s="13" t="n">
        <v>0.025254</v>
      </c>
      <c r="EG598" s="13" t="n">
        <v>0.076086</v>
      </c>
      <c r="EH598" s="13" t="n">
        <v>-0.053883</v>
      </c>
      <c r="EI598" s="13" t="n">
        <v>0.035066</v>
      </c>
      <c r="EJ598" s="13" t="n">
        <v>0.203256</v>
      </c>
      <c r="EK598" s="13" t="n">
        <v>0.100877</v>
      </c>
      <c r="EL598" s="13" t="n">
        <v>0.053073</v>
      </c>
      <c r="EM598" s="13" t="n">
        <v>0.075831</v>
      </c>
      <c r="EN598" s="13" t="n">
        <v>-0.001805</v>
      </c>
      <c r="EO598" s="13" t="n">
        <v>0.008333</v>
      </c>
      <c r="EP598" s="13" t="n">
        <v>-0.008533</v>
      </c>
      <c r="EQ598" s="13" t="n">
        <v>0.032572</v>
      </c>
      <c r="ER598" s="13" t="n">
        <v>-0.030216</v>
      </c>
      <c r="ES598" s="13" t="n">
        <v>0.020798</v>
      </c>
      <c r="ET598" s="13" t="n">
        <v>-0.040113</v>
      </c>
      <c r="EU598" s="13" t="n">
        <v>0.024885</v>
      </c>
      <c r="EV598" s="13" t="n">
        <v>-0.052054</v>
      </c>
      <c r="EW598" s="13" t="n">
        <v>0.002106</v>
      </c>
      <c r="EX598" s="13" t="n">
        <v>-0.122474</v>
      </c>
      <c r="EY598" s="13" t="n">
        <v>0.004163</v>
      </c>
      <c r="EZ598" s="13" t="n">
        <v>0.029007</v>
      </c>
      <c r="FA598" s="13" t="n">
        <v>-0.150847</v>
      </c>
      <c r="FB598" s="13" t="n">
        <v>-0.038851</v>
      </c>
      <c r="FC598" s="13" t="n">
        <v>-0.043457</v>
      </c>
      <c r="FD598" s="13" t="n">
        <v>0.133239</v>
      </c>
      <c r="FE598" s="13" t="n">
        <v>0.00337</v>
      </c>
      <c r="FF598" s="13" t="n">
        <v>-0.088268</v>
      </c>
      <c r="FG598" s="13" t="n">
        <v>0.09263</v>
      </c>
      <c r="FH598" s="13" t="n">
        <v>-0.008961</v>
      </c>
      <c r="FI598" s="13" t="n">
        <v>-0.073196</v>
      </c>
      <c r="FJ598" s="13" t="n">
        <v>0.179925</v>
      </c>
      <c r="FK598" s="13" t="n">
        <v>-0.037455</v>
      </c>
      <c r="FL598" s="13" t="n">
        <v>-0.045087</v>
      </c>
      <c r="FM598" s="13" t="n">
        <v>-0.007067</v>
      </c>
      <c r="FN598" s="13" t="n">
        <v>0.026671</v>
      </c>
      <c r="FO598" s="13" t="n">
        <v>0.081708</v>
      </c>
      <c r="FP598" s="13" t="n">
        <v>0.048745</v>
      </c>
      <c r="FQ598" s="13" t="n">
        <v>-0.067184</v>
      </c>
      <c r="FR598" s="13" t="n">
        <v>-0.056578</v>
      </c>
      <c r="FS598" s="13" t="n">
        <v>-0.086289</v>
      </c>
      <c r="FT598" s="13" t="n">
        <v>0.096397</v>
      </c>
      <c r="FU598" s="13" t="n">
        <v>0.143956</v>
      </c>
      <c r="FV598" s="13" t="n">
        <v>-0.055801</v>
      </c>
      <c r="FW598" s="13" t="n">
        <v>0.059786</v>
      </c>
      <c r="FX598" s="13" t="n">
        <v>0.003677</v>
      </c>
      <c r="FY598" s="13" t="n">
        <v>-0.079926</v>
      </c>
      <c r="FZ598" s="13" t="n">
        <v>0.024106</v>
      </c>
      <c r="GA598" s="13" t="n">
        <v>-0.027662</v>
      </c>
      <c r="GB598" s="13" t="n">
        <v>0.104449</v>
      </c>
      <c r="GC598" s="13" t="n">
        <v>-0.005668</v>
      </c>
    </row>
    <row r="599" customFormat="false" ht="15" hidden="false" customHeight="false" outlineLevel="0" collapsed="false">
      <c r="B599" s="8" t="str">
        <f aca="false">Deals!B599</f>
        <v>Quaker Chemical Corporation</v>
      </c>
      <c r="C599" s="12" t="n">
        <v>1</v>
      </c>
      <c r="D599" s="13" t="n">
        <v>-0.004532</v>
      </c>
      <c r="E599" s="13" t="n">
        <v>-0.030827</v>
      </c>
      <c r="F599" s="13" t="n">
        <v>-0.023875</v>
      </c>
      <c r="G599" s="13" t="n">
        <v>0.102459</v>
      </c>
      <c r="H599" s="13" t="n">
        <v>0.011458</v>
      </c>
      <c r="I599" s="13" t="n">
        <v>-0.050897</v>
      </c>
      <c r="J599" s="13" t="n">
        <v>-0.198578</v>
      </c>
      <c r="K599" s="13" t="n">
        <v>0.207673</v>
      </c>
      <c r="L599" s="13" t="n">
        <v>0.123126</v>
      </c>
      <c r="M599" s="13" t="n">
        <v>0.086626</v>
      </c>
      <c r="N599" s="13" t="n">
        <v>0.047051</v>
      </c>
      <c r="O599" s="13" t="n">
        <v>-0.020619</v>
      </c>
      <c r="P599" s="13" t="n">
        <v>-0.054158</v>
      </c>
      <c r="Q599" s="13" t="n">
        <v>0.063853</v>
      </c>
      <c r="R599" s="13" t="n">
        <v>0.294617</v>
      </c>
      <c r="S599" s="13" t="n">
        <v>0.02587</v>
      </c>
      <c r="T599" s="13" t="n">
        <v>0.036051</v>
      </c>
      <c r="U599" s="13" t="n">
        <v>0.077252</v>
      </c>
      <c r="V599" s="13" t="n">
        <v>-0.136731</v>
      </c>
      <c r="W599" s="13" t="n">
        <v>-0.004205</v>
      </c>
      <c r="X599" s="13" t="n">
        <v>0.000825</v>
      </c>
      <c r="Y599" s="13" t="n">
        <v>-0.022099</v>
      </c>
      <c r="Z599" s="13" t="n">
        <v>0.063009</v>
      </c>
      <c r="AA599" s="13" t="n">
        <v>0.029316</v>
      </c>
      <c r="AB599" s="13" t="n">
        <v>-0.082587</v>
      </c>
      <c r="AC599" s="13" t="n">
        <v>0.035904</v>
      </c>
      <c r="AD599" s="13" t="n">
        <v>-0.073178</v>
      </c>
      <c r="AE599" s="13" t="n">
        <v>0.012859</v>
      </c>
      <c r="AF599" s="13" t="n">
        <v>-0.091841</v>
      </c>
      <c r="AG599" s="13" t="n">
        <v>-0.112636</v>
      </c>
      <c r="AH599" s="13" t="n">
        <v>-0.068962</v>
      </c>
      <c r="AI599" s="13" t="n">
        <v>-0.056044</v>
      </c>
      <c r="AJ599" s="13" t="n">
        <v>-0.038781</v>
      </c>
      <c r="AK599" s="13" t="n">
        <v>-0.04399</v>
      </c>
      <c r="AL599" s="13" t="n">
        <v>0.087647</v>
      </c>
      <c r="AM599" s="13" t="n">
        <v>0.074656</v>
      </c>
      <c r="AN599" s="13" t="n">
        <v>-0.171753</v>
      </c>
      <c r="AO599" s="13" t="n">
        <v>0.129485</v>
      </c>
      <c r="AP599" s="13" t="n">
        <v>0.209973</v>
      </c>
      <c r="AQ599" s="13" t="n">
        <v>-0.151888</v>
      </c>
      <c r="AR599" s="13" t="n">
        <v>0.182175</v>
      </c>
      <c r="AS599" s="13" t="n">
        <v>-0.005537</v>
      </c>
      <c r="AT599" s="13" t="n">
        <v>0.011084</v>
      </c>
      <c r="AU599" s="13" t="n">
        <v>-0.054989</v>
      </c>
      <c r="AV599" s="13" t="n">
        <v>0.017039</v>
      </c>
      <c r="AW599" s="13" t="n">
        <v>0.026816</v>
      </c>
      <c r="AX599" s="13" t="n">
        <v>0.030349</v>
      </c>
      <c r="AY599" s="13" t="n">
        <v>-0.114283</v>
      </c>
      <c r="AZ599" s="13" t="n">
        <v>-0.09849</v>
      </c>
      <c r="BA599" s="13" t="n">
        <v>-0.098906</v>
      </c>
      <c r="BB599" s="13" t="n">
        <v>0.244016</v>
      </c>
      <c r="BC599" s="13" t="n">
        <v>0.193691</v>
      </c>
      <c r="BD599" s="13" t="n">
        <v>-0.107886</v>
      </c>
      <c r="BE599" s="13" t="n">
        <v>0.055597</v>
      </c>
      <c r="BF599" s="13" t="n">
        <v>0.023691</v>
      </c>
      <c r="BG599" s="13" t="n">
        <v>-0.088989</v>
      </c>
      <c r="BH599" s="13" t="n">
        <v>-0.02777</v>
      </c>
      <c r="BI599" s="13" t="n">
        <v>-0.06424</v>
      </c>
      <c r="BJ599" s="13" t="n">
        <v>0.072628</v>
      </c>
      <c r="BK599" s="13" t="n">
        <v>-0.067742</v>
      </c>
      <c r="BM599" s="13" t="n">
        <v>-0.033039</v>
      </c>
      <c r="BN599" s="13" t="n">
        <v>0.038854</v>
      </c>
      <c r="BO599" s="13" t="n">
        <v>0.07419</v>
      </c>
      <c r="BP599" s="13" t="n">
        <v>0.002582</v>
      </c>
      <c r="BQ599" s="13" t="n">
        <v>-0.010175</v>
      </c>
      <c r="BR599" s="13" t="n">
        <v>-0.066114</v>
      </c>
      <c r="BS599" s="13" t="n">
        <v>-0.177333</v>
      </c>
      <c r="BT599" s="13" t="n">
        <v>0.175214</v>
      </c>
      <c r="BU599" s="13" t="n">
        <v>0.124257</v>
      </c>
      <c r="BV599" s="13" t="n">
        <v>0.046007</v>
      </c>
      <c r="BW599" s="13" t="n">
        <v>0.011045</v>
      </c>
      <c r="BX599" s="13" t="n">
        <v>0.084196</v>
      </c>
      <c r="BY599" s="13" t="n">
        <v>-0.031087</v>
      </c>
      <c r="BZ599" s="13" t="n">
        <v>0.030388</v>
      </c>
      <c r="CA599" s="13" t="n">
        <v>0.207556</v>
      </c>
      <c r="CB599" s="13" t="n">
        <v>0.12645</v>
      </c>
      <c r="CC599" s="13" t="n">
        <v>0.024415</v>
      </c>
      <c r="CD599" s="13" t="n">
        <v>-0.000483</v>
      </c>
      <c r="CE599" s="13" t="n">
        <v>-0.047837</v>
      </c>
      <c r="CF599" s="13" t="n">
        <v>0.02869</v>
      </c>
      <c r="CG599" s="13" t="n">
        <v>-0.033421</v>
      </c>
      <c r="CH599" s="13" t="n">
        <v>0.054695</v>
      </c>
      <c r="CI599" s="13" t="n">
        <v>-0.02501</v>
      </c>
      <c r="CJ599" s="13" t="n">
        <v>0.019022</v>
      </c>
      <c r="CK599" s="13" t="n">
        <v>-0.038561</v>
      </c>
      <c r="CL599" s="13" t="n">
        <v>0.046626</v>
      </c>
      <c r="CM599" s="13" t="n">
        <v>-0.08576</v>
      </c>
      <c r="CN599" s="13" t="n">
        <v>0.000968</v>
      </c>
      <c r="CO599" s="13" t="n">
        <v>-0.142109</v>
      </c>
      <c r="CP599" s="13" t="n">
        <v>-0.007716</v>
      </c>
      <c r="CQ599" s="13" t="n">
        <v>0.017833</v>
      </c>
      <c r="CR599" s="13" t="n">
        <v>-0.117955</v>
      </c>
      <c r="CS599" s="13" t="n">
        <v>-0.053077</v>
      </c>
      <c r="CT599" s="13" t="n">
        <v>-0.044319</v>
      </c>
      <c r="CU599" s="13" t="n">
        <v>0.116268</v>
      </c>
      <c r="CV599" s="13" t="n">
        <v>-0.038541</v>
      </c>
      <c r="CW599" s="13" t="n">
        <v>-0.088512</v>
      </c>
      <c r="CX599" s="13" t="n">
        <v>0.034639</v>
      </c>
      <c r="CY599" s="13" t="n">
        <v>0.031372</v>
      </c>
      <c r="CZ599" s="13" t="n">
        <v>-0.043533</v>
      </c>
      <c r="DA599" s="13" t="n">
        <v>0.106176</v>
      </c>
      <c r="DB599" s="13" t="n">
        <v>-0.003618</v>
      </c>
      <c r="DC599" s="13" t="n">
        <v>-0.008652</v>
      </c>
      <c r="DD599" s="13" t="n">
        <v>-0.032515</v>
      </c>
      <c r="DE599" s="13" t="n">
        <v>0.010489</v>
      </c>
      <c r="DF599" s="13" t="n">
        <v>0.068229</v>
      </c>
      <c r="DG599" s="13" t="n">
        <v>0.053331</v>
      </c>
      <c r="DH599" s="13" t="n">
        <v>-0.053394</v>
      </c>
      <c r="DI599" s="13" t="n">
        <v>-0.058727</v>
      </c>
      <c r="DJ599" s="13" t="n">
        <v>-0.073528</v>
      </c>
      <c r="DK599" s="13" t="n">
        <v>0.111124</v>
      </c>
      <c r="DL599" s="13" t="n">
        <v>0.103291</v>
      </c>
      <c r="DM599" s="13" t="n">
        <v>-0.042161</v>
      </c>
      <c r="DN599" s="13" t="n">
        <v>0.032515</v>
      </c>
      <c r="DO599" s="13" t="n">
        <v>0.006384</v>
      </c>
      <c r="DP599" s="13" t="n">
        <v>-0.06286</v>
      </c>
      <c r="DQ599" s="13" t="n">
        <v>0.046483</v>
      </c>
      <c r="DR599" s="13" t="n">
        <v>0.028059</v>
      </c>
      <c r="DS599" s="13" t="n">
        <v>0.064974</v>
      </c>
      <c r="DT599" s="13" t="n">
        <v>-0.001472</v>
      </c>
      <c r="DV599" s="13" t="n">
        <v>-0.027706</v>
      </c>
      <c r="DW599" s="13" t="n">
        <v>0.049115</v>
      </c>
      <c r="DX599" s="13" t="n">
        <v>0.074613</v>
      </c>
      <c r="DY599" s="13" t="n">
        <v>0.002853</v>
      </c>
      <c r="DZ599" s="13" t="n">
        <v>-0.004408</v>
      </c>
      <c r="EA599" s="13" t="n">
        <v>-0.062037</v>
      </c>
      <c r="EB599" s="13" t="n">
        <v>-0.189678</v>
      </c>
      <c r="EC599" s="13" t="n">
        <v>0.196761</v>
      </c>
      <c r="ED599" s="13" t="n">
        <v>0.118762</v>
      </c>
      <c r="EE599" s="13" t="n">
        <v>0.046814</v>
      </c>
      <c r="EF599" s="13" t="n">
        <v>0.008228</v>
      </c>
      <c r="EG599" s="13" t="n">
        <v>0.084717</v>
      </c>
      <c r="EH599" s="13" t="n">
        <v>-0.030373</v>
      </c>
      <c r="EI599" s="13" t="n">
        <v>0.034269</v>
      </c>
      <c r="EJ599" s="13" t="n">
        <v>0.21392</v>
      </c>
      <c r="EK599" s="13" t="n">
        <v>0.129432</v>
      </c>
      <c r="EL599" s="13" t="n">
        <v>0.017059</v>
      </c>
      <c r="EM599" s="13" t="n">
        <v>0.021424</v>
      </c>
      <c r="EN599" s="13" t="n">
        <v>-0.036464</v>
      </c>
      <c r="EO599" s="13" t="n">
        <v>0.030769</v>
      </c>
      <c r="EP599" s="13" t="n">
        <v>-0.028421</v>
      </c>
      <c r="EQ599" s="13" t="n">
        <v>0.061708</v>
      </c>
      <c r="ER599" s="13" t="n">
        <v>-0.023545</v>
      </c>
      <c r="ES599" s="13" t="n">
        <v>0.015868</v>
      </c>
      <c r="ET599" s="13" t="n">
        <v>-0.039964</v>
      </c>
      <c r="EU599" s="13" t="n">
        <v>0.047113</v>
      </c>
      <c r="EV599" s="13" t="n">
        <v>-0.084736</v>
      </c>
      <c r="EW599" s="13" t="n">
        <v>-0.003415</v>
      </c>
      <c r="EX599" s="13" t="n">
        <v>-0.141596</v>
      </c>
      <c r="EY599" s="13" t="n">
        <v>-0.016339</v>
      </c>
      <c r="EZ599" s="13" t="n">
        <v>0.004296</v>
      </c>
      <c r="FA599" s="13" t="n">
        <v>-0.138311</v>
      </c>
      <c r="FB599" s="13" t="n">
        <v>-0.045222</v>
      </c>
      <c r="FC599" s="13" t="n">
        <v>-0.046504</v>
      </c>
      <c r="FD599" s="13" t="n">
        <v>0.116767</v>
      </c>
      <c r="FE599" s="13" t="n">
        <v>-0.030875</v>
      </c>
      <c r="FF599" s="13" t="n">
        <v>-0.092886</v>
      </c>
      <c r="FG599" s="13" t="n">
        <v>0.038196</v>
      </c>
      <c r="FH599" s="13" t="n">
        <v>0.031364</v>
      </c>
      <c r="FI599" s="13" t="n">
        <v>-0.050589</v>
      </c>
      <c r="FJ599" s="13" t="n">
        <v>0.12749</v>
      </c>
      <c r="FK599" s="13" t="n">
        <v>-0.008377</v>
      </c>
      <c r="FL599" s="13" t="n">
        <v>-0.018392</v>
      </c>
      <c r="FM599" s="13" t="n">
        <v>-0.031244</v>
      </c>
      <c r="FN599" s="13" t="n">
        <v>0.024876</v>
      </c>
      <c r="FO599" s="13" t="n">
        <v>0.074528</v>
      </c>
      <c r="FP599" s="13" t="n">
        <v>0.058153</v>
      </c>
      <c r="FQ599" s="13" t="n">
        <v>-0.055866</v>
      </c>
      <c r="FR599" s="13" t="n">
        <v>-0.061774</v>
      </c>
      <c r="FS599" s="13" t="n">
        <v>-0.07758</v>
      </c>
      <c r="FT599" s="13" t="n">
        <v>0.128905</v>
      </c>
      <c r="FU599" s="13" t="n">
        <v>0.115622</v>
      </c>
      <c r="FV599" s="13" t="n">
        <v>-0.04519</v>
      </c>
      <c r="FW599" s="13" t="n">
        <v>0.029184</v>
      </c>
      <c r="FX599" s="13" t="n">
        <v>0.003445</v>
      </c>
      <c r="FY599" s="13" t="n">
        <v>-0.066565</v>
      </c>
      <c r="FZ599" s="13" t="n">
        <v>0.07274</v>
      </c>
      <c r="GA599" s="13" t="n">
        <v>0.026772</v>
      </c>
      <c r="GB599" s="13" t="n">
        <v>0.068904</v>
      </c>
      <c r="GC599" s="13" t="n">
        <v>-0.001826</v>
      </c>
    </row>
    <row r="600" customFormat="false" ht="15" hidden="false" customHeight="false" outlineLevel="0" collapsed="false">
      <c r="B600" s="8" t="str">
        <f aca="false">Deals!B600</f>
        <v>Option Care Health, Inc.</v>
      </c>
      <c r="C600" s="12" t="n">
        <v>1</v>
      </c>
      <c r="D600" s="13" t="n">
        <v>-0.085714</v>
      </c>
      <c r="E600" s="13" t="n">
        <v>0.10625</v>
      </c>
      <c r="F600" s="13" t="n">
        <v>-0.121469</v>
      </c>
      <c r="G600" s="13" t="n">
        <v>0.199357</v>
      </c>
      <c r="H600" s="13" t="n">
        <v>0.120643</v>
      </c>
      <c r="I600" s="13" t="n">
        <v>-0.084809</v>
      </c>
      <c r="J600" s="13" t="n">
        <v>-0.357966</v>
      </c>
      <c r="K600" s="13" t="n">
        <v>0.510032</v>
      </c>
      <c r="L600" s="13" t="n">
        <v>0.062937</v>
      </c>
      <c r="M600" s="13" t="n">
        <v>-0.086842</v>
      </c>
      <c r="N600" s="13" t="n">
        <v>-0.151297</v>
      </c>
      <c r="O600" s="13" t="n">
        <v>-0.013582</v>
      </c>
      <c r="P600" s="13" t="n">
        <v>0.150602</v>
      </c>
      <c r="Q600" s="13" t="n">
        <v>-0.002992</v>
      </c>
      <c r="R600" s="13" t="n">
        <v>0.181545</v>
      </c>
      <c r="S600" s="13" t="n">
        <v>-0.006984</v>
      </c>
      <c r="T600" s="13" t="n">
        <v>0.181586</v>
      </c>
      <c r="U600" s="13" t="n">
        <v>0.03842</v>
      </c>
      <c r="V600" s="13" t="n">
        <v>-0.07556</v>
      </c>
      <c r="W600" s="13" t="n">
        <v>0.075536</v>
      </c>
      <c r="X600" s="13" t="n">
        <v>-0.038784</v>
      </c>
      <c r="Y600" s="13" t="n">
        <v>0.192475</v>
      </c>
      <c r="Z600" s="13" t="n">
        <v>-0.052583</v>
      </c>
      <c r="AA600" s="13" t="n">
        <v>0.291023</v>
      </c>
      <c r="AB600" s="13" t="n">
        <v>-0.093084</v>
      </c>
      <c r="AC600" s="13" t="n">
        <v>0.126546</v>
      </c>
      <c r="AD600" s="13" t="n">
        <v>-0.073911</v>
      </c>
      <c r="AE600" s="13" t="n">
        <v>0.123667</v>
      </c>
      <c r="AF600" s="13" t="n">
        <v>-0.17827</v>
      </c>
      <c r="AG600" s="13" t="n">
        <v>0.0997</v>
      </c>
      <c r="AH600" s="13" t="n">
        <v>0.111284</v>
      </c>
      <c r="AI600" s="13" t="n">
        <v>0.046218</v>
      </c>
      <c r="AJ600" s="13" t="n">
        <v>0.016064</v>
      </c>
      <c r="AK600" s="13" t="n">
        <v>-0.084651</v>
      </c>
      <c r="AL600" s="13" t="n">
        <v>0.209068</v>
      </c>
      <c r="AM600" s="13" t="n">
        <v>-0.078571</v>
      </c>
      <c r="AN600" s="13" t="n">
        <v>0.016473</v>
      </c>
      <c r="AO600" s="13" t="n">
        <v>-0.038449</v>
      </c>
      <c r="AP600" s="13" t="n">
        <v>-0.004957</v>
      </c>
      <c r="AQ600" s="13" t="n">
        <v>-0.000664</v>
      </c>
      <c r="AR600" s="13" t="n">
        <v>-0.040545</v>
      </c>
      <c r="AS600" s="13" t="n">
        <v>0.062348</v>
      </c>
      <c r="AT600" s="13" t="n">
        <v>0.035866</v>
      </c>
      <c r="AU600" s="13" t="n">
        <v>0.011961</v>
      </c>
      <c r="AV600" s="13" t="n">
        <v>-0.143079</v>
      </c>
      <c r="AW600" s="13" t="n">
        <v>0.17931</v>
      </c>
      <c r="AX600" s="13" t="n">
        <v>0.039705</v>
      </c>
      <c r="AY600" s="13" t="n">
        <v>0.031083</v>
      </c>
      <c r="AZ600" s="13" t="n">
        <v>-0.071203</v>
      </c>
      <c r="BA600" s="13" t="n">
        <v>-0.142813</v>
      </c>
      <c r="BB600" s="13" t="n">
        <v>0.072845</v>
      </c>
      <c r="BC600" s="13" t="n">
        <v>0.132437</v>
      </c>
      <c r="BD600" s="13" t="n">
        <v>-0.072722</v>
      </c>
      <c r="BE600" s="13" t="n">
        <v>0.032971</v>
      </c>
      <c r="BF600" s="13" t="n">
        <v>0.039355</v>
      </c>
      <c r="BG600" s="13" t="n">
        <v>-0.108825</v>
      </c>
      <c r="BH600" s="13" t="n">
        <v>-0.002342</v>
      </c>
      <c r="BI600" s="13" t="n">
        <v>-0.071093</v>
      </c>
      <c r="BJ600" s="13" t="n">
        <v>0.071841</v>
      </c>
      <c r="BK600" s="13" t="n">
        <v>0.078478</v>
      </c>
      <c r="BM600" s="13" t="n">
        <v>0.079525</v>
      </c>
      <c r="BN600" s="13" t="n">
        <v>-0.005728</v>
      </c>
      <c r="BO600" s="13" t="n">
        <v>0.040045</v>
      </c>
      <c r="BP600" s="13" t="n">
        <v>0.070372</v>
      </c>
      <c r="BQ600" s="13" t="n">
        <v>-0.096911</v>
      </c>
      <c r="BR600" s="13" t="n">
        <v>-0.084809</v>
      </c>
      <c r="BS600" s="13" t="n">
        <v>-0.276923</v>
      </c>
      <c r="BT600" s="13" t="n">
        <v>0.15782</v>
      </c>
      <c r="BU600" s="13" t="n">
        <v>0.041402</v>
      </c>
      <c r="BV600" s="13" t="n">
        <v>0.064665</v>
      </c>
      <c r="BW600" s="13" t="n">
        <v>0.036497</v>
      </c>
      <c r="BX600" s="13" t="n">
        <v>0.060696</v>
      </c>
      <c r="BY600" s="13" t="n">
        <v>-0.032792</v>
      </c>
      <c r="BZ600" s="13" t="n">
        <v>0.012595</v>
      </c>
      <c r="CA600" s="13" t="n">
        <v>0.245286</v>
      </c>
      <c r="CB600" s="13" t="n">
        <v>0.07451</v>
      </c>
      <c r="CC600" s="13" t="n">
        <v>0.412114</v>
      </c>
      <c r="CD600" s="13" t="n">
        <v>-0.035384</v>
      </c>
      <c r="CE600" s="13" t="n">
        <v>0.117823</v>
      </c>
      <c r="CF600" s="13" t="n">
        <v>-0.010157</v>
      </c>
      <c r="CG600" s="13" t="n">
        <v>0.107327</v>
      </c>
      <c r="CH600" s="13" t="n">
        <v>0.037629</v>
      </c>
      <c r="CI600" s="13" t="n">
        <v>-0.015695</v>
      </c>
      <c r="CJ600" s="13" t="n">
        <v>0.03808</v>
      </c>
      <c r="CK600" s="13" t="n">
        <v>0.000428</v>
      </c>
      <c r="CL600" s="13" t="n">
        <v>0.041354</v>
      </c>
      <c r="CM600" s="13" t="n">
        <v>-0.033466</v>
      </c>
      <c r="CN600" s="13" t="n">
        <v>0.034385</v>
      </c>
      <c r="CO600" s="13" t="n">
        <v>-0.019091</v>
      </c>
      <c r="CP600" s="13" t="n">
        <v>0.029208</v>
      </c>
      <c r="CQ600" s="13" t="n">
        <v>0.024942</v>
      </c>
      <c r="CR600" s="13" t="n">
        <v>-0.040798</v>
      </c>
      <c r="CS600" s="13" t="n">
        <v>0.029279</v>
      </c>
      <c r="CT600" s="13" t="n">
        <v>-0.099199</v>
      </c>
      <c r="CU600" s="13" t="n">
        <v>0.058975</v>
      </c>
      <c r="CV600" s="13" t="n">
        <v>-0.003345</v>
      </c>
      <c r="CW600" s="13" t="n">
        <v>-0.092831</v>
      </c>
      <c r="CX600" s="13" t="n">
        <v>0.099183</v>
      </c>
      <c r="CY600" s="13" t="n">
        <v>0.015688</v>
      </c>
      <c r="CZ600" s="13" t="n">
        <v>-0.034399</v>
      </c>
      <c r="DA600" s="13" t="n">
        <v>0.071003</v>
      </c>
      <c r="DB600" s="13" t="n">
        <v>-0.010212</v>
      </c>
      <c r="DC600" s="13" t="n">
        <v>-0.096968</v>
      </c>
      <c r="DD600" s="13" t="n">
        <v>-0.041692</v>
      </c>
      <c r="DE600" s="13" t="n">
        <v>-0.018759</v>
      </c>
      <c r="DF600" s="13" t="n">
        <v>0.071504</v>
      </c>
      <c r="DG600" s="13" t="n">
        <v>0.104731</v>
      </c>
      <c r="DH600" s="13" t="n">
        <v>-0.076887</v>
      </c>
      <c r="DI600" s="13" t="n">
        <v>-0.059078</v>
      </c>
      <c r="DJ600" s="13" t="n">
        <v>-0.078456</v>
      </c>
      <c r="DK600" s="13" t="n">
        <v>0.07131</v>
      </c>
      <c r="DL600" s="13" t="n">
        <v>0.15025</v>
      </c>
      <c r="DM600" s="13" t="n">
        <v>-0.035734</v>
      </c>
      <c r="DN600" s="13" t="n">
        <v>0.043465</v>
      </c>
      <c r="DO600" s="13" t="n">
        <v>0.047526</v>
      </c>
      <c r="DP600" s="13" t="n">
        <v>-0.075752</v>
      </c>
      <c r="DQ600" s="13" t="n">
        <v>0.043204</v>
      </c>
      <c r="DR600" s="13" t="n">
        <v>-0.025702</v>
      </c>
      <c r="DS600" s="13" t="n">
        <v>0.145137</v>
      </c>
      <c r="DT600" s="13" t="n">
        <v>-0.021203</v>
      </c>
      <c r="DV600" s="13" t="n">
        <v>0.056801</v>
      </c>
      <c r="DW600" s="13" t="n">
        <v>-0.028552</v>
      </c>
      <c r="DX600" s="13" t="n">
        <v>0.016991</v>
      </c>
      <c r="DY600" s="13" t="n">
        <v>0.080169</v>
      </c>
      <c r="DZ600" s="13" t="n">
        <v>-0.013171</v>
      </c>
      <c r="EA600" s="13" t="n">
        <v>-0.067954</v>
      </c>
      <c r="EB600" s="13" t="n">
        <v>-0.266897</v>
      </c>
      <c r="EC600" s="13" t="n">
        <v>0.20596</v>
      </c>
      <c r="ED600" s="13" t="n">
        <v>0.073257</v>
      </c>
      <c r="EE600" s="13" t="n">
        <v>0.145066</v>
      </c>
      <c r="EF600" s="13" t="n">
        <v>0.049638</v>
      </c>
      <c r="EG600" s="13" t="n">
        <v>0.036972</v>
      </c>
      <c r="EH600" s="13" t="n">
        <v>-0.017021</v>
      </c>
      <c r="EI600" s="13" t="n">
        <v>0.019086</v>
      </c>
      <c r="EJ600" s="13" t="n">
        <v>0.26159</v>
      </c>
      <c r="EK600" s="13" t="n">
        <v>0.097557</v>
      </c>
      <c r="EL600" s="13" t="n">
        <v>0.284845</v>
      </c>
      <c r="EM600" s="13" t="n">
        <v>0.128665</v>
      </c>
      <c r="EN600" s="13" t="n">
        <v>0.046507</v>
      </c>
      <c r="EO600" s="13" t="n">
        <v>-0.004233</v>
      </c>
      <c r="EP600" s="13" t="n">
        <v>0.062602</v>
      </c>
      <c r="EQ600" s="13" t="n">
        <v>0.061298</v>
      </c>
      <c r="ER600" s="13" t="n">
        <v>-0.016461</v>
      </c>
      <c r="ES600" s="13" t="n">
        <v>0.0263</v>
      </c>
      <c r="ET600" s="13" t="n">
        <v>0.001292</v>
      </c>
      <c r="EU600" s="13" t="n">
        <v>0.028219</v>
      </c>
      <c r="EV600" s="13" t="n">
        <v>-0.035104</v>
      </c>
      <c r="EW600" s="13" t="n">
        <v>0.015844</v>
      </c>
      <c r="EX600" s="13" t="n">
        <v>-0.018371</v>
      </c>
      <c r="EY600" s="13" t="n">
        <v>0.016085</v>
      </c>
      <c r="EZ600" s="13" t="n">
        <v>0.017487</v>
      </c>
      <c r="FA600" s="13" t="n">
        <v>-0.049066</v>
      </c>
      <c r="FB600" s="13" t="n">
        <v>-0.002746</v>
      </c>
      <c r="FC600" s="13" t="n">
        <v>-0.076071</v>
      </c>
      <c r="FD600" s="13" t="n">
        <v>0.038029</v>
      </c>
      <c r="FE600" s="13" t="n">
        <v>0.00642</v>
      </c>
      <c r="FF600" s="13" t="n">
        <v>-0.118368</v>
      </c>
      <c r="FG600" s="13" t="n">
        <v>0.060375</v>
      </c>
      <c r="FH600" s="13" t="n">
        <v>-0.007672</v>
      </c>
      <c r="FI600" s="13" t="n">
        <v>-0.046204</v>
      </c>
      <c r="FJ600" s="13" t="n">
        <v>0.168055</v>
      </c>
      <c r="FK600" s="13" t="n">
        <v>-0.035842</v>
      </c>
      <c r="FL600" s="13" t="n">
        <v>-0.088333</v>
      </c>
      <c r="FM600" s="13" t="n">
        <v>-0.028705</v>
      </c>
      <c r="FN600" s="13" t="n">
        <v>-0.004111</v>
      </c>
      <c r="FO600" s="13" t="n">
        <v>0.057559</v>
      </c>
      <c r="FP600" s="13" t="n">
        <v>0.065658</v>
      </c>
      <c r="FQ600" s="13" t="n">
        <v>-0.078492</v>
      </c>
      <c r="FR600" s="13" t="n">
        <v>-0.071479</v>
      </c>
      <c r="FS600" s="13" t="n">
        <v>-0.083379</v>
      </c>
      <c r="FT600" s="13" t="n">
        <v>0.049842</v>
      </c>
      <c r="FU600" s="13" t="n">
        <v>0.129295</v>
      </c>
      <c r="FV600" s="13" t="n">
        <v>-0.007747</v>
      </c>
      <c r="FW600" s="13" t="n">
        <v>0.050661</v>
      </c>
      <c r="FX600" s="13" t="n">
        <v>0.031632</v>
      </c>
      <c r="FY600" s="13" t="n">
        <v>-0.072511</v>
      </c>
      <c r="FZ600" s="13" t="n">
        <v>0.083515</v>
      </c>
      <c r="GA600" s="13" t="n">
        <v>-0.04613</v>
      </c>
      <c r="GB600" s="13" t="n">
        <v>0.074418</v>
      </c>
      <c r="GC600" s="13" t="n">
        <v>-0.03696</v>
      </c>
    </row>
    <row r="601" customFormat="false" ht="15" hidden="false" customHeight="false" outlineLevel="0" collapsed="false">
      <c r="B601" s="8" t="str">
        <f aca="false">Deals!B601</f>
        <v>Extreme Networks, Inc.</v>
      </c>
      <c r="C601" s="12" t="n">
        <v>1</v>
      </c>
      <c r="D601" s="13" t="n">
        <v>0.08982</v>
      </c>
      <c r="E601" s="13" t="n">
        <v>-0.115385</v>
      </c>
      <c r="F601" s="13" t="n">
        <v>0.091615</v>
      </c>
      <c r="G601" s="13" t="n">
        <v>0.048364</v>
      </c>
      <c r="H601" s="13" t="n">
        <v>-0.199457</v>
      </c>
      <c r="I601" s="13" t="n">
        <v>-0.147458</v>
      </c>
      <c r="J601" s="13" t="n">
        <v>-0.385686</v>
      </c>
      <c r="K601" s="13" t="n">
        <v>0.100324</v>
      </c>
      <c r="L601" s="13" t="n">
        <v>-0.029412</v>
      </c>
      <c r="M601" s="13" t="n">
        <v>0.315152</v>
      </c>
      <c r="N601" s="13" t="n">
        <v>0.048387</v>
      </c>
      <c r="O601" s="13" t="n">
        <v>-0.03956</v>
      </c>
      <c r="P601" s="13" t="n">
        <v>-0.080092</v>
      </c>
      <c r="Q601" s="13" t="n">
        <v>0.00995</v>
      </c>
      <c r="R601" s="13" t="n">
        <v>0.384236</v>
      </c>
      <c r="S601" s="13" t="n">
        <v>0.225979</v>
      </c>
      <c r="T601" s="13" t="n">
        <v>0.174165</v>
      </c>
      <c r="U601" s="13" t="n">
        <v>0.133498</v>
      </c>
      <c r="V601" s="13" t="n">
        <v>-0.045802</v>
      </c>
      <c r="W601" s="13" t="n">
        <v>0.300571</v>
      </c>
      <c r="X601" s="13" t="n">
        <v>0.005272</v>
      </c>
      <c r="Y601" s="13" t="n">
        <v>-0.024476</v>
      </c>
      <c r="Z601" s="13" t="n">
        <v>-0.013441</v>
      </c>
      <c r="AA601" s="13" t="n">
        <v>-0.016349</v>
      </c>
      <c r="AB601" s="13" t="n">
        <v>-0.090489</v>
      </c>
      <c r="AC601" s="13" t="n">
        <v>-0.00203</v>
      </c>
      <c r="AD601" s="13" t="n">
        <v>0.373347</v>
      </c>
      <c r="AE601" s="13" t="n">
        <v>0.162963</v>
      </c>
      <c r="AF601" s="13" t="n">
        <v>-0.19172</v>
      </c>
      <c r="AG601" s="13" t="n">
        <v>-0.094563</v>
      </c>
      <c r="AH601" s="13" t="n">
        <v>0.062663</v>
      </c>
      <c r="AI601" s="13" t="n">
        <v>-0.213759</v>
      </c>
      <c r="AJ601" s="13" t="n">
        <v>0.033333</v>
      </c>
      <c r="AK601" s="13" t="n">
        <v>-0.100806</v>
      </c>
      <c r="AL601" s="13" t="n">
        <v>0.466368</v>
      </c>
      <c r="AM601" s="13" t="n">
        <v>0.095566</v>
      </c>
      <c r="AN601" s="13" t="n">
        <v>-0.087927</v>
      </c>
      <c r="AO601" s="13" t="n">
        <v>0.372609</v>
      </c>
      <c r="AP601" s="13" t="n">
        <v>0.168896</v>
      </c>
      <c r="AQ601" s="13" t="n">
        <v>-0.126848</v>
      </c>
      <c r="AR601" s="13" t="n">
        <v>-0.015292</v>
      </c>
      <c r="AS601" s="13" t="n">
        <v>0.03827</v>
      </c>
      <c r="AT601" s="13" t="n">
        <v>0.021368</v>
      </c>
      <c r="AU601" s="13" t="n">
        <v>-0.070084</v>
      </c>
      <c r="AV601" s="13" t="n">
        <v>0.158605</v>
      </c>
      <c r="AW601" s="13" t="n">
        <v>0.264563</v>
      </c>
      <c r="AX601" s="13" t="n">
        <v>0.020729</v>
      </c>
      <c r="AY601" s="13" t="n">
        <v>0.032343</v>
      </c>
      <c r="AZ601" s="13" t="n">
        <v>-0.118033</v>
      </c>
      <c r="BA601" s="13" t="n">
        <v>-0.148286</v>
      </c>
      <c r="BB601" s="13" t="n">
        <v>-0.217265</v>
      </c>
      <c r="BC601" s="13" t="n">
        <v>0.092937</v>
      </c>
      <c r="BD601" s="13" t="n">
        <v>-0.234127</v>
      </c>
      <c r="BE601" s="13" t="n">
        <v>-0.064397</v>
      </c>
      <c r="BF601" s="13" t="n">
        <v>-0.087025</v>
      </c>
      <c r="BG601" s="13" t="n">
        <v>-0.029463</v>
      </c>
      <c r="BH601" s="13" t="n">
        <v>-0.004464</v>
      </c>
      <c r="BI601" s="13" t="n">
        <v>0.206278</v>
      </c>
      <c r="BJ601" s="13" t="n">
        <v>0.063197</v>
      </c>
      <c r="BK601" s="13" t="n">
        <v>0.101399</v>
      </c>
      <c r="BM601" s="13" t="n">
        <v>-0.016157</v>
      </c>
      <c r="BN601" s="13" t="n">
        <v>0.036256</v>
      </c>
      <c r="BO601" s="13" t="n">
        <v>0.080028</v>
      </c>
      <c r="BP601" s="13" t="n">
        <v>0.039635</v>
      </c>
      <c r="BQ601" s="13" t="n">
        <v>-0.02818</v>
      </c>
      <c r="BR601" s="13" t="n">
        <v>-0.076341</v>
      </c>
      <c r="BS601" s="13" t="n">
        <v>-0.193604</v>
      </c>
      <c r="BT601" s="13" t="n">
        <v>0.193768</v>
      </c>
      <c r="BU601" s="13" t="n">
        <v>0.102705</v>
      </c>
      <c r="BV601" s="13" t="n">
        <v>0.05686</v>
      </c>
      <c r="BW601" s="13" t="n">
        <v>0.007253</v>
      </c>
      <c r="BX601" s="13" t="n">
        <v>0.079862</v>
      </c>
      <c r="BY601" s="13" t="n">
        <v>0.003401</v>
      </c>
      <c r="BZ601" s="13" t="n">
        <v>-0.019809</v>
      </c>
      <c r="CA601" s="13" t="n">
        <v>0.214791</v>
      </c>
      <c r="CB601" s="13" t="n">
        <v>0.115065</v>
      </c>
      <c r="CC601" s="13" t="n">
        <v>0.116678</v>
      </c>
      <c r="CD601" s="13" t="n">
        <v>0.040745</v>
      </c>
      <c r="CE601" s="13" t="n">
        <v>-0.048473</v>
      </c>
      <c r="CF601" s="13" t="n">
        <v>0.032353</v>
      </c>
      <c r="CG601" s="13" t="n">
        <v>-0.025949</v>
      </c>
      <c r="CH601" s="13" t="n">
        <v>0.06983</v>
      </c>
      <c r="CI601" s="13" t="n">
        <v>-0.075376</v>
      </c>
      <c r="CJ601" s="13" t="n">
        <v>0.020545</v>
      </c>
      <c r="CK601" s="13" t="n">
        <v>-0.052806</v>
      </c>
      <c r="CL601" s="13" t="n">
        <v>0.024457</v>
      </c>
      <c r="CM601" s="13" t="n">
        <v>-0.080613</v>
      </c>
      <c r="CN601" s="13" t="n">
        <v>-0.005266</v>
      </c>
      <c r="CO601" s="13" t="n">
        <v>-0.163775</v>
      </c>
      <c r="CP601" s="13" t="n">
        <v>-0.001611</v>
      </c>
      <c r="CQ601" s="13" t="n">
        <v>0.012199</v>
      </c>
      <c r="CR601" s="13" t="n">
        <v>-0.180685</v>
      </c>
      <c r="CS601" s="13" t="n">
        <v>-0.032766</v>
      </c>
      <c r="CT601" s="13" t="n">
        <v>-0.019338</v>
      </c>
      <c r="CU601" s="13" t="n">
        <v>0.128546</v>
      </c>
      <c r="CV601" s="13" t="n">
        <v>0.036743</v>
      </c>
      <c r="CW601" s="13" t="n">
        <v>-0.088022</v>
      </c>
      <c r="CX601" s="13" t="n">
        <v>0.076143</v>
      </c>
      <c r="CY601" s="13" t="n">
        <v>-0.002315</v>
      </c>
      <c r="CZ601" s="13" t="n">
        <v>-0.050589</v>
      </c>
      <c r="DA601" s="13" t="n">
        <v>0.141421</v>
      </c>
      <c r="DB601" s="13" t="n">
        <v>-0.040665</v>
      </c>
      <c r="DC601" s="13" t="n">
        <v>-0.034632</v>
      </c>
      <c r="DD601" s="13" t="n">
        <v>-0.027967</v>
      </c>
      <c r="DE601" s="13" t="n">
        <v>0.012513</v>
      </c>
      <c r="DF601" s="13" t="n">
        <v>0.070349</v>
      </c>
      <c r="DG601" s="13" t="n">
        <v>0.041532</v>
      </c>
      <c r="DH601" s="13" t="n">
        <v>-0.071954</v>
      </c>
      <c r="DI601" s="13" t="n">
        <v>-0.091371</v>
      </c>
      <c r="DJ601" s="13" t="n">
        <v>-0.101457</v>
      </c>
      <c r="DK601" s="13" t="n">
        <v>0.108746</v>
      </c>
      <c r="DL601" s="13" t="n">
        <v>0.122171</v>
      </c>
      <c r="DM601" s="13" t="n">
        <v>-0.039346</v>
      </c>
      <c r="DN601" s="13" t="n">
        <v>0.094637</v>
      </c>
      <c r="DO601" s="13" t="n">
        <v>0.003944</v>
      </c>
      <c r="DP601" s="13" t="n">
        <v>-0.069152</v>
      </c>
      <c r="DQ601" s="13" t="n">
        <v>0.019278</v>
      </c>
      <c r="DR601" s="13" t="n">
        <v>-0.016837</v>
      </c>
      <c r="DS601" s="13" t="n">
        <v>0.075097</v>
      </c>
      <c r="DT601" s="13" t="n">
        <v>0.006764</v>
      </c>
      <c r="DV601" s="13" t="n">
        <v>-0.007693</v>
      </c>
      <c r="DW601" s="13" t="n">
        <v>0.029804</v>
      </c>
      <c r="DX601" s="13" t="n">
        <v>0.120162</v>
      </c>
      <c r="DY601" s="13" t="n">
        <v>0.049735</v>
      </c>
      <c r="DZ601" s="13" t="n">
        <v>-0.026751</v>
      </c>
      <c r="EA601" s="13" t="n">
        <v>-0.068025</v>
      </c>
      <c r="EB601" s="13" t="n">
        <v>-0.203745</v>
      </c>
      <c r="EC601" s="13" t="n">
        <v>0.199644</v>
      </c>
      <c r="ED601" s="13" t="n">
        <v>0.10533</v>
      </c>
      <c r="EE601" s="13" t="n">
        <v>0.060359</v>
      </c>
      <c r="EF601" s="13" t="n">
        <v>0.001874</v>
      </c>
      <c r="EG601" s="13" t="n">
        <v>0.087533</v>
      </c>
      <c r="EH601" s="13" t="n">
        <v>-0.011573</v>
      </c>
      <c r="EI601" s="13" t="n">
        <v>-0.028636</v>
      </c>
      <c r="EJ601" s="13" t="n">
        <v>0.206308</v>
      </c>
      <c r="EK601" s="13" t="n">
        <v>0.094331</v>
      </c>
      <c r="EL601" s="13" t="n">
        <v>0.112618</v>
      </c>
      <c r="EM601" s="13" t="n">
        <v>0.051624</v>
      </c>
      <c r="EN601" s="13" t="n">
        <v>-0.046095</v>
      </c>
      <c r="EO601" s="13" t="n">
        <v>0.028573</v>
      </c>
      <c r="EP601" s="13" t="n">
        <v>-0.026132</v>
      </c>
      <c r="EQ601" s="13" t="n">
        <v>0.06635</v>
      </c>
      <c r="ER601" s="13" t="n">
        <v>-0.076813</v>
      </c>
      <c r="ES601" s="13" t="n">
        <v>0.018217</v>
      </c>
      <c r="ET601" s="13" t="n">
        <v>-0.053317</v>
      </c>
      <c r="EU601" s="13" t="n">
        <v>0.021146</v>
      </c>
      <c r="EV601" s="13" t="n">
        <v>-0.091985</v>
      </c>
      <c r="EW601" s="13" t="n">
        <v>-0.014805</v>
      </c>
      <c r="EX601" s="13" t="n">
        <v>-0.173369</v>
      </c>
      <c r="EY601" s="13" t="n">
        <v>-0.012789</v>
      </c>
      <c r="EZ601" s="13" t="n">
        <v>0.018464</v>
      </c>
      <c r="FA601" s="13" t="n">
        <v>-0.198696</v>
      </c>
      <c r="FB601" s="13" t="n">
        <v>-0.057167</v>
      </c>
      <c r="FC601" s="13" t="n">
        <v>-0.02625</v>
      </c>
      <c r="FD601" s="13" t="n">
        <v>0.129928</v>
      </c>
      <c r="FE601" s="13" t="n">
        <v>0.030138</v>
      </c>
      <c r="FF601" s="13" t="n">
        <v>-0.081445</v>
      </c>
      <c r="FG601" s="13" t="n">
        <v>0.087294</v>
      </c>
      <c r="FH601" s="13" t="n">
        <v>-0.006501</v>
      </c>
      <c r="FI601" s="13" t="n">
        <v>-0.051629</v>
      </c>
      <c r="FJ601" s="13" t="n">
        <v>0.164361</v>
      </c>
      <c r="FK601" s="13" t="n">
        <v>-0.049102</v>
      </c>
      <c r="FL601" s="13" t="n">
        <v>-0.042333</v>
      </c>
      <c r="FM601" s="13" t="n">
        <v>-0.043651</v>
      </c>
      <c r="FN601" s="13" t="n">
        <v>0.027983</v>
      </c>
      <c r="FO601" s="13" t="n">
        <v>0.075292</v>
      </c>
      <c r="FP601" s="13" t="n">
        <v>0.041174</v>
      </c>
      <c r="FQ601" s="13" t="n">
        <v>-0.071456</v>
      </c>
      <c r="FR601" s="13" t="n">
        <v>-0.098155</v>
      </c>
      <c r="FS601" s="13" t="n">
        <v>-0.110132</v>
      </c>
      <c r="FT601" s="13" t="n">
        <v>0.107279</v>
      </c>
      <c r="FU601" s="13" t="n">
        <v>0.142226</v>
      </c>
      <c r="FV601" s="13" t="n">
        <v>-0.046726</v>
      </c>
      <c r="FW601" s="13" t="n">
        <v>0.099012</v>
      </c>
      <c r="FX601" s="13" t="n">
        <v>-0.006566</v>
      </c>
      <c r="FY601" s="13" t="n">
        <v>-0.088553</v>
      </c>
      <c r="FZ601" s="13" t="n">
        <v>0.04379</v>
      </c>
      <c r="GA601" s="13" t="n">
        <v>-0.01381</v>
      </c>
      <c r="GB601" s="13" t="n">
        <v>0.076992</v>
      </c>
      <c r="GC601" s="13" t="n">
        <v>-0.007169</v>
      </c>
    </row>
    <row r="602" customFormat="false" ht="15" hidden="false" customHeight="false" outlineLevel="0" collapsed="false">
      <c r="B602" s="8" t="str">
        <f aca="false">Deals!B602</f>
        <v>salesforce.com, inc.</v>
      </c>
      <c r="C602" s="12" t="n">
        <v>1</v>
      </c>
      <c r="D602" s="13" t="n">
        <v>-0.048888</v>
      </c>
      <c r="E602" s="13" t="n">
        <v>0.054231</v>
      </c>
      <c r="F602" s="13" t="n">
        <v>0.040897</v>
      </c>
      <c r="G602" s="13" t="n">
        <v>-0.001535</v>
      </c>
      <c r="H602" s="13" t="n">
        <v>0.120942</v>
      </c>
      <c r="I602" s="13" t="n">
        <v>-0.065328</v>
      </c>
      <c r="J602" s="13" t="n">
        <v>-0.155047</v>
      </c>
      <c r="K602" s="13" t="n">
        <v>0.124809</v>
      </c>
      <c r="L602" s="13" t="n">
        <v>0.079284</v>
      </c>
      <c r="M602" s="13" t="n">
        <v>0.071743</v>
      </c>
      <c r="N602" s="13" t="n">
        <v>0.040143</v>
      </c>
      <c r="O602" s="13" t="n">
        <v>0.399281</v>
      </c>
      <c r="P602" s="13" t="n">
        <v>-0.078232</v>
      </c>
      <c r="Q602" s="13" t="n">
        <v>-0.0758</v>
      </c>
      <c r="R602" s="13" t="n">
        <v>0.058251</v>
      </c>
      <c r="S602" s="13" t="n">
        <v>-0.09467</v>
      </c>
      <c r="T602" s="13" t="n">
        <v>0.013616</v>
      </c>
      <c r="U602" s="13" t="n">
        <v>-0.040167</v>
      </c>
      <c r="V602" s="13" t="n">
        <v>-0.021386</v>
      </c>
      <c r="W602" s="13" t="n">
        <v>0.087082</v>
      </c>
      <c r="X602" s="13" t="n">
        <v>0.033779</v>
      </c>
      <c r="Y602" s="13" t="n">
        <v>0.025913</v>
      </c>
      <c r="Z602" s="13" t="n">
        <v>-0.00958</v>
      </c>
      <c r="AA602" s="13" t="n">
        <v>0.096474</v>
      </c>
      <c r="AB602" s="13" t="n">
        <v>0.02243</v>
      </c>
      <c r="AC602" s="13" t="n">
        <v>0.10497</v>
      </c>
      <c r="AD602" s="13" t="n">
        <v>-0.049151</v>
      </c>
      <c r="AE602" s="13" t="n">
        <v>-0.108191</v>
      </c>
      <c r="AF602" s="13" t="n">
        <v>-0.084602</v>
      </c>
      <c r="AG602" s="13" t="n">
        <v>-0.095001</v>
      </c>
      <c r="AH602" s="13" t="n">
        <v>0.008502</v>
      </c>
      <c r="AI602" s="13" t="n">
        <v>-0.171345</v>
      </c>
      <c r="AJ602" s="13" t="n">
        <v>-0.089235</v>
      </c>
      <c r="AK602" s="13" t="n">
        <v>0.029955</v>
      </c>
      <c r="AL602" s="13" t="n">
        <v>0.115002</v>
      </c>
      <c r="AM602" s="13" t="n">
        <v>-0.151614</v>
      </c>
      <c r="AN602" s="13" t="n">
        <v>-0.078657</v>
      </c>
      <c r="AO602" s="13" t="n">
        <v>0.130353</v>
      </c>
      <c r="AP602" s="13" t="n">
        <v>-0.014392</v>
      </c>
      <c r="AQ602" s="13" t="n">
        <v>-0.172605</v>
      </c>
      <c r="AR602" s="13" t="n">
        <v>0.266838</v>
      </c>
      <c r="AS602" s="13" t="n">
        <v>-0.025957</v>
      </c>
      <c r="AT602" s="13" t="n">
        <v>0.221075</v>
      </c>
      <c r="AU602" s="13" t="n">
        <v>-0.007058</v>
      </c>
      <c r="AV602" s="13" t="n">
        <v>0.126078</v>
      </c>
      <c r="AW602" s="13" t="n">
        <v>-0.054257</v>
      </c>
      <c r="AX602" s="13" t="n">
        <v>0.065086</v>
      </c>
      <c r="AY602" s="13" t="n">
        <v>-0.015777</v>
      </c>
      <c r="AZ602" s="13" t="n">
        <v>-0.084349</v>
      </c>
      <c r="BA602" s="13" t="n">
        <v>-0.009616</v>
      </c>
      <c r="BB602" s="13" t="n">
        <v>0.254295</v>
      </c>
      <c r="BC602" s="13" t="n">
        <v>0.044621</v>
      </c>
      <c r="BD602" s="13" t="n">
        <v>0.068215</v>
      </c>
      <c r="BE602" s="13" t="n">
        <v>0.098652</v>
      </c>
      <c r="BF602" s="13" t="n">
        <v>-0.023444</v>
      </c>
      <c r="BG602" s="13" t="n">
        <v>-0.107046</v>
      </c>
      <c r="BH602" s="13" t="n">
        <v>-0.128281</v>
      </c>
      <c r="BI602" s="13" t="n">
        <v>0.096656</v>
      </c>
      <c r="BJ602" s="13" t="n">
        <v>0.006612</v>
      </c>
      <c r="BK602" s="13" t="n">
        <v>-0.022798</v>
      </c>
      <c r="BM602" s="13" t="n">
        <v>0.004095</v>
      </c>
      <c r="BN602" s="13" t="n">
        <v>0.03018</v>
      </c>
      <c r="BO602" s="13" t="n">
        <v>0.038716</v>
      </c>
      <c r="BP602" s="13" t="n">
        <v>0.036704</v>
      </c>
      <c r="BQ602" s="13" t="n">
        <v>0.024594</v>
      </c>
      <c r="BR602" s="13" t="n">
        <v>-0.07027</v>
      </c>
      <c r="BS602" s="13" t="n">
        <v>-0.077815</v>
      </c>
      <c r="BT602" s="13" t="n">
        <v>0.140905</v>
      </c>
      <c r="BU602" s="13" t="n">
        <v>0.056438</v>
      </c>
      <c r="BV602" s="13" t="n">
        <v>0.050972</v>
      </c>
      <c r="BW602" s="13" t="n">
        <v>0.07725</v>
      </c>
      <c r="BX602" s="13" t="n">
        <v>0.107972</v>
      </c>
      <c r="BY602" s="13" t="n">
        <v>-0.045521</v>
      </c>
      <c r="BZ602" s="13" t="n">
        <v>-0.045743</v>
      </c>
      <c r="CA602" s="13" t="n">
        <v>0.107281</v>
      </c>
      <c r="CB602" s="13" t="n">
        <v>0.053002</v>
      </c>
      <c r="CC602" s="13" t="n">
        <v>-0.009351</v>
      </c>
      <c r="CD602" s="13" t="n">
        <v>-0.005854</v>
      </c>
      <c r="CE602" s="13" t="n">
        <v>0.01839</v>
      </c>
      <c r="CF602" s="13" t="n">
        <v>0.059373</v>
      </c>
      <c r="CG602" s="13" t="n">
        <v>-0.013515</v>
      </c>
      <c r="CH602" s="13" t="n">
        <v>0.057192</v>
      </c>
      <c r="CI602" s="13" t="n">
        <v>0.032936</v>
      </c>
      <c r="CJ602" s="13" t="n">
        <v>0.033156</v>
      </c>
      <c r="CK602" s="13" t="n">
        <v>-0.052802</v>
      </c>
      <c r="CL602" s="13" t="n">
        <v>0.089956</v>
      </c>
      <c r="CM602" s="13" t="n">
        <v>0.012325</v>
      </c>
      <c r="CN602" s="13" t="n">
        <v>0.021218</v>
      </c>
      <c r="CO602" s="13" t="n">
        <v>-0.077613</v>
      </c>
      <c r="CP602" s="13" t="n">
        <v>-0.033277</v>
      </c>
      <c r="CQ602" s="13" t="n">
        <v>0.048718</v>
      </c>
      <c r="CR602" s="13" t="n">
        <v>-0.10863</v>
      </c>
      <c r="CS602" s="13" t="n">
        <v>-0.030079</v>
      </c>
      <c r="CT602" s="13" t="n">
        <v>-0.078069</v>
      </c>
      <c r="CU602" s="13" t="n">
        <v>0.127169</v>
      </c>
      <c r="CV602" s="13" t="n">
        <v>-0.053498</v>
      </c>
      <c r="CW602" s="13" t="n">
        <v>-0.100388</v>
      </c>
      <c r="CX602" s="13" t="n">
        <v>0.052883</v>
      </c>
      <c r="CY602" s="13" t="n">
        <v>0.047454</v>
      </c>
      <c r="CZ602" s="13" t="n">
        <v>-0.082033</v>
      </c>
      <c r="DA602" s="13" t="n">
        <v>0.087217</v>
      </c>
      <c r="DB602" s="13" t="n">
        <v>-0.01317</v>
      </c>
      <c r="DC602" s="13" t="n">
        <v>0.081256</v>
      </c>
      <c r="DD602" s="13" t="n">
        <v>0.01129</v>
      </c>
      <c r="DE602" s="13" t="n">
        <v>0.054991</v>
      </c>
      <c r="DF602" s="13" t="n">
        <v>0.072447</v>
      </c>
      <c r="DG602" s="13" t="n">
        <v>0.023838</v>
      </c>
      <c r="DH602" s="13" t="n">
        <v>-0.008326</v>
      </c>
      <c r="DI602" s="13" t="n">
        <v>-0.05542</v>
      </c>
      <c r="DJ602" s="13" t="n">
        <v>-0.009954</v>
      </c>
      <c r="DK602" s="13" t="n">
        <v>0.098907</v>
      </c>
      <c r="DL602" s="13" t="n">
        <v>0.037524</v>
      </c>
      <c r="DM602" s="13" t="n">
        <v>0.022668</v>
      </c>
      <c r="DN602" s="13" t="n">
        <v>0.060191</v>
      </c>
      <c r="DO602" s="13" t="n">
        <v>0.016533</v>
      </c>
      <c r="DP602" s="13" t="n">
        <v>-0.040193</v>
      </c>
      <c r="DQ602" s="13" t="n">
        <v>0.059598</v>
      </c>
      <c r="DR602" s="13" t="n">
        <v>0.061092</v>
      </c>
      <c r="DS602" s="13" t="n">
        <v>-0.008513</v>
      </c>
      <c r="DT602" s="13" t="n">
        <v>0.021543</v>
      </c>
      <c r="DV602" s="13" t="n">
        <v>-0.000523</v>
      </c>
      <c r="DW602" s="13" t="n">
        <v>0.022992</v>
      </c>
      <c r="DX602" s="13" t="n">
        <v>0.041412</v>
      </c>
      <c r="DY602" s="13" t="n">
        <v>0.025775</v>
      </c>
      <c r="DZ602" s="13" t="n">
        <v>0.005438</v>
      </c>
      <c r="EA602" s="13" t="n">
        <v>-0.070463</v>
      </c>
      <c r="EB602" s="13" t="n">
        <v>-0.11985</v>
      </c>
      <c r="EC602" s="13" t="n">
        <v>0.139924</v>
      </c>
      <c r="ED602" s="13" t="n">
        <v>0.089001</v>
      </c>
      <c r="EE602" s="13" t="n">
        <v>0.018928</v>
      </c>
      <c r="EF602" s="13" t="n">
        <v>0.070143</v>
      </c>
      <c r="EG602" s="13" t="n">
        <v>0.054124</v>
      </c>
      <c r="EH602" s="13" t="n">
        <v>-0.020604</v>
      </c>
      <c r="EI602" s="13" t="n">
        <v>-0.021628</v>
      </c>
      <c r="EJ602" s="13" t="n">
        <v>0.130555</v>
      </c>
      <c r="EK602" s="13" t="n">
        <v>0.041795</v>
      </c>
      <c r="EL602" s="13" t="n">
        <v>-0.018249</v>
      </c>
      <c r="EM602" s="13" t="n">
        <v>0.019443</v>
      </c>
      <c r="EN602" s="13" t="n">
        <v>0.020896</v>
      </c>
      <c r="EO602" s="13" t="n">
        <v>0.053291</v>
      </c>
      <c r="EP602" s="13" t="n">
        <v>-0.004423</v>
      </c>
      <c r="EQ602" s="13" t="n">
        <v>0.043268</v>
      </c>
      <c r="ER602" s="13" t="n">
        <v>0.030241</v>
      </c>
      <c r="ES602" s="13" t="n">
        <v>0.029029</v>
      </c>
      <c r="ET602" s="13" t="n">
        <v>-0.051931</v>
      </c>
      <c r="EU602" s="13" t="n">
        <v>0.076494</v>
      </c>
      <c r="EV602" s="13" t="n">
        <v>-0.023675</v>
      </c>
      <c r="EW602" s="13" t="n">
        <v>0.027244</v>
      </c>
      <c r="EX602" s="13" t="n">
        <v>-0.105932</v>
      </c>
      <c r="EY602" s="13" t="n">
        <v>-0.028087</v>
      </c>
      <c r="EZ602" s="13" t="n">
        <v>0.024591</v>
      </c>
      <c r="FA602" s="13" t="n">
        <v>-0.102794</v>
      </c>
      <c r="FB602" s="13" t="n">
        <v>-0.042047</v>
      </c>
      <c r="FC602" s="13" t="n">
        <v>-0.081421</v>
      </c>
      <c r="FD602" s="13" t="n">
        <v>0.115932</v>
      </c>
      <c r="FE602" s="13" t="n">
        <v>-0.040409</v>
      </c>
      <c r="FF602" s="13" t="n">
        <v>-0.09131</v>
      </c>
      <c r="FG602" s="13" t="n">
        <v>0.077555</v>
      </c>
      <c r="FH602" s="13" t="n">
        <v>0.068696</v>
      </c>
      <c r="FI602" s="13" t="n">
        <v>-0.064949</v>
      </c>
      <c r="FJ602" s="13" t="n">
        <v>0.083649</v>
      </c>
      <c r="FK602" s="13" t="n">
        <v>-0.013406</v>
      </c>
      <c r="FL602" s="13" t="n">
        <v>0.044705</v>
      </c>
      <c r="FM602" s="13" t="n">
        <v>-0.010179</v>
      </c>
      <c r="FN602" s="13" t="n">
        <v>0.017315</v>
      </c>
      <c r="FO602" s="13" t="n">
        <v>0.073915</v>
      </c>
      <c r="FP602" s="13" t="n">
        <v>0.027187</v>
      </c>
      <c r="FQ602" s="13" t="n">
        <v>-0.023523</v>
      </c>
      <c r="FR602" s="13" t="n">
        <v>-0.051409</v>
      </c>
      <c r="FS602" s="13" t="n">
        <v>-0.03327</v>
      </c>
      <c r="FT602" s="13" t="n">
        <v>0.105435</v>
      </c>
      <c r="FU602" s="13" t="n">
        <v>0.064066</v>
      </c>
      <c r="FV602" s="13" t="n">
        <v>0.005583</v>
      </c>
      <c r="FW602" s="13" t="n">
        <v>0.053753</v>
      </c>
      <c r="FX602" s="13" t="n">
        <v>0.021634</v>
      </c>
      <c r="FY602" s="13" t="n">
        <v>-0.048148</v>
      </c>
      <c r="FZ602" s="13" t="n">
        <v>0.010258</v>
      </c>
      <c r="GA602" s="13" t="n">
        <v>0.019325</v>
      </c>
      <c r="GB602" s="13" t="n">
        <v>0.000127</v>
      </c>
      <c r="GC602" s="13" t="n">
        <v>0.029717</v>
      </c>
    </row>
    <row r="603" customFormat="false" ht="15" hidden="false" customHeight="false" outlineLevel="0" collapsed="false">
      <c r="B603" s="8" t="str">
        <f aca="false">Deals!B603</f>
        <v>Healthequity, Inc.</v>
      </c>
      <c r="C603" s="12" t="n">
        <v>1</v>
      </c>
      <c r="D603" s="13" t="n">
        <v>-0.03723</v>
      </c>
      <c r="E603" s="13" t="n">
        <v>-0.006299</v>
      </c>
      <c r="F603" s="13" t="n">
        <v>0.107413</v>
      </c>
      <c r="G603" s="13" t="n">
        <v>0.177771</v>
      </c>
      <c r="H603" s="13" t="n">
        <v>-0.108141</v>
      </c>
      <c r="I603" s="13" t="n">
        <v>0.074629</v>
      </c>
      <c r="J603" s="13" t="n">
        <v>-0.287364</v>
      </c>
      <c r="K603" s="13" t="n">
        <v>0.112275</v>
      </c>
      <c r="L603" s="13" t="n">
        <v>0.101297</v>
      </c>
      <c r="M603" s="13" t="n">
        <v>-0.053252</v>
      </c>
      <c r="N603" s="13" t="n">
        <v>-0.121186</v>
      </c>
      <c r="O603" s="13" t="n">
        <v>0.114818</v>
      </c>
      <c r="P603" s="13" t="n">
        <v>-0.106298</v>
      </c>
      <c r="Q603" s="13" t="n">
        <v>0.002336</v>
      </c>
      <c r="R603" s="13" t="n">
        <v>0.392309</v>
      </c>
      <c r="S603" s="13" t="n">
        <v>-0.027619</v>
      </c>
      <c r="T603" s="13" t="n">
        <v>0.198537</v>
      </c>
      <c r="U603" s="13" t="n">
        <v>-0.014363</v>
      </c>
      <c r="V603" s="13" t="n">
        <v>-0.174256</v>
      </c>
      <c r="W603" s="13" t="n">
        <v>0.117206</v>
      </c>
      <c r="X603" s="13" t="n">
        <v>0.094116</v>
      </c>
      <c r="Y603" s="13" t="n">
        <v>-0.031761</v>
      </c>
      <c r="Z603" s="13" t="n">
        <v>-0.080765</v>
      </c>
      <c r="AA603" s="13" t="n">
        <v>-0.132603</v>
      </c>
      <c r="AB603" s="13" t="n">
        <v>0.009194</v>
      </c>
      <c r="AC603" s="13" t="n">
        <v>0.021927</v>
      </c>
      <c r="AD603" s="13" t="n">
        <v>-0.173769</v>
      </c>
      <c r="AE603" s="13" t="n">
        <v>-0.190929</v>
      </c>
      <c r="AF603" s="13" t="n">
        <v>0.207957</v>
      </c>
      <c r="AG603" s="13" t="n">
        <v>0.005052</v>
      </c>
      <c r="AH603" s="13" t="n">
        <v>0.255632</v>
      </c>
      <c r="AI603" s="13" t="n">
        <v>-0.075919</v>
      </c>
      <c r="AJ603" s="13" t="n">
        <v>0.004172</v>
      </c>
      <c r="AK603" s="13" t="n">
        <v>-0.019016</v>
      </c>
      <c r="AL603" s="13" t="n">
        <v>-0.052452</v>
      </c>
      <c r="AM603" s="13" t="n">
        <v>0.135981</v>
      </c>
      <c r="AN603" s="13" t="n">
        <v>0.016495</v>
      </c>
      <c r="AO603" s="13" t="n">
        <v>0.159893</v>
      </c>
      <c r="AP603" s="13" t="n">
        <v>-0.185214</v>
      </c>
      <c r="AQ603" s="13" t="n">
        <v>-0.028986</v>
      </c>
      <c r="AR603" s="13" t="n">
        <v>-0.012816</v>
      </c>
      <c r="AS603" s="13" t="n">
        <v>0.070994</v>
      </c>
      <c r="AT603" s="13" t="n">
        <v>-0.099125</v>
      </c>
      <c r="AU603" s="13" t="n">
        <v>-0.089593</v>
      </c>
      <c r="AV603" s="13" t="n">
        <v>0.025257</v>
      </c>
      <c r="AW603" s="13" t="n">
        <v>0.15219</v>
      </c>
      <c r="AX603" s="13" t="n">
        <v>0.076022</v>
      </c>
      <c r="AY603" s="13" t="n">
        <v>-0.00574</v>
      </c>
      <c r="AZ603" s="13" t="n">
        <v>0.081421</v>
      </c>
      <c r="BA603" s="13" t="n">
        <v>-0.018754</v>
      </c>
      <c r="BB603" s="13" t="n">
        <v>-0.065011</v>
      </c>
      <c r="BC603" s="13" t="n">
        <v>-0.010743</v>
      </c>
      <c r="BD603" s="13" t="n">
        <v>0.13997</v>
      </c>
      <c r="BE603" s="13" t="n">
        <v>0.093014</v>
      </c>
      <c r="BF603" s="13" t="n">
        <v>-0.011863</v>
      </c>
      <c r="BG603" s="13" t="n">
        <v>-0.033321</v>
      </c>
      <c r="BH603" s="13" t="n">
        <v>0.035103</v>
      </c>
      <c r="BI603" s="13" t="n">
        <v>0.055338</v>
      </c>
      <c r="BJ603" s="13" t="n">
        <v>-0.089559</v>
      </c>
      <c r="BK603" s="13" t="n">
        <v>0.013761</v>
      </c>
      <c r="BM603" s="13" t="n">
        <v>-0.032211</v>
      </c>
      <c r="BN603" s="13" t="n">
        <v>0.027653</v>
      </c>
      <c r="BO603" s="13" t="n">
        <v>0.076121</v>
      </c>
      <c r="BP603" s="13" t="n">
        <v>-0.004684</v>
      </c>
      <c r="BQ603" s="13" t="n">
        <v>0.010148</v>
      </c>
      <c r="BR603" s="13" t="n">
        <v>-0.066348</v>
      </c>
      <c r="BS603" s="13" t="n">
        <v>-0.121418</v>
      </c>
      <c r="BT603" s="13" t="n">
        <v>0.165635</v>
      </c>
      <c r="BU603" s="13" t="n">
        <v>0.108631</v>
      </c>
      <c r="BV603" s="13" t="n">
        <v>0.022515</v>
      </c>
      <c r="BW603" s="13" t="n">
        <v>0.060034</v>
      </c>
      <c r="BX603" s="13" t="n">
        <v>0.042064</v>
      </c>
      <c r="BY603" s="13" t="n">
        <v>0.00853</v>
      </c>
      <c r="BZ603" s="13" t="n">
        <v>0.014059</v>
      </c>
      <c r="CA603" s="13" t="n">
        <v>0.135594</v>
      </c>
      <c r="CB603" s="13" t="n">
        <v>0.068794</v>
      </c>
      <c r="CC603" s="13" t="n">
        <v>-0.002337</v>
      </c>
      <c r="CD603" s="13" t="n">
        <v>0.034689</v>
      </c>
      <c r="CE603" s="13" t="n">
        <v>-0.020006</v>
      </c>
      <c r="CF603" s="13" t="n">
        <v>0.043697</v>
      </c>
      <c r="CG603" s="13" t="n">
        <v>-0.020314</v>
      </c>
      <c r="CH603" s="13" t="n">
        <v>0.05157</v>
      </c>
      <c r="CI603" s="13" t="n">
        <v>-0.008614</v>
      </c>
      <c r="CJ603" s="13" t="n">
        <v>0.031631</v>
      </c>
      <c r="CK603" s="13" t="n">
        <v>-0.042971</v>
      </c>
      <c r="CL603" s="13" t="n">
        <v>0.047924</v>
      </c>
      <c r="CM603" s="13" t="n">
        <v>-0.063866</v>
      </c>
      <c r="CN603" s="13" t="n">
        <v>0.003966</v>
      </c>
      <c r="CO603" s="13" t="n">
        <v>-0.127141</v>
      </c>
      <c r="CP603" s="13" t="n">
        <v>0.001103</v>
      </c>
      <c r="CQ603" s="13" t="n">
        <v>0.001259</v>
      </c>
      <c r="CR603" s="13" t="n">
        <v>-0.107022</v>
      </c>
      <c r="CS603" s="13" t="n">
        <v>-0.028824</v>
      </c>
      <c r="CT603" s="13" t="n">
        <v>-0.072625</v>
      </c>
      <c r="CU603" s="13" t="n">
        <v>0.130842</v>
      </c>
      <c r="CV603" s="13" t="n">
        <v>-0.025181</v>
      </c>
      <c r="CW603" s="13" t="n">
        <v>-0.091353</v>
      </c>
      <c r="CX603" s="13" t="n">
        <v>0.057844</v>
      </c>
      <c r="CY603" s="13" t="n">
        <v>0.043218</v>
      </c>
      <c r="CZ603" s="13" t="n">
        <v>-0.053526</v>
      </c>
      <c r="DA603" s="13" t="n">
        <v>0.096917</v>
      </c>
      <c r="DB603" s="13" t="n">
        <v>-0.024248</v>
      </c>
      <c r="DC603" s="13" t="n">
        <v>0.012549</v>
      </c>
      <c r="DD603" s="13" t="n">
        <v>-0.018976</v>
      </c>
      <c r="DE603" s="13" t="n">
        <v>0.00158</v>
      </c>
      <c r="DF603" s="13" t="n">
        <v>0.08151</v>
      </c>
      <c r="DG603" s="13" t="n">
        <v>0.012495</v>
      </c>
      <c r="DH603" s="13" t="n">
        <v>-0.024647</v>
      </c>
      <c r="DI603" s="13" t="n">
        <v>-0.058736</v>
      </c>
      <c r="DJ603" s="13" t="n">
        <v>-0.06088</v>
      </c>
      <c r="DK603" s="13" t="n">
        <v>0.098774</v>
      </c>
      <c r="DL603" s="13" t="n">
        <v>0.08847</v>
      </c>
      <c r="DM603" s="13" t="n">
        <v>-0.016905</v>
      </c>
      <c r="DN603" s="13" t="n">
        <v>0.070309</v>
      </c>
      <c r="DO603" s="13" t="n">
        <v>0.038473</v>
      </c>
      <c r="DP603" s="13" t="n">
        <v>-0.057327</v>
      </c>
      <c r="DQ603" s="13" t="n">
        <v>0.025533</v>
      </c>
      <c r="DR603" s="13" t="n">
        <v>-0.006069</v>
      </c>
      <c r="DS603" s="13" t="n">
        <v>0.032133</v>
      </c>
      <c r="DT603" s="13" t="n">
        <v>0.017784</v>
      </c>
      <c r="DV603" s="13" t="n">
        <v>-0.024319</v>
      </c>
      <c r="DW603" s="13" t="n">
        <v>0.026044</v>
      </c>
      <c r="DX603" s="13" t="n">
        <v>0.069986</v>
      </c>
      <c r="DY603" s="13" t="n">
        <v>0.000459</v>
      </c>
      <c r="DZ603" s="13" t="n">
        <v>0.009026</v>
      </c>
      <c r="EA603" s="13" t="n">
        <v>-0.072733</v>
      </c>
      <c r="EB603" s="13" t="n">
        <v>-0.13964</v>
      </c>
      <c r="EC603" s="13" t="n">
        <v>0.181242</v>
      </c>
      <c r="ED603" s="13" t="n">
        <v>0.100358</v>
      </c>
      <c r="EE603" s="13" t="n">
        <v>0.023159</v>
      </c>
      <c r="EF603" s="13" t="n">
        <v>0.053911</v>
      </c>
      <c r="EG603" s="13" t="n">
        <v>0.040966</v>
      </c>
      <c r="EH603" s="13" t="n">
        <v>0.005233</v>
      </c>
      <c r="EI603" s="13" t="n">
        <v>0.019264</v>
      </c>
      <c r="EJ603" s="13" t="n">
        <v>0.135549</v>
      </c>
      <c r="EK603" s="13" t="n">
        <v>0.067697</v>
      </c>
      <c r="EL603" s="13" t="n">
        <v>0.004164</v>
      </c>
      <c r="EM603" s="13" t="n">
        <v>0.031611</v>
      </c>
      <c r="EN603" s="13" t="n">
        <v>-0.019813</v>
      </c>
      <c r="EO603" s="13" t="n">
        <v>0.037602</v>
      </c>
      <c r="EP603" s="13" t="n">
        <v>-0.018649</v>
      </c>
      <c r="EQ603" s="13" t="n">
        <v>0.047074</v>
      </c>
      <c r="ER603" s="13" t="n">
        <v>-0.012965</v>
      </c>
      <c r="ES603" s="13" t="n">
        <v>0.026925</v>
      </c>
      <c r="ET603" s="13" t="n">
        <v>-0.043898</v>
      </c>
      <c r="EU603" s="13" t="n">
        <v>0.049157</v>
      </c>
      <c r="EV603" s="13" t="n">
        <v>-0.074862</v>
      </c>
      <c r="EW603" s="13" t="n">
        <v>0.009118</v>
      </c>
      <c r="EX603" s="13" t="n">
        <v>-0.133336</v>
      </c>
      <c r="EY603" s="13" t="n">
        <v>-0.004978</v>
      </c>
      <c r="EZ603" s="13" t="n">
        <v>0.001746</v>
      </c>
      <c r="FA603" s="13" t="n">
        <v>-0.124799</v>
      </c>
      <c r="FB603" s="13" t="n">
        <v>-0.039308</v>
      </c>
      <c r="FC603" s="13" t="n">
        <v>-0.070351</v>
      </c>
      <c r="FD603" s="13" t="n">
        <v>0.130499</v>
      </c>
      <c r="FE603" s="13" t="n">
        <v>-0.023216</v>
      </c>
      <c r="FF603" s="13" t="n">
        <v>-0.090202</v>
      </c>
      <c r="FG603" s="13" t="n">
        <v>0.053736</v>
      </c>
      <c r="FH603" s="13" t="n">
        <v>0.048669</v>
      </c>
      <c r="FI603" s="13" t="n">
        <v>-0.052265</v>
      </c>
      <c r="FJ603" s="13" t="n">
        <v>0.117259</v>
      </c>
      <c r="FK603" s="13" t="n">
        <v>-0.019842</v>
      </c>
      <c r="FL603" s="13" t="n">
        <v>0.012199</v>
      </c>
      <c r="FM603" s="13" t="n">
        <v>-0.009812</v>
      </c>
      <c r="FN603" s="13" t="n">
        <v>0.008894</v>
      </c>
      <c r="FO603" s="13" t="n">
        <v>0.090874</v>
      </c>
      <c r="FP603" s="13" t="n">
        <v>0.014205</v>
      </c>
      <c r="FQ603" s="13" t="n">
        <v>-0.019595</v>
      </c>
      <c r="FR603" s="13" t="n">
        <v>-0.061965</v>
      </c>
      <c r="FS603" s="13" t="n">
        <v>-0.063279</v>
      </c>
      <c r="FT603" s="13" t="n">
        <v>0.099242</v>
      </c>
      <c r="FU603" s="13" t="n">
        <v>0.096129</v>
      </c>
      <c r="FV603" s="13" t="n">
        <v>-0.01973</v>
      </c>
      <c r="FW603" s="13" t="n">
        <v>0.076137</v>
      </c>
      <c r="FX603" s="13" t="n">
        <v>0.039414</v>
      </c>
      <c r="FY603" s="13" t="n">
        <v>-0.059407</v>
      </c>
      <c r="FZ603" s="13" t="n">
        <v>0.019381</v>
      </c>
      <c r="GA603" s="13" t="n">
        <v>-0.010354</v>
      </c>
      <c r="GB603" s="13" t="n">
        <v>0.033709</v>
      </c>
      <c r="GC603" s="13" t="n">
        <v>0.014427</v>
      </c>
    </row>
    <row r="604" customFormat="false" ht="15" hidden="false" customHeight="false" outlineLevel="0" collapsed="false">
      <c r="B604" s="8" t="str">
        <f aca="false">Deals!B604</f>
        <v>Advanced Drainage Systems, Inc.</v>
      </c>
      <c r="C604" s="12" t="n">
        <v>1</v>
      </c>
      <c r="D604" s="13" t="n">
        <v>0.028034</v>
      </c>
      <c r="E604" s="13" t="n">
        <v>0.147196</v>
      </c>
      <c r="F604" s="13" t="n">
        <v>0.030794</v>
      </c>
      <c r="G604" s="13" t="n">
        <v>0.01782</v>
      </c>
      <c r="H604" s="13" t="n">
        <v>0.070288</v>
      </c>
      <c r="I604" s="13" t="n">
        <v>0.006976</v>
      </c>
      <c r="J604" s="13" t="n">
        <v>-0.296703</v>
      </c>
      <c r="K604" s="13" t="n">
        <v>0.377038</v>
      </c>
      <c r="L604" s="13" t="n">
        <v>0.093735</v>
      </c>
      <c r="M604" s="13" t="n">
        <v>0.114118</v>
      </c>
      <c r="N604" s="13" t="n">
        <v>-0.008097</v>
      </c>
      <c r="O604" s="13" t="n">
        <v>0.132245</v>
      </c>
      <c r="P604" s="13" t="n">
        <v>0.125451</v>
      </c>
      <c r="Q604" s="13" t="n">
        <v>0.015855</v>
      </c>
      <c r="R604" s="13" t="n">
        <v>0.099637</v>
      </c>
      <c r="S604" s="13" t="n">
        <v>0.19828</v>
      </c>
      <c r="T604" s="13" t="n">
        <v>-0.013161</v>
      </c>
      <c r="U604" s="13" t="n">
        <v>0.333899</v>
      </c>
      <c r="V604" s="13" t="n">
        <v>-0.060262</v>
      </c>
      <c r="W604" s="13" t="n">
        <v>0.079988</v>
      </c>
      <c r="X604" s="13" t="n">
        <v>0.015762</v>
      </c>
      <c r="Y604" s="13" t="n">
        <v>0.027773</v>
      </c>
      <c r="Z604" s="13" t="n">
        <v>0.047354</v>
      </c>
      <c r="AA604" s="13" t="n">
        <v>-0.065034</v>
      </c>
      <c r="AB604" s="13" t="n">
        <v>-0.052387</v>
      </c>
      <c r="AC604" s="13" t="n">
        <v>0.042803</v>
      </c>
      <c r="AD604" s="13" t="n">
        <v>0.09672</v>
      </c>
      <c r="AE604" s="13" t="n">
        <v>0.100396</v>
      </c>
      <c r="AF604" s="13" t="n">
        <v>-0.16925</v>
      </c>
      <c r="AG604" s="13" t="n">
        <v>0.032098</v>
      </c>
      <c r="AH604" s="13" t="n">
        <v>0.017906</v>
      </c>
      <c r="AI604" s="13" t="n">
        <v>-0.137615</v>
      </c>
      <c r="AJ604" s="13" t="n">
        <v>0.068807</v>
      </c>
      <c r="AK604" s="13" t="n">
        <v>-0.177518</v>
      </c>
      <c r="AL604" s="13" t="n">
        <v>0.316754</v>
      </c>
      <c r="AM604" s="13" t="n">
        <v>0.144182</v>
      </c>
      <c r="AN604" s="13" t="n">
        <v>-0.083493</v>
      </c>
      <c r="AO604" s="13" t="n">
        <v>-0.068264</v>
      </c>
      <c r="AP604" s="13" t="n">
        <v>-0.160683</v>
      </c>
      <c r="AQ604" s="13" t="n">
        <v>-0.157207</v>
      </c>
      <c r="AR604" s="13" t="n">
        <v>0.230206</v>
      </c>
      <c r="AS604" s="13" t="n">
        <v>-0.120091</v>
      </c>
      <c r="AT604" s="13" t="n">
        <v>-0.050941</v>
      </c>
      <c r="AU604" s="13" t="n">
        <v>0.017931</v>
      </c>
      <c r="AV604" s="13" t="n">
        <v>0.128908</v>
      </c>
      <c r="AW604" s="13" t="n">
        <v>0.175778</v>
      </c>
      <c r="AX604" s="13" t="n">
        <v>0.072157</v>
      </c>
      <c r="AY604" s="13" t="n">
        <v>0.050578</v>
      </c>
      <c r="AZ604" s="13" t="n">
        <v>-0.111813</v>
      </c>
      <c r="BA604" s="13" t="n">
        <v>-0.061495</v>
      </c>
      <c r="BB604" s="13" t="n">
        <v>0.13367</v>
      </c>
      <c r="BC604" s="13" t="n">
        <v>0.161258</v>
      </c>
      <c r="BD604" s="13" t="n">
        <v>-0.072668</v>
      </c>
      <c r="BE604" s="13" t="n">
        <v>0.251649</v>
      </c>
      <c r="BF604" s="13" t="n">
        <v>0.055134</v>
      </c>
      <c r="BG604" s="13" t="n">
        <v>-0.088481</v>
      </c>
      <c r="BH604" s="13" t="n">
        <v>0.105032</v>
      </c>
      <c r="BI604" s="13" t="n">
        <v>-0.075509</v>
      </c>
      <c r="BJ604" s="13" t="n">
        <v>0.103809</v>
      </c>
      <c r="BK604" s="13" t="n">
        <v>-0.11455</v>
      </c>
      <c r="BM604" s="13" t="n">
        <v>-0.016157</v>
      </c>
      <c r="BN604" s="13" t="n">
        <v>0.036256</v>
      </c>
      <c r="BO604" s="13" t="n">
        <v>0.080028</v>
      </c>
      <c r="BP604" s="13" t="n">
        <v>0.039635</v>
      </c>
      <c r="BQ604" s="13" t="n">
        <v>-0.02818</v>
      </c>
      <c r="BR604" s="13" t="n">
        <v>-0.076341</v>
      </c>
      <c r="BS604" s="13" t="n">
        <v>-0.193604</v>
      </c>
      <c r="BT604" s="13" t="n">
        <v>0.193768</v>
      </c>
      <c r="BU604" s="13" t="n">
        <v>0.102705</v>
      </c>
      <c r="BV604" s="13" t="n">
        <v>0.05686</v>
      </c>
      <c r="BW604" s="13" t="n">
        <v>0.007253</v>
      </c>
      <c r="BX604" s="13" t="n">
        <v>0.079862</v>
      </c>
      <c r="BY604" s="13" t="n">
        <v>0.003401</v>
      </c>
      <c r="BZ604" s="13" t="n">
        <v>-0.019809</v>
      </c>
      <c r="CA604" s="13" t="n">
        <v>0.214791</v>
      </c>
      <c r="CB604" s="13" t="n">
        <v>0.115065</v>
      </c>
      <c r="CC604" s="13" t="n">
        <v>0.116678</v>
      </c>
      <c r="CD604" s="13" t="n">
        <v>0.040745</v>
      </c>
      <c r="CE604" s="13" t="n">
        <v>-0.048473</v>
      </c>
      <c r="CF604" s="13" t="n">
        <v>0.032353</v>
      </c>
      <c r="CG604" s="13" t="n">
        <v>-0.025949</v>
      </c>
      <c r="CH604" s="13" t="n">
        <v>0.06983</v>
      </c>
      <c r="CI604" s="13" t="n">
        <v>-0.075376</v>
      </c>
      <c r="CJ604" s="13" t="n">
        <v>0.020545</v>
      </c>
      <c r="CK604" s="13" t="n">
        <v>-0.052806</v>
      </c>
      <c r="CL604" s="13" t="n">
        <v>0.024457</v>
      </c>
      <c r="CM604" s="13" t="n">
        <v>-0.080613</v>
      </c>
      <c r="CN604" s="13" t="n">
        <v>-0.005266</v>
      </c>
      <c r="CO604" s="13" t="n">
        <v>-0.163775</v>
      </c>
      <c r="CP604" s="13" t="n">
        <v>-0.001611</v>
      </c>
      <c r="CQ604" s="13" t="n">
        <v>0.012199</v>
      </c>
      <c r="CR604" s="13" t="n">
        <v>-0.180685</v>
      </c>
      <c r="CS604" s="13" t="n">
        <v>-0.032766</v>
      </c>
      <c r="CT604" s="13" t="n">
        <v>-0.019338</v>
      </c>
      <c r="CU604" s="13" t="n">
        <v>0.128546</v>
      </c>
      <c r="CV604" s="13" t="n">
        <v>0.036743</v>
      </c>
      <c r="CW604" s="13" t="n">
        <v>-0.088022</v>
      </c>
      <c r="CX604" s="13" t="n">
        <v>0.076143</v>
      </c>
      <c r="CY604" s="13" t="n">
        <v>-0.002315</v>
      </c>
      <c r="CZ604" s="13" t="n">
        <v>-0.050589</v>
      </c>
      <c r="DA604" s="13" t="n">
        <v>0.141421</v>
      </c>
      <c r="DB604" s="13" t="n">
        <v>-0.040665</v>
      </c>
      <c r="DC604" s="13" t="n">
        <v>-0.034632</v>
      </c>
      <c r="DD604" s="13" t="n">
        <v>-0.027967</v>
      </c>
      <c r="DE604" s="13" t="n">
        <v>0.012513</v>
      </c>
      <c r="DF604" s="13" t="n">
        <v>0.070349</v>
      </c>
      <c r="DG604" s="13" t="n">
        <v>0.041532</v>
      </c>
      <c r="DH604" s="13" t="n">
        <v>-0.071954</v>
      </c>
      <c r="DI604" s="13" t="n">
        <v>-0.091371</v>
      </c>
      <c r="DJ604" s="13" t="n">
        <v>-0.101457</v>
      </c>
      <c r="DK604" s="13" t="n">
        <v>0.108746</v>
      </c>
      <c r="DL604" s="13" t="n">
        <v>0.122171</v>
      </c>
      <c r="DM604" s="13" t="n">
        <v>-0.039346</v>
      </c>
      <c r="DN604" s="13" t="n">
        <v>0.094637</v>
      </c>
      <c r="DO604" s="13" t="n">
        <v>0.003944</v>
      </c>
      <c r="DP604" s="13" t="n">
        <v>-0.069152</v>
      </c>
      <c r="DQ604" s="13" t="n">
        <v>0.019278</v>
      </c>
      <c r="DR604" s="13" t="n">
        <v>-0.016837</v>
      </c>
      <c r="DS604" s="13" t="n">
        <v>0.075097</v>
      </c>
      <c r="DT604" s="13" t="n">
        <v>0.006764</v>
      </c>
      <c r="DV604" s="13" t="n">
        <v>-0.007693</v>
      </c>
      <c r="DW604" s="13" t="n">
        <v>0.029804</v>
      </c>
      <c r="DX604" s="13" t="n">
        <v>0.120162</v>
      </c>
      <c r="DY604" s="13" t="n">
        <v>0.049735</v>
      </c>
      <c r="DZ604" s="13" t="n">
        <v>-0.026751</v>
      </c>
      <c r="EA604" s="13" t="n">
        <v>-0.068025</v>
      </c>
      <c r="EB604" s="13" t="n">
        <v>-0.203745</v>
      </c>
      <c r="EC604" s="13" t="n">
        <v>0.199644</v>
      </c>
      <c r="ED604" s="13" t="n">
        <v>0.10533</v>
      </c>
      <c r="EE604" s="13" t="n">
        <v>0.060359</v>
      </c>
      <c r="EF604" s="13" t="n">
        <v>0.001874</v>
      </c>
      <c r="EG604" s="13" t="n">
        <v>0.087533</v>
      </c>
      <c r="EH604" s="13" t="n">
        <v>-0.011573</v>
      </c>
      <c r="EI604" s="13" t="n">
        <v>-0.028636</v>
      </c>
      <c r="EJ604" s="13" t="n">
        <v>0.206308</v>
      </c>
      <c r="EK604" s="13" t="n">
        <v>0.094331</v>
      </c>
      <c r="EL604" s="13" t="n">
        <v>0.112618</v>
      </c>
      <c r="EM604" s="13" t="n">
        <v>0.051624</v>
      </c>
      <c r="EN604" s="13" t="n">
        <v>-0.046095</v>
      </c>
      <c r="EO604" s="13" t="n">
        <v>0.028573</v>
      </c>
      <c r="EP604" s="13" t="n">
        <v>-0.026132</v>
      </c>
      <c r="EQ604" s="13" t="n">
        <v>0.06635</v>
      </c>
      <c r="ER604" s="13" t="n">
        <v>-0.076813</v>
      </c>
      <c r="ES604" s="13" t="n">
        <v>0.018217</v>
      </c>
      <c r="ET604" s="13" t="n">
        <v>-0.053317</v>
      </c>
      <c r="EU604" s="13" t="n">
        <v>0.021146</v>
      </c>
      <c r="EV604" s="13" t="n">
        <v>-0.091985</v>
      </c>
      <c r="EW604" s="13" t="n">
        <v>-0.014805</v>
      </c>
      <c r="EX604" s="13" t="n">
        <v>-0.173369</v>
      </c>
      <c r="EY604" s="13" t="n">
        <v>-0.012789</v>
      </c>
      <c r="EZ604" s="13" t="n">
        <v>0.018464</v>
      </c>
      <c r="FA604" s="13" t="n">
        <v>-0.198696</v>
      </c>
      <c r="FB604" s="13" t="n">
        <v>-0.057167</v>
      </c>
      <c r="FC604" s="13" t="n">
        <v>-0.02625</v>
      </c>
      <c r="FD604" s="13" t="n">
        <v>0.129928</v>
      </c>
      <c r="FE604" s="13" t="n">
        <v>0.030138</v>
      </c>
      <c r="FF604" s="13" t="n">
        <v>-0.081445</v>
      </c>
      <c r="FG604" s="13" t="n">
        <v>0.087294</v>
      </c>
      <c r="FH604" s="13" t="n">
        <v>-0.006501</v>
      </c>
      <c r="FI604" s="13" t="n">
        <v>-0.051629</v>
      </c>
      <c r="FJ604" s="13" t="n">
        <v>0.164361</v>
      </c>
      <c r="FK604" s="13" t="n">
        <v>-0.049102</v>
      </c>
      <c r="FL604" s="13" t="n">
        <v>-0.042333</v>
      </c>
      <c r="FM604" s="13" t="n">
        <v>-0.043651</v>
      </c>
      <c r="FN604" s="13" t="n">
        <v>0.027983</v>
      </c>
      <c r="FO604" s="13" t="n">
        <v>0.075292</v>
      </c>
      <c r="FP604" s="13" t="n">
        <v>0.041174</v>
      </c>
      <c r="FQ604" s="13" t="n">
        <v>-0.071456</v>
      </c>
      <c r="FR604" s="13" t="n">
        <v>-0.098155</v>
      </c>
      <c r="FS604" s="13" t="n">
        <v>-0.110132</v>
      </c>
      <c r="FT604" s="13" t="n">
        <v>0.107279</v>
      </c>
      <c r="FU604" s="13" t="n">
        <v>0.142226</v>
      </c>
      <c r="FV604" s="13" t="n">
        <v>-0.046726</v>
      </c>
      <c r="FW604" s="13" t="n">
        <v>0.099012</v>
      </c>
      <c r="FX604" s="13" t="n">
        <v>-0.006566</v>
      </c>
      <c r="FY604" s="13" t="n">
        <v>-0.088553</v>
      </c>
      <c r="FZ604" s="13" t="n">
        <v>0.04379</v>
      </c>
      <c r="GA604" s="13" t="n">
        <v>-0.01381</v>
      </c>
      <c r="GB604" s="13" t="n">
        <v>0.076992</v>
      </c>
      <c r="GC604" s="13" t="n">
        <v>-0.007169</v>
      </c>
    </row>
    <row r="605" customFormat="false" ht="15" hidden="false" customHeight="false" outlineLevel="0" collapsed="false">
      <c r="B605" s="8" t="str">
        <f aca="false">Deals!B605</f>
        <v>Ii-Vi Incorporated</v>
      </c>
      <c r="C605" s="12" t="n">
        <v>1</v>
      </c>
      <c r="D605" s="13" t="n">
        <v>-0.058506</v>
      </c>
      <c r="E605" s="13" t="n">
        <v>-0.119457</v>
      </c>
      <c r="F605" s="13" t="n">
        <v>0.153477</v>
      </c>
      <c r="G605" s="13" t="n">
        <v>-0.000594</v>
      </c>
      <c r="H605" s="13" t="n">
        <v>-0.117682</v>
      </c>
      <c r="I605" s="13" t="n">
        <v>-0.040081</v>
      </c>
      <c r="J605" s="13" t="n">
        <v>0.207719</v>
      </c>
      <c r="K605" s="13" t="n">
        <v>0.380883</v>
      </c>
      <c r="L605" s="13" t="n">
        <v>-0.006522</v>
      </c>
      <c r="M605" s="13" t="n">
        <v>0.074121</v>
      </c>
      <c r="N605" s="13" t="n">
        <v>-0.122634</v>
      </c>
      <c r="O605" s="13" t="n">
        <v>-0.088539</v>
      </c>
      <c r="P605" s="13" t="n">
        <v>0.121055</v>
      </c>
      <c r="Q605" s="13" t="n">
        <v>0.487794</v>
      </c>
      <c r="R605" s="13" t="n">
        <v>0.122838</v>
      </c>
      <c r="S605" s="13" t="n">
        <v>0.106767</v>
      </c>
      <c r="T605" s="13" t="n">
        <v>0.002736</v>
      </c>
      <c r="U605" s="13" t="n">
        <v>-0.188968</v>
      </c>
      <c r="V605" s="13" t="n">
        <v>-0.01799</v>
      </c>
      <c r="W605" s="13" t="n">
        <v>0.003426</v>
      </c>
      <c r="X605" s="13" t="n">
        <v>0.077483</v>
      </c>
      <c r="Y605" s="13" t="n">
        <v>-0.038297</v>
      </c>
      <c r="Z605" s="13" t="n">
        <v>-0.097837</v>
      </c>
      <c r="AA605" s="13" t="n">
        <v>-0.057479</v>
      </c>
      <c r="AB605" s="13" t="n">
        <v>0.019373</v>
      </c>
      <c r="AC605" s="13" t="n">
        <v>0.033383</v>
      </c>
      <c r="AD605" s="13" t="n">
        <v>0.092755</v>
      </c>
      <c r="AE605" s="13" t="n">
        <v>-0.030239</v>
      </c>
      <c r="AF605" s="13" t="n">
        <v>0.022594</v>
      </c>
      <c r="AG605" s="13" t="n">
        <v>0.034201</v>
      </c>
      <c r="AH605" s="13" t="n">
        <v>-0.019974</v>
      </c>
      <c r="AI605" s="13" t="n">
        <v>0.011422</v>
      </c>
      <c r="AJ605" s="13" t="n">
        <v>-0.017493</v>
      </c>
      <c r="AK605" s="13" t="n">
        <v>0.03317</v>
      </c>
      <c r="AL605" s="13" t="n">
        <v>-0.102774</v>
      </c>
      <c r="AM605" s="13" t="n">
        <v>-0.262122</v>
      </c>
      <c r="AN605" s="13" t="n">
        <v>-0.035581</v>
      </c>
      <c r="AO605" s="13" t="n">
        <v>0.091044</v>
      </c>
      <c r="AP605" s="13" t="n">
        <v>-0.042814</v>
      </c>
      <c r="AQ605" s="13" t="n">
        <v>0.236467</v>
      </c>
      <c r="AR605" s="13" t="n">
        <v>-0.006221</v>
      </c>
      <c r="AS605" s="13" t="n">
        <v>-0.117088</v>
      </c>
      <c r="AT605" s="13" t="n">
        <v>-0.103466</v>
      </c>
      <c r="AU605" s="13" t="n">
        <v>0.082601</v>
      </c>
      <c r="AV605" s="13" t="n">
        <v>0.379329</v>
      </c>
      <c r="AW605" s="13" t="n">
        <v>-0.071008</v>
      </c>
      <c r="AX605" s="13" t="n">
        <v>-0.205448</v>
      </c>
      <c r="AY605" s="13" t="n">
        <v>-0.132607</v>
      </c>
      <c r="AZ605" s="13" t="n">
        <v>-0.093137</v>
      </c>
      <c r="BA605" s="13" t="n">
        <v>0.242905</v>
      </c>
      <c r="BB605" s="13" t="n">
        <v>0.183202</v>
      </c>
      <c r="BC605" s="13" t="n">
        <v>0.09212</v>
      </c>
      <c r="BD605" s="13" t="n">
        <v>0.251157</v>
      </c>
      <c r="BE605" s="13" t="n">
        <v>0.019166</v>
      </c>
      <c r="BF605" s="13" t="n">
        <v>-0.098812</v>
      </c>
      <c r="BG605" s="13" t="n">
        <v>0.044481</v>
      </c>
      <c r="BH605" s="13" t="n">
        <v>0.269891</v>
      </c>
      <c r="BI605" s="13" t="n">
        <v>-0.038366</v>
      </c>
      <c r="BJ605" s="13" t="n">
        <v>0.118685</v>
      </c>
      <c r="BK605" s="13" t="n">
        <v>0.140603</v>
      </c>
      <c r="BM605" s="13" t="n">
        <v>0.016719</v>
      </c>
      <c r="BN605" s="13" t="n">
        <v>0.014528</v>
      </c>
      <c r="BO605" s="13" t="n">
        <v>0.042934</v>
      </c>
      <c r="BP605" s="13" t="n">
        <v>-0.026369</v>
      </c>
      <c r="BQ605" s="13" t="n">
        <v>-0.111915</v>
      </c>
      <c r="BR605" s="13" t="n">
        <v>-0.181165</v>
      </c>
      <c r="BS605" s="13" t="n">
        <v>0.102267</v>
      </c>
      <c r="BT605" s="13" t="n">
        <v>0.050492</v>
      </c>
      <c r="BU605" s="13" t="n">
        <v>-0.000509</v>
      </c>
      <c r="BV605" s="13" t="n">
        <v>0.025894</v>
      </c>
      <c r="BW605" s="13" t="n">
        <v>0.03218</v>
      </c>
      <c r="BX605" s="13" t="n">
        <v>-0.042964</v>
      </c>
      <c r="BY605" s="13" t="n">
        <v>0.030633</v>
      </c>
      <c r="BZ605" s="13" t="n">
        <v>0.152673</v>
      </c>
      <c r="CA605" s="13" t="n">
        <v>0.069227</v>
      </c>
      <c r="CB605" s="13" t="n">
        <v>0.026253</v>
      </c>
      <c r="CC605" s="13" t="n">
        <v>0.083383</v>
      </c>
      <c r="CD605" s="13" t="n">
        <v>0.050807</v>
      </c>
      <c r="CE605" s="13" t="n">
        <v>0.039311</v>
      </c>
      <c r="CF605" s="13" t="n">
        <v>0.00368</v>
      </c>
      <c r="CG605" s="13" t="n">
        <v>-0.020617</v>
      </c>
      <c r="CH605" s="13" t="n">
        <v>-0.014361</v>
      </c>
      <c r="CI605" s="13" t="n">
        <v>0.019025</v>
      </c>
      <c r="CJ605" s="13" t="n">
        <v>-0.029657</v>
      </c>
      <c r="CK605" s="13" t="n">
        <v>0.039369</v>
      </c>
      <c r="CL605" s="13" t="n">
        <v>-0.02552</v>
      </c>
      <c r="CM605" s="13" t="n">
        <v>0.043022</v>
      </c>
      <c r="CN605" s="13" t="n">
        <v>-0.063419</v>
      </c>
      <c r="CO605" s="13" t="n">
        <v>0.015302</v>
      </c>
      <c r="CP605" s="13" t="n">
        <v>0.008021</v>
      </c>
      <c r="CQ605" s="13" t="n">
        <v>-0.064057</v>
      </c>
      <c r="CR605" s="13" t="n">
        <v>0.012167</v>
      </c>
      <c r="CS605" s="13" t="n">
        <v>-0.073974</v>
      </c>
      <c r="CT605" s="13" t="n">
        <v>0.097031</v>
      </c>
      <c r="CU605" s="13" t="n">
        <v>-0.029051</v>
      </c>
      <c r="CV605" s="13" t="n">
        <v>-0.098544</v>
      </c>
      <c r="CW605" s="13" t="n">
        <v>0.123911</v>
      </c>
      <c r="CX605" s="13" t="n">
        <v>0.063521</v>
      </c>
      <c r="CY605" s="13" t="n">
        <v>-0.054844</v>
      </c>
      <c r="CZ605" s="13" t="n">
        <v>0.105504</v>
      </c>
      <c r="DA605" s="13" t="n">
        <v>-0.016618</v>
      </c>
      <c r="DB605" s="13" t="n">
        <v>-0.026911</v>
      </c>
      <c r="DC605" s="13" t="n">
        <v>-0.013867</v>
      </c>
      <c r="DD605" s="13" t="n">
        <v>-0.03655</v>
      </c>
      <c r="DE605" s="13" t="n">
        <v>0.084236</v>
      </c>
      <c r="DF605" s="13" t="n">
        <v>0.038932</v>
      </c>
      <c r="DG605" s="13" t="n">
        <v>-0.052068</v>
      </c>
      <c r="DH605" s="13" t="n">
        <v>-0.059445</v>
      </c>
      <c r="DI605" s="13" t="n">
        <v>-0.054472</v>
      </c>
      <c r="DJ605" s="13" t="n">
        <v>0.084571</v>
      </c>
      <c r="DK605" s="13" t="n">
        <v>0.09972</v>
      </c>
      <c r="DL605" s="13" t="n">
        <v>-0.040306</v>
      </c>
      <c r="DM605" s="13" t="n">
        <v>0.053529</v>
      </c>
      <c r="DN605" s="13" t="n">
        <v>0.047299</v>
      </c>
      <c r="DO605" s="13" t="n">
        <v>-0.059534</v>
      </c>
      <c r="DP605" s="13" t="n">
        <v>0.042114</v>
      </c>
      <c r="DQ605" s="13" t="n">
        <v>-0.017701</v>
      </c>
      <c r="DR605" s="13" t="n">
        <v>0.091286</v>
      </c>
      <c r="DS605" s="13" t="n">
        <v>-0.009634</v>
      </c>
      <c r="DT605" s="13" t="n">
        <v>0.010493</v>
      </c>
      <c r="DV605" s="13" t="n">
        <v>0.015194</v>
      </c>
      <c r="DW605" s="13" t="n">
        <v>0.017935</v>
      </c>
      <c r="DX605" s="13" t="n">
        <v>0.045525</v>
      </c>
      <c r="DY605" s="13" t="n">
        <v>-0.03243</v>
      </c>
      <c r="DZ605" s="13" t="n">
        <v>-0.115388</v>
      </c>
      <c r="EA605" s="13" t="n">
        <v>-0.192625</v>
      </c>
      <c r="EB605" s="13" t="n">
        <v>0.128575</v>
      </c>
      <c r="EC605" s="13" t="n">
        <v>0.050017</v>
      </c>
      <c r="ED605" s="13" t="n">
        <v>0.012092</v>
      </c>
      <c r="EE605" s="13" t="n">
        <v>0.023153</v>
      </c>
      <c r="EF605" s="13" t="n">
        <v>0.028826</v>
      </c>
      <c r="EG605" s="13" t="n">
        <v>-0.045935</v>
      </c>
      <c r="EH605" s="13" t="n">
        <v>0.026239</v>
      </c>
      <c r="EI605" s="13" t="n">
        <v>0.16104</v>
      </c>
      <c r="EJ605" s="13" t="n">
        <v>0.066408</v>
      </c>
      <c r="EK605" s="13" t="n">
        <v>0.03008</v>
      </c>
      <c r="EL605" s="13" t="n">
        <v>0.076997</v>
      </c>
      <c r="EM605" s="13" t="n">
        <v>0.055609</v>
      </c>
      <c r="EN605" s="13" t="n">
        <v>0.031663</v>
      </c>
      <c r="EO605" s="13" t="n">
        <v>0.012116</v>
      </c>
      <c r="EP605" s="13" t="n">
        <v>-0.01594</v>
      </c>
      <c r="EQ605" s="13" t="n">
        <v>-0.014149</v>
      </c>
      <c r="ER605" s="13" t="n">
        <v>0.020098</v>
      </c>
      <c r="ES605" s="13" t="n">
        <v>-0.030775</v>
      </c>
      <c r="ET605" s="13" t="n">
        <v>0.04496</v>
      </c>
      <c r="EU605" s="13" t="n">
        <v>-0.023879</v>
      </c>
      <c r="EV605" s="13" t="n">
        <v>0.046081</v>
      </c>
      <c r="EW605" s="13" t="n">
        <v>-0.065981</v>
      </c>
      <c r="EX605" s="13" t="n">
        <v>0.01874</v>
      </c>
      <c r="EY605" s="13" t="n">
        <v>0.003467</v>
      </c>
      <c r="EZ605" s="13" t="n">
        <v>-0.072255</v>
      </c>
      <c r="FA605" s="13" t="n">
        <v>0.015656</v>
      </c>
      <c r="FB605" s="13" t="n">
        <v>-0.079185</v>
      </c>
      <c r="FC605" s="13" t="n">
        <v>0.097155</v>
      </c>
      <c r="FD605" s="13" t="n">
        <v>-0.030417</v>
      </c>
      <c r="FE605" s="13" t="n">
        <v>-0.101629</v>
      </c>
      <c r="FF605" s="13" t="n">
        <v>0.126585</v>
      </c>
      <c r="FG605" s="13" t="n">
        <v>0.062172</v>
      </c>
      <c r="FH605" s="13" t="n">
        <v>-0.055573</v>
      </c>
      <c r="FI605" s="13" t="n">
        <v>0.108861</v>
      </c>
      <c r="FJ605" s="13" t="n">
        <v>-0.016155</v>
      </c>
      <c r="FK605" s="13" t="n">
        <v>-0.025283</v>
      </c>
      <c r="FL605" s="13" t="n">
        <v>-0.014063</v>
      </c>
      <c r="FM605" s="13" t="n">
        <v>-0.031882</v>
      </c>
      <c r="FN605" s="13" t="n">
        <v>0.076746</v>
      </c>
      <c r="FO605" s="13" t="n">
        <v>0.041123</v>
      </c>
      <c r="FP605" s="13" t="n">
        <v>-0.054372</v>
      </c>
      <c r="FQ605" s="13" t="n">
        <v>-0.061727</v>
      </c>
      <c r="FR605" s="13" t="n">
        <v>-0.056256</v>
      </c>
      <c r="FS605" s="13" t="n">
        <v>0.090276</v>
      </c>
      <c r="FT605" s="13" t="n">
        <v>0.101353</v>
      </c>
      <c r="FU605" s="13" t="n">
        <v>-0.046179</v>
      </c>
      <c r="FV605" s="13" t="n">
        <v>0.044354</v>
      </c>
      <c r="FW605" s="13" t="n">
        <v>0.043283</v>
      </c>
      <c r="FX605" s="13" t="n">
        <v>-0.062582</v>
      </c>
      <c r="FY605" s="13" t="n">
        <v>0.04155</v>
      </c>
      <c r="FZ605" s="13" t="n">
        <v>-0.019875</v>
      </c>
      <c r="GA605" s="13" t="n">
        <v>0.095316</v>
      </c>
      <c r="GB605" s="13" t="n">
        <v>-0.008765</v>
      </c>
      <c r="GC605" s="13" t="n">
        <v>0.012007</v>
      </c>
    </row>
    <row r="606" customFormat="false" ht="15" hidden="false" customHeight="false" outlineLevel="0" collapsed="false">
      <c r="B606" s="8" t="str">
        <f aca="false">Deals!B606</f>
        <v>Advanced Energy Industries Inc</v>
      </c>
      <c r="C606" s="12" t="n">
        <v>1</v>
      </c>
      <c r="D606" s="13" t="n">
        <v>0.029437</v>
      </c>
      <c r="E606" s="13" t="n">
        <v>0.086464</v>
      </c>
      <c r="F606" s="13" t="n">
        <v>0.108862</v>
      </c>
      <c r="G606" s="13" t="n">
        <v>-0.017697</v>
      </c>
      <c r="H606" s="13" t="n">
        <v>-0.149557</v>
      </c>
      <c r="I606" s="13" t="n">
        <v>-0.184768</v>
      </c>
      <c r="J606" s="13" t="n">
        <v>0.146628</v>
      </c>
      <c r="K606" s="13" t="n">
        <v>0.201978</v>
      </c>
      <c r="L606" s="13" t="n">
        <v>0.014365</v>
      </c>
      <c r="M606" s="13" t="n">
        <v>0.085263</v>
      </c>
      <c r="N606" s="13" t="n">
        <v>0.007476</v>
      </c>
      <c r="O606" s="13" t="n">
        <v>-0.150836</v>
      </c>
      <c r="P606" s="13" t="n">
        <v>0.071973</v>
      </c>
      <c r="Q606" s="13" t="n">
        <v>0.429672</v>
      </c>
      <c r="R606" s="13" t="n">
        <v>0.005287</v>
      </c>
      <c r="S606" s="13" t="n">
        <v>0.057853</v>
      </c>
      <c r="T606" s="13" t="n">
        <v>0.019205</v>
      </c>
      <c r="U606" s="13" t="n">
        <v>0.045189</v>
      </c>
      <c r="V606" s="13" t="n">
        <v>0.010442</v>
      </c>
      <c r="W606" s="13" t="n">
        <v>-0.074336</v>
      </c>
      <c r="X606" s="13" t="n">
        <v>0.104892</v>
      </c>
      <c r="Y606" s="13" t="n">
        <v>-0.079496</v>
      </c>
      <c r="Z606" s="13" t="n">
        <v>-0.129831</v>
      </c>
      <c r="AA606" s="13" t="n">
        <v>-0.026946</v>
      </c>
      <c r="AB606" s="13" t="n">
        <v>0.046382</v>
      </c>
      <c r="AC606" s="13" t="n">
        <v>-0.04389</v>
      </c>
      <c r="AD606" s="13" t="n">
        <v>0.038431</v>
      </c>
      <c r="AE606" s="13" t="n">
        <v>-0.053591</v>
      </c>
      <c r="AF606" s="13" t="n">
        <v>-0.002669</v>
      </c>
      <c r="AG606" s="13" t="n">
        <v>0.002679</v>
      </c>
      <c r="AH606" s="13" t="n">
        <v>-0.111059</v>
      </c>
      <c r="AI606" s="13" t="n">
        <v>0.065865</v>
      </c>
      <c r="AJ606" s="13" t="n">
        <v>-0.1041</v>
      </c>
      <c r="AK606" s="13" t="n">
        <v>0.226226</v>
      </c>
      <c r="AL606" s="13" t="n">
        <v>0.00447</v>
      </c>
      <c r="AM606" s="13" t="n">
        <v>-0.137877</v>
      </c>
      <c r="AN606" s="13" t="n">
        <v>0.016019</v>
      </c>
      <c r="AO606" s="13" t="n">
        <v>0.179148</v>
      </c>
      <c r="AP606" s="13" t="n">
        <v>-0.07405</v>
      </c>
      <c r="AQ606" s="13" t="n">
        <v>0.081138</v>
      </c>
      <c r="AR606" s="13" t="n">
        <v>0.004744</v>
      </c>
      <c r="AS606" s="13" t="n">
        <v>0.052858</v>
      </c>
      <c r="AT606" s="13" t="n">
        <v>-0.117347</v>
      </c>
      <c r="AU606" s="13" t="n">
        <v>0.135838</v>
      </c>
      <c r="AV606" s="13" t="n">
        <v>0.135507</v>
      </c>
      <c r="AW606" s="13" t="n">
        <v>0.123194</v>
      </c>
      <c r="AX606" s="13" t="n">
        <v>-0.055999</v>
      </c>
      <c r="AY606" s="13" t="n">
        <v>-0.12662</v>
      </c>
      <c r="AZ606" s="13" t="n">
        <v>-0.153801</v>
      </c>
      <c r="BA606" s="13" t="n">
        <v>0.090419</v>
      </c>
      <c r="BB606" s="13" t="n">
        <v>0.145923</v>
      </c>
      <c r="BC606" s="13" t="n">
        <v>-0.043518</v>
      </c>
      <c r="BD606" s="13" t="n">
        <v>-0.027644</v>
      </c>
      <c r="BE606" s="13" t="n">
        <v>0.007708</v>
      </c>
      <c r="BF606" s="13" t="n">
        <v>-0.060208</v>
      </c>
      <c r="BG606" s="13" t="n">
        <v>0.121974</v>
      </c>
      <c r="BH606" s="13" t="n">
        <v>0.01238</v>
      </c>
      <c r="BI606" s="13" t="n">
        <v>0.069971</v>
      </c>
      <c r="BJ606" s="13" t="n">
        <v>-0.08748</v>
      </c>
      <c r="BK606" s="13" t="n">
        <v>-0.008012</v>
      </c>
      <c r="BM606" s="13" t="n">
        <v>0.025955</v>
      </c>
      <c r="BN606" s="13" t="n">
        <v>0.030184</v>
      </c>
      <c r="BO606" s="13" t="n">
        <v>0.031672</v>
      </c>
      <c r="BP606" s="13" t="n">
        <v>-0.011484</v>
      </c>
      <c r="BQ606" s="13" t="n">
        <v>-0.068037</v>
      </c>
      <c r="BR606" s="13" t="n">
        <v>-0.187323</v>
      </c>
      <c r="BS606" s="13" t="n">
        <v>0.135259</v>
      </c>
      <c r="BT606" s="13" t="n">
        <v>0.091913</v>
      </c>
      <c r="BU606" s="13" t="n">
        <v>0.012826</v>
      </c>
      <c r="BV606" s="13" t="n">
        <v>0.037942</v>
      </c>
      <c r="BW606" s="13" t="n">
        <v>0.055215</v>
      </c>
      <c r="BX606" s="13" t="n">
        <v>-0.011854</v>
      </c>
      <c r="BY606" s="13" t="n">
        <v>0.020769</v>
      </c>
      <c r="BZ606" s="13" t="n">
        <v>0.176056</v>
      </c>
      <c r="CA606" s="13" t="n">
        <v>0.08836</v>
      </c>
      <c r="CB606" s="13" t="n">
        <v>0.00942</v>
      </c>
      <c r="CC606" s="13" t="n">
        <v>0.079959</v>
      </c>
      <c r="CD606" s="13" t="n">
        <v>0.025467</v>
      </c>
      <c r="CE606" s="13" t="n">
        <v>0.039993</v>
      </c>
      <c r="CF606" s="13" t="n">
        <v>-0.007853</v>
      </c>
      <c r="CG606" s="13" t="n">
        <v>0.001045</v>
      </c>
      <c r="CH606" s="13" t="n">
        <v>-0.008307</v>
      </c>
      <c r="CI606" s="13" t="n">
        <v>0.01354</v>
      </c>
      <c r="CJ606" s="13" t="n">
        <v>-0.039939</v>
      </c>
      <c r="CK606" s="13" t="n">
        <v>0.038484</v>
      </c>
      <c r="CL606" s="13" t="n">
        <v>-0.021291</v>
      </c>
      <c r="CM606" s="13" t="n">
        <v>0.044855</v>
      </c>
      <c r="CN606" s="13" t="n">
        <v>-0.101419</v>
      </c>
      <c r="CO606" s="13" t="n">
        <v>0.005679</v>
      </c>
      <c r="CP606" s="13" t="n">
        <v>0.008371</v>
      </c>
      <c r="CQ606" s="13" t="n">
        <v>-0.076092</v>
      </c>
      <c r="CR606" s="13" t="n">
        <v>0.009316</v>
      </c>
      <c r="CS606" s="13" t="n">
        <v>-0.073263</v>
      </c>
      <c r="CT606" s="13" t="n">
        <v>0.117887</v>
      </c>
      <c r="CU606" s="13" t="n">
        <v>-0.03435</v>
      </c>
      <c r="CV606" s="13" t="n">
        <v>-0.091984</v>
      </c>
      <c r="CW606" s="13" t="n">
        <v>0.09267</v>
      </c>
      <c r="CX606" s="13" t="n">
        <v>0.054291</v>
      </c>
      <c r="CY606" s="13" t="n">
        <v>-0.075471</v>
      </c>
      <c r="CZ606" s="13" t="n">
        <v>0.127305</v>
      </c>
      <c r="DA606" s="13" t="n">
        <v>-0.012527</v>
      </c>
      <c r="DB606" s="13" t="n">
        <v>-0.00927</v>
      </c>
      <c r="DC606" s="13" t="n">
        <v>-0.004757</v>
      </c>
      <c r="DD606" s="13" t="n">
        <v>-0.021191</v>
      </c>
      <c r="DE606" s="13" t="n">
        <v>0.089021</v>
      </c>
      <c r="DF606" s="13" t="n">
        <v>0.032669</v>
      </c>
      <c r="DG606" s="13" t="n">
        <v>-0.044226</v>
      </c>
      <c r="DH606" s="13" t="n">
        <v>-0.046387</v>
      </c>
      <c r="DI606" s="13" t="n">
        <v>-0.06206</v>
      </c>
      <c r="DJ606" s="13" t="n">
        <v>0.074219</v>
      </c>
      <c r="DK606" s="13" t="n">
        <v>0.108568</v>
      </c>
      <c r="DL606" s="13" t="n">
        <v>-0.030991</v>
      </c>
      <c r="DM606" s="13" t="n">
        <v>0.05521</v>
      </c>
      <c r="DN606" s="13" t="n">
        <v>0.028812</v>
      </c>
      <c r="DO606" s="13" t="n">
        <v>-0.062882</v>
      </c>
      <c r="DP606" s="13" t="n">
        <v>0.051154</v>
      </c>
      <c r="DQ606" s="13" t="n">
        <v>-0.00855</v>
      </c>
      <c r="DR606" s="13" t="n">
        <v>0.060491</v>
      </c>
      <c r="DS606" s="13" t="n">
        <v>-0.020629</v>
      </c>
      <c r="DT606" s="13" t="n">
        <v>0.023503</v>
      </c>
      <c r="DV606" s="13" t="n">
        <v>0.025273</v>
      </c>
      <c r="DW606" s="13" t="n">
        <v>0.039554</v>
      </c>
      <c r="DX606" s="13" t="n">
        <v>0.031341</v>
      </c>
      <c r="DY606" s="13" t="n">
        <v>-0.009539</v>
      </c>
      <c r="DZ606" s="13" t="n">
        <v>-0.071545</v>
      </c>
      <c r="EA606" s="13" t="n">
        <v>-0.192857</v>
      </c>
      <c r="EB606" s="13" t="n">
        <v>0.14683</v>
      </c>
      <c r="EC606" s="13" t="n">
        <v>0.098247</v>
      </c>
      <c r="ED606" s="13" t="n">
        <v>0.014031</v>
      </c>
      <c r="EE606" s="13" t="n">
        <v>0.039286</v>
      </c>
      <c r="EF606" s="13" t="n">
        <v>0.050398</v>
      </c>
      <c r="EG606" s="13" t="n">
        <v>-0.010098</v>
      </c>
      <c r="EH606" s="13" t="n">
        <v>0.031145</v>
      </c>
      <c r="EI606" s="13" t="n">
        <v>0.183067</v>
      </c>
      <c r="EJ606" s="13" t="n">
        <v>0.08896</v>
      </c>
      <c r="EK606" s="13" t="n">
        <v>0.013987</v>
      </c>
      <c r="EL606" s="13" t="n">
        <v>0.089016</v>
      </c>
      <c r="EM606" s="13" t="n">
        <v>0.028616</v>
      </c>
      <c r="EN606" s="13" t="n">
        <v>0.03792</v>
      </c>
      <c r="EO606" s="13" t="n">
        <v>-0.009349</v>
      </c>
      <c r="EP606" s="13" t="n">
        <v>0.003632</v>
      </c>
      <c r="EQ606" s="13" t="n">
        <v>-0.007576</v>
      </c>
      <c r="ER606" s="13" t="n">
        <v>0.0162</v>
      </c>
      <c r="ES606" s="13" t="n">
        <v>-0.038653</v>
      </c>
      <c r="ET606" s="13" t="n">
        <v>0.035353</v>
      </c>
      <c r="EU606" s="13" t="n">
        <v>-0.023202</v>
      </c>
      <c r="EV606" s="13" t="n">
        <v>0.045936</v>
      </c>
      <c r="EW606" s="13" t="n">
        <v>-0.099006</v>
      </c>
      <c r="EX606" s="13" t="n">
        <v>-0.001334</v>
      </c>
      <c r="EY606" s="13" t="n">
        <v>0.010422</v>
      </c>
      <c r="EZ606" s="13" t="n">
        <v>-0.081153</v>
      </c>
      <c r="FA606" s="13" t="n">
        <v>0.007554</v>
      </c>
      <c r="FB606" s="13" t="n">
        <v>-0.063068</v>
      </c>
      <c r="FC606" s="13" t="n">
        <v>0.12091</v>
      </c>
      <c r="FD606" s="13" t="n">
        <v>-0.033799</v>
      </c>
      <c r="FE606" s="13" t="n">
        <v>-0.094081</v>
      </c>
      <c r="FF606" s="13" t="n">
        <v>0.091652</v>
      </c>
      <c r="FG606" s="13" t="n">
        <v>0.062795</v>
      </c>
      <c r="FH606" s="13" t="n">
        <v>-0.069898</v>
      </c>
      <c r="FI606" s="13" t="n">
        <v>0.136796</v>
      </c>
      <c r="FJ606" s="13" t="n">
        <v>-0.019023</v>
      </c>
      <c r="FK606" s="13" t="n">
        <v>-0.011326</v>
      </c>
      <c r="FL606" s="13" t="n">
        <v>-0.003019</v>
      </c>
      <c r="FM606" s="13" t="n">
        <v>-0.022705</v>
      </c>
      <c r="FN606" s="13" t="n">
        <v>0.084591</v>
      </c>
      <c r="FO606" s="13" t="n">
        <v>0.036865</v>
      </c>
      <c r="FP606" s="13" t="n">
        <v>-0.046647</v>
      </c>
      <c r="FQ606" s="13" t="n">
        <v>-0.049839</v>
      </c>
      <c r="FR606" s="13" t="n">
        <v>-0.066086</v>
      </c>
      <c r="FS606" s="13" t="n">
        <v>0.082842</v>
      </c>
      <c r="FT606" s="13" t="n">
        <v>0.115153</v>
      </c>
      <c r="FU606" s="13" t="n">
        <v>-0.037422</v>
      </c>
      <c r="FV606" s="13" t="n">
        <v>0.047999</v>
      </c>
      <c r="FW606" s="13" t="n">
        <v>0.024713</v>
      </c>
      <c r="FX606" s="13" t="n">
        <v>-0.074428</v>
      </c>
      <c r="FY606" s="13" t="n">
        <v>0.050026</v>
      </c>
      <c r="FZ606" s="13" t="n">
        <v>-0.009515</v>
      </c>
      <c r="GA606" s="13" t="n">
        <v>0.060442</v>
      </c>
      <c r="GB606" s="13" t="n">
        <v>-0.020796</v>
      </c>
      <c r="GC606" s="13" t="n">
        <v>0.019958</v>
      </c>
    </row>
    <row r="607" customFormat="false" ht="15" hidden="false" customHeight="false" outlineLevel="0" collapsed="false">
      <c r="B607" s="8" t="str">
        <f aca="false">Deals!B607</f>
        <v>Global Payments Inc</v>
      </c>
      <c r="C607" s="12" t="n">
        <v>1</v>
      </c>
      <c r="D607" s="13" t="n">
        <v>0.064025</v>
      </c>
      <c r="E607" s="13" t="n">
        <v>0.070458</v>
      </c>
      <c r="F607" s="13" t="n">
        <v>0.009139</v>
      </c>
      <c r="G607" s="13" t="n">
        <v>0.070607</v>
      </c>
      <c r="H607" s="13" t="n">
        <v>-0.058736</v>
      </c>
      <c r="I607" s="13" t="n">
        <v>-0.214954</v>
      </c>
      <c r="J607" s="13" t="n">
        <v>0.151078</v>
      </c>
      <c r="K607" s="13" t="n">
        <v>0.081135</v>
      </c>
      <c r="L607" s="13" t="n">
        <v>-0.053903</v>
      </c>
      <c r="M607" s="13" t="n">
        <v>0.049522</v>
      </c>
      <c r="N607" s="13" t="n">
        <v>-0.007864</v>
      </c>
      <c r="O607" s="13" t="n">
        <v>0.006539</v>
      </c>
      <c r="P607" s="13" t="n">
        <v>-0.111724</v>
      </c>
      <c r="Q607" s="13" t="n">
        <v>0.237416</v>
      </c>
      <c r="R607" s="13" t="n">
        <v>0.104642</v>
      </c>
      <c r="S607" s="13" t="n">
        <v>-0.180577</v>
      </c>
      <c r="T607" s="13" t="n">
        <v>0.121629</v>
      </c>
      <c r="U607" s="13" t="n">
        <v>0.019117</v>
      </c>
      <c r="V607" s="13" t="n">
        <v>0.064739</v>
      </c>
      <c r="W607" s="13" t="n">
        <v>-0.09747</v>
      </c>
      <c r="X607" s="13" t="n">
        <v>-0.030845</v>
      </c>
      <c r="Y607" s="13" t="n">
        <v>0.0313</v>
      </c>
      <c r="Z607" s="13" t="n">
        <v>-0.159092</v>
      </c>
      <c r="AA607" s="13" t="n">
        <v>-0.029575</v>
      </c>
      <c r="AB607" s="13" t="n">
        <v>-0.092588</v>
      </c>
      <c r="AC607" s="13" t="n">
        <v>-0.167494</v>
      </c>
      <c r="AD607" s="13" t="n">
        <v>0.137685</v>
      </c>
      <c r="AE607" s="13" t="n">
        <v>0.108744</v>
      </c>
      <c r="AF607" s="13" t="n">
        <v>-0.110088</v>
      </c>
      <c r="AG607" s="13" t="n">
        <v>0.027815</v>
      </c>
      <c r="AH607" s="13" t="n">
        <v>0.001023</v>
      </c>
      <c r="AI607" s="13" t="n">
        <v>-0.043364</v>
      </c>
      <c r="AJ607" s="13" t="n">
        <v>-0.15377</v>
      </c>
      <c r="AK607" s="13" t="n">
        <v>0.105568</v>
      </c>
      <c r="AL607" s="13" t="n">
        <v>0.015615</v>
      </c>
      <c r="AM607" s="13" t="n">
        <v>-0.12823</v>
      </c>
      <c r="AN607" s="13" t="n">
        <v>0.057473</v>
      </c>
      <c r="AO607" s="13" t="n">
        <v>-0.091721</v>
      </c>
      <c r="AP607" s="13" t="n">
        <v>-0.040567</v>
      </c>
      <c r="AQ607" s="13" t="n">
        <v>0.134917</v>
      </c>
      <c r="AR607" s="13" t="n">
        <v>-0.004613</v>
      </c>
      <c r="AS607" s="13" t="n">
        <v>-0.059804</v>
      </c>
      <c r="AT607" s="13" t="n">
        <v>0.070981</v>
      </c>
      <c r="AU607" s="13" t="n">
        <v>-0.133262</v>
      </c>
      <c r="AV607" s="13" t="n">
        <v>0.011055</v>
      </c>
      <c r="AW607" s="13" t="n">
        <v>0.119062</v>
      </c>
      <c r="AX607" s="13" t="n">
        <v>0.149116</v>
      </c>
      <c r="AY607" s="13" t="n">
        <v>-0.087221</v>
      </c>
      <c r="AZ607" s="13" t="n">
        <v>-0.07947</v>
      </c>
      <c r="BA607" s="13" t="n">
        <v>0.096215</v>
      </c>
      <c r="BB607" s="13" t="n">
        <v>0.092838</v>
      </c>
      <c r="BC607" s="13" t="n">
        <v>0.049055</v>
      </c>
      <c r="BD607" s="13" t="n">
        <v>-0.026496</v>
      </c>
      <c r="BE607" s="13" t="n">
        <v>0.03246</v>
      </c>
      <c r="BF607" s="13" t="n">
        <v>-0.081475</v>
      </c>
      <c r="BG607" s="13" t="n">
        <v>-0.1704</v>
      </c>
      <c r="BH607" s="13" t="n">
        <v>-0.04811</v>
      </c>
      <c r="BI607" s="13" t="n">
        <v>0.051086</v>
      </c>
      <c r="BJ607" s="13" t="n">
        <v>0.092188</v>
      </c>
      <c r="BK607" s="13" t="n">
        <v>-0.075128</v>
      </c>
      <c r="BM607" s="13" t="n">
        <v>0.03018</v>
      </c>
      <c r="BN607" s="13" t="n">
        <v>0.038716</v>
      </c>
      <c r="BO607" s="13" t="n">
        <v>0.036704</v>
      </c>
      <c r="BP607" s="13" t="n">
        <v>0.024594</v>
      </c>
      <c r="BQ607" s="13" t="n">
        <v>-0.07027</v>
      </c>
      <c r="BR607" s="13" t="n">
        <v>-0.077815</v>
      </c>
      <c r="BS607" s="13" t="n">
        <v>0.140905</v>
      </c>
      <c r="BT607" s="13" t="n">
        <v>0.056438</v>
      </c>
      <c r="BU607" s="13" t="n">
        <v>0.050972</v>
      </c>
      <c r="BV607" s="13" t="n">
        <v>0.07725</v>
      </c>
      <c r="BW607" s="13" t="n">
        <v>0.107972</v>
      </c>
      <c r="BX607" s="13" t="n">
        <v>-0.045521</v>
      </c>
      <c r="BY607" s="13" t="n">
        <v>-0.045743</v>
      </c>
      <c r="BZ607" s="13" t="n">
        <v>0.107281</v>
      </c>
      <c r="CA607" s="13" t="n">
        <v>0.053002</v>
      </c>
      <c r="CB607" s="13" t="n">
        <v>-0.009351</v>
      </c>
      <c r="CC607" s="13" t="n">
        <v>-0.005854</v>
      </c>
      <c r="CD607" s="13" t="n">
        <v>0.01839</v>
      </c>
      <c r="CE607" s="13" t="n">
        <v>0.059373</v>
      </c>
      <c r="CF607" s="13" t="n">
        <v>-0.013515</v>
      </c>
      <c r="CG607" s="13" t="n">
        <v>0.057192</v>
      </c>
      <c r="CH607" s="13" t="n">
        <v>0.032936</v>
      </c>
      <c r="CI607" s="13" t="n">
        <v>0.033156</v>
      </c>
      <c r="CJ607" s="13" t="n">
        <v>-0.052802</v>
      </c>
      <c r="CK607" s="13" t="n">
        <v>0.089956</v>
      </c>
      <c r="CL607" s="13" t="n">
        <v>0.012325</v>
      </c>
      <c r="CM607" s="13" t="n">
        <v>0.021218</v>
      </c>
      <c r="CN607" s="13" t="n">
        <v>-0.077613</v>
      </c>
      <c r="CO607" s="13" t="n">
        <v>-0.033277</v>
      </c>
      <c r="CP607" s="13" t="n">
        <v>0.048718</v>
      </c>
      <c r="CQ607" s="13" t="n">
        <v>-0.10863</v>
      </c>
      <c r="CR607" s="13" t="n">
        <v>-0.030079</v>
      </c>
      <c r="CS607" s="13" t="n">
        <v>-0.078069</v>
      </c>
      <c r="CT607" s="13" t="n">
        <v>0.127169</v>
      </c>
      <c r="CU607" s="13" t="n">
        <v>-0.053498</v>
      </c>
      <c r="CV607" s="13" t="n">
        <v>-0.100388</v>
      </c>
      <c r="CW607" s="13" t="n">
        <v>0.052883</v>
      </c>
      <c r="CX607" s="13" t="n">
        <v>0.047454</v>
      </c>
      <c r="CY607" s="13" t="n">
        <v>-0.082033</v>
      </c>
      <c r="CZ607" s="13" t="n">
        <v>0.087217</v>
      </c>
      <c r="DA607" s="13" t="n">
        <v>-0.01317</v>
      </c>
      <c r="DB607" s="13" t="n">
        <v>0.081256</v>
      </c>
      <c r="DC607" s="13" t="n">
        <v>0.01129</v>
      </c>
      <c r="DD607" s="13" t="n">
        <v>0.054991</v>
      </c>
      <c r="DE607" s="13" t="n">
        <v>0.072447</v>
      </c>
      <c r="DF607" s="13" t="n">
        <v>0.023838</v>
      </c>
      <c r="DG607" s="13" t="n">
        <v>-0.008326</v>
      </c>
      <c r="DH607" s="13" t="n">
        <v>-0.05542</v>
      </c>
      <c r="DI607" s="13" t="n">
        <v>-0.009954</v>
      </c>
      <c r="DJ607" s="13" t="n">
        <v>0.098907</v>
      </c>
      <c r="DK607" s="13" t="n">
        <v>0.037524</v>
      </c>
      <c r="DL607" s="13" t="n">
        <v>0.022668</v>
      </c>
      <c r="DM607" s="13" t="n">
        <v>0.060191</v>
      </c>
      <c r="DN607" s="13" t="n">
        <v>0.016533</v>
      </c>
      <c r="DO607" s="13" t="n">
        <v>-0.040193</v>
      </c>
      <c r="DP607" s="13" t="n">
        <v>0.059598</v>
      </c>
      <c r="DQ607" s="13" t="n">
        <v>0.061092</v>
      </c>
      <c r="DR607" s="13" t="n">
        <v>-0.008513</v>
      </c>
      <c r="DS607" s="13" t="n">
        <v>0.021543</v>
      </c>
      <c r="DT607" s="13" t="n">
        <v>0.024194</v>
      </c>
      <c r="DV607" s="13" t="n">
        <v>0.022992</v>
      </c>
      <c r="DW607" s="13" t="n">
        <v>0.041412</v>
      </c>
      <c r="DX607" s="13" t="n">
        <v>0.025775</v>
      </c>
      <c r="DY607" s="13" t="n">
        <v>0.005438</v>
      </c>
      <c r="DZ607" s="13" t="n">
        <v>-0.070463</v>
      </c>
      <c r="EA607" s="13" t="n">
        <v>-0.11985</v>
      </c>
      <c r="EB607" s="13" t="n">
        <v>0.139924</v>
      </c>
      <c r="EC607" s="13" t="n">
        <v>0.089001</v>
      </c>
      <c r="ED607" s="13" t="n">
        <v>0.018928</v>
      </c>
      <c r="EE607" s="13" t="n">
        <v>0.070143</v>
      </c>
      <c r="EF607" s="13" t="n">
        <v>0.054124</v>
      </c>
      <c r="EG607" s="13" t="n">
        <v>-0.020604</v>
      </c>
      <c r="EH607" s="13" t="n">
        <v>-0.021628</v>
      </c>
      <c r="EI607" s="13" t="n">
        <v>0.130555</v>
      </c>
      <c r="EJ607" s="13" t="n">
        <v>0.041795</v>
      </c>
      <c r="EK607" s="13" t="n">
        <v>-0.018249</v>
      </c>
      <c r="EL607" s="13" t="n">
        <v>0.019443</v>
      </c>
      <c r="EM607" s="13" t="n">
        <v>0.020896</v>
      </c>
      <c r="EN607" s="13" t="n">
        <v>0.053291</v>
      </c>
      <c r="EO607" s="13" t="n">
        <v>-0.004423</v>
      </c>
      <c r="EP607" s="13" t="n">
        <v>0.043268</v>
      </c>
      <c r="EQ607" s="13" t="n">
        <v>0.030241</v>
      </c>
      <c r="ER607" s="13" t="n">
        <v>0.029029</v>
      </c>
      <c r="ES607" s="13" t="n">
        <v>-0.051931</v>
      </c>
      <c r="ET607" s="13" t="n">
        <v>0.076494</v>
      </c>
      <c r="EU607" s="13" t="n">
        <v>-0.023675</v>
      </c>
      <c r="EV607" s="13" t="n">
        <v>0.027244</v>
      </c>
      <c r="EW607" s="13" t="n">
        <v>-0.105932</v>
      </c>
      <c r="EX607" s="13" t="n">
        <v>-0.028087</v>
      </c>
      <c r="EY607" s="13" t="n">
        <v>0.024591</v>
      </c>
      <c r="EZ607" s="13" t="n">
        <v>-0.102794</v>
      </c>
      <c r="FA607" s="13" t="n">
        <v>-0.042047</v>
      </c>
      <c r="FB607" s="13" t="n">
        <v>-0.081421</v>
      </c>
      <c r="FC607" s="13" t="n">
        <v>0.115932</v>
      </c>
      <c r="FD607" s="13" t="n">
        <v>-0.040409</v>
      </c>
      <c r="FE607" s="13" t="n">
        <v>-0.09131</v>
      </c>
      <c r="FF607" s="13" t="n">
        <v>0.077555</v>
      </c>
      <c r="FG607" s="13" t="n">
        <v>0.068696</v>
      </c>
      <c r="FH607" s="13" t="n">
        <v>-0.064949</v>
      </c>
      <c r="FI607" s="13" t="n">
        <v>0.083649</v>
      </c>
      <c r="FJ607" s="13" t="n">
        <v>-0.013406</v>
      </c>
      <c r="FK607" s="13" t="n">
        <v>0.044705</v>
      </c>
      <c r="FL607" s="13" t="n">
        <v>-0.010179</v>
      </c>
      <c r="FM607" s="13" t="n">
        <v>0.017315</v>
      </c>
      <c r="FN607" s="13" t="n">
        <v>0.073915</v>
      </c>
      <c r="FO607" s="13" t="n">
        <v>0.027187</v>
      </c>
      <c r="FP607" s="13" t="n">
        <v>-0.023523</v>
      </c>
      <c r="FQ607" s="13" t="n">
        <v>-0.051409</v>
      </c>
      <c r="FR607" s="13" t="n">
        <v>-0.03327</v>
      </c>
      <c r="FS607" s="13" t="n">
        <v>0.105435</v>
      </c>
      <c r="FT607" s="13" t="n">
        <v>0.064066</v>
      </c>
      <c r="FU607" s="13" t="n">
        <v>0.005583</v>
      </c>
      <c r="FV607" s="13" t="n">
        <v>0.053753</v>
      </c>
      <c r="FW607" s="13" t="n">
        <v>0.021634</v>
      </c>
      <c r="FX607" s="13" t="n">
        <v>-0.048148</v>
      </c>
      <c r="FY607" s="13" t="n">
        <v>0.010258</v>
      </c>
      <c r="FZ607" s="13" t="n">
        <v>0.019325</v>
      </c>
      <c r="GA607" s="13" t="n">
        <v>0.000127</v>
      </c>
      <c r="GB607" s="13" t="n">
        <v>0.029717</v>
      </c>
      <c r="GC607" s="13" t="n">
        <v>0.023121</v>
      </c>
    </row>
    <row r="608" customFormat="false" ht="15" hidden="false" customHeight="false" outlineLevel="0" collapsed="false">
      <c r="B608" s="8" t="str">
        <f aca="false">Deals!B608</f>
        <v>Nexstar Media Group, Inc.</v>
      </c>
      <c r="C608" s="12" t="n">
        <v>1</v>
      </c>
      <c r="D608" s="13" t="n">
        <v>-0.049067</v>
      </c>
      <c r="E608" s="13" t="n">
        <v>0.111728</v>
      </c>
      <c r="F608" s="13" t="n">
        <v>0.088571</v>
      </c>
      <c r="G608" s="13" t="n">
        <v>0.033262</v>
      </c>
      <c r="H608" s="13" t="n">
        <v>-0.046306</v>
      </c>
      <c r="I608" s="13" t="n">
        <v>-0.497913</v>
      </c>
      <c r="J608" s="13" t="n">
        <v>0.213234</v>
      </c>
      <c r="K608" s="13" t="n">
        <v>0.197459</v>
      </c>
      <c r="L608" s="13" t="n">
        <v>0.004561</v>
      </c>
      <c r="M608" s="13" t="n">
        <v>0.047317</v>
      </c>
      <c r="N608" s="13" t="n">
        <v>0.101768</v>
      </c>
      <c r="O608" s="13" t="n">
        <v>-0.063327</v>
      </c>
      <c r="P608" s="13" t="n">
        <v>-0.083732</v>
      </c>
      <c r="Q608" s="13" t="n">
        <v>0.284102</v>
      </c>
      <c r="R608" s="13" t="n">
        <v>0.037435</v>
      </c>
      <c r="S608" s="13" t="n">
        <v>0.041029</v>
      </c>
      <c r="T608" s="13" t="n">
        <v>0.21624</v>
      </c>
      <c r="U608" s="13" t="n">
        <v>0.020938</v>
      </c>
      <c r="V608" s="13" t="n">
        <v>0.049704</v>
      </c>
      <c r="W608" s="13" t="n">
        <v>0.035276</v>
      </c>
      <c r="X608" s="13" t="n">
        <v>-0.026529</v>
      </c>
      <c r="Y608" s="13" t="n">
        <v>-0.005477</v>
      </c>
      <c r="Z608" s="13" t="n">
        <v>0.022982</v>
      </c>
      <c r="AA608" s="13" t="n">
        <v>0.014758</v>
      </c>
      <c r="AB608" s="13" t="n">
        <v>-0.013359</v>
      </c>
      <c r="AC608" s="13" t="n">
        <v>0.001801</v>
      </c>
      <c r="AD608" s="13" t="n">
        <v>0.0099</v>
      </c>
      <c r="AE608" s="13" t="n">
        <v>0.095377</v>
      </c>
      <c r="AF608" s="13" t="n">
        <v>0.12438</v>
      </c>
      <c r="AG608" s="13" t="n">
        <v>0.018536</v>
      </c>
      <c r="AH608" s="13" t="n">
        <v>-0.159486</v>
      </c>
      <c r="AI608" s="13" t="n">
        <v>0.111728</v>
      </c>
      <c r="AJ608" s="13" t="n">
        <v>-0.070426</v>
      </c>
      <c r="AK608" s="13" t="n">
        <v>0.156496</v>
      </c>
      <c r="AL608" s="13" t="n">
        <v>0.020438</v>
      </c>
      <c r="AM608" s="13" t="n">
        <v>-0.127901</v>
      </c>
      <c r="AN608" s="13" t="n">
        <v>0.026671</v>
      </c>
      <c r="AO608" s="13" t="n">
        <v>0.111851</v>
      </c>
      <c r="AP608" s="13" t="n">
        <v>-0.076651</v>
      </c>
      <c r="AQ608" s="13" t="n">
        <v>0.169914</v>
      </c>
      <c r="AR608" s="13" t="n">
        <v>-0.085559</v>
      </c>
      <c r="AS608" s="13" t="n">
        <v>-0.071221</v>
      </c>
      <c r="AT608" s="13" t="n">
        <v>0.004575</v>
      </c>
      <c r="AU608" s="13" t="n">
        <v>-0.12211</v>
      </c>
      <c r="AV608" s="13" t="n">
        <v>0.103565</v>
      </c>
      <c r="AW608" s="13" t="n">
        <v>0.121105</v>
      </c>
      <c r="AX608" s="13" t="n">
        <v>-0.120876</v>
      </c>
      <c r="AY608" s="13" t="n">
        <v>-0.119349</v>
      </c>
      <c r="AZ608" s="13" t="n">
        <v>-0.022948</v>
      </c>
      <c r="BA608" s="13" t="n">
        <v>0.022844</v>
      </c>
      <c r="BB608" s="13" t="n">
        <v>0.104418</v>
      </c>
      <c r="BC608" s="13" t="n">
        <v>0.133716</v>
      </c>
      <c r="BD608" s="13" t="n">
        <v>-0.055427</v>
      </c>
      <c r="BE608" s="13" t="n">
        <v>0.03683</v>
      </c>
      <c r="BF608" s="13" t="n">
        <v>-0.070985</v>
      </c>
      <c r="BG608" s="13" t="n">
        <v>0.045733</v>
      </c>
      <c r="BH608" s="13" t="n">
        <v>0.001931</v>
      </c>
      <c r="BI608" s="13" t="n">
        <v>0.113126</v>
      </c>
      <c r="BJ608" s="13" t="n">
        <v>-0.066129</v>
      </c>
      <c r="BK608" s="13" t="n">
        <v>-0.032362</v>
      </c>
      <c r="BM608" s="13" t="n">
        <v>0.025955</v>
      </c>
      <c r="BN608" s="13" t="n">
        <v>0.030184</v>
      </c>
      <c r="BO608" s="13" t="n">
        <v>0.031672</v>
      </c>
      <c r="BP608" s="13" t="n">
        <v>-0.011484</v>
      </c>
      <c r="BQ608" s="13" t="n">
        <v>-0.068037</v>
      </c>
      <c r="BR608" s="13" t="n">
        <v>-0.187323</v>
      </c>
      <c r="BS608" s="13" t="n">
        <v>0.135259</v>
      </c>
      <c r="BT608" s="13" t="n">
        <v>0.091913</v>
      </c>
      <c r="BU608" s="13" t="n">
        <v>0.012826</v>
      </c>
      <c r="BV608" s="13" t="n">
        <v>0.037942</v>
      </c>
      <c r="BW608" s="13" t="n">
        <v>0.055215</v>
      </c>
      <c r="BX608" s="13" t="n">
        <v>-0.011854</v>
      </c>
      <c r="BY608" s="13" t="n">
        <v>0.020769</v>
      </c>
      <c r="BZ608" s="13" t="n">
        <v>0.176056</v>
      </c>
      <c r="CA608" s="13" t="n">
        <v>0.08836</v>
      </c>
      <c r="CB608" s="13" t="n">
        <v>0.00942</v>
      </c>
      <c r="CC608" s="13" t="n">
        <v>0.079959</v>
      </c>
      <c r="CD608" s="13" t="n">
        <v>0.025467</v>
      </c>
      <c r="CE608" s="13" t="n">
        <v>0.039993</v>
      </c>
      <c r="CF608" s="13" t="n">
        <v>-0.007853</v>
      </c>
      <c r="CG608" s="13" t="n">
        <v>0.001045</v>
      </c>
      <c r="CH608" s="13" t="n">
        <v>-0.008307</v>
      </c>
      <c r="CI608" s="13" t="n">
        <v>0.01354</v>
      </c>
      <c r="CJ608" s="13" t="n">
        <v>-0.039939</v>
      </c>
      <c r="CK608" s="13" t="n">
        <v>0.038484</v>
      </c>
      <c r="CL608" s="13" t="n">
        <v>-0.021291</v>
      </c>
      <c r="CM608" s="13" t="n">
        <v>0.044855</v>
      </c>
      <c r="CN608" s="13" t="n">
        <v>-0.101419</v>
      </c>
      <c r="CO608" s="13" t="n">
        <v>0.005679</v>
      </c>
      <c r="CP608" s="13" t="n">
        <v>0.008371</v>
      </c>
      <c r="CQ608" s="13" t="n">
        <v>-0.076092</v>
      </c>
      <c r="CR608" s="13" t="n">
        <v>0.009316</v>
      </c>
      <c r="CS608" s="13" t="n">
        <v>-0.073263</v>
      </c>
      <c r="CT608" s="13" t="n">
        <v>0.117887</v>
      </c>
      <c r="CU608" s="13" t="n">
        <v>-0.03435</v>
      </c>
      <c r="CV608" s="13" t="n">
        <v>-0.091984</v>
      </c>
      <c r="CW608" s="13" t="n">
        <v>0.09267</v>
      </c>
      <c r="CX608" s="13" t="n">
        <v>0.054291</v>
      </c>
      <c r="CY608" s="13" t="n">
        <v>-0.075471</v>
      </c>
      <c r="CZ608" s="13" t="n">
        <v>0.127305</v>
      </c>
      <c r="DA608" s="13" t="n">
        <v>-0.012527</v>
      </c>
      <c r="DB608" s="13" t="n">
        <v>-0.00927</v>
      </c>
      <c r="DC608" s="13" t="n">
        <v>-0.004757</v>
      </c>
      <c r="DD608" s="13" t="n">
        <v>-0.021191</v>
      </c>
      <c r="DE608" s="13" t="n">
        <v>0.089021</v>
      </c>
      <c r="DF608" s="13" t="n">
        <v>0.032669</v>
      </c>
      <c r="DG608" s="13" t="n">
        <v>-0.044226</v>
      </c>
      <c r="DH608" s="13" t="n">
        <v>-0.046387</v>
      </c>
      <c r="DI608" s="13" t="n">
        <v>-0.06206</v>
      </c>
      <c r="DJ608" s="13" t="n">
        <v>0.074219</v>
      </c>
      <c r="DK608" s="13" t="n">
        <v>0.108568</v>
      </c>
      <c r="DL608" s="13" t="n">
        <v>-0.030991</v>
      </c>
      <c r="DM608" s="13" t="n">
        <v>0.05521</v>
      </c>
      <c r="DN608" s="13" t="n">
        <v>0.028812</v>
      </c>
      <c r="DO608" s="13" t="n">
        <v>-0.062882</v>
      </c>
      <c r="DP608" s="13" t="n">
        <v>0.051154</v>
      </c>
      <c r="DQ608" s="13" t="n">
        <v>-0.00855</v>
      </c>
      <c r="DR608" s="13" t="n">
        <v>0.060491</v>
      </c>
      <c r="DS608" s="13" t="n">
        <v>-0.020629</v>
      </c>
      <c r="DT608" s="13" t="n">
        <v>0.023503</v>
      </c>
      <c r="DV608" s="13" t="n">
        <v>0.025273</v>
      </c>
      <c r="DW608" s="13" t="n">
        <v>0.039554</v>
      </c>
      <c r="DX608" s="13" t="n">
        <v>0.031341</v>
      </c>
      <c r="DY608" s="13" t="n">
        <v>-0.009539</v>
      </c>
      <c r="DZ608" s="13" t="n">
        <v>-0.071545</v>
      </c>
      <c r="EA608" s="13" t="n">
        <v>-0.192857</v>
      </c>
      <c r="EB608" s="13" t="n">
        <v>0.14683</v>
      </c>
      <c r="EC608" s="13" t="n">
        <v>0.098247</v>
      </c>
      <c r="ED608" s="13" t="n">
        <v>0.014031</v>
      </c>
      <c r="EE608" s="13" t="n">
        <v>0.039286</v>
      </c>
      <c r="EF608" s="13" t="n">
        <v>0.050398</v>
      </c>
      <c r="EG608" s="13" t="n">
        <v>-0.010098</v>
      </c>
      <c r="EH608" s="13" t="n">
        <v>0.031145</v>
      </c>
      <c r="EI608" s="13" t="n">
        <v>0.183067</v>
      </c>
      <c r="EJ608" s="13" t="n">
        <v>0.08896</v>
      </c>
      <c r="EK608" s="13" t="n">
        <v>0.013987</v>
      </c>
      <c r="EL608" s="13" t="n">
        <v>0.089016</v>
      </c>
      <c r="EM608" s="13" t="n">
        <v>0.028616</v>
      </c>
      <c r="EN608" s="13" t="n">
        <v>0.03792</v>
      </c>
      <c r="EO608" s="13" t="n">
        <v>-0.009349</v>
      </c>
      <c r="EP608" s="13" t="n">
        <v>0.003632</v>
      </c>
      <c r="EQ608" s="13" t="n">
        <v>-0.007576</v>
      </c>
      <c r="ER608" s="13" t="n">
        <v>0.0162</v>
      </c>
      <c r="ES608" s="13" t="n">
        <v>-0.038653</v>
      </c>
      <c r="ET608" s="13" t="n">
        <v>0.035353</v>
      </c>
      <c r="EU608" s="13" t="n">
        <v>-0.023202</v>
      </c>
      <c r="EV608" s="13" t="n">
        <v>0.045936</v>
      </c>
      <c r="EW608" s="13" t="n">
        <v>-0.099006</v>
      </c>
      <c r="EX608" s="13" t="n">
        <v>-0.001334</v>
      </c>
      <c r="EY608" s="13" t="n">
        <v>0.010422</v>
      </c>
      <c r="EZ608" s="13" t="n">
        <v>-0.081153</v>
      </c>
      <c r="FA608" s="13" t="n">
        <v>0.007554</v>
      </c>
      <c r="FB608" s="13" t="n">
        <v>-0.063068</v>
      </c>
      <c r="FC608" s="13" t="n">
        <v>0.12091</v>
      </c>
      <c r="FD608" s="13" t="n">
        <v>-0.033799</v>
      </c>
      <c r="FE608" s="13" t="n">
        <v>-0.094081</v>
      </c>
      <c r="FF608" s="13" t="n">
        <v>0.091652</v>
      </c>
      <c r="FG608" s="13" t="n">
        <v>0.062795</v>
      </c>
      <c r="FH608" s="13" t="n">
        <v>-0.069898</v>
      </c>
      <c r="FI608" s="13" t="n">
        <v>0.136796</v>
      </c>
      <c r="FJ608" s="13" t="n">
        <v>-0.019023</v>
      </c>
      <c r="FK608" s="13" t="n">
        <v>-0.011326</v>
      </c>
      <c r="FL608" s="13" t="n">
        <v>-0.003019</v>
      </c>
      <c r="FM608" s="13" t="n">
        <v>-0.022705</v>
      </c>
      <c r="FN608" s="13" t="n">
        <v>0.084591</v>
      </c>
      <c r="FO608" s="13" t="n">
        <v>0.036865</v>
      </c>
      <c r="FP608" s="13" t="n">
        <v>-0.046647</v>
      </c>
      <c r="FQ608" s="13" t="n">
        <v>-0.049839</v>
      </c>
      <c r="FR608" s="13" t="n">
        <v>-0.066086</v>
      </c>
      <c r="FS608" s="13" t="n">
        <v>0.082842</v>
      </c>
      <c r="FT608" s="13" t="n">
        <v>0.115153</v>
      </c>
      <c r="FU608" s="13" t="n">
        <v>-0.037422</v>
      </c>
      <c r="FV608" s="13" t="n">
        <v>0.047999</v>
      </c>
      <c r="FW608" s="13" t="n">
        <v>0.024713</v>
      </c>
      <c r="FX608" s="13" t="n">
        <v>-0.074428</v>
      </c>
      <c r="FY608" s="13" t="n">
        <v>0.050026</v>
      </c>
      <c r="FZ608" s="13" t="n">
        <v>-0.009515</v>
      </c>
      <c r="GA608" s="13" t="n">
        <v>0.060442</v>
      </c>
      <c r="GB608" s="13" t="n">
        <v>-0.020796</v>
      </c>
      <c r="GC608" s="13" t="n">
        <v>0.019958</v>
      </c>
    </row>
    <row r="609" customFormat="false" ht="15" hidden="false" customHeight="false" outlineLevel="0" collapsed="false">
      <c r="B609" s="8" t="str">
        <f aca="false">Deals!B609</f>
        <v>Enpro Industries, Inc.</v>
      </c>
      <c r="C609" s="12" t="n">
        <v>1</v>
      </c>
      <c r="D609" s="13" t="n">
        <v>0.01311</v>
      </c>
      <c r="E609" s="13" t="n">
        <v>-0.045435</v>
      </c>
      <c r="F609" s="13" t="n">
        <v>0.011146</v>
      </c>
      <c r="G609" s="13" t="n">
        <v>-0.126196</v>
      </c>
      <c r="H609" s="13" t="n">
        <v>-0.076831</v>
      </c>
      <c r="I609" s="13" t="n">
        <v>-0.261538</v>
      </c>
      <c r="J609" s="13" t="n">
        <v>0.145781</v>
      </c>
      <c r="K609" s="13" t="n">
        <v>-0.005954</v>
      </c>
      <c r="L609" s="13" t="n">
        <v>0.099157</v>
      </c>
      <c r="M609" s="13" t="n">
        <v>-0.031649</v>
      </c>
      <c r="N609" s="13" t="n">
        <v>0.226063</v>
      </c>
      <c r="O609" s="13" t="n">
        <v>-0.031613</v>
      </c>
      <c r="P609" s="13" t="n">
        <v>0.046268</v>
      </c>
      <c r="Q609" s="13" t="n">
        <v>0.199763</v>
      </c>
      <c r="R609" s="13" t="n">
        <v>0.070188</v>
      </c>
      <c r="S609" s="13" t="n">
        <v>-0.044094</v>
      </c>
      <c r="T609" s="13" t="n">
        <v>0.112897</v>
      </c>
      <c r="U609" s="13" t="n">
        <v>0.064725</v>
      </c>
      <c r="V609" s="13" t="n">
        <v>0.004456</v>
      </c>
      <c r="W609" s="13" t="n">
        <v>0.074022</v>
      </c>
      <c r="X609" s="13" t="n">
        <v>0.056093</v>
      </c>
      <c r="Y609" s="13" t="n">
        <v>-0.041482</v>
      </c>
      <c r="Z609" s="13" t="n">
        <v>-0.078823</v>
      </c>
      <c r="AA609" s="13" t="n">
        <v>0.018828</v>
      </c>
      <c r="AB609" s="13" t="n">
        <v>0.029155</v>
      </c>
      <c r="AC609" s="13" t="n">
        <v>0.140642</v>
      </c>
      <c r="AD609" s="13" t="n">
        <v>0.079118</v>
      </c>
      <c r="AE609" s="13" t="n">
        <v>-0.04588</v>
      </c>
      <c r="AF609" s="13" t="n">
        <v>0.051609</v>
      </c>
      <c r="AG609" s="13" t="n">
        <v>-0.115085</v>
      </c>
      <c r="AH609" s="13" t="n">
        <v>-0.04625</v>
      </c>
      <c r="AI609" s="13" t="n">
        <v>0.030362</v>
      </c>
      <c r="AJ609" s="13" t="n">
        <v>-0.144424</v>
      </c>
      <c r="AK609" s="13" t="n">
        <v>0.140974</v>
      </c>
      <c r="AL609" s="13" t="n">
        <v>-0.028241</v>
      </c>
      <c r="AM609" s="13" t="n">
        <v>-0.061617</v>
      </c>
      <c r="AN609" s="13" t="n">
        <v>0.253236</v>
      </c>
      <c r="AO609" s="13" t="n">
        <v>0.118122</v>
      </c>
      <c r="AP609" s="13" t="n">
        <v>-0.085101</v>
      </c>
      <c r="AQ609" s="13" t="n">
        <v>0.113902</v>
      </c>
      <c r="AR609" s="13" t="n">
        <v>-0.109689</v>
      </c>
      <c r="AS609" s="13" t="n">
        <v>-0.033581</v>
      </c>
      <c r="AT609" s="13" t="n">
        <v>-0.092598</v>
      </c>
      <c r="AU609" s="13" t="n">
        <v>0.075316</v>
      </c>
      <c r="AV609" s="13" t="n">
        <v>0.321033</v>
      </c>
      <c r="AW609" s="13" t="n">
        <v>0.039317</v>
      </c>
      <c r="AX609" s="13" t="n">
        <v>-0.015132</v>
      </c>
      <c r="AY609" s="13" t="n">
        <v>-0.111445</v>
      </c>
      <c r="AZ609" s="13" t="n">
        <v>-0.083588</v>
      </c>
      <c r="BA609" s="13" t="n">
        <v>0.159013</v>
      </c>
      <c r="BB609" s="13" t="n">
        <v>0.220431</v>
      </c>
      <c r="BC609" s="13" t="n">
        <v>-0.046957</v>
      </c>
      <c r="BD609" s="13" t="n">
        <v>0.043112</v>
      </c>
      <c r="BE609" s="13" t="n">
        <v>0.085034</v>
      </c>
      <c r="BF609" s="13" t="n">
        <v>-0.110446</v>
      </c>
      <c r="BG609" s="13" t="n">
        <v>0.020849</v>
      </c>
      <c r="BH609" s="13" t="n">
        <v>-0.048219</v>
      </c>
      <c r="BI609" s="13" t="n">
        <v>0.17428</v>
      </c>
      <c r="BJ609" s="13" t="n">
        <v>-0.059144</v>
      </c>
      <c r="BK609" s="13" t="n">
        <v>0.010259</v>
      </c>
      <c r="BM609" s="13" t="n">
        <v>0.027114</v>
      </c>
      <c r="BN609" s="13" t="n">
        <v>0.035496</v>
      </c>
      <c r="BO609" s="13" t="n">
        <v>0.026587</v>
      </c>
      <c r="BP609" s="13" t="n">
        <v>-0.064425</v>
      </c>
      <c r="BQ609" s="13" t="n">
        <v>-0.102497</v>
      </c>
      <c r="BR609" s="13" t="n">
        <v>-0.23572</v>
      </c>
      <c r="BS609" s="13" t="n">
        <v>0.099268</v>
      </c>
      <c r="BT609" s="13" t="n">
        <v>0.015516</v>
      </c>
      <c r="BU609" s="13" t="n">
        <v>0.028691</v>
      </c>
      <c r="BV609" s="13" t="n">
        <v>0.017674</v>
      </c>
      <c r="BW609" s="13" t="n">
        <v>0.030372</v>
      </c>
      <c r="BX609" s="13" t="n">
        <v>-0.06808</v>
      </c>
      <c r="BY609" s="13" t="n">
        <v>0.056662</v>
      </c>
      <c r="BZ609" s="13" t="n">
        <v>0.187037</v>
      </c>
      <c r="CA609" s="13" t="n">
        <v>0.088872</v>
      </c>
      <c r="CB609" s="13" t="n">
        <v>0.042029</v>
      </c>
      <c r="CC609" s="13" t="n">
        <v>0.122259</v>
      </c>
      <c r="CD609" s="13" t="n">
        <v>0.046456</v>
      </c>
      <c r="CE609" s="13" t="n">
        <v>0.006733</v>
      </c>
      <c r="CF609" s="13" t="n">
        <v>0.026615</v>
      </c>
      <c r="CG609" s="13" t="n">
        <v>-0.017984</v>
      </c>
      <c r="CH609" s="13" t="n">
        <v>-0.022034</v>
      </c>
      <c r="CI609" s="13" t="n">
        <v>0.01685</v>
      </c>
      <c r="CJ609" s="13" t="n">
        <v>-0.007108</v>
      </c>
      <c r="CK609" s="13" t="n">
        <v>0.049723</v>
      </c>
      <c r="CL609" s="13" t="n">
        <v>-0.026919</v>
      </c>
      <c r="CM609" s="13" t="n">
        <v>0.060643</v>
      </c>
      <c r="CN609" s="13" t="n">
        <v>-0.05249</v>
      </c>
      <c r="CO609" s="13" t="n">
        <v>0.031228</v>
      </c>
      <c r="CP609" s="13" t="n">
        <v>-0.001624</v>
      </c>
      <c r="CQ609" s="13" t="n">
        <v>-0.063465</v>
      </c>
      <c r="CR609" s="13" t="n">
        <v>0.040402</v>
      </c>
      <c r="CS609" s="13" t="n">
        <v>-0.06493</v>
      </c>
      <c r="CT609" s="13" t="n">
        <v>0.098137</v>
      </c>
      <c r="CU609" s="13" t="n">
        <v>-0.038615</v>
      </c>
      <c r="CV609" s="13" t="n">
        <v>-0.094177</v>
      </c>
      <c r="CW609" s="13" t="n">
        <v>0.1276</v>
      </c>
      <c r="CX609" s="13" t="n">
        <v>0.044059</v>
      </c>
      <c r="CY609" s="13" t="n">
        <v>-0.052868</v>
      </c>
      <c r="CZ609" s="13" t="n">
        <v>0.082098</v>
      </c>
      <c r="DA609" s="13" t="n">
        <v>-0.026258</v>
      </c>
      <c r="DB609" s="13" t="n">
        <v>-0.052486</v>
      </c>
      <c r="DC609" s="13" t="n">
        <v>-0.030739</v>
      </c>
      <c r="DD609" s="13" t="n">
        <v>0.020507</v>
      </c>
      <c r="DE609" s="13" t="n">
        <v>0.088055</v>
      </c>
      <c r="DF609" s="13" t="n">
        <v>0.084062</v>
      </c>
      <c r="DG609" s="13" t="n">
        <v>-0.050354</v>
      </c>
      <c r="DH609" s="13" t="n">
        <v>-0.057355</v>
      </c>
      <c r="DI609" s="13" t="n">
        <v>-0.039185</v>
      </c>
      <c r="DJ609" s="13" t="n">
        <v>0.087086</v>
      </c>
      <c r="DK609" s="13" t="n">
        <v>0.133132</v>
      </c>
      <c r="DL609" s="13" t="n">
        <v>-0.049956</v>
      </c>
      <c r="DM609" s="13" t="n">
        <v>0.045055</v>
      </c>
      <c r="DN609" s="13" t="n">
        <v>0.027131</v>
      </c>
      <c r="DO609" s="13" t="n">
        <v>-0.05644</v>
      </c>
      <c r="DP609" s="13" t="n">
        <v>0.047468</v>
      </c>
      <c r="DQ609" s="13" t="n">
        <v>-0.014183</v>
      </c>
      <c r="DR609" s="13" t="n">
        <v>0.120522</v>
      </c>
      <c r="DS609" s="13" t="n">
        <v>-0.02238</v>
      </c>
      <c r="DT609" s="13" t="n">
        <v>-0.004959</v>
      </c>
      <c r="DV609" s="13" t="n">
        <v>0.025523</v>
      </c>
      <c r="DW609" s="13" t="n">
        <v>0.030961</v>
      </c>
      <c r="DX609" s="13" t="n">
        <v>0.035151</v>
      </c>
      <c r="DY609" s="13" t="n">
        <v>-0.068493</v>
      </c>
      <c r="DZ609" s="13" t="n">
        <v>-0.103572</v>
      </c>
      <c r="EA609" s="13" t="n">
        <v>-0.245916</v>
      </c>
      <c r="EB609" s="13" t="n">
        <v>0.113288</v>
      </c>
      <c r="EC609" s="13" t="n">
        <v>0.006015</v>
      </c>
      <c r="ED609" s="13" t="n">
        <v>0.035316</v>
      </c>
      <c r="EE609" s="13" t="n">
        <v>0.013706</v>
      </c>
      <c r="EF609" s="13" t="n">
        <v>0.037934</v>
      </c>
      <c r="EG609" s="13" t="n">
        <v>-0.067679</v>
      </c>
      <c r="EH609" s="13" t="n">
        <v>0.062457</v>
      </c>
      <c r="EI609" s="13" t="n">
        <v>0.193279</v>
      </c>
      <c r="EJ609" s="13" t="n">
        <v>0.088936</v>
      </c>
      <c r="EK609" s="13" t="n">
        <v>0.053208</v>
      </c>
      <c r="EL609" s="13" t="n">
        <v>0.127437</v>
      </c>
      <c r="EM609" s="13" t="n">
        <v>0.058206</v>
      </c>
      <c r="EN609" s="13" t="n">
        <v>0.009815</v>
      </c>
      <c r="EO609" s="13" t="n">
        <v>0.02938</v>
      </c>
      <c r="EP609" s="13" t="n">
        <v>-0.01931</v>
      </c>
      <c r="EQ609" s="13" t="n">
        <v>-0.01904</v>
      </c>
      <c r="ER609" s="13" t="n">
        <v>0.014363</v>
      </c>
      <c r="ES609" s="13" t="n">
        <v>-0.004066</v>
      </c>
      <c r="ET609" s="13" t="n">
        <v>0.046113</v>
      </c>
      <c r="EU609" s="13" t="n">
        <v>-0.025583</v>
      </c>
      <c r="EV609" s="13" t="n">
        <v>0.065363</v>
      </c>
      <c r="EW609" s="13" t="n">
        <v>-0.044123</v>
      </c>
      <c r="EX609" s="13" t="n">
        <v>0.027911</v>
      </c>
      <c r="EY609" s="13" t="n">
        <v>0.000467</v>
      </c>
      <c r="EZ609" s="13" t="n">
        <v>-0.062672</v>
      </c>
      <c r="FA609" s="13" t="n">
        <v>0.042617</v>
      </c>
      <c r="FB609" s="13" t="n">
        <v>-0.071091</v>
      </c>
      <c r="FC609" s="13" t="n">
        <v>0.098027</v>
      </c>
      <c r="FD609" s="13" t="n">
        <v>-0.03928</v>
      </c>
      <c r="FE609" s="13" t="n">
        <v>-0.095241</v>
      </c>
      <c r="FF609" s="13" t="n">
        <v>0.125444</v>
      </c>
      <c r="FG609" s="13" t="n">
        <v>0.039659</v>
      </c>
      <c r="FH609" s="13" t="n">
        <v>-0.063255</v>
      </c>
      <c r="FI609" s="13" t="n">
        <v>0.100845</v>
      </c>
      <c r="FJ609" s="13" t="n">
        <v>-0.032236</v>
      </c>
      <c r="FK609" s="13" t="n">
        <v>-0.067798</v>
      </c>
      <c r="FL609" s="13" t="n">
        <v>-0.045484</v>
      </c>
      <c r="FM609" s="13" t="n">
        <v>-0.011718</v>
      </c>
      <c r="FN609" s="13" t="n">
        <v>0.10126</v>
      </c>
      <c r="FO609" s="13" t="n">
        <v>0.083698</v>
      </c>
      <c r="FP609" s="13" t="n">
        <v>-0.052925</v>
      </c>
      <c r="FQ609" s="13" t="n">
        <v>-0.059869</v>
      </c>
      <c r="FR609" s="13" t="n">
        <v>-0.042783</v>
      </c>
      <c r="FS609" s="13" t="n">
        <v>0.082297</v>
      </c>
      <c r="FT609" s="13" t="n">
        <v>0.137984</v>
      </c>
      <c r="FU609" s="13" t="n">
        <v>-0.053643</v>
      </c>
      <c r="FV609" s="13" t="n">
        <v>0.044356</v>
      </c>
      <c r="FW609" s="13" t="n">
        <v>0.031723</v>
      </c>
      <c r="FX609" s="13" t="n">
        <v>-0.061814</v>
      </c>
      <c r="FY609" s="13" t="n">
        <v>0.048244</v>
      </c>
      <c r="FZ609" s="13" t="n">
        <v>-0.021929</v>
      </c>
      <c r="GA609" s="13" t="n">
        <v>0.122527</v>
      </c>
      <c r="GB609" s="13" t="n">
        <v>-0.024336</v>
      </c>
      <c r="GC609" s="13" t="n">
        <v>-0.003355</v>
      </c>
    </row>
    <row r="610" customFormat="false" ht="15" hidden="false" customHeight="false" outlineLevel="0" collapsed="false">
      <c r="B610" s="8" t="str">
        <f aca="false">Deals!B610</f>
        <v>Us Foods Holding Corp.</v>
      </c>
      <c r="C610" s="12" t="n">
        <v>1</v>
      </c>
      <c r="D610" s="13" t="n">
        <v>-0.034793</v>
      </c>
      <c r="E610" s="13" t="n">
        <v>0.002521</v>
      </c>
      <c r="F610" s="13" t="n">
        <v>0.053307</v>
      </c>
      <c r="G610" s="13" t="n">
        <v>-0.04106</v>
      </c>
      <c r="H610" s="13" t="n">
        <v>-0.162559</v>
      </c>
      <c r="I610" s="13" t="n">
        <v>-0.473543</v>
      </c>
      <c r="J610" s="13" t="n">
        <v>0.214003</v>
      </c>
      <c r="K610" s="13" t="n">
        <v>-0.109767</v>
      </c>
      <c r="L610" s="13" t="n">
        <v>0.030303</v>
      </c>
      <c r="M610" s="13" t="n">
        <v>0.029412</v>
      </c>
      <c r="N610" s="13" t="n">
        <v>0.199507</v>
      </c>
      <c r="O610" s="13" t="n">
        <v>-0.087474</v>
      </c>
      <c r="P610" s="13" t="n">
        <v>-0.059406</v>
      </c>
      <c r="Q610" s="13" t="n">
        <v>0.50622</v>
      </c>
      <c r="R610" s="13" t="n">
        <v>0.058132</v>
      </c>
      <c r="S610" s="13" t="n">
        <v>-0.069649</v>
      </c>
      <c r="T610" s="13" t="n">
        <v>0.176509</v>
      </c>
      <c r="U610" s="13" t="n">
        <v>0.045529</v>
      </c>
      <c r="V610" s="13" t="n">
        <v>0.087618</v>
      </c>
      <c r="W610" s="13" t="n">
        <v>-0.060781</v>
      </c>
      <c r="X610" s="13" t="n">
        <v>-0.014895</v>
      </c>
      <c r="Y610" s="13" t="n">
        <v>-0.104797</v>
      </c>
      <c r="Z610" s="13" t="n">
        <v>-0.009901</v>
      </c>
      <c r="AA610" s="13" t="n">
        <v>0.019412</v>
      </c>
      <c r="AB610" s="13" t="n">
        <v>0.000289</v>
      </c>
      <c r="AC610" s="13" t="n">
        <v>-0.093741</v>
      </c>
      <c r="AD610" s="13" t="n">
        <v>0.10853</v>
      </c>
      <c r="AE610" s="13" t="n">
        <v>0.012346</v>
      </c>
      <c r="AF610" s="13" t="n">
        <v>0.108622</v>
      </c>
      <c r="AG610" s="13" t="n">
        <v>-0.03735</v>
      </c>
      <c r="AH610" s="13" t="n">
        <v>-0.000266</v>
      </c>
      <c r="AI610" s="13" t="n">
        <v>-0.119617</v>
      </c>
      <c r="AJ610" s="13" t="n">
        <v>-0.073671</v>
      </c>
      <c r="AK610" s="13" t="n">
        <v>0.026728</v>
      </c>
      <c r="AL610" s="13" t="n">
        <v>-0.027937</v>
      </c>
      <c r="AM610" s="13" t="n">
        <v>-0.136512</v>
      </c>
      <c r="AN610" s="13" t="n">
        <v>0.125567</v>
      </c>
      <c r="AO610" s="13" t="n">
        <v>0.229167</v>
      </c>
      <c r="AP610" s="13" t="n">
        <v>-0.069984</v>
      </c>
      <c r="AQ610" s="13" t="n">
        <v>0.120811</v>
      </c>
      <c r="AR610" s="13" t="n">
        <v>-0.015736</v>
      </c>
      <c r="AS610" s="13" t="n">
        <v>-0.015721</v>
      </c>
      <c r="AT610" s="13" t="n">
        <v>0.039524</v>
      </c>
      <c r="AU610" s="13" t="n">
        <v>0.035938</v>
      </c>
      <c r="AV610" s="13" t="n">
        <v>0.106083</v>
      </c>
      <c r="AW610" s="13" t="n">
        <v>-0.028864</v>
      </c>
      <c r="AX610" s="13" t="n">
        <v>-0.053826</v>
      </c>
      <c r="AY610" s="13" t="n">
        <v>-0.018056</v>
      </c>
      <c r="AZ610" s="13" t="n">
        <v>-0.019144</v>
      </c>
      <c r="BA610" s="13" t="n">
        <v>0.125578</v>
      </c>
      <c r="BB610" s="13" t="n">
        <v>0.036048</v>
      </c>
      <c r="BC610" s="13" t="n">
        <v>0.013213</v>
      </c>
      <c r="BD610" s="13" t="n">
        <v>0.10389</v>
      </c>
      <c r="BE610" s="13" t="n">
        <v>0.062611</v>
      </c>
      <c r="BF610" s="13" t="n">
        <v>-0.068927</v>
      </c>
      <c r="BG610" s="13" t="n">
        <v>0.051343</v>
      </c>
      <c r="BH610" s="13" t="n">
        <v>0.002839</v>
      </c>
      <c r="BI610" s="13" t="n">
        <v>0.026614</v>
      </c>
      <c r="BJ610" s="13" t="n">
        <v>0.088619</v>
      </c>
      <c r="BK610" s="13" t="n">
        <v>0.038676</v>
      </c>
      <c r="BM610" s="13" t="n">
        <v>0.015052</v>
      </c>
      <c r="BN610" s="13" t="n">
        <v>0.040888</v>
      </c>
      <c r="BO610" s="13" t="n">
        <v>0.02847</v>
      </c>
      <c r="BP610" s="13" t="n">
        <v>-0.018014</v>
      </c>
      <c r="BQ610" s="13" t="n">
        <v>-0.071353</v>
      </c>
      <c r="BR610" s="13" t="n">
        <v>-0.185883</v>
      </c>
      <c r="BS610" s="13" t="n">
        <v>0.145135</v>
      </c>
      <c r="BT610" s="13" t="n">
        <v>0.091203</v>
      </c>
      <c r="BU610" s="13" t="n">
        <v>0.008282</v>
      </c>
      <c r="BV610" s="13" t="n">
        <v>0.074489</v>
      </c>
      <c r="BW610" s="13" t="n">
        <v>0.035349</v>
      </c>
      <c r="BX610" s="13" t="n">
        <v>-0.025095</v>
      </c>
      <c r="BY610" s="13" t="n">
        <v>0.015228</v>
      </c>
      <c r="BZ610" s="13" t="n">
        <v>0.126834</v>
      </c>
      <c r="CA610" s="13" t="n">
        <v>0.058211</v>
      </c>
      <c r="CB610" s="13" t="n">
        <v>0.006644</v>
      </c>
      <c r="CC610" s="13" t="n">
        <v>0.052711</v>
      </c>
      <c r="CD610" s="13" t="n">
        <v>0.041592</v>
      </c>
      <c r="CE610" s="13" t="n">
        <v>0.031215</v>
      </c>
      <c r="CF610" s="13" t="n">
        <v>-0.000996</v>
      </c>
      <c r="CG610" s="13" t="n">
        <v>0.002585</v>
      </c>
      <c r="CH610" s="13" t="n">
        <v>0.018915</v>
      </c>
      <c r="CI610" s="13" t="n">
        <v>0.015678</v>
      </c>
      <c r="CJ610" s="13" t="n">
        <v>-0.05048</v>
      </c>
      <c r="CK610" s="13" t="n">
        <v>0.055583</v>
      </c>
      <c r="CL610" s="13" t="n">
        <v>-0.019604</v>
      </c>
      <c r="CM610" s="13" t="n">
        <v>0.058722</v>
      </c>
      <c r="CN610" s="13" t="n">
        <v>-0.071201</v>
      </c>
      <c r="CO610" s="13" t="n">
        <v>0.004318</v>
      </c>
      <c r="CP610" s="13" t="n">
        <v>0.011975</v>
      </c>
      <c r="CQ610" s="13" t="n">
        <v>-0.07864</v>
      </c>
      <c r="CR610" s="13" t="n">
        <v>0.01079</v>
      </c>
      <c r="CS610" s="13" t="n">
        <v>-0.09489</v>
      </c>
      <c r="CT610" s="13" t="n">
        <v>0.108125</v>
      </c>
      <c r="CU610" s="13" t="n">
        <v>-0.032816</v>
      </c>
      <c r="CV610" s="13" t="n">
        <v>-0.097124</v>
      </c>
      <c r="CW610" s="13" t="n">
        <v>0.079647</v>
      </c>
      <c r="CX610" s="13" t="n">
        <v>0.052705</v>
      </c>
      <c r="CY610" s="13" t="n">
        <v>-0.052121</v>
      </c>
      <c r="CZ610" s="13" t="n">
        <v>0.096082</v>
      </c>
      <c r="DA610" s="13" t="n">
        <v>-0.022839</v>
      </c>
      <c r="DB610" s="13" t="n">
        <v>-0.004812</v>
      </c>
      <c r="DC610" s="13" t="n">
        <v>-0.021756</v>
      </c>
      <c r="DD610" s="13" t="n">
        <v>-0.020714</v>
      </c>
      <c r="DE610" s="13" t="n">
        <v>0.092361</v>
      </c>
      <c r="DF610" s="13" t="n">
        <v>0.043147</v>
      </c>
      <c r="DG610" s="13" t="n">
        <v>-0.023688</v>
      </c>
      <c r="DH610" s="13" t="n">
        <v>-0.045895</v>
      </c>
      <c r="DI610" s="13" t="n">
        <v>-0.058615</v>
      </c>
      <c r="DJ610" s="13" t="n">
        <v>0.090922</v>
      </c>
      <c r="DK610" s="13" t="n">
        <v>0.077786</v>
      </c>
      <c r="DL610" s="13" t="n">
        <v>-0.000187</v>
      </c>
      <c r="DM610" s="13" t="n">
        <v>0.080568</v>
      </c>
      <c r="DN610" s="13" t="n">
        <v>0.046856</v>
      </c>
      <c r="DO610" s="13" t="n">
        <v>-0.06426</v>
      </c>
      <c r="DP610" s="13" t="n">
        <v>0.021786</v>
      </c>
      <c r="DQ610" s="13" t="n">
        <v>-0.017629</v>
      </c>
      <c r="DR610" s="13" t="n">
        <v>0.072788</v>
      </c>
      <c r="DS610" s="13" t="n">
        <v>0.020632</v>
      </c>
      <c r="DT610" s="13" t="n">
        <v>0.02273</v>
      </c>
      <c r="DV610" s="13" t="n">
        <v>0.011985</v>
      </c>
      <c r="DW610" s="13" t="n">
        <v>0.039272</v>
      </c>
      <c r="DX610" s="13" t="n">
        <v>0.029408</v>
      </c>
      <c r="DY610" s="13" t="n">
        <v>-0.02365</v>
      </c>
      <c r="DZ610" s="13" t="n">
        <v>-0.076039</v>
      </c>
      <c r="EA610" s="13" t="n">
        <v>-0.200642</v>
      </c>
      <c r="EB610" s="13" t="n">
        <v>0.153123</v>
      </c>
      <c r="EC610" s="13" t="n">
        <v>0.076251</v>
      </c>
      <c r="ED610" s="13" t="n">
        <v>0.019646</v>
      </c>
      <c r="EE610" s="13" t="n">
        <v>0.073602</v>
      </c>
      <c r="EF610" s="13" t="n">
        <v>0.033359</v>
      </c>
      <c r="EG610" s="13" t="n">
        <v>-0.034294</v>
      </c>
      <c r="EH610" s="13" t="n">
        <v>0.009723</v>
      </c>
      <c r="EI610" s="13" t="n">
        <v>0.129694</v>
      </c>
      <c r="EJ610" s="13" t="n">
        <v>0.059796</v>
      </c>
      <c r="EK610" s="13" t="n">
        <v>0.020209</v>
      </c>
      <c r="EL610" s="13" t="n">
        <v>0.046584</v>
      </c>
      <c r="EM610" s="13" t="n">
        <v>0.042845</v>
      </c>
      <c r="EN610" s="13" t="n">
        <v>0.034177</v>
      </c>
      <c r="EO610" s="13" t="n">
        <v>-0.007006</v>
      </c>
      <c r="EP610" s="13" t="n">
        <v>0.001047</v>
      </c>
      <c r="EQ610" s="13" t="n">
        <v>0.00943</v>
      </c>
      <c r="ER610" s="13" t="n">
        <v>0.0133</v>
      </c>
      <c r="ES610" s="13" t="n">
        <v>-0.050123</v>
      </c>
      <c r="ET610" s="13" t="n">
        <v>0.053583</v>
      </c>
      <c r="EU610" s="13" t="n">
        <v>-0.022478</v>
      </c>
      <c r="EV610" s="13" t="n">
        <v>0.054778</v>
      </c>
      <c r="EW610" s="13" t="n">
        <v>-0.066878</v>
      </c>
      <c r="EX610" s="13" t="n">
        <v>0.009682</v>
      </c>
      <c r="EY610" s="13" t="n">
        <v>0.003909</v>
      </c>
      <c r="EZ610" s="13" t="n">
        <v>-0.078286</v>
      </c>
      <c r="FA610" s="13" t="n">
        <v>-0.002641</v>
      </c>
      <c r="FB610" s="13" t="n">
        <v>-0.100149</v>
      </c>
      <c r="FC610" s="13" t="n">
        <v>0.112838</v>
      </c>
      <c r="FD610" s="13" t="n">
        <v>-0.035444</v>
      </c>
      <c r="FE610" s="13" t="n">
        <v>-0.097565</v>
      </c>
      <c r="FF610" s="13" t="n">
        <v>0.086619</v>
      </c>
      <c r="FG610" s="13" t="n">
        <v>0.046762</v>
      </c>
      <c r="FH610" s="13" t="n">
        <v>-0.052223</v>
      </c>
      <c r="FI610" s="13" t="n">
        <v>0.109059</v>
      </c>
      <c r="FJ610" s="13" t="n">
        <v>-0.020578</v>
      </c>
      <c r="FK610" s="13" t="n">
        <v>-0.00811</v>
      </c>
      <c r="FL610" s="13" t="n">
        <v>-0.020214</v>
      </c>
      <c r="FM610" s="13" t="n">
        <v>-0.019514</v>
      </c>
      <c r="FN610" s="13" t="n">
        <v>0.096463</v>
      </c>
      <c r="FO610" s="13" t="n">
        <v>0.043151</v>
      </c>
      <c r="FP610" s="13" t="n">
        <v>-0.018811</v>
      </c>
      <c r="FQ610" s="13" t="n">
        <v>-0.050759</v>
      </c>
      <c r="FR610" s="13" t="n">
        <v>-0.061461</v>
      </c>
      <c r="FS610" s="13" t="n">
        <v>0.094023</v>
      </c>
      <c r="FT610" s="13" t="n">
        <v>0.08574</v>
      </c>
      <c r="FU610" s="13" t="n">
        <v>-0.008521</v>
      </c>
      <c r="FV610" s="13" t="n">
        <v>0.06608</v>
      </c>
      <c r="FW610" s="13" t="n">
        <v>0.040152</v>
      </c>
      <c r="FX610" s="13" t="n">
        <v>-0.066904</v>
      </c>
      <c r="FY610" s="13" t="n">
        <v>0.025327</v>
      </c>
      <c r="FZ610" s="13" t="n">
        <v>-0.016463</v>
      </c>
      <c r="GA610" s="13" t="n">
        <v>0.069979</v>
      </c>
      <c r="GB610" s="13" t="n">
        <v>0.025021</v>
      </c>
      <c r="GC610" s="13" t="n">
        <v>0.025244</v>
      </c>
    </row>
    <row r="611" customFormat="false" ht="15" hidden="false" customHeight="false" outlineLevel="0" collapsed="false">
      <c r="B611" s="8" t="str">
        <f aca="false">Deals!B611</f>
        <v>Cantel Medical Llc</v>
      </c>
      <c r="C611" s="12" t="n">
        <v>1</v>
      </c>
      <c r="D611" s="13" t="n">
        <v>0.055014</v>
      </c>
      <c r="E611" s="13" t="n">
        <v>-0.078023</v>
      </c>
      <c r="F611" s="13" t="n">
        <v>-0.08237</v>
      </c>
      <c r="G611" s="13" t="n">
        <v>-0.030126</v>
      </c>
      <c r="H611" s="13" t="n">
        <v>-0.431062</v>
      </c>
      <c r="I611" s="13" t="n">
        <v>0.030641</v>
      </c>
      <c r="J611" s="13" t="n">
        <v>0.137297</v>
      </c>
      <c r="K611" s="13" t="n">
        <v>0.051093</v>
      </c>
      <c r="L611" s="13" t="n">
        <v>0.068279</v>
      </c>
      <c r="M611" s="13" t="n">
        <v>0.110688</v>
      </c>
      <c r="N611" s="13" t="n">
        <v>-0.162729</v>
      </c>
      <c r="O611" s="13" t="n">
        <v>0.088757</v>
      </c>
      <c r="P611" s="13" t="n">
        <v>0.242266</v>
      </c>
      <c r="Q611" s="13" t="n">
        <v>0.326939</v>
      </c>
      <c r="R611" s="13" t="n">
        <v>0.001395</v>
      </c>
      <c r="S611" s="13" t="n">
        <v>-0.05939</v>
      </c>
      <c r="T611" s="13" t="n">
        <v>0.074852</v>
      </c>
      <c r="U611" s="13" t="n">
        <v>0.101077</v>
      </c>
      <c r="V611" s="13" t="n">
        <v>-0.074849</v>
      </c>
      <c r="W611" s="13" t="n">
        <v>0.054695</v>
      </c>
      <c r="X611" s="13" t="n">
        <v>-0.02501</v>
      </c>
      <c r="Y611" s="13" t="n">
        <v>0.019022</v>
      </c>
      <c r="Z611" s="13" t="n">
        <v>-0.038561</v>
      </c>
      <c r="AA611" s="13" t="n">
        <v>0.046626</v>
      </c>
      <c r="AB611" s="13" t="n">
        <v>-0.08576</v>
      </c>
      <c r="AC611" s="13" t="n">
        <v>0.000968</v>
      </c>
      <c r="AD611" s="13" t="n">
        <v>-0.142109</v>
      </c>
      <c r="AE611" s="13" t="n">
        <v>-0.007716</v>
      </c>
      <c r="AF611" s="13" t="n">
        <v>0.017833</v>
      </c>
      <c r="AG611" s="13" t="n">
        <v>-0.117955</v>
      </c>
      <c r="AH611" s="13" t="n">
        <v>-0.053077</v>
      </c>
      <c r="AI611" s="13" t="n">
        <v>-0.044319</v>
      </c>
      <c r="AJ611" s="13" t="n">
        <v>0.116268</v>
      </c>
      <c r="AK611" s="13" t="n">
        <v>-0.038541</v>
      </c>
      <c r="AL611" s="13" t="n">
        <v>-0.088512</v>
      </c>
      <c r="AM611" s="13" t="n">
        <v>0.034639</v>
      </c>
      <c r="AN611" s="13" t="n">
        <v>0.031372</v>
      </c>
      <c r="AO611" s="13" t="n">
        <v>-0.043533</v>
      </c>
      <c r="AP611" s="13" t="n">
        <v>0.106176</v>
      </c>
      <c r="AQ611" s="13" t="n">
        <v>-0.003618</v>
      </c>
      <c r="AR611" s="13" t="n">
        <v>-0.008652</v>
      </c>
      <c r="AS611" s="13" t="n">
        <v>-0.032515</v>
      </c>
      <c r="AT611" s="13" t="n">
        <v>0.010489</v>
      </c>
      <c r="AU611" s="13" t="n">
        <v>0.068229</v>
      </c>
      <c r="AV611" s="13" t="n">
        <v>0.053331</v>
      </c>
      <c r="AW611" s="13" t="n">
        <v>-0.053394</v>
      </c>
      <c r="AX611" s="13" t="n">
        <v>-0.058727</v>
      </c>
      <c r="AY611" s="13" t="n">
        <v>-0.073528</v>
      </c>
      <c r="AZ611" s="13" t="n">
        <v>0.111124</v>
      </c>
      <c r="BA611" s="13" t="n">
        <v>0.103291</v>
      </c>
      <c r="BB611" s="13" t="n">
        <v>-0.042161</v>
      </c>
      <c r="BC611" s="13" t="n">
        <v>0.032515</v>
      </c>
      <c r="BD611" s="13" t="n">
        <v>0.006384</v>
      </c>
      <c r="BE611" s="13" t="n">
        <v>-0.06286</v>
      </c>
      <c r="BF611" s="13" t="n">
        <v>0.046483</v>
      </c>
      <c r="BG611" s="13" t="n">
        <v>0.028059</v>
      </c>
      <c r="BH611" s="13" t="n">
        <v>0.064974</v>
      </c>
      <c r="BI611" s="13" t="n">
        <v>-0.001472</v>
      </c>
      <c r="BJ611" s="13" t="n">
        <v>0.042635</v>
      </c>
      <c r="BK611" s="13" t="n">
        <v>-0.016588</v>
      </c>
      <c r="BM611" s="13" t="n">
        <v>0.07419</v>
      </c>
      <c r="BN611" s="13" t="n">
        <v>0.002582</v>
      </c>
      <c r="BO611" s="13" t="n">
        <v>-0.010175</v>
      </c>
      <c r="BP611" s="13" t="n">
        <v>-0.066114</v>
      </c>
      <c r="BQ611" s="13" t="n">
        <v>-0.177333</v>
      </c>
      <c r="BR611" s="13" t="n">
        <v>0.175214</v>
      </c>
      <c r="BS611" s="13" t="n">
        <v>0.124257</v>
      </c>
      <c r="BT611" s="13" t="n">
        <v>0.046007</v>
      </c>
      <c r="BU611" s="13" t="n">
        <v>0.011045</v>
      </c>
      <c r="BV611" s="13" t="n">
        <v>0.084196</v>
      </c>
      <c r="BW611" s="13" t="n">
        <v>-0.031087</v>
      </c>
      <c r="BX611" s="13" t="n">
        <v>0.030388</v>
      </c>
      <c r="BY611" s="13" t="n">
        <v>0.207556</v>
      </c>
      <c r="BZ611" s="13" t="n">
        <v>0.12645</v>
      </c>
      <c r="CA611" s="13" t="n">
        <v>0.024415</v>
      </c>
      <c r="CB611" s="13" t="n">
        <v>-0.000483</v>
      </c>
      <c r="CC611" s="13" t="n">
        <v>-0.047837</v>
      </c>
      <c r="CD611" s="13" t="n">
        <v>0.02869</v>
      </c>
      <c r="CE611" s="13" t="n">
        <v>-0.033421</v>
      </c>
      <c r="CF611" s="13" t="n">
        <v>0.054695</v>
      </c>
      <c r="CG611" s="13" t="n">
        <v>-0.02501</v>
      </c>
      <c r="CH611" s="13" t="n">
        <v>0.019022</v>
      </c>
      <c r="CI611" s="13" t="n">
        <v>-0.038561</v>
      </c>
      <c r="CJ611" s="13" t="n">
        <v>0.046626</v>
      </c>
      <c r="CK611" s="13" t="n">
        <v>-0.08576</v>
      </c>
      <c r="CL611" s="13" t="n">
        <v>0.000968</v>
      </c>
      <c r="CM611" s="13" t="n">
        <v>-0.142109</v>
      </c>
      <c r="CN611" s="13" t="n">
        <v>-0.007716</v>
      </c>
      <c r="CO611" s="13" t="n">
        <v>0.017833</v>
      </c>
      <c r="CP611" s="13" t="n">
        <v>-0.117955</v>
      </c>
      <c r="CQ611" s="13" t="n">
        <v>-0.053077</v>
      </c>
      <c r="CR611" s="13" t="n">
        <v>-0.044319</v>
      </c>
      <c r="CS611" s="13" t="n">
        <v>0.116268</v>
      </c>
      <c r="CT611" s="13" t="n">
        <v>-0.038541</v>
      </c>
      <c r="CU611" s="13" t="n">
        <v>-0.088512</v>
      </c>
      <c r="CV611" s="13" t="n">
        <v>0.034639</v>
      </c>
      <c r="CW611" s="13" t="n">
        <v>0.031372</v>
      </c>
      <c r="CX611" s="13" t="n">
        <v>-0.043533</v>
      </c>
      <c r="CY611" s="13" t="n">
        <v>0.106176</v>
      </c>
      <c r="CZ611" s="13" t="n">
        <v>-0.003618</v>
      </c>
      <c r="DA611" s="13" t="n">
        <v>-0.008652</v>
      </c>
      <c r="DB611" s="13" t="n">
        <v>-0.032515</v>
      </c>
      <c r="DC611" s="13" t="n">
        <v>0.010489</v>
      </c>
      <c r="DD611" s="13" t="n">
        <v>0.068229</v>
      </c>
      <c r="DE611" s="13" t="n">
        <v>0.053331</v>
      </c>
      <c r="DF611" s="13" t="n">
        <v>-0.053394</v>
      </c>
      <c r="DG611" s="13" t="n">
        <v>-0.058727</v>
      </c>
      <c r="DH611" s="13" t="n">
        <v>-0.073528</v>
      </c>
      <c r="DI611" s="13" t="n">
        <v>0.111124</v>
      </c>
      <c r="DJ611" s="13" t="n">
        <v>0.103291</v>
      </c>
      <c r="DK611" s="13" t="n">
        <v>-0.042161</v>
      </c>
      <c r="DL611" s="13" t="n">
        <v>0.032515</v>
      </c>
      <c r="DM611" s="13" t="n">
        <v>0.006384</v>
      </c>
      <c r="DN611" s="13" t="n">
        <v>-0.06286</v>
      </c>
      <c r="DO611" s="13" t="n">
        <v>0.046483</v>
      </c>
      <c r="DP611" s="13" t="n">
        <v>0.028059</v>
      </c>
      <c r="DQ611" s="13" t="n">
        <v>0.064974</v>
      </c>
      <c r="DR611" s="13" t="n">
        <v>-0.001472</v>
      </c>
      <c r="DS611" s="13" t="n">
        <v>0.042635</v>
      </c>
      <c r="DT611" s="13" t="n">
        <v>-0.016588</v>
      </c>
      <c r="DV611" s="13" t="n">
        <v>0.074613</v>
      </c>
      <c r="DW611" s="13" t="n">
        <v>0.002853</v>
      </c>
      <c r="DX611" s="13" t="n">
        <v>-0.004408</v>
      </c>
      <c r="DY611" s="13" t="n">
        <v>-0.062037</v>
      </c>
      <c r="DZ611" s="13" t="n">
        <v>-0.189678</v>
      </c>
      <c r="EA611" s="13" t="n">
        <v>0.196761</v>
      </c>
      <c r="EB611" s="13" t="n">
        <v>0.118762</v>
      </c>
      <c r="EC611" s="13" t="n">
        <v>0.046814</v>
      </c>
      <c r="ED611" s="13" t="n">
        <v>0.008228</v>
      </c>
      <c r="EE611" s="13" t="n">
        <v>0.084717</v>
      </c>
      <c r="EF611" s="13" t="n">
        <v>-0.030373</v>
      </c>
      <c r="EG611" s="13" t="n">
        <v>0.034269</v>
      </c>
      <c r="EH611" s="13" t="n">
        <v>0.21392</v>
      </c>
      <c r="EI611" s="13" t="n">
        <v>0.129432</v>
      </c>
      <c r="EJ611" s="13" t="n">
        <v>0.017059</v>
      </c>
      <c r="EK611" s="13" t="n">
        <v>0.021424</v>
      </c>
      <c r="EL611" s="13" t="n">
        <v>-0.036464</v>
      </c>
      <c r="EM611" s="13" t="n">
        <v>0.030769</v>
      </c>
      <c r="EN611" s="13" t="n">
        <v>-0.028421</v>
      </c>
      <c r="EO611" s="13" t="n">
        <v>0.061708</v>
      </c>
      <c r="EP611" s="13" t="n">
        <v>-0.023545</v>
      </c>
      <c r="EQ611" s="13" t="n">
        <v>0.015868</v>
      </c>
      <c r="ER611" s="13" t="n">
        <v>-0.039964</v>
      </c>
      <c r="ES611" s="13" t="n">
        <v>0.047113</v>
      </c>
      <c r="ET611" s="13" t="n">
        <v>-0.084736</v>
      </c>
      <c r="EU611" s="13" t="n">
        <v>-0.003415</v>
      </c>
      <c r="EV611" s="13" t="n">
        <v>-0.141596</v>
      </c>
      <c r="EW611" s="13" t="n">
        <v>-0.016339</v>
      </c>
      <c r="EX611" s="13" t="n">
        <v>0.004296</v>
      </c>
      <c r="EY611" s="13" t="n">
        <v>-0.138311</v>
      </c>
      <c r="EZ611" s="13" t="n">
        <v>-0.045222</v>
      </c>
      <c r="FA611" s="13" t="n">
        <v>-0.046504</v>
      </c>
      <c r="FB611" s="13" t="n">
        <v>0.116767</v>
      </c>
      <c r="FC611" s="13" t="n">
        <v>-0.030875</v>
      </c>
      <c r="FD611" s="13" t="n">
        <v>-0.092886</v>
      </c>
      <c r="FE611" s="13" t="n">
        <v>0.038196</v>
      </c>
      <c r="FF611" s="13" t="n">
        <v>0.031364</v>
      </c>
      <c r="FG611" s="13" t="n">
        <v>-0.050589</v>
      </c>
      <c r="FH611" s="13" t="n">
        <v>0.12749</v>
      </c>
      <c r="FI611" s="13" t="n">
        <v>-0.008377</v>
      </c>
      <c r="FJ611" s="13" t="n">
        <v>-0.018392</v>
      </c>
      <c r="FK611" s="13" t="n">
        <v>-0.031244</v>
      </c>
      <c r="FL611" s="13" t="n">
        <v>0.024876</v>
      </c>
      <c r="FM611" s="13" t="n">
        <v>0.074528</v>
      </c>
      <c r="FN611" s="13" t="n">
        <v>0.058153</v>
      </c>
      <c r="FO611" s="13" t="n">
        <v>-0.055866</v>
      </c>
      <c r="FP611" s="13" t="n">
        <v>-0.061774</v>
      </c>
      <c r="FQ611" s="13" t="n">
        <v>-0.07758</v>
      </c>
      <c r="FR611" s="13" t="n">
        <v>0.128905</v>
      </c>
      <c r="FS611" s="13" t="n">
        <v>0.115622</v>
      </c>
      <c r="FT611" s="13" t="n">
        <v>-0.04519</v>
      </c>
      <c r="FU611" s="13" t="n">
        <v>0.029184</v>
      </c>
      <c r="FV611" s="13" t="n">
        <v>0.003445</v>
      </c>
      <c r="FW611" s="13" t="n">
        <v>-0.066565</v>
      </c>
      <c r="FX611" s="13" t="n">
        <v>0.07274</v>
      </c>
      <c r="FY611" s="13" t="n">
        <v>0.026772</v>
      </c>
      <c r="FZ611" s="13" t="n">
        <v>0.068904</v>
      </c>
      <c r="GA611" s="13" t="n">
        <v>-0.001826</v>
      </c>
      <c r="GB611" s="13" t="n">
        <v>0.034451</v>
      </c>
      <c r="GC611" s="13" t="n">
        <v>-0.012354</v>
      </c>
    </row>
    <row r="612" customFormat="false" ht="15" hidden="false" customHeight="false" outlineLevel="0" collapsed="false">
      <c r="B612" s="8" t="str">
        <f aca="false">Deals!B612</f>
        <v>Sterling Construction Company, Inc.</v>
      </c>
      <c r="C612" s="12" t="n">
        <v>1</v>
      </c>
      <c r="D612" s="13" t="n">
        <v>-0.103385</v>
      </c>
      <c r="E612" s="13" t="n">
        <v>-0.033631</v>
      </c>
      <c r="F612" s="13" t="n">
        <v>-0.06392</v>
      </c>
      <c r="G612" s="13" t="n">
        <v>0.036419</v>
      </c>
      <c r="H612" s="13" t="n">
        <v>-0.304539</v>
      </c>
      <c r="I612" s="13" t="n">
        <v>0.04</v>
      </c>
      <c r="J612" s="13" t="n">
        <v>-0.084008</v>
      </c>
      <c r="K612" s="13" t="n">
        <v>0.156906</v>
      </c>
      <c r="L612" s="13" t="n">
        <v>-0.016237</v>
      </c>
      <c r="M612" s="13" t="n">
        <v>0.372816</v>
      </c>
      <c r="N612" s="13" t="n">
        <v>0.001414</v>
      </c>
      <c r="O612" s="13" t="n">
        <v>0.038136</v>
      </c>
      <c r="P612" s="13" t="n">
        <v>0.087755</v>
      </c>
      <c r="Q612" s="13" t="n">
        <v>0.163852</v>
      </c>
      <c r="R612" s="13" t="n">
        <v>0.099946</v>
      </c>
      <c r="S612" s="13" t="n">
        <v>0.112848</v>
      </c>
      <c r="T612" s="13" t="n">
        <v>0.018437</v>
      </c>
      <c r="U612" s="13" t="n">
        <v>-0.101293</v>
      </c>
      <c r="V612" s="13" t="n">
        <v>0.079137</v>
      </c>
      <c r="W612" s="13" t="n">
        <v>0.072444</v>
      </c>
      <c r="X612" s="13" t="n">
        <v>-0.08993</v>
      </c>
      <c r="Y612" s="13" t="n">
        <v>0.050091</v>
      </c>
      <c r="Z612" s="13" t="n">
        <v>-0.016912</v>
      </c>
      <c r="AA612" s="13" t="n">
        <v>0.060432</v>
      </c>
      <c r="AB612" s="13" t="n">
        <v>0.071963</v>
      </c>
      <c r="AC612" s="13" t="n">
        <v>0.020567</v>
      </c>
      <c r="AD612" s="13" t="n">
        <v>-0.03384</v>
      </c>
      <c r="AE612" s="13" t="n">
        <v>0.162141</v>
      </c>
      <c r="AF612" s="13" t="n">
        <v>-0.092448</v>
      </c>
      <c r="AG612" s="13" t="n">
        <v>-0.145896</v>
      </c>
      <c r="AH612" s="13" t="n">
        <v>0.075142</v>
      </c>
      <c r="AI612" s="13" t="n">
        <v>-0.109305</v>
      </c>
      <c r="AJ612" s="13" t="n">
        <v>0.172901</v>
      </c>
      <c r="AK612" s="13" t="n">
        <v>-0.016336</v>
      </c>
      <c r="AL612" s="13" t="n">
        <v>-0.151048</v>
      </c>
      <c r="AM612" s="13" t="n">
        <v>0.257103</v>
      </c>
      <c r="AN612" s="13" t="n">
        <v>0.213412</v>
      </c>
      <c r="AO612" s="13" t="n">
        <v>0.001527</v>
      </c>
      <c r="AP612" s="13" t="n">
        <v>0.109451</v>
      </c>
      <c r="AQ612" s="13" t="n">
        <v>0.056884</v>
      </c>
      <c r="AR612" s="13" t="n">
        <v>-0.015081</v>
      </c>
      <c r="AS612" s="13" t="n">
        <v>-0.025343</v>
      </c>
      <c r="AT612" s="13" t="n">
        <v>0.247833</v>
      </c>
      <c r="AU612" s="13" t="n">
        <v>0.2112</v>
      </c>
      <c r="AV612" s="13" t="n">
        <v>0.07509</v>
      </c>
      <c r="AW612" s="13" t="n">
        <v>0.379563</v>
      </c>
      <c r="AX612" s="13" t="n">
        <v>-0.112131</v>
      </c>
      <c r="AY612" s="13" t="n">
        <v>-0.008574</v>
      </c>
      <c r="AZ612" s="13" t="n">
        <v>-0.128209</v>
      </c>
      <c r="BA612" s="13" t="n">
        <v>0.384506</v>
      </c>
      <c r="BB612" s="13" t="n">
        <v>-0.145912</v>
      </c>
      <c r="BC612" s="13" t="n">
        <v>0.419973</v>
      </c>
      <c r="BD612" s="13" t="n">
        <v>0.034415</v>
      </c>
      <c r="BE612" s="13" t="n">
        <v>-0.078959</v>
      </c>
      <c r="BF612" s="13" t="n">
        <v>0.20935</v>
      </c>
      <c r="BG612" s="13" t="n">
        <v>-0.036868</v>
      </c>
      <c r="BH612" s="13" t="n">
        <v>-0.016731</v>
      </c>
      <c r="BI612" s="13" t="n">
        <v>0.027243</v>
      </c>
      <c r="BJ612" s="13" t="n">
        <v>0.213252</v>
      </c>
      <c r="BK612" s="13" t="n">
        <v>0.065026</v>
      </c>
      <c r="BM612" s="13" t="n">
        <v>0.03501</v>
      </c>
      <c r="BN612" s="13" t="n">
        <v>0.02781</v>
      </c>
      <c r="BO612" s="13" t="n">
        <v>-0.045625</v>
      </c>
      <c r="BP612" s="13" t="n">
        <v>-0.043519</v>
      </c>
      <c r="BQ612" s="13" t="n">
        <v>-0.218547</v>
      </c>
      <c r="BR612" s="13" t="n">
        <v>0.151495</v>
      </c>
      <c r="BS612" s="13" t="n">
        <v>0.062274</v>
      </c>
      <c r="BT612" s="13" t="n">
        <v>0.065998</v>
      </c>
      <c r="BU612" s="13" t="n">
        <v>0.032659</v>
      </c>
      <c r="BV612" s="13" t="n">
        <v>0.037787</v>
      </c>
      <c r="BW612" s="13" t="n">
        <v>-0.042142</v>
      </c>
      <c r="BX612" s="13" t="n">
        <v>-0.004441</v>
      </c>
      <c r="BY612" s="13" t="n">
        <v>0.199117</v>
      </c>
      <c r="BZ612" s="13" t="n">
        <v>0.093959</v>
      </c>
      <c r="CA612" s="13" t="n">
        <v>0.082666</v>
      </c>
      <c r="CB612" s="13" t="n">
        <v>0.106119</v>
      </c>
      <c r="CC612" s="13" t="n">
        <v>0.018588</v>
      </c>
      <c r="CD612" s="13" t="n">
        <v>0.017138</v>
      </c>
      <c r="CE612" s="13" t="n">
        <v>0.008568</v>
      </c>
      <c r="CF612" s="13" t="n">
        <v>0.015969</v>
      </c>
      <c r="CG612" s="13" t="n">
        <v>-0.039027</v>
      </c>
      <c r="CH612" s="13" t="n">
        <v>0.042598</v>
      </c>
      <c r="CI612" s="13" t="n">
        <v>-0.036639</v>
      </c>
      <c r="CJ612" s="13" t="n">
        <v>0.012365</v>
      </c>
      <c r="CK612" s="13" t="n">
        <v>-0.039551</v>
      </c>
      <c r="CL612" s="13" t="n">
        <v>0.022606</v>
      </c>
      <c r="CM612" s="13" t="n">
        <v>-0.101461</v>
      </c>
      <c r="CN612" s="13" t="n">
        <v>0.008251</v>
      </c>
      <c r="CO612" s="13" t="n">
        <v>0.005535</v>
      </c>
      <c r="CP612" s="13" t="n">
        <v>-0.100427</v>
      </c>
      <c r="CQ612" s="13" t="n">
        <v>-0.009566</v>
      </c>
      <c r="CR612" s="13" t="n">
        <v>-0.039563</v>
      </c>
      <c r="CS612" s="13" t="n">
        <v>0.078731</v>
      </c>
      <c r="CT612" s="13" t="n">
        <v>0.007907</v>
      </c>
      <c r="CU612" s="13" t="n">
        <v>-0.073666</v>
      </c>
      <c r="CV612" s="13" t="n">
        <v>0.089828</v>
      </c>
      <c r="CW612" s="13" t="n">
        <v>0.005661</v>
      </c>
      <c r="CX612" s="13" t="n">
        <v>-0.051979</v>
      </c>
      <c r="CY612" s="13" t="n">
        <v>0.137687</v>
      </c>
      <c r="CZ612" s="13" t="n">
        <v>-0.037377</v>
      </c>
      <c r="DA612" s="13" t="n">
        <v>-0.070433</v>
      </c>
      <c r="DB612" s="13" t="n">
        <v>-0.013914</v>
      </c>
      <c r="DC612" s="13" t="n">
        <v>0.032692</v>
      </c>
      <c r="DD612" s="13" t="n">
        <v>0.055486</v>
      </c>
      <c r="DE612" s="13" t="n">
        <v>0.039656</v>
      </c>
      <c r="DF612" s="13" t="n">
        <v>-0.104754</v>
      </c>
      <c r="DG612" s="13" t="n">
        <v>-0.065225</v>
      </c>
      <c r="DH612" s="13" t="n">
        <v>-0.07957</v>
      </c>
      <c r="DI612" s="13" t="n">
        <v>0.107235</v>
      </c>
      <c r="DJ612" s="13" t="n">
        <v>0.146642</v>
      </c>
      <c r="DK612" s="13" t="n">
        <v>-0.03506</v>
      </c>
      <c r="DL612" s="13" t="n">
        <v>0.117399</v>
      </c>
      <c r="DM612" s="13" t="n">
        <v>0.008684</v>
      </c>
      <c r="DN612" s="13" t="n">
        <v>-0.07102</v>
      </c>
      <c r="DO612" s="13" t="n">
        <v>0.045414</v>
      </c>
      <c r="DP612" s="13" t="n">
        <v>-0.055948</v>
      </c>
      <c r="DQ612" s="13" t="n">
        <v>0.143277</v>
      </c>
      <c r="DR612" s="13" t="n">
        <v>-0.025141</v>
      </c>
      <c r="DS612" s="13" t="n">
        <v>-0.014124</v>
      </c>
      <c r="DT612" s="13" t="n">
        <v>-0.006188</v>
      </c>
      <c r="DV612" s="13" t="n">
        <v>0.025875</v>
      </c>
      <c r="DW612" s="13" t="n">
        <v>0.037857</v>
      </c>
      <c r="DX612" s="13" t="n">
        <v>0.024118</v>
      </c>
      <c r="DY612" s="13" t="n">
        <v>-0.024067</v>
      </c>
      <c r="DZ612" s="13" t="n">
        <v>-0.207119</v>
      </c>
      <c r="EA612" s="13" t="n">
        <v>0.179482</v>
      </c>
      <c r="EB612" s="13" t="n">
        <v>0.096338</v>
      </c>
      <c r="EC612" s="13" t="n">
        <v>0.104619</v>
      </c>
      <c r="ED612" s="13" t="n">
        <v>0.108013</v>
      </c>
      <c r="EE612" s="13" t="n">
        <v>0.027407</v>
      </c>
      <c r="EF612" s="13" t="n">
        <v>-0.035766</v>
      </c>
      <c r="EG612" s="13" t="n">
        <v>-0.010274</v>
      </c>
      <c r="EH612" s="13" t="n">
        <v>0.240612</v>
      </c>
      <c r="EI612" s="13" t="n">
        <v>0.135557</v>
      </c>
      <c r="EJ612" s="13" t="n">
        <v>0.145872</v>
      </c>
      <c r="EK612" s="13" t="n">
        <v>0.125412</v>
      </c>
      <c r="EL612" s="13" t="n">
        <v>0.0025</v>
      </c>
      <c r="EM612" s="13" t="n">
        <v>-0.001835</v>
      </c>
      <c r="EN612" s="13" t="n">
        <v>0.008948</v>
      </c>
      <c r="EO612" s="13" t="n">
        <v>0.037328</v>
      </c>
      <c r="EP612" s="13" t="n">
        <v>-0.047931</v>
      </c>
      <c r="EQ612" s="13" t="n">
        <v>0.038013</v>
      </c>
      <c r="ER612" s="13" t="n">
        <v>-0.047</v>
      </c>
      <c r="ES612" s="13" t="n">
        <v>-0.012191</v>
      </c>
      <c r="ET612" s="13" t="n">
        <v>-0.05156</v>
      </c>
      <c r="EU612" s="13" t="n">
        <v>-0.025657</v>
      </c>
      <c r="EV612" s="13" t="n">
        <v>-0.103698</v>
      </c>
      <c r="EW612" s="13" t="n">
        <v>-0.011993</v>
      </c>
      <c r="EX612" s="13" t="n">
        <v>0.028031</v>
      </c>
      <c r="EY612" s="13" t="n">
        <v>-0.14847</v>
      </c>
      <c r="EZ612" s="13" t="n">
        <v>-0.024898</v>
      </c>
      <c r="FA612" s="13" t="n">
        <v>-0.045521</v>
      </c>
      <c r="FB612" s="13" t="n">
        <v>0.07809</v>
      </c>
      <c r="FC612" s="13" t="n">
        <v>0.017632</v>
      </c>
      <c r="FD612" s="13" t="n">
        <v>-0.123383</v>
      </c>
      <c r="FE612" s="13" t="n">
        <v>0.057189</v>
      </c>
      <c r="FF612" s="13" t="n">
        <v>-0.032158</v>
      </c>
      <c r="FG612" s="13" t="n">
        <v>-0.087071</v>
      </c>
      <c r="FH612" s="13" t="n">
        <v>0.220874</v>
      </c>
      <c r="FI612" s="13" t="n">
        <v>-0.049709</v>
      </c>
      <c r="FJ612" s="13" t="n">
        <v>-0.092185</v>
      </c>
      <c r="FK612" s="13" t="n">
        <v>-0.017177</v>
      </c>
      <c r="FL612" s="13" t="n">
        <v>0.009133</v>
      </c>
      <c r="FM612" s="13" t="n">
        <v>0.037347</v>
      </c>
      <c r="FN612" s="13" t="n">
        <v>0.020107</v>
      </c>
      <c r="FO612" s="13" t="n">
        <v>-0.117804</v>
      </c>
      <c r="FP612" s="13" t="n">
        <v>-0.082947</v>
      </c>
      <c r="FQ612" s="13" t="n">
        <v>-0.087058</v>
      </c>
      <c r="FR612" s="13" t="n">
        <v>0.169079</v>
      </c>
      <c r="FS612" s="13" t="n">
        <v>0.109784</v>
      </c>
      <c r="FT612" s="13" t="n">
        <v>-0.050656</v>
      </c>
      <c r="FU612" s="13" t="n">
        <v>0.102283</v>
      </c>
      <c r="FV612" s="13" t="n">
        <v>0.008975</v>
      </c>
      <c r="FW612" s="13" t="n">
        <v>-0.109011</v>
      </c>
      <c r="FX612" s="13" t="n">
        <v>0.046828</v>
      </c>
      <c r="FY612" s="13" t="n">
        <v>-0.062047</v>
      </c>
      <c r="FZ612" s="13" t="n">
        <v>0.107094</v>
      </c>
      <c r="GA612" s="13" t="n">
        <v>-0.023277</v>
      </c>
      <c r="GB612" s="13" t="n">
        <v>0.010234</v>
      </c>
      <c r="GC612" s="13" t="n">
        <v>0.017124</v>
      </c>
    </row>
    <row r="613" customFormat="false" ht="15" hidden="false" customHeight="false" outlineLevel="0" collapsed="false">
      <c r="B613" s="8" t="str">
        <f aca="false">Deals!B613</f>
        <v>The Cheesecake Factory Incorporated</v>
      </c>
      <c r="C613" s="12" t="n">
        <v>1</v>
      </c>
      <c r="D613" s="13" t="n">
        <v>0.052166</v>
      </c>
      <c r="E613" s="13" t="n">
        <v>-0.10892</v>
      </c>
      <c r="F613" s="13" t="n">
        <v>-0.011837</v>
      </c>
      <c r="G613" s="13" t="n">
        <v>-0.072135</v>
      </c>
      <c r="H613" s="13" t="n">
        <v>-0.510525</v>
      </c>
      <c r="I613" s="13" t="n">
        <v>0.305035</v>
      </c>
      <c r="J613" s="13" t="n">
        <v>-0.036339</v>
      </c>
      <c r="K613" s="13" t="n">
        <v>0.067039</v>
      </c>
      <c r="L613" s="13" t="n">
        <v>0.04712</v>
      </c>
      <c r="M613" s="13" t="n">
        <v>0.230417</v>
      </c>
      <c r="N613" s="13" t="n">
        <v>-0.060616</v>
      </c>
      <c r="O613" s="13" t="n">
        <v>0.071377</v>
      </c>
      <c r="P613" s="13" t="n">
        <v>0.261104</v>
      </c>
      <c r="Q613" s="13" t="n">
        <v>-0.011206</v>
      </c>
      <c r="R613" s="13" t="n">
        <v>0.213438</v>
      </c>
      <c r="S613" s="13" t="n">
        <v>0.221926</v>
      </c>
      <c r="T613" s="13" t="n">
        <v>0.064786</v>
      </c>
      <c r="U613" s="13" t="n">
        <v>0.069732</v>
      </c>
      <c r="V613" s="13" t="n">
        <v>-0.060233</v>
      </c>
      <c r="W613" s="13" t="n">
        <v>-0.078885</v>
      </c>
      <c r="X613" s="13" t="n">
        <v>-0.164636</v>
      </c>
      <c r="Y613" s="13" t="n">
        <v>0.030711</v>
      </c>
      <c r="Z613" s="13" t="n">
        <v>0.007503</v>
      </c>
      <c r="AA613" s="13" t="n">
        <v>-0.135319</v>
      </c>
      <c r="AB613" s="13" t="n">
        <v>-0.057087</v>
      </c>
      <c r="AC613" s="13" t="n">
        <v>0.02166</v>
      </c>
      <c r="AD613" s="13" t="n">
        <v>-0.088633</v>
      </c>
      <c r="AE613" s="13" t="n">
        <v>0.199271</v>
      </c>
      <c r="AF613" s="13" t="n">
        <v>-0.07011</v>
      </c>
      <c r="AG613" s="13" t="n">
        <v>-0.07238</v>
      </c>
      <c r="AH613" s="13" t="n">
        <v>-0.10783</v>
      </c>
      <c r="AI613" s="13" t="n">
        <v>-0.191059</v>
      </c>
      <c r="AJ613" s="13" t="n">
        <v>0.106359</v>
      </c>
      <c r="AK613" s="13" t="n">
        <v>0.056791</v>
      </c>
      <c r="AL613" s="13" t="n">
        <v>-0.043762</v>
      </c>
      <c r="AM613" s="13" t="n">
        <v>0.223019</v>
      </c>
      <c r="AN613" s="13" t="n">
        <v>-0.013963</v>
      </c>
      <c r="AO613" s="13" t="n">
        <v>-0.095034</v>
      </c>
      <c r="AP613" s="13" t="n">
        <v>0.23778</v>
      </c>
      <c r="AQ613" s="13" t="n">
        <v>-0.046115</v>
      </c>
      <c r="AR613" s="13" t="n">
        <v>-0.056624</v>
      </c>
      <c r="AS613" s="13" t="n">
        <v>-0.038802</v>
      </c>
      <c r="AT613" s="13" t="n">
        <v>-0.062036</v>
      </c>
      <c r="AU613" s="13" t="n">
        <v>0.103734</v>
      </c>
      <c r="AV613" s="13" t="n">
        <v>0.063621</v>
      </c>
      <c r="AW613" s="13" t="n">
        <v>-0.126699</v>
      </c>
      <c r="AX613" s="13" t="n">
        <v>-0.048666</v>
      </c>
      <c r="AY613" s="13" t="n">
        <v>0.025413</v>
      </c>
      <c r="AZ613" s="13" t="n">
        <v>0.017702</v>
      </c>
      <c r="BA613" s="13" t="n">
        <v>0.116746</v>
      </c>
      <c r="BB613" s="13" t="n">
        <v>-0.01828</v>
      </c>
      <c r="BC613" s="13" t="n">
        <v>0.029386</v>
      </c>
      <c r="BD613" s="13" t="n">
        <v>0.029395</v>
      </c>
      <c r="BE613" s="13" t="n">
        <v>-0.04509</v>
      </c>
      <c r="BF613" s="13" t="n">
        <v>0.122538</v>
      </c>
      <c r="BG613" s="13" t="n">
        <v>0.02105</v>
      </c>
      <c r="BH613" s="13" t="n">
        <v>-0.010181</v>
      </c>
      <c r="BI613" s="13" t="n">
        <v>0.017742</v>
      </c>
      <c r="BJ613" s="13" t="n">
        <v>0.031544</v>
      </c>
      <c r="BK613" s="13" t="n">
        <v>0.139827</v>
      </c>
      <c r="BM613" s="13" t="n">
        <v>0.034777</v>
      </c>
      <c r="BN613" s="13" t="n">
        <v>0.020253</v>
      </c>
      <c r="BO613" s="13" t="n">
        <v>-0.022761</v>
      </c>
      <c r="BP613" s="13" t="n">
        <v>-0.082683</v>
      </c>
      <c r="BQ613" s="13" t="n">
        <v>-0.18923</v>
      </c>
      <c r="BR613" s="13" t="n">
        <v>0.123242</v>
      </c>
      <c r="BS613" s="13" t="n">
        <v>0.073671</v>
      </c>
      <c r="BT613" s="13" t="n">
        <v>0.028131</v>
      </c>
      <c r="BU613" s="13" t="n">
        <v>0.035905</v>
      </c>
      <c r="BV613" s="13" t="n">
        <v>0.069178</v>
      </c>
      <c r="BW613" s="13" t="n">
        <v>-0.047385</v>
      </c>
      <c r="BX613" s="13" t="n">
        <v>0.03365</v>
      </c>
      <c r="BY613" s="13" t="n">
        <v>0.188158</v>
      </c>
      <c r="BZ613" s="13" t="n">
        <v>0.101547</v>
      </c>
      <c r="CA613" s="13" t="n">
        <v>0.049816</v>
      </c>
      <c r="CB613" s="13" t="n">
        <v>0.086155</v>
      </c>
      <c r="CC613" s="13" t="n">
        <v>-0.008262</v>
      </c>
      <c r="CD613" s="13" t="n">
        <v>0.015677</v>
      </c>
      <c r="CE613" s="13" t="n">
        <v>0.002446</v>
      </c>
      <c r="CF613" s="13" t="n">
        <v>0.035313</v>
      </c>
      <c r="CG613" s="13" t="n">
        <v>-0.028278</v>
      </c>
      <c r="CH613" s="13" t="n">
        <v>0.024312</v>
      </c>
      <c r="CI613" s="13" t="n">
        <v>-0.041121</v>
      </c>
      <c r="CJ613" s="13" t="n">
        <v>0.023534</v>
      </c>
      <c r="CK613" s="13" t="n">
        <v>-0.034555</v>
      </c>
      <c r="CL613" s="13" t="n">
        <v>0.001539</v>
      </c>
      <c r="CM613" s="13" t="n">
        <v>-0.116597</v>
      </c>
      <c r="CN613" s="13" t="n">
        <v>0.020508</v>
      </c>
      <c r="CO613" s="13" t="n">
        <v>0.022185</v>
      </c>
      <c r="CP613" s="13" t="n">
        <v>-0.119564</v>
      </c>
      <c r="CQ613" s="13" t="n">
        <v>-0.028738</v>
      </c>
      <c r="CR613" s="13" t="n">
        <v>-0.063921</v>
      </c>
      <c r="CS613" s="13" t="n">
        <v>0.135102</v>
      </c>
      <c r="CT613" s="13" t="n">
        <v>-0.007929</v>
      </c>
      <c r="CU613" s="13" t="n">
        <v>-0.088004</v>
      </c>
      <c r="CV613" s="13" t="n">
        <v>0.092762</v>
      </c>
      <c r="CW613" s="13" t="n">
        <v>-0.018141</v>
      </c>
      <c r="CX613" s="13" t="n">
        <v>-0.073757</v>
      </c>
      <c r="CY613" s="13" t="n">
        <v>0.160132</v>
      </c>
      <c r="CZ613" s="13" t="n">
        <v>-0.029084</v>
      </c>
      <c r="DA613" s="13" t="n">
        <v>-0.030294</v>
      </c>
      <c r="DB613" s="13" t="n">
        <v>0.000974</v>
      </c>
      <c r="DC613" s="13" t="n">
        <v>0.034374</v>
      </c>
      <c r="DD613" s="13" t="n">
        <v>0.071376</v>
      </c>
      <c r="DE613" s="13" t="n">
        <v>0.055658</v>
      </c>
      <c r="DF613" s="13" t="n">
        <v>-0.070227</v>
      </c>
      <c r="DG613" s="13" t="n">
        <v>-0.055895</v>
      </c>
      <c r="DH613" s="13" t="n">
        <v>-0.076043</v>
      </c>
      <c r="DI613" s="13" t="n">
        <v>0.090818</v>
      </c>
      <c r="DJ613" s="13" t="n">
        <v>0.141331</v>
      </c>
      <c r="DK613" s="13" t="n">
        <v>-0.03884</v>
      </c>
      <c r="DL613" s="13" t="n">
        <v>0.062772</v>
      </c>
      <c r="DM613" s="13" t="n">
        <v>0.020685</v>
      </c>
      <c r="DN613" s="13" t="n">
        <v>-0.08132</v>
      </c>
      <c r="DO613" s="13" t="n">
        <v>0.03247</v>
      </c>
      <c r="DP613" s="13" t="n">
        <v>-0.016085</v>
      </c>
      <c r="DQ613" s="13" t="n">
        <v>0.096359</v>
      </c>
      <c r="DR613" s="13" t="n">
        <v>0.002008</v>
      </c>
      <c r="DS613" s="13" t="n">
        <v>0.012156</v>
      </c>
      <c r="DT613" s="13" t="n">
        <v>-0.00881</v>
      </c>
      <c r="DV613" s="13" t="n">
        <v>0.042206</v>
      </c>
      <c r="DW613" s="13" t="n">
        <v>0.028126</v>
      </c>
      <c r="DX613" s="13" t="n">
        <v>-0.03094</v>
      </c>
      <c r="DY613" s="13" t="n">
        <v>-0.085403</v>
      </c>
      <c r="DZ613" s="13" t="n">
        <v>-0.202687</v>
      </c>
      <c r="EA613" s="13" t="n">
        <v>0.213269</v>
      </c>
      <c r="EB613" s="13" t="n">
        <v>0.06545</v>
      </c>
      <c r="EC613" s="13" t="n">
        <v>0.042922</v>
      </c>
      <c r="ED613" s="13" t="n">
        <v>0.025254</v>
      </c>
      <c r="EE613" s="13" t="n">
        <v>0.076086</v>
      </c>
      <c r="EF613" s="13" t="n">
        <v>-0.053883</v>
      </c>
      <c r="EG613" s="13" t="n">
        <v>0.035066</v>
      </c>
      <c r="EH613" s="13" t="n">
        <v>0.203256</v>
      </c>
      <c r="EI613" s="13" t="n">
        <v>0.100877</v>
      </c>
      <c r="EJ613" s="13" t="n">
        <v>0.053073</v>
      </c>
      <c r="EK613" s="13" t="n">
        <v>0.075831</v>
      </c>
      <c r="EL613" s="13" t="n">
        <v>-0.001805</v>
      </c>
      <c r="EM613" s="13" t="n">
        <v>0.008333</v>
      </c>
      <c r="EN613" s="13" t="n">
        <v>-0.008533</v>
      </c>
      <c r="EO613" s="13" t="n">
        <v>0.032572</v>
      </c>
      <c r="EP613" s="13" t="n">
        <v>-0.030216</v>
      </c>
      <c r="EQ613" s="13" t="n">
        <v>0.020798</v>
      </c>
      <c r="ER613" s="13" t="n">
        <v>-0.040113</v>
      </c>
      <c r="ES613" s="13" t="n">
        <v>0.024885</v>
      </c>
      <c r="ET613" s="13" t="n">
        <v>-0.052054</v>
      </c>
      <c r="EU613" s="13" t="n">
        <v>0.002106</v>
      </c>
      <c r="EV613" s="13" t="n">
        <v>-0.122474</v>
      </c>
      <c r="EW613" s="13" t="n">
        <v>0.004163</v>
      </c>
      <c r="EX613" s="13" t="n">
        <v>0.029007</v>
      </c>
      <c r="EY613" s="13" t="n">
        <v>-0.150847</v>
      </c>
      <c r="EZ613" s="13" t="n">
        <v>-0.038851</v>
      </c>
      <c r="FA613" s="13" t="n">
        <v>-0.043457</v>
      </c>
      <c r="FB613" s="13" t="n">
        <v>0.133239</v>
      </c>
      <c r="FC613" s="13" t="n">
        <v>0.00337</v>
      </c>
      <c r="FD613" s="13" t="n">
        <v>-0.088268</v>
      </c>
      <c r="FE613" s="13" t="n">
        <v>0.09263</v>
      </c>
      <c r="FF613" s="13" t="n">
        <v>-0.008961</v>
      </c>
      <c r="FG613" s="13" t="n">
        <v>-0.073196</v>
      </c>
      <c r="FH613" s="13" t="n">
        <v>0.179925</v>
      </c>
      <c r="FI613" s="13" t="n">
        <v>-0.037455</v>
      </c>
      <c r="FJ613" s="13" t="n">
        <v>-0.045087</v>
      </c>
      <c r="FK613" s="13" t="n">
        <v>-0.007067</v>
      </c>
      <c r="FL613" s="13" t="n">
        <v>0.026671</v>
      </c>
      <c r="FM613" s="13" t="n">
        <v>0.081708</v>
      </c>
      <c r="FN613" s="13" t="n">
        <v>0.048745</v>
      </c>
      <c r="FO613" s="13" t="n">
        <v>-0.067184</v>
      </c>
      <c r="FP613" s="13" t="n">
        <v>-0.056578</v>
      </c>
      <c r="FQ613" s="13" t="n">
        <v>-0.086289</v>
      </c>
      <c r="FR613" s="13" t="n">
        <v>0.096397</v>
      </c>
      <c r="FS613" s="13" t="n">
        <v>0.143956</v>
      </c>
      <c r="FT613" s="13" t="n">
        <v>-0.055801</v>
      </c>
      <c r="FU613" s="13" t="n">
        <v>0.059786</v>
      </c>
      <c r="FV613" s="13" t="n">
        <v>0.003677</v>
      </c>
      <c r="FW613" s="13" t="n">
        <v>-0.079926</v>
      </c>
      <c r="FX613" s="13" t="n">
        <v>0.024106</v>
      </c>
      <c r="FY613" s="13" t="n">
        <v>-0.027662</v>
      </c>
      <c r="FZ613" s="13" t="n">
        <v>0.104449</v>
      </c>
      <c r="GA613" s="13" t="n">
        <v>-0.005668</v>
      </c>
      <c r="GB613" s="13" t="n">
        <v>0.005186</v>
      </c>
      <c r="GC613" s="13" t="n">
        <v>-0.005121</v>
      </c>
    </row>
    <row r="614" customFormat="false" ht="15" hidden="false" customHeight="false" outlineLevel="0" collapsed="false">
      <c r="B614" s="8" t="str">
        <f aca="false">Deals!B614</f>
        <v>Alamo Group Inc.</v>
      </c>
      <c r="C614" s="12" t="n">
        <v>1</v>
      </c>
      <c r="D614" s="13" t="n">
        <v>0.072296</v>
      </c>
      <c r="E614" s="13" t="n">
        <v>0.093641</v>
      </c>
      <c r="F614" s="13" t="n">
        <v>-0.00685</v>
      </c>
      <c r="G614" s="13" t="n">
        <v>-0.11071</v>
      </c>
      <c r="H614" s="13" t="n">
        <v>-0.198519</v>
      </c>
      <c r="I614" s="13" t="n">
        <v>0.110273</v>
      </c>
      <c r="J614" s="13" t="n">
        <v>0.049573</v>
      </c>
      <c r="K614" s="13" t="n">
        <v>-0.006581</v>
      </c>
      <c r="L614" s="13" t="n">
        <v>0.005846</v>
      </c>
      <c r="M614" s="13" t="n">
        <v>0.07555</v>
      </c>
      <c r="N614" s="13" t="n">
        <v>-0.025879</v>
      </c>
      <c r="O614" s="13" t="n">
        <v>0.115061</v>
      </c>
      <c r="P614" s="13" t="n">
        <v>0.127898</v>
      </c>
      <c r="Q614" s="13" t="n">
        <v>0.016431</v>
      </c>
      <c r="R614" s="13" t="n">
        <v>0.012903</v>
      </c>
      <c r="S614" s="13" t="n">
        <v>0.093416</v>
      </c>
      <c r="T614" s="13" t="n">
        <v>0.023062</v>
      </c>
      <c r="U614" s="13" t="n">
        <v>0.007941</v>
      </c>
      <c r="V614" s="13" t="n">
        <v>-0.019523</v>
      </c>
      <c r="W614" s="13" t="n">
        <v>-0.009729</v>
      </c>
      <c r="X614" s="13" t="n">
        <v>-0.037791</v>
      </c>
      <c r="Y614" s="13" t="n">
        <v>0.056142</v>
      </c>
      <c r="Z614" s="13" t="n">
        <v>-0.099865</v>
      </c>
      <c r="AA614" s="13" t="n">
        <v>0.084641</v>
      </c>
      <c r="AB614" s="13" t="n">
        <v>-0.059392</v>
      </c>
      <c r="AC614" s="13" t="n">
        <v>0.034876</v>
      </c>
      <c r="AD614" s="13" t="n">
        <v>-0.041786</v>
      </c>
      <c r="AE614" s="13" t="n">
        <v>-0.012354</v>
      </c>
      <c r="AF614" s="13" t="n">
        <v>0.033642</v>
      </c>
      <c r="AG614" s="13" t="n">
        <v>-0.11941</v>
      </c>
      <c r="AH614" s="13" t="n">
        <v>-0.069677</v>
      </c>
      <c r="AI614" s="13" t="n">
        <v>-0.010201</v>
      </c>
      <c r="AJ614" s="13" t="n">
        <v>0.113029</v>
      </c>
      <c r="AK614" s="13" t="n">
        <v>0.010432</v>
      </c>
      <c r="AL614" s="13" t="n">
        <v>-0.064928</v>
      </c>
      <c r="AM614" s="13" t="n">
        <v>0.245277</v>
      </c>
      <c r="AN614" s="13" t="n">
        <v>-0.010389</v>
      </c>
      <c r="AO614" s="13" t="n">
        <v>-0.059136</v>
      </c>
      <c r="AP614" s="13" t="n">
        <v>0.106568</v>
      </c>
      <c r="AQ614" s="13" t="n">
        <v>0.165655</v>
      </c>
      <c r="AR614" s="13" t="n">
        <v>0.009704</v>
      </c>
      <c r="AS614" s="13" t="n">
        <v>-0.039151</v>
      </c>
      <c r="AT614" s="13" t="n">
        <v>-0.058111</v>
      </c>
      <c r="AU614" s="13" t="n">
        <v>0.10483</v>
      </c>
      <c r="AV614" s="13" t="n">
        <v>0.054755</v>
      </c>
      <c r="AW614" s="13" t="n">
        <v>-0.11411</v>
      </c>
      <c r="AX614" s="13" t="n">
        <v>0.007049</v>
      </c>
      <c r="AY614" s="13" t="n">
        <v>-0.071387</v>
      </c>
      <c r="AZ614" s="13" t="n">
        <v>0.145976</v>
      </c>
      <c r="BA614" s="13" t="n">
        <v>0.144203</v>
      </c>
      <c r="BB614" s="13" t="n">
        <v>0.01118</v>
      </c>
      <c r="BC614" s="13" t="n">
        <v>-0.04706</v>
      </c>
      <c r="BD614" s="13" t="n">
        <v>0.128726</v>
      </c>
      <c r="BE614" s="13" t="n">
        <v>-0.14755</v>
      </c>
      <c r="BF614" s="13" t="n">
        <v>-0.022585</v>
      </c>
      <c r="BG614" s="13" t="n">
        <v>-0.089426</v>
      </c>
      <c r="BH614" s="13" t="n">
        <v>0.115491</v>
      </c>
      <c r="BI614" s="13" t="n">
        <v>-0.037983</v>
      </c>
      <c r="BJ614" s="13" t="n">
        <v>-0.028425</v>
      </c>
      <c r="BK614" s="13" t="n">
        <v>-0.057347</v>
      </c>
      <c r="BM614" s="13" t="n">
        <v>0.034777</v>
      </c>
      <c r="BN614" s="13" t="n">
        <v>0.020253</v>
      </c>
      <c r="BO614" s="13" t="n">
        <v>-0.022761</v>
      </c>
      <c r="BP614" s="13" t="n">
        <v>-0.082683</v>
      </c>
      <c r="BQ614" s="13" t="n">
        <v>-0.18923</v>
      </c>
      <c r="BR614" s="13" t="n">
        <v>0.123242</v>
      </c>
      <c r="BS614" s="13" t="n">
        <v>0.073671</v>
      </c>
      <c r="BT614" s="13" t="n">
        <v>0.028131</v>
      </c>
      <c r="BU614" s="13" t="n">
        <v>0.035905</v>
      </c>
      <c r="BV614" s="13" t="n">
        <v>0.069178</v>
      </c>
      <c r="BW614" s="13" t="n">
        <v>-0.047385</v>
      </c>
      <c r="BX614" s="13" t="n">
        <v>0.03365</v>
      </c>
      <c r="BY614" s="13" t="n">
        <v>0.188158</v>
      </c>
      <c r="BZ614" s="13" t="n">
        <v>0.101547</v>
      </c>
      <c r="CA614" s="13" t="n">
        <v>0.049816</v>
      </c>
      <c r="CB614" s="13" t="n">
        <v>0.086155</v>
      </c>
      <c r="CC614" s="13" t="n">
        <v>-0.008262</v>
      </c>
      <c r="CD614" s="13" t="n">
        <v>0.015677</v>
      </c>
      <c r="CE614" s="13" t="n">
        <v>0.002446</v>
      </c>
      <c r="CF614" s="13" t="n">
        <v>0.035313</v>
      </c>
      <c r="CG614" s="13" t="n">
        <v>-0.028278</v>
      </c>
      <c r="CH614" s="13" t="n">
        <v>0.024312</v>
      </c>
      <c r="CI614" s="13" t="n">
        <v>-0.041121</v>
      </c>
      <c r="CJ614" s="13" t="n">
        <v>0.023534</v>
      </c>
      <c r="CK614" s="13" t="n">
        <v>-0.034555</v>
      </c>
      <c r="CL614" s="13" t="n">
        <v>0.001539</v>
      </c>
      <c r="CM614" s="13" t="n">
        <v>-0.116597</v>
      </c>
      <c r="CN614" s="13" t="n">
        <v>0.020508</v>
      </c>
      <c r="CO614" s="13" t="n">
        <v>0.022185</v>
      </c>
      <c r="CP614" s="13" t="n">
        <v>-0.119564</v>
      </c>
      <c r="CQ614" s="13" t="n">
        <v>-0.028738</v>
      </c>
      <c r="CR614" s="13" t="n">
        <v>-0.063921</v>
      </c>
      <c r="CS614" s="13" t="n">
        <v>0.135102</v>
      </c>
      <c r="CT614" s="13" t="n">
        <v>-0.007929</v>
      </c>
      <c r="CU614" s="13" t="n">
        <v>-0.088004</v>
      </c>
      <c r="CV614" s="13" t="n">
        <v>0.092762</v>
      </c>
      <c r="CW614" s="13" t="n">
        <v>-0.018141</v>
      </c>
      <c r="CX614" s="13" t="n">
        <v>-0.073757</v>
      </c>
      <c r="CY614" s="13" t="n">
        <v>0.160132</v>
      </c>
      <c r="CZ614" s="13" t="n">
        <v>-0.029084</v>
      </c>
      <c r="DA614" s="13" t="n">
        <v>-0.030294</v>
      </c>
      <c r="DB614" s="13" t="n">
        <v>0.000974</v>
      </c>
      <c r="DC614" s="13" t="n">
        <v>0.034374</v>
      </c>
      <c r="DD614" s="13" t="n">
        <v>0.071376</v>
      </c>
      <c r="DE614" s="13" t="n">
        <v>0.055658</v>
      </c>
      <c r="DF614" s="13" t="n">
        <v>-0.070227</v>
      </c>
      <c r="DG614" s="13" t="n">
        <v>-0.055895</v>
      </c>
      <c r="DH614" s="13" t="n">
        <v>-0.076043</v>
      </c>
      <c r="DI614" s="13" t="n">
        <v>0.090818</v>
      </c>
      <c r="DJ614" s="13" t="n">
        <v>0.141331</v>
      </c>
      <c r="DK614" s="13" t="n">
        <v>-0.03884</v>
      </c>
      <c r="DL614" s="13" t="n">
        <v>0.062772</v>
      </c>
      <c r="DM614" s="13" t="n">
        <v>0.020685</v>
      </c>
      <c r="DN614" s="13" t="n">
        <v>-0.08132</v>
      </c>
      <c r="DO614" s="13" t="n">
        <v>0.03247</v>
      </c>
      <c r="DP614" s="13" t="n">
        <v>-0.016085</v>
      </c>
      <c r="DQ614" s="13" t="n">
        <v>0.096359</v>
      </c>
      <c r="DR614" s="13" t="n">
        <v>0.002008</v>
      </c>
      <c r="DS614" s="13" t="n">
        <v>0.012156</v>
      </c>
      <c r="DT614" s="13" t="n">
        <v>-0.00881</v>
      </c>
      <c r="DV614" s="13" t="n">
        <v>0.042206</v>
      </c>
      <c r="DW614" s="13" t="n">
        <v>0.028126</v>
      </c>
      <c r="DX614" s="13" t="n">
        <v>-0.03094</v>
      </c>
      <c r="DY614" s="13" t="n">
        <v>-0.085403</v>
      </c>
      <c r="DZ614" s="13" t="n">
        <v>-0.202687</v>
      </c>
      <c r="EA614" s="13" t="n">
        <v>0.213269</v>
      </c>
      <c r="EB614" s="13" t="n">
        <v>0.06545</v>
      </c>
      <c r="EC614" s="13" t="n">
        <v>0.042922</v>
      </c>
      <c r="ED614" s="13" t="n">
        <v>0.025254</v>
      </c>
      <c r="EE614" s="13" t="n">
        <v>0.076086</v>
      </c>
      <c r="EF614" s="13" t="n">
        <v>-0.053883</v>
      </c>
      <c r="EG614" s="13" t="n">
        <v>0.035066</v>
      </c>
      <c r="EH614" s="13" t="n">
        <v>0.203256</v>
      </c>
      <c r="EI614" s="13" t="n">
        <v>0.100877</v>
      </c>
      <c r="EJ614" s="13" t="n">
        <v>0.053073</v>
      </c>
      <c r="EK614" s="13" t="n">
        <v>0.075831</v>
      </c>
      <c r="EL614" s="13" t="n">
        <v>-0.001805</v>
      </c>
      <c r="EM614" s="13" t="n">
        <v>0.008333</v>
      </c>
      <c r="EN614" s="13" t="n">
        <v>-0.008533</v>
      </c>
      <c r="EO614" s="13" t="n">
        <v>0.032572</v>
      </c>
      <c r="EP614" s="13" t="n">
        <v>-0.030216</v>
      </c>
      <c r="EQ614" s="13" t="n">
        <v>0.020798</v>
      </c>
      <c r="ER614" s="13" t="n">
        <v>-0.040113</v>
      </c>
      <c r="ES614" s="13" t="n">
        <v>0.024885</v>
      </c>
      <c r="ET614" s="13" t="n">
        <v>-0.052054</v>
      </c>
      <c r="EU614" s="13" t="n">
        <v>0.002106</v>
      </c>
      <c r="EV614" s="13" t="n">
        <v>-0.122474</v>
      </c>
      <c r="EW614" s="13" t="n">
        <v>0.004163</v>
      </c>
      <c r="EX614" s="13" t="n">
        <v>0.029007</v>
      </c>
      <c r="EY614" s="13" t="n">
        <v>-0.150847</v>
      </c>
      <c r="EZ614" s="13" t="n">
        <v>-0.038851</v>
      </c>
      <c r="FA614" s="13" t="n">
        <v>-0.043457</v>
      </c>
      <c r="FB614" s="13" t="n">
        <v>0.133239</v>
      </c>
      <c r="FC614" s="13" t="n">
        <v>0.00337</v>
      </c>
      <c r="FD614" s="13" t="n">
        <v>-0.088268</v>
      </c>
      <c r="FE614" s="13" t="n">
        <v>0.09263</v>
      </c>
      <c r="FF614" s="13" t="n">
        <v>-0.008961</v>
      </c>
      <c r="FG614" s="13" t="n">
        <v>-0.073196</v>
      </c>
      <c r="FH614" s="13" t="n">
        <v>0.179925</v>
      </c>
      <c r="FI614" s="13" t="n">
        <v>-0.037455</v>
      </c>
      <c r="FJ614" s="13" t="n">
        <v>-0.045087</v>
      </c>
      <c r="FK614" s="13" t="n">
        <v>-0.007067</v>
      </c>
      <c r="FL614" s="13" t="n">
        <v>0.026671</v>
      </c>
      <c r="FM614" s="13" t="n">
        <v>0.081708</v>
      </c>
      <c r="FN614" s="13" t="n">
        <v>0.048745</v>
      </c>
      <c r="FO614" s="13" t="n">
        <v>-0.067184</v>
      </c>
      <c r="FP614" s="13" t="n">
        <v>-0.056578</v>
      </c>
      <c r="FQ614" s="13" t="n">
        <v>-0.086289</v>
      </c>
      <c r="FR614" s="13" t="n">
        <v>0.096397</v>
      </c>
      <c r="FS614" s="13" t="n">
        <v>0.143956</v>
      </c>
      <c r="FT614" s="13" t="n">
        <v>-0.055801</v>
      </c>
      <c r="FU614" s="13" t="n">
        <v>0.059786</v>
      </c>
      <c r="FV614" s="13" t="n">
        <v>0.003677</v>
      </c>
      <c r="FW614" s="13" t="n">
        <v>-0.079926</v>
      </c>
      <c r="FX614" s="13" t="n">
        <v>0.024106</v>
      </c>
      <c r="FY614" s="13" t="n">
        <v>-0.027662</v>
      </c>
      <c r="FZ614" s="13" t="n">
        <v>0.104449</v>
      </c>
      <c r="GA614" s="13" t="n">
        <v>-0.005668</v>
      </c>
      <c r="GB614" s="13" t="n">
        <v>0.005186</v>
      </c>
      <c r="GC614" s="13" t="n">
        <v>-0.005121</v>
      </c>
    </row>
    <row r="615" customFormat="false" ht="15" hidden="false" customHeight="false" outlineLevel="0" collapsed="false">
      <c r="B615" s="8" t="str">
        <f aca="false">Deals!B615</f>
        <v>Addus Homecare Corporation</v>
      </c>
      <c r="C615" s="12" t="n">
        <v>1</v>
      </c>
      <c r="D615" s="13" t="n">
        <v>0.106876</v>
      </c>
      <c r="E615" s="13" t="n">
        <v>0.043021</v>
      </c>
      <c r="F615" s="13" t="n">
        <v>-0.029624</v>
      </c>
      <c r="G615" s="13" t="n">
        <v>-0.191541</v>
      </c>
      <c r="H615" s="13" t="n">
        <v>-0.113675</v>
      </c>
      <c r="I615" s="13" t="n">
        <v>0.198521</v>
      </c>
      <c r="J615" s="13" t="n">
        <v>0.221427</v>
      </c>
      <c r="K615" s="13" t="n">
        <v>-0.064673</v>
      </c>
      <c r="L615" s="13" t="n">
        <v>0.041595</v>
      </c>
      <c r="M615" s="13" t="n">
        <v>-0.028524</v>
      </c>
      <c r="N615" s="13" t="n">
        <v>0.009075</v>
      </c>
      <c r="O615" s="13" t="n">
        <v>0.032378</v>
      </c>
      <c r="P615" s="13" t="n">
        <v>0.017218</v>
      </c>
      <c r="Q615" s="13" t="n">
        <v>0.179748</v>
      </c>
      <c r="R615" s="13" t="n">
        <v>-0.038774</v>
      </c>
      <c r="S615" s="13" t="n">
        <v>-0.044247</v>
      </c>
      <c r="T615" s="13" t="n">
        <v>-0.027703</v>
      </c>
      <c r="U615" s="13" t="n">
        <v>0.011569</v>
      </c>
      <c r="V615" s="13" t="n">
        <v>-0.091021</v>
      </c>
      <c r="W615" s="13" t="n">
        <v>-0.092856</v>
      </c>
      <c r="X615" s="13" t="n">
        <v>-0.005158</v>
      </c>
      <c r="Y615" s="13" t="n">
        <v>0.036064</v>
      </c>
      <c r="Z615" s="13" t="n">
        <v>-0.113101</v>
      </c>
      <c r="AA615" s="13" t="n">
        <v>0.172414</v>
      </c>
      <c r="AB615" s="13" t="n">
        <v>-0.067166</v>
      </c>
      <c r="AC615" s="13" t="n">
        <v>0.072116</v>
      </c>
      <c r="AD615" s="13" t="n">
        <v>-0.146295</v>
      </c>
      <c r="AE615" s="13" t="n">
        <v>0.065264</v>
      </c>
      <c r="AF615" s="13" t="n">
        <v>0.097013</v>
      </c>
      <c r="AG615" s="13" t="n">
        <v>-0.096581</v>
      </c>
      <c r="AH615" s="13" t="n">
        <v>-0.009255</v>
      </c>
      <c r="AI615" s="13" t="n">
        <v>-0.002635</v>
      </c>
      <c r="AJ615" s="13" t="n">
        <v>0.114433</v>
      </c>
      <c r="AK615" s="13" t="n">
        <v>-0.038681</v>
      </c>
      <c r="AL615" s="13" t="n">
        <v>0.067474</v>
      </c>
      <c r="AM615" s="13" t="n">
        <v>0.075388</v>
      </c>
      <c r="AN615" s="13" t="n">
        <v>0.076743</v>
      </c>
      <c r="AO615" s="13" t="n">
        <v>-0.097842</v>
      </c>
      <c r="AP615" s="13" t="n">
        <v>0.080712</v>
      </c>
      <c r="AQ615" s="13" t="n">
        <v>0.010417</v>
      </c>
      <c r="AR615" s="13" t="n">
        <v>-0.017305</v>
      </c>
      <c r="AS615" s="13" t="n">
        <v>-0.234357</v>
      </c>
      <c r="AT615" s="13" t="n">
        <v>0.102887</v>
      </c>
      <c r="AU615" s="13" t="n">
        <v>0.028286</v>
      </c>
      <c r="AV615" s="13" t="n">
        <v>-0.01219</v>
      </c>
      <c r="AW615" s="13" t="n">
        <v>-0.042263</v>
      </c>
      <c r="AX615" s="13" t="n">
        <v>-0.02862</v>
      </c>
      <c r="AY615" s="13" t="n">
        <v>-0.073835</v>
      </c>
      <c r="AZ615" s="13" t="n">
        <v>0.105196</v>
      </c>
      <c r="BA615" s="13" t="n">
        <v>0.064794</v>
      </c>
      <c r="BB615" s="13" t="n">
        <v>-0.067313</v>
      </c>
      <c r="BC615" s="13" t="n">
        <v>0.065589</v>
      </c>
      <c r="BD615" s="13" t="n">
        <v>0.119853</v>
      </c>
      <c r="BE615" s="13" t="n">
        <v>-0.069576</v>
      </c>
      <c r="BF615" s="13" t="n">
        <v>0.194072</v>
      </c>
      <c r="BG615" s="13" t="n">
        <v>0.011323</v>
      </c>
      <c r="BH615" s="13" t="n">
        <v>0.045216</v>
      </c>
      <c r="BI615" s="13" t="n">
        <v>0.095995</v>
      </c>
      <c r="BJ615" s="13" t="n">
        <v>0.00015</v>
      </c>
      <c r="BK615" s="13" t="n">
        <v>-0.064722</v>
      </c>
      <c r="BM615" s="13" t="n">
        <v>0.080028</v>
      </c>
      <c r="BN615" s="13" t="n">
        <v>0.039635</v>
      </c>
      <c r="BO615" s="13" t="n">
        <v>-0.02818</v>
      </c>
      <c r="BP615" s="13" t="n">
        <v>-0.076341</v>
      </c>
      <c r="BQ615" s="13" t="n">
        <v>-0.193604</v>
      </c>
      <c r="BR615" s="13" t="n">
        <v>0.193768</v>
      </c>
      <c r="BS615" s="13" t="n">
        <v>0.102705</v>
      </c>
      <c r="BT615" s="13" t="n">
        <v>0.05686</v>
      </c>
      <c r="BU615" s="13" t="n">
        <v>0.007253</v>
      </c>
      <c r="BV615" s="13" t="n">
        <v>0.079862</v>
      </c>
      <c r="BW615" s="13" t="n">
        <v>0.003401</v>
      </c>
      <c r="BX615" s="13" t="n">
        <v>-0.019809</v>
      </c>
      <c r="BY615" s="13" t="n">
        <v>0.214791</v>
      </c>
      <c r="BZ615" s="13" t="n">
        <v>0.115065</v>
      </c>
      <c r="CA615" s="13" t="n">
        <v>0.116678</v>
      </c>
      <c r="CB615" s="13" t="n">
        <v>0.040745</v>
      </c>
      <c r="CC615" s="13" t="n">
        <v>-0.048473</v>
      </c>
      <c r="CD615" s="13" t="n">
        <v>0.032353</v>
      </c>
      <c r="CE615" s="13" t="n">
        <v>-0.025949</v>
      </c>
      <c r="CF615" s="13" t="n">
        <v>0.06983</v>
      </c>
      <c r="CG615" s="13" t="n">
        <v>-0.075376</v>
      </c>
      <c r="CH615" s="13" t="n">
        <v>0.020545</v>
      </c>
      <c r="CI615" s="13" t="n">
        <v>-0.052806</v>
      </c>
      <c r="CJ615" s="13" t="n">
        <v>0.024457</v>
      </c>
      <c r="CK615" s="13" t="n">
        <v>-0.080613</v>
      </c>
      <c r="CL615" s="13" t="n">
        <v>-0.005266</v>
      </c>
      <c r="CM615" s="13" t="n">
        <v>-0.163775</v>
      </c>
      <c r="CN615" s="13" t="n">
        <v>-0.001611</v>
      </c>
      <c r="CO615" s="13" t="n">
        <v>0.012199</v>
      </c>
      <c r="CP615" s="13" t="n">
        <v>-0.180685</v>
      </c>
      <c r="CQ615" s="13" t="n">
        <v>-0.032766</v>
      </c>
      <c r="CR615" s="13" t="n">
        <v>-0.019338</v>
      </c>
      <c r="CS615" s="13" t="n">
        <v>0.128546</v>
      </c>
      <c r="CT615" s="13" t="n">
        <v>0.036743</v>
      </c>
      <c r="CU615" s="13" t="n">
        <v>-0.088022</v>
      </c>
      <c r="CV615" s="13" t="n">
        <v>0.076143</v>
      </c>
      <c r="CW615" s="13" t="n">
        <v>-0.002315</v>
      </c>
      <c r="CX615" s="13" t="n">
        <v>-0.050589</v>
      </c>
      <c r="CY615" s="13" t="n">
        <v>0.141421</v>
      </c>
      <c r="CZ615" s="13" t="n">
        <v>-0.040665</v>
      </c>
      <c r="DA615" s="13" t="n">
        <v>-0.034632</v>
      </c>
      <c r="DB615" s="13" t="n">
        <v>-0.027967</v>
      </c>
      <c r="DC615" s="13" t="n">
        <v>0.012513</v>
      </c>
      <c r="DD615" s="13" t="n">
        <v>0.070349</v>
      </c>
      <c r="DE615" s="13" t="n">
        <v>0.041532</v>
      </c>
      <c r="DF615" s="13" t="n">
        <v>-0.071954</v>
      </c>
      <c r="DG615" s="13" t="n">
        <v>-0.091371</v>
      </c>
      <c r="DH615" s="13" t="n">
        <v>-0.101457</v>
      </c>
      <c r="DI615" s="13" t="n">
        <v>0.108746</v>
      </c>
      <c r="DJ615" s="13" t="n">
        <v>0.122171</v>
      </c>
      <c r="DK615" s="13" t="n">
        <v>-0.039346</v>
      </c>
      <c r="DL615" s="13" t="n">
        <v>0.094637</v>
      </c>
      <c r="DM615" s="13" t="n">
        <v>0.003944</v>
      </c>
      <c r="DN615" s="13" t="n">
        <v>-0.069152</v>
      </c>
      <c r="DO615" s="13" t="n">
        <v>0.019278</v>
      </c>
      <c r="DP615" s="13" t="n">
        <v>-0.016837</v>
      </c>
      <c r="DQ615" s="13" t="n">
        <v>0.075097</v>
      </c>
      <c r="DR615" s="13" t="n">
        <v>0.006764</v>
      </c>
      <c r="DS615" s="13" t="n">
        <v>0.000931</v>
      </c>
      <c r="DT615" s="13" t="n">
        <v>-0.008068</v>
      </c>
      <c r="DV615" s="13" t="n">
        <v>0.120162</v>
      </c>
      <c r="DW615" s="13" t="n">
        <v>0.049735</v>
      </c>
      <c r="DX615" s="13" t="n">
        <v>-0.026751</v>
      </c>
      <c r="DY615" s="13" t="n">
        <v>-0.068025</v>
      </c>
      <c r="DZ615" s="13" t="n">
        <v>-0.203745</v>
      </c>
      <c r="EA615" s="13" t="n">
        <v>0.199644</v>
      </c>
      <c r="EB615" s="13" t="n">
        <v>0.10533</v>
      </c>
      <c r="EC615" s="13" t="n">
        <v>0.060359</v>
      </c>
      <c r="ED615" s="13" t="n">
        <v>0.001874</v>
      </c>
      <c r="EE615" s="13" t="n">
        <v>0.087533</v>
      </c>
      <c r="EF615" s="13" t="n">
        <v>-0.011573</v>
      </c>
      <c r="EG615" s="13" t="n">
        <v>-0.028636</v>
      </c>
      <c r="EH615" s="13" t="n">
        <v>0.206308</v>
      </c>
      <c r="EI615" s="13" t="n">
        <v>0.094331</v>
      </c>
      <c r="EJ615" s="13" t="n">
        <v>0.112618</v>
      </c>
      <c r="EK615" s="13" t="n">
        <v>0.051624</v>
      </c>
      <c r="EL615" s="13" t="n">
        <v>-0.046095</v>
      </c>
      <c r="EM615" s="13" t="n">
        <v>0.028573</v>
      </c>
      <c r="EN615" s="13" t="n">
        <v>-0.026132</v>
      </c>
      <c r="EO615" s="13" t="n">
        <v>0.06635</v>
      </c>
      <c r="EP615" s="13" t="n">
        <v>-0.076813</v>
      </c>
      <c r="EQ615" s="13" t="n">
        <v>0.018217</v>
      </c>
      <c r="ER615" s="13" t="n">
        <v>-0.053317</v>
      </c>
      <c r="ES615" s="13" t="n">
        <v>0.021146</v>
      </c>
      <c r="ET615" s="13" t="n">
        <v>-0.091985</v>
      </c>
      <c r="EU615" s="13" t="n">
        <v>-0.014805</v>
      </c>
      <c r="EV615" s="13" t="n">
        <v>-0.173369</v>
      </c>
      <c r="EW615" s="13" t="n">
        <v>-0.012789</v>
      </c>
      <c r="EX615" s="13" t="n">
        <v>0.018464</v>
      </c>
      <c r="EY615" s="13" t="n">
        <v>-0.198696</v>
      </c>
      <c r="EZ615" s="13" t="n">
        <v>-0.057167</v>
      </c>
      <c r="FA615" s="13" t="n">
        <v>-0.02625</v>
      </c>
      <c r="FB615" s="13" t="n">
        <v>0.129928</v>
      </c>
      <c r="FC615" s="13" t="n">
        <v>0.030138</v>
      </c>
      <c r="FD615" s="13" t="n">
        <v>-0.081445</v>
      </c>
      <c r="FE615" s="13" t="n">
        <v>0.087294</v>
      </c>
      <c r="FF615" s="13" t="n">
        <v>-0.006501</v>
      </c>
      <c r="FG615" s="13" t="n">
        <v>-0.051629</v>
      </c>
      <c r="FH615" s="13" t="n">
        <v>0.164361</v>
      </c>
      <c r="FI615" s="13" t="n">
        <v>-0.049102</v>
      </c>
      <c r="FJ615" s="13" t="n">
        <v>-0.042333</v>
      </c>
      <c r="FK615" s="13" t="n">
        <v>-0.043651</v>
      </c>
      <c r="FL615" s="13" t="n">
        <v>0.027983</v>
      </c>
      <c r="FM615" s="13" t="n">
        <v>0.075292</v>
      </c>
      <c r="FN615" s="13" t="n">
        <v>0.041174</v>
      </c>
      <c r="FO615" s="13" t="n">
        <v>-0.071456</v>
      </c>
      <c r="FP615" s="13" t="n">
        <v>-0.098155</v>
      </c>
      <c r="FQ615" s="13" t="n">
        <v>-0.110132</v>
      </c>
      <c r="FR615" s="13" t="n">
        <v>0.107279</v>
      </c>
      <c r="FS615" s="13" t="n">
        <v>0.142226</v>
      </c>
      <c r="FT615" s="13" t="n">
        <v>-0.046726</v>
      </c>
      <c r="FU615" s="13" t="n">
        <v>0.099012</v>
      </c>
      <c r="FV615" s="13" t="n">
        <v>-0.006566</v>
      </c>
      <c r="FW615" s="13" t="n">
        <v>-0.088553</v>
      </c>
      <c r="FX615" s="13" t="n">
        <v>0.04379</v>
      </c>
      <c r="FY615" s="13" t="n">
        <v>-0.01381</v>
      </c>
      <c r="FZ615" s="13" t="n">
        <v>0.076992</v>
      </c>
      <c r="GA615" s="13" t="n">
        <v>-0.007169</v>
      </c>
      <c r="GB615" s="13" t="n">
        <v>-0.005011</v>
      </c>
      <c r="GC615" s="13" t="n">
        <v>-0.001446</v>
      </c>
    </row>
    <row r="616" customFormat="false" ht="15" hidden="false" customHeight="false" outlineLevel="0" collapsed="false">
      <c r="B616" s="8" t="str">
        <f aca="false">Deals!B616</f>
        <v>Inspired Entertainment, Inc.</v>
      </c>
      <c r="C616" s="12" t="n">
        <v>1</v>
      </c>
      <c r="D616" s="13" t="n">
        <v>-0.04898</v>
      </c>
      <c r="E616" s="13" t="n">
        <v>-0.034335</v>
      </c>
      <c r="F616" s="13" t="n">
        <v>-0.131852</v>
      </c>
      <c r="G616" s="13" t="n">
        <v>-0.112628</v>
      </c>
      <c r="H616" s="13" t="n">
        <v>-0.35</v>
      </c>
      <c r="I616" s="13" t="n">
        <v>-0.239645</v>
      </c>
      <c r="J616" s="13" t="n">
        <v>0.046693</v>
      </c>
      <c r="K616" s="13" t="n">
        <v>0.078067</v>
      </c>
      <c r="L616" s="13" t="n">
        <v>0.137931</v>
      </c>
      <c r="M616" s="13" t="n">
        <v>0.084848</v>
      </c>
      <c r="N616" s="13" t="n">
        <v>-0.173184</v>
      </c>
      <c r="O616" s="13" t="n">
        <v>0.351351</v>
      </c>
      <c r="P616" s="13" t="n">
        <v>0.6625</v>
      </c>
      <c r="Q616" s="13" t="n">
        <v>-0.010526</v>
      </c>
      <c r="R616" s="13" t="n">
        <v>-0.074468</v>
      </c>
      <c r="S616" s="13" t="n">
        <v>0.35468</v>
      </c>
      <c r="T616" s="13" t="n">
        <v>0.126061</v>
      </c>
      <c r="U616" s="13" t="n">
        <v>-0.111948</v>
      </c>
      <c r="V616" s="13" t="n">
        <v>0.389091</v>
      </c>
      <c r="W616" s="13" t="n">
        <v>0.112565</v>
      </c>
      <c r="X616" s="13" t="n">
        <v>-0.09098</v>
      </c>
      <c r="Y616" s="13" t="n">
        <v>0.098361</v>
      </c>
      <c r="Z616" s="13" t="n">
        <v>-0.080911</v>
      </c>
      <c r="AA616" s="13" t="n">
        <v>0.175214</v>
      </c>
      <c r="AB616" s="13" t="n">
        <v>-0.062545</v>
      </c>
      <c r="AC616" s="13" t="n">
        <v>0.005431</v>
      </c>
      <c r="AD616" s="13" t="n">
        <v>-0.00463</v>
      </c>
      <c r="AE616" s="13" t="n">
        <v>0.117054</v>
      </c>
      <c r="AF616" s="13" t="n">
        <v>-0.146426</v>
      </c>
      <c r="AG616" s="13" t="n">
        <v>-0.244715</v>
      </c>
      <c r="AH616" s="13" t="n">
        <v>0.184069</v>
      </c>
      <c r="AI616" s="13" t="n">
        <v>-0.217273</v>
      </c>
      <c r="AJ616" s="13" t="n">
        <v>0.200929</v>
      </c>
      <c r="AK616" s="13" t="n">
        <v>0.012573</v>
      </c>
      <c r="AL616" s="13" t="n">
        <v>-0.156638</v>
      </c>
      <c r="AM616" s="13" t="n">
        <v>0.159683</v>
      </c>
      <c r="AN616" s="13" t="n">
        <v>0.195312</v>
      </c>
      <c r="AO616" s="13" t="n">
        <v>0.035131</v>
      </c>
      <c r="AP616" s="13" t="n">
        <v>0.176006</v>
      </c>
      <c r="AQ616" s="13" t="n">
        <v>0.061074</v>
      </c>
      <c r="AR616" s="13" t="n">
        <v>-0.191018</v>
      </c>
      <c r="AS616" s="13" t="n">
        <v>0.000782</v>
      </c>
      <c r="AT616" s="13" t="n">
        <v>0.072656</v>
      </c>
      <c r="AU616" s="13" t="n">
        <v>0.071377</v>
      </c>
      <c r="AV616" s="13" t="n">
        <v>-0.14412</v>
      </c>
      <c r="AW616" s="13" t="n">
        <v>0.046863</v>
      </c>
      <c r="AX616" s="13" t="n">
        <v>-0.092564</v>
      </c>
      <c r="AY616" s="13" t="n">
        <v>-0.165552</v>
      </c>
      <c r="AZ616" s="13" t="n">
        <v>-0.212425</v>
      </c>
      <c r="BA616" s="13" t="n">
        <v>0.256997</v>
      </c>
      <c r="BB616" s="13" t="n">
        <v>-0.07085</v>
      </c>
      <c r="BC616" s="13" t="n">
        <v>0.078431</v>
      </c>
      <c r="BD616" s="13" t="n">
        <v>-0.00404</v>
      </c>
      <c r="BE616" s="13" t="n">
        <v>-0.137931</v>
      </c>
      <c r="BF616" s="13" t="n">
        <v>0.071765</v>
      </c>
      <c r="BG616" s="13" t="n">
        <v>0.004391</v>
      </c>
      <c r="BH616" s="13" t="n">
        <v>0.008743</v>
      </c>
      <c r="BI616" s="13" t="n">
        <v>-0.021668</v>
      </c>
      <c r="BJ616" s="13" t="n">
        <v>0.026578</v>
      </c>
      <c r="BK616" s="13" t="n">
        <v>0.029126</v>
      </c>
      <c r="BM616" s="13" t="n">
        <v>0.079407</v>
      </c>
      <c r="BN616" s="13" t="n">
        <v>0.038663</v>
      </c>
      <c r="BO616" s="13" t="n">
        <v>-0.013578</v>
      </c>
      <c r="BP616" s="13" t="n">
        <v>-0.061052</v>
      </c>
      <c r="BQ616" s="13" t="n">
        <v>-0.211592</v>
      </c>
      <c r="BR616" s="13" t="n">
        <v>0.243389</v>
      </c>
      <c r="BS616" s="13" t="n">
        <v>0.122445</v>
      </c>
      <c r="BT616" s="13" t="n">
        <v>0.10584</v>
      </c>
      <c r="BU616" s="13" t="n">
        <v>0.003305</v>
      </c>
      <c r="BV616" s="13" t="n">
        <v>0.034207</v>
      </c>
      <c r="BW616" s="13" t="n">
        <v>-0.013466</v>
      </c>
      <c r="BX616" s="13" t="n">
        <v>-0.026753</v>
      </c>
      <c r="BY616" s="13" t="n">
        <v>0.2576</v>
      </c>
      <c r="BZ616" s="13" t="n">
        <v>0.125156</v>
      </c>
      <c r="CA616" s="13" t="n">
        <v>0.165083</v>
      </c>
      <c r="CB616" s="13" t="n">
        <v>0.083909</v>
      </c>
      <c r="CC616" s="13" t="n">
        <v>-0.055244</v>
      </c>
      <c r="CD616" s="13" t="n">
        <v>-0.027003</v>
      </c>
      <c r="CE616" s="13" t="n">
        <v>0.018956</v>
      </c>
      <c r="CF616" s="13" t="n">
        <v>0.083779</v>
      </c>
      <c r="CG616" s="13" t="n">
        <v>-0.103342</v>
      </c>
      <c r="CH616" s="13" t="n">
        <v>0.025586</v>
      </c>
      <c r="CI616" s="13" t="n">
        <v>-0.056338</v>
      </c>
      <c r="CJ616" s="13" t="n">
        <v>0.018208</v>
      </c>
      <c r="CK616" s="13" t="n">
        <v>-0.08429</v>
      </c>
      <c r="CL616" s="13" t="n">
        <v>-0.067665</v>
      </c>
      <c r="CM616" s="13" t="n">
        <v>-0.158681</v>
      </c>
      <c r="CN616" s="13" t="n">
        <v>-0.015223</v>
      </c>
      <c r="CO616" s="13" t="n">
        <v>0.008697</v>
      </c>
      <c r="CP616" s="13" t="n">
        <v>-0.161376</v>
      </c>
      <c r="CQ616" s="13" t="n">
        <v>-0.055295</v>
      </c>
      <c r="CR616" s="13" t="n">
        <v>-0.065598</v>
      </c>
      <c r="CS616" s="13" t="n">
        <v>0.149652</v>
      </c>
      <c r="CT616" s="13" t="n">
        <v>0.036347</v>
      </c>
      <c r="CU616" s="13" t="n">
        <v>-0.129015</v>
      </c>
      <c r="CV616" s="13" t="n">
        <v>0.033099</v>
      </c>
      <c r="CW616" s="13" t="n">
        <v>-0.060405</v>
      </c>
      <c r="CX616" s="13" t="n">
        <v>-0.065045</v>
      </c>
      <c r="CY616" s="13" t="n">
        <v>0.154106</v>
      </c>
      <c r="CZ616" s="13" t="n">
        <v>-0.040771</v>
      </c>
      <c r="DA616" s="13" t="n">
        <v>-0.103145</v>
      </c>
      <c r="DB616" s="13" t="n">
        <v>0.01904</v>
      </c>
      <c r="DC616" s="13" t="n">
        <v>0.045464</v>
      </c>
      <c r="DD616" s="13" t="n">
        <v>0.07288</v>
      </c>
      <c r="DE616" s="13" t="n">
        <v>0.023517</v>
      </c>
      <c r="DF616" s="13" t="n">
        <v>-0.116052</v>
      </c>
      <c r="DG616" s="13" t="n">
        <v>-0.083019</v>
      </c>
      <c r="DH616" s="13" t="n">
        <v>-0.097033</v>
      </c>
      <c r="DI616" s="13" t="n">
        <v>0.049912</v>
      </c>
      <c r="DJ616" s="13" t="n">
        <v>0.150898</v>
      </c>
      <c r="DK616" s="13" t="n">
        <v>0.006965</v>
      </c>
      <c r="DL616" s="13" t="n">
        <v>0.099101</v>
      </c>
      <c r="DM616" s="13" t="n">
        <v>-0.030177</v>
      </c>
      <c r="DN616" s="13" t="n">
        <v>-0.124977</v>
      </c>
      <c r="DO616" s="13" t="n">
        <v>0.073358</v>
      </c>
      <c r="DP616" s="13" t="n">
        <v>-0.041906</v>
      </c>
      <c r="DQ616" s="13" t="n">
        <v>0.114197</v>
      </c>
      <c r="DR616" s="13" t="n">
        <v>-0.021811</v>
      </c>
      <c r="DS616" s="13" t="n">
        <v>0.030587</v>
      </c>
      <c r="DT616" s="13" t="n">
        <v>0.047145</v>
      </c>
      <c r="DV616" s="13" t="n">
        <v>0.064563</v>
      </c>
      <c r="DW616" s="13" t="n">
        <v>0.045247</v>
      </c>
      <c r="DX616" s="13" t="n">
        <v>0.0003</v>
      </c>
      <c r="DY616" s="13" t="n">
        <v>-0.077165</v>
      </c>
      <c r="DZ616" s="13" t="n">
        <v>-0.212237</v>
      </c>
      <c r="EA616" s="13" t="n">
        <v>0.263043</v>
      </c>
      <c r="EB616" s="13" t="n">
        <v>0.133555</v>
      </c>
      <c r="EC616" s="13" t="n">
        <v>0.113378</v>
      </c>
      <c r="ED616" s="13" t="n">
        <v>0.005489</v>
      </c>
      <c r="EE616" s="13" t="n">
        <v>0.023577</v>
      </c>
      <c r="EF616" s="13" t="n">
        <v>-0.00344</v>
      </c>
      <c r="EG616" s="13" t="n">
        <v>-0.02979</v>
      </c>
      <c r="EH616" s="13" t="n">
        <v>0.230637</v>
      </c>
      <c r="EI616" s="13" t="n">
        <v>0.140616</v>
      </c>
      <c r="EJ616" s="13" t="n">
        <v>0.22543</v>
      </c>
      <c r="EK616" s="13" t="n">
        <v>0.091176</v>
      </c>
      <c r="EL616" s="13" t="n">
        <v>-0.028298</v>
      </c>
      <c r="EM616" s="13" t="n">
        <v>-0.037297</v>
      </c>
      <c r="EN616" s="13" t="n">
        <v>0.011387</v>
      </c>
      <c r="EO616" s="13" t="n">
        <v>0.070936</v>
      </c>
      <c r="EP616" s="13" t="n">
        <v>-0.104703</v>
      </c>
      <c r="EQ616" s="13" t="n">
        <v>0.017921</v>
      </c>
      <c r="ER616" s="13" t="n">
        <v>-0.072222</v>
      </c>
      <c r="ES616" s="13" t="n">
        <v>-0.016606</v>
      </c>
      <c r="ET616" s="13" t="n">
        <v>-0.11212</v>
      </c>
      <c r="EU616" s="13" t="n">
        <v>-0.094973</v>
      </c>
      <c r="EV616" s="13" t="n">
        <v>-0.138658</v>
      </c>
      <c r="EW616" s="13" t="n">
        <v>-0.029596</v>
      </c>
      <c r="EX616" s="13" t="n">
        <v>0.039724</v>
      </c>
      <c r="EY616" s="13" t="n">
        <v>-0.185483</v>
      </c>
      <c r="EZ616" s="13" t="n">
        <v>-0.085558</v>
      </c>
      <c r="FA616" s="13" t="n">
        <v>-0.034031</v>
      </c>
      <c r="FB616" s="13" t="n">
        <v>0.106342</v>
      </c>
      <c r="FC616" s="13" t="n">
        <v>0.064099</v>
      </c>
      <c r="FD616" s="13" t="n">
        <v>-0.127659</v>
      </c>
      <c r="FE616" s="13" t="n">
        <v>0.015749</v>
      </c>
      <c r="FF616" s="13" t="n">
        <v>-0.055527</v>
      </c>
      <c r="FG616" s="13" t="n">
        <v>-0.057586</v>
      </c>
      <c r="FH616" s="13" t="n">
        <v>0.164074</v>
      </c>
      <c r="FI616" s="13" t="n">
        <v>-0.054561</v>
      </c>
      <c r="FJ616" s="13" t="n">
        <v>-0.11631</v>
      </c>
      <c r="FK616" s="13" t="n">
        <v>-0.010131</v>
      </c>
      <c r="FL616" s="13" t="n">
        <v>0.044679</v>
      </c>
      <c r="FM616" s="13" t="n">
        <v>0.013592</v>
      </c>
      <c r="FN616" s="13" t="n">
        <v>-0.009781</v>
      </c>
      <c r="FO616" s="13" t="n">
        <v>-0.080373</v>
      </c>
      <c r="FP616" s="13" t="n">
        <v>-0.096684</v>
      </c>
      <c r="FQ616" s="13" t="n">
        <v>-0.081711</v>
      </c>
      <c r="FR616" s="13" t="n">
        <v>0.057956</v>
      </c>
      <c r="FS616" s="13" t="n">
        <v>0.096736</v>
      </c>
      <c r="FT616" s="13" t="n">
        <v>-0.043898</v>
      </c>
      <c r="FU616" s="13" t="n">
        <v>0.07111</v>
      </c>
      <c r="FV616" s="13" t="n">
        <v>-0.016705</v>
      </c>
      <c r="FW616" s="13" t="n">
        <v>-0.069768</v>
      </c>
      <c r="FX616" s="13" t="n">
        <v>0.008716</v>
      </c>
      <c r="FY616" s="13" t="n">
        <v>-0.066445</v>
      </c>
      <c r="FZ616" s="13" t="n">
        <v>0.056494</v>
      </c>
      <c r="GA616" s="13" t="n">
        <v>-0.061303</v>
      </c>
      <c r="GB616" s="13" t="n">
        <v>0.005118</v>
      </c>
      <c r="GC616" s="13" t="n">
        <v>0.023625</v>
      </c>
    </row>
    <row r="617" customFormat="false" ht="15" hidden="false" customHeight="false" outlineLevel="0" collapsed="false">
      <c r="B617" s="8" t="str">
        <f aca="false">Deals!B617</f>
        <v>HF Foods Group Inc.</v>
      </c>
      <c r="C617" s="12" t="n">
        <v>1</v>
      </c>
      <c r="D617" s="13" t="n">
        <v>0.389604</v>
      </c>
      <c r="E617" s="13" t="n">
        <v>-0.277778</v>
      </c>
      <c r="F617" s="13" t="n">
        <v>-0.107692</v>
      </c>
      <c r="G617" s="13" t="n">
        <v>0.02931</v>
      </c>
      <c r="H617" s="13" t="n">
        <v>-0.531547</v>
      </c>
      <c r="I617" s="13" t="n">
        <v>-0.030989</v>
      </c>
      <c r="J617" s="13" t="n">
        <v>-0.119311</v>
      </c>
      <c r="K617" s="13" t="n">
        <v>0.263966</v>
      </c>
      <c r="L617" s="13" t="n">
        <v>-0.020994</v>
      </c>
      <c r="M617" s="13" t="n">
        <v>-0.103837</v>
      </c>
      <c r="N617" s="13" t="n">
        <v>-0.167506</v>
      </c>
      <c r="O617" s="13" t="n">
        <v>-0.003026</v>
      </c>
      <c r="P617" s="13" t="n">
        <v>0.179059</v>
      </c>
      <c r="Q617" s="13" t="n">
        <v>-0.032175</v>
      </c>
      <c r="R617" s="13" t="n">
        <v>0.041223</v>
      </c>
      <c r="S617" s="13" t="n">
        <v>-0.058748</v>
      </c>
      <c r="T617" s="13" t="n">
        <v>-0.020353</v>
      </c>
      <c r="U617" s="13" t="n">
        <v>-0.137119</v>
      </c>
      <c r="V617" s="13" t="n">
        <v>-0.019262</v>
      </c>
      <c r="W617" s="13" t="n">
        <v>-0.134206</v>
      </c>
      <c r="X617" s="13" t="n">
        <v>-0.022684</v>
      </c>
      <c r="Y617" s="13" t="n">
        <v>0.137331</v>
      </c>
      <c r="Z617" s="13" t="n">
        <v>0.028912</v>
      </c>
      <c r="AA617" s="13" t="n">
        <v>0.166942</v>
      </c>
      <c r="AB617" s="13" t="n">
        <v>0.011331</v>
      </c>
      <c r="AC617" s="13" t="n">
        <v>0.184874</v>
      </c>
      <c r="AD617" s="13" t="n">
        <v>-0.179669</v>
      </c>
      <c r="AE617" s="13" t="n">
        <v>-0.099424</v>
      </c>
      <c r="AF617" s="13" t="n">
        <v>0.0656</v>
      </c>
      <c r="AG617" s="13" t="n">
        <v>-0.123123</v>
      </c>
      <c r="AH617" s="13" t="n">
        <v>-0.090753</v>
      </c>
      <c r="AI617" s="13" t="n">
        <v>-0.016949</v>
      </c>
      <c r="AJ617" s="13" t="n">
        <v>0.007663</v>
      </c>
      <c r="AK617" s="13" t="n">
        <v>-0.032319</v>
      </c>
      <c r="AL617" s="13" t="n">
        <v>-0.239686</v>
      </c>
      <c r="AM617" s="13" t="n">
        <v>0.196382</v>
      </c>
      <c r="AN617" s="13" t="n">
        <v>-0.041037</v>
      </c>
      <c r="AO617" s="13" t="n">
        <v>-0.085586</v>
      </c>
      <c r="AP617" s="13" t="n">
        <v>0.147783</v>
      </c>
      <c r="AQ617" s="13" t="n">
        <v>-0.167382</v>
      </c>
      <c r="AR617" s="13" t="n">
        <v>0.010309</v>
      </c>
      <c r="AS617" s="13" t="n">
        <v>0</v>
      </c>
      <c r="AT617" s="13" t="n">
        <v>-0.081633</v>
      </c>
      <c r="AU617" s="13" t="n">
        <v>0.302778</v>
      </c>
      <c r="AV617" s="13" t="n">
        <v>0.115139</v>
      </c>
      <c r="AW617" s="13" t="n">
        <v>-0.095602</v>
      </c>
      <c r="AX617" s="13" t="n">
        <v>-0.160677</v>
      </c>
      <c r="AY617" s="13" t="n">
        <v>0.017632</v>
      </c>
      <c r="AZ617" s="13" t="n">
        <v>0.173267</v>
      </c>
      <c r="BA617" s="13" t="n">
        <v>0.126582</v>
      </c>
      <c r="BB617" s="13" t="n">
        <v>-0.06367</v>
      </c>
      <c r="BC617" s="13" t="n">
        <v>-0.248</v>
      </c>
      <c r="BD617" s="13" t="n">
        <v>-0.069149</v>
      </c>
      <c r="BE617" s="13" t="n">
        <v>-0.165714</v>
      </c>
      <c r="BF617" s="13" t="n">
        <v>0.208904</v>
      </c>
      <c r="BG617" s="13" t="n">
        <v>-0.150142</v>
      </c>
      <c r="BH617" s="13" t="n">
        <v>0.33</v>
      </c>
      <c r="BI617" s="13" t="n">
        <v>-0.110276</v>
      </c>
      <c r="BJ617" s="13" t="n">
        <v>0.005634</v>
      </c>
      <c r="BK617" s="13" t="n">
        <v>-0.042017</v>
      </c>
      <c r="BM617" s="13" t="n">
        <v>0.080028</v>
      </c>
      <c r="BN617" s="13" t="n">
        <v>0.039635</v>
      </c>
      <c r="BO617" s="13" t="n">
        <v>-0.02818</v>
      </c>
      <c r="BP617" s="13" t="n">
        <v>-0.076341</v>
      </c>
      <c r="BQ617" s="13" t="n">
        <v>-0.193604</v>
      </c>
      <c r="BR617" s="13" t="n">
        <v>0.193768</v>
      </c>
      <c r="BS617" s="13" t="n">
        <v>0.102705</v>
      </c>
      <c r="BT617" s="13" t="n">
        <v>0.05686</v>
      </c>
      <c r="BU617" s="13" t="n">
        <v>0.007253</v>
      </c>
      <c r="BV617" s="13" t="n">
        <v>0.079862</v>
      </c>
      <c r="BW617" s="13" t="n">
        <v>0.003401</v>
      </c>
      <c r="BX617" s="13" t="n">
        <v>-0.019809</v>
      </c>
      <c r="BY617" s="13" t="n">
        <v>0.214791</v>
      </c>
      <c r="BZ617" s="13" t="n">
        <v>0.115065</v>
      </c>
      <c r="CA617" s="13" t="n">
        <v>0.116678</v>
      </c>
      <c r="CB617" s="13" t="n">
        <v>0.040745</v>
      </c>
      <c r="CC617" s="13" t="n">
        <v>-0.048473</v>
      </c>
      <c r="CD617" s="13" t="n">
        <v>0.032353</v>
      </c>
      <c r="CE617" s="13" t="n">
        <v>-0.025949</v>
      </c>
      <c r="CF617" s="13" t="n">
        <v>0.06983</v>
      </c>
      <c r="CG617" s="13" t="n">
        <v>-0.075376</v>
      </c>
      <c r="CH617" s="13" t="n">
        <v>0.020545</v>
      </c>
      <c r="CI617" s="13" t="n">
        <v>-0.052806</v>
      </c>
      <c r="CJ617" s="13" t="n">
        <v>0.024457</v>
      </c>
      <c r="CK617" s="13" t="n">
        <v>-0.080613</v>
      </c>
      <c r="CL617" s="13" t="n">
        <v>-0.005266</v>
      </c>
      <c r="CM617" s="13" t="n">
        <v>-0.163775</v>
      </c>
      <c r="CN617" s="13" t="n">
        <v>-0.001611</v>
      </c>
      <c r="CO617" s="13" t="n">
        <v>0.012199</v>
      </c>
      <c r="CP617" s="13" t="n">
        <v>-0.180685</v>
      </c>
      <c r="CQ617" s="13" t="n">
        <v>-0.032766</v>
      </c>
      <c r="CR617" s="13" t="n">
        <v>-0.019338</v>
      </c>
      <c r="CS617" s="13" t="n">
        <v>0.128546</v>
      </c>
      <c r="CT617" s="13" t="n">
        <v>0.036743</v>
      </c>
      <c r="CU617" s="13" t="n">
        <v>-0.088022</v>
      </c>
      <c r="CV617" s="13" t="n">
        <v>0.076143</v>
      </c>
      <c r="CW617" s="13" t="n">
        <v>-0.002315</v>
      </c>
      <c r="CX617" s="13" t="n">
        <v>-0.050589</v>
      </c>
      <c r="CY617" s="13" t="n">
        <v>0.141421</v>
      </c>
      <c r="CZ617" s="13" t="n">
        <v>-0.040665</v>
      </c>
      <c r="DA617" s="13" t="n">
        <v>-0.034632</v>
      </c>
      <c r="DB617" s="13" t="n">
        <v>-0.027967</v>
      </c>
      <c r="DC617" s="13" t="n">
        <v>0.012513</v>
      </c>
      <c r="DD617" s="13" t="n">
        <v>0.070349</v>
      </c>
      <c r="DE617" s="13" t="n">
        <v>0.041532</v>
      </c>
      <c r="DF617" s="13" t="n">
        <v>-0.071954</v>
      </c>
      <c r="DG617" s="13" t="n">
        <v>-0.091371</v>
      </c>
      <c r="DH617" s="13" t="n">
        <v>-0.101457</v>
      </c>
      <c r="DI617" s="13" t="n">
        <v>0.108746</v>
      </c>
      <c r="DJ617" s="13" t="n">
        <v>0.122171</v>
      </c>
      <c r="DK617" s="13" t="n">
        <v>-0.039346</v>
      </c>
      <c r="DL617" s="13" t="n">
        <v>0.094637</v>
      </c>
      <c r="DM617" s="13" t="n">
        <v>0.003944</v>
      </c>
      <c r="DN617" s="13" t="n">
        <v>-0.069152</v>
      </c>
      <c r="DO617" s="13" t="n">
        <v>0.019278</v>
      </c>
      <c r="DP617" s="13" t="n">
        <v>-0.016837</v>
      </c>
      <c r="DQ617" s="13" t="n">
        <v>0.075097</v>
      </c>
      <c r="DR617" s="13" t="n">
        <v>0.006764</v>
      </c>
      <c r="DS617" s="13" t="n">
        <v>0.000931</v>
      </c>
      <c r="DT617" s="13" t="n">
        <v>-0.008068</v>
      </c>
      <c r="DV617" s="13" t="n">
        <v>0.120162</v>
      </c>
      <c r="DW617" s="13" t="n">
        <v>0.049735</v>
      </c>
      <c r="DX617" s="13" t="n">
        <v>-0.026751</v>
      </c>
      <c r="DY617" s="13" t="n">
        <v>-0.068025</v>
      </c>
      <c r="DZ617" s="13" t="n">
        <v>-0.203745</v>
      </c>
      <c r="EA617" s="13" t="n">
        <v>0.199644</v>
      </c>
      <c r="EB617" s="13" t="n">
        <v>0.10533</v>
      </c>
      <c r="EC617" s="13" t="n">
        <v>0.060359</v>
      </c>
      <c r="ED617" s="13" t="n">
        <v>0.001874</v>
      </c>
      <c r="EE617" s="13" t="n">
        <v>0.087533</v>
      </c>
      <c r="EF617" s="13" t="n">
        <v>-0.011573</v>
      </c>
      <c r="EG617" s="13" t="n">
        <v>-0.028636</v>
      </c>
      <c r="EH617" s="13" t="n">
        <v>0.206308</v>
      </c>
      <c r="EI617" s="13" t="n">
        <v>0.094331</v>
      </c>
      <c r="EJ617" s="13" t="n">
        <v>0.112618</v>
      </c>
      <c r="EK617" s="13" t="n">
        <v>0.051624</v>
      </c>
      <c r="EL617" s="13" t="n">
        <v>-0.046095</v>
      </c>
      <c r="EM617" s="13" t="n">
        <v>0.028573</v>
      </c>
      <c r="EN617" s="13" t="n">
        <v>-0.026132</v>
      </c>
      <c r="EO617" s="13" t="n">
        <v>0.06635</v>
      </c>
      <c r="EP617" s="13" t="n">
        <v>-0.076813</v>
      </c>
      <c r="EQ617" s="13" t="n">
        <v>0.018217</v>
      </c>
      <c r="ER617" s="13" t="n">
        <v>-0.053317</v>
      </c>
      <c r="ES617" s="13" t="n">
        <v>0.021146</v>
      </c>
      <c r="ET617" s="13" t="n">
        <v>-0.091985</v>
      </c>
      <c r="EU617" s="13" t="n">
        <v>-0.014805</v>
      </c>
      <c r="EV617" s="13" t="n">
        <v>-0.173369</v>
      </c>
      <c r="EW617" s="13" t="n">
        <v>-0.012789</v>
      </c>
      <c r="EX617" s="13" t="n">
        <v>0.018464</v>
      </c>
      <c r="EY617" s="13" t="n">
        <v>-0.198696</v>
      </c>
      <c r="EZ617" s="13" t="n">
        <v>-0.057167</v>
      </c>
      <c r="FA617" s="13" t="n">
        <v>-0.02625</v>
      </c>
      <c r="FB617" s="13" t="n">
        <v>0.129928</v>
      </c>
      <c r="FC617" s="13" t="n">
        <v>0.030138</v>
      </c>
      <c r="FD617" s="13" t="n">
        <v>-0.081445</v>
      </c>
      <c r="FE617" s="13" t="n">
        <v>0.087294</v>
      </c>
      <c r="FF617" s="13" t="n">
        <v>-0.006501</v>
      </c>
      <c r="FG617" s="13" t="n">
        <v>-0.051629</v>
      </c>
      <c r="FH617" s="13" t="n">
        <v>0.164361</v>
      </c>
      <c r="FI617" s="13" t="n">
        <v>-0.049102</v>
      </c>
      <c r="FJ617" s="13" t="n">
        <v>-0.042333</v>
      </c>
      <c r="FK617" s="13" t="n">
        <v>-0.043651</v>
      </c>
      <c r="FL617" s="13" t="n">
        <v>0.027983</v>
      </c>
      <c r="FM617" s="13" t="n">
        <v>0.075292</v>
      </c>
      <c r="FN617" s="13" t="n">
        <v>0.041174</v>
      </c>
      <c r="FO617" s="13" t="n">
        <v>-0.071456</v>
      </c>
      <c r="FP617" s="13" t="n">
        <v>-0.098155</v>
      </c>
      <c r="FQ617" s="13" t="n">
        <v>-0.110132</v>
      </c>
      <c r="FR617" s="13" t="n">
        <v>0.107279</v>
      </c>
      <c r="FS617" s="13" t="n">
        <v>0.142226</v>
      </c>
      <c r="FT617" s="13" t="n">
        <v>-0.046726</v>
      </c>
      <c r="FU617" s="13" t="n">
        <v>0.099012</v>
      </c>
      <c r="FV617" s="13" t="n">
        <v>-0.006566</v>
      </c>
      <c r="FW617" s="13" t="n">
        <v>-0.088553</v>
      </c>
      <c r="FX617" s="13" t="n">
        <v>0.04379</v>
      </c>
      <c r="FY617" s="13" t="n">
        <v>-0.01381</v>
      </c>
      <c r="FZ617" s="13" t="n">
        <v>0.076992</v>
      </c>
      <c r="GA617" s="13" t="n">
        <v>-0.007169</v>
      </c>
      <c r="GB617" s="13" t="n">
        <v>-0.005011</v>
      </c>
      <c r="GC617" s="13" t="n">
        <v>-0.001446</v>
      </c>
    </row>
    <row r="618" customFormat="false" ht="15" hidden="false" customHeight="false" outlineLevel="0" collapsed="false">
      <c r="B618" s="8" t="str">
        <f aca="false">Deals!B618</f>
        <v>Bristol-Myers Squibb Company</v>
      </c>
      <c r="C618" s="12" t="n">
        <v>1</v>
      </c>
      <c r="D618" s="13" t="n">
        <v>0.127327</v>
      </c>
      <c r="E618" s="13" t="n">
        <v>-0.012307</v>
      </c>
      <c r="F618" s="13" t="n">
        <v>-0.061795</v>
      </c>
      <c r="G618" s="13" t="n">
        <v>-0.056214</v>
      </c>
      <c r="H618" s="13" t="n">
        <v>0.099031</v>
      </c>
      <c r="I618" s="13" t="n">
        <v>-0.017925</v>
      </c>
      <c r="J618" s="13" t="n">
        <v>-0.015405</v>
      </c>
      <c r="K618" s="13" t="n">
        <v>0.005272</v>
      </c>
      <c r="L618" s="13" t="n">
        <v>0.060348</v>
      </c>
      <c r="M618" s="13" t="n">
        <v>-0.030707</v>
      </c>
      <c r="N618" s="13" t="n">
        <v>-0.023055</v>
      </c>
      <c r="O618" s="13" t="n">
        <v>0.067579</v>
      </c>
      <c r="P618" s="13" t="n">
        <v>0.001923</v>
      </c>
      <c r="Q618" s="13" t="n">
        <v>-0.009673</v>
      </c>
      <c r="R618" s="13" t="n">
        <v>-0.001628</v>
      </c>
      <c r="S618" s="13" t="n">
        <v>0.037339</v>
      </c>
      <c r="T618" s="13" t="n">
        <v>-0.011247</v>
      </c>
      <c r="U618" s="13" t="n">
        <v>0.052868</v>
      </c>
      <c r="V618" s="13" t="n">
        <v>0.016738</v>
      </c>
      <c r="W618" s="13" t="n">
        <v>0.015714</v>
      </c>
      <c r="X618" s="13" t="n">
        <v>-0.014881</v>
      </c>
      <c r="Y618" s="13" t="n">
        <v>-0.107688</v>
      </c>
      <c r="Z618" s="13" t="n">
        <v>-0.013013</v>
      </c>
      <c r="AA618" s="13" t="n">
        <v>-0.081678</v>
      </c>
      <c r="AB618" s="13" t="n">
        <v>0.162596</v>
      </c>
      <c r="AC618" s="13" t="n">
        <v>0.049399</v>
      </c>
      <c r="AD618" s="13" t="n">
        <v>0.058252</v>
      </c>
      <c r="AE618" s="13" t="n">
        <v>0.071356</v>
      </c>
      <c r="AF618" s="13" t="n">
        <v>0.030672</v>
      </c>
      <c r="AG618" s="13" t="n">
        <v>0.002391</v>
      </c>
      <c r="AH618" s="13" t="n">
        <v>0.0277</v>
      </c>
      <c r="AI618" s="13" t="n">
        <v>-0.041818</v>
      </c>
      <c r="AJ618" s="13" t="n">
        <v>-0.086338</v>
      </c>
      <c r="AK618" s="13" t="n">
        <v>0.054591</v>
      </c>
      <c r="AL618" s="13" t="n">
        <v>0.097341</v>
      </c>
      <c r="AM618" s="13" t="n">
        <v>0.036272</v>
      </c>
      <c r="AN618" s="13" t="n">
        <v>-0.103762</v>
      </c>
      <c r="AO618" s="13" t="n">
        <v>0.017651</v>
      </c>
      <c r="AP618" s="13" t="n">
        <v>-0.050791</v>
      </c>
      <c r="AQ618" s="13" t="n">
        <v>0.005075</v>
      </c>
      <c r="AR618" s="13" t="n">
        <v>-0.028423</v>
      </c>
      <c r="AS618" s="13" t="n">
        <v>-0.034896</v>
      </c>
      <c r="AT618" s="13" t="n">
        <v>-0.007604</v>
      </c>
      <c r="AU618" s="13" t="n">
        <v>-0.018608</v>
      </c>
      <c r="AV618" s="13" t="n">
        <v>-0.008683</v>
      </c>
      <c r="AW618" s="13" t="n">
        <v>-0.058556</v>
      </c>
      <c r="AX618" s="13" t="n">
        <v>-0.102343</v>
      </c>
      <c r="AY618" s="13" t="n">
        <v>-0.041723</v>
      </c>
      <c r="AZ618" s="13" t="n">
        <v>0.039085</v>
      </c>
      <c r="BA618" s="13" t="n">
        <v>-0.03586</v>
      </c>
      <c r="BB618" s="13" t="n">
        <v>0.038469</v>
      </c>
      <c r="BC618" s="13" t="n">
        <v>0.068571</v>
      </c>
      <c r="BD618" s="13" t="n">
        <v>-0.178683</v>
      </c>
      <c r="BE618" s="13" t="n">
        <v>-0.064861</v>
      </c>
      <c r="BF618" s="13" t="n">
        <v>0.010708</v>
      </c>
      <c r="BG618" s="13" t="n">
        <v>0.145196</v>
      </c>
      <c r="BH618" s="13" t="n">
        <v>0.050252</v>
      </c>
      <c r="BI618" s="13" t="n">
        <v>0.035836</v>
      </c>
      <c r="BJ618" s="13" t="n">
        <v>0.089486</v>
      </c>
      <c r="BK618" s="13" t="n">
        <v>0.061861</v>
      </c>
      <c r="BM618" s="13" t="n">
        <v>0.036704</v>
      </c>
      <c r="BN618" s="13" t="n">
        <v>0.024594</v>
      </c>
      <c r="BO618" s="13" t="n">
        <v>-0.07027</v>
      </c>
      <c r="BP618" s="13" t="n">
        <v>-0.077815</v>
      </c>
      <c r="BQ618" s="13" t="n">
        <v>0.140905</v>
      </c>
      <c r="BR618" s="13" t="n">
        <v>0.056438</v>
      </c>
      <c r="BS618" s="13" t="n">
        <v>0.050972</v>
      </c>
      <c r="BT618" s="13" t="n">
        <v>0.07725</v>
      </c>
      <c r="BU618" s="13" t="n">
        <v>0.107972</v>
      </c>
      <c r="BV618" s="13" t="n">
        <v>-0.045521</v>
      </c>
      <c r="BW618" s="13" t="n">
        <v>-0.045743</v>
      </c>
      <c r="BX618" s="13" t="n">
        <v>0.107281</v>
      </c>
      <c r="BY618" s="13" t="n">
        <v>0.053002</v>
      </c>
      <c r="BZ618" s="13" t="n">
        <v>-0.009351</v>
      </c>
      <c r="CA618" s="13" t="n">
        <v>-0.005854</v>
      </c>
      <c r="CB618" s="13" t="n">
        <v>0.01839</v>
      </c>
      <c r="CC618" s="13" t="n">
        <v>0.059373</v>
      </c>
      <c r="CD618" s="13" t="n">
        <v>-0.013515</v>
      </c>
      <c r="CE618" s="13" t="n">
        <v>0.057192</v>
      </c>
      <c r="CF618" s="13" t="n">
        <v>0.032936</v>
      </c>
      <c r="CG618" s="13" t="n">
        <v>0.033156</v>
      </c>
      <c r="CH618" s="13" t="n">
        <v>-0.052802</v>
      </c>
      <c r="CI618" s="13" t="n">
        <v>0.089956</v>
      </c>
      <c r="CJ618" s="13" t="n">
        <v>0.012325</v>
      </c>
      <c r="CK618" s="13" t="n">
        <v>0.021218</v>
      </c>
      <c r="CL618" s="13" t="n">
        <v>-0.077613</v>
      </c>
      <c r="CM618" s="13" t="n">
        <v>-0.033277</v>
      </c>
      <c r="CN618" s="13" t="n">
        <v>0.048718</v>
      </c>
      <c r="CO618" s="13" t="n">
        <v>-0.10863</v>
      </c>
      <c r="CP618" s="13" t="n">
        <v>-0.030079</v>
      </c>
      <c r="CQ618" s="13" t="n">
        <v>-0.078069</v>
      </c>
      <c r="CR618" s="13" t="n">
        <v>0.127169</v>
      </c>
      <c r="CS618" s="13" t="n">
        <v>-0.053498</v>
      </c>
      <c r="CT618" s="13" t="n">
        <v>-0.100388</v>
      </c>
      <c r="CU618" s="13" t="n">
        <v>0.052883</v>
      </c>
      <c r="CV618" s="13" t="n">
        <v>0.047454</v>
      </c>
      <c r="CW618" s="13" t="n">
        <v>-0.082033</v>
      </c>
      <c r="CX618" s="13" t="n">
        <v>0.087217</v>
      </c>
      <c r="CY618" s="13" t="n">
        <v>-0.01317</v>
      </c>
      <c r="CZ618" s="13" t="n">
        <v>0.081256</v>
      </c>
      <c r="DA618" s="13" t="n">
        <v>0.01129</v>
      </c>
      <c r="DB618" s="13" t="n">
        <v>0.054991</v>
      </c>
      <c r="DC618" s="13" t="n">
        <v>0.072447</v>
      </c>
      <c r="DD618" s="13" t="n">
        <v>0.023838</v>
      </c>
      <c r="DE618" s="13" t="n">
        <v>-0.008326</v>
      </c>
      <c r="DF618" s="13" t="n">
        <v>-0.05542</v>
      </c>
      <c r="DG618" s="13" t="n">
        <v>-0.009954</v>
      </c>
      <c r="DH618" s="13" t="n">
        <v>0.098907</v>
      </c>
      <c r="DI618" s="13" t="n">
        <v>0.037524</v>
      </c>
      <c r="DJ618" s="13" t="n">
        <v>0.022668</v>
      </c>
      <c r="DK618" s="13" t="n">
        <v>0.060191</v>
      </c>
      <c r="DL618" s="13" t="n">
        <v>0.016533</v>
      </c>
      <c r="DM618" s="13" t="n">
        <v>-0.040193</v>
      </c>
      <c r="DN618" s="13" t="n">
        <v>0.059598</v>
      </c>
      <c r="DO618" s="13" t="n">
        <v>0.061092</v>
      </c>
      <c r="DP618" s="13" t="n">
        <v>-0.008513</v>
      </c>
      <c r="DQ618" s="13" t="n">
        <v>0.021543</v>
      </c>
      <c r="DR618" s="13" t="n">
        <v>0.024194</v>
      </c>
      <c r="DS618" s="13" t="n">
        <v>-0.007924</v>
      </c>
      <c r="DT618" s="13" t="n">
        <v>0.063182</v>
      </c>
      <c r="DV618" s="13" t="n">
        <v>0.025775</v>
      </c>
      <c r="DW618" s="13" t="n">
        <v>0.005438</v>
      </c>
      <c r="DX618" s="13" t="n">
        <v>-0.070463</v>
      </c>
      <c r="DY618" s="13" t="n">
        <v>-0.11985</v>
      </c>
      <c r="DZ618" s="13" t="n">
        <v>0.139924</v>
      </c>
      <c r="EA618" s="13" t="n">
        <v>0.089001</v>
      </c>
      <c r="EB618" s="13" t="n">
        <v>0.018928</v>
      </c>
      <c r="EC618" s="13" t="n">
        <v>0.070143</v>
      </c>
      <c r="ED618" s="13" t="n">
        <v>0.054124</v>
      </c>
      <c r="EE618" s="13" t="n">
        <v>-0.020604</v>
      </c>
      <c r="EF618" s="13" t="n">
        <v>-0.021628</v>
      </c>
      <c r="EG618" s="13" t="n">
        <v>0.130555</v>
      </c>
      <c r="EH618" s="13" t="n">
        <v>0.041795</v>
      </c>
      <c r="EI618" s="13" t="n">
        <v>-0.018249</v>
      </c>
      <c r="EJ618" s="13" t="n">
        <v>0.019443</v>
      </c>
      <c r="EK618" s="13" t="n">
        <v>0.020896</v>
      </c>
      <c r="EL618" s="13" t="n">
        <v>0.053291</v>
      </c>
      <c r="EM618" s="13" t="n">
        <v>-0.004423</v>
      </c>
      <c r="EN618" s="13" t="n">
        <v>0.043268</v>
      </c>
      <c r="EO618" s="13" t="n">
        <v>0.030241</v>
      </c>
      <c r="EP618" s="13" t="n">
        <v>0.029029</v>
      </c>
      <c r="EQ618" s="13" t="n">
        <v>-0.051931</v>
      </c>
      <c r="ER618" s="13" t="n">
        <v>0.076494</v>
      </c>
      <c r="ES618" s="13" t="n">
        <v>-0.023675</v>
      </c>
      <c r="ET618" s="13" t="n">
        <v>0.027244</v>
      </c>
      <c r="EU618" s="13" t="n">
        <v>-0.105932</v>
      </c>
      <c r="EV618" s="13" t="n">
        <v>-0.028087</v>
      </c>
      <c r="EW618" s="13" t="n">
        <v>0.024591</v>
      </c>
      <c r="EX618" s="13" t="n">
        <v>-0.102794</v>
      </c>
      <c r="EY618" s="13" t="n">
        <v>-0.042047</v>
      </c>
      <c r="EZ618" s="13" t="n">
        <v>-0.081421</v>
      </c>
      <c r="FA618" s="13" t="n">
        <v>0.115932</v>
      </c>
      <c r="FB618" s="13" t="n">
        <v>-0.040409</v>
      </c>
      <c r="FC618" s="13" t="n">
        <v>-0.09131</v>
      </c>
      <c r="FD618" s="13" t="n">
        <v>0.077555</v>
      </c>
      <c r="FE618" s="13" t="n">
        <v>0.068696</v>
      </c>
      <c r="FF618" s="13" t="n">
        <v>-0.064949</v>
      </c>
      <c r="FG618" s="13" t="n">
        <v>0.083649</v>
      </c>
      <c r="FH618" s="13" t="n">
        <v>-0.013406</v>
      </c>
      <c r="FI618" s="13" t="n">
        <v>0.044705</v>
      </c>
      <c r="FJ618" s="13" t="n">
        <v>-0.010179</v>
      </c>
      <c r="FK618" s="13" t="n">
        <v>0.017315</v>
      </c>
      <c r="FL618" s="13" t="n">
        <v>0.073915</v>
      </c>
      <c r="FM618" s="13" t="n">
        <v>0.027187</v>
      </c>
      <c r="FN618" s="13" t="n">
        <v>-0.023523</v>
      </c>
      <c r="FO618" s="13" t="n">
        <v>-0.051409</v>
      </c>
      <c r="FP618" s="13" t="n">
        <v>-0.03327</v>
      </c>
      <c r="FQ618" s="13" t="n">
        <v>0.105435</v>
      </c>
      <c r="FR618" s="13" t="n">
        <v>0.064066</v>
      </c>
      <c r="FS618" s="13" t="n">
        <v>0.005583</v>
      </c>
      <c r="FT618" s="13" t="n">
        <v>0.053753</v>
      </c>
      <c r="FU618" s="13" t="n">
        <v>0.021634</v>
      </c>
      <c r="FV618" s="13" t="n">
        <v>-0.048148</v>
      </c>
      <c r="FW618" s="13" t="n">
        <v>0.010258</v>
      </c>
      <c r="FX618" s="13" t="n">
        <v>0.019325</v>
      </c>
      <c r="FY618" s="13" t="n">
        <v>0.000127</v>
      </c>
      <c r="FZ618" s="13" t="n">
        <v>0.029717</v>
      </c>
      <c r="GA618" s="13" t="n">
        <v>0.023121</v>
      </c>
      <c r="GB618" s="13" t="n">
        <v>-0.009897</v>
      </c>
      <c r="GC618" s="13" t="n">
        <v>0.082276</v>
      </c>
    </row>
    <row r="619" customFormat="false" ht="15" hidden="false" customHeight="false" outlineLevel="0" collapsed="false">
      <c r="B619" s="8" t="str">
        <f aca="false">Deals!B619</f>
        <v>Winnebago Industries, Inc.</v>
      </c>
      <c r="C619" s="12" t="n">
        <v>1</v>
      </c>
      <c r="D619" s="13" t="n">
        <v>0.114664</v>
      </c>
      <c r="E619" s="13" t="n">
        <v>0.033598</v>
      </c>
      <c r="F619" s="13" t="n">
        <v>-0.052411</v>
      </c>
      <c r="G619" s="13" t="n">
        <v>-0.464059</v>
      </c>
      <c r="H619" s="13" t="n">
        <v>0.595469</v>
      </c>
      <c r="I619" s="13" t="n">
        <v>0.226054</v>
      </c>
      <c r="J619" s="13" t="n">
        <v>0.224632</v>
      </c>
      <c r="K619" s="13" t="n">
        <v>-0.093215</v>
      </c>
      <c r="L619" s="13" t="n">
        <v>-0.106439</v>
      </c>
      <c r="M619" s="13" t="n">
        <v>-0.042794</v>
      </c>
      <c r="N619" s="13" t="n">
        <v>-0.091349</v>
      </c>
      <c r="O619" s="13" t="n">
        <v>0.12737</v>
      </c>
      <c r="P619" s="13" t="n">
        <v>0.132439</v>
      </c>
      <c r="Q619" s="13" t="n">
        <v>0.152152</v>
      </c>
      <c r="R619" s="13" t="n">
        <v>0.007819</v>
      </c>
      <c r="S619" s="13" t="n">
        <v>0.102155</v>
      </c>
      <c r="T619" s="13" t="n">
        <v>0.042237</v>
      </c>
      <c r="U619" s="13" t="n">
        <v>-0.074922</v>
      </c>
      <c r="V619" s="13" t="n">
        <v>-0.081125</v>
      </c>
      <c r="W619" s="13" t="n">
        <v>0.057534</v>
      </c>
      <c r="X619" s="13" t="n">
        <v>-0.031307</v>
      </c>
      <c r="Y619" s="13" t="n">
        <v>0.040649</v>
      </c>
      <c r="Z619" s="13" t="n">
        <v>-0.0657</v>
      </c>
      <c r="AA619" s="13" t="n">
        <v>0.066923</v>
      </c>
      <c r="AB619" s="13" t="n">
        <v>0.037386</v>
      </c>
      <c r="AC619" s="13" t="n">
        <v>-0.138815</v>
      </c>
      <c r="AD619" s="13" t="n">
        <v>-0.006975</v>
      </c>
      <c r="AE619" s="13" t="n">
        <v>-0.156704</v>
      </c>
      <c r="AF619" s="13" t="n">
        <v>-0.015732</v>
      </c>
      <c r="AG619" s="13" t="n">
        <v>-0.070139</v>
      </c>
      <c r="AH619" s="13" t="n">
        <v>-0.017998</v>
      </c>
      <c r="AI619" s="13" t="n">
        <v>0.243204</v>
      </c>
      <c r="AJ619" s="13" t="n">
        <v>-0.046215</v>
      </c>
      <c r="AK619" s="13" t="n">
        <v>-0.075894</v>
      </c>
      <c r="AL619" s="13" t="n">
        <v>0.121782</v>
      </c>
      <c r="AM619" s="13" t="n">
        <v>-0.018429</v>
      </c>
      <c r="AN619" s="13" t="n">
        <v>-0.100529</v>
      </c>
      <c r="AO619" s="13" t="n">
        <v>0.208349</v>
      </c>
      <c r="AP619" s="13" t="n">
        <v>-0.001884</v>
      </c>
      <c r="AQ619" s="13" t="n">
        <v>-0.092196</v>
      </c>
      <c r="AR619" s="13" t="n">
        <v>0.007626</v>
      </c>
      <c r="AS619" s="13" t="n">
        <v>-0.043</v>
      </c>
      <c r="AT619" s="13" t="n">
        <v>0.198598</v>
      </c>
      <c r="AU619" s="13" t="n">
        <v>0.031639</v>
      </c>
      <c r="AV619" s="13" t="n">
        <v>-0.057413</v>
      </c>
      <c r="AW619" s="13" t="n">
        <v>-0.083269</v>
      </c>
      <c r="AX619" s="13" t="n">
        <v>-0.025231</v>
      </c>
      <c r="AY619" s="13" t="n">
        <v>0.115272</v>
      </c>
      <c r="AZ619" s="13" t="n">
        <v>0.12765</v>
      </c>
      <c r="BA619" s="13" t="n">
        <v>-0.098244</v>
      </c>
      <c r="BB619" s="13" t="n">
        <v>0.091449</v>
      </c>
      <c r="BC619" s="13" t="n">
        <v>0.031646</v>
      </c>
      <c r="BD619" s="13" t="n">
        <v>-0.167838</v>
      </c>
      <c r="BE619" s="13" t="n">
        <v>0.007632</v>
      </c>
      <c r="BF619" s="13" t="n">
        <v>-0.126511</v>
      </c>
      <c r="BG619" s="13" t="n">
        <v>0.153506</v>
      </c>
      <c r="BH619" s="13" t="n">
        <v>-0.045745</v>
      </c>
      <c r="BI619" s="13" t="n">
        <v>-0.025981</v>
      </c>
      <c r="BJ619" s="13" t="n">
        <v>-0.035622</v>
      </c>
      <c r="BK619" s="13" t="n">
        <v>0.044611</v>
      </c>
      <c r="BM619" s="13" t="n">
        <v>0.020253</v>
      </c>
      <c r="BN619" s="13" t="n">
        <v>-0.022761</v>
      </c>
      <c r="BO619" s="13" t="n">
        <v>-0.082683</v>
      </c>
      <c r="BP619" s="13" t="n">
        <v>-0.18923</v>
      </c>
      <c r="BQ619" s="13" t="n">
        <v>0.123242</v>
      </c>
      <c r="BR619" s="13" t="n">
        <v>0.073671</v>
      </c>
      <c r="BS619" s="13" t="n">
        <v>0.028131</v>
      </c>
      <c r="BT619" s="13" t="n">
        <v>0.035905</v>
      </c>
      <c r="BU619" s="13" t="n">
        <v>0.069178</v>
      </c>
      <c r="BV619" s="13" t="n">
        <v>-0.047385</v>
      </c>
      <c r="BW619" s="13" t="n">
        <v>0.03365</v>
      </c>
      <c r="BX619" s="13" t="n">
        <v>0.188158</v>
      </c>
      <c r="BY619" s="13" t="n">
        <v>0.101547</v>
      </c>
      <c r="BZ619" s="13" t="n">
        <v>0.049816</v>
      </c>
      <c r="CA619" s="13" t="n">
        <v>0.086155</v>
      </c>
      <c r="CB619" s="13" t="n">
        <v>-0.008262</v>
      </c>
      <c r="CC619" s="13" t="n">
        <v>0.015677</v>
      </c>
      <c r="CD619" s="13" t="n">
        <v>0.002446</v>
      </c>
      <c r="CE619" s="13" t="n">
        <v>0.035313</v>
      </c>
      <c r="CF619" s="13" t="n">
        <v>-0.028278</v>
      </c>
      <c r="CG619" s="13" t="n">
        <v>0.024312</v>
      </c>
      <c r="CH619" s="13" t="n">
        <v>-0.041121</v>
      </c>
      <c r="CI619" s="13" t="n">
        <v>0.023534</v>
      </c>
      <c r="CJ619" s="13" t="n">
        <v>-0.034555</v>
      </c>
      <c r="CK619" s="13" t="n">
        <v>0.001539</v>
      </c>
      <c r="CL619" s="13" t="n">
        <v>-0.116597</v>
      </c>
      <c r="CM619" s="13" t="n">
        <v>0.020508</v>
      </c>
      <c r="CN619" s="13" t="n">
        <v>0.022185</v>
      </c>
      <c r="CO619" s="13" t="n">
        <v>-0.119564</v>
      </c>
      <c r="CP619" s="13" t="n">
        <v>-0.028738</v>
      </c>
      <c r="CQ619" s="13" t="n">
        <v>-0.063921</v>
      </c>
      <c r="CR619" s="13" t="n">
        <v>0.135102</v>
      </c>
      <c r="CS619" s="13" t="n">
        <v>-0.007929</v>
      </c>
      <c r="CT619" s="13" t="n">
        <v>-0.088004</v>
      </c>
      <c r="CU619" s="13" t="n">
        <v>0.092762</v>
      </c>
      <c r="CV619" s="13" t="n">
        <v>-0.018141</v>
      </c>
      <c r="CW619" s="13" t="n">
        <v>-0.073757</v>
      </c>
      <c r="CX619" s="13" t="n">
        <v>0.160132</v>
      </c>
      <c r="CY619" s="13" t="n">
        <v>-0.029084</v>
      </c>
      <c r="CZ619" s="13" t="n">
        <v>-0.030294</v>
      </c>
      <c r="DA619" s="13" t="n">
        <v>0.000974</v>
      </c>
      <c r="DB619" s="13" t="n">
        <v>0.034374</v>
      </c>
      <c r="DC619" s="13" t="n">
        <v>0.071376</v>
      </c>
      <c r="DD619" s="13" t="n">
        <v>0.055658</v>
      </c>
      <c r="DE619" s="13" t="n">
        <v>-0.070227</v>
      </c>
      <c r="DF619" s="13" t="n">
        <v>-0.055895</v>
      </c>
      <c r="DG619" s="13" t="n">
        <v>-0.076043</v>
      </c>
      <c r="DH619" s="13" t="n">
        <v>0.090818</v>
      </c>
      <c r="DI619" s="13" t="n">
        <v>0.141331</v>
      </c>
      <c r="DJ619" s="13" t="n">
        <v>-0.03884</v>
      </c>
      <c r="DK619" s="13" t="n">
        <v>0.062772</v>
      </c>
      <c r="DL619" s="13" t="n">
        <v>0.020685</v>
      </c>
      <c r="DM619" s="13" t="n">
        <v>-0.08132</v>
      </c>
      <c r="DN619" s="13" t="n">
        <v>0.03247</v>
      </c>
      <c r="DO619" s="13" t="n">
        <v>-0.016085</v>
      </c>
      <c r="DP619" s="13" t="n">
        <v>0.096359</v>
      </c>
      <c r="DQ619" s="13" t="n">
        <v>0.002008</v>
      </c>
      <c r="DR619" s="13" t="n">
        <v>0.012156</v>
      </c>
      <c r="DS619" s="13" t="n">
        <v>-0.00881</v>
      </c>
      <c r="DT619" s="13" t="n">
        <v>0.132864</v>
      </c>
      <c r="DV619" s="13" t="n">
        <v>0.028126</v>
      </c>
      <c r="DW619" s="13" t="n">
        <v>-0.03094</v>
      </c>
      <c r="DX619" s="13" t="n">
        <v>-0.085403</v>
      </c>
      <c r="DY619" s="13" t="n">
        <v>-0.202687</v>
      </c>
      <c r="DZ619" s="13" t="n">
        <v>0.213269</v>
      </c>
      <c r="EA619" s="13" t="n">
        <v>0.06545</v>
      </c>
      <c r="EB619" s="13" t="n">
        <v>0.042922</v>
      </c>
      <c r="EC619" s="13" t="n">
        <v>0.025254</v>
      </c>
      <c r="ED619" s="13" t="n">
        <v>0.076086</v>
      </c>
      <c r="EE619" s="13" t="n">
        <v>-0.053883</v>
      </c>
      <c r="EF619" s="13" t="n">
        <v>0.035066</v>
      </c>
      <c r="EG619" s="13" t="n">
        <v>0.203256</v>
      </c>
      <c r="EH619" s="13" t="n">
        <v>0.100877</v>
      </c>
      <c r="EI619" s="13" t="n">
        <v>0.053073</v>
      </c>
      <c r="EJ619" s="13" t="n">
        <v>0.075831</v>
      </c>
      <c r="EK619" s="13" t="n">
        <v>-0.001805</v>
      </c>
      <c r="EL619" s="13" t="n">
        <v>0.008333</v>
      </c>
      <c r="EM619" s="13" t="n">
        <v>-0.008533</v>
      </c>
      <c r="EN619" s="13" t="n">
        <v>0.032572</v>
      </c>
      <c r="EO619" s="13" t="n">
        <v>-0.030216</v>
      </c>
      <c r="EP619" s="13" t="n">
        <v>0.020798</v>
      </c>
      <c r="EQ619" s="13" t="n">
        <v>-0.040113</v>
      </c>
      <c r="ER619" s="13" t="n">
        <v>0.024885</v>
      </c>
      <c r="ES619" s="13" t="n">
        <v>-0.052054</v>
      </c>
      <c r="ET619" s="13" t="n">
        <v>0.002106</v>
      </c>
      <c r="EU619" s="13" t="n">
        <v>-0.122474</v>
      </c>
      <c r="EV619" s="13" t="n">
        <v>0.004163</v>
      </c>
      <c r="EW619" s="13" t="n">
        <v>0.029007</v>
      </c>
      <c r="EX619" s="13" t="n">
        <v>-0.150847</v>
      </c>
      <c r="EY619" s="13" t="n">
        <v>-0.038851</v>
      </c>
      <c r="EZ619" s="13" t="n">
        <v>-0.043457</v>
      </c>
      <c r="FA619" s="13" t="n">
        <v>0.133239</v>
      </c>
      <c r="FB619" s="13" t="n">
        <v>0.00337</v>
      </c>
      <c r="FC619" s="13" t="n">
        <v>-0.088268</v>
      </c>
      <c r="FD619" s="13" t="n">
        <v>0.09263</v>
      </c>
      <c r="FE619" s="13" t="n">
        <v>-0.008961</v>
      </c>
      <c r="FF619" s="13" t="n">
        <v>-0.073196</v>
      </c>
      <c r="FG619" s="13" t="n">
        <v>0.179925</v>
      </c>
      <c r="FH619" s="13" t="n">
        <v>-0.037455</v>
      </c>
      <c r="FI619" s="13" t="n">
        <v>-0.045087</v>
      </c>
      <c r="FJ619" s="13" t="n">
        <v>-0.007067</v>
      </c>
      <c r="FK619" s="13" t="n">
        <v>0.026671</v>
      </c>
      <c r="FL619" s="13" t="n">
        <v>0.081708</v>
      </c>
      <c r="FM619" s="13" t="n">
        <v>0.048745</v>
      </c>
      <c r="FN619" s="13" t="n">
        <v>-0.067184</v>
      </c>
      <c r="FO619" s="13" t="n">
        <v>-0.056578</v>
      </c>
      <c r="FP619" s="13" t="n">
        <v>-0.086289</v>
      </c>
      <c r="FQ619" s="13" t="n">
        <v>0.096397</v>
      </c>
      <c r="FR619" s="13" t="n">
        <v>0.143956</v>
      </c>
      <c r="FS619" s="13" t="n">
        <v>-0.055801</v>
      </c>
      <c r="FT619" s="13" t="n">
        <v>0.059786</v>
      </c>
      <c r="FU619" s="13" t="n">
        <v>0.003677</v>
      </c>
      <c r="FV619" s="13" t="n">
        <v>-0.079926</v>
      </c>
      <c r="FW619" s="13" t="n">
        <v>0.024106</v>
      </c>
      <c r="FX619" s="13" t="n">
        <v>-0.027662</v>
      </c>
      <c r="FY619" s="13" t="n">
        <v>0.104449</v>
      </c>
      <c r="FZ619" s="13" t="n">
        <v>-0.005668</v>
      </c>
      <c r="GA619" s="13" t="n">
        <v>0.005186</v>
      </c>
      <c r="GB619" s="13" t="n">
        <v>-0.005121</v>
      </c>
      <c r="GC619" s="13" t="n">
        <v>0.118651</v>
      </c>
    </row>
    <row r="620" customFormat="false" ht="15" hidden="false" customHeight="false" outlineLevel="0" collapsed="false">
      <c r="B620" s="8" t="str">
        <f aca="false">Deals!B620</f>
        <v>Amgen Inc.</v>
      </c>
      <c r="C620" s="12" t="n">
        <v>1</v>
      </c>
      <c r="D620" s="13" t="n">
        <v>0.027054</v>
      </c>
      <c r="E620" s="13" t="n">
        <v>-0.103787</v>
      </c>
      <c r="F620" s="13" t="n">
        <v>-0.068132</v>
      </c>
      <c r="G620" s="13" t="n">
        <v>0.01502</v>
      </c>
      <c r="H620" s="13" t="n">
        <v>0.179993</v>
      </c>
      <c r="I620" s="13" t="n">
        <v>-0.033108</v>
      </c>
      <c r="J620" s="13" t="n">
        <v>0.026818</v>
      </c>
      <c r="K620" s="13" t="n">
        <v>0.037353</v>
      </c>
      <c r="L620" s="13" t="n">
        <v>0.041893</v>
      </c>
      <c r="M620" s="13" t="n">
        <v>0.003316</v>
      </c>
      <c r="N620" s="13" t="n">
        <v>-0.146443</v>
      </c>
      <c r="O620" s="13" t="n">
        <v>0.030884</v>
      </c>
      <c r="P620" s="13" t="n">
        <v>0.035489</v>
      </c>
      <c r="Q620" s="13" t="n">
        <v>0.050061</v>
      </c>
      <c r="R620" s="13" t="n">
        <v>-0.061094</v>
      </c>
      <c r="S620" s="13" t="n">
        <v>0.106216</v>
      </c>
      <c r="T620" s="13" t="n">
        <v>-0.036855</v>
      </c>
      <c r="U620" s="13" t="n">
        <v>0.00025</v>
      </c>
      <c r="V620" s="13" t="n">
        <v>0.024418</v>
      </c>
      <c r="W620" s="13" t="n">
        <v>-0.009067</v>
      </c>
      <c r="X620" s="13" t="n">
        <v>-0.058996</v>
      </c>
      <c r="Y620" s="13" t="n">
        <v>-0.05711</v>
      </c>
      <c r="Z620" s="13" t="n">
        <v>-0.026711</v>
      </c>
      <c r="AA620" s="13" t="n">
        <v>-0.030584</v>
      </c>
      <c r="AB620" s="13" t="n">
        <v>0.131185</v>
      </c>
      <c r="AC620" s="13" t="n">
        <v>0.009646</v>
      </c>
      <c r="AD620" s="13" t="n">
        <v>0.005635</v>
      </c>
      <c r="AE620" s="13" t="n">
        <v>0.067732</v>
      </c>
      <c r="AF620" s="13" t="n">
        <v>-0.035688</v>
      </c>
      <c r="AG620" s="13" t="n">
        <v>0.10931</v>
      </c>
      <c r="AH620" s="13" t="n">
        <v>-0.052349</v>
      </c>
      <c r="AI620" s="13" t="n">
        <v>0.017139</v>
      </c>
      <c r="AJ620" s="13" t="n">
        <v>-0.021134</v>
      </c>
      <c r="AK620" s="13" t="n">
        <v>-0.062006</v>
      </c>
      <c r="AL620" s="13" t="n">
        <v>0.199423</v>
      </c>
      <c r="AM620" s="13" t="n">
        <v>0.066543</v>
      </c>
      <c r="AN620" s="13" t="n">
        <v>-0.082961</v>
      </c>
      <c r="AO620" s="13" t="n">
        <v>-0.038989</v>
      </c>
      <c r="AP620" s="13" t="n">
        <v>-0.073732</v>
      </c>
      <c r="AQ620" s="13" t="n">
        <v>0.043555</v>
      </c>
      <c r="AR620" s="13" t="n">
        <v>-0.008314</v>
      </c>
      <c r="AS620" s="13" t="n">
        <v>-0.070743</v>
      </c>
      <c r="AT620" s="13" t="n">
        <v>0.006209</v>
      </c>
      <c r="AU620" s="13" t="n">
        <v>0.054635</v>
      </c>
      <c r="AV620" s="13" t="n">
        <v>0.103865</v>
      </c>
      <c r="AW620" s="13" t="n">
        <v>0.048451</v>
      </c>
      <c r="AX620" s="13" t="n">
        <v>-0.048594</v>
      </c>
      <c r="AY620" s="13" t="n">
        <v>0.062847</v>
      </c>
      <c r="AZ620" s="13" t="n">
        <v>0.068165</v>
      </c>
      <c r="BA620" s="13" t="n">
        <v>0.091105</v>
      </c>
      <c r="BB620" s="13" t="n">
        <v>-0.121492</v>
      </c>
      <c r="BC620" s="13" t="n">
        <v>0.038308</v>
      </c>
      <c r="BD620" s="13" t="n">
        <v>-0.036508</v>
      </c>
      <c r="BE620" s="13" t="n">
        <v>0.124699</v>
      </c>
      <c r="BF620" s="13" t="n">
        <v>0.021579</v>
      </c>
      <c r="BG620" s="13" t="n">
        <v>0.064074</v>
      </c>
      <c r="BH620" s="13" t="n">
        <v>0.010858</v>
      </c>
      <c r="BI620" s="13" t="n">
        <v>-0.034808</v>
      </c>
      <c r="BJ620" s="13" t="n">
        <v>-0.006362</v>
      </c>
      <c r="BK620" s="13" t="n">
        <v>-0.109445</v>
      </c>
      <c r="BM620" s="13" t="n">
        <v>0.036704</v>
      </c>
      <c r="BN620" s="13" t="n">
        <v>0.024594</v>
      </c>
      <c r="BO620" s="13" t="n">
        <v>-0.07027</v>
      </c>
      <c r="BP620" s="13" t="n">
        <v>-0.077815</v>
      </c>
      <c r="BQ620" s="13" t="n">
        <v>0.140905</v>
      </c>
      <c r="BR620" s="13" t="n">
        <v>0.056438</v>
      </c>
      <c r="BS620" s="13" t="n">
        <v>0.050972</v>
      </c>
      <c r="BT620" s="13" t="n">
        <v>0.07725</v>
      </c>
      <c r="BU620" s="13" t="n">
        <v>0.107972</v>
      </c>
      <c r="BV620" s="13" t="n">
        <v>-0.045521</v>
      </c>
      <c r="BW620" s="13" t="n">
        <v>-0.045743</v>
      </c>
      <c r="BX620" s="13" t="n">
        <v>0.107281</v>
      </c>
      <c r="BY620" s="13" t="n">
        <v>0.053002</v>
      </c>
      <c r="BZ620" s="13" t="n">
        <v>-0.009351</v>
      </c>
      <c r="CA620" s="13" t="n">
        <v>-0.005854</v>
      </c>
      <c r="CB620" s="13" t="n">
        <v>0.01839</v>
      </c>
      <c r="CC620" s="13" t="n">
        <v>0.059373</v>
      </c>
      <c r="CD620" s="13" t="n">
        <v>-0.013515</v>
      </c>
      <c r="CE620" s="13" t="n">
        <v>0.057192</v>
      </c>
      <c r="CF620" s="13" t="n">
        <v>0.032936</v>
      </c>
      <c r="CG620" s="13" t="n">
        <v>0.033156</v>
      </c>
      <c r="CH620" s="13" t="n">
        <v>-0.052802</v>
      </c>
      <c r="CI620" s="13" t="n">
        <v>0.089956</v>
      </c>
      <c r="CJ620" s="13" t="n">
        <v>0.012325</v>
      </c>
      <c r="CK620" s="13" t="n">
        <v>0.021218</v>
      </c>
      <c r="CL620" s="13" t="n">
        <v>-0.077613</v>
      </c>
      <c r="CM620" s="13" t="n">
        <v>-0.033277</v>
      </c>
      <c r="CN620" s="13" t="n">
        <v>0.048718</v>
      </c>
      <c r="CO620" s="13" t="n">
        <v>-0.10863</v>
      </c>
      <c r="CP620" s="13" t="n">
        <v>-0.030079</v>
      </c>
      <c r="CQ620" s="13" t="n">
        <v>-0.078069</v>
      </c>
      <c r="CR620" s="13" t="n">
        <v>0.127169</v>
      </c>
      <c r="CS620" s="13" t="n">
        <v>-0.053498</v>
      </c>
      <c r="CT620" s="13" t="n">
        <v>-0.100388</v>
      </c>
      <c r="CU620" s="13" t="n">
        <v>0.052883</v>
      </c>
      <c r="CV620" s="13" t="n">
        <v>0.047454</v>
      </c>
      <c r="CW620" s="13" t="n">
        <v>-0.082033</v>
      </c>
      <c r="CX620" s="13" t="n">
        <v>0.087217</v>
      </c>
      <c r="CY620" s="13" t="n">
        <v>-0.01317</v>
      </c>
      <c r="CZ620" s="13" t="n">
        <v>0.081256</v>
      </c>
      <c r="DA620" s="13" t="n">
        <v>0.01129</v>
      </c>
      <c r="DB620" s="13" t="n">
        <v>0.054991</v>
      </c>
      <c r="DC620" s="13" t="n">
        <v>0.072447</v>
      </c>
      <c r="DD620" s="13" t="n">
        <v>0.023838</v>
      </c>
      <c r="DE620" s="13" t="n">
        <v>-0.008326</v>
      </c>
      <c r="DF620" s="13" t="n">
        <v>-0.05542</v>
      </c>
      <c r="DG620" s="13" t="n">
        <v>-0.009954</v>
      </c>
      <c r="DH620" s="13" t="n">
        <v>0.098907</v>
      </c>
      <c r="DI620" s="13" t="n">
        <v>0.037524</v>
      </c>
      <c r="DJ620" s="13" t="n">
        <v>0.022668</v>
      </c>
      <c r="DK620" s="13" t="n">
        <v>0.060191</v>
      </c>
      <c r="DL620" s="13" t="n">
        <v>0.016533</v>
      </c>
      <c r="DM620" s="13" t="n">
        <v>-0.040193</v>
      </c>
      <c r="DN620" s="13" t="n">
        <v>0.059598</v>
      </c>
      <c r="DO620" s="13" t="n">
        <v>0.061092</v>
      </c>
      <c r="DP620" s="13" t="n">
        <v>-0.008513</v>
      </c>
      <c r="DQ620" s="13" t="n">
        <v>0.021543</v>
      </c>
      <c r="DR620" s="13" t="n">
        <v>0.024194</v>
      </c>
      <c r="DS620" s="13" t="n">
        <v>-0.007924</v>
      </c>
      <c r="DT620" s="13" t="n">
        <v>0.063182</v>
      </c>
      <c r="DV620" s="13" t="n">
        <v>0.025775</v>
      </c>
      <c r="DW620" s="13" t="n">
        <v>0.005438</v>
      </c>
      <c r="DX620" s="13" t="n">
        <v>-0.070463</v>
      </c>
      <c r="DY620" s="13" t="n">
        <v>-0.11985</v>
      </c>
      <c r="DZ620" s="13" t="n">
        <v>0.139924</v>
      </c>
      <c r="EA620" s="13" t="n">
        <v>0.089001</v>
      </c>
      <c r="EB620" s="13" t="n">
        <v>0.018928</v>
      </c>
      <c r="EC620" s="13" t="n">
        <v>0.070143</v>
      </c>
      <c r="ED620" s="13" t="n">
        <v>0.054124</v>
      </c>
      <c r="EE620" s="13" t="n">
        <v>-0.020604</v>
      </c>
      <c r="EF620" s="13" t="n">
        <v>-0.021628</v>
      </c>
      <c r="EG620" s="13" t="n">
        <v>0.130555</v>
      </c>
      <c r="EH620" s="13" t="n">
        <v>0.041795</v>
      </c>
      <c r="EI620" s="13" t="n">
        <v>-0.018249</v>
      </c>
      <c r="EJ620" s="13" t="n">
        <v>0.019443</v>
      </c>
      <c r="EK620" s="13" t="n">
        <v>0.020896</v>
      </c>
      <c r="EL620" s="13" t="n">
        <v>0.053291</v>
      </c>
      <c r="EM620" s="13" t="n">
        <v>-0.004423</v>
      </c>
      <c r="EN620" s="13" t="n">
        <v>0.043268</v>
      </c>
      <c r="EO620" s="13" t="n">
        <v>0.030241</v>
      </c>
      <c r="EP620" s="13" t="n">
        <v>0.029029</v>
      </c>
      <c r="EQ620" s="13" t="n">
        <v>-0.051931</v>
      </c>
      <c r="ER620" s="13" t="n">
        <v>0.076494</v>
      </c>
      <c r="ES620" s="13" t="n">
        <v>-0.023675</v>
      </c>
      <c r="ET620" s="13" t="n">
        <v>0.027244</v>
      </c>
      <c r="EU620" s="13" t="n">
        <v>-0.105932</v>
      </c>
      <c r="EV620" s="13" t="n">
        <v>-0.028087</v>
      </c>
      <c r="EW620" s="13" t="n">
        <v>0.024591</v>
      </c>
      <c r="EX620" s="13" t="n">
        <v>-0.102794</v>
      </c>
      <c r="EY620" s="13" t="n">
        <v>-0.042047</v>
      </c>
      <c r="EZ620" s="13" t="n">
        <v>-0.081421</v>
      </c>
      <c r="FA620" s="13" t="n">
        <v>0.115932</v>
      </c>
      <c r="FB620" s="13" t="n">
        <v>-0.040409</v>
      </c>
      <c r="FC620" s="13" t="n">
        <v>-0.09131</v>
      </c>
      <c r="FD620" s="13" t="n">
        <v>0.077555</v>
      </c>
      <c r="FE620" s="13" t="n">
        <v>0.068696</v>
      </c>
      <c r="FF620" s="13" t="n">
        <v>-0.064949</v>
      </c>
      <c r="FG620" s="13" t="n">
        <v>0.083649</v>
      </c>
      <c r="FH620" s="13" t="n">
        <v>-0.013406</v>
      </c>
      <c r="FI620" s="13" t="n">
        <v>0.044705</v>
      </c>
      <c r="FJ620" s="13" t="n">
        <v>-0.010179</v>
      </c>
      <c r="FK620" s="13" t="n">
        <v>0.017315</v>
      </c>
      <c r="FL620" s="13" t="n">
        <v>0.073915</v>
      </c>
      <c r="FM620" s="13" t="n">
        <v>0.027187</v>
      </c>
      <c r="FN620" s="13" t="n">
        <v>-0.023523</v>
      </c>
      <c r="FO620" s="13" t="n">
        <v>-0.051409</v>
      </c>
      <c r="FP620" s="13" t="n">
        <v>-0.03327</v>
      </c>
      <c r="FQ620" s="13" t="n">
        <v>0.105435</v>
      </c>
      <c r="FR620" s="13" t="n">
        <v>0.064066</v>
      </c>
      <c r="FS620" s="13" t="n">
        <v>0.005583</v>
      </c>
      <c r="FT620" s="13" t="n">
        <v>0.053753</v>
      </c>
      <c r="FU620" s="13" t="n">
        <v>0.021634</v>
      </c>
      <c r="FV620" s="13" t="n">
        <v>-0.048148</v>
      </c>
      <c r="FW620" s="13" t="n">
        <v>0.010258</v>
      </c>
      <c r="FX620" s="13" t="n">
        <v>0.019325</v>
      </c>
      <c r="FY620" s="13" t="n">
        <v>0.000127</v>
      </c>
      <c r="FZ620" s="13" t="n">
        <v>0.029717</v>
      </c>
      <c r="GA620" s="13" t="n">
        <v>0.023121</v>
      </c>
      <c r="GB620" s="13" t="n">
        <v>-0.009897</v>
      </c>
      <c r="GC620" s="13" t="n">
        <v>0.082276</v>
      </c>
    </row>
    <row r="621" customFormat="false" ht="15" hidden="false" customHeight="false" outlineLevel="0" collapsed="false">
      <c r="B621" s="8" t="str">
        <f aca="false">Deals!B621</f>
        <v>Mesa Laboratories Inc /Co</v>
      </c>
      <c r="C621" s="12" t="n">
        <v>1</v>
      </c>
      <c r="D621" s="13" t="n">
        <v>0.065266</v>
      </c>
      <c r="E621" s="13" t="n">
        <v>0.052285</v>
      </c>
      <c r="F621" s="13" t="n">
        <v>-0.088211</v>
      </c>
      <c r="G621" s="13" t="n">
        <v>-0.055163</v>
      </c>
      <c r="H621" s="13" t="n">
        <v>0.052678</v>
      </c>
      <c r="I621" s="13" t="n">
        <v>0.110294</v>
      </c>
      <c r="J621" s="13" t="n">
        <v>-0.179565</v>
      </c>
      <c r="K621" s="13" t="n">
        <v>0.092897</v>
      </c>
      <c r="L621" s="13" t="n">
        <v>0.0379</v>
      </c>
      <c r="M621" s="13" t="n">
        <v>0.035947</v>
      </c>
      <c r="N621" s="13" t="n">
        <v>0.026103</v>
      </c>
      <c r="O621" s="13" t="n">
        <v>0.039593</v>
      </c>
      <c r="P621" s="13" t="n">
        <v>0.054754</v>
      </c>
      <c r="Q621" s="13" t="n">
        <v>-0.033143</v>
      </c>
      <c r="R621" s="13" t="n">
        <v>-0.018871</v>
      </c>
      <c r="S621" s="13" t="n">
        <v>-0.104483</v>
      </c>
      <c r="T621" s="13" t="n">
        <v>0.02115</v>
      </c>
      <c r="U621" s="13" t="n">
        <v>-0.010416</v>
      </c>
      <c r="V621" s="13" t="n">
        <v>0.102048</v>
      </c>
      <c r="W621" s="13" t="n">
        <v>0.086071</v>
      </c>
      <c r="X621" s="13" t="n">
        <v>-0.093681</v>
      </c>
      <c r="Y621" s="13" t="n">
        <v>0.132774</v>
      </c>
      <c r="Z621" s="13" t="n">
        <v>0.011046</v>
      </c>
      <c r="AA621" s="13" t="n">
        <v>0.010108</v>
      </c>
      <c r="AB621" s="13" t="n">
        <v>0.062502</v>
      </c>
      <c r="AC621" s="13" t="n">
        <v>-0.133378</v>
      </c>
      <c r="AD621" s="13" t="n">
        <v>-0.101994</v>
      </c>
      <c r="AE621" s="13" t="n">
        <v>-0.001762</v>
      </c>
      <c r="AF621" s="13" t="n">
        <v>-0.161841</v>
      </c>
      <c r="AG621" s="13" t="n">
        <v>-0.020503</v>
      </c>
      <c r="AH621" s="13" t="n">
        <v>-0.025376</v>
      </c>
      <c r="AI621" s="13" t="n">
        <v>0.045651</v>
      </c>
      <c r="AJ621" s="13" t="n">
        <v>-0.198781</v>
      </c>
      <c r="AK621" s="13" t="n">
        <v>-0.175758</v>
      </c>
      <c r="AL621" s="13" t="n">
        <v>-0.061209</v>
      </c>
      <c r="AM621" s="13" t="n">
        <v>0.279555</v>
      </c>
      <c r="AN621" s="13" t="n">
        <v>-0.017497</v>
      </c>
      <c r="AO621" s="13" t="n">
        <v>0.170447</v>
      </c>
      <c r="AP621" s="13" t="n">
        <v>-0.092629</v>
      </c>
      <c r="AQ621" s="13" t="n">
        <v>-0.01014</v>
      </c>
      <c r="AR621" s="13" t="n">
        <v>-0.047044</v>
      </c>
      <c r="AS621" s="13" t="n">
        <v>-0.222329</v>
      </c>
      <c r="AT621" s="13" t="n">
        <v>-0.007645</v>
      </c>
      <c r="AU621" s="13" t="n">
        <v>0.001245</v>
      </c>
      <c r="AV621" s="13" t="n">
        <v>0.114255</v>
      </c>
      <c r="AW621" s="13" t="n">
        <v>-0.26709</v>
      </c>
      <c r="AX621" s="13" t="n">
        <v>-0.106976</v>
      </c>
      <c r="AY621" s="13" t="n">
        <v>-0.090163</v>
      </c>
      <c r="AZ621" s="13" t="n">
        <v>0.227246</v>
      </c>
      <c r="BA621" s="13" t="n">
        <v>-0.125513</v>
      </c>
      <c r="BB621" s="13" t="n">
        <v>0.19177</v>
      </c>
      <c r="BC621" s="13" t="n">
        <v>0.004946</v>
      </c>
      <c r="BD621" s="13" t="n">
        <v>-0.033263</v>
      </c>
      <c r="BE621" s="13" t="n">
        <v>-0.097851</v>
      </c>
      <c r="BF621" s="13" t="n">
        <v>-0.093312</v>
      </c>
      <c r="BG621" s="13" t="n">
        <v>0.319811</v>
      </c>
      <c r="BH621" s="13" t="n">
        <v>0.167394</v>
      </c>
      <c r="BI621" s="13" t="n">
        <v>-0.028648</v>
      </c>
      <c r="BJ621" s="13" t="n">
        <v>-0.121824</v>
      </c>
      <c r="BK621" s="13" t="n">
        <v>0.027183</v>
      </c>
      <c r="BM621" s="13" t="n">
        <v>0.039635</v>
      </c>
      <c r="BN621" s="13" t="n">
        <v>-0.02818</v>
      </c>
      <c r="BO621" s="13" t="n">
        <v>-0.076341</v>
      </c>
      <c r="BP621" s="13" t="n">
        <v>-0.193604</v>
      </c>
      <c r="BQ621" s="13" t="n">
        <v>0.193768</v>
      </c>
      <c r="BR621" s="13" t="n">
        <v>0.102705</v>
      </c>
      <c r="BS621" s="13" t="n">
        <v>0.05686</v>
      </c>
      <c r="BT621" s="13" t="n">
        <v>0.007253</v>
      </c>
      <c r="BU621" s="13" t="n">
        <v>0.079862</v>
      </c>
      <c r="BV621" s="13" t="n">
        <v>0.003401</v>
      </c>
      <c r="BW621" s="13" t="n">
        <v>-0.019809</v>
      </c>
      <c r="BX621" s="13" t="n">
        <v>0.214791</v>
      </c>
      <c r="BY621" s="13" t="n">
        <v>0.115065</v>
      </c>
      <c r="BZ621" s="13" t="n">
        <v>0.116678</v>
      </c>
      <c r="CA621" s="13" t="n">
        <v>0.040745</v>
      </c>
      <c r="CB621" s="13" t="n">
        <v>-0.048473</v>
      </c>
      <c r="CC621" s="13" t="n">
        <v>0.032353</v>
      </c>
      <c r="CD621" s="13" t="n">
        <v>-0.025949</v>
      </c>
      <c r="CE621" s="13" t="n">
        <v>0.06983</v>
      </c>
      <c r="CF621" s="13" t="n">
        <v>-0.075376</v>
      </c>
      <c r="CG621" s="13" t="n">
        <v>0.020545</v>
      </c>
      <c r="CH621" s="13" t="n">
        <v>-0.052806</v>
      </c>
      <c r="CI621" s="13" t="n">
        <v>0.024457</v>
      </c>
      <c r="CJ621" s="13" t="n">
        <v>-0.080613</v>
      </c>
      <c r="CK621" s="13" t="n">
        <v>-0.005266</v>
      </c>
      <c r="CL621" s="13" t="n">
        <v>-0.163775</v>
      </c>
      <c r="CM621" s="13" t="n">
        <v>-0.001611</v>
      </c>
      <c r="CN621" s="13" t="n">
        <v>0.012199</v>
      </c>
      <c r="CO621" s="13" t="n">
        <v>-0.180685</v>
      </c>
      <c r="CP621" s="13" t="n">
        <v>-0.032766</v>
      </c>
      <c r="CQ621" s="13" t="n">
        <v>-0.019338</v>
      </c>
      <c r="CR621" s="13" t="n">
        <v>0.128546</v>
      </c>
      <c r="CS621" s="13" t="n">
        <v>0.036743</v>
      </c>
      <c r="CT621" s="13" t="n">
        <v>-0.088022</v>
      </c>
      <c r="CU621" s="13" t="n">
        <v>0.076143</v>
      </c>
      <c r="CV621" s="13" t="n">
        <v>-0.002315</v>
      </c>
      <c r="CW621" s="13" t="n">
        <v>-0.050589</v>
      </c>
      <c r="CX621" s="13" t="n">
        <v>0.141421</v>
      </c>
      <c r="CY621" s="13" t="n">
        <v>-0.040665</v>
      </c>
      <c r="CZ621" s="13" t="n">
        <v>-0.034632</v>
      </c>
      <c r="DA621" s="13" t="n">
        <v>-0.027967</v>
      </c>
      <c r="DB621" s="13" t="n">
        <v>0.012513</v>
      </c>
      <c r="DC621" s="13" t="n">
        <v>0.070349</v>
      </c>
      <c r="DD621" s="13" t="n">
        <v>0.041532</v>
      </c>
      <c r="DE621" s="13" t="n">
        <v>-0.071954</v>
      </c>
      <c r="DF621" s="13" t="n">
        <v>-0.091371</v>
      </c>
      <c r="DG621" s="13" t="n">
        <v>-0.101457</v>
      </c>
      <c r="DH621" s="13" t="n">
        <v>0.108746</v>
      </c>
      <c r="DI621" s="13" t="n">
        <v>0.122171</v>
      </c>
      <c r="DJ621" s="13" t="n">
        <v>-0.039346</v>
      </c>
      <c r="DK621" s="13" t="n">
        <v>0.094637</v>
      </c>
      <c r="DL621" s="13" t="n">
        <v>0.003944</v>
      </c>
      <c r="DM621" s="13" t="n">
        <v>-0.069152</v>
      </c>
      <c r="DN621" s="13" t="n">
        <v>0.019278</v>
      </c>
      <c r="DO621" s="13" t="n">
        <v>-0.016837</v>
      </c>
      <c r="DP621" s="13" t="n">
        <v>0.075097</v>
      </c>
      <c r="DQ621" s="13" t="n">
        <v>0.006764</v>
      </c>
      <c r="DR621" s="13" t="n">
        <v>0.000931</v>
      </c>
      <c r="DS621" s="13" t="n">
        <v>-0.008068</v>
      </c>
      <c r="DT621" s="13" t="n">
        <v>0.14058</v>
      </c>
      <c r="DV621" s="13" t="n">
        <v>0.049735</v>
      </c>
      <c r="DW621" s="13" t="n">
        <v>-0.026751</v>
      </c>
      <c r="DX621" s="13" t="n">
        <v>-0.068025</v>
      </c>
      <c r="DY621" s="13" t="n">
        <v>-0.203745</v>
      </c>
      <c r="DZ621" s="13" t="n">
        <v>0.199644</v>
      </c>
      <c r="EA621" s="13" t="n">
        <v>0.10533</v>
      </c>
      <c r="EB621" s="13" t="n">
        <v>0.060359</v>
      </c>
      <c r="EC621" s="13" t="n">
        <v>0.001874</v>
      </c>
      <c r="ED621" s="13" t="n">
        <v>0.087533</v>
      </c>
      <c r="EE621" s="13" t="n">
        <v>-0.011573</v>
      </c>
      <c r="EF621" s="13" t="n">
        <v>-0.028636</v>
      </c>
      <c r="EG621" s="13" t="n">
        <v>0.206308</v>
      </c>
      <c r="EH621" s="13" t="n">
        <v>0.094331</v>
      </c>
      <c r="EI621" s="13" t="n">
        <v>0.112618</v>
      </c>
      <c r="EJ621" s="13" t="n">
        <v>0.051624</v>
      </c>
      <c r="EK621" s="13" t="n">
        <v>-0.046095</v>
      </c>
      <c r="EL621" s="13" t="n">
        <v>0.028573</v>
      </c>
      <c r="EM621" s="13" t="n">
        <v>-0.026132</v>
      </c>
      <c r="EN621" s="13" t="n">
        <v>0.06635</v>
      </c>
      <c r="EO621" s="13" t="n">
        <v>-0.076813</v>
      </c>
      <c r="EP621" s="13" t="n">
        <v>0.018217</v>
      </c>
      <c r="EQ621" s="13" t="n">
        <v>-0.053317</v>
      </c>
      <c r="ER621" s="13" t="n">
        <v>0.021146</v>
      </c>
      <c r="ES621" s="13" t="n">
        <v>-0.091985</v>
      </c>
      <c r="ET621" s="13" t="n">
        <v>-0.014805</v>
      </c>
      <c r="EU621" s="13" t="n">
        <v>-0.173369</v>
      </c>
      <c r="EV621" s="13" t="n">
        <v>-0.012789</v>
      </c>
      <c r="EW621" s="13" t="n">
        <v>0.018464</v>
      </c>
      <c r="EX621" s="13" t="n">
        <v>-0.198696</v>
      </c>
      <c r="EY621" s="13" t="n">
        <v>-0.057167</v>
      </c>
      <c r="EZ621" s="13" t="n">
        <v>-0.02625</v>
      </c>
      <c r="FA621" s="13" t="n">
        <v>0.129928</v>
      </c>
      <c r="FB621" s="13" t="n">
        <v>0.030138</v>
      </c>
      <c r="FC621" s="13" t="n">
        <v>-0.081445</v>
      </c>
      <c r="FD621" s="13" t="n">
        <v>0.087294</v>
      </c>
      <c r="FE621" s="13" t="n">
        <v>-0.006501</v>
      </c>
      <c r="FF621" s="13" t="n">
        <v>-0.051629</v>
      </c>
      <c r="FG621" s="13" t="n">
        <v>0.164361</v>
      </c>
      <c r="FH621" s="13" t="n">
        <v>-0.049102</v>
      </c>
      <c r="FI621" s="13" t="n">
        <v>-0.042333</v>
      </c>
      <c r="FJ621" s="13" t="n">
        <v>-0.043651</v>
      </c>
      <c r="FK621" s="13" t="n">
        <v>0.027983</v>
      </c>
      <c r="FL621" s="13" t="n">
        <v>0.075292</v>
      </c>
      <c r="FM621" s="13" t="n">
        <v>0.041174</v>
      </c>
      <c r="FN621" s="13" t="n">
        <v>-0.071456</v>
      </c>
      <c r="FO621" s="13" t="n">
        <v>-0.098155</v>
      </c>
      <c r="FP621" s="13" t="n">
        <v>-0.110132</v>
      </c>
      <c r="FQ621" s="13" t="n">
        <v>0.107279</v>
      </c>
      <c r="FR621" s="13" t="n">
        <v>0.142226</v>
      </c>
      <c r="FS621" s="13" t="n">
        <v>-0.046726</v>
      </c>
      <c r="FT621" s="13" t="n">
        <v>0.099012</v>
      </c>
      <c r="FU621" s="13" t="n">
        <v>-0.006566</v>
      </c>
      <c r="FV621" s="13" t="n">
        <v>-0.088553</v>
      </c>
      <c r="FW621" s="13" t="n">
        <v>0.04379</v>
      </c>
      <c r="FX621" s="13" t="n">
        <v>-0.01381</v>
      </c>
      <c r="FY621" s="13" t="n">
        <v>0.076992</v>
      </c>
      <c r="FZ621" s="13" t="n">
        <v>-0.007169</v>
      </c>
      <c r="GA621" s="13" t="n">
        <v>-0.005011</v>
      </c>
      <c r="GB621" s="13" t="n">
        <v>-0.001446</v>
      </c>
      <c r="GC621" s="13" t="n">
        <v>0.13118</v>
      </c>
    </row>
    <row r="622" customFormat="false" ht="15" hidden="false" customHeight="false" outlineLevel="0" collapsed="false">
      <c r="B622" s="8" t="str">
        <f aca="false">Deals!B622</f>
        <v>Contango Oil &amp; Gas Co</v>
      </c>
      <c r="C622" s="12" t="n">
        <v>1</v>
      </c>
      <c r="D622" s="13" t="n">
        <v>0.112121</v>
      </c>
      <c r="E622" s="13" t="n">
        <v>0.065395</v>
      </c>
      <c r="F622" s="13" t="n">
        <v>-0.161125</v>
      </c>
      <c r="G622" s="13" t="n">
        <v>-0.542683</v>
      </c>
      <c r="H622" s="13" t="n">
        <v>0.36</v>
      </c>
      <c r="I622" s="13" t="n">
        <v>0.348039</v>
      </c>
      <c r="J622" s="13" t="n">
        <v>-0.167273</v>
      </c>
      <c r="K622" s="13" t="n">
        <v>-0.222707</v>
      </c>
      <c r="L622" s="13" t="n">
        <v>-0.089888</v>
      </c>
      <c r="M622" s="13" t="n">
        <v>-0.17284</v>
      </c>
      <c r="N622" s="13" t="n">
        <v>-0.067164</v>
      </c>
      <c r="O622" s="13" t="n">
        <v>0.336</v>
      </c>
      <c r="P622" s="13" t="n">
        <v>0.371257</v>
      </c>
      <c r="Q622" s="13" t="n">
        <v>0.043668</v>
      </c>
      <c r="R622" s="13" t="n">
        <v>1.037657</v>
      </c>
      <c r="S622" s="13" t="n">
        <v>-0.199179</v>
      </c>
      <c r="T622" s="13" t="n">
        <v>-0.041026</v>
      </c>
      <c r="U622" s="13" t="n">
        <v>0.165775</v>
      </c>
      <c r="V622" s="13" t="n">
        <v>-0.009174</v>
      </c>
      <c r="W622" s="13" t="n">
        <v>-0.115741</v>
      </c>
      <c r="X622" s="13" t="n">
        <v>-0.049738</v>
      </c>
      <c r="Y622" s="13" t="n">
        <v>0.258953</v>
      </c>
      <c r="Z622" s="13" t="n">
        <v>-0.09628</v>
      </c>
      <c r="AA622" s="13" t="n">
        <v>-0.157385</v>
      </c>
      <c r="AB622" s="13" t="n">
        <v>0.022606</v>
      </c>
      <c r="AC622" s="13" t="n">
        <v>-0.101461</v>
      </c>
      <c r="AD622" s="13" t="n">
        <v>0.008251</v>
      </c>
      <c r="AE622" s="13" t="n">
        <v>0.005535</v>
      </c>
      <c r="AF622" s="13" t="n">
        <v>-0.100427</v>
      </c>
      <c r="AG622" s="13" t="n">
        <v>-0.009566</v>
      </c>
      <c r="AH622" s="13" t="n">
        <v>-0.039563</v>
      </c>
      <c r="AI622" s="13" t="n">
        <v>0.078731</v>
      </c>
      <c r="AJ622" s="13" t="n">
        <v>0.007907</v>
      </c>
      <c r="AK622" s="13" t="n">
        <v>-0.073666</v>
      </c>
      <c r="AL622" s="13" t="n">
        <v>0.089828</v>
      </c>
      <c r="AM622" s="13" t="n">
        <v>0.005661</v>
      </c>
      <c r="AN622" s="13" t="n">
        <v>-0.051979</v>
      </c>
      <c r="AO622" s="13" t="n">
        <v>0.137687</v>
      </c>
      <c r="AP622" s="13" t="n">
        <v>-0.037377</v>
      </c>
      <c r="AQ622" s="13" t="n">
        <v>-0.070433</v>
      </c>
      <c r="AR622" s="13" t="n">
        <v>-0.013914</v>
      </c>
      <c r="AS622" s="13" t="n">
        <v>0.032692</v>
      </c>
      <c r="AT622" s="13" t="n">
        <v>0.055486</v>
      </c>
      <c r="AU622" s="13" t="n">
        <v>0.039656</v>
      </c>
      <c r="AV622" s="13" t="n">
        <v>-0.104754</v>
      </c>
      <c r="AW622" s="13" t="n">
        <v>-0.065225</v>
      </c>
      <c r="AX622" s="13" t="n">
        <v>-0.07957</v>
      </c>
      <c r="AY622" s="13" t="n">
        <v>0.107235</v>
      </c>
      <c r="AZ622" s="13" t="n">
        <v>0.146642</v>
      </c>
      <c r="BA622" s="13" t="n">
        <v>-0.03506</v>
      </c>
      <c r="BB622" s="13" t="n">
        <v>0.117399</v>
      </c>
      <c r="BC622" s="13" t="n">
        <v>0.008684</v>
      </c>
      <c r="BD622" s="13" t="n">
        <v>-0.07102</v>
      </c>
      <c r="BE622" s="13" t="n">
        <v>0.045414</v>
      </c>
      <c r="BF622" s="13" t="n">
        <v>-0.055948</v>
      </c>
      <c r="BG622" s="13" t="n">
        <v>0.143277</v>
      </c>
      <c r="BH622" s="13" t="n">
        <v>-0.025141</v>
      </c>
      <c r="BI622" s="13" t="n">
        <v>-0.014124</v>
      </c>
      <c r="BJ622" s="13" t="n">
        <v>-0.006188</v>
      </c>
      <c r="BK622" s="13" t="n">
        <v>0.094269</v>
      </c>
      <c r="BM622" s="13" t="n">
        <v>0.02781</v>
      </c>
      <c r="BN622" s="13" t="n">
        <v>-0.045625</v>
      </c>
      <c r="BO622" s="13" t="n">
        <v>-0.043519</v>
      </c>
      <c r="BP622" s="13" t="n">
        <v>-0.218547</v>
      </c>
      <c r="BQ622" s="13" t="n">
        <v>0.151495</v>
      </c>
      <c r="BR622" s="13" t="n">
        <v>0.062274</v>
      </c>
      <c r="BS622" s="13" t="n">
        <v>0.065998</v>
      </c>
      <c r="BT622" s="13" t="n">
        <v>0.032659</v>
      </c>
      <c r="BU622" s="13" t="n">
        <v>0.037787</v>
      </c>
      <c r="BV622" s="13" t="n">
        <v>-0.042142</v>
      </c>
      <c r="BW622" s="13" t="n">
        <v>-0.004441</v>
      </c>
      <c r="BX622" s="13" t="n">
        <v>0.199117</v>
      </c>
      <c r="BY622" s="13" t="n">
        <v>0.093959</v>
      </c>
      <c r="BZ622" s="13" t="n">
        <v>0.082666</v>
      </c>
      <c r="CA622" s="13" t="n">
        <v>0.106119</v>
      </c>
      <c r="CB622" s="13" t="n">
        <v>0.018588</v>
      </c>
      <c r="CC622" s="13" t="n">
        <v>0.017138</v>
      </c>
      <c r="CD622" s="13" t="n">
        <v>0.008568</v>
      </c>
      <c r="CE622" s="13" t="n">
        <v>0.015969</v>
      </c>
      <c r="CF622" s="13" t="n">
        <v>-0.039027</v>
      </c>
      <c r="CG622" s="13" t="n">
        <v>0.042598</v>
      </c>
      <c r="CH622" s="13" t="n">
        <v>-0.036639</v>
      </c>
      <c r="CI622" s="13" t="n">
        <v>0.012365</v>
      </c>
      <c r="CJ622" s="13" t="n">
        <v>-0.039551</v>
      </c>
      <c r="CK622" s="13" t="n">
        <v>0.022606</v>
      </c>
      <c r="CL622" s="13" t="n">
        <v>-0.101461</v>
      </c>
      <c r="CM622" s="13" t="n">
        <v>0.008251</v>
      </c>
      <c r="CN622" s="13" t="n">
        <v>0.005535</v>
      </c>
      <c r="CO622" s="13" t="n">
        <v>-0.100427</v>
      </c>
      <c r="CP622" s="13" t="n">
        <v>-0.009566</v>
      </c>
      <c r="CQ622" s="13" t="n">
        <v>-0.039563</v>
      </c>
      <c r="CR622" s="13" t="n">
        <v>0.078731</v>
      </c>
      <c r="CS622" s="13" t="n">
        <v>0.007907</v>
      </c>
      <c r="CT622" s="13" t="n">
        <v>-0.073666</v>
      </c>
      <c r="CU622" s="13" t="n">
        <v>0.089828</v>
      </c>
      <c r="CV622" s="13" t="n">
        <v>0.005661</v>
      </c>
      <c r="CW622" s="13" t="n">
        <v>-0.051979</v>
      </c>
      <c r="CX622" s="13" t="n">
        <v>0.137687</v>
      </c>
      <c r="CY622" s="13" t="n">
        <v>-0.037377</v>
      </c>
      <c r="CZ622" s="13" t="n">
        <v>-0.070433</v>
      </c>
      <c r="DA622" s="13" t="n">
        <v>-0.013914</v>
      </c>
      <c r="DB622" s="13" t="n">
        <v>0.032692</v>
      </c>
      <c r="DC622" s="13" t="n">
        <v>0.055486</v>
      </c>
      <c r="DD622" s="13" t="n">
        <v>0.039656</v>
      </c>
      <c r="DE622" s="13" t="n">
        <v>-0.104754</v>
      </c>
      <c r="DF622" s="13" t="n">
        <v>-0.065225</v>
      </c>
      <c r="DG622" s="13" t="n">
        <v>-0.07957</v>
      </c>
      <c r="DH622" s="13" t="n">
        <v>0.107235</v>
      </c>
      <c r="DI622" s="13" t="n">
        <v>0.146642</v>
      </c>
      <c r="DJ622" s="13" t="n">
        <v>-0.03506</v>
      </c>
      <c r="DK622" s="13" t="n">
        <v>0.117399</v>
      </c>
      <c r="DL622" s="13" t="n">
        <v>0.008684</v>
      </c>
      <c r="DM622" s="13" t="n">
        <v>-0.07102</v>
      </c>
      <c r="DN622" s="13" t="n">
        <v>0.045414</v>
      </c>
      <c r="DO622" s="13" t="n">
        <v>-0.055948</v>
      </c>
      <c r="DP622" s="13" t="n">
        <v>0.143277</v>
      </c>
      <c r="DQ622" s="13" t="n">
        <v>-0.025141</v>
      </c>
      <c r="DR622" s="13" t="n">
        <v>-0.014124</v>
      </c>
      <c r="DS622" s="13" t="n">
        <v>-0.006188</v>
      </c>
      <c r="DT622" s="13" t="n">
        <v>0.094269</v>
      </c>
      <c r="DV622" s="13" t="n">
        <v>0.037857</v>
      </c>
      <c r="DW622" s="13" t="n">
        <v>0.024118</v>
      </c>
      <c r="DX622" s="13" t="n">
        <v>-0.024067</v>
      </c>
      <c r="DY622" s="13" t="n">
        <v>-0.207119</v>
      </c>
      <c r="DZ622" s="13" t="n">
        <v>0.179482</v>
      </c>
      <c r="EA622" s="13" t="n">
        <v>0.096338</v>
      </c>
      <c r="EB622" s="13" t="n">
        <v>0.104619</v>
      </c>
      <c r="EC622" s="13" t="n">
        <v>0.108013</v>
      </c>
      <c r="ED622" s="13" t="n">
        <v>0.027407</v>
      </c>
      <c r="EE622" s="13" t="n">
        <v>-0.035766</v>
      </c>
      <c r="EF622" s="13" t="n">
        <v>-0.010274</v>
      </c>
      <c r="EG622" s="13" t="n">
        <v>0.240612</v>
      </c>
      <c r="EH622" s="13" t="n">
        <v>0.135557</v>
      </c>
      <c r="EI622" s="13" t="n">
        <v>0.145872</v>
      </c>
      <c r="EJ622" s="13" t="n">
        <v>0.125412</v>
      </c>
      <c r="EK622" s="13" t="n">
        <v>0.0025</v>
      </c>
      <c r="EL622" s="13" t="n">
        <v>-0.001835</v>
      </c>
      <c r="EM622" s="13" t="n">
        <v>0.008948</v>
      </c>
      <c r="EN622" s="13" t="n">
        <v>0.037328</v>
      </c>
      <c r="EO622" s="13" t="n">
        <v>-0.047931</v>
      </c>
      <c r="EP622" s="13" t="n">
        <v>0.038013</v>
      </c>
      <c r="EQ622" s="13" t="n">
        <v>-0.047</v>
      </c>
      <c r="ER622" s="13" t="n">
        <v>-0.012191</v>
      </c>
      <c r="ES622" s="13" t="n">
        <v>-0.05156</v>
      </c>
      <c r="ET622" s="13" t="n">
        <v>-0.025657</v>
      </c>
      <c r="EU622" s="13" t="n">
        <v>-0.103698</v>
      </c>
      <c r="EV622" s="13" t="n">
        <v>-0.011993</v>
      </c>
      <c r="EW622" s="13" t="n">
        <v>0.028031</v>
      </c>
      <c r="EX622" s="13" t="n">
        <v>-0.14847</v>
      </c>
      <c r="EY622" s="13" t="n">
        <v>-0.024898</v>
      </c>
      <c r="EZ622" s="13" t="n">
        <v>-0.045521</v>
      </c>
      <c r="FA622" s="13" t="n">
        <v>0.07809</v>
      </c>
      <c r="FB622" s="13" t="n">
        <v>0.017632</v>
      </c>
      <c r="FC622" s="13" t="n">
        <v>-0.123383</v>
      </c>
      <c r="FD622" s="13" t="n">
        <v>0.057189</v>
      </c>
      <c r="FE622" s="13" t="n">
        <v>-0.032158</v>
      </c>
      <c r="FF622" s="13" t="n">
        <v>-0.087071</v>
      </c>
      <c r="FG622" s="13" t="n">
        <v>0.220874</v>
      </c>
      <c r="FH622" s="13" t="n">
        <v>-0.049709</v>
      </c>
      <c r="FI622" s="13" t="n">
        <v>-0.092185</v>
      </c>
      <c r="FJ622" s="13" t="n">
        <v>-0.017177</v>
      </c>
      <c r="FK622" s="13" t="n">
        <v>0.009133</v>
      </c>
      <c r="FL622" s="13" t="n">
        <v>0.037347</v>
      </c>
      <c r="FM622" s="13" t="n">
        <v>0.020107</v>
      </c>
      <c r="FN622" s="13" t="n">
        <v>-0.117804</v>
      </c>
      <c r="FO622" s="13" t="n">
        <v>-0.082947</v>
      </c>
      <c r="FP622" s="13" t="n">
        <v>-0.087058</v>
      </c>
      <c r="FQ622" s="13" t="n">
        <v>0.169079</v>
      </c>
      <c r="FR622" s="13" t="n">
        <v>0.109784</v>
      </c>
      <c r="FS622" s="13" t="n">
        <v>-0.050656</v>
      </c>
      <c r="FT622" s="13" t="n">
        <v>0.102283</v>
      </c>
      <c r="FU622" s="13" t="n">
        <v>0.008975</v>
      </c>
      <c r="FV622" s="13" t="n">
        <v>-0.109011</v>
      </c>
      <c r="FW622" s="13" t="n">
        <v>0.046828</v>
      </c>
      <c r="FX622" s="13" t="n">
        <v>-0.062047</v>
      </c>
      <c r="FY622" s="13" t="n">
        <v>0.107094</v>
      </c>
      <c r="FZ622" s="13" t="n">
        <v>-0.023277</v>
      </c>
      <c r="GA622" s="13" t="n">
        <v>0.010234</v>
      </c>
      <c r="GB622" s="13" t="n">
        <v>0.017124</v>
      </c>
      <c r="GC622" s="13" t="n">
        <v>0.050459</v>
      </c>
    </row>
    <row r="623" customFormat="false" ht="15" hidden="false" customHeight="false" outlineLevel="0" collapsed="false">
      <c r="B623" s="8" t="str">
        <f aca="false">Deals!B623</f>
        <v>Exact Sciences Corporation</v>
      </c>
      <c r="C623" s="12" t="n">
        <v>1</v>
      </c>
      <c r="D623" s="13" t="n">
        <v>0.141587</v>
      </c>
      <c r="E623" s="13" t="n">
        <v>0.008651</v>
      </c>
      <c r="F623" s="13" t="n">
        <v>-0.132183</v>
      </c>
      <c r="G623" s="13" t="n">
        <v>-0.283508</v>
      </c>
      <c r="H623" s="13" t="n">
        <v>0.361724</v>
      </c>
      <c r="I623" s="13" t="n">
        <v>0.087364</v>
      </c>
      <c r="J623" s="13" t="n">
        <v>0.012343</v>
      </c>
      <c r="K623" s="13" t="n">
        <v>0.089832</v>
      </c>
      <c r="L623" s="13" t="n">
        <v>-0.205383</v>
      </c>
      <c r="M623" s="13" t="n">
        <v>0.354097</v>
      </c>
      <c r="N623" s="13" t="n">
        <v>0.214615</v>
      </c>
      <c r="O623" s="13" t="n">
        <v>-0.022369</v>
      </c>
      <c r="P623" s="13" t="n">
        <v>0.094416</v>
      </c>
      <c r="Q623" s="13" t="n">
        <v>0.035248</v>
      </c>
      <c r="R623" s="13" t="n">
        <v>-0.007582</v>
      </c>
      <c r="S623" s="13" t="n">
        <v>-0.031884</v>
      </c>
      <c r="T623" s="13" t="n">
        <v>0.000304</v>
      </c>
      <c r="U623" s="13" t="n">
        <v>-0.161508</v>
      </c>
      <c r="V623" s="13" t="n">
        <v>0.124672</v>
      </c>
      <c r="W623" s="13" t="n">
        <v>-0.132491</v>
      </c>
      <c r="X623" s="13" t="n">
        <v>-0.032085</v>
      </c>
      <c r="Y623" s="13" t="n">
        <v>-0.085553</v>
      </c>
      <c r="Z623" s="13" t="n">
        <v>-0.00241</v>
      </c>
      <c r="AA623" s="13" t="n">
        <v>-0.103445</v>
      </c>
      <c r="AB623" s="13" t="n">
        <v>-0.088321</v>
      </c>
      <c r="AC623" s="13" t="n">
        <v>-0.018887</v>
      </c>
      <c r="AD623" s="13" t="n">
        <v>0.022263</v>
      </c>
      <c r="AE623" s="13" t="n">
        <v>-0.104279</v>
      </c>
      <c r="AF623" s="13" t="n">
        <v>-0.212672</v>
      </c>
      <c r="AG623" s="13" t="n">
        <v>-0.095186</v>
      </c>
      <c r="AH623" s="13" t="n">
        <v>-0.209195</v>
      </c>
      <c r="AI623" s="13" t="n">
        <v>0.144961</v>
      </c>
      <c r="AJ623" s="13" t="n">
        <v>-0.211752</v>
      </c>
      <c r="AK623" s="13" t="n">
        <v>-0.086076</v>
      </c>
      <c r="AL623" s="13" t="n">
        <v>0.070483</v>
      </c>
      <c r="AM623" s="13" t="n">
        <v>0.292409</v>
      </c>
      <c r="AN623" s="13" t="n">
        <v>0.101446</v>
      </c>
      <c r="AO623" s="13" t="n">
        <v>0.363765</v>
      </c>
      <c r="AP623" s="13" t="n">
        <v>-0.076866</v>
      </c>
      <c r="AQ623" s="13" t="n">
        <v>0.087919</v>
      </c>
      <c r="AR623" s="13" t="n">
        <v>-0.055154</v>
      </c>
      <c r="AS623" s="13" t="n">
        <v>0.273295</v>
      </c>
      <c r="AT623" s="13" t="n">
        <v>0.151017</v>
      </c>
      <c r="AU623" s="13" t="n">
        <v>0.038765</v>
      </c>
      <c r="AV623" s="13" t="n">
        <v>-0.142198</v>
      </c>
      <c r="AW623" s="13" t="n">
        <v>-0.184654</v>
      </c>
      <c r="AX623" s="13" t="n">
        <v>-0.097186</v>
      </c>
      <c r="AY623" s="13" t="n">
        <v>0.03913</v>
      </c>
      <c r="AZ623" s="13" t="n">
        <v>0.155938</v>
      </c>
      <c r="BA623" s="13" t="n">
        <v>-0.115977</v>
      </c>
      <c r="BB623" s="13" t="n">
        <v>-0.120336</v>
      </c>
      <c r="BC623" s="13" t="n">
        <v>0.200417</v>
      </c>
      <c r="BD623" s="13" t="n">
        <v>-0.140602</v>
      </c>
      <c r="BE623" s="13" t="n">
        <v>-0.234204</v>
      </c>
      <c r="BF623" s="13" t="n">
        <v>-0.070407</v>
      </c>
      <c r="BG623" s="13" t="n">
        <v>0.081183</v>
      </c>
      <c r="BH623" s="13" t="n">
        <v>0.350482</v>
      </c>
      <c r="BI623" s="13" t="n">
        <v>0.104231</v>
      </c>
      <c r="BJ623" s="13" t="n">
        <v>0.011891</v>
      </c>
      <c r="BK623" s="13" t="n">
        <v>-0.099376</v>
      </c>
      <c r="BM623" s="13" t="n">
        <v>-0.004684</v>
      </c>
      <c r="BN623" s="13" t="n">
        <v>0.010148</v>
      </c>
      <c r="BO623" s="13" t="n">
        <v>-0.066348</v>
      </c>
      <c r="BP623" s="13" t="n">
        <v>-0.121418</v>
      </c>
      <c r="BQ623" s="13" t="n">
        <v>0.165635</v>
      </c>
      <c r="BR623" s="13" t="n">
        <v>0.108631</v>
      </c>
      <c r="BS623" s="13" t="n">
        <v>0.022515</v>
      </c>
      <c r="BT623" s="13" t="n">
        <v>0.060034</v>
      </c>
      <c r="BU623" s="13" t="n">
        <v>0.042064</v>
      </c>
      <c r="BV623" s="13" t="n">
        <v>0.00853</v>
      </c>
      <c r="BW623" s="13" t="n">
        <v>0.014059</v>
      </c>
      <c r="BX623" s="13" t="n">
        <v>0.135594</v>
      </c>
      <c r="BY623" s="13" t="n">
        <v>0.068794</v>
      </c>
      <c r="BZ623" s="13" t="n">
        <v>-0.002337</v>
      </c>
      <c r="CA623" s="13" t="n">
        <v>0.034689</v>
      </c>
      <c r="CB623" s="13" t="n">
        <v>-0.020006</v>
      </c>
      <c r="CC623" s="13" t="n">
        <v>0.043697</v>
      </c>
      <c r="CD623" s="13" t="n">
        <v>-0.020314</v>
      </c>
      <c r="CE623" s="13" t="n">
        <v>0.05157</v>
      </c>
      <c r="CF623" s="13" t="n">
        <v>-0.008614</v>
      </c>
      <c r="CG623" s="13" t="n">
        <v>0.031631</v>
      </c>
      <c r="CH623" s="13" t="n">
        <v>-0.042971</v>
      </c>
      <c r="CI623" s="13" t="n">
        <v>0.047924</v>
      </c>
      <c r="CJ623" s="13" t="n">
        <v>-0.063866</v>
      </c>
      <c r="CK623" s="13" t="n">
        <v>0.003966</v>
      </c>
      <c r="CL623" s="13" t="n">
        <v>-0.127141</v>
      </c>
      <c r="CM623" s="13" t="n">
        <v>0.001103</v>
      </c>
      <c r="CN623" s="13" t="n">
        <v>0.001259</v>
      </c>
      <c r="CO623" s="13" t="n">
        <v>-0.107022</v>
      </c>
      <c r="CP623" s="13" t="n">
        <v>-0.028824</v>
      </c>
      <c r="CQ623" s="13" t="n">
        <v>-0.072625</v>
      </c>
      <c r="CR623" s="13" t="n">
        <v>0.130842</v>
      </c>
      <c r="CS623" s="13" t="n">
        <v>-0.025181</v>
      </c>
      <c r="CT623" s="13" t="n">
        <v>-0.091353</v>
      </c>
      <c r="CU623" s="13" t="n">
        <v>0.057844</v>
      </c>
      <c r="CV623" s="13" t="n">
        <v>0.043218</v>
      </c>
      <c r="CW623" s="13" t="n">
        <v>-0.053526</v>
      </c>
      <c r="CX623" s="13" t="n">
        <v>0.096917</v>
      </c>
      <c r="CY623" s="13" t="n">
        <v>-0.024248</v>
      </c>
      <c r="CZ623" s="13" t="n">
        <v>0.012549</v>
      </c>
      <c r="DA623" s="13" t="n">
        <v>-0.018976</v>
      </c>
      <c r="DB623" s="13" t="n">
        <v>0.00158</v>
      </c>
      <c r="DC623" s="13" t="n">
        <v>0.08151</v>
      </c>
      <c r="DD623" s="13" t="n">
        <v>0.012495</v>
      </c>
      <c r="DE623" s="13" t="n">
        <v>-0.024647</v>
      </c>
      <c r="DF623" s="13" t="n">
        <v>-0.058736</v>
      </c>
      <c r="DG623" s="13" t="n">
        <v>-0.06088</v>
      </c>
      <c r="DH623" s="13" t="n">
        <v>0.098774</v>
      </c>
      <c r="DI623" s="13" t="n">
        <v>0.08847</v>
      </c>
      <c r="DJ623" s="13" t="n">
        <v>-0.016905</v>
      </c>
      <c r="DK623" s="13" t="n">
        <v>0.070309</v>
      </c>
      <c r="DL623" s="13" t="n">
        <v>0.038473</v>
      </c>
      <c r="DM623" s="13" t="n">
        <v>-0.057327</v>
      </c>
      <c r="DN623" s="13" t="n">
        <v>0.025533</v>
      </c>
      <c r="DO623" s="13" t="n">
        <v>-0.006069</v>
      </c>
      <c r="DP623" s="13" t="n">
        <v>0.032133</v>
      </c>
      <c r="DQ623" s="13" t="n">
        <v>0.017784</v>
      </c>
      <c r="DR623" s="13" t="n">
        <v>0.034516</v>
      </c>
      <c r="DS623" s="13" t="n">
        <v>-0.010065</v>
      </c>
      <c r="DT623" s="13" t="n">
        <v>0.097341</v>
      </c>
      <c r="DV623" s="13" t="n">
        <v>0.000459</v>
      </c>
      <c r="DW623" s="13" t="n">
        <v>0.009026</v>
      </c>
      <c r="DX623" s="13" t="n">
        <v>-0.072733</v>
      </c>
      <c r="DY623" s="13" t="n">
        <v>-0.13964</v>
      </c>
      <c r="DZ623" s="13" t="n">
        <v>0.181242</v>
      </c>
      <c r="EA623" s="13" t="n">
        <v>0.100358</v>
      </c>
      <c r="EB623" s="13" t="n">
        <v>0.023159</v>
      </c>
      <c r="EC623" s="13" t="n">
        <v>0.053911</v>
      </c>
      <c r="ED623" s="13" t="n">
        <v>0.040966</v>
      </c>
      <c r="EE623" s="13" t="n">
        <v>0.005233</v>
      </c>
      <c r="EF623" s="13" t="n">
        <v>0.019264</v>
      </c>
      <c r="EG623" s="13" t="n">
        <v>0.135549</v>
      </c>
      <c r="EH623" s="13" t="n">
        <v>0.067697</v>
      </c>
      <c r="EI623" s="13" t="n">
        <v>0.004164</v>
      </c>
      <c r="EJ623" s="13" t="n">
        <v>0.031611</v>
      </c>
      <c r="EK623" s="13" t="n">
        <v>-0.019813</v>
      </c>
      <c r="EL623" s="13" t="n">
        <v>0.037602</v>
      </c>
      <c r="EM623" s="13" t="n">
        <v>-0.018649</v>
      </c>
      <c r="EN623" s="13" t="n">
        <v>0.047074</v>
      </c>
      <c r="EO623" s="13" t="n">
        <v>-0.012965</v>
      </c>
      <c r="EP623" s="13" t="n">
        <v>0.026925</v>
      </c>
      <c r="EQ623" s="13" t="n">
        <v>-0.043898</v>
      </c>
      <c r="ER623" s="13" t="n">
        <v>0.049157</v>
      </c>
      <c r="ES623" s="13" t="n">
        <v>-0.074862</v>
      </c>
      <c r="ET623" s="13" t="n">
        <v>0.009118</v>
      </c>
      <c r="EU623" s="13" t="n">
        <v>-0.133336</v>
      </c>
      <c r="EV623" s="13" t="n">
        <v>-0.004978</v>
      </c>
      <c r="EW623" s="13" t="n">
        <v>0.001746</v>
      </c>
      <c r="EX623" s="13" t="n">
        <v>-0.124799</v>
      </c>
      <c r="EY623" s="13" t="n">
        <v>-0.039308</v>
      </c>
      <c r="EZ623" s="13" t="n">
        <v>-0.070351</v>
      </c>
      <c r="FA623" s="13" t="n">
        <v>0.130499</v>
      </c>
      <c r="FB623" s="13" t="n">
        <v>-0.023216</v>
      </c>
      <c r="FC623" s="13" t="n">
        <v>-0.090202</v>
      </c>
      <c r="FD623" s="13" t="n">
        <v>0.053736</v>
      </c>
      <c r="FE623" s="13" t="n">
        <v>0.048669</v>
      </c>
      <c r="FF623" s="13" t="n">
        <v>-0.052265</v>
      </c>
      <c r="FG623" s="13" t="n">
        <v>0.117259</v>
      </c>
      <c r="FH623" s="13" t="n">
        <v>-0.019842</v>
      </c>
      <c r="FI623" s="13" t="n">
        <v>0.012199</v>
      </c>
      <c r="FJ623" s="13" t="n">
        <v>-0.009812</v>
      </c>
      <c r="FK623" s="13" t="n">
        <v>0.008894</v>
      </c>
      <c r="FL623" s="13" t="n">
        <v>0.090874</v>
      </c>
      <c r="FM623" s="13" t="n">
        <v>0.014205</v>
      </c>
      <c r="FN623" s="13" t="n">
        <v>-0.019595</v>
      </c>
      <c r="FO623" s="13" t="n">
        <v>-0.061965</v>
      </c>
      <c r="FP623" s="13" t="n">
        <v>-0.063279</v>
      </c>
      <c r="FQ623" s="13" t="n">
        <v>0.099242</v>
      </c>
      <c r="FR623" s="13" t="n">
        <v>0.096129</v>
      </c>
      <c r="FS623" s="13" t="n">
        <v>-0.01973</v>
      </c>
      <c r="FT623" s="13" t="n">
        <v>0.076137</v>
      </c>
      <c r="FU623" s="13" t="n">
        <v>0.039414</v>
      </c>
      <c r="FV623" s="13" t="n">
        <v>-0.059407</v>
      </c>
      <c r="FW623" s="13" t="n">
        <v>0.019381</v>
      </c>
      <c r="FX623" s="13" t="n">
        <v>-0.010354</v>
      </c>
      <c r="FY623" s="13" t="n">
        <v>0.033709</v>
      </c>
      <c r="FZ623" s="13" t="n">
        <v>0.014427</v>
      </c>
      <c r="GA623" s="13" t="n">
        <v>0.029627</v>
      </c>
      <c r="GB623" s="13" t="n">
        <v>-0.006623</v>
      </c>
      <c r="GC623" s="13" t="n">
        <v>0.091114</v>
      </c>
    </row>
    <row r="624" customFormat="false" ht="15" hidden="false" customHeight="false" outlineLevel="0" collapsed="false">
      <c r="B624" s="8" t="str">
        <f aca="false">Deals!B624</f>
        <v>Q2 Holdings, Inc.</v>
      </c>
      <c r="C624" s="12" t="n">
        <v>1</v>
      </c>
      <c r="D624" s="13" t="n">
        <v>-0.039678</v>
      </c>
      <c r="E624" s="13" t="n">
        <v>0.075358</v>
      </c>
      <c r="F624" s="13" t="n">
        <v>-0.135566</v>
      </c>
      <c r="G624" s="13" t="n">
        <v>-0.216399</v>
      </c>
      <c r="H624" s="13" t="n">
        <v>0.349814</v>
      </c>
      <c r="I624" s="13" t="n">
        <v>0.036377</v>
      </c>
      <c r="J624" s="13" t="n">
        <v>0.038368</v>
      </c>
      <c r="K624" s="13" t="n">
        <v>0.096282</v>
      </c>
      <c r="L624" s="13" t="n">
        <v>0.03445</v>
      </c>
      <c r="M624" s="13" t="n">
        <v>-0.06198</v>
      </c>
      <c r="N624" s="13" t="n">
        <v>-0.000219</v>
      </c>
      <c r="O624" s="13" t="n">
        <v>0.242547</v>
      </c>
      <c r="P624" s="13" t="n">
        <v>0.11608</v>
      </c>
      <c r="Q624" s="13" t="n">
        <v>0.011539</v>
      </c>
      <c r="R624" s="13" t="n">
        <v>-0.047738</v>
      </c>
      <c r="S624" s="13" t="n">
        <v>-0.17788</v>
      </c>
      <c r="T624" s="13" t="n">
        <v>0.038124</v>
      </c>
      <c r="U624" s="13" t="n">
        <v>-0.087387</v>
      </c>
      <c r="V624" s="13" t="n">
        <v>0.080586</v>
      </c>
      <c r="W624" s="13" t="n">
        <v>0.007116</v>
      </c>
      <c r="X624" s="13" t="n">
        <v>-0.147324</v>
      </c>
      <c r="Y624" s="13" t="n">
        <v>-0.090249</v>
      </c>
      <c r="Z624" s="13" t="n">
        <v>-0.020963</v>
      </c>
      <c r="AA624" s="13" t="n">
        <v>0.023451</v>
      </c>
      <c r="AB624" s="13" t="n">
        <v>-0.01071</v>
      </c>
      <c r="AC624" s="13" t="n">
        <v>-0.178625</v>
      </c>
      <c r="AD624" s="13" t="n">
        <v>-0.003065</v>
      </c>
      <c r="AE624" s="13" t="n">
        <v>-0.052267</v>
      </c>
      <c r="AF624" s="13" t="n">
        <v>-0.160908</v>
      </c>
      <c r="AG624" s="13" t="n">
        <v>0.019331</v>
      </c>
      <c r="AH624" s="13" t="n">
        <v>-0.268538</v>
      </c>
      <c r="AI624" s="13" t="n">
        <v>0.13819</v>
      </c>
      <c r="AJ624" s="13" t="n">
        <v>-0.095216</v>
      </c>
      <c r="AK624" s="13" t="n">
        <v>-0.189325</v>
      </c>
      <c r="AL624" s="13" t="n">
        <v>-0.036025</v>
      </c>
      <c r="AM624" s="13" t="n">
        <v>-0.123711</v>
      </c>
      <c r="AN624" s="13" t="n">
        <v>-0.012132</v>
      </c>
      <c r="AO624" s="13" t="n">
        <v>0.217715</v>
      </c>
      <c r="AP624" s="13" t="n">
        <v>-0.013447</v>
      </c>
      <c r="AQ624" s="13" t="n">
        <v>-0.237299</v>
      </c>
      <c r="AR624" s="13" t="n">
        <v>0</v>
      </c>
      <c r="AS624" s="13" t="n">
        <v>0.182778</v>
      </c>
      <c r="AT624" s="13" t="n">
        <v>0.061126</v>
      </c>
      <c r="AU624" s="13" t="n">
        <v>0.147896</v>
      </c>
      <c r="AV624" s="13" t="n">
        <v>-0.029884</v>
      </c>
      <c r="AW624" s="13" t="n">
        <v>-0.062191</v>
      </c>
      <c r="AX624" s="13" t="n">
        <v>-0.069414</v>
      </c>
      <c r="AY624" s="13" t="n">
        <v>0.182817</v>
      </c>
      <c r="AZ624" s="13" t="n">
        <v>0.222128</v>
      </c>
      <c r="BA624" s="13" t="n">
        <v>-0.019811</v>
      </c>
      <c r="BB624" s="13" t="n">
        <v>0.086486</v>
      </c>
      <c r="BC624" s="13" t="n">
        <v>0.136924</v>
      </c>
      <c r="BD624" s="13" t="n">
        <v>-0.02226</v>
      </c>
      <c r="BE624" s="13" t="n">
        <v>0.183499</v>
      </c>
      <c r="BF624" s="13" t="n">
        <v>-0.008057</v>
      </c>
      <c r="BG624" s="13" t="n">
        <v>0.118349</v>
      </c>
      <c r="BH624" s="13" t="n">
        <v>0.099896</v>
      </c>
      <c r="BI624" s="13" t="n">
        <v>0.074923</v>
      </c>
      <c r="BJ624" s="13" t="n">
        <v>0.061301</v>
      </c>
      <c r="BK624" s="13" t="n">
        <v>0.237184</v>
      </c>
      <c r="BM624" s="13" t="n">
        <v>0.002582</v>
      </c>
      <c r="BN624" s="13" t="n">
        <v>-0.010175</v>
      </c>
      <c r="BO624" s="13" t="n">
        <v>-0.066114</v>
      </c>
      <c r="BP624" s="13" t="n">
        <v>-0.177333</v>
      </c>
      <c r="BQ624" s="13" t="n">
        <v>0.175214</v>
      </c>
      <c r="BR624" s="13" t="n">
        <v>0.124257</v>
      </c>
      <c r="BS624" s="13" t="n">
        <v>0.046007</v>
      </c>
      <c r="BT624" s="13" t="n">
        <v>0.011045</v>
      </c>
      <c r="BU624" s="13" t="n">
        <v>0.084196</v>
      </c>
      <c r="BV624" s="13" t="n">
        <v>-0.031087</v>
      </c>
      <c r="BW624" s="13" t="n">
        <v>0.030388</v>
      </c>
      <c r="BX624" s="13" t="n">
        <v>0.207556</v>
      </c>
      <c r="BY624" s="13" t="n">
        <v>0.12645</v>
      </c>
      <c r="BZ624" s="13" t="n">
        <v>0.024415</v>
      </c>
      <c r="CA624" s="13" t="n">
        <v>-0.000483</v>
      </c>
      <c r="CB624" s="13" t="n">
        <v>-0.047837</v>
      </c>
      <c r="CC624" s="13" t="n">
        <v>0.02869</v>
      </c>
      <c r="CD624" s="13" t="n">
        <v>-0.033421</v>
      </c>
      <c r="CE624" s="13" t="n">
        <v>0.054695</v>
      </c>
      <c r="CF624" s="13" t="n">
        <v>-0.02501</v>
      </c>
      <c r="CG624" s="13" t="n">
        <v>0.019022</v>
      </c>
      <c r="CH624" s="13" t="n">
        <v>-0.038561</v>
      </c>
      <c r="CI624" s="13" t="n">
        <v>0.046626</v>
      </c>
      <c r="CJ624" s="13" t="n">
        <v>-0.08576</v>
      </c>
      <c r="CK624" s="13" t="n">
        <v>0.000968</v>
      </c>
      <c r="CL624" s="13" t="n">
        <v>-0.142109</v>
      </c>
      <c r="CM624" s="13" t="n">
        <v>-0.007716</v>
      </c>
      <c r="CN624" s="13" t="n">
        <v>0.017833</v>
      </c>
      <c r="CO624" s="13" t="n">
        <v>-0.117955</v>
      </c>
      <c r="CP624" s="13" t="n">
        <v>-0.053077</v>
      </c>
      <c r="CQ624" s="13" t="n">
        <v>-0.044319</v>
      </c>
      <c r="CR624" s="13" t="n">
        <v>0.116268</v>
      </c>
      <c r="CS624" s="13" t="n">
        <v>-0.038541</v>
      </c>
      <c r="CT624" s="13" t="n">
        <v>-0.088512</v>
      </c>
      <c r="CU624" s="13" t="n">
        <v>0.034639</v>
      </c>
      <c r="CV624" s="13" t="n">
        <v>0.031372</v>
      </c>
      <c r="CW624" s="13" t="n">
        <v>-0.043533</v>
      </c>
      <c r="CX624" s="13" t="n">
        <v>0.106176</v>
      </c>
      <c r="CY624" s="13" t="n">
        <v>-0.003618</v>
      </c>
      <c r="CZ624" s="13" t="n">
        <v>-0.008652</v>
      </c>
      <c r="DA624" s="13" t="n">
        <v>-0.032515</v>
      </c>
      <c r="DB624" s="13" t="n">
        <v>0.010489</v>
      </c>
      <c r="DC624" s="13" t="n">
        <v>0.068229</v>
      </c>
      <c r="DD624" s="13" t="n">
        <v>0.053331</v>
      </c>
      <c r="DE624" s="13" t="n">
        <v>-0.053394</v>
      </c>
      <c r="DF624" s="13" t="n">
        <v>-0.058727</v>
      </c>
      <c r="DG624" s="13" t="n">
        <v>-0.073528</v>
      </c>
      <c r="DH624" s="13" t="n">
        <v>0.111124</v>
      </c>
      <c r="DI624" s="13" t="n">
        <v>0.103291</v>
      </c>
      <c r="DJ624" s="13" t="n">
        <v>-0.042161</v>
      </c>
      <c r="DK624" s="13" t="n">
        <v>0.032515</v>
      </c>
      <c r="DL624" s="13" t="n">
        <v>0.006384</v>
      </c>
      <c r="DM624" s="13" t="n">
        <v>-0.06286</v>
      </c>
      <c r="DN624" s="13" t="n">
        <v>0.046483</v>
      </c>
      <c r="DO624" s="13" t="n">
        <v>0.028059</v>
      </c>
      <c r="DP624" s="13" t="n">
        <v>0.064974</v>
      </c>
      <c r="DQ624" s="13" t="n">
        <v>-0.001472</v>
      </c>
      <c r="DR624" s="13" t="n">
        <v>0.042635</v>
      </c>
      <c r="DS624" s="13" t="n">
        <v>-0.016588</v>
      </c>
      <c r="DT624" s="13" t="n">
        <v>0.102793</v>
      </c>
      <c r="DV624" s="13" t="n">
        <v>0.002853</v>
      </c>
      <c r="DW624" s="13" t="n">
        <v>-0.004408</v>
      </c>
      <c r="DX624" s="13" t="n">
        <v>-0.062037</v>
      </c>
      <c r="DY624" s="13" t="n">
        <v>-0.189678</v>
      </c>
      <c r="DZ624" s="13" t="n">
        <v>0.196761</v>
      </c>
      <c r="EA624" s="13" t="n">
        <v>0.118762</v>
      </c>
      <c r="EB624" s="13" t="n">
        <v>0.046814</v>
      </c>
      <c r="EC624" s="13" t="n">
        <v>0.008228</v>
      </c>
      <c r="ED624" s="13" t="n">
        <v>0.084717</v>
      </c>
      <c r="EE624" s="13" t="n">
        <v>-0.030373</v>
      </c>
      <c r="EF624" s="13" t="n">
        <v>0.034269</v>
      </c>
      <c r="EG624" s="13" t="n">
        <v>0.21392</v>
      </c>
      <c r="EH624" s="13" t="n">
        <v>0.129432</v>
      </c>
      <c r="EI624" s="13" t="n">
        <v>0.017059</v>
      </c>
      <c r="EJ624" s="13" t="n">
        <v>0.021424</v>
      </c>
      <c r="EK624" s="13" t="n">
        <v>-0.036464</v>
      </c>
      <c r="EL624" s="13" t="n">
        <v>0.030769</v>
      </c>
      <c r="EM624" s="13" t="n">
        <v>-0.028421</v>
      </c>
      <c r="EN624" s="13" t="n">
        <v>0.061708</v>
      </c>
      <c r="EO624" s="13" t="n">
        <v>-0.023545</v>
      </c>
      <c r="EP624" s="13" t="n">
        <v>0.015868</v>
      </c>
      <c r="EQ624" s="13" t="n">
        <v>-0.039964</v>
      </c>
      <c r="ER624" s="13" t="n">
        <v>0.047113</v>
      </c>
      <c r="ES624" s="13" t="n">
        <v>-0.084736</v>
      </c>
      <c r="ET624" s="13" t="n">
        <v>-0.003415</v>
      </c>
      <c r="EU624" s="13" t="n">
        <v>-0.141596</v>
      </c>
      <c r="EV624" s="13" t="n">
        <v>-0.016339</v>
      </c>
      <c r="EW624" s="13" t="n">
        <v>0.004296</v>
      </c>
      <c r="EX624" s="13" t="n">
        <v>-0.138311</v>
      </c>
      <c r="EY624" s="13" t="n">
        <v>-0.045222</v>
      </c>
      <c r="EZ624" s="13" t="n">
        <v>-0.046504</v>
      </c>
      <c r="FA624" s="13" t="n">
        <v>0.116767</v>
      </c>
      <c r="FB624" s="13" t="n">
        <v>-0.030875</v>
      </c>
      <c r="FC624" s="13" t="n">
        <v>-0.092886</v>
      </c>
      <c r="FD624" s="13" t="n">
        <v>0.038196</v>
      </c>
      <c r="FE624" s="13" t="n">
        <v>0.031364</v>
      </c>
      <c r="FF624" s="13" t="n">
        <v>-0.050589</v>
      </c>
      <c r="FG624" s="13" t="n">
        <v>0.12749</v>
      </c>
      <c r="FH624" s="13" t="n">
        <v>-0.008377</v>
      </c>
      <c r="FI624" s="13" t="n">
        <v>-0.018392</v>
      </c>
      <c r="FJ624" s="13" t="n">
        <v>-0.031244</v>
      </c>
      <c r="FK624" s="13" t="n">
        <v>0.024876</v>
      </c>
      <c r="FL624" s="13" t="n">
        <v>0.074528</v>
      </c>
      <c r="FM624" s="13" t="n">
        <v>0.058153</v>
      </c>
      <c r="FN624" s="13" t="n">
        <v>-0.055866</v>
      </c>
      <c r="FO624" s="13" t="n">
        <v>-0.061774</v>
      </c>
      <c r="FP624" s="13" t="n">
        <v>-0.07758</v>
      </c>
      <c r="FQ624" s="13" t="n">
        <v>0.128905</v>
      </c>
      <c r="FR624" s="13" t="n">
        <v>0.115622</v>
      </c>
      <c r="FS624" s="13" t="n">
        <v>-0.04519</v>
      </c>
      <c r="FT624" s="13" t="n">
        <v>0.029184</v>
      </c>
      <c r="FU624" s="13" t="n">
        <v>0.003445</v>
      </c>
      <c r="FV624" s="13" t="n">
        <v>-0.066565</v>
      </c>
      <c r="FW624" s="13" t="n">
        <v>0.07274</v>
      </c>
      <c r="FX624" s="13" t="n">
        <v>0.026772</v>
      </c>
      <c r="FY624" s="13" t="n">
        <v>0.068904</v>
      </c>
      <c r="FZ624" s="13" t="n">
        <v>-0.001826</v>
      </c>
      <c r="GA624" s="13" t="n">
        <v>0.034451</v>
      </c>
      <c r="GB624" s="13" t="n">
        <v>-0.012354</v>
      </c>
      <c r="GC624" s="13" t="n">
        <v>0.129517</v>
      </c>
    </row>
    <row r="625" customFormat="false" ht="15" hidden="false" customHeight="false" outlineLevel="0" collapsed="false">
      <c r="B625" s="8" t="str">
        <f aca="false">Deals!B625</f>
        <v>Hillenbrand, Inc.</v>
      </c>
      <c r="C625" s="12" t="n">
        <v>1</v>
      </c>
      <c r="D625" s="13" t="n">
        <v>0.053447</v>
      </c>
      <c r="E625" s="13" t="n">
        <v>-0.12849</v>
      </c>
      <c r="F625" s="13" t="n">
        <v>-0.193937</v>
      </c>
      <c r="G625" s="13" t="n">
        <v>-0.183333</v>
      </c>
      <c r="H625" s="13" t="n">
        <v>0.096285</v>
      </c>
      <c r="I625" s="13" t="n">
        <v>0.22864</v>
      </c>
      <c r="J625" s="13" t="n">
        <v>0.051671</v>
      </c>
      <c r="K625" s="13" t="n">
        <v>0.079793</v>
      </c>
      <c r="L625" s="13" t="n">
        <v>0.084844</v>
      </c>
      <c r="M625" s="13" t="n">
        <v>-0.105645</v>
      </c>
      <c r="N625" s="13" t="n">
        <v>0.031382</v>
      </c>
      <c r="O625" s="13" t="n">
        <v>0.281026</v>
      </c>
      <c r="P625" s="13" t="n">
        <v>0.062183</v>
      </c>
      <c r="Q625" s="13" t="n">
        <v>0.032663</v>
      </c>
      <c r="R625" s="13" t="n">
        <v>0.130414</v>
      </c>
      <c r="S625" s="13" t="n">
        <v>0.026905</v>
      </c>
      <c r="T625" s="13" t="n">
        <v>0.028925</v>
      </c>
      <c r="U625" s="13" t="n">
        <v>-0.071094</v>
      </c>
      <c r="V625" s="13" t="n">
        <v>-0.033333</v>
      </c>
      <c r="W625" s="13" t="n">
        <v>0.027677</v>
      </c>
      <c r="X625" s="13" t="n">
        <v>0.024724</v>
      </c>
      <c r="Y625" s="13" t="n">
        <v>-0.081215</v>
      </c>
      <c r="Z625" s="13" t="n">
        <v>0.065885</v>
      </c>
      <c r="AA625" s="13" t="n">
        <v>-0.018918</v>
      </c>
      <c r="AB625" s="13" t="n">
        <v>0.165695</v>
      </c>
      <c r="AC625" s="13" t="n">
        <v>-0.105982</v>
      </c>
      <c r="AD625" s="13" t="n">
        <v>0.026463</v>
      </c>
      <c r="AE625" s="13" t="n">
        <v>-0.074198</v>
      </c>
      <c r="AF625" s="13" t="n">
        <v>-0.075843</v>
      </c>
      <c r="AG625" s="13" t="n">
        <v>0.024988</v>
      </c>
      <c r="AH625" s="13" t="n">
        <v>-0.021033</v>
      </c>
      <c r="AI625" s="13" t="n">
        <v>0.12793</v>
      </c>
      <c r="AJ625" s="13" t="n">
        <v>-0.098052</v>
      </c>
      <c r="AK625" s="13" t="n">
        <v>-0.11879</v>
      </c>
      <c r="AL625" s="13" t="n">
        <v>0.203159</v>
      </c>
      <c r="AM625" s="13" t="n">
        <v>0.131734</v>
      </c>
      <c r="AN625" s="13" t="n">
        <v>-0.1466</v>
      </c>
      <c r="AO625" s="13" t="n">
        <v>0.098195</v>
      </c>
      <c r="AP625" s="13" t="n">
        <v>0.005975</v>
      </c>
      <c r="AQ625" s="13" t="n">
        <v>0.008273</v>
      </c>
      <c r="AR625" s="13" t="n">
        <v>-0.040185</v>
      </c>
      <c r="AS625" s="13" t="n">
        <v>0.051512</v>
      </c>
      <c r="AT625" s="13" t="n">
        <v>0.069001</v>
      </c>
      <c r="AU625" s="13" t="n">
        <v>0.012871</v>
      </c>
      <c r="AV625" s="13" t="n">
        <v>-0.067385</v>
      </c>
      <c r="AW625" s="13" t="n">
        <v>-0.126548</v>
      </c>
      <c r="AX625" s="13" t="n">
        <v>-0.101158</v>
      </c>
      <c r="AY625" s="13" t="n">
        <v>0.018669</v>
      </c>
      <c r="AZ625" s="13" t="n">
        <v>0.235157</v>
      </c>
      <c r="BA625" s="13" t="n">
        <v>-0.02675</v>
      </c>
      <c r="BB625" s="13" t="n">
        <v>0.021044</v>
      </c>
      <c r="BC625" s="13" t="n">
        <v>0.057624</v>
      </c>
      <c r="BD625" s="13" t="n">
        <v>-0.051104</v>
      </c>
      <c r="BE625" s="13" t="n">
        <v>-0.025775</v>
      </c>
      <c r="BF625" s="13" t="n">
        <v>-0.13917</v>
      </c>
      <c r="BG625" s="13" t="n">
        <v>0.105197</v>
      </c>
      <c r="BH625" s="13" t="n">
        <v>-0.254804</v>
      </c>
      <c r="BI625" s="13" t="n">
        <v>-0.156553</v>
      </c>
      <c r="BJ625" s="13" t="n">
        <v>-0.008993</v>
      </c>
      <c r="BK625" s="13" t="n">
        <v>0.235209</v>
      </c>
      <c r="BM625" s="13" t="n">
        <v>0.020253</v>
      </c>
      <c r="BN625" s="13" t="n">
        <v>-0.022761</v>
      </c>
      <c r="BO625" s="13" t="n">
        <v>-0.082683</v>
      </c>
      <c r="BP625" s="13" t="n">
        <v>-0.18923</v>
      </c>
      <c r="BQ625" s="13" t="n">
        <v>0.123242</v>
      </c>
      <c r="BR625" s="13" t="n">
        <v>0.073671</v>
      </c>
      <c r="BS625" s="13" t="n">
        <v>0.028131</v>
      </c>
      <c r="BT625" s="13" t="n">
        <v>0.035905</v>
      </c>
      <c r="BU625" s="13" t="n">
        <v>0.069178</v>
      </c>
      <c r="BV625" s="13" t="n">
        <v>-0.047385</v>
      </c>
      <c r="BW625" s="13" t="n">
        <v>0.03365</v>
      </c>
      <c r="BX625" s="13" t="n">
        <v>0.188158</v>
      </c>
      <c r="BY625" s="13" t="n">
        <v>0.101547</v>
      </c>
      <c r="BZ625" s="13" t="n">
        <v>0.049816</v>
      </c>
      <c r="CA625" s="13" t="n">
        <v>0.086155</v>
      </c>
      <c r="CB625" s="13" t="n">
        <v>-0.008262</v>
      </c>
      <c r="CC625" s="13" t="n">
        <v>0.015677</v>
      </c>
      <c r="CD625" s="13" t="n">
        <v>0.002446</v>
      </c>
      <c r="CE625" s="13" t="n">
        <v>0.035313</v>
      </c>
      <c r="CF625" s="13" t="n">
        <v>-0.028278</v>
      </c>
      <c r="CG625" s="13" t="n">
        <v>0.024312</v>
      </c>
      <c r="CH625" s="13" t="n">
        <v>-0.041121</v>
      </c>
      <c r="CI625" s="13" t="n">
        <v>0.023534</v>
      </c>
      <c r="CJ625" s="13" t="n">
        <v>-0.034555</v>
      </c>
      <c r="CK625" s="13" t="n">
        <v>0.001539</v>
      </c>
      <c r="CL625" s="13" t="n">
        <v>-0.116597</v>
      </c>
      <c r="CM625" s="13" t="n">
        <v>0.020508</v>
      </c>
      <c r="CN625" s="13" t="n">
        <v>0.022185</v>
      </c>
      <c r="CO625" s="13" t="n">
        <v>-0.119564</v>
      </c>
      <c r="CP625" s="13" t="n">
        <v>-0.028738</v>
      </c>
      <c r="CQ625" s="13" t="n">
        <v>-0.063921</v>
      </c>
      <c r="CR625" s="13" t="n">
        <v>0.135102</v>
      </c>
      <c r="CS625" s="13" t="n">
        <v>-0.007929</v>
      </c>
      <c r="CT625" s="13" t="n">
        <v>-0.088004</v>
      </c>
      <c r="CU625" s="13" t="n">
        <v>0.092762</v>
      </c>
      <c r="CV625" s="13" t="n">
        <v>-0.018141</v>
      </c>
      <c r="CW625" s="13" t="n">
        <v>-0.073757</v>
      </c>
      <c r="CX625" s="13" t="n">
        <v>0.160132</v>
      </c>
      <c r="CY625" s="13" t="n">
        <v>-0.029084</v>
      </c>
      <c r="CZ625" s="13" t="n">
        <v>-0.030294</v>
      </c>
      <c r="DA625" s="13" t="n">
        <v>0.000974</v>
      </c>
      <c r="DB625" s="13" t="n">
        <v>0.034374</v>
      </c>
      <c r="DC625" s="13" t="n">
        <v>0.071376</v>
      </c>
      <c r="DD625" s="13" t="n">
        <v>0.055658</v>
      </c>
      <c r="DE625" s="13" t="n">
        <v>-0.070227</v>
      </c>
      <c r="DF625" s="13" t="n">
        <v>-0.055895</v>
      </c>
      <c r="DG625" s="13" t="n">
        <v>-0.076043</v>
      </c>
      <c r="DH625" s="13" t="n">
        <v>0.090818</v>
      </c>
      <c r="DI625" s="13" t="n">
        <v>0.141331</v>
      </c>
      <c r="DJ625" s="13" t="n">
        <v>-0.03884</v>
      </c>
      <c r="DK625" s="13" t="n">
        <v>0.062772</v>
      </c>
      <c r="DL625" s="13" t="n">
        <v>0.020685</v>
      </c>
      <c r="DM625" s="13" t="n">
        <v>-0.08132</v>
      </c>
      <c r="DN625" s="13" t="n">
        <v>0.03247</v>
      </c>
      <c r="DO625" s="13" t="n">
        <v>-0.016085</v>
      </c>
      <c r="DP625" s="13" t="n">
        <v>0.096359</v>
      </c>
      <c r="DQ625" s="13" t="n">
        <v>0.002008</v>
      </c>
      <c r="DR625" s="13" t="n">
        <v>0.012156</v>
      </c>
      <c r="DS625" s="13" t="n">
        <v>-0.00881</v>
      </c>
      <c r="DT625" s="13" t="n">
        <v>0.132864</v>
      </c>
      <c r="DV625" s="13" t="n">
        <v>0.028126</v>
      </c>
      <c r="DW625" s="13" t="n">
        <v>-0.03094</v>
      </c>
      <c r="DX625" s="13" t="n">
        <v>-0.085403</v>
      </c>
      <c r="DY625" s="13" t="n">
        <v>-0.202687</v>
      </c>
      <c r="DZ625" s="13" t="n">
        <v>0.213269</v>
      </c>
      <c r="EA625" s="13" t="n">
        <v>0.06545</v>
      </c>
      <c r="EB625" s="13" t="n">
        <v>0.042922</v>
      </c>
      <c r="EC625" s="13" t="n">
        <v>0.025254</v>
      </c>
      <c r="ED625" s="13" t="n">
        <v>0.076086</v>
      </c>
      <c r="EE625" s="13" t="n">
        <v>-0.053883</v>
      </c>
      <c r="EF625" s="13" t="n">
        <v>0.035066</v>
      </c>
      <c r="EG625" s="13" t="n">
        <v>0.203256</v>
      </c>
      <c r="EH625" s="13" t="n">
        <v>0.100877</v>
      </c>
      <c r="EI625" s="13" t="n">
        <v>0.053073</v>
      </c>
      <c r="EJ625" s="13" t="n">
        <v>0.075831</v>
      </c>
      <c r="EK625" s="13" t="n">
        <v>-0.001805</v>
      </c>
      <c r="EL625" s="13" t="n">
        <v>0.008333</v>
      </c>
      <c r="EM625" s="13" t="n">
        <v>-0.008533</v>
      </c>
      <c r="EN625" s="13" t="n">
        <v>0.032572</v>
      </c>
      <c r="EO625" s="13" t="n">
        <v>-0.030216</v>
      </c>
      <c r="EP625" s="13" t="n">
        <v>0.020798</v>
      </c>
      <c r="EQ625" s="13" t="n">
        <v>-0.040113</v>
      </c>
      <c r="ER625" s="13" t="n">
        <v>0.024885</v>
      </c>
      <c r="ES625" s="13" t="n">
        <v>-0.052054</v>
      </c>
      <c r="ET625" s="13" t="n">
        <v>0.002106</v>
      </c>
      <c r="EU625" s="13" t="n">
        <v>-0.122474</v>
      </c>
      <c r="EV625" s="13" t="n">
        <v>0.004163</v>
      </c>
      <c r="EW625" s="13" t="n">
        <v>0.029007</v>
      </c>
      <c r="EX625" s="13" t="n">
        <v>-0.150847</v>
      </c>
      <c r="EY625" s="13" t="n">
        <v>-0.038851</v>
      </c>
      <c r="EZ625" s="13" t="n">
        <v>-0.043457</v>
      </c>
      <c r="FA625" s="13" t="n">
        <v>0.133239</v>
      </c>
      <c r="FB625" s="13" t="n">
        <v>0.00337</v>
      </c>
      <c r="FC625" s="13" t="n">
        <v>-0.088268</v>
      </c>
      <c r="FD625" s="13" t="n">
        <v>0.09263</v>
      </c>
      <c r="FE625" s="13" t="n">
        <v>-0.008961</v>
      </c>
      <c r="FF625" s="13" t="n">
        <v>-0.073196</v>
      </c>
      <c r="FG625" s="13" t="n">
        <v>0.179925</v>
      </c>
      <c r="FH625" s="13" t="n">
        <v>-0.037455</v>
      </c>
      <c r="FI625" s="13" t="n">
        <v>-0.045087</v>
      </c>
      <c r="FJ625" s="13" t="n">
        <v>-0.007067</v>
      </c>
      <c r="FK625" s="13" t="n">
        <v>0.026671</v>
      </c>
      <c r="FL625" s="13" t="n">
        <v>0.081708</v>
      </c>
      <c r="FM625" s="13" t="n">
        <v>0.048745</v>
      </c>
      <c r="FN625" s="13" t="n">
        <v>-0.067184</v>
      </c>
      <c r="FO625" s="13" t="n">
        <v>-0.056578</v>
      </c>
      <c r="FP625" s="13" t="n">
        <v>-0.086289</v>
      </c>
      <c r="FQ625" s="13" t="n">
        <v>0.096397</v>
      </c>
      <c r="FR625" s="13" t="n">
        <v>0.143956</v>
      </c>
      <c r="FS625" s="13" t="n">
        <v>-0.055801</v>
      </c>
      <c r="FT625" s="13" t="n">
        <v>0.059786</v>
      </c>
      <c r="FU625" s="13" t="n">
        <v>0.003677</v>
      </c>
      <c r="FV625" s="13" t="n">
        <v>-0.079926</v>
      </c>
      <c r="FW625" s="13" t="n">
        <v>0.024106</v>
      </c>
      <c r="FX625" s="13" t="n">
        <v>-0.027662</v>
      </c>
      <c r="FY625" s="13" t="n">
        <v>0.104449</v>
      </c>
      <c r="FZ625" s="13" t="n">
        <v>-0.005668</v>
      </c>
      <c r="GA625" s="13" t="n">
        <v>0.005186</v>
      </c>
      <c r="GB625" s="13" t="n">
        <v>-0.005121</v>
      </c>
      <c r="GC625" s="13" t="n">
        <v>0.118651</v>
      </c>
    </row>
    <row r="626" customFormat="false" ht="15" hidden="false" customHeight="false" outlineLevel="0" collapsed="false">
      <c r="B626" s="8" t="str">
        <f aca="false">Deals!B626</f>
        <v>Hasbro, Inc.</v>
      </c>
      <c r="C626" s="12" t="n">
        <v>1</v>
      </c>
      <c r="D626" s="13" t="n">
        <v>-0.028975</v>
      </c>
      <c r="E626" s="13" t="n">
        <v>-0.241681</v>
      </c>
      <c r="F626" s="13" t="n">
        <v>-0.073786</v>
      </c>
      <c r="G626" s="13" t="n">
        <v>0.018728</v>
      </c>
      <c r="H626" s="13" t="n">
        <v>0.018003</v>
      </c>
      <c r="I626" s="13" t="n">
        <v>0.019589</v>
      </c>
      <c r="J626" s="13" t="n">
        <v>-0.020147</v>
      </c>
      <c r="K626" s="13" t="n">
        <v>0.084937</v>
      </c>
      <c r="L626" s="13" t="n">
        <v>0.047884</v>
      </c>
      <c r="M626" s="13" t="n">
        <v>0.008221</v>
      </c>
      <c r="N626" s="13" t="n">
        <v>0.124637</v>
      </c>
      <c r="O626" s="13" t="n">
        <v>0.005482</v>
      </c>
      <c r="P626" s="13" t="n">
        <v>0.002993</v>
      </c>
      <c r="Q626" s="13" t="n">
        <v>0.006075</v>
      </c>
      <c r="R626" s="13" t="n">
        <v>0.025718</v>
      </c>
      <c r="S626" s="13" t="n">
        <v>0.041719</v>
      </c>
      <c r="T626" s="13" t="n">
        <v>-0.034992</v>
      </c>
      <c r="U626" s="13" t="n">
        <v>-0.015109</v>
      </c>
      <c r="V626" s="13" t="n">
        <v>-0.008614</v>
      </c>
      <c r="W626" s="13" t="n">
        <v>0.031631</v>
      </c>
      <c r="X626" s="13" t="n">
        <v>-0.092463</v>
      </c>
      <c r="Y626" s="13" t="n">
        <v>0.047924</v>
      </c>
      <c r="Z626" s="13" t="n">
        <v>-0.063866</v>
      </c>
      <c r="AA626" s="13" t="n">
        <v>0.050253</v>
      </c>
      <c r="AB626" s="13" t="n">
        <v>-0.091374</v>
      </c>
      <c r="AC626" s="13" t="n">
        <v>0.049416</v>
      </c>
      <c r="AD626" s="13" t="n">
        <v>-0.155899</v>
      </c>
      <c r="AE626" s="13" t="n">
        <v>0.083496</v>
      </c>
      <c r="AF626" s="13" t="n">
        <v>0.019191</v>
      </c>
      <c r="AG626" s="13" t="n">
        <v>-0.087688</v>
      </c>
      <c r="AH626" s="13" t="n">
        <v>-0.030044</v>
      </c>
      <c r="AI626" s="13" t="n">
        <v>0.00127</v>
      </c>
      <c r="AJ626" s="13" t="n">
        <v>-0.144633</v>
      </c>
      <c r="AK626" s="13" t="n">
        <v>-0.021804</v>
      </c>
      <c r="AL626" s="13" t="n">
        <v>-0.037241</v>
      </c>
      <c r="AM626" s="13" t="n">
        <v>-0.028812</v>
      </c>
      <c r="AN626" s="13" t="n">
        <v>-0.018685</v>
      </c>
      <c r="AO626" s="13" t="n">
        <v>-0.070306</v>
      </c>
      <c r="AP626" s="13" t="n">
        <v>-0.023996</v>
      </c>
      <c r="AQ626" s="13" t="n">
        <v>0.116037</v>
      </c>
      <c r="AR626" s="13" t="n">
        <v>0.002195</v>
      </c>
      <c r="AS626" s="13" t="n">
        <v>0.091323</v>
      </c>
      <c r="AT626" s="13" t="n">
        <v>0.007565</v>
      </c>
      <c r="AU626" s="13" t="n">
        <v>0.115242</v>
      </c>
      <c r="AV626" s="13" t="n">
        <v>-0.081389</v>
      </c>
      <c r="AW626" s="13" t="n">
        <v>-0.306774</v>
      </c>
      <c r="AX626" s="13" t="n">
        <v>0.027907</v>
      </c>
      <c r="AY626" s="13" t="n">
        <v>0.100194</v>
      </c>
      <c r="AZ626" s="13" t="n">
        <v>-0.027615</v>
      </c>
      <c r="BA626" s="13" t="n">
        <v>0.027375</v>
      </c>
      <c r="BB626" s="13" t="n">
        <v>0.123881</v>
      </c>
      <c r="BC626" s="13" t="n">
        <v>0.096957</v>
      </c>
      <c r="BD626" s="13" t="n">
        <v>-0.024796</v>
      </c>
      <c r="BE626" s="13" t="n">
        <v>-0.021412</v>
      </c>
      <c r="BF626" s="13" t="n">
        <v>0.10188</v>
      </c>
      <c r="BG626" s="13" t="n">
        <v>0.068259</v>
      </c>
      <c r="BH626" s="13" t="n">
        <v>0.061033</v>
      </c>
      <c r="BI626" s="13" t="n">
        <v>-0.092506</v>
      </c>
      <c r="BJ626" s="13" t="n">
        <v>0.003352</v>
      </c>
      <c r="BK626" s="13" t="n">
        <v>-0.141827</v>
      </c>
      <c r="BM626" s="13" t="n">
        <v>0.010148</v>
      </c>
      <c r="BN626" s="13" t="n">
        <v>-0.066348</v>
      </c>
      <c r="BO626" s="13" t="n">
        <v>-0.121418</v>
      </c>
      <c r="BP626" s="13" t="n">
        <v>0.165635</v>
      </c>
      <c r="BQ626" s="13" t="n">
        <v>0.108631</v>
      </c>
      <c r="BR626" s="13" t="n">
        <v>0.022515</v>
      </c>
      <c r="BS626" s="13" t="n">
        <v>0.060034</v>
      </c>
      <c r="BT626" s="13" t="n">
        <v>0.042064</v>
      </c>
      <c r="BU626" s="13" t="n">
        <v>0.00853</v>
      </c>
      <c r="BV626" s="13" t="n">
        <v>0.014059</v>
      </c>
      <c r="BW626" s="13" t="n">
        <v>0.135594</v>
      </c>
      <c r="BX626" s="13" t="n">
        <v>0.068794</v>
      </c>
      <c r="BY626" s="13" t="n">
        <v>-0.002337</v>
      </c>
      <c r="BZ626" s="13" t="n">
        <v>0.034689</v>
      </c>
      <c r="CA626" s="13" t="n">
        <v>-0.020006</v>
      </c>
      <c r="CB626" s="13" t="n">
        <v>0.043697</v>
      </c>
      <c r="CC626" s="13" t="n">
        <v>-0.020314</v>
      </c>
      <c r="CD626" s="13" t="n">
        <v>0.05157</v>
      </c>
      <c r="CE626" s="13" t="n">
        <v>-0.008614</v>
      </c>
      <c r="CF626" s="13" t="n">
        <v>0.031631</v>
      </c>
      <c r="CG626" s="13" t="n">
        <v>-0.042971</v>
      </c>
      <c r="CH626" s="13" t="n">
        <v>0.047924</v>
      </c>
      <c r="CI626" s="13" t="n">
        <v>-0.063866</v>
      </c>
      <c r="CJ626" s="13" t="n">
        <v>0.003966</v>
      </c>
      <c r="CK626" s="13" t="n">
        <v>-0.127141</v>
      </c>
      <c r="CL626" s="13" t="n">
        <v>0.001103</v>
      </c>
      <c r="CM626" s="13" t="n">
        <v>0.001259</v>
      </c>
      <c r="CN626" s="13" t="n">
        <v>-0.107022</v>
      </c>
      <c r="CO626" s="13" t="n">
        <v>-0.028824</v>
      </c>
      <c r="CP626" s="13" t="n">
        <v>-0.072625</v>
      </c>
      <c r="CQ626" s="13" t="n">
        <v>0.130842</v>
      </c>
      <c r="CR626" s="13" t="n">
        <v>-0.025181</v>
      </c>
      <c r="CS626" s="13" t="n">
        <v>-0.091353</v>
      </c>
      <c r="CT626" s="13" t="n">
        <v>0.057844</v>
      </c>
      <c r="CU626" s="13" t="n">
        <v>0.043218</v>
      </c>
      <c r="CV626" s="13" t="n">
        <v>-0.053526</v>
      </c>
      <c r="CW626" s="13" t="n">
        <v>0.096917</v>
      </c>
      <c r="CX626" s="13" t="n">
        <v>-0.024248</v>
      </c>
      <c r="CY626" s="13" t="n">
        <v>0.012549</v>
      </c>
      <c r="CZ626" s="13" t="n">
        <v>-0.018976</v>
      </c>
      <c r="DA626" s="13" t="n">
        <v>0.00158</v>
      </c>
      <c r="DB626" s="13" t="n">
        <v>0.08151</v>
      </c>
      <c r="DC626" s="13" t="n">
        <v>0.012495</v>
      </c>
      <c r="DD626" s="13" t="n">
        <v>-0.024647</v>
      </c>
      <c r="DE626" s="13" t="n">
        <v>-0.058736</v>
      </c>
      <c r="DF626" s="13" t="n">
        <v>-0.06088</v>
      </c>
      <c r="DG626" s="13" t="n">
        <v>0.098774</v>
      </c>
      <c r="DH626" s="13" t="n">
        <v>0.08847</v>
      </c>
      <c r="DI626" s="13" t="n">
        <v>-0.016905</v>
      </c>
      <c r="DJ626" s="13" t="n">
        <v>0.070309</v>
      </c>
      <c r="DK626" s="13" t="n">
        <v>0.038473</v>
      </c>
      <c r="DL626" s="13" t="n">
        <v>-0.057327</v>
      </c>
      <c r="DM626" s="13" t="n">
        <v>0.025533</v>
      </c>
      <c r="DN626" s="13" t="n">
        <v>-0.006069</v>
      </c>
      <c r="DO626" s="13" t="n">
        <v>0.032133</v>
      </c>
      <c r="DP626" s="13" t="n">
        <v>0.017784</v>
      </c>
      <c r="DQ626" s="13" t="n">
        <v>0.034516</v>
      </c>
      <c r="DR626" s="13" t="n">
        <v>-0.010065</v>
      </c>
      <c r="DS626" s="13" t="n">
        <v>0.097341</v>
      </c>
      <c r="DT626" s="13" t="n">
        <v>-0.082651</v>
      </c>
      <c r="DV626" s="13" t="n">
        <v>0.009026</v>
      </c>
      <c r="DW626" s="13" t="n">
        <v>-0.072733</v>
      </c>
      <c r="DX626" s="13" t="n">
        <v>-0.13964</v>
      </c>
      <c r="DY626" s="13" t="n">
        <v>0.181242</v>
      </c>
      <c r="DZ626" s="13" t="n">
        <v>0.100358</v>
      </c>
      <c r="EA626" s="13" t="n">
        <v>0.023159</v>
      </c>
      <c r="EB626" s="13" t="n">
        <v>0.053911</v>
      </c>
      <c r="EC626" s="13" t="n">
        <v>0.040966</v>
      </c>
      <c r="ED626" s="13" t="n">
        <v>0.005233</v>
      </c>
      <c r="EE626" s="13" t="n">
        <v>0.019264</v>
      </c>
      <c r="EF626" s="13" t="n">
        <v>0.135549</v>
      </c>
      <c r="EG626" s="13" t="n">
        <v>0.067697</v>
      </c>
      <c r="EH626" s="13" t="n">
        <v>0.004164</v>
      </c>
      <c r="EI626" s="13" t="n">
        <v>0.031611</v>
      </c>
      <c r="EJ626" s="13" t="n">
        <v>-0.019813</v>
      </c>
      <c r="EK626" s="13" t="n">
        <v>0.037602</v>
      </c>
      <c r="EL626" s="13" t="n">
        <v>-0.018649</v>
      </c>
      <c r="EM626" s="13" t="n">
        <v>0.047074</v>
      </c>
      <c r="EN626" s="13" t="n">
        <v>-0.012965</v>
      </c>
      <c r="EO626" s="13" t="n">
        <v>0.026925</v>
      </c>
      <c r="EP626" s="13" t="n">
        <v>-0.043898</v>
      </c>
      <c r="EQ626" s="13" t="n">
        <v>0.049157</v>
      </c>
      <c r="ER626" s="13" t="n">
        <v>-0.074862</v>
      </c>
      <c r="ES626" s="13" t="n">
        <v>0.009118</v>
      </c>
      <c r="ET626" s="13" t="n">
        <v>-0.133336</v>
      </c>
      <c r="EU626" s="13" t="n">
        <v>-0.004978</v>
      </c>
      <c r="EV626" s="13" t="n">
        <v>0.001746</v>
      </c>
      <c r="EW626" s="13" t="n">
        <v>-0.124799</v>
      </c>
      <c r="EX626" s="13" t="n">
        <v>-0.039308</v>
      </c>
      <c r="EY626" s="13" t="n">
        <v>-0.070351</v>
      </c>
      <c r="EZ626" s="13" t="n">
        <v>0.130499</v>
      </c>
      <c r="FA626" s="13" t="n">
        <v>-0.023216</v>
      </c>
      <c r="FB626" s="13" t="n">
        <v>-0.090202</v>
      </c>
      <c r="FC626" s="13" t="n">
        <v>0.053736</v>
      </c>
      <c r="FD626" s="13" t="n">
        <v>0.048669</v>
      </c>
      <c r="FE626" s="13" t="n">
        <v>-0.052265</v>
      </c>
      <c r="FF626" s="13" t="n">
        <v>0.117259</v>
      </c>
      <c r="FG626" s="13" t="n">
        <v>-0.019842</v>
      </c>
      <c r="FH626" s="13" t="n">
        <v>0.012199</v>
      </c>
      <c r="FI626" s="13" t="n">
        <v>-0.009812</v>
      </c>
      <c r="FJ626" s="13" t="n">
        <v>0.008894</v>
      </c>
      <c r="FK626" s="13" t="n">
        <v>0.090874</v>
      </c>
      <c r="FL626" s="13" t="n">
        <v>0.014205</v>
      </c>
      <c r="FM626" s="13" t="n">
        <v>-0.019595</v>
      </c>
      <c r="FN626" s="13" t="n">
        <v>-0.061965</v>
      </c>
      <c r="FO626" s="13" t="n">
        <v>-0.063279</v>
      </c>
      <c r="FP626" s="13" t="n">
        <v>0.099242</v>
      </c>
      <c r="FQ626" s="13" t="n">
        <v>0.096129</v>
      </c>
      <c r="FR626" s="13" t="n">
        <v>-0.01973</v>
      </c>
      <c r="FS626" s="13" t="n">
        <v>0.076137</v>
      </c>
      <c r="FT626" s="13" t="n">
        <v>0.039414</v>
      </c>
      <c r="FU626" s="13" t="n">
        <v>-0.059407</v>
      </c>
      <c r="FV626" s="13" t="n">
        <v>0.019381</v>
      </c>
      <c r="FW626" s="13" t="n">
        <v>-0.010354</v>
      </c>
      <c r="FX626" s="13" t="n">
        <v>0.033709</v>
      </c>
      <c r="FY626" s="13" t="n">
        <v>0.014427</v>
      </c>
      <c r="FZ626" s="13" t="n">
        <v>0.029627</v>
      </c>
      <c r="GA626" s="13" t="n">
        <v>-0.006623</v>
      </c>
      <c r="GB626" s="13" t="n">
        <v>0.091114</v>
      </c>
      <c r="GC626" s="13" t="n">
        <v>-0.075772</v>
      </c>
    </row>
    <row r="627" customFormat="false" ht="15" hidden="false" customHeight="false" outlineLevel="0" collapsed="false">
      <c r="B627" s="8" t="str">
        <f aca="false">Deals!B627</f>
        <v>Lci Industries</v>
      </c>
      <c r="C627" s="12" t="n">
        <v>1</v>
      </c>
      <c r="D627" s="13" t="n">
        <v>0.007841</v>
      </c>
      <c r="E627" s="13" t="n">
        <v>-0.10577</v>
      </c>
      <c r="F627" s="13" t="n">
        <v>-0.301088</v>
      </c>
      <c r="G627" s="13" t="n">
        <v>0.297621</v>
      </c>
      <c r="H627" s="13" t="n">
        <v>0.140798</v>
      </c>
      <c r="I627" s="13" t="n">
        <v>0.168806</v>
      </c>
      <c r="J627" s="13" t="n">
        <v>0.094103</v>
      </c>
      <c r="K627" s="13" t="n">
        <v>-0.096741</v>
      </c>
      <c r="L627" s="13" t="n">
        <v>-0.057995</v>
      </c>
      <c r="M627" s="13" t="n">
        <v>0.031706</v>
      </c>
      <c r="N627" s="13" t="n">
        <v>0.147</v>
      </c>
      <c r="O627" s="13" t="n">
        <v>0.036969</v>
      </c>
      <c r="P627" s="13" t="n">
        <v>-0.002313</v>
      </c>
      <c r="Q627" s="13" t="n">
        <v>0.089349</v>
      </c>
      <c r="R627" s="13" t="n">
        <v>-0.056123</v>
      </c>
      <c r="S627" s="13" t="n">
        <v>0.107499</v>
      </c>
      <c r="T627" s="13" t="n">
        <v>0.017406</v>
      </c>
      <c r="U627" s="13" t="n">
        <v>-0.112244</v>
      </c>
      <c r="V627" s="13" t="n">
        <v>0.109572</v>
      </c>
      <c r="W627" s="13" t="n">
        <v>-0.028528</v>
      </c>
      <c r="X627" s="13" t="n">
        <v>-0.043273</v>
      </c>
      <c r="Y627" s="13" t="n">
        <v>0.037213</v>
      </c>
      <c r="Z627" s="13" t="n">
        <v>0.090447</v>
      </c>
      <c r="AA627" s="13" t="n">
        <v>0.029553</v>
      </c>
      <c r="AB627" s="13" t="n">
        <v>-0.20979</v>
      </c>
      <c r="AC627" s="13" t="n">
        <v>0.01096</v>
      </c>
      <c r="AD627" s="13" t="n">
        <v>-0.159091</v>
      </c>
      <c r="AE627" s="13" t="n">
        <v>-0.062518</v>
      </c>
      <c r="AF627" s="13" t="n">
        <v>0.228113</v>
      </c>
      <c r="AG627" s="13" t="n">
        <v>-0.055137</v>
      </c>
      <c r="AH627" s="13" t="n">
        <v>0.207454</v>
      </c>
      <c r="AI627" s="13" t="n">
        <v>-0.142276</v>
      </c>
      <c r="AJ627" s="13" t="n">
        <v>-0.124364</v>
      </c>
      <c r="AK627" s="13" t="n">
        <v>0.045831</v>
      </c>
      <c r="AL627" s="13" t="n">
        <v>-0.068325</v>
      </c>
      <c r="AM627" s="13" t="n">
        <v>-0.064839</v>
      </c>
      <c r="AN627" s="13" t="n">
        <v>0.213845</v>
      </c>
      <c r="AO627" s="13" t="n">
        <v>0.005258</v>
      </c>
      <c r="AP627" s="13" t="n">
        <v>-0.016754</v>
      </c>
      <c r="AQ627" s="13" t="n">
        <v>0.028124</v>
      </c>
      <c r="AR627" s="13" t="n">
        <v>-0.043555</v>
      </c>
      <c r="AS627" s="13" t="n">
        <v>0.169567</v>
      </c>
      <c r="AT627" s="13" t="n">
        <v>0.078427</v>
      </c>
      <c r="AU627" s="13" t="n">
        <v>-0.072943</v>
      </c>
      <c r="AV627" s="13" t="n">
        <v>-0.062739</v>
      </c>
      <c r="AW627" s="13" t="n">
        <v>-0.076052</v>
      </c>
      <c r="AX627" s="13" t="n">
        <v>0.009863</v>
      </c>
      <c r="AY627" s="13" t="n">
        <v>0.158511</v>
      </c>
      <c r="AZ627" s="13" t="n">
        <v>-0.114788</v>
      </c>
      <c r="BA627" s="13" t="n">
        <v>0.132099</v>
      </c>
      <c r="BB627" s="13" t="n">
        <v>-0.014844</v>
      </c>
      <c r="BC627" s="13" t="n">
        <v>-0.155046</v>
      </c>
      <c r="BD627" s="13" t="n">
        <v>0.06684</v>
      </c>
      <c r="BE627" s="13" t="n">
        <v>-0.059155</v>
      </c>
      <c r="BF627" s="13" t="n">
        <v>0.128748</v>
      </c>
      <c r="BG627" s="13" t="n">
        <v>0.018853</v>
      </c>
      <c r="BH627" s="13" t="n">
        <v>0.022912</v>
      </c>
      <c r="BI627" s="13" t="n">
        <v>-0.076821</v>
      </c>
      <c r="BJ627" s="13" t="n">
        <v>0.095974</v>
      </c>
      <c r="BK627" s="13" t="n">
        <v>-0.144193</v>
      </c>
      <c r="BM627" s="13" t="n">
        <v>-0.011484</v>
      </c>
      <c r="BN627" s="13" t="n">
        <v>-0.068037</v>
      </c>
      <c r="BO627" s="13" t="n">
        <v>-0.187323</v>
      </c>
      <c r="BP627" s="13" t="n">
        <v>0.135259</v>
      </c>
      <c r="BQ627" s="13" t="n">
        <v>0.091913</v>
      </c>
      <c r="BR627" s="13" t="n">
        <v>0.012826</v>
      </c>
      <c r="BS627" s="13" t="n">
        <v>0.037942</v>
      </c>
      <c r="BT627" s="13" t="n">
        <v>0.055215</v>
      </c>
      <c r="BU627" s="13" t="n">
        <v>-0.011854</v>
      </c>
      <c r="BV627" s="13" t="n">
        <v>0.020769</v>
      </c>
      <c r="BW627" s="13" t="n">
        <v>0.176056</v>
      </c>
      <c r="BX627" s="13" t="n">
        <v>0.08836</v>
      </c>
      <c r="BY627" s="13" t="n">
        <v>0.00942</v>
      </c>
      <c r="BZ627" s="13" t="n">
        <v>0.079959</v>
      </c>
      <c r="CA627" s="13" t="n">
        <v>0.025467</v>
      </c>
      <c r="CB627" s="13" t="n">
        <v>0.039993</v>
      </c>
      <c r="CC627" s="13" t="n">
        <v>-0.007853</v>
      </c>
      <c r="CD627" s="13" t="n">
        <v>0.001045</v>
      </c>
      <c r="CE627" s="13" t="n">
        <v>-0.008307</v>
      </c>
      <c r="CF627" s="13" t="n">
        <v>0.01354</v>
      </c>
      <c r="CG627" s="13" t="n">
        <v>-0.039939</v>
      </c>
      <c r="CH627" s="13" t="n">
        <v>0.038484</v>
      </c>
      <c r="CI627" s="13" t="n">
        <v>-0.021291</v>
      </c>
      <c r="CJ627" s="13" t="n">
        <v>0.044855</v>
      </c>
      <c r="CK627" s="13" t="n">
        <v>-0.101419</v>
      </c>
      <c r="CL627" s="13" t="n">
        <v>0.005679</v>
      </c>
      <c r="CM627" s="13" t="n">
        <v>0.008371</v>
      </c>
      <c r="CN627" s="13" t="n">
        <v>-0.076092</v>
      </c>
      <c r="CO627" s="13" t="n">
        <v>0.009316</v>
      </c>
      <c r="CP627" s="13" t="n">
        <v>-0.073263</v>
      </c>
      <c r="CQ627" s="13" t="n">
        <v>0.117887</v>
      </c>
      <c r="CR627" s="13" t="n">
        <v>-0.03435</v>
      </c>
      <c r="CS627" s="13" t="n">
        <v>-0.091984</v>
      </c>
      <c r="CT627" s="13" t="n">
        <v>0.09267</v>
      </c>
      <c r="CU627" s="13" t="n">
        <v>0.054291</v>
      </c>
      <c r="CV627" s="13" t="n">
        <v>-0.075471</v>
      </c>
      <c r="CW627" s="13" t="n">
        <v>0.127305</v>
      </c>
      <c r="CX627" s="13" t="n">
        <v>-0.012527</v>
      </c>
      <c r="CY627" s="13" t="n">
        <v>-0.00927</v>
      </c>
      <c r="CZ627" s="13" t="n">
        <v>-0.004757</v>
      </c>
      <c r="DA627" s="13" t="n">
        <v>-0.021191</v>
      </c>
      <c r="DB627" s="13" t="n">
        <v>0.089021</v>
      </c>
      <c r="DC627" s="13" t="n">
        <v>0.032669</v>
      </c>
      <c r="DD627" s="13" t="n">
        <v>-0.044226</v>
      </c>
      <c r="DE627" s="13" t="n">
        <v>-0.046387</v>
      </c>
      <c r="DF627" s="13" t="n">
        <v>-0.06206</v>
      </c>
      <c r="DG627" s="13" t="n">
        <v>0.074219</v>
      </c>
      <c r="DH627" s="13" t="n">
        <v>0.108568</v>
      </c>
      <c r="DI627" s="13" t="n">
        <v>-0.030991</v>
      </c>
      <c r="DJ627" s="13" t="n">
        <v>0.05521</v>
      </c>
      <c r="DK627" s="13" t="n">
        <v>0.028812</v>
      </c>
      <c r="DL627" s="13" t="n">
        <v>-0.062882</v>
      </c>
      <c r="DM627" s="13" t="n">
        <v>0.051154</v>
      </c>
      <c r="DN627" s="13" t="n">
        <v>-0.00855</v>
      </c>
      <c r="DO627" s="13" t="n">
        <v>0.060491</v>
      </c>
      <c r="DP627" s="13" t="n">
        <v>-0.020629</v>
      </c>
      <c r="DQ627" s="13" t="n">
        <v>0.023503</v>
      </c>
      <c r="DR627" s="13" t="n">
        <v>-0.027289</v>
      </c>
      <c r="DS627" s="13" t="n">
        <v>0.111932</v>
      </c>
      <c r="DT627" s="13" t="n">
        <v>-0.079098</v>
      </c>
      <c r="DV627" s="13" t="n">
        <v>-0.009539</v>
      </c>
      <c r="DW627" s="13" t="n">
        <v>-0.071545</v>
      </c>
      <c r="DX627" s="13" t="n">
        <v>-0.192857</v>
      </c>
      <c r="DY627" s="13" t="n">
        <v>0.14683</v>
      </c>
      <c r="DZ627" s="13" t="n">
        <v>0.098247</v>
      </c>
      <c r="EA627" s="13" t="n">
        <v>0.014031</v>
      </c>
      <c r="EB627" s="13" t="n">
        <v>0.039286</v>
      </c>
      <c r="EC627" s="13" t="n">
        <v>0.050398</v>
      </c>
      <c r="ED627" s="13" t="n">
        <v>-0.010098</v>
      </c>
      <c r="EE627" s="13" t="n">
        <v>0.031145</v>
      </c>
      <c r="EF627" s="13" t="n">
        <v>0.183067</v>
      </c>
      <c r="EG627" s="13" t="n">
        <v>0.08896</v>
      </c>
      <c r="EH627" s="13" t="n">
        <v>0.013987</v>
      </c>
      <c r="EI627" s="13" t="n">
        <v>0.089016</v>
      </c>
      <c r="EJ627" s="13" t="n">
        <v>0.028616</v>
      </c>
      <c r="EK627" s="13" t="n">
        <v>0.03792</v>
      </c>
      <c r="EL627" s="13" t="n">
        <v>-0.009349</v>
      </c>
      <c r="EM627" s="13" t="n">
        <v>0.003632</v>
      </c>
      <c r="EN627" s="13" t="n">
        <v>-0.007576</v>
      </c>
      <c r="EO627" s="13" t="n">
        <v>0.0162</v>
      </c>
      <c r="EP627" s="13" t="n">
        <v>-0.038653</v>
      </c>
      <c r="EQ627" s="13" t="n">
        <v>0.035353</v>
      </c>
      <c r="ER627" s="13" t="n">
        <v>-0.023202</v>
      </c>
      <c r="ES627" s="13" t="n">
        <v>0.045936</v>
      </c>
      <c r="ET627" s="13" t="n">
        <v>-0.099006</v>
      </c>
      <c r="EU627" s="13" t="n">
        <v>-0.001334</v>
      </c>
      <c r="EV627" s="13" t="n">
        <v>0.010422</v>
      </c>
      <c r="EW627" s="13" t="n">
        <v>-0.081153</v>
      </c>
      <c r="EX627" s="13" t="n">
        <v>0.007554</v>
      </c>
      <c r="EY627" s="13" t="n">
        <v>-0.063068</v>
      </c>
      <c r="EZ627" s="13" t="n">
        <v>0.12091</v>
      </c>
      <c r="FA627" s="13" t="n">
        <v>-0.033799</v>
      </c>
      <c r="FB627" s="13" t="n">
        <v>-0.094081</v>
      </c>
      <c r="FC627" s="13" t="n">
        <v>0.091652</v>
      </c>
      <c r="FD627" s="13" t="n">
        <v>0.062795</v>
      </c>
      <c r="FE627" s="13" t="n">
        <v>-0.069898</v>
      </c>
      <c r="FF627" s="13" t="n">
        <v>0.136796</v>
      </c>
      <c r="FG627" s="13" t="n">
        <v>-0.019023</v>
      </c>
      <c r="FH627" s="13" t="n">
        <v>-0.011326</v>
      </c>
      <c r="FI627" s="13" t="n">
        <v>-0.003019</v>
      </c>
      <c r="FJ627" s="13" t="n">
        <v>-0.022705</v>
      </c>
      <c r="FK627" s="13" t="n">
        <v>0.084591</v>
      </c>
      <c r="FL627" s="13" t="n">
        <v>0.036865</v>
      </c>
      <c r="FM627" s="13" t="n">
        <v>-0.046647</v>
      </c>
      <c r="FN627" s="13" t="n">
        <v>-0.049839</v>
      </c>
      <c r="FO627" s="13" t="n">
        <v>-0.066086</v>
      </c>
      <c r="FP627" s="13" t="n">
        <v>0.082842</v>
      </c>
      <c r="FQ627" s="13" t="n">
        <v>0.115153</v>
      </c>
      <c r="FR627" s="13" t="n">
        <v>-0.037422</v>
      </c>
      <c r="FS627" s="13" t="n">
        <v>0.047999</v>
      </c>
      <c r="FT627" s="13" t="n">
        <v>0.024713</v>
      </c>
      <c r="FU627" s="13" t="n">
        <v>-0.074428</v>
      </c>
      <c r="FV627" s="13" t="n">
        <v>0.050026</v>
      </c>
      <c r="FW627" s="13" t="n">
        <v>-0.009515</v>
      </c>
      <c r="FX627" s="13" t="n">
        <v>0.060442</v>
      </c>
      <c r="FY627" s="13" t="n">
        <v>-0.020796</v>
      </c>
      <c r="FZ627" s="13" t="n">
        <v>0.019958</v>
      </c>
      <c r="GA627" s="13" t="n">
        <v>-0.025874</v>
      </c>
      <c r="GB627" s="13" t="n">
        <v>0.113772</v>
      </c>
      <c r="GC627" s="13" t="n">
        <v>-0.072511</v>
      </c>
    </row>
    <row r="628" customFormat="false" ht="15" hidden="false" customHeight="false" outlineLevel="0" collapsed="false">
      <c r="B628" s="8" t="str">
        <f aca="false">Deals!B628</f>
        <v>Digi International Inc.</v>
      </c>
      <c r="C628" s="12" t="n">
        <v>1</v>
      </c>
      <c r="D628" s="13" t="n">
        <v>-0.108352</v>
      </c>
      <c r="E628" s="13" t="n">
        <v>-0.162025</v>
      </c>
      <c r="F628" s="13" t="n">
        <v>-0.279456</v>
      </c>
      <c r="G628" s="13" t="n">
        <v>0.189727</v>
      </c>
      <c r="H628" s="13" t="n">
        <v>-0.019383</v>
      </c>
      <c r="I628" s="13" t="n">
        <v>0.046721</v>
      </c>
      <c r="J628" s="13" t="n">
        <v>0.040343</v>
      </c>
      <c r="K628" s="13" t="n">
        <v>0.123762</v>
      </c>
      <c r="L628" s="13" t="n">
        <v>0.147577</v>
      </c>
      <c r="M628" s="13" t="n">
        <v>-0.057582</v>
      </c>
      <c r="N628" s="13" t="n">
        <v>0.164969</v>
      </c>
      <c r="O628" s="13" t="n">
        <v>0.101399</v>
      </c>
      <c r="P628" s="13" t="n">
        <v>-0.022751</v>
      </c>
      <c r="Q628" s="13" t="n">
        <v>0.264754</v>
      </c>
      <c r="R628" s="13" t="n">
        <v>-0.187072</v>
      </c>
      <c r="S628" s="13" t="n">
        <v>-0.058978</v>
      </c>
      <c r="T628" s="13" t="n">
        <v>0.060996</v>
      </c>
      <c r="U628" s="13" t="n">
        <v>0.060654</v>
      </c>
      <c r="V628" s="13" t="n">
        <v>0.028344</v>
      </c>
      <c r="W628" s="13" t="n">
        <v>0.062863</v>
      </c>
      <c r="X628" s="13" t="n">
        <v>-0.043676</v>
      </c>
      <c r="Y628" s="13" t="n">
        <v>0.025214</v>
      </c>
      <c r="Z628" s="13" t="n">
        <v>-0.000928</v>
      </c>
      <c r="AA628" s="13" t="n">
        <v>0.141198</v>
      </c>
      <c r="AB628" s="13" t="n">
        <v>-0.090761</v>
      </c>
      <c r="AC628" s="13" t="n">
        <v>-0.101164</v>
      </c>
      <c r="AD628" s="13" t="n">
        <v>0.071713</v>
      </c>
      <c r="AE628" s="13" t="n">
        <v>-0.120818</v>
      </c>
      <c r="AF628" s="13" t="n">
        <v>0.168076</v>
      </c>
      <c r="AG628" s="13" t="n">
        <v>0.095928</v>
      </c>
      <c r="AH628" s="13" t="n">
        <v>0.176301</v>
      </c>
      <c r="AI628" s="13" t="n">
        <v>0.162162</v>
      </c>
      <c r="AJ628" s="13" t="n">
        <v>0.044095</v>
      </c>
      <c r="AK628" s="13" t="n">
        <v>0.166618</v>
      </c>
      <c r="AL628" s="13" t="n">
        <v>0.053062</v>
      </c>
      <c r="AM628" s="13" t="n">
        <v>-0.139393</v>
      </c>
      <c r="AN628" s="13" t="n">
        <v>-0.070041</v>
      </c>
      <c r="AO628" s="13" t="n">
        <v>-0.018241</v>
      </c>
      <c r="AP628" s="13" t="n">
        <v>0.00929</v>
      </c>
      <c r="AQ628" s="13" t="n">
        <v>-0.104513</v>
      </c>
      <c r="AR628" s="13" t="n">
        <v>0.191976</v>
      </c>
      <c r="AS628" s="13" t="n">
        <v>0.095688</v>
      </c>
      <c r="AT628" s="13" t="n">
        <v>0.064483</v>
      </c>
      <c r="AU628" s="13" t="n">
        <v>-0.203911</v>
      </c>
      <c r="AV628" s="13" t="n">
        <v>-0.191132</v>
      </c>
      <c r="AW628" s="13" t="n">
        <v>-0.067407</v>
      </c>
      <c r="AX628" s="13" t="n">
        <v>-0.065131</v>
      </c>
      <c r="AY628" s="13" t="n">
        <v>0.104503</v>
      </c>
      <c r="AZ628" s="13" t="n">
        <v>-0.065</v>
      </c>
      <c r="BA628" s="13" t="n">
        <v>0.215961</v>
      </c>
      <c r="BB628" s="13" t="n">
        <v>0.080176</v>
      </c>
      <c r="BC628" s="13" t="n">
        <v>-0.039775</v>
      </c>
      <c r="BD628" s="13" t="n">
        <v>-0.205479</v>
      </c>
      <c r="BE628" s="13" t="n">
        <v>-0.058703</v>
      </c>
      <c r="BF628" s="13" t="n">
        <v>0.19058</v>
      </c>
      <c r="BG628" s="13" t="n">
        <v>0.079121</v>
      </c>
      <c r="BH628" s="13" t="n">
        <v>-0.065513</v>
      </c>
      <c r="BI628" s="13" t="n">
        <v>0.052307</v>
      </c>
      <c r="BJ628" s="13" t="n">
        <v>0.146703</v>
      </c>
      <c r="BK628" s="13" t="n">
        <v>-0.090006</v>
      </c>
      <c r="BM628" s="13" t="n">
        <v>-0.045625</v>
      </c>
      <c r="BN628" s="13" t="n">
        <v>-0.043519</v>
      </c>
      <c r="BO628" s="13" t="n">
        <v>-0.218547</v>
      </c>
      <c r="BP628" s="13" t="n">
        <v>0.151495</v>
      </c>
      <c r="BQ628" s="13" t="n">
        <v>0.062274</v>
      </c>
      <c r="BR628" s="13" t="n">
        <v>0.065998</v>
      </c>
      <c r="BS628" s="13" t="n">
        <v>0.032659</v>
      </c>
      <c r="BT628" s="13" t="n">
        <v>0.037787</v>
      </c>
      <c r="BU628" s="13" t="n">
        <v>-0.042142</v>
      </c>
      <c r="BV628" s="13" t="n">
        <v>-0.004441</v>
      </c>
      <c r="BW628" s="13" t="n">
        <v>0.199117</v>
      </c>
      <c r="BX628" s="13" t="n">
        <v>0.093959</v>
      </c>
      <c r="BY628" s="13" t="n">
        <v>0.082666</v>
      </c>
      <c r="BZ628" s="13" t="n">
        <v>0.106119</v>
      </c>
      <c r="CA628" s="13" t="n">
        <v>0.018588</v>
      </c>
      <c r="CB628" s="13" t="n">
        <v>0.017138</v>
      </c>
      <c r="CC628" s="13" t="n">
        <v>0.008568</v>
      </c>
      <c r="CD628" s="13" t="n">
        <v>0.015969</v>
      </c>
      <c r="CE628" s="13" t="n">
        <v>-0.039027</v>
      </c>
      <c r="CF628" s="13" t="n">
        <v>0.042598</v>
      </c>
      <c r="CG628" s="13" t="n">
        <v>-0.036639</v>
      </c>
      <c r="CH628" s="13" t="n">
        <v>0.012365</v>
      </c>
      <c r="CI628" s="13" t="n">
        <v>-0.039551</v>
      </c>
      <c r="CJ628" s="13" t="n">
        <v>0.022606</v>
      </c>
      <c r="CK628" s="13" t="n">
        <v>-0.101461</v>
      </c>
      <c r="CL628" s="13" t="n">
        <v>0.008251</v>
      </c>
      <c r="CM628" s="13" t="n">
        <v>0.005535</v>
      </c>
      <c r="CN628" s="13" t="n">
        <v>-0.100427</v>
      </c>
      <c r="CO628" s="13" t="n">
        <v>-0.009566</v>
      </c>
      <c r="CP628" s="13" t="n">
        <v>-0.039563</v>
      </c>
      <c r="CQ628" s="13" t="n">
        <v>0.078731</v>
      </c>
      <c r="CR628" s="13" t="n">
        <v>0.007907</v>
      </c>
      <c r="CS628" s="13" t="n">
        <v>-0.073666</v>
      </c>
      <c r="CT628" s="13" t="n">
        <v>0.089828</v>
      </c>
      <c r="CU628" s="13" t="n">
        <v>0.005661</v>
      </c>
      <c r="CV628" s="13" t="n">
        <v>-0.051979</v>
      </c>
      <c r="CW628" s="13" t="n">
        <v>0.137687</v>
      </c>
      <c r="CX628" s="13" t="n">
        <v>-0.037377</v>
      </c>
      <c r="CY628" s="13" t="n">
        <v>-0.070433</v>
      </c>
      <c r="CZ628" s="13" t="n">
        <v>-0.013914</v>
      </c>
      <c r="DA628" s="13" t="n">
        <v>0.032692</v>
      </c>
      <c r="DB628" s="13" t="n">
        <v>0.055486</v>
      </c>
      <c r="DC628" s="13" t="n">
        <v>0.039656</v>
      </c>
      <c r="DD628" s="13" t="n">
        <v>-0.104754</v>
      </c>
      <c r="DE628" s="13" t="n">
        <v>-0.065225</v>
      </c>
      <c r="DF628" s="13" t="n">
        <v>-0.07957</v>
      </c>
      <c r="DG628" s="13" t="n">
        <v>0.107235</v>
      </c>
      <c r="DH628" s="13" t="n">
        <v>0.146642</v>
      </c>
      <c r="DI628" s="13" t="n">
        <v>-0.03506</v>
      </c>
      <c r="DJ628" s="13" t="n">
        <v>0.117399</v>
      </c>
      <c r="DK628" s="13" t="n">
        <v>0.008684</v>
      </c>
      <c r="DL628" s="13" t="n">
        <v>-0.07102</v>
      </c>
      <c r="DM628" s="13" t="n">
        <v>0.045414</v>
      </c>
      <c r="DN628" s="13" t="n">
        <v>-0.055948</v>
      </c>
      <c r="DO628" s="13" t="n">
        <v>0.143277</v>
      </c>
      <c r="DP628" s="13" t="n">
        <v>-0.025141</v>
      </c>
      <c r="DQ628" s="13" t="n">
        <v>-0.014124</v>
      </c>
      <c r="DR628" s="13" t="n">
        <v>-0.006188</v>
      </c>
      <c r="DS628" s="13" t="n">
        <v>0.094269</v>
      </c>
      <c r="DT628" s="13" t="n">
        <v>-0.072125</v>
      </c>
      <c r="DV628" s="13" t="n">
        <v>0.024118</v>
      </c>
      <c r="DW628" s="13" t="n">
        <v>-0.024067</v>
      </c>
      <c r="DX628" s="13" t="n">
        <v>-0.207119</v>
      </c>
      <c r="DY628" s="13" t="n">
        <v>0.179482</v>
      </c>
      <c r="DZ628" s="13" t="n">
        <v>0.096338</v>
      </c>
      <c r="EA628" s="13" t="n">
        <v>0.104619</v>
      </c>
      <c r="EB628" s="13" t="n">
        <v>0.108013</v>
      </c>
      <c r="EC628" s="13" t="n">
        <v>0.027407</v>
      </c>
      <c r="ED628" s="13" t="n">
        <v>-0.035766</v>
      </c>
      <c r="EE628" s="13" t="n">
        <v>-0.010274</v>
      </c>
      <c r="EF628" s="13" t="n">
        <v>0.240612</v>
      </c>
      <c r="EG628" s="13" t="n">
        <v>0.135557</v>
      </c>
      <c r="EH628" s="13" t="n">
        <v>0.145872</v>
      </c>
      <c r="EI628" s="13" t="n">
        <v>0.125412</v>
      </c>
      <c r="EJ628" s="13" t="n">
        <v>0.0025</v>
      </c>
      <c r="EK628" s="13" t="n">
        <v>-0.001835</v>
      </c>
      <c r="EL628" s="13" t="n">
        <v>0.008948</v>
      </c>
      <c r="EM628" s="13" t="n">
        <v>0.037328</v>
      </c>
      <c r="EN628" s="13" t="n">
        <v>-0.047931</v>
      </c>
      <c r="EO628" s="13" t="n">
        <v>0.038013</v>
      </c>
      <c r="EP628" s="13" t="n">
        <v>-0.047</v>
      </c>
      <c r="EQ628" s="13" t="n">
        <v>-0.012191</v>
      </c>
      <c r="ER628" s="13" t="n">
        <v>-0.05156</v>
      </c>
      <c r="ES628" s="13" t="n">
        <v>-0.025657</v>
      </c>
      <c r="ET628" s="13" t="n">
        <v>-0.103698</v>
      </c>
      <c r="EU628" s="13" t="n">
        <v>-0.011993</v>
      </c>
      <c r="EV628" s="13" t="n">
        <v>0.028031</v>
      </c>
      <c r="EW628" s="13" t="n">
        <v>-0.14847</v>
      </c>
      <c r="EX628" s="13" t="n">
        <v>-0.024898</v>
      </c>
      <c r="EY628" s="13" t="n">
        <v>-0.045521</v>
      </c>
      <c r="EZ628" s="13" t="n">
        <v>0.07809</v>
      </c>
      <c r="FA628" s="13" t="n">
        <v>0.017632</v>
      </c>
      <c r="FB628" s="13" t="n">
        <v>-0.123383</v>
      </c>
      <c r="FC628" s="13" t="n">
        <v>0.057189</v>
      </c>
      <c r="FD628" s="13" t="n">
        <v>-0.032158</v>
      </c>
      <c r="FE628" s="13" t="n">
        <v>-0.087071</v>
      </c>
      <c r="FF628" s="13" t="n">
        <v>0.220874</v>
      </c>
      <c r="FG628" s="13" t="n">
        <v>-0.049709</v>
      </c>
      <c r="FH628" s="13" t="n">
        <v>-0.092185</v>
      </c>
      <c r="FI628" s="13" t="n">
        <v>-0.017177</v>
      </c>
      <c r="FJ628" s="13" t="n">
        <v>0.009133</v>
      </c>
      <c r="FK628" s="13" t="n">
        <v>0.037347</v>
      </c>
      <c r="FL628" s="13" t="n">
        <v>0.020107</v>
      </c>
      <c r="FM628" s="13" t="n">
        <v>-0.117804</v>
      </c>
      <c r="FN628" s="13" t="n">
        <v>-0.082947</v>
      </c>
      <c r="FO628" s="13" t="n">
        <v>-0.087058</v>
      </c>
      <c r="FP628" s="13" t="n">
        <v>0.169079</v>
      </c>
      <c r="FQ628" s="13" t="n">
        <v>0.109784</v>
      </c>
      <c r="FR628" s="13" t="n">
        <v>-0.050656</v>
      </c>
      <c r="FS628" s="13" t="n">
        <v>0.102283</v>
      </c>
      <c r="FT628" s="13" t="n">
        <v>0.008975</v>
      </c>
      <c r="FU628" s="13" t="n">
        <v>-0.109011</v>
      </c>
      <c r="FV628" s="13" t="n">
        <v>0.046828</v>
      </c>
      <c r="FW628" s="13" t="n">
        <v>-0.062047</v>
      </c>
      <c r="FX628" s="13" t="n">
        <v>0.107094</v>
      </c>
      <c r="FY628" s="13" t="n">
        <v>-0.023277</v>
      </c>
      <c r="FZ628" s="13" t="n">
        <v>0.010234</v>
      </c>
      <c r="GA628" s="13" t="n">
        <v>0.017124</v>
      </c>
      <c r="GB628" s="13" t="n">
        <v>0.050459</v>
      </c>
      <c r="GC628" s="13" t="n">
        <v>-0.052297</v>
      </c>
    </row>
    <row r="629" customFormat="false" ht="15" hidden="false" customHeight="false" outlineLevel="0" collapsed="false">
      <c r="B629" s="8" t="str">
        <f aca="false">Deals!B629</f>
        <v>Open Text Corp</v>
      </c>
      <c r="C629" s="12" t="n">
        <v>1</v>
      </c>
      <c r="D629" s="13" t="n">
        <v>0.020876</v>
      </c>
      <c r="E629" s="13" t="n">
        <v>-0.068237</v>
      </c>
      <c r="F629" s="13" t="n">
        <v>-0.166985</v>
      </c>
      <c r="G629" s="13" t="n">
        <v>0.08677</v>
      </c>
      <c r="H629" s="13" t="n">
        <v>0.094598</v>
      </c>
      <c r="I629" s="13" t="n">
        <v>0.022629</v>
      </c>
      <c r="J629" s="13" t="n">
        <v>0.060028</v>
      </c>
      <c r="K629" s="13" t="n">
        <v>0.007773</v>
      </c>
      <c r="L629" s="13" t="n">
        <v>-0.069193</v>
      </c>
      <c r="M629" s="13" t="n">
        <v>-0.130445</v>
      </c>
      <c r="N629" s="13" t="n">
        <v>0.202559</v>
      </c>
      <c r="O629" s="13" t="n">
        <v>0.029205</v>
      </c>
      <c r="P629" s="13" t="n">
        <v>-0.014738</v>
      </c>
      <c r="Q629" s="13" t="n">
        <v>-0.004912</v>
      </c>
      <c r="R629" s="13" t="n">
        <v>0.070451</v>
      </c>
      <c r="S629" s="13" t="n">
        <v>-0.012786</v>
      </c>
      <c r="T629" s="13" t="n">
        <v>-0.002548</v>
      </c>
      <c r="U629" s="13" t="n">
        <v>0.081311</v>
      </c>
      <c r="V629" s="13" t="n">
        <v>0.02185</v>
      </c>
      <c r="W629" s="13" t="n">
        <v>0.056251</v>
      </c>
      <c r="X629" s="13" t="n">
        <v>-0.111071</v>
      </c>
      <c r="Y629" s="13" t="n">
        <v>0.033032</v>
      </c>
      <c r="Z629" s="13" t="n">
        <v>-0.058391</v>
      </c>
      <c r="AA629" s="13" t="n">
        <v>0.001476</v>
      </c>
      <c r="AB629" s="13" t="n">
        <v>0.008003</v>
      </c>
      <c r="AC629" s="13" t="n">
        <v>-0.091099</v>
      </c>
      <c r="AD629" s="13" t="n">
        <v>-0.025287</v>
      </c>
      <c r="AE629" s="13" t="n">
        <v>-0.055425</v>
      </c>
      <c r="AF629" s="13" t="n">
        <v>0.02397</v>
      </c>
      <c r="AG629" s="13" t="n">
        <v>-0.077298</v>
      </c>
      <c r="AH629" s="13" t="n">
        <v>0.080867</v>
      </c>
      <c r="AI629" s="13" t="n">
        <v>-0.230318</v>
      </c>
      <c r="AJ629" s="13" t="n">
        <v>-0.160102</v>
      </c>
      <c r="AK629" s="13" t="n">
        <v>0.094932</v>
      </c>
      <c r="AL629" s="13" t="n">
        <v>0.014853</v>
      </c>
      <c r="AM629" s="13" t="n">
        <v>0.00885</v>
      </c>
      <c r="AN629" s="13" t="n">
        <v>0.131916</v>
      </c>
      <c r="AO629" s="13" t="n">
        <v>0.024739</v>
      </c>
      <c r="AP629" s="13" t="n">
        <v>0.121291</v>
      </c>
      <c r="AQ629" s="13" t="n">
        <v>-0.017121</v>
      </c>
      <c r="AR629" s="13" t="n">
        <v>0.098443</v>
      </c>
      <c r="AS629" s="13" t="n">
        <v>-0.001682</v>
      </c>
      <c r="AT629" s="13" t="n">
        <v>0.033694</v>
      </c>
      <c r="AU629" s="13" t="n">
        <v>-0.062631</v>
      </c>
      <c r="AV629" s="13" t="n">
        <v>-0.128167</v>
      </c>
      <c r="AW629" s="13" t="n">
        <v>-0.048433</v>
      </c>
      <c r="AX629" s="13" t="n">
        <v>0.201796</v>
      </c>
      <c r="AY629" s="13" t="n">
        <v>0.046836</v>
      </c>
      <c r="AZ629" s="13" t="n">
        <v>0.037839</v>
      </c>
      <c r="BA629" s="13" t="n">
        <v>-0.117404</v>
      </c>
      <c r="BB629" s="13" t="n">
        <v>0.008833</v>
      </c>
      <c r="BC629" s="13" t="n">
        <v>-0.090652</v>
      </c>
      <c r="BD629" s="13" t="n">
        <v>-0.171623</v>
      </c>
      <c r="BE629" s="13" t="n">
        <v>0.027009</v>
      </c>
      <c r="BF629" s="13" t="n">
        <v>0.049601</v>
      </c>
      <c r="BG629" s="13" t="n">
        <v>0.009198</v>
      </c>
      <c r="BH629" s="13" t="n">
        <v>0.045883</v>
      </c>
      <c r="BI629" s="13" t="n">
        <v>-0.098558</v>
      </c>
      <c r="BJ629" s="13" t="n">
        <v>0.014333</v>
      </c>
      <c r="BK629" s="13" t="n">
        <v>-0.069339</v>
      </c>
      <c r="BM629" s="13" t="n">
        <v>-0.018014</v>
      </c>
      <c r="BN629" s="13" t="n">
        <v>-0.071353</v>
      </c>
      <c r="BO629" s="13" t="n">
        <v>-0.185883</v>
      </c>
      <c r="BP629" s="13" t="n">
        <v>0.145135</v>
      </c>
      <c r="BQ629" s="13" t="n">
        <v>0.091203</v>
      </c>
      <c r="BR629" s="13" t="n">
        <v>0.008282</v>
      </c>
      <c r="BS629" s="13" t="n">
        <v>0.074489</v>
      </c>
      <c r="BT629" s="13" t="n">
        <v>0.035349</v>
      </c>
      <c r="BU629" s="13" t="n">
        <v>-0.025095</v>
      </c>
      <c r="BV629" s="13" t="n">
        <v>0.015228</v>
      </c>
      <c r="BW629" s="13" t="n">
        <v>0.126834</v>
      </c>
      <c r="BX629" s="13" t="n">
        <v>0.058211</v>
      </c>
      <c r="BY629" s="13" t="n">
        <v>0.006644</v>
      </c>
      <c r="BZ629" s="13" t="n">
        <v>0.052711</v>
      </c>
      <c r="CA629" s="13" t="n">
        <v>0.041592</v>
      </c>
      <c r="CB629" s="13" t="n">
        <v>0.031215</v>
      </c>
      <c r="CC629" s="13" t="n">
        <v>-0.000996</v>
      </c>
      <c r="CD629" s="13" t="n">
        <v>0.002585</v>
      </c>
      <c r="CE629" s="13" t="n">
        <v>0.018915</v>
      </c>
      <c r="CF629" s="13" t="n">
        <v>0.015678</v>
      </c>
      <c r="CG629" s="13" t="n">
        <v>-0.05048</v>
      </c>
      <c r="CH629" s="13" t="n">
        <v>0.055583</v>
      </c>
      <c r="CI629" s="13" t="n">
        <v>-0.019604</v>
      </c>
      <c r="CJ629" s="13" t="n">
        <v>0.058722</v>
      </c>
      <c r="CK629" s="13" t="n">
        <v>-0.071201</v>
      </c>
      <c r="CL629" s="13" t="n">
        <v>0.004318</v>
      </c>
      <c r="CM629" s="13" t="n">
        <v>0.011975</v>
      </c>
      <c r="CN629" s="13" t="n">
        <v>-0.07864</v>
      </c>
      <c r="CO629" s="13" t="n">
        <v>0.01079</v>
      </c>
      <c r="CP629" s="13" t="n">
        <v>-0.09489</v>
      </c>
      <c r="CQ629" s="13" t="n">
        <v>0.108125</v>
      </c>
      <c r="CR629" s="13" t="n">
        <v>-0.032816</v>
      </c>
      <c r="CS629" s="13" t="n">
        <v>-0.097124</v>
      </c>
      <c r="CT629" s="13" t="n">
        <v>0.079647</v>
      </c>
      <c r="CU629" s="13" t="n">
        <v>0.052705</v>
      </c>
      <c r="CV629" s="13" t="n">
        <v>-0.052121</v>
      </c>
      <c r="CW629" s="13" t="n">
        <v>0.096082</v>
      </c>
      <c r="CX629" s="13" t="n">
        <v>-0.022839</v>
      </c>
      <c r="CY629" s="13" t="n">
        <v>-0.004812</v>
      </c>
      <c r="CZ629" s="13" t="n">
        <v>-0.021756</v>
      </c>
      <c r="DA629" s="13" t="n">
        <v>-0.020714</v>
      </c>
      <c r="DB629" s="13" t="n">
        <v>0.092361</v>
      </c>
      <c r="DC629" s="13" t="n">
        <v>0.043147</v>
      </c>
      <c r="DD629" s="13" t="n">
        <v>-0.023688</v>
      </c>
      <c r="DE629" s="13" t="n">
        <v>-0.045895</v>
      </c>
      <c r="DF629" s="13" t="n">
        <v>-0.058615</v>
      </c>
      <c r="DG629" s="13" t="n">
        <v>0.090922</v>
      </c>
      <c r="DH629" s="13" t="n">
        <v>0.077786</v>
      </c>
      <c r="DI629" s="13" t="n">
        <v>-0.000187</v>
      </c>
      <c r="DJ629" s="13" t="n">
        <v>0.080568</v>
      </c>
      <c r="DK629" s="13" t="n">
        <v>0.046856</v>
      </c>
      <c r="DL629" s="13" t="n">
        <v>-0.06426</v>
      </c>
      <c r="DM629" s="13" t="n">
        <v>0.021786</v>
      </c>
      <c r="DN629" s="13" t="n">
        <v>-0.017629</v>
      </c>
      <c r="DO629" s="13" t="n">
        <v>0.072788</v>
      </c>
      <c r="DP629" s="13" t="n">
        <v>0.020632</v>
      </c>
      <c r="DQ629" s="13" t="n">
        <v>0.02273</v>
      </c>
      <c r="DR629" s="13" t="n">
        <v>-0.019377</v>
      </c>
      <c r="DS629" s="13" t="n">
        <v>0.069756</v>
      </c>
      <c r="DT629" s="13" t="n">
        <v>-0.071455</v>
      </c>
      <c r="DV629" s="13" t="n">
        <v>-0.02365</v>
      </c>
      <c r="DW629" s="13" t="n">
        <v>-0.076039</v>
      </c>
      <c r="DX629" s="13" t="n">
        <v>-0.200642</v>
      </c>
      <c r="DY629" s="13" t="n">
        <v>0.153123</v>
      </c>
      <c r="DZ629" s="13" t="n">
        <v>0.076251</v>
      </c>
      <c r="EA629" s="13" t="n">
        <v>0.019646</v>
      </c>
      <c r="EB629" s="13" t="n">
        <v>0.073602</v>
      </c>
      <c r="EC629" s="13" t="n">
        <v>0.033359</v>
      </c>
      <c r="ED629" s="13" t="n">
        <v>-0.034294</v>
      </c>
      <c r="EE629" s="13" t="n">
        <v>0.009723</v>
      </c>
      <c r="EF629" s="13" t="n">
        <v>0.129694</v>
      </c>
      <c r="EG629" s="13" t="n">
        <v>0.059796</v>
      </c>
      <c r="EH629" s="13" t="n">
        <v>0.020209</v>
      </c>
      <c r="EI629" s="13" t="n">
        <v>0.046584</v>
      </c>
      <c r="EJ629" s="13" t="n">
        <v>0.042845</v>
      </c>
      <c r="EK629" s="13" t="n">
        <v>0.034177</v>
      </c>
      <c r="EL629" s="13" t="n">
        <v>-0.007006</v>
      </c>
      <c r="EM629" s="13" t="n">
        <v>0.001047</v>
      </c>
      <c r="EN629" s="13" t="n">
        <v>0.00943</v>
      </c>
      <c r="EO629" s="13" t="n">
        <v>0.0133</v>
      </c>
      <c r="EP629" s="13" t="n">
        <v>-0.050123</v>
      </c>
      <c r="EQ629" s="13" t="n">
        <v>0.053583</v>
      </c>
      <c r="ER629" s="13" t="n">
        <v>-0.022478</v>
      </c>
      <c r="ES629" s="13" t="n">
        <v>0.054778</v>
      </c>
      <c r="ET629" s="13" t="n">
        <v>-0.066878</v>
      </c>
      <c r="EU629" s="13" t="n">
        <v>0.009682</v>
      </c>
      <c r="EV629" s="13" t="n">
        <v>0.003909</v>
      </c>
      <c r="EW629" s="13" t="n">
        <v>-0.078286</v>
      </c>
      <c r="EX629" s="13" t="n">
        <v>-0.002641</v>
      </c>
      <c r="EY629" s="13" t="n">
        <v>-0.100149</v>
      </c>
      <c r="EZ629" s="13" t="n">
        <v>0.112838</v>
      </c>
      <c r="FA629" s="13" t="n">
        <v>-0.035444</v>
      </c>
      <c r="FB629" s="13" t="n">
        <v>-0.097565</v>
      </c>
      <c r="FC629" s="13" t="n">
        <v>0.086619</v>
      </c>
      <c r="FD629" s="13" t="n">
        <v>0.046762</v>
      </c>
      <c r="FE629" s="13" t="n">
        <v>-0.052223</v>
      </c>
      <c r="FF629" s="13" t="n">
        <v>0.109059</v>
      </c>
      <c r="FG629" s="13" t="n">
        <v>-0.020578</v>
      </c>
      <c r="FH629" s="13" t="n">
        <v>-0.00811</v>
      </c>
      <c r="FI629" s="13" t="n">
        <v>-0.020214</v>
      </c>
      <c r="FJ629" s="13" t="n">
        <v>-0.019514</v>
      </c>
      <c r="FK629" s="13" t="n">
        <v>0.096463</v>
      </c>
      <c r="FL629" s="13" t="n">
        <v>0.043151</v>
      </c>
      <c r="FM629" s="13" t="n">
        <v>-0.018811</v>
      </c>
      <c r="FN629" s="13" t="n">
        <v>-0.050759</v>
      </c>
      <c r="FO629" s="13" t="n">
        <v>-0.061461</v>
      </c>
      <c r="FP629" s="13" t="n">
        <v>0.094023</v>
      </c>
      <c r="FQ629" s="13" t="n">
        <v>0.08574</v>
      </c>
      <c r="FR629" s="13" t="n">
        <v>-0.008521</v>
      </c>
      <c r="FS629" s="13" t="n">
        <v>0.06608</v>
      </c>
      <c r="FT629" s="13" t="n">
        <v>0.040152</v>
      </c>
      <c r="FU629" s="13" t="n">
        <v>-0.066904</v>
      </c>
      <c r="FV629" s="13" t="n">
        <v>0.025327</v>
      </c>
      <c r="FW629" s="13" t="n">
        <v>-0.016463</v>
      </c>
      <c r="FX629" s="13" t="n">
        <v>0.069979</v>
      </c>
      <c r="FY629" s="13" t="n">
        <v>0.025021</v>
      </c>
      <c r="FZ629" s="13" t="n">
        <v>0.025244</v>
      </c>
      <c r="GA629" s="13" t="n">
        <v>-0.020004</v>
      </c>
      <c r="GB629" s="13" t="n">
        <v>0.076652</v>
      </c>
      <c r="GC629" s="13" t="n">
        <v>-0.067235</v>
      </c>
    </row>
    <row r="630" customFormat="false" ht="15" hidden="false" customHeight="false" outlineLevel="0" collapsed="false">
      <c r="B630" s="8" t="str">
        <f aca="false">Deals!B630</f>
        <v>NV5 Global, Inc.</v>
      </c>
      <c r="C630" s="12" t="n">
        <v>1</v>
      </c>
      <c r="D630" s="13" t="n">
        <v>0.23112</v>
      </c>
      <c r="E630" s="13" t="n">
        <v>-0.138142</v>
      </c>
      <c r="F630" s="13" t="n">
        <v>-0.228657</v>
      </c>
      <c r="G630" s="13" t="n">
        <v>0.132235</v>
      </c>
      <c r="H630" s="13" t="n">
        <v>0.00877</v>
      </c>
      <c r="I630" s="13" t="n">
        <v>0.07782</v>
      </c>
      <c r="J630" s="13" t="n">
        <v>0.11627</v>
      </c>
      <c r="K630" s="13" t="n">
        <v>-0.087593</v>
      </c>
      <c r="L630" s="13" t="n">
        <v>0.019316</v>
      </c>
      <c r="M630" s="13" t="n">
        <v>0.062725</v>
      </c>
      <c r="N630" s="13" t="n">
        <v>0.303495</v>
      </c>
      <c r="O630" s="13" t="n">
        <v>0.077702</v>
      </c>
      <c r="P630" s="13" t="n">
        <v>0.10853</v>
      </c>
      <c r="Q630" s="13" t="n">
        <v>0.182412</v>
      </c>
      <c r="R630" s="13" t="n">
        <v>-0.064788</v>
      </c>
      <c r="S630" s="13" t="n">
        <v>-0.066687</v>
      </c>
      <c r="T630" s="13" t="n">
        <v>0.013314</v>
      </c>
      <c r="U630" s="13" t="n">
        <v>0.034819</v>
      </c>
      <c r="V630" s="13" t="n">
        <v>0.005185</v>
      </c>
      <c r="W630" s="13" t="n">
        <v>0.112105</v>
      </c>
      <c r="X630" s="13" t="n">
        <v>-0.067014</v>
      </c>
      <c r="Y630" s="13" t="n">
        <v>0.056407</v>
      </c>
      <c r="Z630" s="13" t="n">
        <v>0.262845</v>
      </c>
      <c r="AA630" s="13" t="n">
        <v>0.050342</v>
      </c>
      <c r="AB630" s="13" t="n">
        <v>-0.24276</v>
      </c>
      <c r="AC630" s="13" t="n">
        <v>0.025433</v>
      </c>
      <c r="AD630" s="13" t="n">
        <v>0.24289</v>
      </c>
      <c r="AE630" s="13" t="n">
        <v>-0.101275</v>
      </c>
      <c r="AF630" s="13" t="n">
        <v>0.028214</v>
      </c>
      <c r="AG630" s="13" t="n">
        <v>-0.052281</v>
      </c>
      <c r="AH630" s="13" t="n">
        <v>0.161556</v>
      </c>
      <c r="AI630" s="13" t="n">
        <v>0.038053</v>
      </c>
      <c r="AJ630" s="13" t="n">
        <v>-0.120347</v>
      </c>
      <c r="AK630" s="13" t="n">
        <v>0.170651</v>
      </c>
      <c r="AL630" s="13" t="n">
        <v>-0.003036</v>
      </c>
      <c r="AM630" s="13" t="n">
        <v>-0.084354</v>
      </c>
      <c r="AN630" s="13" t="n">
        <v>0.007331</v>
      </c>
      <c r="AO630" s="13" t="n">
        <v>-0.210593</v>
      </c>
      <c r="AP630" s="13" t="n">
        <v>-0.01188</v>
      </c>
      <c r="AQ630" s="13" t="n">
        <v>-0.088872</v>
      </c>
      <c r="AR630" s="13" t="n">
        <v>-0.043386</v>
      </c>
      <c r="AS630" s="13" t="n">
        <v>0.222357</v>
      </c>
      <c r="AT630" s="13" t="n">
        <v>-0.011014</v>
      </c>
      <c r="AU630" s="13" t="n">
        <v>-0.070927</v>
      </c>
      <c r="AV630" s="13" t="n">
        <v>-0.054529</v>
      </c>
      <c r="AW630" s="13" t="n">
        <v>-0.019537</v>
      </c>
      <c r="AX630" s="13" t="n">
        <v>0.031055</v>
      </c>
      <c r="AY630" s="13" t="n">
        <v>0.14227</v>
      </c>
      <c r="AZ630" s="13" t="n">
        <v>-0.056066</v>
      </c>
      <c r="BA630" s="13" t="n">
        <v>-0.030317</v>
      </c>
      <c r="BB630" s="13" t="n">
        <v>-0.036378</v>
      </c>
      <c r="BC630" s="13" t="n">
        <v>-0.048669</v>
      </c>
      <c r="BD630" s="13" t="n">
        <v>0.007937</v>
      </c>
      <c r="BE630" s="13" t="n">
        <v>-0.010747</v>
      </c>
      <c r="BF630" s="13" t="n">
        <v>0.10939</v>
      </c>
      <c r="BG630" s="13" t="n">
        <v>-0.067966</v>
      </c>
      <c r="BH630" s="13" t="n">
        <v>-0.027567</v>
      </c>
      <c r="BI630" s="13" t="n">
        <v>-0.022251</v>
      </c>
      <c r="BJ630" s="13" t="n">
        <v>-0.047702</v>
      </c>
      <c r="BK630" s="13" t="n">
        <v>-0.134191</v>
      </c>
      <c r="BM630" s="13" t="n">
        <v>-0.045625</v>
      </c>
      <c r="BN630" s="13" t="n">
        <v>-0.043519</v>
      </c>
      <c r="BO630" s="13" t="n">
        <v>-0.218547</v>
      </c>
      <c r="BP630" s="13" t="n">
        <v>0.151495</v>
      </c>
      <c r="BQ630" s="13" t="n">
        <v>0.062274</v>
      </c>
      <c r="BR630" s="13" t="n">
        <v>0.065998</v>
      </c>
      <c r="BS630" s="13" t="n">
        <v>0.032659</v>
      </c>
      <c r="BT630" s="13" t="n">
        <v>0.037787</v>
      </c>
      <c r="BU630" s="13" t="n">
        <v>-0.042142</v>
      </c>
      <c r="BV630" s="13" t="n">
        <v>-0.004441</v>
      </c>
      <c r="BW630" s="13" t="n">
        <v>0.199117</v>
      </c>
      <c r="BX630" s="13" t="n">
        <v>0.093959</v>
      </c>
      <c r="BY630" s="13" t="n">
        <v>0.082666</v>
      </c>
      <c r="BZ630" s="13" t="n">
        <v>0.106119</v>
      </c>
      <c r="CA630" s="13" t="n">
        <v>0.018588</v>
      </c>
      <c r="CB630" s="13" t="n">
        <v>0.017138</v>
      </c>
      <c r="CC630" s="13" t="n">
        <v>0.008568</v>
      </c>
      <c r="CD630" s="13" t="n">
        <v>0.015969</v>
      </c>
      <c r="CE630" s="13" t="n">
        <v>-0.039027</v>
      </c>
      <c r="CF630" s="13" t="n">
        <v>0.042598</v>
      </c>
      <c r="CG630" s="13" t="n">
        <v>-0.036639</v>
      </c>
      <c r="CH630" s="13" t="n">
        <v>0.012365</v>
      </c>
      <c r="CI630" s="13" t="n">
        <v>-0.039551</v>
      </c>
      <c r="CJ630" s="13" t="n">
        <v>0.022606</v>
      </c>
      <c r="CK630" s="13" t="n">
        <v>-0.101461</v>
      </c>
      <c r="CL630" s="13" t="n">
        <v>0.008251</v>
      </c>
      <c r="CM630" s="13" t="n">
        <v>0.005535</v>
      </c>
      <c r="CN630" s="13" t="n">
        <v>-0.100427</v>
      </c>
      <c r="CO630" s="13" t="n">
        <v>-0.009566</v>
      </c>
      <c r="CP630" s="13" t="n">
        <v>-0.039563</v>
      </c>
      <c r="CQ630" s="13" t="n">
        <v>0.078731</v>
      </c>
      <c r="CR630" s="13" t="n">
        <v>0.007907</v>
      </c>
      <c r="CS630" s="13" t="n">
        <v>-0.073666</v>
      </c>
      <c r="CT630" s="13" t="n">
        <v>0.089828</v>
      </c>
      <c r="CU630" s="13" t="n">
        <v>0.005661</v>
      </c>
      <c r="CV630" s="13" t="n">
        <v>-0.051979</v>
      </c>
      <c r="CW630" s="13" t="n">
        <v>0.137687</v>
      </c>
      <c r="CX630" s="13" t="n">
        <v>-0.037377</v>
      </c>
      <c r="CY630" s="13" t="n">
        <v>-0.070433</v>
      </c>
      <c r="CZ630" s="13" t="n">
        <v>-0.013914</v>
      </c>
      <c r="DA630" s="13" t="n">
        <v>0.032692</v>
      </c>
      <c r="DB630" s="13" t="n">
        <v>0.055486</v>
      </c>
      <c r="DC630" s="13" t="n">
        <v>0.039656</v>
      </c>
      <c r="DD630" s="13" t="n">
        <v>-0.104754</v>
      </c>
      <c r="DE630" s="13" t="n">
        <v>-0.065225</v>
      </c>
      <c r="DF630" s="13" t="n">
        <v>-0.07957</v>
      </c>
      <c r="DG630" s="13" t="n">
        <v>0.107235</v>
      </c>
      <c r="DH630" s="13" t="n">
        <v>0.146642</v>
      </c>
      <c r="DI630" s="13" t="n">
        <v>-0.03506</v>
      </c>
      <c r="DJ630" s="13" t="n">
        <v>0.117399</v>
      </c>
      <c r="DK630" s="13" t="n">
        <v>0.008684</v>
      </c>
      <c r="DL630" s="13" t="n">
        <v>-0.07102</v>
      </c>
      <c r="DM630" s="13" t="n">
        <v>0.045414</v>
      </c>
      <c r="DN630" s="13" t="n">
        <v>-0.055948</v>
      </c>
      <c r="DO630" s="13" t="n">
        <v>0.143277</v>
      </c>
      <c r="DP630" s="13" t="n">
        <v>-0.025141</v>
      </c>
      <c r="DQ630" s="13" t="n">
        <v>-0.014124</v>
      </c>
      <c r="DR630" s="13" t="n">
        <v>-0.006188</v>
      </c>
      <c r="DS630" s="13" t="n">
        <v>0.094269</v>
      </c>
      <c r="DT630" s="13" t="n">
        <v>-0.072125</v>
      </c>
      <c r="DV630" s="13" t="n">
        <v>0.024118</v>
      </c>
      <c r="DW630" s="13" t="n">
        <v>-0.024067</v>
      </c>
      <c r="DX630" s="13" t="n">
        <v>-0.207119</v>
      </c>
      <c r="DY630" s="13" t="n">
        <v>0.179482</v>
      </c>
      <c r="DZ630" s="13" t="n">
        <v>0.096338</v>
      </c>
      <c r="EA630" s="13" t="n">
        <v>0.104619</v>
      </c>
      <c r="EB630" s="13" t="n">
        <v>0.108013</v>
      </c>
      <c r="EC630" s="13" t="n">
        <v>0.027407</v>
      </c>
      <c r="ED630" s="13" t="n">
        <v>-0.035766</v>
      </c>
      <c r="EE630" s="13" t="n">
        <v>-0.010274</v>
      </c>
      <c r="EF630" s="13" t="n">
        <v>0.240612</v>
      </c>
      <c r="EG630" s="13" t="n">
        <v>0.135557</v>
      </c>
      <c r="EH630" s="13" t="n">
        <v>0.145872</v>
      </c>
      <c r="EI630" s="13" t="n">
        <v>0.125412</v>
      </c>
      <c r="EJ630" s="13" t="n">
        <v>0.0025</v>
      </c>
      <c r="EK630" s="13" t="n">
        <v>-0.001835</v>
      </c>
      <c r="EL630" s="13" t="n">
        <v>0.008948</v>
      </c>
      <c r="EM630" s="13" t="n">
        <v>0.037328</v>
      </c>
      <c r="EN630" s="13" t="n">
        <v>-0.047931</v>
      </c>
      <c r="EO630" s="13" t="n">
        <v>0.038013</v>
      </c>
      <c r="EP630" s="13" t="n">
        <v>-0.047</v>
      </c>
      <c r="EQ630" s="13" t="n">
        <v>-0.012191</v>
      </c>
      <c r="ER630" s="13" t="n">
        <v>-0.05156</v>
      </c>
      <c r="ES630" s="13" t="n">
        <v>-0.025657</v>
      </c>
      <c r="ET630" s="13" t="n">
        <v>-0.103698</v>
      </c>
      <c r="EU630" s="13" t="n">
        <v>-0.011993</v>
      </c>
      <c r="EV630" s="13" t="n">
        <v>0.028031</v>
      </c>
      <c r="EW630" s="13" t="n">
        <v>-0.14847</v>
      </c>
      <c r="EX630" s="13" t="n">
        <v>-0.024898</v>
      </c>
      <c r="EY630" s="13" t="n">
        <v>-0.045521</v>
      </c>
      <c r="EZ630" s="13" t="n">
        <v>0.07809</v>
      </c>
      <c r="FA630" s="13" t="n">
        <v>0.017632</v>
      </c>
      <c r="FB630" s="13" t="n">
        <v>-0.123383</v>
      </c>
      <c r="FC630" s="13" t="n">
        <v>0.057189</v>
      </c>
      <c r="FD630" s="13" t="n">
        <v>-0.032158</v>
      </c>
      <c r="FE630" s="13" t="n">
        <v>-0.087071</v>
      </c>
      <c r="FF630" s="13" t="n">
        <v>0.220874</v>
      </c>
      <c r="FG630" s="13" t="n">
        <v>-0.049709</v>
      </c>
      <c r="FH630" s="13" t="n">
        <v>-0.092185</v>
      </c>
      <c r="FI630" s="13" t="n">
        <v>-0.017177</v>
      </c>
      <c r="FJ630" s="13" t="n">
        <v>0.009133</v>
      </c>
      <c r="FK630" s="13" t="n">
        <v>0.037347</v>
      </c>
      <c r="FL630" s="13" t="n">
        <v>0.020107</v>
      </c>
      <c r="FM630" s="13" t="n">
        <v>-0.117804</v>
      </c>
      <c r="FN630" s="13" t="n">
        <v>-0.082947</v>
      </c>
      <c r="FO630" s="13" t="n">
        <v>-0.087058</v>
      </c>
      <c r="FP630" s="13" t="n">
        <v>0.169079</v>
      </c>
      <c r="FQ630" s="13" t="n">
        <v>0.109784</v>
      </c>
      <c r="FR630" s="13" t="n">
        <v>-0.050656</v>
      </c>
      <c r="FS630" s="13" t="n">
        <v>0.102283</v>
      </c>
      <c r="FT630" s="13" t="n">
        <v>0.008975</v>
      </c>
      <c r="FU630" s="13" t="n">
        <v>-0.109011</v>
      </c>
      <c r="FV630" s="13" t="n">
        <v>0.046828</v>
      </c>
      <c r="FW630" s="13" t="n">
        <v>-0.062047</v>
      </c>
      <c r="FX630" s="13" t="n">
        <v>0.107094</v>
      </c>
      <c r="FY630" s="13" t="n">
        <v>-0.023277</v>
      </c>
      <c r="FZ630" s="13" t="n">
        <v>0.010234</v>
      </c>
      <c r="GA630" s="13" t="n">
        <v>0.017124</v>
      </c>
      <c r="GB630" s="13" t="n">
        <v>0.050459</v>
      </c>
      <c r="GC630" s="13" t="n">
        <v>-0.052297</v>
      </c>
    </row>
    <row r="631" customFormat="false" ht="15" hidden="false" customHeight="false" outlineLevel="0" collapsed="false">
      <c r="B631" s="8" t="str">
        <f aca="false">Deals!B631</f>
        <v>Performance Food Group Company</v>
      </c>
      <c r="C631" s="12" t="n">
        <v>1</v>
      </c>
      <c r="D631" s="13" t="n">
        <v>0.006022</v>
      </c>
      <c r="E631" s="13" t="n">
        <v>-0.181309</v>
      </c>
      <c r="F631" s="13" t="n">
        <v>-0.416981</v>
      </c>
      <c r="G631" s="13" t="n">
        <v>0.187298</v>
      </c>
      <c r="H631" s="13" t="n">
        <v>-0.091993</v>
      </c>
      <c r="I631" s="13" t="n">
        <v>0.093433</v>
      </c>
      <c r="J631" s="13" t="n">
        <v>-0.038435</v>
      </c>
      <c r="K631" s="13" t="n">
        <v>0.302998</v>
      </c>
      <c r="L631" s="13" t="n">
        <v>-0.051767</v>
      </c>
      <c r="M631" s="13" t="n">
        <v>-0.029174</v>
      </c>
      <c r="N631" s="13" t="n">
        <v>0.290687</v>
      </c>
      <c r="O631" s="13" t="n">
        <v>0.09751</v>
      </c>
      <c r="P631" s="13" t="n">
        <v>-0.015333</v>
      </c>
      <c r="Q631" s="13" t="n">
        <v>0.156997</v>
      </c>
      <c r="R631" s="13" t="n">
        <v>0.062131</v>
      </c>
      <c r="S631" s="13" t="n">
        <v>0.01892</v>
      </c>
      <c r="T631" s="13" t="n">
        <v>-0.145997</v>
      </c>
      <c r="U631" s="13" t="n">
        <v>-0.032715</v>
      </c>
      <c r="V631" s="13" t="n">
        <v>-0.055063</v>
      </c>
      <c r="W631" s="13" t="n">
        <v>0.096028</v>
      </c>
      <c r="X631" s="13" t="n">
        <v>-0.074871</v>
      </c>
      <c r="Y631" s="13" t="n">
        <v>-0.026474</v>
      </c>
      <c r="Z631" s="13" t="n">
        <v>-0.108777</v>
      </c>
      <c r="AA631" s="13" t="n">
        <v>0.138427</v>
      </c>
      <c r="AB631" s="13" t="n">
        <v>-0.080628</v>
      </c>
      <c r="AC631" s="13" t="n">
        <v>0.328277</v>
      </c>
      <c r="AD631" s="13" t="n">
        <v>-0.091542</v>
      </c>
      <c r="AE631" s="13" t="n">
        <v>-0.032607</v>
      </c>
      <c r="AF631" s="13" t="n">
        <v>-0.12</v>
      </c>
      <c r="AG631" s="13" t="n">
        <v>0.060914</v>
      </c>
      <c r="AH631" s="13" t="n">
        <v>0.081122</v>
      </c>
      <c r="AI631" s="13" t="n">
        <v>0.005432</v>
      </c>
      <c r="AJ631" s="13" t="n">
        <v>-0.140656</v>
      </c>
      <c r="AK631" s="13" t="n">
        <v>0.211641</v>
      </c>
      <c r="AL631" s="13" t="n">
        <v>0.171791</v>
      </c>
      <c r="AM631" s="13" t="n">
        <v>-0.042473</v>
      </c>
      <c r="AN631" s="13" t="n">
        <v>0.05018</v>
      </c>
      <c r="AO631" s="13" t="n">
        <v>-0.077136</v>
      </c>
      <c r="AP631" s="13" t="n">
        <v>0.066266</v>
      </c>
      <c r="AQ631" s="13" t="n">
        <v>0.038946</v>
      </c>
      <c r="AR631" s="13" t="n">
        <v>-0.118041</v>
      </c>
      <c r="AS631" s="13" t="n">
        <v>0.089528</v>
      </c>
      <c r="AT631" s="13" t="n">
        <v>-0.007968</v>
      </c>
      <c r="AU631" s="13" t="n">
        <v>0.039659</v>
      </c>
      <c r="AV631" s="13" t="n">
        <v>-0.052632</v>
      </c>
      <c r="AW631" s="13" t="n">
        <v>-0.018688</v>
      </c>
      <c r="AX631" s="13" t="n">
        <v>0.126212</v>
      </c>
      <c r="AY631" s="13" t="n">
        <v>0.063028</v>
      </c>
      <c r="AZ631" s="13" t="n">
        <v>0.051048</v>
      </c>
      <c r="BA631" s="13" t="n">
        <v>0.056274</v>
      </c>
      <c r="BB631" s="13" t="n">
        <v>-0.027745</v>
      </c>
      <c r="BC631" s="13" t="n">
        <v>-0.090568</v>
      </c>
      <c r="BD631" s="13" t="n">
        <v>0.025339</v>
      </c>
      <c r="BE631" s="13" t="n">
        <v>-0.050144</v>
      </c>
      <c r="BF631" s="13" t="n">
        <v>0.043715</v>
      </c>
      <c r="BG631" s="13" t="n">
        <v>0.081739</v>
      </c>
      <c r="BH631" s="13" t="n">
        <v>0.049973</v>
      </c>
      <c r="BI631" s="13" t="n">
        <v>0.036749</v>
      </c>
      <c r="BJ631" s="13" t="n">
        <v>0.086031</v>
      </c>
      <c r="BK631" s="13" t="n">
        <v>-0.041818</v>
      </c>
      <c r="BM631" s="13" t="n">
        <v>-0.018014</v>
      </c>
      <c r="BN631" s="13" t="n">
        <v>-0.071353</v>
      </c>
      <c r="BO631" s="13" t="n">
        <v>-0.185883</v>
      </c>
      <c r="BP631" s="13" t="n">
        <v>0.145135</v>
      </c>
      <c r="BQ631" s="13" t="n">
        <v>0.091203</v>
      </c>
      <c r="BR631" s="13" t="n">
        <v>0.008282</v>
      </c>
      <c r="BS631" s="13" t="n">
        <v>0.074489</v>
      </c>
      <c r="BT631" s="13" t="n">
        <v>0.035349</v>
      </c>
      <c r="BU631" s="13" t="n">
        <v>-0.025095</v>
      </c>
      <c r="BV631" s="13" t="n">
        <v>0.015228</v>
      </c>
      <c r="BW631" s="13" t="n">
        <v>0.126834</v>
      </c>
      <c r="BX631" s="13" t="n">
        <v>0.058211</v>
      </c>
      <c r="BY631" s="13" t="n">
        <v>0.006644</v>
      </c>
      <c r="BZ631" s="13" t="n">
        <v>0.052711</v>
      </c>
      <c r="CA631" s="13" t="n">
        <v>0.041592</v>
      </c>
      <c r="CB631" s="13" t="n">
        <v>0.031215</v>
      </c>
      <c r="CC631" s="13" t="n">
        <v>-0.000996</v>
      </c>
      <c r="CD631" s="13" t="n">
        <v>0.002585</v>
      </c>
      <c r="CE631" s="13" t="n">
        <v>0.018915</v>
      </c>
      <c r="CF631" s="13" t="n">
        <v>0.015678</v>
      </c>
      <c r="CG631" s="13" t="n">
        <v>-0.05048</v>
      </c>
      <c r="CH631" s="13" t="n">
        <v>0.055583</v>
      </c>
      <c r="CI631" s="13" t="n">
        <v>-0.019604</v>
      </c>
      <c r="CJ631" s="13" t="n">
        <v>0.058722</v>
      </c>
      <c r="CK631" s="13" t="n">
        <v>-0.071201</v>
      </c>
      <c r="CL631" s="13" t="n">
        <v>0.004318</v>
      </c>
      <c r="CM631" s="13" t="n">
        <v>0.011975</v>
      </c>
      <c r="CN631" s="13" t="n">
        <v>-0.07864</v>
      </c>
      <c r="CO631" s="13" t="n">
        <v>0.01079</v>
      </c>
      <c r="CP631" s="13" t="n">
        <v>-0.09489</v>
      </c>
      <c r="CQ631" s="13" t="n">
        <v>0.108125</v>
      </c>
      <c r="CR631" s="13" t="n">
        <v>-0.032816</v>
      </c>
      <c r="CS631" s="13" t="n">
        <v>-0.097124</v>
      </c>
      <c r="CT631" s="13" t="n">
        <v>0.079647</v>
      </c>
      <c r="CU631" s="13" t="n">
        <v>0.052705</v>
      </c>
      <c r="CV631" s="13" t="n">
        <v>-0.052121</v>
      </c>
      <c r="CW631" s="13" t="n">
        <v>0.096082</v>
      </c>
      <c r="CX631" s="13" t="n">
        <v>-0.022839</v>
      </c>
      <c r="CY631" s="13" t="n">
        <v>-0.004812</v>
      </c>
      <c r="CZ631" s="13" t="n">
        <v>-0.021756</v>
      </c>
      <c r="DA631" s="13" t="n">
        <v>-0.020714</v>
      </c>
      <c r="DB631" s="13" t="n">
        <v>0.092361</v>
      </c>
      <c r="DC631" s="13" t="n">
        <v>0.043147</v>
      </c>
      <c r="DD631" s="13" t="n">
        <v>-0.023688</v>
      </c>
      <c r="DE631" s="13" t="n">
        <v>-0.045895</v>
      </c>
      <c r="DF631" s="13" t="n">
        <v>-0.058615</v>
      </c>
      <c r="DG631" s="13" t="n">
        <v>0.090922</v>
      </c>
      <c r="DH631" s="13" t="n">
        <v>0.077786</v>
      </c>
      <c r="DI631" s="13" t="n">
        <v>-0.000187</v>
      </c>
      <c r="DJ631" s="13" t="n">
        <v>0.080568</v>
      </c>
      <c r="DK631" s="13" t="n">
        <v>0.046856</v>
      </c>
      <c r="DL631" s="13" t="n">
        <v>-0.06426</v>
      </c>
      <c r="DM631" s="13" t="n">
        <v>0.021786</v>
      </c>
      <c r="DN631" s="13" t="n">
        <v>-0.017629</v>
      </c>
      <c r="DO631" s="13" t="n">
        <v>0.072788</v>
      </c>
      <c r="DP631" s="13" t="n">
        <v>0.020632</v>
      </c>
      <c r="DQ631" s="13" t="n">
        <v>0.02273</v>
      </c>
      <c r="DR631" s="13" t="n">
        <v>-0.019377</v>
      </c>
      <c r="DS631" s="13" t="n">
        <v>0.069756</v>
      </c>
      <c r="DT631" s="13" t="n">
        <v>-0.071455</v>
      </c>
      <c r="DV631" s="13" t="n">
        <v>-0.02365</v>
      </c>
      <c r="DW631" s="13" t="n">
        <v>-0.076039</v>
      </c>
      <c r="DX631" s="13" t="n">
        <v>-0.200642</v>
      </c>
      <c r="DY631" s="13" t="n">
        <v>0.153123</v>
      </c>
      <c r="DZ631" s="13" t="n">
        <v>0.076251</v>
      </c>
      <c r="EA631" s="13" t="n">
        <v>0.019646</v>
      </c>
      <c r="EB631" s="13" t="n">
        <v>0.073602</v>
      </c>
      <c r="EC631" s="13" t="n">
        <v>0.033359</v>
      </c>
      <c r="ED631" s="13" t="n">
        <v>-0.034294</v>
      </c>
      <c r="EE631" s="13" t="n">
        <v>0.009723</v>
      </c>
      <c r="EF631" s="13" t="n">
        <v>0.129694</v>
      </c>
      <c r="EG631" s="13" t="n">
        <v>0.059796</v>
      </c>
      <c r="EH631" s="13" t="n">
        <v>0.020209</v>
      </c>
      <c r="EI631" s="13" t="n">
        <v>0.046584</v>
      </c>
      <c r="EJ631" s="13" t="n">
        <v>0.042845</v>
      </c>
      <c r="EK631" s="13" t="n">
        <v>0.034177</v>
      </c>
      <c r="EL631" s="13" t="n">
        <v>-0.007006</v>
      </c>
      <c r="EM631" s="13" t="n">
        <v>0.001047</v>
      </c>
      <c r="EN631" s="13" t="n">
        <v>0.00943</v>
      </c>
      <c r="EO631" s="13" t="n">
        <v>0.0133</v>
      </c>
      <c r="EP631" s="13" t="n">
        <v>-0.050123</v>
      </c>
      <c r="EQ631" s="13" t="n">
        <v>0.053583</v>
      </c>
      <c r="ER631" s="13" t="n">
        <v>-0.022478</v>
      </c>
      <c r="ES631" s="13" t="n">
        <v>0.054778</v>
      </c>
      <c r="ET631" s="13" t="n">
        <v>-0.066878</v>
      </c>
      <c r="EU631" s="13" t="n">
        <v>0.009682</v>
      </c>
      <c r="EV631" s="13" t="n">
        <v>0.003909</v>
      </c>
      <c r="EW631" s="13" t="n">
        <v>-0.078286</v>
      </c>
      <c r="EX631" s="13" t="n">
        <v>-0.002641</v>
      </c>
      <c r="EY631" s="13" t="n">
        <v>-0.100149</v>
      </c>
      <c r="EZ631" s="13" t="n">
        <v>0.112838</v>
      </c>
      <c r="FA631" s="13" t="n">
        <v>-0.035444</v>
      </c>
      <c r="FB631" s="13" t="n">
        <v>-0.097565</v>
      </c>
      <c r="FC631" s="13" t="n">
        <v>0.086619</v>
      </c>
      <c r="FD631" s="13" t="n">
        <v>0.046762</v>
      </c>
      <c r="FE631" s="13" t="n">
        <v>-0.052223</v>
      </c>
      <c r="FF631" s="13" t="n">
        <v>0.109059</v>
      </c>
      <c r="FG631" s="13" t="n">
        <v>-0.020578</v>
      </c>
      <c r="FH631" s="13" t="n">
        <v>-0.00811</v>
      </c>
      <c r="FI631" s="13" t="n">
        <v>-0.020214</v>
      </c>
      <c r="FJ631" s="13" t="n">
        <v>-0.019514</v>
      </c>
      <c r="FK631" s="13" t="n">
        <v>0.096463</v>
      </c>
      <c r="FL631" s="13" t="n">
        <v>0.043151</v>
      </c>
      <c r="FM631" s="13" t="n">
        <v>-0.018811</v>
      </c>
      <c r="FN631" s="13" t="n">
        <v>-0.050759</v>
      </c>
      <c r="FO631" s="13" t="n">
        <v>-0.061461</v>
      </c>
      <c r="FP631" s="13" t="n">
        <v>0.094023</v>
      </c>
      <c r="FQ631" s="13" t="n">
        <v>0.08574</v>
      </c>
      <c r="FR631" s="13" t="n">
        <v>-0.008521</v>
      </c>
      <c r="FS631" s="13" t="n">
        <v>0.06608</v>
      </c>
      <c r="FT631" s="13" t="n">
        <v>0.040152</v>
      </c>
      <c r="FU631" s="13" t="n">
        <v>-0.066904</v>
      </c>
      <c r="FV631" s="13" t="n">
        <v>0.025327</v>
      </c>
      <c r="FW631" s="13" t="n">
        <v>-0.016463</v>
      </c>
      <c r="FX631" s="13" t="n">
        <v>0.069979</v>
      </c>
      <c r="FY631" s="13" t="n">
        <v>0.025021</v>
      </c>
      <c r="FZ631" s="13" t="n">
        <v>0.025244</v>
      </c>
      <c r="GA631" s="13" t="n">
        <v>-0.020004</v>
      </c>
      <c r="GB631" s="13" t="n">
        <v>0.076652</v>
      </c>
      <c r="GC631" s="13" t="n">
        <v>-0.067235</v>
      </c>
    </row>
    <row r="632" customFormat="false" ht="15" hidden="false" customHeight="false" outlineLevel="0" collapsed="false">
      <c r="B632" s="8" t="str">
        <f aca="false">Deals!B632</f>
        <v>Cubic Corporation</v>
      </c>
      <c r="C632" s="12" t="n">
        <v>1</v>
      </c>
      <c r="D632" s="13" t="n">
        <v>-0.166182</v>
      </c>
      <c r="E632" s="13" t="n">
        <v>-0.241183</v>
      </c>
      <c r="F632" s="13" t="n">
        <v>-0.075042</v>
      </c>
      <c r="G632" s="13" t="n">
        <v>0.078513</v>
      </c>
      <c r="H632" s="13" t="n">
        <v>0.165494</v>
      </c>
      <c r="I632" s="13" t="n">
        <v>-0.125547</v>
      </c>
      <c r="J632" s="13" t="n">
        <v>0.120952</v>
      </c>
      <c r="K632" s="13" t="n">
        <v>0.235556</v>
      </c>
      <c r="L632" s="13" t="n">
        <v>0.01616</v>
      </c>
      <c r="M632" s="13" t="n">
        <v>-0.009305</v>
      </c>
      <c r="N632" s="13" t="n">
        <v>0.059426</v>
      </c>
      <c r="O632" s="13" t="n">
        <v>-0.013862</v>
      </c>
      <c r="P632" s="13" t="n">
        <v>0.135175</v>
      </c>
      <c r="Q632" s="13" t="n">
        <v>0.073722</v>
      </c>
      <c r="R632" s="13" t="n">
        <v>0.003621</v>
      </c>
      <c r="S632" s="13" t="n">
        <v>0.011055</v>
      </c>
      <c r="T632" s="13" t="n">
        <v>0.012853</v>
      </c>
      <c r="U632" s="13" t="n">
        <v>-0.018155</v>
      </c>
      <c r="V632" s="13" t="n">
        <v>0.013589</v>
      </c>
      <c r="W632" s="13" t="n">
        <v>-0.034063</v>
      </c>
      <c r="X632" s="13" t="n">
        <v>0.039859</v>
      </c>
      <c r="Y632" s="13" t="n">
        <v>0.0057</v>
      </c>
      <c r="Z632" s="13" t="n">
        <v>0.0589</v>
      </c>
      <c r="AA632" s="13" t="n">
        <v>-0.095829</v>
      </c>
      <c r="AB632" s="13" t="n">
        <v>0.005483</v>
      </c>
      <c r="AC632" s="13" t="n">
        <v>0.017931</v>
      </c>
      <c r="AD632" s="13" t="n">
        <v>-0.080424</v>
      </c>
      <c r="AE632" s="13" t="n">
        <v>0.023442</v>
      </c>
      <c r="AF632" s="13" t="n">
        <v>-0.072115</v>
      </c>
      <c r="AG632" s="13" t="n">
        <v>0.115972</v>
      </c>
      <c r="AH632" s="13" t="n">
        <v>-0.044554</v>
      </c>
      <c r="AI632" s="13" t="n">
        <v>-0.114803</v>
      </c>
      <c r="AJ632" s="13" t="n">
        <v>0.104466</v>
      </c>
      <c r="AK632" s="13" t="n">
        <v>0.004422</v>
      </c>
      <c r="AL632" s="13" t="n">
        <v>-0.070133</v>
      </c>
      <c r="AM632" s="13" t="n">
        <v>0.1231</v>
      </c>
      <c r="AN632" s="13" t="n">
        <v>-0.00465</v>
      </c>
      <c r="AO632" s="13" t="n">
        <v>-0.032965</v>
      </c>
      <c r="AP632" s="13" t="n">
        <v>-0.032649</v>
      </c>
      <c r="AQ632" s="13" t="n">
        <v>0.019558</v>
      </c>
      <c r="AR632" s="13" t="n">
        <v>0.091615</v>
      </c>
      <c r="AS632" s="13" t="n">
        <v>0.061544</v>
      </c>
      <c r="AT632" s="13" t="n">
        <v>-0.036861</v>
      </c>
      <c r="AU632" s="13" t="n">
        <v>-0.046311</v>
      </c>
      <c r="AV632" s="13" t="n">
        <v>-0.069716</v>
      </c>
      <c r="AW632" s="13" t="n">
        <v>0.086093</v>
      </c>
      <c r="AX632" s="13" t="n">
        <v>0.108974</v>
      </c>
      <c r="AY632" s="13" t="n">
        <v>-0.035745</v>
      </c>
      <c r="AZ632" s="13" t="n">
        <v>0.06812</v>
      </c>
      <c r="BA632" s="13" t="n">
        <v>0.025352</v>
      </c>
      <c r="BB632" s="13" t="n">
        <v>-0.065718</v>
      </c>
      <c r="BC632" s="13" t="n">
        <v>0.052673</v>
      </c>
      <c r="BD632" s="13" t="n">
        <v>-0.021843</v>
      </c>
      <c r="BE632" s="13" t="n">
        <v>0.098444</v>
      </c>
      <c r="BF632" s="13" t="n">
        <v>-0.036221</v>
      </c>
      <c r="BG632" s="13" t="n">
        <v>0.009113</v>
      </c>
      <c r="BH632" s="13" t="n">
        <v>-0.032464</v>
      </c>
      <c r="BI632" s="13" t="n">
        <v>0.108871</v>
      </c>
      <c r="BJ632" s="13" t="n">
        <v>-0.087427</v>
      </c>
      <c r="BK632" s="13" t="n">
        <v>0.036021</v>
      </c>
      <c r="BM632" s="13" t="n">
        <v>-0.108629</v>
      </c>
      <c r="BN632" s="13" t="n">
        <v>-0.21823</v>
      </c>
      <c r="BO632" s="13" t="n">
        <v>0.125835</v>
      </c>
      <c r="BP632" s="13" t="n">
        <v>0.038045</v>
      </c>
      <c r="BQ632" s="13" t="n">
        <v>0.037525</v>
      </c>
      <c r="BR632" s="13" t="n">
        <v>0.036019</v>
      </c>
      <c r="BS632" s="13" t="n">
        <v>0.045969</v>
      </c>
      <c r="BT632" s="13" t="n">
        <v>-0.050916</v>
      </c>
      <c r="BU632" s="13" t="n">
        <v>0.024776</v>
      </c>
      <c r="BV632" s="13" t="n">
        <v>0.183297</v>
      </c>
      <c r="BW632" s="13" t="n">
        <v>0.08958</v>
      </c>
      <c r="BX632" s="13" t="n">
        <v>0.077042</v>
      </c>
      <c r="BY632" s="13" t="n">
        <v>0.09566</v>
      </c>
      <c r="BZ632" s="13" t="n">
        <v>0.02182</v>
      </c>
      <c r="CA632" s="13" t="n">
        <v>0.023396</v>
      </c>
      <c r="CB632" s="13" t="n">
        <v>0.011055</v>
      </c>
      <c r="CC632" s="13" t="n">
        <v>0.012853</v>
      </c>
      <c r="CD632" s="13" t="n">
        <v>-0.018155</v>
      </c>
      <c r="CE632" s="13" t="n">
        <v>0.013589</v>
      </c>
      <c r="CF632" s="13" t="n">
        <v>-0.034063</v>
      </c>
      <c r="CG632" s="13" t="n">
        <v>0.039859</v>
      </c>
      <c r="CH632" s="13" t="n">
        <v>0.0057</v>
      </c>
      <c r="CI632" s="13" t="n">
        <v>0.0589</v>
      </c>
      <c r="CJ632" s="13" t="n">
        <v>-0.095829</v>
      </c>
      <c r="CK632" s="13" t="n">
        <v>0.005483</v>
      </c>
      <c r="CL632" s="13" t="n">
        <v>0.017931</v>
      </c>
      <c r="CM632" s="13" t="n">
        <v>-0.080424</v>
      </c>
      <c r="CN632" s="13" t="n">
        <v>0.023442</v>
      </c>
      <c r="CO632" s="13" t="n">
        <v>-0.072115</v>
      </c>
      <c r="CP632" s="13" t="n">
        <v>0.115972</v>
      </c>
      <c r="CQ632" s="13" t="n">
        <v>-0.044554</v>
      </c>
      <c r="CR632" s="13" t="n">
        <v>-0.114803</v>
      </c>
      <c r="CS632" s="13" t="n">
        <v>0.104466</v>
      </c>
      <c r="CT632" s="13" t="n">
        <v>0.004422</v>
      </c>
      <c r="CU632" s="13" t="n">
        <v>-0.070133</v>
      </c>
      <c r="CV632" s="13" t="n">
        <v>0.1231</v>
      </c>
      <c r="CW632" s="13" t="n">
        <v>-0.00465</v>
      </c>
      <c r="CX632" s="13" t="n">
        <v>-0.032965</v>
      </c>
      <c r="CY632" s="13" t="n">
        <v>-0.032649</v>
      </c>
      <c r="CZ632" s="13" t="n">
        <v>0.019558</v>
      </c>
      <c r="DA632" s="13" t="n">
        <v>0.091615</v>
      </c>
      <c r="DB632" s="13" t="n">
        <v>0.061544</v>
      </c>
      <c r="DC632" s="13" t="n">
        <v>-0.036861</v>
      </c>
      <c r="DD632" s="13" t="n">
        <v>-0.046311</v>
      </c>
      <c r="DE632" s="13" t="n">
        <v>-0.069716</v>
      </c>
      <c r="DF632" s="13" t="n">
        <v>0.086093</v>
      </c>
      <c r="DG632" s="13" t="n">
        <v>0.108974</v>
      </c>
      <c r="DH632" s="13" t="n">
        <v>-0.035745</v>
      </c>
      <c r="DI632" s="13" t="n">
        <v>0.06812</v>
      </c>
      <c r="DJ632" s="13" t="n">
        <v>0.025352</v>
      </c>
      <c r="DK632" s="13" t="n">
        <v>-0.065718</v>
      </c>
      <c r="DL632" s="13" t="n">
        <v>0.052673</v>
      </c>
      <c r="DM632" s="13" t="n">
        <v>-0.021843</v>
      </c>
      <c r="DN632" s="13" t="n">
        <v>0.098444</v>
      </c>
      <c r="DO632" s="13" t="n">
        <v>-0.036221</v>
      </c>
      <c r="DP632" s="13" t="n">
        <v>0.009113</v>
      </c>
      <c r="DQ632" s="13" t="n">
        <v>-0.032464</v>
      </c>
      <c r="DR632" s="13" t="n">
        <v>0.108871</v>
      </c>
      <c r="DS632" s="13" t="n">
        <v>-0.087427</v>
      </c>
      <c r="DT632" s="13" t="n">
        <v>0.036021</v>
      </c>
      <c r="DV632" s="13" t="n">
        <v>-0.109853</v>
      </c>
      <c r="DW632" s="13" t="n">
        <v>-0.227682</v>
      </c>
      <c r="DX632" s="13" t="n">
        <v>0.160596</v>
      </c>
      <c r="DY632" s="13" t="n">
        <v>0.052385</v>
      </c>
      <c r="DZ632" s="13" t="n">
        <v>0.041493</v>
      </c>
      <c r="EA632" s="13" t="n">
        <v>0.029421</v>
      </c>
      <c r="EB632" s="13" t="n">
        <v>0.038437</v>
      </c>
      <c r="EC632" s="13" t="n">
        <v>-0.05288</v>
      </c>
      <c r="ED632" s="13" t="n">
        <v>0.030608</v>
      </c>
      <c r="EE632" s="13" t="n">
        <v>0.193071</v>
      </c>
      <c r="EF632" s="13" t="n">
        <v>0.097805</v>
      </c>
      <c r="EG632" s="13" t="n">
        <v>0.082572</v>
      </c>
      <c r="EH632" s="13" t="n">
        <v>0.092176</v>
      </c>
      <c r="EI632" s="13" t="n">
        <v>0.032457</v>
      </c>
      <c r="EJ632" s="13" t="n">
        <v>0.023833</v>
      </c>
      <c r="EK632" s="13" t="n">
        <v>0.016413</v>
      </c>
      <c r="EL632" s="13" t="n">
        <v>0.003494</v>
      </c>
      <c r="EM632" s="13" t="n">
        <v>-0.023492</v>
      </c>
      <c r="EN632" s="13" t="n">
        <v>0.010659</v>
      </c>
      <c r="EO632" s="13" t="n">
        <v>-0.035282</v>
      </c>
      <c r="EP632" s="13" t="n">
        <v>0.041156</v>
      </c>
      <c r="EQ632" s="13" t="n">
        <v>-0.003587</v>
      </c>
      <c r="ER632" s="13" t="n">
        <v>0.054826</v>
      </c>
      <c r="ES632" s="13" t="n">
        <v>-0.097752</v>
      </c>
      <c r="ET632" s="13" t="n">
        <v>0.003239</v>
      </c>
      <c r="EU632" s="13" t="n">
        <v>0.007621</v>
      </c>
      <c r="EV632" s="13" t="n">
        <v>-0.080781</v>
      </c>
      <c r="EW632" s="13" t="n">
        <v>0.012501</v>
      </c>
      <c r="EX632" s="13" t="n">
        <v>-0.060414</v>
      </c>
      <c r="EY632" s="13" t="n">
        <v>0.113842</v>
      </c>
      <c r="EZ632" s="13" t="n">
        <v>-0.039008</v>
      </c>
      <c r="FA632" s="13" t="n">
        <v>-0.119468</v>
      </c>
      <c r="FB632" s="13" t="n">
        <v>0.105606</v>
      </c>
      <c r="FC632" s="13" t="n">
        <v>0.003522</v>
      </c>
      <c r="FD632" s="13" t="n">
        <v>-0.065539</v>
      </c>
      <c r="FE632" s="13" t="n">
        <v>0.134282</v>
      </c>
      <c r="FF632" s="13" t="n">
        <v>-0.02221</v>
      </c>
      <c r="FG632" s="13" t="n">
        <v>-0.049024</v>
      </c>
      <c r="FH632" s="13" t="n">
        <v>-0.025935</v>
      </c>
      <c r="FI632" s="13" t="n">
        <v>0.015862</v>
      </c>
      <c r="FJ632" s="13" t="n">
        <v>0.096287</v>
      </c>
      <c r="FK632" s="13" t="n">
        <v>0.061646</v>
      </c>
      <c r="FL632" s="13" t="n">
        <v>-0.040878</v>
      </c>
      <c r="FM632" s="13" t="n">
        <v>-0.054465</v>
      </c>
      <c r="FN632" s="13" t="n">
        <v>-0.078234</v>
      </c>
      <c r="FO632" s="13" t="n">
        <v>0.101981</v>
      </c>
      <c r="FP632" s="13" t="n">
        <v>0.125443</v>
      </c>
      <c r="FQ632" s="13" t="n">
        <v>-0.045067</v>
      </c>
      <c r="FR632" s="13" t="n">
        <v>0.078133</v>
      </c>
      <c r="FS632" s="13" t="n">
        <v>0.031478</v>
      </c>
      <c r="FT632" s="13" t="n">
        <v>-0.080992</v>
      </c>
      <c r="FU632" s="13" t="n">
        <v>0.054415</v>
      </c>
      <c r="FV632" s="13" t="n">
        <v>-0.025984</v>
      </c>
      <c r="FW632" s="13" t="n">
        <v>0.100317</v>
      </c>
      <c r="FX632" s="13" t="n">
        <v>-0.040457</v>
      </c>
      <c r="FY632" s="13" t="n">
        <v>0.012299</v>
      </c>
      <c r="FZ632" s="13" t="n">
        <v>-0.028165</v>
      </c>
      <c r="GA632" s="13" t="n">
        <v>0.103669</v>
      </c>
      <c r="GB632" s="13" t="n">
        <v>-0.083363</v>
      </c>
      <c r="GC632" s="13" t="n">
        <v>0.030766</v>
      </c>
    </row>
    <row r="633" customFormat="false" ht="15" hidden="false" customHeight="false" outlineLevel="0" collapsed="false">
      <c r="B633" s="8" t="str">
        <f aca="false">Deals!B633</f>
        <v>Pdc Energy, Inc.</v>
      </c>
      <c r="C633" s="12" t="n">
        <v>1</v>
      </c>
      <c r="D633" s="13" t="n">
        <v>-0.118573</v>
      </c>
      <c r="E633" s="13" t="n">
        <v>-0.673673</v>
      </c>
      <c r="F633" s="13" t="n">
        <v>1.091787</v>
      </c>
      <c r="G633" s="13" t="n">
        <v>-0.062356</v>
      </c>
      <c r="H633" s="13" t="n">
        <v>0.021346</v>
      </c>
      <c r="I633" s="13" t="n">
        <v>0.146302</v>
      </c>
      <c r="J633" s="13" t="n">
        <v>0.061711</v>
      </c>
      <c r="K633" s="13" t="n">
        <v>-0.180978</v>
      </c>
      <c r="L633" s="13" t="n">
        <v>-0.03871</v>
      </c>
      <c r="M633" s="13" t="n">
        <v>0.402685</v>
      </c>
      <c r="N633" s="13" t="n">
        <v>0.227871</v>
      </c>
      <c r="O633" s="13" t="n">
        <v>0.057477</v>
      </c>
      <c r="P633" s="13" t="n">
        <v>0.609857</v>
      </c>
      <c r="Q633" s="13" t="n">
        <v>-0.015737</v>
      </c>
      <c r="R633" s="13" t="n">
        <v>0.061337</v>
      </c>
      <c r="S633" s="13" t="n">
        <v>0.156396</v>
      </c>
      <c r="T633" s="13" t="n">
        <v>0.087399</v>
      </c>
      <c r="U633" s="13" t="n">
        <v>-0.136274</v>
      </c>
      <c r="V633" s="13" t="n">
        <v>0.055626</v>
      </c>
      <c r="W633" s="13" t="n">
        <v>0.137964</v>
      </c>
      <c r="X633" s="13" t="n">
        <v>0.103819</v>
      </c>
      <c r="Y633" s="13" t="n">
        <v>-0.03594</v>
      </c>
      <c r="Z633" s="13" t="n">
        <v>-0.020424</v>
      </c>
      <c r="AA633" s="13" t="n">
        <v>0.215047</v>
      </c>
      <c r="AB633" s="13" t="n">
        <v>0.088578</v>
      </c>
      <c r="AC633" s="13" t="n">
        <v>0.130347</v>
      </c>
      <c r="AD633" s="13" t="n">
        <v>-0.040451</v>
      </c>
      <c r="AE633" s="13" t="n">
        <v>0.134786</v>
      </c>
      <c r="AF633" s="13" t="n">
        <v>-0.217084</v>
      </c>
      <c r="AG633" s="13" t="n">
        <v>0.066223</v>
      </c>
      <c r="AH633" s="13" t="n">
        <v>0.033795</v>
      </c>
      <c r="AI633" s="13" t="n">
        <v>-0.143867</v>
      </c>
      <c r="AJ633" s="13" t="n">
        <v>0.248313</v>
      </c>
      <c r="AK633" s="13" t="n">
        <v>0.030219</v>
      </c>
      <c r="AL633" s="13" t="n">
        <v>-0.1324</v>
      </c>
      <c r="AM633" s="13" t="n">
        <v>0.06695</v>
      </c>
      <c r="AN633" s="13" t="n">
        <v>-0.009154</v>
      </c>
      <c r="AO633" s="13" t="n">
        <v>-0.037699</v>
      </c>
      <c r="AP633" s="13" t="n">
        <v>0.013556</v>
      </c>
      <c r="AQ633" s="13" t="n">
        <v>0.054881</v>
      </c>
      <c r="AR633" s="13" t="n">
        <v>0.042553</v>
      </c>
      <c r="AS633" s="13" t="n">
        <v>0.06677</v>
      </c>
      <c r="AT633" s="13" t="n">
        <v>-0.042175</v>
      </c>
      <c r="AU633" s="13" t="n">
        <v>-0.063858</v>
      </c>
      <c r="AV633" s="13" t="n">
        <v>-0.070333</v>
      </c>
      <c r="AW633" s="13" t="n">
        <v>0.106582</v>
      </c>
      <c r="AX633" s="13" t="n">
        <v>0.156883</v>
      </c>
      <c r="AY633" s="13" t="n">
        <v>-0.059712</v>
      </c>
      <c r="AZ633" s="13" t="n">
        <v>0.008072</v>
      </c>
      <c r="BA633" s="13" t="n">
        <v>0.043252</v>
      </c>
      <c r="BB633" s="13" t="n">
        <v>-0.067276</v>
      </c>
      <c r="BC633" s="13" t="n">
        <v>0.055662</v>
      </c>
      <c r="BD633" s="13" t="n">
        <v>-0.02875</v>
      </c>
      <c r="BE633" s="13" t="n">
        <v>0.149324</v>
      </c>
      <c r="BF633" s="13" t="n">
        <v>-0.018352</v>
      </c>
      <c r="BG633" s="13" t="n">
        <v>-0.009528</v>
      </c>
      <c r="BH633" s="13" t="n">
        <v>-0.009615</v>
      </c>
      <c r="BI633" s="13" t="n">
        <v>0.11257</v>
      </c>
      <c r="BJ633" s="13" t="n">
        <v>-0.067704</v>
      </c>
      <c r="BK633" s="13" t="n">
        <v>0.025424</v>
      </c>
      <c r="BM633" s="13" t="n">
        <v>-0.105944</v>
      </c>
      <c r="BN633" s="13" t="n">
        <v>-0.319728</v>
      </c>
      <c r="BO633" s="13" t="n">
        <v>0.259626</v>
      </c>
      <c r="BP633" s="13" t="n">
        <v>0.07167</v>
      </c>
      <c r="BQ633" s="13" t="n">
        <v>0.031663</v>
      </c>
      <c r="BR633" s="13" t="n">
        <v>0.02819</v>
      </c>
      <c r="BS633" s="13" t="n">
        <v>0.091547</v>
      </c>
      <c r="BT633" s="13" t="n">
        <v>-0.051048</v>
      </c>
      <c r="BU633" s="13" t="n">
        <v>0.061753</v>
      </c>
      <c r="BV633" s="13" t="n">
        <v>0.190474</v>
      </c>
      <c r="BW633" s="13" t="n">
        <v>0.071491</v>
      </c>
      <c r="BX633" s="13" t="n">
        <v>0.089893</v>
      </c>
      <c r="BY633" s="13" t="n">
        <v>0.08839</v>
      </c>
      <c r="BZ633" s="13" t="n">
        <v>0.074558</v>
      </c>
      <c r="CA633" s="13" t="n">
        <v>0.012305</v>
      </c>
      <c r="CB633" s="13" t="n">
        <v>0.071065</v>
      </c>
      <c r="CC633" s="13" t="n">
        <v>0.004465</v>
      </c>
      <c r="CD633" s="13" t="n">
        <v>-0.060784</v>
      </c>
      <c r="CE633" s="13" t="n">
        <v>0.024565</v>
      </c>
      <c r="CF633" s="13" t="n">
        <v>0.033738</v>
      </c>
      <c r="CG633" s="13" t="n">
        <v>0.028453</v>
      </c>
      <c r="CH633" s="13" t="n">
        <v>-0.040391</v>
      </c>
      <c r="CI633" s="13" t="n">
        <v>0.050249</v>
      </c>
      <c r="CJ633" s="13" t="n">
        <v>0.003868</v>
      </c>
      <c r="CK633" s="13" t="n">
        <v>0.027265</v>
      </c>
      <c r="CL633" s="13" t="n">
        <v>-0.000287</v>
      </c>
      <c r="CM633" s="13" t="n">
        <v>-0.060679</v>
      </c>
      <c r="CN633" s="13" t="n">
        <v>0.059566</v>
      </c>
      <c r="CO633" s="13" t="n">
        <v>-0.128977</v>
      </c>
      <c r="CP633" s="13" t="n">
        <v>0.092258</v>
      </c>
      <c r="CQ633" s="13" t="n">
        <v>-0.024771</v>
      </c>
      <c r="CR633" s="13" t="n">
        <v>-0.101276</v>
      </c>
      <c r="CS633" s="13" t="n">
        <v>0.157299</v>
      </c>
      <c r="CT633" s="13" t="n">
        <v>0.014679</v>
      </c>
      <c r="CU633" s="13" t="n">
        <v>-0.056763</v>
      </c>
      <c r="CV633" s="13" t="n">
        <v>0.066881</v>
      </c>
      <c r="CW633" s="13" t="n">
        <v>-0.015086</v>
      </c>
      <c r="CX633" s="13" t="n">
        <v>-0.100858</v>
      </c>
      <c r="CY633" s="13" t="n">
        <v>-0.029129</v>
      </c>
      <c r="CZ633" s="13" t="n">
        <v>-0.049448</v>
      </c>
      <c r="DA633" s="13" t="n">
        <v>0.082103</v>
      </c>
      <c r="DB633" s="13" t="n">
        <v>0.102372</v>
      </c>
      <c r="DC633" s="13" t="n">
        <v>-0.042175</v>
      </c>
      <c r="DD633" s="13" t="n">
        <v>-0.063858</v>
      </c>
      <c r="DE633" s="13" t="n">
        <v>-0.070333</v>
      </c>
      <c r="DF633" s="13" t="n">
        <v>0.106582</v>
      </c>
      <c r="DG633" s="13" t="n">
        <v>0.156883</v>
      </c>
      <c r="DH633" s="13" t="n">
        <v>-0.059712</v>
      </c>
      <c r="DI633" s="13" t="n">
        <v>0.008072</v>
      </c>
      <c r="DJ633" s="13" t="n">
        <v>0.043252</v>
      </c>
      <c r="DK633" s="13" t="n">
        <v>-0.067276</v>
      </c>
      <c r="DL633" s="13" t="n">
        <v>0.055662</v>
      </c>
      <c r="DM633" s="13" t="n">
        <v>-0.02875</v>
      </c>
      <c r="DN633" s="13" t="n">
        <v>0.149324</v>
      </c>
      <c r="DO633" s="13" t="n">
        <v>-0.018352</v>
      </c>
      <c r="DP633" s="13" t="n">
        <v>-0.009528</v>
      </c>
      <c r="DQ633" s="13" t="n">
        <v>-0.009615</v>
      </c>
      <c r="DR633" s="13" t="n">
        <v>0.11257</v>
      </c>
      <c r="DS633" s="13" t="n">
        <v>-0.067704</v>
      </c>
      <c r="DT633" s="13" t="n">
        <v>0.025424</v>
      </c>
      <c r="DV633" s="13" t="n">
        <v>-0.11454</v>
      </c>
      <c r="DW633" s="13" t="n">
        <v>-0.355793</v>
      </c>
      <c r="DX633" s="13" t="n">
        <v>0.412707</v>
      </c>
      <c r="DY633" s="13" t="n">
        <v>0.071711</v>
      </c>
      <c r="DZ633" s="13" t="n">
        <v>0.066996</v>
      </c>
      <c r="EA633" s="13" t="n">
        <v>0.020001</v>
      </c>
      <c r="EB633" s="13" t="n">
        <v>0.09015</v>
      </c>
      <c r="EC633" s="13" t="n">
        <v>-0.059242</v>
      </c>
      <c r="ED633" s="13" t="n">
        <v>0.066831</v>
      </c>
      <c r="EE633" s="13" t="n">
        <v>0.207981</v>
      </c>
      <c r="EF633" s="13" t="n">
        <v>0.066273</v>
      </c>
      <c r="EG633" s="13" t="n">
        <v>0.082058</v>
      </c>
      <c r="EH633" s="13" t="n">
        <v>0.104681</v>
      </c>
      <c r="EI633" s="13" t="n">
        <v>0.087232</v>
      </c>
      <c r="EJ633" s="13" t="n">
        <v>0.018575</v>
      </c>
      <c r="EK633" s="13" t="n">
        <v>0.064895</v>
      </c>
      <c r="EL633" s="13" t="n">
        <v>-0.004041</v>
      </c>
      <c r="EM633" s="13" t="n">
        <v>-0.062834</v>
      </c>
      <c r="EN633" s="13" t="n">
        <v>0.023676</v>
      </c>
      <c r="EO633" s="13" t="n">
        <v>0.038432</v>
      </c>
      <c r="EP633" s="13" t="n">
        <v>0.027954</v>
      </c>
      <c r="EQ633" s="13" t="n">
        <v>-0.042826</v>
      </c>
      <c r="ER633" s="13" t="n">
        <v>0.047521</v>
      </c>
      <c r="ES633" s="13" t="n">
        <v>0.005107</v>
      </c>
      <c r="ET633" s="13" t="n">
        <v>0.031754</v>
      </c>
      <c r="EU633" s="13" t="n">
        <v>0.002859</v>
      </c>
      <c r="EV633" s="13" t="n">
        <v>-0.064882</v>
      </c>
      <c r="EW633" s="13" t="n">
        <v>0.048428</v>
      </c>
      <c r="EX633" s="13" t="n">
        <v>-0.118309</v>
      </c>
      <c r="EY633" s="13" t="n">
        <v>0.088304</v>
      </c>
      <c r="EZ633" s="13" t="n">
        <v>-0.01777</v>
      </c>
      <c r="FA633" s="13" t="n">
        <v>-0.107483</v>
      </c>
      <c r="FB633" s="13" t="n">
        <v>0.153918</v>
      </c>
      <c r="FC633" s="13" t="n">
        <v>0.014489</v>
      </c>
      <c r="FD633" s="13" t="n">
        <v>-0.056602</v>
      </c>
      <c r="FE633" s="13" t="n">
        <v>0.077091</v>
      </c>
      <c r="FF633" s="13" t="n">
        <v>-0.018164</v>
      </c>
      <c r="FG633" s="13" t="n">
        <v>-0.10622</v>
      </c>
      <c r="FH633" s="13" t="n">
        <v>-0.03736</v>
      </c>
      <c r="FI633" s="13" t="n">
        <v>-0.047588</v>
      </c>
      <c r="FJ633" s="13" t="n">
        <v>0.085889</v>
      </c>
      <c r="FK633" s="13" t="n">
        <v>0.103458</v>
      </c>
      <c r="FL633" s="13" t="n">
        <v>-0.027839</v>
      </c>
      <c r="FM633" s="13" t="n">
        <v>-0.069414</v>
      </c>
      <c r="FN633" s="13" t="n">
        <v>-0.078196</v>
      </c>
      <c r="FO633" s="13" t="n">
        <v>0.117579</v>
      </c>
      <c r="FP633" s="13" t="n">
        <v>0.155973</v>
      </c>
      <c r="FQ633" s="13" t="n">
        <v>-0.059929</v>
      </c>
      <c r="FR633" s="13" t="n">
        <v>0.0096</v>
      </c>
      <c r="FS633" s="13" t="n">
        <v>0.049697</v>
      </c>
      <c r="FT633" s="13" t="n">
        <v>-0.073271</v>
      </c>
      <c r="FU633" s="13" t="n">
        <v>0.057942</v>
      </c>
      <c r="FV633" s="13" t="n">
        <v>-0.038418</v>
      </c>
      <c r="FW633" s="13" t="n">
        <v>0.151899</v>
      </c>
      <c r="FX633" s="13" t="n">
        <v>-0.021682</v>
      </c>
      <c r="FY633" s="13" t="n">
        <v>-0.00605</v>
      </c>
      <c r="FZ633" s="13" t="n">
        <v>-0.013066</v>
      </c>
      <c r="GA633" s="13" t="n">
        <v>0.118278</v>
      </c>
      <c r="GB633" s="13" t="n">
        <v>-0.07173</v>
      </c>
      <c r="GC633" s="13" t="n">
        <v>0.015888</v>
      </c>
    </row>
    <row r="634" customFormat="false" ht="15" hidden="false" customHeight="false" outlineLevel="0" collapsed="false">
      <c r="B634" s="8" t="str">
        <f aca="false">Deals!B634</f>
        <v>F5, Inc.</v>
      </c>
      <c r="C634" s="12" t="n">
        <v>1</v>
      </c>
      <c r="D634" s="13" t="n">
        <v>-0.017769</v>
      </c>
      <c r="E634" s="13" t="n">
        <v>-0.111046</v>
      </c>
      <c r="F634" s="13" t="n">
        <v>0.306011</v>
      </c>
      <c r="G634" s="13" t="n">
        <v>0.040643</v>
      </c>
      <c r="H634" s="13" t="n">
        <v>-0.037538</v>
      </c>
      <c r="I634" s="13" t="n">
        <v>-0.025667</v>
      </c>
      <c r="J634" s="13" t="n">
        <v>-0.026269</v>
      </c>
      <c r="K634" s="13" t="n">
        <v>-0.072244</v>
      </c>
      <c r="L634" s="13" t="n">
        <v>0.082838</v>
      </c>
      <c r="M634" s="13" t="n">
        <v>0.224688</v>
      </c>
      <c r="N634" s="13" t="n">
        <v>0.080646</v>
      </c>
      <c r="O634" s="13" t="n">
        <v>0.113732</v>
      </c>
      <c r="P634" s="13" t="n">
        <v>-0.030467</v>
      </c>
      <c r="Q634" s="13" t="n">
        <v>0.098116</v>
      </c>
      <c r="R634" s="13" t="n">
        <v>-0.104784</v>
      </c>
      <c r="S634" s="13" t="n">
        <v>-0.007121</v>
      </c>
      <c r="T634" s="13" t="n">
        <v>0.006633</v>
      </c>
      <c r="U634" s="13" t="n">
        <v>0.106343</v>
      </c>
      <c r="V634" s="13" t="n">
        <v>-0.014237</v>
      </c>
      <c r="W634" s="13" t="n">
        <v>-0.02353</v>
      </c>
      <c r="X634" s="13" t="n">
        <v>0.06223</v>
      </c>
      <c r="Y634" s="13" t="n">
        <v>0.077812</v>
      </c>
      <c r="Z634" s="13" t="n">
        <v>0.07527</v>
      </c>
      <c r="AA634" s="13" t="n">
        <v>-0.151567</v>
      </c>
      <c r="AB634" s="13" t="n">
        <v>-0.032608</v>
      </c>
      <c r="AC634" s="13" t="n">
        <v>0.040329</v>
      </c>
      <c r="AD634" s="13" t="n">
        <v>-0.198804</v>
      </c>
      <c r="AE634" s="13" t="n">
        <v>-0.026104</v>
      </c>
      <c r="AF634" s="13" t="n">
        <v>-0.061335</v>
      </c>
      <c r="AG634" s="13" t="n">
        <v>0.09357</v>
      </c>
      <c r="AH634" s="13" t="n">
        <v>-0.061544</v>
      </c>
      <c r="AI634" s="13" t="n">
        <v>-0.078505</v>
      </c>
      <c r="AJ634" s="13" t="n">
        <v>-0.012575</v>
      </c>
      <c r="AK634" s="13" t="n">
        <v>0.08187</v>
      </c>
      <c r="AL634" s="13" t="n">
        <v>-0.071794</v>
      </c>
      <c r="AM634" s="13" t="n">
        <v>0.028918</v>
      </c>
      <c r="AN634" s="13" t="n">
        <v>-0.031694</v>
      </c>
      <c r="AO634" s="13" t="n">
        <v>0.018954</v>
      </c>
      <c r="AP634" s="13" t="n">
        <v>-0.077768</v>
      </c>
      <c r="AQ634" s="13" t="n">
        <v>0.098392</v>
      </c>
      <c r="AR634" s="13" t="n">
        <v>-0.008944</v>
      </c>
      <c r="AS634" s="13" t="n">
        <v>0.081909</v>
      </c>
      <c r="AT634" s="13" t="n">
        <v>0.034252</v>
      </c>
      <c r="AU634" s="13" t="n">
        <v>-0.015398</v>
      </c>
      <c r="AV634" s="13" t="n">
        <v>-0.059265</v>
      </c>
      <c r="AW634" s="13" t="n">
        <v>0.129296</v>
      </c>
      <c r="AX634" s="13" t="n">
        <v>0.045505</v>
      </c>
      <c r="AY634" s="13" t="n">
        <v>0.026372</v>
      </c>
      <c r="AZ634" s="13" t="n">
        <v>0.019162</v>
      </c>
      <c r="BA634" s="13" t="n">
        <v>0.012659</v>
      </c>
      <c r="BB634" s="13" t="n">
        <v>-0.128066</v>
      </c>
      <c r="BC634" s="13" t="n">
        <v>0.02214</v>
      </c>
      <c r="BD634" s="13" t="n">
        <v>0.019293</v>
      </c>
      <c r="BE634" s="13" t="n">
        <v>0.182372</v>
      </c>
      <c r="BF634" s="13" t="n">
        <v>-0.002406</v>
      </c>
      <c r="BG634" s="13" t="n">
        <v>0.083928</v>
      </c>
      <c r="BH634" s="13" t="n">
        <v>0.062125</v>
      </c>
      <c r="BI634" s="13" t="n">
        <v>0.070421</v>
      </c>
      <c r="BJ634" s="13" t="n">
        <v>0.004474</v>
      </c>
      <c r="BK634" s="13" t="n">
        <v>0.182089</v>
      </c>
      <c r="BM634" s="13" t="n">
        <v>-0.066348</v>
      </c>
      <c r="BN634" s="13" t="n">
        <v>-0.121418</v>
      </c>
      <c r="BO634" s="13" t="n">
        <v>0.165635</v>
      </c>
      <c r="BP634" s="13" t="n">
        <v>0.108631</v>
      </c>
      <c r="BQ634" s="13" t="n">
        <v>0.022515</v>
      </c>
      <c r="BR634" s="13" t="n">
        <v>0.060034</v>
      </c>
      <c r="BS634" s="13" t="n">
        <v>0.042064</v>
      </c>
      <c r="BT634" s="13" t="n">
        <v>0.00853</v>
      </c>
      <c r="BU634" s="13" t="n">
        <v>0.014059</v>
      </c>
      <c r="BV634" s="13" t="n">
        <v>0.135594</v>
      </c>
      <c r="BW634" s="13" t="n">
        <v>0.068794</v>
      </c>
      <c r="BX634" s="13" t="n">
        <v>-0.002337</v>
      </c>
      <c r="BY634" s="13" t="n">
        <v>0.034689</v>
      </c>
      <c r="BZ634" s="13" t="n">
        <v>-0.020006</v>
      </c>
      <c r="CA634" s="13" t="n">
        <v>0.043697</v>
      </c>
      <c r="CB634" s="13" t="n">
        <v>-0.020314</v>
      </c>
      <c r="CC634" s="13" t="n">
        <v>0.05157</v>
      </c>
      <c r="CD634" s="13" t="n">
        <v>-0.008614</v>
      </c>
      <c r="CE634" s="13" t="n">
        <v>0.031631</v>
      </c>
      <c r="CF634" s="13" t="n">
        <v>-0.042971</v>
      </c>
      <c r="CG634" s="13" t="n">
        <v>0.047924</v>
      </c>
      <c r="CH634" s="13" t="n">
        <v>-0.063866</v>
      </c>
      <c r="CI634" s="13" t="n">
        <v>0.003966</v>
      </c>
      <c r="CJ634" s="13" t="n">
        <v>-0.127141</v>
      </c>
      <c r="CK634" s="13" t="n">
        <v>0.001103</v>
      </c>
      <c r="CL634" s="13" t="n">
        <v>0.001259</v>
      </c>
      <c r="CM634" s="13" t="n">
        <v>-0.107022</v>
      </c>
      <c r="CN634" s="13" t="n">
        <v>-0.028824</v>
      </c>
      <c r="CO634" s="13" t="n">
        <v>-0.072625</v>
      </c>
      <c r="CP634" s="13" t="n">
        <v>0.130842</v>
      </c>
      <c r="CQ634" s="13" t="n">
        <v>-0.025181</v>
      </c>
      <c r="CR634" s="13" t="n">
        <v>-0.091353</v>
      </c>
      <c r="CS634" s="13" t="n">
        <v>0.057844</v>
      </c>
      <c r="CT634" s="13" t="n">
        <v>0.043218</v>
      </c>
      <c r="CU634" s="13" t="n">
        <v>-0.053526</v>
      </c>
      <c r="CV634" s="13" t="n">
        <v>0.096917</v>
      </c>
      <c r="CW634" s="13" t="n">
        <v>-0.024248</v>
      </c>
      <c r="CX634" s="13" t="n">
        <v>0.012549</v>
      </c>
      <c r="CY634" s="13" t="n">
        <v>-0.018976</v>
      </c>
      <c r="CZ634" s="13" t="n">
        <v>0.00158</v>
      </c>
      <c r="DA634" s="13" t="n">
        <v>0.08151</v>
      </c>
      <c r="DB634" s="13" t="n">
        <v>0.012495</v>
      </c>
      <c r="DC634" s="13" t="n">
        <v>-0.024647</v>
      </c>
      <c r="DD634" s="13" t="n">
        <v>-0.058736</v>
      </c>
      <c r="DE634" s="13" t="n">
        <v>-0.06088</v>
      </c>
      <c r="DF634" s="13" t="n">
        <v>0.098774</v>
      </c>
      <c r="DG634" s="13" t="n">
        <v>0.08847</v>
      </c>
      <c r="DH634" s="13" t="n">
        <v>-0.016905</v>
      </c>
      <c r="DI634" s="13" t="n">
        <v>0.070309</v>
      </c>
      <c r="DJ634" s="13" t="n">
        <v>0.038473</v>
      </c>
      <c r="DK634" s="13" t="n">
        <v>-0.057327</v>
      </c>
      <c r="DL634" s="13" t="n">
        <v>0.025533</v>
      </c>
      <c r="DM634" s="13" t="n">
        <v>-0.006069</v>
      </c>
      <c r="DN634" s="13" t="n">
        <v>0.032133</v>
      </c>
      <c r="DO634" s="13" t="n">
        <v>0.017784</v>
      </c>
      <c r="DP634" s="13" t="n">
        <v>0.034516</v>
      </c>
      <c r="DQ634" s="13" t="n">
        <v>-0.010065</v>
      </c>
      <c r="DR634" s="13" t="n">
        <v>0.097341</v>
      </c>
      <c r="DS634" s="13" t="n">
        <v>-0.082651</v>
      </c>
      <c r="DT634" s="13" t="n">
        <v>0.042638</v>
      </c>
      <c r="DV634" s="13" t="n">
        <v>-0.072733</v>
      </c>
      <c r="DW634" s="13" t="n">
        <v>-0.13964</v>
      </c>
      <c r="DX634" s="13" t="n">
        <v>0.181242</v>
      </c>
      <c r="DY634" s="13" t="n">
        <v>0.100358</v>
      </c>
      <c r="DZ634" s="13" t="n">
        <v>0.023159</v>
      </c>
      <c r="EA634" s="13" t="n">
        <v>0.053911</v>
      </c>
      <c r="EB634" s="13" t="n">
        <v>0.040966</v>
      </c>
      <c r="EC634" s="13" t="n">
        <v>0.005233</v>
      </c>
      <c r="ED634" s="13" t="n">
        <v>0.019264</v>
      </c>
      <c r="EE634" s="13" t="n">
        <v>0.135549</v>
      </c>
      <c r="EF634" s="13" t="n">
        <v>0.067697</v>
      </c>
      <c r="EG634" s="13" t="n">
        <v>0.004164</v>
      </c>
      <c r="EH634" s="13" t="n">
        <v>0.031611</v>
      </c>
      <c r="EI634" s="13" t="n">
        <v>-0.019813</v>
      </c>
      <c r="EJ634" s="13" t="n">
        <v>0.037602</v>
      </c>
      <c r="EK634" s="13" t="n">
        <v>-0.018649</v>
      </c>
      <c r="EL634" s="13" t="n">
        <v>0.047074</v>
      </c>
      <c r="EM634" s="13" t="n">
        <v>-0.012965</v>
      </c>
      <c r="EN634" s="13" t="n">
        <v>0.026925</v>
      </c>
      <c r="EO634" s="13" t="n">
        <v>-0.043898</v>
      </c>
      <c r="EP634" s="13" t="n">
        <v>0.049157</v>
      </c>
      <c r="EQ634" s="13" t="n">
        <v>-0.074862</v>
      </c>
      <c r="ER634" s="13" t="n">
        <v>0.009118</v>
      </c>
      <c r="ES634" s="13" t="n">
        <v>-0.133336</v>
      </c>
      <c r="ET634" s="13" t="n">
        <v>-0.004978</v>
      </c>
      <c r="EU634" s="13" t="n">
        <v>0.001746</v>
      </c>
      <c r="EV634" s="13" t="n">
        <v>-0.124799</v>
      </c>
      <c r="EW634" s="13" t="n">
        <v>-0.039308</v>
      </c>
      <c r="EX634" s="13" t="n">
        <v>-0.070351</v>
      </c>
      <c r="EY634" s="13" t="n">
        <v>0.130499</v>
      </c>
      <c r="EZ634" s="13" t="n">
        <v>-0.023216</v>
      </c>
      <c r="FA634" s="13" t="n">
        <v>-0.090202</v>
      </c>
      <c r="FB634" s="13" t="n">
        <v>0.053736</v>
      </c>
      <c r="FC634" s="13" t="n">
        <v>0.048669</v>
      </c>
      <c r="FD634" s="13" t="n">
        <v>-0.052265</v>
      </c>
      <c r="FE634" s="13" t="n">
        <v>0.117259</v>
      </c>
      <c r="FF634" s="13" t="n">
        <v>-0.019842</v>
      </c>
      <c r="FG634" s="13" t="n">
        <v>0.012199</v>
      </c>
      <c r="FH634" s="13" t="n">
        <v>-0.009812</v>
      </c>
      <c r="FI634" s="13" t="n">
        <v>0.008894</v>
      </c>
      <c r="FJ634" s="13" t="n">
        <v>0.090874</v>
      </c>
      <c r="FK634" s="13" t="n">
        <v>0.014205</v>
      </c>
      <c r="FL634" s="13" t="n">
        <v>-0.019595</v>
      </c>
      <c r="FM634" s="13" t="n">
        <v>-0.061965</v>
      </c>
      <c r="FN634" s="13" t="n">
        <v>-0.063279</v>
      </c>
      <c r="FO634" s="13" t="n">
        <v>0.099242</v>
      </c>
      <c r="FP634" s="13" t="n">
        <v>0.096129</v>
      </c>
      <c r="FQ634" s="13" t="n">
        <v>-0.01973</v>
      </c>
      <c r="FR634" s="13" t="n">
        <v>0.076137</v>
      </c>
      <c r="FS634" s="13" t="n">
        <v>0.039414</v>
      </c>
      <c r="FT634" s="13" t="n">
        <v>-0.059407</v>
      </c>
      <c r="FU634" s="13" t="n">
        <v>0.019381</v>
      </c>
      <c r="FV634" s="13" t="n">
        <v>-0.010354</v>
      </c>
      <c r="FW634" s="13" t="n">
        <v>0.033709</v>
      </c>
      <c r="FX634" s="13" t="n">
        <v>0.014427</v>
      </c>
      <c r="FY634" s="13" t="n">
        <v>0.029627</v>
      </c>
      <c r="FZ634" s="13" t="n">
        <v>-0.006623</v>
      </c>
      <c r="GA634" s="13" t="n">
        <v>0.091114</v>
      </c>
      <c r="GB634" s="13" t="n">
        <v>-0.075772</v>
      </c>
      <c r="GC634" s="13" t="n">
        <v>0.036599</v>
      </c>
    </row>
    <row r="635" customFormat="false" ht="15" hidden="false" customHeight="false" outlineLevel="0" collapsed="false">
      <c r="B635" s="8" t="str">
        <f aca="false">Deals!B635</f>
        <v>Stride, Inc.</v>
      </c>
      <c r="C635" s="12" t="n">
        <v>1</v>
      </c>
      <c r="D635" s="13" t="n">
        <v>0.231722</v>
      </c>
      <c r="E635" s="13" t="n">
        <v>-0.051308</v>
      </c>
      <c r="F635" s="13" t="n">
        <v>0.204136</v>
      </c>
      <c r="G635" s="13" t="n">
        <v>0.084104</v>
      </c>
      <c r="H635" s="13" t="n">
        <v>0.106418</v>
      </c>
      <c r="I635" s="13" t="n">
        <v>0.680984</v>
      </c>
      <c r="J635" s="13" t="n">
        <v>-0.187377</v>
      </c>
      <c r="K635" s="13" t="n">
        <v>-0.292126</v>
      </c>
      <c r="L635" s="13" t="n">
        <v>-0.093774</v>
      </c>
      <c r="M635" s="13" t="n">
        <v>-0.022623</v>
      </c>
      <c r="N635" s="13" t="n">
        <v>-0.090013</v>
      </c>
      <c r="O635" s="13" t="n">
        <v>0.212906</v>
      </c>
      <c r="P635" s="13" t="n">
        <v>-0.066019</v>
      </c>
      <c r="Q635" s="13" t="n">
        <v>0.251975</v>
      </c>
      <c r="R635" s="13" t="n">
        <v>-0.049153</v>
      </c>
      <c r="S635" s="13" t="n">
        <v>-0.061125</v>
      </c>
      <c r="T635" s="13" t="n">
        <v>0.195313</v>
      </c>
      <c r="U635" s="13" t="n">
        <v>-0.045752</v>
      </c>
      <c r="V635" s="13" t="n">
        <v>0.116765</v>
      </c>
      <c r="W635" s="13" t="n">
        <v>0.04965</v>
      </c>
      <c r="X635" s="13" t="n">
        <v>-0.012243</v>
      </c>
      <c r="Y635" s="13" t="n">
        <v>-0.038592</v>
      </c>
      <c r="Z635" s="13" t="n">
        <v>-0.02344</v>
      </c>
      <c r="AA635" s="13" t="n">
        <v>0.052205</v>
      </c>
      <c r="AB635" s="13" t="n">
        <v>-0.042486</v>
      </c>
      <c r="AC635" s="13" t="n">
        <v>0.081894</v>
      </c>
      <c r="AD635" s="13" t="n">
        <v>0.081751</v>
      </c>
      <c r="AE635" s="13" t="n">
        <v>-0.004835</v>
      </c>
      <c r="AF635" s="13" t="n">
        <v>0.042956</v>
      </c>
      <c r="AG635" s="13" t="n">
        <v>0.095367</v>
      </c>
      <c r="AH635" s="13" t="n">
        <v>-0.146374</v>
      </c>
      <c r="AI635" s="13" t="n">
        <v>0.101993</v>
      </c>
      <c r="AJ635" s="13" t="n">
        <v>-0.202712</v>
      </c>
      <c r="AK635" s="13" t="n">
        <v>0.056699</v>
      </c>
      <c r="AL635" s="13" t="n">
        <v>-0.116634</v>
      </c>
      <c r="AM635" s="13" t="n">
        <v>0.372442</v>
      </c>
      <c r="AN635" s="13" t="n">
        <v>-0.010715</v>
      </c>
      <c r="AO635" s="13" t="n">
        <v>-0.075818</v>
      </c>
      <c r="AP635" s="13" t="n">
        <v>0.094522</v>
      </c>
      <c r="AQ635" s="13" t="n">
        <v>-0.059358</v>
      </c>
      <c r="AR635" s="13" t="n">
        <v>-0.078693</v>
      </c>
      <c r="AS635" s="13" t="n">
        <v>0.026323</v>
      </c>
      <c r="AT635" s="13" t="n">
        <v>0.112013</v>
      </c>
      <c r="AU635" s="13" t="n">
        <v>0.059779</v>
      </c>
      <c r="AV635" s="13" t="n">
        <v>0.220964</v>
      </c>
      <c r="AW635" s="13" t="n">
        <v>0.101855</v>
      </c>
      <c r="AX635" s="13" t="n">
        <v>-0.019974</v>
      </c>
      <c r="AY635" s="13" t="n">
        <v>0.009769</v>
      </c>
      <c r="AZ635" s="13" t="n">
        <v>-0.003336</v>
      </c>
      <c r="BA635" s="13" t="n">
        <v>0.05523</v>
      </c>
      <c r="BB635" s="13" t="n">
        <v>0.058684</v>
      </c>
      <c r="BC635" s="13" t="n">
        <v>0.028614</v>
      </c>
      <c r="BD635" s="13" t="n">
        <v>0.026799</v>
      </c>
      <c r="BE635" s="13" t="n">
        <v>0.07773</v>
      </c>
      <c r="BF635" s="13" t="n">
        <v>0.083706</v>
      </c>
      <c r="BG635" s="13" t="n">
        <v>0.03607</v>
      </c>
      <c r="BH635" s="13" t="n">
        <v>0.093424</v>
      </c>
      <c r="BI635" s="13" t="n">
        <v>0.14569</v>
      </c>
      <c r="BJ635" s="13" t="n">
        <v>-0.02751</v>
      </c>
      <c r="BK635" s="13" t="n">
        <v>0.297989</v>
      </c>
      <c r="BM635" s="13" t="n">
        <v>-0.102497</v>
      </c>
      <c r="BN635" s="13" t="n">
        <v>-0.23572</v>
      </c>
      <c r="BO635" s="13" t="n">
        <v>0.099268</v>
      </c>
      <c r="BP635" s="13" t="n">
        <v>0.015516</v>
      </c>
      <c r="BQ635" s="13" t="n">
        <v>0.028691</v>
      </c>
      <c r="BR635" s="13" t="n">
        <v>0.017674</v>
      </c>
      <c r="BS635" s="13" t="n">
        <v>0.030372</v>
      </c>
      <c r="BT635" s="13" t="n">
        <v>-0.06808</v>
      </c>
      <c r="BU635" s="13" t="n">
        <v>0.056662</v>
      </c>
      <c r="BV635" s="13" t="n">
        <v>0.187037</v>
      </c>
      <c r="BW635" s="13" t="n">
        <v>0.088872</v>
      </c>
      <c r="BX635" s="13" t="n">
        <v>0.042029</v>
      </c>
      <c r="BY635" s="13" t="n">
        <v>0.122259</v>
      </c>
      <c r="BZ635" s="13" t="n">
        <v>0.046456</v>
      </c>
      <c r="CA635" s="13" t="n">
        <v>0.006733</v>
      </c>
      <c r="CB635" s="13" t="n">
        <v>0.026615</v>
      </c>
      <c r="CC635" s="13" t="n">
        <v>-0.017984</v>
      </c>
      <c r="CD635" s="13" t="n">
        <v>-0.022034</v>
      </c>
      <c r="CE635" s="13" t="n">
        <v>0.01685</v>
      </c>
      <c r="CF635" s="13" t="n">
        <v>-0.007108</v>
      </c>
      <c r="CG635" s="13" t="n">
        <v>0.049723</v>
      </c>
      <c r="CH635" s="13" t="n">
        <v>-0.026919</v>
      </c>
      <c r="CI635" s="13" t="n">
        <v>0.060643</v>
      </c>
      <c r="CJ635" s="13" t="n">
        <v>-0.05249</v>
      </c>
      <c r="CK635" s="13" t="n">
        <v>0.031228</v>
      </c>
      <c r="CL635" s="13" t="n">
        <v>-0.001624</v>
      </c>
      <c r="CM635" s="13" t="n">
        <v>-0.063465</v>
      </c>
      <c r="CN635" s="13" t="n">
        <v>0.040402</v>
      </c>
      <c r="CO635" s="13" t="n">
        <v>-0.06493</v>
      </c>
      <c r="CP635" s="13" t="n">
        <v>0.098137</v>
      </c>
      <c r="CQ635" s="13" t="n">
        <v>-0.038615</v>
      </c>
      <c r="CR635" s="13" t="n">
        <v>-0.094177</v>
      </c>
      <c r="CS635" s="13" t="n">
        <v>0.1276</v>
      </c>
      <c r="CT635" s="13" t="n">
        <v>0.044059</v>
      </c>
      <c r="CU635" s="13" t="n">
        <v>-0.052868</v>
      </c>
      <c r="CV635" s="13" t="n">
        <v>0.082098</v>
      </c>
      <c r="CW635" s="13" t="n">
        <v>-0.026258</v>
      </c>
      <c r="CX635" s="13" t="n">
        <v>-0.052486</v>
      </c>
      <c r="CY635" s="13" t="n">
        <v>-0.030739</v>
      </c>
      <c r="CZ635" s="13" t="n">
        <v>0.020507</v>
      </c>
      <c r="DA635" s="13" t="n">
        <v>0.088055</v>
      </c>
      <c r="DB635" s="13" t="n">
        <v>0.084062</v>
      </c>
      <c r="DC635" s="13" t="n">
        <v>-0.050354</v>
      </c>
      <c r="DD635" s="13" t="n">
        <v>-0.057355</v>
      </c>
      <c r="DE635" s="13" t="n">
        <v>-0.039185</v>
      </c>
      <c r="DF635" s="13" t="n">
        <v>0.087086</v>
      </c>
      <c r="DG635" s="13" t="n">
        <v>0.133132</v>
      </c>
      <c r="DH635" s="13" t="n">
        <v>-0.049956</v>
      </c>
      <c r="DI635" s="13" t="n">
        <v>0.045055</v>
      </c>
      <c r="DJ635" s="13" t="n">
        <v>0.027131</v>
      </c>
      <c r="DK635" s="13" t="n">
        <v>-0.05644</v>
      </c>
      <c r="DL635" s="13" t="n">
        <v>0.047468</v>
      </c>
      <c r="DM635" s="13" t="n">
        <v>-0.014183</v>
      </c>
      <c r="DN635" s="13" t="n">
        <v>0.120522</v>
      </c>
      <c r="DO635" s="13" t="n">
        <v>-0.02238</v>
      </c>
      <c r="DP635" s="13" t="n">
        <v>-0.004959</v>
      </c>
      <c r="DQ635" s="13" t="n">
        <v>-0.004851</v>
      </c>
      <c r="DR635" s="13" t="n">
        <v>0.126278</v>
      </c>
      <c r="DS635" s="13" t="n">
        <v>-0.088626</v>
      </c>
      <c r="DT635" s="13" t="n">
        <v>0.030713</v>
      </c>
      <c r="DV635" s="13" t="n">
        <v>-0.103572</v>
      </c>
      <c r="DW635" s="13" t="n">
        <v>-0.245916</v>
      </c>
      <c r="DX635" s="13" t="n">
        <v>0.113288</v>
      </c>
      <c r="DY635" s="13" t="n">
        <v>0.006015</v>
      </c>
      <c r="DZ635" s="13" t="n">
        <v>0.035316</v>
      </c>
      <c r="EA635" s="13" t="n">
        <v>0.013706</v>
      </c>
      <c r="EB635" s="13" t="n">
        <v>0.037934</v>
      </c>
      <c r="EC635" s="13" t="n">
        <v>-0.067679</v>
      </c>
      <c r="ED635" s="13" t="n">
        <v>0.062457</v>
      </c>
      <c r="EE635" s="13" t="n">
        <v>0.193279</v>
      </c>
      <c r="EF635" s="13" t="n">
        <v>0.088936</v>
      </c>
      <c r="EG635" s="13" t="n">
        <v>0.053208</v>
      </c>
      <c r="EH635" s="13" t="n">
        <v>0.127437</v>
      </c>
      <c r="EI635" s="13" t="n">
        <v>0.058206</v>
      </c>
      <c r="EJ635" s="13" t="n">
        <v>0.009815</v>
      </c>
      <c r="EK635" s="13" t="n">
        <v>0.02938</v>
      </c>
      <c r="EL635" s="13" t="n">
        <v>-0.01931</v>
      </c>
      <c r="EM635" s="13" t="n">
        <v>-0.01904</v>
      </c>
      <c r="EN635" s="13" t="n">
        <v>0.014363</v>
      </c>
      <c r="EO635" s="13" t="n">
        <v>-0.004066</v>
      </c>
      <c r="EP635" s="13" t="n">
        <v>0.046113</v>
      </c>
      <c r="EQ635" s="13" t="n">
        <v>-0.025583</v>
      </c>
      <c r="ER635" s="13" t="n">
        <v>0.065363</v>
      </c>
      <c r="ES635" s="13" t="n">
        <v>-0.044123</v>
      </c>
      <c r="ET635" s="13" t="n">
        <v>0.027911</v>
      </c>
      <c r="EU635" s="13" t="n">
        <v>0.000467</v>
      </c>
      <c r="EV635" s="13" t="n">
        <v>-0.062672</v>
      </c>
      <c r="EW635" s="13" t="n">
        <v>0.042617</v>
      </c>
      <c r="EX635" s="13" t="n">
        <v>-0.071091</v>
      </c>
      <c r="EY635" s="13" t="n">
        <v>0.098027</v>
      </c>
      <c r="EZ635" s="13" t="n">
        <v>-0.03928</v>
      </c>
      <c r="FA635" s="13" t="n">
        <v>-0.095241</v>
      </c>
      <c r="FB635" s="13" t="n">
        <v>0.125444</v>
      </c>
      <c r="FC635" s="13" t="n">
        <v>0.039659</v>
      </c>
      <c r="FD635" s="13" t="n">
        <v>-0.063255</v>
      </c>
      <c r="FE635" s="13" t="n">
        <v>0.100845</v>
      </c>
      <c r="FF635" s="13" t="n">
        <v>-0.032236</v>
      </c>
      <c r="FG635" s="13" t="n">
        <v>-0.067798</v>
      </c>
      <c r="FH635" s="13" t="n">
        <v>-0.045484</v>
      </c>
      <c r="FI635" s="13" t="n">
        <v>-0.011718</v>
      </c>
      <c r="FJ635" s="13" t="n">
        <v>0.10126</v>
      </c>
      <c r="FK635" s="13" t="n">
        <v>0.083698</v>
      </c>
      <c r="FL635" s="13" t="n">
        <v>-0.052925</v>
      </c>
      <c r="FM635" s="13" t="n">
        <v>-0.059869</v>
      </c>
      <c r="FN635" s="13" t="n">
        <v>-0.042783</v>
      </c>
      <c r="FO635" s="13" t="n">
        <v>0.082297</v>
      </c>
      <c r="FP635" s="13" t="n">
        <v>0.137984</v>
      </c>
      <c r="FQ635" s="13" t="n">
        <v>-0.053643</v>
      </c>
      <c r="FR635" s="13" t="n">
        <v>0.044356</v>
      </c>
      <c r="FS635" s="13" t="n">
        <v>0.031723</v>
      </c>
      <c r="FT635" s="13" t="n">
        <v>-0.061814</v>
      </c>
      <c r="FU635" s="13" t="n">
        <v>0.048244</v>
      </c>
      <c r="FV635" s="13" t="n">
        <v>-0.021929</v>
      </c>
      <c r="FW635" s="13" t="n">
        <v>0.122527</v>
      </c>
      <c r="FX635" s="13" t="n">
        <v>-0.024336</v>
      </c>
      <c r="FY635" s="13" t="n">
        <v>-0.003355</v>
      </c>
      <c r="FZ635" s="13" t="n">
        <v>-0.00554</v>
      </c>
      <c r="GA635" s="13" t="n">
        <v>0.128018</v>
      </c>
      <c r="GB635" s="13" t="n">
        <v>-0.086606</v>
      </c>
      <c r="GC635" s="13" t="n">
        <v>0.026976</v>
      </c>
    </row>
    <row r="636" customFormat="false" ht="15" hidden="false" customHeight="false" outlineLevel="0" collapsed="false">
      <c r="B636" s="8" t="str">
        <f aca="false">Deals!B636</f>
        <v>Huntsman Corporation</v>
      </c>
      <c r="C636" s="12" t="n">
        <v>1</v>
      </c>
      <c r="D636" s="13" t="n">
        <v>-0.078794</v>
      </c>
      <c r="E636" s="13" t="n">
        <v>-0.229514</v>
      </c>
      <c r="F636" s="13" t="n">
        <v>0.164934</v>
      </c>
      <c r="G636" s="13" t="n">
        <v>0.079714</v>
      </c>
      <c r="H636" s="13" t="n">
        <v>-0.000937</v>
      </c>
      <c r="I636" s="13" t="n">
        <v>0.029494</v>
      </c>
      <c r="J636" s="13" t="n">
        <v>0.168649</v>
      </c>
      <c r="K636" s="13" t="n">
        <v>0.034829</v>
      </c>
      <c r="L636" s="13" t="n">
        <v>0.093652</v>
      </c>
      <c r="M636" s="13" t="n">
        <v>0.019761</v>
      </c>
      <c r="N636" s="13" t="n">
        <v>0.021518</v>
      </c>
      <c r="O636" s="13" t="n">
        <v>0.050915</v>
      </c>
      <c r="P636" s="13" t="n">
        <v>0.033308</v>
      </c>
      <c r="Q636" s="13" t="n">
        <v>0.062015</v>
      </c>
      <c r="R636" s="13" t="n">
        <v>-0.00555</v>
      </c>
      <c r="S636" s="13" t="n">
        <v>-0.010115</v>
      </c>
      <c r="T636" s="13" t="n">
        <v>-0.058915</v>
      </c>
      <c r="U636" s="13" t="n">
        <v>-0.004148</v>
      </c>
      <c r="V636" s="13" t="n">
        <v>0.000757</v>
      </c>
      <c r="W636" s="13" t="n">
        <v>0.126674</v>
      </c>
      <c r="X636" s="13" t="n">
        <v>0.101048</v>
      </c>
      <c r="Y636" s="13" t="n">
        <v>-0.027317</v>
      </c>
      <c r="Z636" s="13" t="n">
        <v>0.106595</v>
      </c>
      <c r="AA636" s="13" t="n">
        <v>0.027236</v>
      </c>
      <c r="AB636" s="13" t="n">
        <v>0.128663</v>
      </c>
      <c r="AC636" s="13" t="n">
        <v>-0.067198</v>
      </c>
      <c r="AD636" s="13" t="n">
        <v>-0.097041</v>
      </c>
      <c r="AE636" s="13" t="n">
        <v>0.070269</v>
      </c>
      <c r="AF636" s="13" t="n">
        <v>-0.212055</v>
      </c>
      <c r="AG636" s="13" t="n">
        <v>0.021517</v>
      </c>
      <c r="AH636" s="13" t="n">
        <v>-0.032459</v>
      </c>
      <c r="AI636" s="13" t="n">
        <v>-0.116595</v>
      </c>
      <c r="AJ636" s="13" t="n">
        <v>0.090465</v>
      </c>
      <c r="AK636" s="13" t="n">
        <v>0.038117</v>
      </c>
      <c r="AL636" s="13" t="n">
        <v>-0.003132</v>
      </c>
      <c r="AM636" s="13" t="n">
        <v>0.153202</v>
      </c>
      <c r="AN636" s="13" t="n">
        <v>-0.074156</v>
      </c>
      <c r="AO636" s="13" t="n">
        <v>-0.059373</v>
      </c>
      <c r="AP636" s="13" t="n">
        <v>-0.020833</v>
      </c>
      <c r="AQ636" s="13" t="n">
        <v>-0.113475</v>
      </c>
      <c r="AR636" s="13" t="n">
        <v>0.147705</v>
      </c>
      <c r="AS636" s="13" t="n">
        <v>0.101776</v>
      </c>
      <c r="AT636" s="13" t="n">
        <v>-0.063823</v>
      </c>
      <c r="AU636" s="13" t="n">
        <v>-0.115967</v>
      </c>
      <c r="AV636" s="13" t="n">
        <v>-0.043852</v>
      </c>
      <c r="AW636" s="13" t="n">
        <v>0.054436</v>
      </c>
      <c r="AX636" s="13" t="n">
        <v>0.03122</v>
      </c>
      <c r="AY636" s="13" t="n">
        <v>-0.023478</v>
      </c>
      <c r="AZ636" s="13" t="n">
        <v>0.043195</v>
      </c>
      <c r="BA636" s="13" t="n">
        <v>0.026563</v>
      </c>
      <c r="BB636" s="13" t="n">
        <v>-0.083365</v>
      </c>
      <c r="BC636" s="13" t="n">
        <v>0.039396</v>
      </c>
      <c r="BD636" s="13" t="n">
        <v>-0.071774</v>
      </c>
      <c r="BE636" s="13" t="n">
        <v>0.050944</v>
      </c>
      <c r="BF636" s="13" t="n">
        <v>-0.078562</v>
      </c>
      <c r="BG636" s="13" t="n">
        <v>0.108844</v>
      </c>
      <c r="BH636" s="13" t="n">
        <v>-0.090909</v>
      </c>
      <c r="BI636" s="13" t="n">
        <v>-0.11</v>
      </c>
      <c r="BJ636" s="13" t="n">
        <v>-0.066394</v>
      </c>
      <c r="BK636" s="13" t="n">
        <v>-0.066556</v>
      </c>
      <c r="BM636" s="13" t="n">
        <v>-0.092258</v>
      </c>
      <c r="BN636" s="13" t="n">
        <v>-0.198695</v>
      </c>
      <c r="BO636" s="13" t="n">
        <v>0.116597</v>
      </c>
      <c r="BP636" s="13" t="n">
        <v>0.058158</v>
      </c>
      <c r="BQ636" s="13" t="n">
        <v>-0.009049</v>
      </c>
      <c r="BR636" s="13" t="n">
        <v>0.060667</v>
      </c>
      <c r="BS636" s="13" t="n">
        <v>0.04837</v>
      </c>
      <c r="BT636" s="13" t="n">
        <v>-0.036757</v>
      </c>
      <c r="BU636" s="13" t="n">
        <v>0.014828</v>
      </c>
      <c r="BV636" s="13" t="n">
        <v>0.168167</v>
      </c>
      <c r="BW636" s="13" t="n">
        <v>0.045756</v>
      </c>
      <c r="BX636" s="13" t="n">
        <v>-0.002059</v>
      </c>
      <c r="BY636" s="13" t="n">
        <v>0.092254</v>
      </c>
      <c r="BZ636" s="13" t="n">
        <v>0.040771</v>
      </c>
      <c r="CA636" s="13" t="n">
        <v>0.058012</v>
      </c>
      <c r="CB636" s="13" t="n">
        <v>0.022358</v>
      </c>
      <c r="CC636" s="13" t="n">
        <v>-0.012513</v>
      </c>
      <c r="CD636" s="13" t="n">
        <v>-0.012862</v>
      </c>
      <c r="CE636" s="13" t="n">
        <v>0.016428</v>
      </c>
      <c r="CF636" s="13" t="n">
        <v>-0.021588</v>
      </c>
      <c r="CG636" s="13" t="n">
        <v>0.053756</v>
      </c>
      <c r="CH636" s="13" t="n">
        <v>-0.030463</v>
      </c>
      <c r="CI636" s="13" t="n">
        <v>0.054007</v>
      </c>
      <c r="CJ636" s="13" t="n">
        <v>-0.041405</v>
      </c>
      <c r="CK636" s="13" t="n">
        <v>0.006859</v>
      </c>
      <c r="CL636" s="13" t="n">
        <v>0.035932</v>
      </c>
      <c r="CM636" s="13" t="n">
        <v>-0.048852</v>
      </c>
      <c r="CN636" s="13" t="n">
        <v>0.044371</v>
      </c>
      <c r="CO636" s="13" t="n">
        <v>-0.113068</v>
      </c>
      <c r="CP636" s="13" t="n">
        <v>0.068956</v>
      </c>
      <c r="CQ636" s="13" t="n">
        <v>-0.039545</v>
      </c>
      <c r="CR636" s="13" t="n">
        <v>-0.111256</v>
      </c>
      <c r="CS636" s="13" t="n">
        <v>0.1186</v>
      </c>
      <c r="CT636" s="13" t="n">
        <v>0.053685</v>
      </c>
      <c r="CU636" s="13" t="n">
        <v>-0.047152</v>
      </c>
      <c r="CV636" s="13" t="n">
        <v>0.08114</v>
      </c>
      <c r="CW636" s="13" t="n">
        <v>-0.029058</v>
      </c>
      <c r="CX636" s="13" t="n">
        <v>-0.025019</v>
      </c>
      <c r="CY636" s="13" t="n">
        <v>-0.00394</v>
      </c>
      <c r="CZ636" s="13" t="n">
        <v>-0.040008</v>
      </c>
      <c r="DA636" s="13" t="n">
        <v>0.091469</v>
      </c>
      <c r="DB636" s="13" t="n">
        <v>0.049151</v>
      </c>
      <c r="DC636" s="13" t="n">
        <v>-0.027942</v>
      </c>
      <c r="DD636" s="13" t="n">
        <v>-0.067057</v>
      </c>
      <c r="DE636" s="13" t="n">
        <v>-0.071421</v>
      </c>
      <c r="DF636" s="13" t="n">
        <v>0.090999</v>
      </c>
      <c r="DG636" s="13" t="n">
        <v>0.090679</v>
      </c>
      <c r="DH636" s="13" t="n">
        <v>-0.014938</v>
      </c>
      <c r="DI636" s="13" t="n">
        <v>0.036154</v>
      </c>
      <c r="DJ636" s="13" t="n">
        <v>0.050535</v>
      </c>
      <c r="DK636" s="13" t="n">
        <v>-0.060649</v>
      </c>
      <c r="DL636" s="13" t="n">
        <v>0.025392</v>
      </c>
      <c r="DM636" s="13" t="n">
        <v>-0.023903</v>
      </c>
      <c r="DN636" s="13" t="n">
        <v>0.066677</v>
      </c>
      <c r="DO636" s="13" t="n">
        <v>0.015802</v>
      </c>
      <c r="DP636" s="13" t="n">
        <v>0.012306</v>
      </c>
      <c r="DQ636" s="13" t="n">
        <v>-0.014521</v>
      </c>
      <c r="DR636" s="13" t="n">
        <v>0.056845</v>
      </c>
      <c r="DS636" s="13" t="n">
        <v>-0.065352</v>
      </c>
      <c r="DT636" s="13" t="n">
        <v>0.050171</v>
      </c>
      <c r="DV636" s="13" t="n">
        <v>-0.087648</v>
      </c>
      <c r="DW636" s="13" t="n">
        <v>-0.212334</v>
      </c>
      <c r="DX636" s="13" t="n">
        <v>0.135337</v>
      </c>
      <c r="DY636" s="13" t="n">
        <v>0.059304</v>
      </c>
      <c r="DZ636" s="13" t="n">
        <v>-0.006226</v>
      </c>
      <c r="EA636" s="13" t="n">
        <v>0.062515</v>
      </c>
      <c r="EB636" s="13" t="n">
        <v>0.051584</v>
      </c>
      <c r="EC636" s="13" t="n">
        <v>-0.040409</v>
      </c>
      <c r="ED636" s="13" t="n">
        <v>0.018557</v>
      </c>
      <c r="EE636" s="13" t="n">
        <v>0.172917</v>
      </c>
      <c r="EF636" s="13" t="n">
        <v>0.041069</v>
      </c>
      <c r="EG636" s="13" t="n">
        <v>0.00476</v>
      </c>
      <c r="EH636" s="13" t="n">
        <v>0.081124</v>
      </c>
      <c r="EI636" s="13" t="n">
        <v>0.054214</v>
      </c>
      <c r="EJ636" s="13" t="n">
        <v>0.05332</v>
      </c>
      <c r="EK636" s="13" t="n">
        <v>0.016144</v>
      </c>
      <c r="EL636" s="13" t="n">
        <v>-0.008976</v>
      </c>
      <c r="EM636" s="13" t="n">
        <v>-0.011142</v>
      </c>
      <c r="EN636" s="13" t="n">
        <v>0.012908</v>
      </c>
      <c r="EO636" s="13" t="n">
        <v>-0.016159</v>
      </c>
      <c r="EP636" s="13" t="n">
        <v>0.052565</v>
      </c>
      <c r="EQ636" s="13" t="n">
        <v>-0.036406</v>
      </c>
      <c r="ER636" s="13" t="n">
        <v>0.050779</v>
      </c>
      <c r="ES636" s="13" t="n">
        <v>-0.041859</v>
      </c>
      <c r="ET636" s="13" t="n">
        <v>0.00545</v>
      </c>
      <c r="EU636" s="13" t="n">
        <v>0.028508</v>
      </c>
      <c r="EV636" s="13" t="n">
        <v>-0.054502</v>
      </c>
      <c r="EW636" s="13" t="n">
        <v>0.038173</v>
      </c>
      <c r="EX636" s="13" t="n">
        <v>-0.110414</v>
      </c>
      <c r="EY636" s="13" t="n">
        <v>0.073636</v>
      </c>
      <c r="EZ636" s="13" t="n">
        <v>-0.035969</v>
      </c>
      <c r="FA636" s="13" t="n">
        <v>-0.110605</v>
      </c>
      <c r="FB636" s="13" t="n">
        <v>0.118592</v>
      </c>
      <c r="FC636" s="13" t="n">
        <v>0.057764</v>
      </c>
      <c r="FD636" s="13" t="n">
        <v>-0.048956</v>
      </c>
      <c r="FE636" s="13" t="n">
        <v>0.092385</v>
      </c>
      <c r="FF636" s="13" t="n">
        <v>-0.027413</v>
      </c>
      <c r="FG636" s="13" t="n">
        <v>-0.02707</v>
      </c>
      <c r="FH636" s="13" t="n">
        <v>-0.006752</v>
      </c>
      <c r="FI636" s="13" t="n">
        <v>-0.040006</v>
      </c>
      <c r="FJ636" s="13" t="n">
        <v>0.08934</v>
      </c>
      <c r="FK636" s="13" t="n">
        <v>0.052942</v>
      </c>
      <c r="FL636" s="13" t="n">
        <v>-0.029106</v>
      </c>
      <c r="FM636" s="13" t="n">
        <v>-0.068619</v>
      </c>
      <c r="FN636" s="13" t="n">
        <v>-0.076182</v>
      </c>
      <c r="FO636" s="13" t="n">
        <v>0.092525</v>
      </c>
      <c r="FP636" s="13" t="n">
        <v>0.095987</v>
      </c>
      <c r="FQ636" s="13" t="n">
        <v>-0.019535</v>
      </c>
      <c r="FR636" s="13" t="n">
        <v>0.030822</v>
      </c>
      <c r="FS636" s="13" t="n">
        <v>0.047036</v>
      </c>
      <c r="FT636" s="13" t="n">
        <v>-0.066117</v>
      </c>
      <c r="FU636" s="13" t="n">
        <v>0.037484</v>
      </c>
      <c r="FV636" s="13" t="n">
        <v>-0.029571</v>
      </c>
      <c r="FW636" s="13" t="n">
        <v>0.068915</v>
      </c>
      <c r="FX636" s="13" t="n">
        <v>0.015475</v>
      </c>
      <c r="FY636" s="13" t="n">
        <v>0.013876</v>
      </c>
      <c r="FZ636" s="13" t="n">
        <v>-0.011102</v>
      </c>
      <c r="GA636" s="13" t="n">
        <v>0.061639</v>
      </c>
      <c r="GB636" s="13" t="n">
        <v>-0.064144</v>
      </c>
      <c r="GC636" s="13" t="n">
        <v>0.049973</v>
      </c>
    </row>
    <row r="637" customFormat="false" ht="15" hidden="false" customHeight="false" outlineLevel="0" collapsed="false">
      <c r="B637" s="8" t="str">
        <f aca="false">Deals!B637</f>
        <v>Leidos Holdings, Inc.</v>
      </c>
      <c r="C637" s="12" t="n">
        <v>1</v>
      </c>
      <c r="D637" s="13" t="n">
        <v>0.021698</v>
      </c>
      <c r="E637" s="13" t="n">
        <v>-0.103848</v>
      </c>
      <c r="F637" s="13" t="n">
        <v>0.078123</v>
      </c>
      <c r="G637" s="13" t="n">
        <v>0.06558</v>
      </c>
      <c r="H637" s="13" t="n">
        <v>-0.107133</v>
      </c>
      <c r="I637" s="13" t="n">
        <v>0.015907</v>
      </c>
      <c r="J637" s="13" t="n">
        <v>-0.049075</v>
      </c>
      <c r="K637" s="13" t="n">
        <v>-0.011051</v>
      </c>
      <c r="L637" s="13" t="n">
        <v>-0.068985</v>
      </c>
      <c r="M637" s="13" t="n">
        <v>0.213253</v>
      </c>
      <c r="N637" s="13" t="n">
        <v>0.047269</v>
      </c>
      <c r="O637" s="13" t="n">
        <v>0.008942</v>
      </c>
      <c r="P637" s="13" t="n">
        <v>-0.166038</v>
      </c>
      <c r="Q637" s="13" t="n">
        <v>0.092369</v>
      </c>
      <c r="R637" s="13" t="n">
        <v>0.051932</v>
      </c>
      <c r="S637" s="13" t="n">
        <v>0.014514</v>
      </c>
      <c r="T637" s="13" t="n">
        <v>-0.012749</v>
      </c>
      <c r="U637" s="13" t="n">
        <v>0.052621</v>
      </c>
      <c r="V637" s="13" t="n">
        <v>-0.078087</v>
      </c>
      <c r="W637" s="13" t="n">
        <v>-0.016512</v>
      </c>
      <c r="X637" s="13" t="n">
        <v>0.04005</v>
      </c>
      <c r="Y637" s="13" t="n">
        <v>-0.120724</v>
      </c>
      <c r="Z637" s="13" t="n">
        <v>0.015357</v>
      </c>
      <c r="AA637" s="13" t="n">
        <v>0.006187</v>
      </c>
      <c r="AB637" s="13" t="n">
        <v>0.138513</v>
      </c>
      <c r="AC637" s="13" t="n">
        <v>0.064218</v>
      </c>
      <c r="AD637" s="13" t="n">
        <v>-0.041752</v>
      </c>
      <c r="AE637" s="13" t="n">
        <v>0.009564</v>
      </c>
      <c r="AF637" s="13" t="n">
        <v>-0.032823</v>
      </c>
      <c r="AG637" s="13" t="n">
        <v>0.062457</v>
      </c>
      <c r="AH637" s="13" t="n">
        <v>-0.111682</v>
      </c>
      <c r="AI637" s="13" t="n">
        <v>-0.07596</v>
      </c>
      <c r="AJ637" s="13" t="n">
        <v>0.161427</v>
      </c>
      <c r="AK637" s="13" t="n">
        <v>0.076189</v>
      </c>
      <c r="AL637" s="13" t="n">
        <v>-0.034574</v>
      </c>
      <c r="AM637" s="13" t="n">
        <v>-0.060367</v>
      </c>
      <c r="AN637" s="13" t="n">
        <v>-0.017908</v>
      </c>
      <c r="AO637" s="13" t="n">
        <v>-0.047904</v>
      </c>
      <c r="AP637" s="13" t="n">
        <v>0.013035</v>
      </c>
      <c r="AQ637" s="13" t="n">
        <v>-0.162985</v>
      </c>
      <c r="AR637" s="13" t="n">
        <v>0.138099</v>
      </c>
      <c r="AS637" s="13" t="n">
        <v>0.057075</v>
      </c>
      <c r="AT637" s="13" t="n">
        <v>0.042553</v>
      </c>
      <c r="AU637" s="13" t="n">
        <v>-0.051174</v>
      </c>
      <c r="AV637" s="13" t="n">
        <v>0.075521</v>
      </c>
      <c r="AW637" s="13" t="n">
        <v>0.082728</v>
      </c>
      <c r="AX637" s="13" t="n">
        <v>0.012113</v>
      </c>
      <c r="AY637" s="13" t="n">
        <v>0.020602</v>
      </c>
      <c r="AZ637" s="13" t="n">
        <v>0.157418</v>
      </c>
      <c r="BA637" s="13" t="n">
        <v>0.028234</v>
      </c>
      <c r="BB637" s="13" t="n">
        <v>0.069647</v>
      </c>
      <c r="BC637" s="13" t="n">
        <v>0.048709</v>
      </c>
      <c r="BD637" s="13" t="n">
        <v>-0.005372</v>
      </c>
      <c r="BE637" s="13" t="n">
        <v>-0.010145</v>
      </c>
      <c r="BF637" s="13" t="n">
        <v>0.097715</v>
      </c>
      <c r="BG637" s="13" t="n">
        <v>0.030724</v>
      </c>
      <c r="BH637" s="13" t="n">
        <v>0.123681</v>
      </c>
      <c r="BI637" s="13" t="n">
        <v>-0.096964</v>
      </c>
      <c r="BJ637" s="13" t="n">
        <v>-0.126602</v>
      </c>
      <c r="BK637" s="13" t="n">
        <v>-0.014091</v>
      </c>
      <c r="BM637" s="13" t="n">
        <v>-0.071353</v>
      </c>
      <c r="BN637" s="13" t="n">
        <v>-0.185883</v>
      </c>
      <c r="BO637" s="13" t="n">
        <v>0.145135</v>
      </c>
      <c r="BP637" s="13" t="n">
        <v>0.091203</v>
      </c>
      <c r="BQ637" s="13" t="n">
        <v>0.008282</v>
      </c>
      <c r="BR637" s="13" t="n">
        <v>0.074489</v>
      </c>
      <c r="BS637" s="13" t="n">
        <v>0.035349</v>
      </c>
      <c r="BT637" s="13" t="n">
        <v>-0.025095</v>
      </c>
      <c r="BU637" s="13" t="n">
        <v>0.015228</v>
      </c>
      <c r="BV637" s="13" t="n">
        <v>0.126834</v>
      </c>
      <c r="BW637" s="13" t="n">
        <v>0.058211</v>
      </c>
      <c r="BX637" s="13" t="n">
        <v>0.006644</v>
      </c>
      <c r="BY637" s="13" t="n">
        <v>0.052711</v>
      </c>
      <c r="BZ637" s="13" t="n">
        <v>0.041592</v>
      </c>
      <c r="CA637" s="13" t="n">
        <v>0.031215</v>
      </c>
      <c r="CB637" s="13" t="n">
        <v>-0.000996</v>
      </c>
      <c r="CC637" s="13" t="n">
        <v>0.002585</v>
      </c>
      <c r="CD637" s="13" t="n">
        <v>0.018915</v>
      </c>
      <c r="CE637" s="13" t="n">
        <v>0.015678</v>
      </c>
      <c r="CF637" s="13" t="n">
        <v>-0.05048</v>
      </c>
      <c r="CG637" s="13" t="n">
        <v>0.055583</v>
      </c>
      <c r="CH637" s="13" t="n">
        <v>-0.019604</v>
      </c>
      <c r="CI637" s="13" t="n">
        <v>0.058722</v>
      </c>
      <c r="CJ637" s="13" t="n">
        <v>-0.071201</v>
      </c>
      <c r="CK637" s="13" t="n">
        <v>0.004318</v>
      </c>
      <c r="CL637" s="13" t="n">
        <v>0.011975</v>
      </c>
      <c r="CM637" s="13" t="n">
        <v>-0.07864</v>
      </c>
      <c r="CN637" s="13" t="n">
        <v>0.01079</v>
      </c>
      <c r="CO637" s="13" t="n">
        <v>-0.09489</v>
      </c>
      <c r="CP637" s="13" t="n">
        <v>0.108125</v>
      </c>
      <c r="CQ637" s="13" t="n">
        <v>-0.032816</v>
      </c>
      <c r="CR637" s="13" t="n">
        <v>-0.097124</v>
      </c>
      <c r="CS637" s="13" t="n">
        <v>0.079647</v>
      </c>
      <c r="CT637" s="13" t="n">
        <v>0.052705</v>
      </c>
      <c r="CU637" s="13" t="n">
        <v>-0.052121</v>
      </c>
      <c r="CV637" s="13" t="n">
        <v>0.096082</v>
      </c>
      <c r="CW637" s="13" t="n">
        <v>-0.022839</v>
      </c>
      <c r="CX637" s="13" t="n">
        <v>-0.004812</v>
      </c>
      <c r="CY637" s="13" t="n">
        <v>-0.021756</v>
      </c>
      <c r="CZ637" s="13" t="n">
        <v>-0.020714</v>
      </c>
      <c r="DA637" s="13" t="n">
        <v>0.092361</v>
      </c>
      <c r="DB637" s="13" t="n">
        <v>0.043147</v>
      </c>
      <c r="DC637" s="13" t="n">
        <v>-0.023688</v>
      </c>
      <c r="DD637" s="13" t="n">
        <v>-0.045895</v>
      </c>
      <c r="DE637" s="13" t="n">
        <v>-0.058615</v>
      </c>
      <c r="DF637" s="13" t="n">
        <v>0.090922</v>
      </c>
      <c r="DG637" s="13" t="n">
        <v>0.077786</v>
      </c>
      <c r="DH637" s="13" t="n">
        <v>-0.000187</v>
      </c>
      <c r="DI637" s="13" t="n">
        <v>0.080568</v>
      </c>
      <c r="DJ637" s="13" t="n">
        <v>0.046856</v>
      </c>
      <c r="DK637" s="13" t="n">
        <v>-0.06426</v>
      </c>
      <c r="DL637" s="13" t="n">
        <v>0.021786</v>
      </c>
      <c r="DM637" s="13" t="n">
        <v>-0.017629</v>
      </c>
      <c r="DN637" s="13" t="n">
        <v>0.072788</v>
      </c>
      <c r="DO637" s="13" t="n">
        <v>0.020632</v>
      </c>
      <c r="DP637" s="13" t="n">
        <v>0.02273</v>
      </c>
      <c r="DQ637" s="13" t="n">
        <v>-0.019377</v>
      </c>
      <c r="DR637" s="13" t="n">
        <v>0.069756</v>
      </c>
      <c r="DS637" s="13" t="n">
        <v>-0.071455</v>
      </c>
      <c r="DT637" s="13" t="n">
        <v>0.043838</v>
      </c>
      <c r="DV637" s="13" t="n">
        <v>-0.076039</v>
      </c>
      <c r="DW637" s="13" t="n">
        <v>-0.200642</v>
      </c>
      <c r="DX637" s="13" t="n">
        <v>0.153123</v>
      </c>
      <c r="DY637" s="13" t="n">
        <v>0.076251</v>
      </c>
      <c r="DZ637" s="13" t="n">
        <v>0.019646</v>
      </c>
      <c r="EA637" s="13" t="n">
        <v>0.073602</v>
      </c>
      <c r="EB637" s="13" t="n">
        <v>0.033359</v>
      </c>
      <c r="EC637" s="13" t="n">
        <v>-0.034294</v>
      </c>
      <c r="ED637" s="13" t="n">
        <v>0.009723</v>
      </c>
      <c r="EE637" s="13" t="n">
        <v>0.129694</v>
      </c>
      <c r="EF637" s="13" t="n">
        <v>0.059796</v>
      </c>
      <c r="EG637" s="13" t="n">
        <v>0.020209</v>
      </c>
      <c r="EH637" s="13" t="n">
        <v>0.046584</v>
      </c>
      <c r="EI637" s="13" t="n">
        <v>0.042845</v>
      </c>
      <c r="EJ637" s="13" t="n">
        <v>0.034177</v>
      </c>
      <c r="EK637" s="13" t="n">
        <v>-0.007006</v>
      </c>
      <c r="EL637" s="13" t="n">
        <v>0.001047</v>
      </c>
      <c r="EM637" s="13" t="n">
        <v>0.00943</v>
      </c>
      <c r="EN637" s="13" t="n">
        <v>0.0133</v>
      </c>
      <c r="EO637" s="13" t="n">
        <v>-0.050123</v>
      </c>
      <c r="EP637" s="13" t="n">
        <v>0.053583</v>
      </c>
      <c r="EQ637" s="13" t="n">
        <v>-0.022478</v>
      </c>
      <c r="ER637" s="13" t="n">
        <v>0.054778</v>
      </c>
      <c r="ES637" s="13" t="n">
        <v>-0.066878</v>
      </c>
      <c r="ET637" s="13" t="n">
        <v>0.009682</v>
      </c>
      <c r="EU637" s="13" t="n">
        <v>0.003909</v>
      </c>
      <c r="EV637" s="13" t="n">
        <v>-0.078286</v>
      </c>
      <c r="EW637" s="13" t="n">
        <v>-0.002641</v>
      </c>
      <c r="EX637" s="13" t="n">
        <v>-0.100149</v>
      </c>
      <c r="EY637" s="13" t="n">
        <v>0.112838</v>
      </c>
      <c r="EZ637" s="13" t="n">
        <v>-0.035444</v>
      </c>
      <c r="FA637" s="13" t="n">
        <v>-0.097565</v>
      </c>
      <c r="FB637" s="13" t="n">
        <v>0.086619</v>
      </c>
      <c r="FC637" s="13" t="n">
        <v>0.046762</v>
      </c>
      <c r="FD637" s="13" t="n">
        <v>-0.052223</v>
      </c>
      <c r="FE637" s="13" t="n">
        <v>0.109059</v>
      </c>
      <c r="FF637" s="13" t="n">
        <v>-0.020578</v>
      </c>
      <c r="FG637" s="13" t="n">
        <v>-0.00811</v>
      </c>
      <c r="FH637" s="13" t="n">
        <v>-0.020214</v>
      </c>
      <c r="FI637" s="13" t="n">
        <v>-0.019514</v>
      </c>
      <c r="FJ637" s="13" t="n">
        <v>0.096463</v>
      </c>
      <c r="FK637" s="13" t="n">
        <v>0.043151</v>
      </c>
      <c r="FL637" s="13" t="n">
        <v>-0.018811</v>
      </c>
      <c r="FM637" s="13" t="n">
        <v>-0.050759</v>
      </c>
      <c r="FN637" s="13" t="n">
        <v>-0.061461</v>
      </c>
      <c r="FO637" s="13" t="n">
        <v>0.094023</v>
      </c>
      <c r="FP637" s="13" t="n">
        <v>0.08574</v>
      </c>
      <c r="FQ637" s="13" t="n">
        <v>-0.008521</v>
      </c>
      <c r="FR637" s="13" t="n">
        <v>0.06608</v>
      </c>
      <c r="FS637" s="13" t="n">
        <v>0.040152</v>
      </c>
      <c r="FT637" s="13" t="n">
        <v>-0.066904</v>
      </c>
      <c r="FU637" s="13" t="n">
        <v>0.025327</v>
      </c>
      <c r="FV637" s="13" t="n">
        <v>-0.016463</v>
      </c>
      <c r="FW637" s="13" t="n">
        <v>0.069979</v>
      </c>
      <c r="FX637" s="13" t="n">
        <v>0.025021</v>
      </c>
      <c r="FY637" s="13" t="n">
        <v>0.025244</v>
      </c>
      <c r="FZ637" s="13" t="n">
        <v>-0.020004</v>
      </c>
      <c r="GA637" s="13" t="n">
        <v>0.076652</v>
      </c>
      <c r="GB637" s="13" t="n">
        <v>-0.067235</v>
      </c>
      <c r="GC637" s="13" t="n">
        <v>0.046952</v>
      </c>
    </row>
    <row r="638" customFormat="false" ht="15" hidden="false" customHeight="false" outlineLevel="0" collapsed="false">
      <c r="B638" s="8" t="str">
        <f aca="false">Deals!B638</f>
        <v>Icf International, Inc.</v>
      </c>
      <c r="C638" s="12" t="n">
        <v>1</v>
      </c>
      <c r="D638" s="13" t="n">
        <v>-0.132549</v>
      </c>
      <c r="E638" s="13" t="n">
        <v>-0.093972</v>
      </c>
      <c r="F638" s="13" t="n">
        <v>0.070451</v>
      </c>
      <c r="G638" s="13" t="n">
        <v>-0.10824</v>
      </c>
      <c r="H638" s="13" t="n">
        <v>-0.009302</v>
      </c>
      <c r="I638" s="13" t="n">
        <v>0.042881</v>
      </c>
      <c r="J638" s="13" t="n">
        <v>0.010353</v>
      </c>
      <c r="K638" s="13" t="n">
        <v>-0.097204</v>
      </c>
      <c r="L638" s="13" t="n">
        <v>0.062734</v>
      </c>
      <c r="M638" s="13" t="n">
        <v>0.107662</v>
      </c>
      <c r="N638" s="13" t="n">
        <v>0.028165</v>
      </c>
      <c r="O638" s="13" t="n">
        <v>0.03767</v>
      </c>
      <c r="P638" s="13" t="n">
        <v>0.08194</v>
      </c>
      <c r="Q638" s="13" t="n">
        <v>0.049011</v>
      </c>
      <c r="R638" s="13" t="n">
        <v>0.041876</v>
      </c>
      <c r="S638" s="13" t="n">
        <v>-0.034702</v>
      </c>
      <c r="T638" s="13" t="n">
        <v>0.001138</v>
      </c>
      <c r="U638" s="13" t="n">
        <v>0.042226</v>
      </c>
      <c r="V638" s="13" t="n">
        <v>0.022824</v>
      </c>
      <c r="W638" s="13" t="n">
        <v>-0.045163</v>
      </c>
      <c r="X638" s="13" t="n">
        <v>0.125434</v>
      </c>
      <c r="Y638" s="13" t="n">
        <v>-0.037317</v>
      </c>
      <c r="Z638" s="13" t="n">
        <v>0.061505</v>
      </c>
      <c r="AA638" s="13" t="n">
        <v>-0.079571</v>
      </c>
      <c r="AB638" s="13" t="n">
        <v>-0.061129</v>
      </c>
      <c r="AC638" s="13" t="n">
        <v>0.063868</v>
      </c>
      <c r="AD638" s="13" t="n">
        <v>0.049607</v>
      </c>
      <c r="AE638" s="13" t="n">
        <v>0.034409</v>
      </c>
      <c r="AF638" s="13" t="n">
        <v>-0.069171</v>
      </c>
      <c r="AG638" s="13" t="n">
        <v>-0.006842</v>
      </c>
      <c r="AH638" s="13" t="n">
        <v>0.076418</v>
      </c>
      <c r="AI638" s="13" t="n">
        <v>0.074833</v>
      </c>
      <c r="AJ638" s="13" t="n">
        <v>0.097322</v>
      </c>
      <c r="AK638" s="13" t="n">
        <v>-0.094124</v>
      </c>
      <c r="AL638" s="13" t="n">
        <v>-0.08471</v>
      </c>
      <c r="AM638" s="13" t="n">
        <v>0.031701</v>
      </c>
      <c r="AN638" s="13" t="n">
        <v>-0.026421</v>
      </c>
      <c r="AO638" s="13" t="n">
        <v>0.104031</v>
      </c>
      <c r="AP638" s="13" t="n">
        <v>0.039198</v>
      </c>
      <c r="AQ638" s="13" t="n">
        <v>-0.017632</v>
      </c>
      <c r="AR638" s="13" t="n">
        <v>0.111974</v>
      </c>
      <c r="AS638" s="13" t="n">
        <v>-0.054667</v>
      </c>
      <c r="AT638" s="13" t="n">
        <v>0.148567</v>
      </c>
      <c r="AU638" s="13" t="n">
        <v>-0.104472</v>
      </c>
      <c r="AV638" s="13" t="n">
        <v>0.049003</v>
      </c>
      <c r="AW638" s="13" t="n">
        <v>0.104316</v>
      </c>
      <c r="AX638" s="13" t="n">
        <v>-0.040872</v>
      </c>
      <c r="AY638" s="13" t="n">
        <v>0.036916</v>
      </c>
      <c r="AZ638" s="13" t="n">
        <v>0.113708</v>
      </c>
      <c r="BA638" s="13" t="n">
        <v>-0.026348</v>
      </c>
      <c r="BB638" s="13" t="n">
        <v>-0.04209</v>
      </c>
      <c r="BC638" s="13" t="n">
        <v>-0.010673</v>
      </c>
      <c r="BD638" s="13" t="n">
        <v>0.040981</v>
      </c>
      <c r="BE638" s="13" t="n">
        <v>-0.009161</v>
      </c>
      <c r="BF638" s="13" t="n">
        <v>0.126852</v>
      </c>
      <c r="BG638" s="13" t="n">
        <v>0.007058</v>
      </c>
      <c r="BH638" s="13" t="n">
        <v>0.010792</v>
      </c>
      <c r="BI638" s="13" t="n">
        <v>-0.178065</v>
      </c>
      <c r="BJ638" s="13" t="n">
        <v>-0.138702</v>
      </c>
      <c r="BK638" s="13" t="n">
        <v>-0.020971</v>
      </c>
      <c r="BM638" s="13" t="n">
        <v>-0.082683</v>
      </c>
      <c r="BN638" s="13" t="n">
        <v>-0.18923</v>
      </c>
      <c r="BO638" s="13" t="n">
        <v>0.123242</v>
      </c>
      <c r="BP638" s="13" t="n">
        <v>0.073671</v>
      </c>
      <c r="BQ638" s="13" t="n">
        <v>0.028131</v>
      </c>
      <c r="BR638" s="13" t="n">
        <v>0.035905</v>
      </c>
      <c r="BS638" s="13" t="n">
        <v>0.069178</v>
      </c>
      <c r="BT638" s="13" t="n">
        <v>-0.047385</v>
      </c>
      <c r="BU638" s="13" t="n">
        <v>0.03365</v>
      </c>
      <c r="BV638" s="13" t="n">
        <v>0.188158</v>
      </c>
      <c r="BW638" s="13" t="n">
        <v>0.101547</v>
      </c>
      <c r="BX638" s="13" t="n">
        <v>0.049816</v>
      </c>
      <c r="BY638" s="13" t="n">
        <v>0.086155</v>
      </c>
      <c r="BZ638" s="13" t="n">
        <v>-0.008262</v>
      </c>
      <c r="CA638" s="13" t="n">
        <v>0.015677</v>
      </c>
      <c r="CB638" s="13" t="n">
        <v>0.002446</v>
      </c>
      <c r="CC638" s="13" t="n">
        <v>0.035313</v>
      </c>
      <c r="CD638" s="13" t="n">
        <v>-0.028278</v>
      </c>
      <c r="CE638" s="13" t="n">
        <v>0.024312</v>
      </c>
      <c r="CF638" s="13" t="n">
        <v>-0.041121</v>
      </c>
      <c r="CG638" s="13" t="n">
        <v>0.023534</v>
      </c>
      <c r="CH638" s="13" t="n">
        <v>-0.034555</v>
      </c>
      <c r="CI638" s="13" t="n">
        <v>0.001539</v>
      </c>
      <c r="CJ638" s="13" t="n">
        <v>-0.116597</v>
      </c>
      <c r="CK638" s="13" t="n">
        <v>0.020508</v>
      </c>
      <c r="CL638" s="13" t="n">
        <v>0.022185</v>
      </c>
      <c r="CM638" s="13" t="n">
        <v>-0.119564</v>
      </c>
      <c r="CN638" s="13" t="n">
        <v>-0.028738</v>
      </c>
      <c r="CO638" s="13" t="n">
        <v>-0.063921</v>
      </c>
      <c r="CP638" s="13" t="n">
        <v>0.135102</v>
      </c>
      <c r="CQ638" s="13" t="n">
        <v>-0.007929</v>
      </c>
      <c r="CR638" s="13" t="n">
        <v>-0.088004</v>
      </c>
      <c r="CS638" s="13" t="n">
        <v>0.092762</v>
      </c>
      <c r="CT638" s="13" t="n">
        <v>-0.018141</v>
      </c>
      <c r="CU638" s="13" t="n">
        <v>-0.073757</v>
      </c>
      <c r="CV638" s="13" t="n">
        <v>0.160132</v>
      </c>
      <c r="CW638" s="13" t="n">
        <v>-0.029084</v>
      </c>
      <c r="CX638" s="13" t="n">
        <v>-0.030294</v>
      </c>
      <c r="CY638" s="13" t="n">
        <v>0.000974</v>
      </c>
      <c r="CZ638" s="13" t="n">
        <v>0.034374</v>
      </c>
      <c r="DA638" s="13" t="n">
        <v>0.071376</v>
      </c>
      <c r="DB638" s="13" t="n">
        <v>0.055658</v>
      </c>
      <c r="DC638" s="13" t="n">
        <v>-0.070227</v>
      </c>
      <c r="DD638" s="13" t="n">
        <v>-0.055895</v>
      </c>
      <c r="DE638" s="13" t="n">
        <v>-0.076043</v>
      </c>
      <c r="DF638" s="13" t="n">
        <v>0.090818</v>
      </c>
      <c r="DG638" s="13" t="n">
        <v>0.141331</v>
      </c>
      <c r="DH638" s="13" t="n">
        <v>-0.03884</v>
      </c>
      <c r="DI638" s="13" t="n">
        <v>0.062772</v>
      </c>
      <c r="DJ638" s="13" t="n">
        <v>0.020685</v>
      </c>
      <c r="DK638" s="13" t="n">
        <v>-0.08132</v>
      </c>
      <c r="DL638" s="13" t="n">
        <v>0.03247</v>
      </c>
      <c r="DM638" s="13" t="n">
        <v>-0.016085</v>
      </c>
      <c r="DN638" s="13" t="n">
        <v>0.096359</v>
      </c>
      <c r="DO638" s="13" t="n">
        <v>0.002008</v>
      </c>
      <c r="DP638" s="13" t="n">
        <v>0.012156</v>
      </c>
      <c r="DQ638" s="13" t="n">
        <v>-0.00881</v>
      </c>
      <c r="DR638" s="13" t="n">
        <v>0.132864</v>
      </c>
      <c r="DS638" s="13" t="n">
        <v>-0.092084</v>
      </c>
      <c r="DT638" s="13" t="n">
        <v>0.027376</v>
      </c>
      <c r="DV638" s="13" t="n">
        <v>-0.085403</v>
      </c>
      <c r="DW638" s="13" t="n">
        <v>-0.202687</v>
      </c>
      <c r="DX638" s="13" t="n">
        <v>0.213269</v>
      </c>
      <c r="DY638" s="13" t="n">
        <v>0.06545</v>
      </c>
      <c r="DZ638" s="13" t="n">
        <v>0.042922</v>
      </c>
      <c r="EA638" s="13" t="n">
        <v>0.025254</v>
      </c>
      <c r="EB638" s="13" t="n">
        <v>0.076086</v>
      </c>
      <c r="EC638" s="13" t="n">
        <v>-0.053883</v>
      </c>
      <c r="ED638" s="13" t="n">
        <v>0.035066</v>
      </c>
      <c r="EE638" s="13" t="n">
        <v>0.203256</v>
      </c>
      <c r="EF638" s="13" t="n">
        <v>0.100877</v>
      </c>
      <c r="EG638" s="13" t="n">
        <v>0.053073</v>
      </c>
      <c r="EH638" s="13" t="n">
        <v>0.075831</v>
      </c>
      <c r="EI638" s="13" t="n">
        <v>-0.001805</v>
      </c>
      <c r="EJ638" s="13" t="n">
        <v>0.008333</v>
      </c>
      <c r="EK638" s="13" t="n">
        <v>-0.008533</v>
      </c>
      <c r="EL638" s="13" t="n">
        <v>0.032572</v>
      </c>
      <c r="EM638" s="13" t="n">
        <v>-0.030216</v>
      </c>
      <c r="EN638" s="13" t="n">
        <v>0.020798</v>
      </c>
      <c r="EO638" s="13" t="n">
        <v>-0.040113</v>
      </c>
      <c r="EP638" s="13" t="n">
        <v>0.024885</v>
      </c>
      <c r="EQ638" s="13" t="n">
        <v>-0.052054</v>
      </c>
      <c r="ER638" s="13" t="n">
        <v>0.002106</v>
      </c>
      <c r="ES638" s="13" t="n">
        <v>-0.122474</v>
      </c>
      <c r="ET638" s="13" t="n">
        <v>0.004163</v>
      </c>
      <c r="EU638" s="13" t="n">
        <v>0.029007</v>
      </c>
      <c r="EV638" s="13" t="n">
        <v>-0.150847</v>
      </c>
      <c r="EW638" s="13" t="n">
        <v>-0.038851</v>
      </c>
      <c r="EX638" s="13" t="n">
        <v>-0.043457</v>
      </c>
      <c r="EY638" s="13" t="n">
        <v>0.133239</v>
      </c>
      <c r="EZ638" s="13" t="n">
        <v>0.00337</v>
      </c>
      <c r="FA638" s="13" t="n">
        <v>-0.088268</v>
      </c>
      <c r="FB638" s="13" t="n">
        <v>0.09263</v>
      </c>
      <c r="FC638" s="13" t="n">
        <v>-0.008961</v>
      </c>
      <c r="FD638" s="13" t="n">
        <v>-0.073196</v>
      </c>
      <c r="FE638" s="13" t="n">
        <v>0.179925</v>
      </c>
      <c r="FF638" s="13" t="n">
        <v>-0.037455</v>
      </c>
      <c r="FG638" s="13" t="n">
        <v>-0.045087</v>
      </c>
      <c r="FH638" s="13" t="n">
        <v>-0.007067</v>
      </c>
      <c r="FI638" s="13" t="n">
        <v>0.026671</v>
      </c>
      <c r="FJ638" s="13" t="n">
        <v>0.081708</v>
      </c>
      <c r="FK638" s="13" t="n">
        <v>0.048745</v>
      </c>
      <c r="FL638" s="13" t="n">
        <v>-0.067184</v>
      </c>
      <c r="FM638" s="13" t="n">
        <v>-0.056578</v>
      </c>
      <c r="FN638" s="13" t="n">
        <v>-0.086289</v>
      </c>
      <c r="FO638" s="13" t="n">
        <v>0.096397</v>
      </c>
      <c r="FP638" s="13" t="n">
        <v>0.143956</v>
      </c>
      <c r="FQ638" s="13" t="n">
        <v>-0.055801</v>
      </c>
      <c r="FR638" s="13" t="n">
        <v>0.059786</v>
      </c>
      <c r="FS638" s="13" t="n">
        <v>0.003677</v>
      </c>
      <c r="FT638" s="13" t="n">
        <v>-0.079926</v>
      </c>
      <c r="FU638" s="13" t="n">
        <v>0.024106</v>
      </c>
      <c r="FV638" s="13" t="n">
        <v>-0.027662</v>
      </c>
      <c r="FW638" s="13" t="n">
        <v>0.104449</v>
      </c>
      <c r="FX638" s="13" t="n">
        <v>-0.005668</v>
      </c>
      <c r="FY638" s="13" t="n">
        <v>0.005186</v>
      </c>
      <c r="FZ638" s="13" t="n">
        <v>-0.005121</v>
      </c>
      <c r="GA638" s="13" t="n">
        <v>0.118651</v>
      </c>
      <c r="GB638" s="13" t="n">
        <v>-0.083389</v>
      </c>
      <c r="GC638" s="13" t="n">
        <v>0.025358</v>
      </c>
    </row>
    <row r="639" customFormat="false" ht="15" hidden="false" customHeight="false" outlineLevel="0" collapsed="false">
      <c r="B639" s="8" t="str">
        <f aca="false">Deals!B639</f>
        <v>Uber Technologies, Inc.</v>
      </c>
      <c r="C639" s="12" t="n">
        <v>1</v>
      </c>
      <c r="D639" s="13" t="n">
        <v>-0.066685</v>
      </c>
      <c r="E639" s="13" t="n">
        <v>-0.175672</v>
      </c>
      <c r="F639" s="13" t="n">
        <v>0.084169</v>
      </c>
      <c r="G639" s="13" t="n">
        <v>0.199868</v>
      </c>
      <c r="H639" s="13" t="n">
        <v>-0.144273</v>
      </c>
      <c r="I639" s="13" t="n">
        <v>-0.026384</v>
      </c>
      <c r="J639" s="13" t="n">
        <v>0.111368</v>
      </c>
      <c r="K639" s="13" t="n">
        <v>0.084746</v>
      </c>
      <c r="L639" s="13" t="n">
        <v>-0.084156</v>
      </c>
      <c r="M639" s="13" t="n">
        <v>0.486381</v>
      </c>
      <c r="N639" s="13" t="n">
        <v>0.026983</v>
      </c>
      <c r="O639" s="13" t="n">
        <v>-0.001373</v>
      </c>
      <c r="P639" s="13" t="n">
        <v>0.016101</v>
      </c>
      <c r="Q639" s="13" t="n">
        <v>0.053333</v>
      </c>
      <c r="R639" s="13" t="n">
        <v>0.00477</v>
      </c>
      <c r="S639" s="13" t="n">
        <v>-0.071937</v>
      </c>
      <c r="T639" s="13" t="n">
        <v>-0.013968</v>
      </c>
      <c r="U639" s="13" t="n">
        <v>-0.132881</v>
      </c>
      <c r="V639" s="13" t="n">
        <v>-0.099402</v>
      </c>
      <c r="W639" s="13" t="n">
        <v>0.144609</v>
      </c>
      <c r="X639" s="13" t="n">
        <v>-0.021875</v>
      </c>
      <c r="Y639" s="13" t="n">
        <v>-0.132816</v>
      </c>
      <c r="Z639" s="13" t="n">
        <v>0.103421</v>
      </c>
      <c r="AA639" s="13" t="n">
        <v>-0.108037</v>
      </c>
      <c r="AB639" s="13" t="n">
        <v>-0.036631</v>
      </c>
      <c r="AC639" s="13" t="n">
        <v>-0.009714</v>
      </c>
      <c r="AD639" s="13" t="n">
        <v>-0.117713</v>
      </c>
      <c r="AE639" s="13" t="n">
        <v>-0.263024</v>
      </c>
      <c r="AF639" s="13" t="n">
        <v>-0.118103</v>
      </c>
      <c r="AG639" s="13" t="n">
        <v>0.146139</v>
      </c>
      <c r="AH639" s="13" t="n">
        <v>0.226439</v>
      </c>
      <c r="AI639" s="13" t="n">
        <v>-0.078581</v>
      </c>
      <c r="AJ639" s="13" t="n">
        <v>0.002642</v>
      </c>
      <c r="AK639" s="13" t="n">
        <v>0.096726</v>
      </c>
      <c r="AL639" s="13" t="n">
        <v>-0.151338</v>
      </c>
      <c r="AM639" s="13" t="n">
        <v>0.250708</v>
      </c>
      <c r="AN639" s="13" t="n">
        <v>0.075331</v>
      </c>
      <c r="AO639" s="13" t="n">
        <v>-0.046903</v>
      </c>
      <c r="AP639" s="13" t="n">
        <v>-0.020505</v>
      </c>
      <c r="AQ639" s="13" t="n">
        <v>0.221578</v>
      </c>
      <c r="AR639" s="13" t="n">
        <v>0.138149</v>
      </c>
      <c r="AS639" s="13" t="n">
        <v>0.145703</v>
      </c>
      <c r="AT639" s="13" t="n">
        <v>-0.045087</v>
      </c>
      <c r="AU639" s="13" t="n">
        <v>-0.026254</v>
      </c>
      <c r="AV639" s="13" t="n">
        <v>-0.058926</v>
      </c>
      <c r="AW639" s="13" t="n">
        <v>0.30268</v>
      </c>
      <c r="AX639" s="13" t="n">
        <v>0.092054</v>
      </c>
      <c r="AY639" s="13" t="n">
        <v>0.060094</v>
      </c>
      <c r="AZ639" s="13" t="n">
        <v>0.218017</v>
      </c>
      <c r="BA639" s="13" t="n">
        <v>-0.031572</v>
      </c>
      <c r="BB639" s="13" t="n">
        <v>-0.139239</v>
      </c>
      <c r="BC639" s="13" t="n">
        <v>-0.025804</v>
      </c>
      <c r="BD639" s="13" t="n">
        <v>0.125774</v>
      </c>
      <c r="BE639" s="13" t="n">
        <v>-0.112961</v>
      </c>
      <c r="BF639" s="13" t="n">
        <v>0.134326</v>
      </c>
      <c r="BG639" s="13" t="n">
        <v>0.027759</v>
      </c>
      <c r="BH639" s="13" t="n">
        <v>-0.041378</v>
      </c>
      <c r="BI639" s="13" t="n">
        <v>-0.001249</v>
      </c>
      <c r="BJ639" s="13" t="n">
        <v>-0.161757</v>
      </c>
      <c r="BK639" s="13" t="n">
        <v>0.108256</v>
      </c>
      <c r="BM639" s="13" t="n">
        <v>-0.07027</v>
      </c>
      <c r="BN639" s="13" t="n">
        <v>-0.077815</v>
      </c>
      <c r="BO639" s="13" t="n">
        <v>0.140905</v>
      </c>
      <c r="BP639" s="13" t="n">
        <v>0.056438</v>
      </c>
      <c r="BQ639" s="13" t="n">
        <v>0.050972</v>
      </c>
      <c r="BR639" s="13" t="n">
        <v>0.07725</v>
      </c>
      <c r="BS639" s="13" t="n">
        <v>0.107972</v>
      </c>
      <c r="BT639" s="13" t="n">
        <v>-0.045521</v>
      </c>
      <c r="BU639" s="13" t="n">
        <v>-0.045743</v>
      </c>
      <c r="BV639" s="13" t="n">
        <v>0.107281</v>
      </c>
      <c r="BW639" s="13" t="n">
        <v>0.053002</v>
      </c>
      <c r="BX639" s="13" t="n">
        <v>-0.009351</v>
      </c>
      <c r="BY639" s="13" t="n">
        <v>-0.005854</v>
      </c>
      <c r="BZ639" s="13" t="n">
        <v>0.01839</v>
      </c>
      <c r="CA639" s="13" t="n">
        <v>0.059373</v>
      </c>
      <c r="CB639" s="13" t="n">
        <v>-0.013515</v>
      </c>
      <c r="CC639" s="13" t="n">
        <v>0.057192</v>
      </c>
      <c r="CD639" s="13" t="n">
        <v>0.032936</v>
      </c>
      <c r="CE639" s="13" t="n">
        <v>0.033156</v>
      </c>
      <c r="CF639" s="13" t="n">
        <v>-0.052802</v>
      </c>
      <c r="CG639" s="13" t="n">
        <v>0.089956</v>
      </c>
      <c r="CH639" s="13" t="n">
        <v>0.012325</v>
      </c>
      <c r="CI639" s="13" t="n">
        <v>0.021218</v>
      </c>
      <c r="CJ639" s="13" t="n">
        <v>-0.077613</v>
      </c>
      <c r="CK639" s="13" t="n">
        <v>-0.033277</v>
      </c>
      <c r="CL639" s="13" t="n">
        <v>0.048718</v>
      </c>
      <c r="CM639" s="13" t="n">
        <v>-0.10863</v>
      </c>
      <c r="CN639" s="13" t="n">
        <v>-0.030079</v>
      </c>
      <c r="CO639" s="13" t="n">
        <v>-0.078069</v>
      </c>
      <c r="CP639" s="13" t="n">
        <v>0.127169</v>
      </c>
      <c r="CQ639" s="13" t="n">
        <v>-0.053498</v>
      </c>
      <c r="CR639" s="13" t="n">
        <v>-0.100388</v>
      </c>
      <c r="CS639" s="13" t="n">
        <v>0.052883</v>
      </c>
      <c r="CT639" s="13" t="n">
        <v>0.047454</v>
      </c>
      <c r="CU639" s="13" t="n">
        <v>-0.082033</v>
      </c>
      <c r="CV639" s="13" t="n">
        <v>0.087217</v>
      </c>
      <c r="CW639" s="13" t="n">
        <v>-0.01317</v>
      </c>
      <c r="CX639" s="13" t="n">
        <v>0.081256</v>
      </c>
      <c r="CY639" s="13" t="n">
        <v>0.01129</v>
      </c>
      <c r="CZ639" s="13" t="n">
        <v>0.054991</v>
      </c>
      <c r="DA639" s="13" t="n">
        <v>0.072447</v>
      </c>
      <c r="DB639" s="13" t="n">
        <v>0.023838</v>
      </c>
      <c r="DC639" s="13" t="n">
        <v>-0.008326</v>
      </c>
      <c r="DD639" s="13" t="n">
        <v>-0.05542</v>
      </c>
      <c r="DE639" s="13" t="n">
        <v>-0.009954</v>
      </c>
      <c r="DF639" s="13" t="n">
        <v>0.098907</v>
      </c>
      <c r="DG639" s="13" t="n">
        <v>0.037524</v>
      </c>
      <c r="DH639" s="13" t="n">
        <v>0.022668</v>
      </c>
      <c r="DI639" s="13" t="n">
        <v>0.060191</v>
      </c>
      <c r="DJ639" s="13" t="n">
        <v>0.016533</v>
      </c>
      <c r="DK639" s="13" t="n">
        <v>-0.040193</v>
      </c>
      <c r="DL639" s="13" t="n">
        <v>0.059598</v>
      </c>
      <c r="DM639" s="13" t="n">
        <v>0.061092</v>
      </c>
      <c r="DN639" s="13" t="n">
        <v>-0.008513</v>
      </c>
      <c r="DO639" s="13" t="n">
        <v>0.021543</v>
      </c>
      <c r="DP639" s="13" t="n">
        <v>0.024194</v>
      </c>
      <c r="DQ639" s="13" t="n">
        <v>-0.007924</v>
      </c>
      <c r="DR639" s="13" t="n">
        <v>0.063182</v>
      </c>
      <c r="DS639" s="13" t="n">
        <v>0.003266</v>
      </c>
      <c r="DT639" s="13" t="n">
        <v>0.014885</v>
      </c>
      <c r="DV639" s="13" t="n">
        <v>-0.070463</v>
      </c>
      <c r="DW639" s="13" t="n">
        <v>-0.11985</v>
      </c>
      <c r="DX639" s="13" t="n">
        <v>0.139924</v>
      </c>
      <c r="DY639" s="13" t="n">
        <v>0.089001</v>
      </c>
      <c r="DZ639" s="13" t="n">
        <v>0.018928</v>
      </c>
      <c r="EA639" s="13" t="n">
        <v>0.070143</v>
      </c>
      <c r="EB639" s="13" t="n">
        <v>0.054124</v>
      </c>
      <c r="EC639" s="13" t="n">
        <v>-0.020604</v>
      </c>
      <c r="ED639" s="13" t="n">
        <v>-0.021628</v>
      </c>
      <c r="EE639" s="13" t="n">
        <v>0.130555</v>
      </c>
      <c r="EF639" s="13" t="n">
        <v>0.041795</v>
      </c>
      <c r="EG639" s="13" t="n">
        <v>-0.018249</v>
      </c>
      <c r="EH639" s="13" t="n">
        <v>0.019443</v>
      </c>
      <c r="EI639" s="13" t="n">
        <v>0.020896</v>
      </c>
      <c r="EJ639" s="13" t="n">
        <v>0.053291</v>
      </c>
      <c r="EK639" s="13" t="n">
        <v>-0.004423</v>
      </c>
      <c r="EL639" s="13" t="n">
        <v>0.043268</v>
      </c>
      <c r="EM639" s="13" t="n">
        <v>0.030241</v>
      </c>
      <c r="EN639" s="13" t="n">
        <v>0.029029</v>
      </c>
      <c r="EO639" s="13" t="n">
        <v>-0.051931</v>
      </c>
      <c r="EP639" s="13" t="n">
        <v>0.076494</v>
      </c>
      <c r="EQ639" s="13" t="n">
        <v>-0.023675</v>
      </c>
      <c r="ER639" s="13" t="n">
        <v>0.027244</v>
      </c>
      <c r="ES639" s="13" t="n">
        <v>-0.105932</v>
      </c>
      <c r="ET639" s="13" t="n">
        <v>-0.028087</v>
      </c>
      <c r="EU639" s="13" t="n">
        <v>0.024591</v>
      </c>
      <c r="EV639" s="13" t="n">
        <v>-0.102794</v>
      </c>
      <c r="EW639" s="13" t="n">
        <v>-0.042047</v>
      </c>
      <c r="EX639" s="13" t="n">
        <v>-0.081421</v>
      </c>
      <c r="EY639" s="13" t="n">
        <v>0.115932</v>
      </c>
      <c r="EZ639" s="13" t="n">
        <v>-0.040409</v>
      </c>
      <c r="FA639" s="13" t="n">
        <v>-0.09131</v>
      </c>
      <c r="FB639" s="13" t="n">
        <v>0.077555</v>
      </c>
      <c r="FC639" s="13" t="n">
        <v>0.068696</v>
      </c>
      <c r="FD639" s="13" t="n">
        <v>-0.064949</v>
      </c>
      <c r="FE639" s="13" t="n">
        <v>0.083649</v>
      </c>
      <c r="FF639" s="13" t="n">
        <v>-0.013406</v>
      </c>
      <c r="FG639" s="13" t="n">
        <v>0.044705</v>
      </c>
      <c r="FH639" s="13" t="n">
        <v>-0.010179</v>
      </c>
      <c r="FI639" s="13" t="n">
        <v>0.017315</v>
      </c>
      <c r="FJ639" s="13" t="n">
        <v>0.073915</v>
      </c>
      <c r="FK639" s="13" t="n">
        <v>0.027187</v>
      </c>
      <c r="FL639" s="13" t="n">
        <v>-0.023523</v>
      </c>
      <c r="FM639" s="13" t="n">
        <v>-0.051409</v>
      </c>
      <c r="FN639" s="13" t="n">
        <v>-0.03327</v>
      </c>
      <c r="FO639" s="13" t="n">
        <v>0.105435</v>
      </c>
      <c r="FP639" s="13" t="n">
        <v>0.064066</v>
      </c>
      <c r="FQ639" s="13" t="n">
        <v>0.005583</v>
      </c>
      <c r="FR639" s="13" t="n">
        <v>0.053753</v>
      </c>
      <c r="FS639" s="13" t="n">
        <v>0.021634</v>
      </c>
      <c r="FT639" s="13" t="n">
        <v>-0.048148</v>
      </c>
      <c r="FU639" s="13" t="n">
        <v>0.010258</v>
      </c>
      <c r="FV639" s="13" t="n">
        <v>0.019325</v>
      </c>
      <c r="FW639" s="13" t="n">
        <v>0.000127</v>
      </c>
      <c r="FX639" s="13" t="n">
        <v>0.029717</v>
      </c>
      <c r="FY639" s="13" t="n">
        <v>0.023121</v>
      </c>
      <c r="FZ639" s="13" t="n">
        <v>-0.009897</v>
      </c>
      <c r="GA639" s="13" t="n">
        <v>0.082276</v>
      </c>
      <c r="GB639" s="13" t="n">
        <v>-0.042846</v>
      </c>
      <c r="GC639" s="13" t="n">
        <v>0.045785</v>
      </c>
    </row>
    <row r="640" customFormat="false" ht="15" hidden="false" customHeight="false" outlineLevel="0" collapsed="false">
      <c r="B640" s="8" t="str">
        <f aca="false">Deals!B640</f>
        <v>U.S. Concrete, Inc.</v>
      </c>
      <c r="C640" s="12" t="n">
        <v>1</v>
      </c>
      <c r="D640" s="13" t="n">
        <v>-0.324143</v>
      </c>
      <c r="E640" s="13" t="n">
        <v>0.057332</v>
      </c>
      <c r="F640" s="13" t="n">
        <v>0.087591</v>
      </c>
      <c r="G640" s="13" t="n">
        <v>0.188878</v>
      </c>
      <c r="H640" s="13" t="n">
        <v>0.000806</v>
      </c>
      <c r="I640" s="13" t="n">
        <v>0.075342</v>
      </c>
      <c r="J640" s="13" t="n">
        <v>0.088048</v>
      </c>
      <c r="K640" s="13" t="n">
        <v>0.169421</v>
      </c>
      <c r="L640" s="13" t="n">
        <v>0.044759</v>
      </c>
      <c r="M640" s="13" t="n">
        <v>0.12655</v>
      </c>
      <c r="N640" s="13" t="n">
        <v>0.108081</v>
      </c>
      <c r="O640" s="13" t="n">
        <v>0.161888</v>
      </c>
      <c r="P640" s="13" t="n">
        <v>0.424796</v>
      </c>
      <c r="Q640" s="13" t="n">
        <v>-0.135161</v>
      </c>
      <c r="R640" s="13" t="n">
        <v>-0.101246</v>
      </c>
      <c r="S640" s="13" t="n">
        <v>0.294964</v>
      </c>
      <c r="T640" s="13" t="n">
        <v>-0.013415</v>
      </c>
      <c r="U640" s="13" t="n">
        <v>0.042598</v>
      </c>
      <c r="V640" s="13" t="n">
        <v>-0.036639</v>
      </c>
      <c r="W640" s="13" t="n">
        <v>0.012365</v>
      </c>
      <c r="X640" s="13" t="n">
        <v>-0.039551</v>
      </c>
      <c r="Y640" s="13" t="n">
        <v>0.022606</v>
      </c>
      <c r="Z640" s="13" t="n">
        <v>-0.101461</v>
      </c>
      <c r="AA640" s="13" t="n">
        <v>0.008251</v>
      </c>
      <c r="AB640" s="13" t="n">
        <v>0.005535</v>
      </c>
      <c r="AC640" s="13" t="n">
        <v>-0.100427</v>
      </c>
      <c r="AD640" s="13" t="n">
        <v>-0.009566</v>
      </c>
      <c r="AE640" s="13" t="n">
        <v>-0.039563</v>
      </c>
      <c r="AF640" s="13" t="n">
        <v>0.078731</v>
      </c>
      <c r="AG640" s="13" t="n">
        <v>0.007907</v>
      </c>
      <c r="AH640" s="13" t="n">
        <v>-0.073666</v>
      </c>
      <c r="AI640" s="13" t="n">
        <v>0.089828</v>
      </c>
      <c r="AJ640" s="13" t="n">
        <v>0.005661</v>
      </c>
      <c r="AK640" s="13" t="n">
        <v>-0.051979</v>
      </c>
      <c r="AL640" s="13" t="n">
        <v>0.137687</v>
      </c>
      <c r="AM640" s="13" t="n">
        <v>-0.037377</v>
      </c>
      <c r="AN640" s="13" t="n">
        <v>-0.070433</v>
      </c>
      <c r="AO640" s="13" t="n">
        <v>-0.013914</v>
      </c>
      <c r="AP640" s="13" t="n">
        <v>0.032692</v>
      </c>
      <c r="AQ640" s="13" t="n">
        <v>0.055486</v>
      </c>
      <c r="AR640" s="13" t="n">
        <v>0.039656</v>
      </c>
      <c r="AS640" s="13" t="n">
        <v>-0.104754</v>
      </c>
      <c r="AT640" s="13" t="n">
        <v>-0.065225</v>
      </c>
      <c r="AU640" s="13" t="n">
        <v>-0.07957</v>
      </c>
      <c r="AV640" s="13" t="n">
        <v>0.107235</v>
      </c>
      <c r="AW640" s="13" t="n">
        <v>0.146642</v>
      </c>
      <c r="AX640" s="13" t="n">
        <v>-0.03506</v>
      </c>
      <c r="AY640" s="13" t="n">
        <v>0.117399</v>
      </c>
      <c r="AZ640" s="13" t="n">
        <v>0.008684</v>
      </c>
      <c r="BA640" s="13" t="n">
        <v>-0.07102</v>
      </c>
      <c r="BB640" s="13" t="n">
        <v>0.045414</v>
      </c>
      <c r="BC640" s="13" t="n">
        <v>-0.055948</v>
      </c>
      <c r="BD640" s="13" t="n">
        <v>0.143277</v>
      </c>
      <c r="BE640" s="13" t="n">
        <v>-0.025141</v>
      </c>
      <c r="BF640" s="13" t="n">
        <v>-0.014124</v>
      </c>
      <c r="BG640" s="13" t="n">
        <v>-0.006188</v>
      </c>
      <c r="BH640" s="13" t="n">
        <v>0.094269</v>
      </c>
      <c r="BI640" s="13" t="n">
        <v>-0.072125</v>
      </c>
      <c r="BJ640" s="13" t="n">
        <v>0.009544</v>
      </c>
      <c r="BK640" s="13" t="n">
        <v>-0.068984</v>
      </c>
      <c r="BM640" s="13" t="n">
        <v>-0.218547</v>
      </c>
      <c r="BN640" s="13" t="n">
        <v>0.151495</v>
      </c>
      <c r="BO640" s="13" t="n">
        <v>0.062274</v>
      </c>
      <c r="BP640" s="13" t="n">
        <v>0.065998</v>
      </c>
      <c r="BQ640" s="13" t="n">
        <v>0.032659</v>
      </c>
      <c r="BR640" s="13" t="n">
        <v>0.037787</v>
      </c>
      <c r="BS640" s="13" t="n">
        <v>-0.042142</v>
      </c>
      <c r="BT640" s="13" t="n">
        <v>-0.004441</v>
      </c>
      <c r="BU640" s="13" t="n">
        <v>0.199117</v>
      </c>
      <c r="BV640" s="13" t="n">
        <v>0.093959</v>
      </c>
      <c r="BW640" s="13" t="n">
        <v>0.082666</v>
      </c>
      <c r="BX640" s="13" t="n">
        <v>0.106119</v>
      </c>
      <c r="BY640" s="13" t="n">
        <v>0.018588</v>
      </c>
      <c r="BZ640" s="13" t="n">
        <v>0.017138</v>
      </c>
      <c r="CA640" s="13" t="n">
        <v>0.008568</v>
      </c>
      <c r="CB640" s="13" t="n">
        <v>0.015969</v>
      </c>
      <c r="CC640" s="13" t="n">
        <v>-0.039027</v>
      </c>
      <c r="CD640" s="13" t="n">
        <v>0.042598</v>
      </c>
      <c r="CE640" s="13" t="n">
        <v>-0.036639</v>
      </c>
      <c r="CF640" s="13" t="n">
        <v>0.012365</v>
      </c>
      <c r="CG640" s="13" t="n">
        <v>-0.039551</v>
      </c>
      <c r="CH640" s="13" t="n">
        <v>0.022606</v>
      </c>
      <c r="CI640" s="13" t="n">
        <v>-0.101461</v>
      </c>
      <c r="CJ640" s="13" t="n">
        <v>0.008251</v>
      </c>
      <c r="CK640" s="13" t="n">
        <v>0.005535</v>
      </c>
      <c r="CL640" s="13" t="n">
        <v>-0.100427</v>
      </c>
      <c r="CM640" s="13" t="n">
        <v>-0.009566</v>
      </c>
      <c r="CN640" s="13" t="n">
        <v>-0.039563</v>
      </c>
      <c r="CO640" s="13" t="n">
        <v>0.078731</v>
      </c>
      <c r="CP640" s="13" t="n">
        <v>0.007907</v>
      </c>
      <c r="CQ640" s="13" t="n">
        <v>-0.073666</v>
      </c>
      <c r="CR640" s="13" t="n">
        <v>0.089828</v>
      </c>
      <c r="CS640" s="13" t="n">
        <v>0.005661</v>
      </c>
      <c r="CT640" s="13" t="n">
        <v>-0.051979</v>
      </c>
      <c r="CU640" s="13" t="n">
        <v>0.137687</v>
      </c>
      <c r="CV640" s="13" t="n">
        <v>-0.037377</v>
      </c>
      <c r="CW640" s="13" t="n">
        <v>-0.070433</v>
      </c>
      <c r="CX640" s="13" t="n">
        <v>-0.013914</v>
      </c>
      <c r="CY640" s="13" t="n">
        <v>0.032692</v>
      </c>
      <c r="CZ640" s="13" t="n">
        <v>0.055486</v>
      </c>
      <c r="DA640" s="13" t="n">
        <v>0.039656</v>
      </c>
      <c r="DB640" s="13" t="n">
        <v>-0.104754</v>
      </c>
      <c r="DC640" s="13" t="n">
        <v>-0.065225</v>
      </c>
      <c r="DD640" s="13" t="n">
        <v>-0.07957</v>
      </c>
      <c r="DE640" s="13" t="n">
        <v>0.107235</v>
      </c>
      <c r="DF640" s="13" t="n">
        <v>0.146642</v>
      </c>
      <c r="DG640" s="13" t="n">
        <v>-0.03506</v>
      </c>
      <c r="DH640" s="13" t="n">
        <v>0.117399</v>
      </c>
      <c r="DI640" s="13" t="n">
        <v>0.008684</v>
      </c>
      <c r="DJ640" s="13" t="n">
        <v>-0.07102</v>
      </c>
      <c r="DK640" s="13" t="n">
        <v>0.045414</v>
      </c>
      <c r="DL640" s="13" t="n">
        <v>-0.055948</v>
      </c>
      <c r="DM640" s="13" t="n">
        <v>0.143277</v>
      </c>
      <c r="DN640" s="13" t="n">
        <v>-0.025141</v>
      </c>
      <c r="DO640" s="13" t="n">
        <v>-0.014124</v>
      </c>
      <c r="DP640" s="13" t="n">
        <v>-0.006188</v>
      </c>
      <c r="DQ640" s="13" t="n">
        <v>0.094269</v>
      </c>
      <c r="DR640" s="13" t="n">
        <v>-0.072125</v>
      </c>
      <c r="DS640" s="13" t="n">
        <v>0.009544</v>
      </c>
      <c r="DT640" s="13" t="n">
        <v>-0.068984</v>
      </c>
      <c r="DV640" s="13" t="n">
        <v>-0.207119</v>
      </c>
      <c r="DW640" s="13" t="n">
        <v>0.179482</v>
      </c>
      <c r="DX640" s="13" t="n">
        <v>0.096338</v>
      </c>
      <c r="DY640" s="13" t="n">
        <v>0.104619</v>
      </c>
      <c r="DZ640" s="13" t="n">
        <v>0.108013</v>
      </c>
      <c r="EA640" s="13" t="n">
        <v>0.027407</v>
      </c>
      <c r="EB640" s="13" t="n">
        <v>-0.035766</v>
      </c>
      <c r="EC640" s="13" t="n">
        <v>-0.010274</v>
      </c>
      <c r="ED640" s="13" t="n">
        <v>0.240612</v>
      </c>
      <c r="EE640" s="13" t="n">
        <v>0.135557</v>
      </c>
      <c r="EF640" s="13" t="n">
        <v>0.145872</v>
      </c>
      <c r="EG640" s="13" t="n">
        <v>0.125412</v>
      </c>
      <c r="EH640" s="13" t="n">
        <v>0.0025</v>
      </c>
      <c r="EI640" s="13" t="n">
        <v>-0.001835</v>
      </c>
      <c r="EJ640" s="13" t="n">
        <v>0.008948</v>
      </c>
      <c r="EK640" s="13" t="n">
        <v>0.037328</v>
      </c>
      <c r="EL640" s="13" t="n">
        <v>-0.047931</v>
      </c>
      <c r="EM640" s="13" t="n">
        <v>0.038013</v>
      </c>
      <c r="EN640" s="13" t="n">
        <v>-0.047</v>
      </c>
      <c r="EO640" s="13" t="n">
        <v>-0.012191</v>
      </c>
      <c r="EP640" s="13" t="n">
        <v>-0.05156</v>
      </c>
      <c r="EQ640" s="13" t="n">
        <v>-0.025657</v>
      </c>
      <c r="ER640" s="13" t="n">
        <v>-0.103698</v>
      </c>
      <c r="ES640" s="13" t="n">
        <v>-0.011993</v>
      </c>
      <c r="ET640" s="13" t="n">
        <v>0.028031</v>
      </c>
      <c r="EU640" s="13" t="n">
        <v>-0.14847</v>
      </c>
      <c r="EV640" s="13" t="n">
        <v>-0.024898</v>
      </c>
      <c r="EW640" s="13" t="n">
        <v>-0.045521</v>
      </c>
      <c r="EX640" s="13" t="n">
        <v>0.07809</v>
      </c>
      <c r="EY640" s="13" t="n">
        <v>0.017632</v>
      </c>
      <c r="EZ640" s="13" t="n">
        <v>-0.123383</v>
      </c>
      <c r="FA640" s="13" t="n">
        <v>0.057189</v>
      </c>
      <c r="FB640" s="13" t="n">
        <v>-0.032158</v>
      </c>
      <c r="FC640" s="13" t="n">
        <v>-0.087071</v>
      </c>
      <c r="FD640" s="13" t="n">
        <v>0.220874</v>
      </c>
      <c r="FE640" s="13" t="n">
        <v>-0.049709</v>
      </c>
      <c r="FF640" s="13" t="n">
        <v>-0.092185</v>
      </c>
      <c r="FG640" s="13" t="n">
        <v>-0.017177</v>
      </c>
      <c r="FH640" s="13" t="n">
        <v>0.009133</v>
      </c>
      <c r="FI640" s="13" t="n">
        <v>0.037347</v>
      </c>
      <c r="FJ640" s="13" t="n">
        <v>0.020107</v>
      </c>
      <c r="FK640" s="13" t="n">
        <v>-0.117804</v>
      </c>
      <c r="FL640" s="13" t="n">
        <v>-0.082947</v>
      </c>
      <c r="FM640" s="13" t="n">
        <v>-0.087058</v>
      </c>
      <c r="FN640" s="13" t="n">
        <v>0.169079</v>
      </c>
      <c r="FO640" s="13" t="n">
        <v>0.109784</v>
      </c>
      <c r="FP640" s="13" t="n">
        <v>-0.050656</v>
      </c>
      <c r="FQ640" s="13" t="n">
        <v>0.102283</v>
      </c>
      <c r="FR640" s="13" t="n">
        <v>0.008975</v>
      </c>
      <c r="FS640" s="13" t="n">
        <v>-0.109011</v>
      </c>
      <c r="FT640" s="13" t="n">
        <v>0.046828</v>
      </c>
      <c r="FU640" s="13" t="n">
        <v>-0.062047</v>
      </c>
      <c r="FV640" s="13" t="n">
        <v>0.107094</v>
      </c>
      <c r="FW640" s="13" t="n">
        <v>-0.023277</v>
      </c>
      <c r="FX640" s="13" t="n">
        <v>0.010234</v>
      </c>
      <c r="FY640" s="13" t="n">
        <v>0.017124</v>
      </c>
      <c r="FZ640" s="13" t="n">
        <v>0.050459</v>
      </c>
      <c r="GA640" s="13" t="n">
        <v>-0.052297</v>
      </c>
      <c r="GB640" s="13" t="n">
        <v>0.020697</v>
      </c>
      <c r="GC640" s="13" t="n">
        <v>-0.060564</v>
      </c>
    </row>
    <row r="641" customFormat="false" ht="15" hidden="false" customHeight="false" outlineLevel="0" collapsed="false">
      <c r="B641" s="8" t="str">
        <f aca="false">Deals!B641</f>
        <v>Lee Enterprises, Inc</v>
      </c>
      <c r="C641" s="12" t="n">
        <v>1</v>
      </c>
      <c r="D641" s="13" t="n">
        <v>-0.067854</v>
      </c>
      <c r="E641" s="13" t="n">
        <v>0.211394</v>
      </c>
      <c r="F641" s="13" t="n">
        <v>-0.117117</v>
      </c>
      <c r="G641" s="13" t="n">
        <v>-0.118163</v>
      </c>
      <c r="H641" s="13" t="n">
        <v>0.021291</v>
      </c>
      <c r="I641" s="13" t="n">
        <v>-0.049626</v>
      </c>
      <c r="J641" s="13" t="n">
        <v>-0.068789</v>
      </c>
      <c r="K641" s="13" t="n">
        <v>0.357061</v>
      </c>
      <c r="L641" s="13" t="n">
        <v>0.188679</v>
      </c>
      <c r="M641" s="13" t="n">
        <v>0.111111</v>
      </c>
      <c r="N641" s="13" t="n">
        <v>0.55</v>
      </c>
      <c r="O641" s="13" t="n">
        <v>0.183871</v>
      </c>
      <c r="P641" s="13" t="n">
        <v>0.163877</v>
      </c>
      <c r="Q641" s="13" t="n">
        <v>-0.026421</v>
      </c>
      <c r="R641" s="13" t="n">
        <v>-0.027825</v>
      </c>
      <c r="S641" s="13" t="n">
        <v>0.021201</v>
      </c>
      <c r="T641" s="13" t="n">
        <v>-0.167474</v>
      </c>
      <c r="U641" s="13" t="n">
        <v>-0.059019</v>
      </c>
      <c r="V641" s="13" t="n">
        <v>-0.074647</v>
      </c>
      <c r="W641" s="13" t="n">
        <v>0.184248</v>
      </c>
      <c r="X641" s="13" t="n">
        <v>0.392181</v>
      </c>
      <c r="Y641" s="13" t="n">
        <v>0.059641</v>
      </c>
      <c r="Z641" s="13" t="n">
        <v>-0.090164</v>
      </c>
      <c r="AA641" s="13" t="n">
        <v>-0.191592</v>
      </c>
      <c r="AB641" s="13" t="n">
        <v>-0.104755</v>
      </c>
      <c r="AC641" s="13" t="n">
        <v>-0.093361</v>
      </c>
      <c r="AD641" s="13" t="n">
        <v>-0.130892</v>
      </c>
      <c r="AE641" s="13" t="n">
        <v>-0.02159</v>
      </c>
      <c r="AF641" s="13" t="n">
        <v>0.071044</v>
      </c>
      <c r="AG641" s="13" t="n">
        <v>-0.115578</v>
      </c>
      <c r="AH641" s="13" t="n">
        <v>0.078409</v>
      </c>
      <c r="AI641" s="13" t="n">
        <v>-0.051633</v>
      </c>
      <c r="AJ641" s="13" t="n">
        <v>0.031111</v>
      </c>
      <c r="AK641" s="13" t="n">
        <v>0.225754</v>
      </c>
      <c r="AL641" s="13" t="n">
        <v>-0.173187</v>
      </c>
      <c r="AM641" s="13" t="n">
        <v>-0.338118</v>
      </c>
      <c r="AN641" s="13" t="n">
        <v>-0.08996</v>
      </c>
      <c r="AO641" s="13" t="n">
        <v>0.200353</v>
      </c>
      <c r="AP641" s="13" t="n">
        <v>-0.018375</v>
      </c>
      <c r="AQ641" s="13" t="n">
        <v>0.041191</v>
      </c>
      <c r="AR641" s="13" t="n">
        <v>-0.140288</v>
      </c>
      <c r="AS641" s="13" t="n">
        <v>-0.103766</v>
      </c>
      <c r="AT641" s="13" t="n">
        <v>-0.168067</v>
      </c>
      <c r="AU641" s="13" t="n">
        <v>0.277217</v>
      </c>
      <c r="AV641" s="13" t="n">
        <v>-0.308436</v>
      </c>
      <c r="AW641" s="13" t="n">
        <v>0.376112</v>
      </c>
      <c r="AX641" s="13" t="n">
        <v>-0.099723</v>
      </c>
      <c r="AY641" s="13" t="n">
        <v>0.367179</v>
      </c>
      <c r="AZ641" s="13" t="n">
        <v>-0.071268</v>
      </c>
      <c r="BA641" s="13" t="n">
        <v>0.025848</v>
      </c>
      <c r="BB641" s="13" t="n">
        <v>-0.125197</v>
      </c>
      <c r="BC641" s="13" t="n">
        <v>-0.090819</v>
      </c>
      <c r="BD641" s="13" t="n">
        <v>-0.104049</v>
      </c>
      <c r="BE641" s="13" t="n">
        <v>-0.037569</v>
      </c>
      <c r="BF641" s="13" t="n">
        <v>1.055109</v>
      </c>
      <c r="BG641" s="13" t="n">
        <v>-0.088268</v>
      </c>
      <c r="BH641" s="13" t="n">
        <v>-0.094363</v>
      </c>
      <c r="BI641" s="13" t="n">
        <v>-0.12111</v>
      </c>
      <c r="BJ641" s="13" t="n">
        <v>-0.253272</v>
      </c>
      <c r="BK641" s="13" t="n">
        <v>0.070103</v>
      </c>
      <c r="BM641" s="13" t="n">
        <v>0.243389</v>
      </c>
      <c r="BN641" s="13" t="n">
        <v>0.122445</v>
      </c>
      <c r="BO641" s="13" t="n">
        <v>0.10584</v>
      </c>
      <c r="BP641" s="13" t="n">
        <v>0.003305</v>
      </c>
      <c r="BQ641" s="13" t="n">
        <v>0.034207</v>
      </c>
      <c r="BR641" s="13" t="n">
        <v>-0.013466</v>
      </c>
      <c r="BS641" s="13" t="n">
        <v>-0.026753</v>
      </c>
      <c r="BT641" s="13" t="n">
        <v>0.2576</v>
      </c>
      <c r="BU641" s="13" t="n">
        <v>0.125156</v>
      </c>
      <c r="BV641" s="13" t="n">
        <v>0.165083</v>
      </c>
      <c r="BW641" s="13" t="n">
        <v>0.083909</v>
      </c>
      <c r="BX641" s="13" t="n">
        <v>-0.055244</v>
      </c>
      <c r="BY641" s="13" t="n">
        <v>-0.027003</v>
      </c>
      <c r="BZ641" s="13" t="n">
        <v>0.018956</v>
      </c>
      <c r="CA641" s="13" t="n">
        <v>0.083779</v>
      </c>
      <c r="CB641" s="13" t="n">
        <v>-0.103342</v>
      </c>
      <c r="CC641" s="13" t="n">
        <v>0.025586</v>
      </c>
      <c r="CD641" s="13" t="n">
        <v>-0.056338</v>
      </c>
      <c r="CE641" s="13" t="n">
        <v>0.018208</v>
      </c>
      <c r="CF641" s="13" t="n">
        <v>-0.08429</v>
      </c>
      <c r="CG641" s="13" t="n">
        <v>-0.067665</v>
      </c>
      <c r="CH641" s="13" t="n">
        <v>-0.158681</v>
      </c>
      <c r="CI641" s="13" t="n">
        <v>-0.015223</v>
      </c>
      <c r="CJ641" s="13" t="n">
        <v>0.008697</v>
      </c>
      <c r="CK641" s="13" t="n">
        <v>-0.161376</v>
      </c>
      <c r="CL641" s="13" t="n">
        <v>-0.055295</v>
      </c>
      <c r="CM641" s="13" t="n">
        <v>-0.065598</v>
      </c>
      <c r="CN641" s="13" t="n">
        <v>0.149652</v>
      </c>
      <c r="CO641" s="13" t="n">
        <v>0.036347</v>
      </c>
      <c r="CP641" s="13" t="n">
        <v>-0.129015</v>
      </c>
      <c r="CQ641" s="13" t="n">
        <v>0.033099</v>
      </c>
      <c r="CR641" s="13" t="n">
        <v>-0.060405</v>
      </c>
      <c r="CS641" s="13" t="n">
        <v>-0.065045</v>
      </c>
      <c r="CT641" s="13" t="n">
        <v>0.154106</v>
      </c>
      <c r="CU641" s="13" t="n">
        <v>-0.040771</v>
      </c>
      <c r="CV641" s="13" t="n">
        <v>-0.103145</v>
      </c>
      <c r="CW641" s="13" t="n">
        <v>0.01904</v>
      </c>
      <c r="CX641" s="13" t="n">
        <v>0.045464</v>
      </c>
      <c r="CY641" s="13" t="n">
        <v>0.07288</v>
      </c>
      <c r="CZ641" s="13" t="n">
        <v>0.023517</v>
      </c>
      <c r="DA641" s="13" t="n">
        <v>-0.116052</v>
      </c>
      <c r="DB641" s="13" t="n">
        <v>-0.083019</v>
      </c>
      <c r="DC641" s="13" t="n">
        <v>-0.097033</v>
      </c>
      <c r="DD641" s="13" t="n">
        <v>0.049912</v>
      </c>
      <c r="DE641" s="13" t="n">
        <v>0.150898</v>
      </c>
      <c r="DF641" s="13" t="n">
        <v>0.006965</v>
      </c>
      <c r="DG641" s="13" t="n">
        <v>0.099101</v>
      </c>
      <c r="DH641" s="13" t="n">
        <v>-0.030177</v>
      </c>
      <c r="DI641" s="13" t="n">
        <v>-0.124977</v>
      </c>
      <c r="DJ641" s="13" t="n">
        <v>0.073358</v>
      </c>
      <c r="DK641" s="13" t="n">
        <v>-0.041906</v>
      </c>
      <c r="DL641" s="13" t="n">
        <v>0.114197</v>
      </c>
      <c r="DM641" s="13" t="n">
        <v>-0.021811</v>
      </c>
      <c r="DN641" s="13" t="n">
        <v>0.030587</v>
      </c>
      <c r="DO641" s="13" t="n">
        <v>0.047145</v>
      </c>
      <c r="DP641" s="13" t="n">
        <v>0.115239</v>
      </c>
      <c r="DQ641" s="13" t="n">
        <v>-0.061979</v>
      </c>
      <c r="DR641" s="13" t="n">
        <v>0.016076</v>
      </c>
      <c r="DS641" s="13" t="n">
        <v>-0.066187</v>
      </c>
      <c r="DT641" s="13" t="n">
        <v>-0.139327</v>
      </c>
      <c r="DV641" s="13" t="n">
        <v>0.263043</v>
      </c>
      <c r="DW641" s="13" t="n">
        <v>0.133555</v>
      </c>
      <c r="DX641" s="13" t="n">
        <v>0.113378</v>
      </c>
      <c r="DY641" s="13" t="n">
        <v>0.005489</v>
      </c>
      <c r="DZ641" s="13" t="n">
        <v>0.023577</v>
      </c>
      <c r="EA641" s="13" t="n">
        <v>-0.00344</v>
      </c>
      <c r="EB641" s="13" t="n">
        <v>-0.02979</v>
      </c>
      <c r="EC641" s="13" t="n">
        <v>0.230637</v>
      </c>
      <c r="ED641" s="13" t="n">
        <v>0.140616</v>
      </c>
      <c r="EE641" s="13" t="n">
        <v>0.22543</v>
      </c>
      <c r="EF641" s="13" t="n">
        <v>0.091176</v>
      </c>
      <c r="EG641" s="13" t="n">
        <v>-0.028298</v>
      </c>
      <c r="EH641" s="13" t="n">
        <v>-0.037297</v>
      </c>
      <c r="EI641" s="13" t="n">
        <v>0.011387</v>
      </c>
      <c r="EJ641" s="13" t="n">
        <v>0.070936</v>
      </c>
      <c r="EK641" s="13" t="n">
        <v>-0.104703</v>
      </c>
      <c r="EL641" s="13" t="n">
        <v>0.017921</v>
      </c>
      <c r="EM641" s="13" t="n">
        <v>-0.072222</v>
      </c>
      <c r="EN641" s="13" t="n">
        <v>-0.016606</v>
      </c>
      <c r="EO641" s="13" t="n">
        <v>-0.11212</v>
      </c>
      <c r="EP641" s="13" t="n">
        <v>-0.094973</v>
      </c>
      <c r="EQ641" s="13" t="n">
        <v>-0.138658</v>
      </c>
      <c r="ER641" s="13" t="n">
        <v>-0.029596</v>
      </c>
      <c r="ES641" s="13" t="n">
        <v>0.039724</v>
      </c>
      <c r="ET641" s="13" t="n">
        <v>-0.185483</v>
      </c>
      <c r="EU641" s="13" t="n">
        <v>-0.085558</v>
      </c>
      <c r="EV641" s="13" t="n">
        <v>-0.034031</v>
      </c>
      <c r="EW641" s="13" t="n">
        <v>0.106342</v>
      </c>
      <c r="EX641" s="13" t="n">
        <v>0.064099</v>
      </c>
      <c r="EY641" s="13" t="n">
        <v>-0.127659</v>
      </c>
      <c r="EZ641" s="13" t="n">
        <v>0.015749</v>
      </c>
      <c r="FA641" s="13" t="n">
        <v>-0.055527</v>
      </c>
      <c r="FB641" s="13" t="n">
        <v>-0.057586</v>
      </c>
      <c r="FC641" s="13" t="n">
        <v>0.164074</v>
      </c>
      <c r="FD641" s="13" t="n">
        <v>-0.054561</v>
      </c>
      <c r="FE641" s="13" t="n">
        <v>-0.11631</v>
      </c>
      <c r="FF641" s="13" t="n">
        <v>-0.010131</v>
      </c>
      <c r="FG641" s="13" t="n">
        <v>0.044679</v>
      </c>
      <c r="FH641" s="13" t="n">
        <v>0.013592</v>
      </c>
      <c r="FI641" s="13" t="n">
        <v>-0.009781</v>
      </c>
      <c r="FJ641" s="13" t="n">
        <v>-0.080373</v>
      </c>
      <c r="FK641" s="13" t="n">
        <v>-0.096684</v>
      </c>
      <c r="FL641" s="13" t="n">
        <v>-0.081711</v>
      </c>
      <c r="FM641" s="13" t="n">
        <v>0.057956</v>
      </c>
      <c r="FN641" s="13" t="n">
        <v>0.096736</v>
      </c>
      <c r="FO641" s="13" t="n">
        <v>-0.043898</v>
      </c>
      <c r="FP641" s="13" t="n">
        <v>0.07111</v>
      </c>
      <c r="FQ641" s="13" t="n">
        <v>-0.016705</v>
      </c>
      <c r="FR641" s="13" t="n">
        <v>-0.069768</v>
      </c>
      <c r="FS641" s="13" t="n">
        <v>0.008716</v>
      </c>
      <c r="FT641" s="13" t="n">
        <v>-0.066445</v>
      </c>
      <c r="FU641" s="13" t="n">
        <v>0.056494</v>
      </c>
      <c r="FV641" s="13" t="n">
        <v>-0.061303</v>
      </c>
      <c r="FW641" s="13" t="n">
        <v>0.005118</v>
      </c>
      <c r="FX641" s="13" t="n">
        <v>0.023625</v>
      </c>
      <c r="FY641" s="13" t="n">
        <v>0.042316</v>
      </c>
      <c r="FZ641" s="13" t="n">
        <v>0.04149</v>
      </c>
      <c r="GA641" s="13" t="n">
        <v>0.032226</v>
      </c>
      <c r="GB641" s="13" t="n">
        <v>-0.102208</v>
      </c>
      <c r="GC641" s="13" t="n">
        <v>-0.125848</v>
      </c>
    </row>
    <row r="642" customFormat="false" ht="15" hidden="false" customHeight="false" outlineLevel="0" collapsed="false">
      <c r="B642" s="8" t="str">
        <f aca="false">Deals!B642</f>
        <v>Primo Water Corp</v>
      </c>
      <c r="C642" s="12" t="n">
        <v>1</v>
      </c>
      <c r="D642" s="13" t="n">
        <v>0.13245</v>
      </c>
      <c r="E642" s="13" t="n">
        <v>0.172515</v>
      </c>
      <c r="F642" s="13" t="n">
        <v>0.147963</v>
      </c>
      <c r="G642" s="13" t="n">
        <v>0.033455</v>
      </c>
      <c r="H642" s="13" t="n">
        <v>-0.033075</v>
      </c>
      <c r="I642" s="13" t="n">
        <v>0.038012</v>
      </c>
      <c r="J642" s="13" t="n">
        <v>-0.117606</v>
      </c>
      <c r="K642" s="13" t="n">
        <v>0.20431</v>
      </c>
      <c r="L642" s="13" t="n">
        <v>0.043247</v>
      </c>
      <c r="M642" s="13" t="n">
        <v>-0.014668</v>
      </c>
      <c r="N642" s="13" t="n">
        <v>-0.075081</v>
      </c>
      <c r="O642" s="13" t="n">
        <v>0.142057</v>
      </c>
      <c r="P642" s="13" t="n">
        <v>0.02952</v>
      </c>
      <c r="Q642" s="13" t="n">
        <v>0.03405</v>
      </c>
      <c r="R642" s="13" t="n">
        <v>-0.03004</v>
      </c>
      <c r="S642" s="13" t="n">
        <v>-0.011955</v>
      </c>
      <c r="T642" s="13" t="n">
        <v>0.07804</v>
      </c>
      <c r="U642" s="13" t="n">
        <v>-0.114865</v>
      </c>
      <c r="V642" s="13" t="n">
        <v>0.01145</v>
      </c>
      <c r="W642" s="13" t="n">
        <v>-0.02552</v>
      </c>
      <c r="X642" s="13" t="n">
        <v>0.043022</v>
      </c>
      <c r="Y642" s="13" t="n">
        <v>-0.052751</v>
      </c>
      <c r="Z642" s="13" t="n">
        <v>-0.129341</v>
      </c>
      <c r="AA642" s="13" t="n">
        <v>-0.015131</v>
      </c>
      <c r="AB642" s="13" t="n">
        <v>0.027368</v>
      </c>
      <c r="AC642" s="13" t="n">
        <v>-0.021858</v>
      </c>
      <c r="AD642" s="13" t="n">
        <v>-0.060754</v>
      </c>
      <c r="AE642" s="13" t="n">
        <v>-0.011958</v>
      </c>
      <c r="AF642" s="13" t="n">
        <v>-0.000756</v>
      </c>
      <c r="AG642" s="13" t="n">
        <v>-0.044901</v>
      </c>
      <c r="AH642" s="13" t="n">
        <v>0.16255</v>
      </c>
      <c r="AI642" s="13" t="n">
        <v>0.07745</v>
      </c>
      <c r="AJ642" s="13" t="n">
        <v>-0.007029</v>
      </c>
      <c r="AK642" s="13" t="n">
        <v>0.007079</v>
      </c>
      <c r="AL642" s="13" t="n">
        <v>-0.010863</v>
      </c>
      <c r="AM642" s="13" t="n">
        <v>-0.00323</v>
      </c>
      <c r="AN642" s="13" t="n">
        <v>-0.010423</v>
      </c>
      <c r="AO642" s="13" t="n">
        <v>-0.152732</v>
      </c>
      <c r="AP642" s="13" t="n">
        <v>-0.019425</v>
      </c>
      <c r="AQ642" s="13" t="n">
        <v>0.129984</v>
      </c>
      <c r="AR642" s="13" t="n">
        <v>0.082569</v>
      </c>
      <c r="AS642" s="13" t="n">
        <v>-0.095675</v>
      </c>
      <c r="AT642" s="13" t="n">
        <v>-0.053623</v>
      </c>
      <c r="AU642" s="13" t="n">
        <v>0.106432</v>
      </c>
      <c r="AV642" s="13" t="n">
        <v>0.047321</v>
      </c>
      <c r="AW642" s="13" t="n">
        <v>-0.031229</v>
      </c>
      <c r="AX642" s="13" t="n">
        <v>0.111797</v>
      </c>
      <c r="AY642" s="13" t="n">
        <v>0.128933</v>
      </c>
      <c r="AZ642" s="13" t="n">
        <v>0.036244</v>
      </c>
      <c r="BA642" s="13" t="n">
        <v>0.195548</v>
      </c>
      <c r="BB642" s="13" t="n">
        <v>-0.027039</v>
      </c>
      <c r="BC642" s="13" t="n">
        <v>0.003202</v>
      </c>
      <c r="BD642" s="13" t="n">
        <v>0.011856</v>
      </c>
      <c r="BE642" s="13" t="n">
        <v>0.142534</v>
      </c>
      <c r="BF642" s="13" t="n">
        <v>0.038812</v>
      </c>
      <c r="BG642" s="13" t="n">
        <v>0.115833</v>
      </c>
      <c r="BH642" s="13" t="n">
        <v>-0.080605</v>
      </c>
      <c r="BI642" s="13" t="n">
        <v>0.046361</v>
      </c>
      <c r="BJ642" s="13" t="n">
        <v>-0.049152</v>
      </c>
      <c r="BK642" s="13" t="n">
        <v>-0.063499</v>
      </c>
      <c r="BM642" s="13" t="n">
        <v>0.102267</v>
      </c>
      <c r="BN642" s="13" t="n">
        <v>0.050492</v>
      </c>
      <c r="BO642" s="13" t="n">
        <v>-0.000509</v>
      </c>
      <c r="BP642" s="13" t="n">
        <v>0.025894</v>
      </c>
      <c r="BQ642" s="13" t="n">
        <v>0.03218</v>
      </c>
      <c r="BR642" s="13" t="n">
        <v>-0.042964</v>
      </c>
      <c r="BS642" s="13" t="n">
        <v>0.030633</v>
      </c>
      <c r="BT642" s="13" t="n">
        <v>0.152673</v>
      </c>
      <c r="BU642" s="13" t="n">
        <v>0.069227</v>
      </c>
      <c r="BV642" s="13" t="n">
        <v>0.026253</v>
      </c>
      <c r="BW642" s="13" t="n">
        <v>0.083383</v>
      </c>
      <c r="BX642" s="13" t="n">
        <v>0.050807</v>
      </c>
      <c r="BY642" s="13" t="n">
        <v>0.039311</v>
      </c>
      <c r="BZ642" s="13" t="n">
        <v>0.00368</v>
      </c>
      <c r="CA642" s="13" t="n">
        <v>-0.020617</v>
      </c>
      <c r="CB642" s="13" t="n">
        <v>-0.014361</v>
      </c>
      <c r="CC642" s="13" t="n">
        <v>0.019025</v>
      </c>
      <c r="CD642" s="13" t="n">
        <v>-0.029657</v>
      </c>
      <c r="CE642" s="13" t="n">
        <v>0.039369</v>
      </c>
      <c r="CF642" s="13" t="n">
        <v>-0.02552</v>
      </c>
      <c r="CG642" s="13" t="n">
        <v>0.043022</v>
      </c>
      <c r="CH642" s="13" t="n">
        <v>-0.063419</v>
      </c>
      <c r="CI642" s="13" t="n">
        <v>0.015302</v>
      </c>
      <c r="CJ642" s="13" t="n">
        <v>0.008021</v>
      </c>
      <c r="CK642" s="13" t="n">
        <v>-0.064057</v>
      </c>
      <c r="CL642" s="13" t="n">
        <v>0.012167</v>
      </c>
      <c r="CM642" s="13" t="n">
        <v>-0.073974</v>
      </c>
      <c r="CN642" s="13" t="n">
        <v>0.097031</v>
      </c>
      <c r="CO642" s="13" t="n">
        <v>-0.029051</v>
      </c>
      <c r="CP642" s="13" t="n">
        <v>-0.098544</v>
      </c>
      <c r="CQ642" s="13" t="n">
        <v>0.123911</v>
      </c>
      <c r="CR642" s="13" t="n">
        <v>0.063521</v>
      </c>
      <c r="CS642" s="13" t="n">
        <v>-0.054844</v>
      </c>
      <c r="CT642" s="13" t="n">
        <v>0.105504</v>
      </c>
      <c r="CU642" s="13" t="n">
        <v>-0.016618</v>
      </c>
      <c r="CV642" s="13" t="n">
        <v>-0.026911</v>
      </c>
      <c r="CW642" s="13" t="n">
        <v>-0.013867</v>
      </c>
      <c r="CX642" s="13" t="n">
        <v>-0.03655</v>
      </c>
      <c r="CY642" s="13" t="n">
        <v>0.084236</v>
      </c>
      <c r="CZ642" s="13" t="n">
        <v>0.038932</v>
      </c>
      <c r="DA642" s="13" t="n">
        <v>-0.052068</v>
      </c>
      <c r="DB642" s="13" t="n">
        <v>-0.059445</v>
      </c>
      <c r="DC642" s="13" t="n">
        <v>-0.054472</v>
      </c>
      <c r="DD642" s="13" t="n">
        <v>0.084571</v>
      </c>
      <c r="DE642" s="13" t="n">
        <v>0.09972</v>
      </c>
      <c r="DF642" s="13" t="n">
        <v>-0.040306</v>
      </c>
      <c r="DG642" s="13" t="n">
        <v>0.053529</v>
      </c>
      <c r="DH642" s="13" t="n">
        <v>0.047299</v>
      </c>
      <c r="DI642" s="13" t="n">
        <v>-0.059534</v>
      </c>
      <c r="DJ642" s="13" t="n">
        <v>0.042114</v>
      </c>
      <c r="DK642" s="13" t="n">
        <v>-0.017701</v>
      </c>
      <c r="DL642" s="13" t="n">
        <v>0.091286</v>
      </c>
      <c r="DM642" s="13" t="n">
        <v>-0.009634</v>
      </c>
      <c r="DN642" s="13" t="n">
        <v>0.010493</v>
      </c>
      <c r="DO642" s="13" t="n">
        <v>-0.012831</v>
      </c>
      <c r="DP642" s="13" t="n">
        <v>0.115833</v>
      </c>
      <c r="DQ642" s="13" t="n">
        <v>-0.080605</v>
      </c>
      <c r="DR642" s="13" t="n">
        <v>0.046361</v>
      </c>
      <c r="DS642" s="13" t="n">
        <v>-0.049152</v>
      </c>
      <c r="DT642" s="13" t="n">
        <v>-0.063499</v>
      </c>
      <c r="DV642" s="13" t="n">
        <v>0.128575</v>
      </c>
      <c r="DW642" s="13" t="n">
        <v>0.050017</v>
      </c>
      <c r="DX642" s="13" t="n">
        <v>0.012092</v>
      </c>
      <c r="DY642" s="13" t="n">
        <v>0.023153</v>
      </c>
      <c r="DZ642" s="13" t="n">
        <v>0.028826</v>
      </c>
      <c r="EA642" s="13" t="n">
        <v>-0.045935</v>
      </c>
      <c r="EB642" s="13" t="n">
        <v>0.026239</v>
      </c>
      <c r="EC642" s="13" t="n">
        <v>0.16104</v>
      </c>
      <c r="ED642" s="13" t="n">
        <v>0.066408</v>
      </c>
      <c r="EE642" s="13" t="n">
        <v>0.03008</v>
      </c>
      <c r="EF642" s="13" t="n">
        <v>0.076997</v>
      </c>
      <c r="EG642" s="13" t="n">
        <v>0.055609</v>
      </c>
      <c r="EH642" s="13" t="n">
        <v>0.031663</v>
      </c>
      <c r="EI642" s="13" t="n">
        <v>0.012116</v>
      </c>
      <c r="EJ642" s="13" t="n">
        <v>-0.01594</v>
      </c>
      <c r="EK642" s="13" t="n">
        <v>-0.014149</v>
      </c>
      <c r="EL642" s="13" t="n">
        <v>0.020098</v>
      </c>
      <c r="EM642" s="13" t="n">
        <v>-0.030775</v>
      </c>
      <c r="EN642" s="13" t="n">
        <v>0.04496</v>
      </c>
      <c r="EO642" s="13" t="n">
        <v>-0.023879</v>
      </c>
      <c r="EP642" s="13" t="n">
        <v>0.046081</v>
      </c>
      <c r="EQ642" s="13" t="n">
        <v>-0.065981</v>
      </c>
      <c r="ER642" s="13" t="n">
        <v>0.01874</v>
      </c>
      <c r="ES642" s="13" t="n">
        <v>0.003467</v>
      </c>
      <c r="ET642" s="13" t="n">
        <v>-0.072255</v>
      </c>
      <c r="EU642" s="13" t="n">
        <v>0.015656</v>
      </c>
      <c r="EV642" s="13" t="n">
        <v>-0.079185</v>
      </c>
      <c r="EW642" s="13" t="n">
        <v>0.097155</v>
      </c>
      <c r="EX642" s="13" t="n">
        <v>-0.030417</v>
      </c>
      <c r="EY642" s="13" t="n">
        <v>-0.101629</v>
      </c>
      <c r="EZ642" s="13" t="n">
        <v>0.126585</v>
      </c>
      <c r="FA642" s="13" t="n">
        <v>0.062172</v>
      </c>
      <c r="FB642" s="13" t="n">
        <v>-0.055573</v>
      </c>
      <c r="FC642" s="13" t="n">
        <v>0.108861</v>
      </c>
      <c r="FD642" s="13" t="n">
        <v>-0.016155</v>
      </c>
      <c r="FE642" s="13" t="n">
        <v>-0.025283</v>
      </c>
      <c r="FF642" s="13" t="n">
        <v>-0.014063</v>
      </c>
      <c r="FG642" s="13" t="n">
        <v>-0.031882</v>
      </c>
      <c r="FH642" s="13" t="n">
        <v>0.076746</v>
      </c>
      <c r="FI642" s="13" t="n">
        <v>0.041123</v>
      </c>
      <c r="FJ642" s="13" t="n">
        <v>-0.054372</v>
      </c>
      <c r="FK642" s="13" t="n">
        <v>-0.061727</v>
      </c>
      <c r="FL642" s="13" t="n">
        <v>-0.056256</v>
      </c>
      <c r="FM642" s="13" t="n">
        <v>0.090276</v>
      </c>
      <c r="FN642" s="13" t="n">
        <v>0.101353</v>
      </c>
      <c r="FO642" s="13" t="n">
        <v>-0.046179</v>
      </c>
      <c r="FP642" s="13" t="n">
        <v>0.044354</v>
      </c>
      <c r="FQ642" s="13" t="n">
        <v>0.043283</v>
      </c>
      <c r="FR642" s="13" t="n">
        <v>-0.062582</v>
      </c>
      <c r="FS642" s="13" t="n">
        <v>0.04155</v>
      </c>
      <c r="FT642" s="13" t="n">
        <v>-0.019875</v>
      </c>
      <c r="FU642" s="13" t="n">
        <v>0.095316</v>
      </c>
      <c r="FV642" s="13" t="n">
        <v>-0.008765</v>
      </c>
      <c r="FW642" s="13" t="n">
        <v>0.012007</v>
      </c>
      <c r="FX642" s="13" t="n">
        <v>-0.009706</v>
      </c>
      <c r="FY642" s="13" t="n">
        <v>0.117638</v>
      </c>
      <c r="FZ642" s="13" t="n">
        <v>-0.084348</v>
      </c>
      <c r="GA642" s="13" t="n">
        <v>0.042485</v>
      </c>
      <c r="GB642" s="13" t="n">
        <v>-0.053294</v>
      </c>
      <c r="GC642" s="13" t="n">
        <v>-0.051079</v>
      </c>
    </row>
    <row r="643" customFormat="false" ht="15" hidden="false" customHeight="false" outlineLevel="0" collapsed="false">
      <c r="B643" s="8" t="str">
        <f aca="false">Deals!B643</f>
        <v>Eagle Materials Inc.</v>
      </c>
      <c r="C643" s="12" t="n">
        <v>1</v>
      </c>
      <c r="D643" s="13" t="n">
        <v>0.044334</v>
      </c>
      <c r="E643" s="13" t="n">
        <v>0.094247</v>
      </c>
      <c r="F643" s="13" t="n">
        <v>0.051827</v>
      </c>
      <c r="G643" s="13" t="n">
        <v>0.142552</v>
      </c>
      <c r="H643" s="13" t="n">
        <v>0.019195</v>
      </c>
      <c r="I643" s="13" t="n">
        <v>0.055644</v>
      </c>
      <c r="J643" s="13" t="n">
        <v>-0.012396</v>
      </c>
      <c r="K643" s="13" t="n">
        <v>0.067331</v>
      </c>
      <c r="L643" s="13" t="n">
        <v>0.113859</v>
      </c>
      <c r="M643" s="13" t="n">
        <v>0.085644</v>
      </c>
      <c r="N643" s="13" t="n">
        <v>0.139507</v>
      </c>
      <c r="O643" s="13" t="n">
        <v>0.072021</v>
      </c>
      <c r="P643" s="13" t="n">
        <v>0.027751</v>
      </c>
      <c r="Q643" s="13" t="n">
        <v>0.0624</v>
      </c>
      <c r="R643" s="13" t="n">
        <v>-0.031684</v>
      </c>
      <c r="S643" s="13" t="n">
        <v>-0.005559</v>
      </c>
      <c r="T643" s="13" t="n">
        <v>0.109822</v>
      </c>
      <c r="U643" s="13" t="n">
        <v>-0.163734</v>
      </c>
      <c r="V643" s="13" t="n">
        <v>0.131138</v>
      </c>
      <c r="W643" s="13" t="n">
        <v>0.039499</v>
      </c>
      <c r="X643" s="13" t="n">
        <v>0.079367</v>
      </c>
      <c r="Y643" s="13" t="n">
        <v>-0.123814</v>
      </c>
      <c r="Z643" s="13" t="n">
        <v>-0.061844</v>
      </c>
      <c r="AA643" s="13" t="n">
        <v>-0.061902</v>
      </c>
      <c r="AB643" s="13" t="n">
        <v>-0.039265</v>
      </c>
      <c r="AC643" s="13" t="n">
        <v>0.058709</v>
      </c>
      <c r="AD643" s="13" t="n">
        <v>-0.157935</v>
      </c>
      <c r="AE643" s="13" t="n">
        <v>0.150173</v>
      </c>
      <c r="AF643" s="13" t="n">
        <v>-0.054013</v>
      </c>
      <c r="AG643" s="13" t="n">
        <v>-0.103996</v>
      </c>
      <c r="AH643" s="13" t="n">
        <v>0.141164</v>
      </c>
      <c r="AI643" s="13" t="n">
        <v>0.114709</v>
      </c>
      <c r="AJ643" s="13" t="n">
        <v>-0.025598</v>
      </c>
      <c r="AK643" s="13" t="n">
        <v>0.099586</v>
      </c>
      <c r="AL643" s="13" t="n">
        <v>-0.03943</v>
      </c>
      <c r="AM643" s="13" t="n">
        <v>0.045824</v>
      </c>
      <c r="AN643" s="13" t="n">
        <v>0.009949</v>
      </c>
      <c r="AO643" s="13" t="n">
        <v>0.099319</v>
      </c>
      <c r="AP643" s="13" t="n">
        <v>0.144172</v>
      </c>
      <c r="AQ643" s="13" t="n">
        <v>-0.010997</v>
      </c>
      <c r="AR643" s="13" t="n">
        <v>0.026848</v>
      </c>
      <c r="AS643" s="13" t="n">
        <v>-0.120431</v>
      </c>
      <c r="AT643" s="13" t="n">
        <v>-0.075727</v>
      </c>
      <c r="AU643" s="13" t="n">
        <v>0.176337</v>
      </c>
      <c r="AV643" s="13" t="n">
        <v>0.120353</v>
      </c>
      <c r="AW643" s="13" t="n">
        <v>0.115559</v>
      </c>
      <c r="AX643" s="13" t="n">
        <v>0.120514</v>
      </c>
      <c r="AY643" s="13" t="n">
        <v>0.071781</v>
      </c>
      <c r="AZ643" s="13" t="n">
        <v>-0.077424</v>
      </c>
      <c r="BA643" s="13" t="n">
        <v>-0.073072</v>
      </c>
      <c r="BB643" s="13" t="n">
        <v>-0.064245</v>
      </c>
      <c r="BC643" s="13" t="n">
        <v>0.252184</v>
      </c>
      <c r="BD643" s="13" t="n">
        <v>-0.053434</v>
      </c>
      <c r="BE643" s="13" t="n">
        <v>0.116004</v>
      </c>
      <c r="BF643" s="13" t="n">
        <v>-0.007613</v>
      </c>
      <c r="BG643" s="13" t="n">
        <v>0.082183</v>
      </c>
      <c r="BH643" s="13" t="n">
        <v>-0.201217</v>
      </c>
      <c r="BI643" s="13" t="n">
        <v>0.040444</v>
      </c>
      <c r="BJ643" s="13" t="n">
        <v>-0.118914</v>
      </c>
      <c r="BK643" s="13" t="n">
        <v>-0.01892</v>
      </c>
      <c r="BM643" s="13" t="n">
        <v>0.102267</v>
      </c>
      <c r="BN643" s="13" t="n">
        <v>0.050492</v>
      </c>
      <c r="BO643" s="13" t="n">
        <v>-0.000509</v>
      </c>
      <c r="BP643" s="13" t="n">
        <v>0.025894</v>
      </c>
      <c r="BQ643" s="13" t="n">
        <v>0.03218</v>
      </c>
      <c r="BR643" s="13" t="n">
        <v>-0.042964</v>
      </c>
      <c r="BS643" s="13" t="n">
        <v>0.030633</v>
      </c>
      <c r="BT643" s="13" t="n">
        <v>0.152673</v>
      </c>
      <c r="BU643" s="13" t="n">
        <v>0.069227</v>
      </c>
      <c r="BV643" s="13" t="n">
        <v>0.026253</v>
      </c>
      <c r="BW643" s="13" t="n">
        <v>0.083383</v>
      </c>
      <c r="BX643" s="13" t="n">
        <v>0.050807</v>
      </c>
      <c r="BY643" s="13" t="n">
        <v>0.039311</v>
      </c>
      <c r="BZ643" s="13" t="n">
        <v>0.00368</v>
      </c>
      <c r="CA643" s="13" t="n">
        <v>-0.020617</v>
      </c>
      <c r="CB643" s="13" t="n">
        <v>-0.014361</v>
      </c>
      <c r="CC643" s="13" t="n">
        <v>0.019025</v>
      </c>
      <c r="CD643" s="13" t="n">
        <v>-0.029657</v>
      </c>
      <c r="CE643" s="13" t="n">
        <v>0.039369</v>
      </c>
      <c r="CF643" s="13" t="n">
        <v>-0.02552</v>
      </c>
      <c r="CG643" s="13" t="n">
        <v>0.043022</v>
      </c>
      <c r="CH643" s="13" t="n">
        <v>-0.063419</v>
      </c>
      <c r="CI643" s="13" t="n">
        <v>0.015302</v>
      </c>
      <c r="CJ643" s="13" t="n">
        <v>0.008021</v>
      </c>
      <c r="CK643" s="13" t="n">
        <v>-0.064057</v>
      </c>
      <c r="CL643" s="13" t="n">
        <v>0.012167</v>
      </c>
      <c r="CM643" s="13" t="n">
        <v>-0.073974</v>
      </c>
      <c r="CN643" s="13" t="n">
        <v>0.097031</v>
      </c>
      <c r="CO643" s="13" t="n">
        <v>-0.029051</v>
      </c>
      <c r="CP643" s="13" t="n">
        <v>-0.098544</v>
      </c>
      <c r="CQ643" s="13" t="n">
        <v>0.123911</v>
      </c>
      <c r="CR643" s="13" t="n">
        <v>0.063521</v>
      </c>
      <c r="CS643" s="13" t="n">
        <v>-0.054844</v>
      </c>
      <c r="CT643" s="13" t="n">
        <v>0.105504</v>
      </c>
      <c r="CU643" s="13" t="n">
        <v>-0.016618</v>
      </c>
      <c r="CV643" s="13" t="n">
        <v>-0.026911</v>
      </c>
      <c r="CW643" s="13" t="n">
        <v>-0.013867</v>
      </c>
      <c r="CX643" s="13" t="n">
        <v>-0.03655</v>
      </c>
      <c r="CY643" s="13" t="n">
        <v>0.084236</v>
      </c>
      <c r="CZ643" s="13" t="n">
        <v>0.038932</v>
      </c>
      <c r="DA643" s="13" t="n">
        <v>-0.052068</v>
      </c>
      <c r="DB643" s="13" t="n">
        <v>-0.059445</v>
      </c>
      <c r="DC643" s="13" t="n">
        <v>-0.054472</v>
      </c>
      <c r="DD643" s="13" t="n">
        <v>0.084571</v>
      </c>
      <c r="DE643" s="13" t="n">
        <v>0.09972</v>
      </c>
      <c r="DF643" s="13" t="n">
        <v>-0.040306</v>
      </c>
      <c r="DG643" s="13" t="n">
        <v>0.053529</v>
      </c>
      <c r="DH643" s="13" t="n">
        <v>0.047299</v>
      </c>
      <c r="DI643" s="13" t="n">
        <v>-0.059534</v>
      </c>
      <c r="DJ643" s="13" t="n">
        <v>0.042114</v>
      </c>
      <c r="DK643" s="13" t="n">
        <v>-0.017701</v>
      </c>
      <c r="DL643" s="13" t="n">
        <v>0.091286</v>
      </c>
      <c r="DM643" s="13" t="n">
        <v>-0.009634</v>
      </c>
      <c r="DN643" s="13" t="n">
        <v>0.010493</v>
      </c>
      <c r="DO643" s="13" t="n">
        <v>-0.012831</v>
      </c>
      <c r="DP643" s="13" t="n">
        <v>0.115833</v>
      </c>
      <c r="DQ643" s="13" t="n">
        <v>-0.080605</v>
      </c>
      <c r="DR643" s="13" t="n">
        <v>0.046361</v>
      </c>
      <c r="DS643" s="13" t="n">
        <v>-0.049152</v>
      </c>
      <c r="DT643" s="13" t="n">
        <v>-0.063499</v>
      </c>
      <c r="DV643" s="13" t="n">
        <v>0.128575</v>
      </c>
      <c r="DW643" s="13" t="n">
        <v>0.050017</v>
      </c>
      <c r="DX643" s="13" t="n">
        <v>0.012092</v>
      </c>
      <c r="DY643" s="13" t="n">
        <v>0.023153</v>
      </c>
      <c r="DZ643" s="13" t="n">
        <v>0.028826</v>
      </c>
      <c r="EA643" s="13" t="n">
        <v>-0.045935</v>
      </c>
      <c r="EB643" s="13" t="n">
        <v>0.026239</v>
      </c>
      <c r="EC643" s="13" t="n">
        <v>0.16104</v>
      </c>
      <c r="ED643" s="13" t="n">
        <v>0.066408</v>
      </c>
      <c r="EE643" s="13" t="n">
        <v>0.03008</v>
      </c>
      <c r="EF643" s="13" t="n">
        <v>0.076997</v>
      </c>
      <c r="EG643" s="13" t="n">
        <v>0.055609</v>
      </c>
      <c r="EH643" s="13" t="n">
        <v>0.031663</v>
      </c>
      <c r="EI643" s="13" t="n">
        <v>0.012116</v>
      </c>
      <c r="EJ643" s="13" t="n">
        <v>-0.01594</v>
      </c>
      <c r="EK643" s="13" t="n">
        <v>-0.014149</v>
      </c>
      <c r="EL643" s="13" t="n">
        <v>0.020098</v>
      </c>
      <c r="EM643" s="13" t="n">
        <v>-0.030775</v>
      </c>
      <c r="EN643" s="13" t="n">
        <v>0.04496</v>
      </c>
      <c r="EO643" s="13" t="n">
        <v>-0.023879</v>
      </c>
      <c r="EP643" s="13" t="n">
        <v>0.046081</v>
      </c>
      <c r="EQ643" s="13" t="n">
        <v>-0.065981</v>
      </c>
      <c r="ER643" s="13" t="n">
        <v>0.01874</v>
      </c>
      <c r="ES643" s="13" t="n">
        <v>0.003467</v>
      </c>
      <c r="ET643" s="13" t="n">
        <v>-0.072255</v>
      </c>
      <c r="EU643" s="13" t="n">
        <v>0.015656</v>
      </c>
      <c r="EV643" s="13" t="n">
        <v>-0.079185</v>
      </c>
      <c r="EW643" s="13" t="n">
        <v>0.097155</v>
      </c>
      <c r="EX643" s="13" t="n">
        <v>-0.030417</v>
      </c>
      <c r="EY643" s="13" t="n">
        <v>-0.101629</v>
      </c>
      <c r="EZ643" s="13" t="n">
        <v>0.126585</v>
      </c>
      <c r="FA643" s="13" t="n">
        <v>0.062172</v>
      </c>
      <c r="FB643" s="13" t="n">
        <v>-0.055573</v>
      </c>
      <c r="FC643" s="13" t="n">
        <v>0.108861</v>
      </c>
      <c r="FD643" s="13" t="n">
        <v>-0.016155</v>
      </c>
      <c r="FE643" s="13" t="n">
        <v>-0.025283</v>
      </c>
      <c r="FF643" s="13" t="n">
        <v>-0.014063</v>
      </c>
      <c r="FG643" s="13" t="n">
        <v>-0.031882</v>
      </c>
      <c r="FH643" s="13" t="n">
        <v>0.076746</v>
      </c>
      <c r="FI643" s="13" t="n">
        <v>0.041123</v>
      </c>
      <c r="FJ643" s="13" t="n">
        <v>-0.054372</v>
      </c>
      <c r="FK643" s="13" t="n">
        <v>-0.061727</v>
      </c>
      <c r="FL643" s="13" t="n">
        <v>-0.056256</v>
      </c>
      <c r="FM643" s="13" t="n">
        <v>0.090276</v>
      </c>
      <c r="FN643" s="13" t="n">
        <v>0.101353</v>
      </c>
      <c r="FO643" s="13" t="n">
        <v>-0.046179</v>
      </c>
      <c r="FP643" s="13" t="n">
        <v>0.044354</v>
      </c>
      <c r="FQ643" s="13" t="n">
        <v>0.043283</v>
      </c>
      <c r="FR643" s="13" t="n">
        <v>-0.062582</v>
      </c>
      <c r="FS643" s="13" t="n">
        <v>0.04155</v>
      </c>
      <c r="FT643" s="13" t="n">
        <v>-0.019875</v>
      </c>
      <c r="FU643" s="13" t="n">
        <v>0.095316</v>
      </c>
      <c r="FV643" s="13" t="n">
        <v>-0.008765</v>
      </c>
      <c r="FW643" s="13" t="n">
        <v>0.012007</v>
      </c>
      <c r="FX643" s="13" t="n">
        <v>-0.009706</v>
      </c>
      <c r="FY643" s="13" t="n">
        <v>0.117638</v>
      </c>
      <c r="FZ643" s="13" t="n">
        <v>-0.084348</v>
      </c>
      <c r="GA643" s="13" t="n">
        <v>0.042485</v>
      </c>
      <c r="GB643" s="13" t="n">
        <v>-0.053294</v>
      </c>
      <c r="GC643" s="13" t="n">
        <v>-0.051079</v>
      </c>
    </row>
    <row r="644" customFormat="false" ht="15" hidden="false" customHeight="false" outlineLevel="0" collapsed="false">
      <c r="B644" s="8" t="str">
        <f aca="false">Deals!B644</f>
        <v>Lumos Pharma, Inc.</v>
      </c>
      <c r="C644" s="12" t="n">
        <v>1</v>
      </c>
      <c r="D644" s="13" t="n">
        <v>0.095294</v>
      </c>
      <c r="E644" s="13" t="n">
        <v>0.494092</v>
      </c>
      <c r="F644" s="13" t="n">
        <v>0.185478</v>
      </c>
      <c r="G644" s="13" t="n">
        <v>-0.137659</v>
      </c>
      <c r="H644" s="13" t="n">
        <v>0.072433</v>
      </c>
      <c r="I644" s="13" t="n">
        <v>-0.09377</v>
      </c>
      <c r="J644" s="13" t="n">
        <v>0.044863</v>
      </c>
      <c r="K644" s="13" t="n">
        <v>0.045014</v>
      </c>
      <c r="L644" s="13" t="n">
        <v>1.366468</v>
      </c>
      <c r="M644" s="13" t="n">
        <v>-0.518342</v>
      </c>
      <c r="N644" s="13" t="n">
        <v>-0.209302</v>
      </c>
      <c r="O644" s="13" t="n">
        <v>-0.139706</v>
      </c>
      <c r="P644" s="13" t="n">
        <v>0.05812</v>
      </c>
      <c r="Q644" s="13" t="n">
        <v>-0.153473</v>
      </c>
      <c r="R644" s="13" t="n">
        <v>-0.045802</v>
      </c>
      <c r="S644" s="13" t="n">
        <v>-0.24</v>
      </c>
      <c r="T644" s="13" t="n">
        <v>0.427632</v>
      </c>
      <c r="U644" s="13" t="n">
        <v>-0.123502</v>
      </c>
      <c r="V644" s="13" t="n">
        <v>-0.011041</v>
      </c>
      <c r="W644" s="13" t="n">
        <v>-0.173844</v>
      </c>
      <c r="X644" s="13" t="n">
        <v>-0.108108</v>
      </c>
      <c r="Y644" s="13" t="n">
        <v>0.443001</v>
      </c>
      <c r="Z644" s="13" t="n">
        <v>-0.029</v>
      </c>
      <c r="AA644" s="13" t="n">
        <v>-0.031926</v>
      </c>
      <c r="AB644" s="13" t="n">
        <v>-0.087234</v>
      </c>
      <c r="AC644" s="13" t="n">
        <v>-0.106643</v>
      </c>
      <c r="AD644" s="13" t="n">
        <v>0.004566</v>
      </c>
      <c r="AE644" s="13" t="n">
        <v>0.072727</v>
      </c>
      <c r="AF644" s="13" t="n">
        <v>0.025424</v>
      </c>
      <c r="AG644" s="13" t="n">
        <v>0.044864</v>
      </c>
      <c r="AH644" s="13" t="n">
        <v>0.020339</v>
      </c>
      <c r="AI644" s="13" t="n">
        <v>-0.433001</v>
      </c>
      <c r="AJ644" s="13" t="n">
        <v>-0.294922</v>
      </c>
      <c r="AK644" s="13" t="n">
        <v>-0.030471</v>
      </c>
      <c r="AL644" s="13" t="n">
        <v>-0.017143</v>
      </c>
      <c r="AM644" s="13" t="n">
        <v>-0.037791</v>
      </c>
      <c r="AN644" s="13" t="n">
        <v>-0.090634</v>
      </c>
      <c r="AO644" s="13" t="n">
        <v>0.219269</v>
      </c>
      <c r="AP644" s="13" t="n">
        <v>-0.100817</v>
      </c>
      <c r="AQ644" s="13" t="n">
        <v>0.024242</v>
      </c>
      <c r="AR644" s="13" t="n">
        <v>-0.106509</v>
      </c>
      <c r="AS644" s="13" t="n">
        <v>0.092715</v>
      </c>
      <c r="AT644" s="13" t="n">
        <v>0.121212</v>
      </c>
      <c r="AU644" s="13" t="n">
        <v>-0.227027</v>
      </c>
      <c r="AV644" s="13" t="n">
        <v>0.111888</v>
      </c>
      <c r="AW644" s="13" t="n">
        <v>-0.113208</v>
      </c>
      <c r="AX644" s="13" t="n">
        <v>0.08156</v>
      </c>
      <c r="AY644" s="13" t="n">
        <v>-0.07541</v>
      </c>
      <c r="AZ644" s="13" t="n">
        <v>-0.003546</v>
      </c>
      <c r="BA644" s="13" t="n">
        <v>-0.199288</v>
      </c>
      <c r="BB644" s="13" t="n">
        <v>0.031111</v>
      </c>
      <c r="BC644" s="13" t="n">
        <v>-0.198276</v>
      </c>
      <c r="BD644" s="13" t="n">
        <v>1.096774</v>
      </c>
      <c r="BE644" s="13" t="n">
        <v>-0.007692</v>
      </c>
      <c r="BF644" s="13" t="n">
        <v>0.147287</v>
      </c>
      <c r="BG644" s="13" t="n">
        <v>-0.031532</v>
      </c>
      <c r="BH644" s="13" t="n">
        <v>-0.061979</v>
      </c>
      <c r="BI644" s="13" t="n">
        <v>0.016076</v>
      </c>
      <c r="BJ644" s="13" t="n">
        <v>-0.066187</v>
      </c>
      <c r="BK644" s="13" t="n">
        <v>-0.139327</v>
      </c>
      <c r="BM644" s="13" t="n">
        <v>0.243389</v>
      </c>
      <c r="BN644" s="13" t="n">
        <v>0.122445</v>
      </c>
      <c r="BO644" s="13" t="n">
        <v>0.10584</v>
      </c>
      <c r="BP644" s="13" t="n">
        <v>0.003305</v>
      </c>
      <c r="BQ644" s="13" t="n">
        <v>0.034207</v>
      </c>
      <c r="BR644" s="13" t="n">
        <v>-0.013466</v>
      </c>
      <c r="BS644" s="13" t="n">
        <v>-0.026753</v>
      </c>
      <c r="BT644" s="13" t="n">
        <v>0.2576</v>
      </c>
      <c r="BU644" s="13" t="n">
        <v>0.125156</v>
      </c>
      <c r="BV644" s="13" t="n">
        <v>0.165083</v>
      </c>
      <c r="BW644" s="13" t="n">
        <v>0.083909</v>
      </c>
      <c r="BX644" s="13" t="n">
        <v>-0.055244</v>
      </c>
      <c r="BY644" s="13" t="n">
        <v>-0.027003</v>
      </c>
      <c r="BZ644" s="13" t="n">
        <v>0.018956</v>
      </c>
      <c r="CA644" s="13" t="n">
        <v>0.083779</v>
      </c>
      <c r="CB644" s="13" t="n">
        <v>-0.103342</v>
      </c>
      <c r="CC644" s="13" t="n">
        <v>0.025586</v>
      </c>
      <c r="CD644" s="13" t="n">
        <v>-0.056338</v>
      </c>
      <c r="CE644" s="13" t="n">
        <v>0.018208</v>
      </c>
      <c r="CF644" s="13" t="n">
        <v>-0.08429</v>
      </c>
      <c r="CG644" s="13" t="n">
        <v>-0.067665</v>
      </c>
      <c r="CH644" s="13" t="n">
        <v>-0.158681</v>
      </c>
      <c r="CI644" s="13" t="n">
        <v>-0.015223</v>
      </c>
      <c r="CJ644" s="13" t="n">
        <v>0.008697</v>
      </c>
      <c r="CK644" s="13" t="n">
        <v>-0.161376</v>
      </c>
      <c r="CL644" s="13" t="n">
        <v>-0.055295</v>
      </c>
      <c r="CM644" s="13" t="n">
        <v>-0.065598</v>
      </c>
      <c r="CN644" s="13" t="n">
        <v>0.149652</v>
      </c>
      <c r="CO644" s="13" t="n">
        <v>0.036347</v>
      </c>
      <c r="CP644" s="13" t="n">
        <v>-0.129015</v>
      </c>
      <c r="CQ644" s="13" t="n">
        <v>0.033099</v>
      </c>
      <c r="CR644" s="13" t="n">
        <v>-0.060405</v>
      </c>
      <c r="CS644" s="13" t="n">
        <v>-0.065045</v>
      </c>
      <c r="CT644" s="13" t="n">
        <v>0.154106</v>
      </c>
      <c r="CU644" s="13" t="n">
        <v>-0.040771</v>
      </c>
      <c r="CV644" s="13" t="n">
        <v>-0.103145</v>
      </c>
      <c r="CW644" s="13" t="n">
        <v>0.01904</v>
      </c>
      <c r="CX644" s="13" t="n">
        <v>0.045464</v>
      </c>
      <c r="CY644" s="13" t="n">
        <v>0.07288</v>
      </c>
      <c r="CZ644" s="13" t="n">
        <v>0.023517</v>
      </c>
      <c r="DA644" s="13" t="n">
        <v>-0.116052</v>
      </c>
      <c r="DB644" s="13" t="n">
        <v>-0.083019</v>
      </c>
      <c r="DC644" s="13" t="n">
        <v>-0.097033</v>
      </c>
      <c r="DD644" s="13" t="n">
        <v>0.049912</v>
      </c>
      <c r="DE644" s="13" t="n">
        <v>0.150898</v>
      </c>
      <c r="DF644" s="13" t="n">
        <v>0.006965</v>
      </c>
      <c r="DG644" s="13" t="n">
        <v>0.099101</v>
      </c>
      <c r="DH644" s="13" t="n">
        <v>-0.030177</v>
      </c>
      <c r="DI644" s="13" t="n">
        <v>-0.124977</v>
      </c>
      <c r="DJ644" s="13" t="n">
        <v>0.073358</v>
      </c>
      <c r="DK644" s="13" t="n">
        <v>-0.041906</v>
      </c>
      <c r="DL644" s="13" t="n">
        <v>0.114197</v>
      </c>
      <c r="DM644" s="13" t="n">
        <v>-0.021811</v>
      </c>
      <c r="DN644" s="13" t="n">
        <v>0.030587</v>
      </c>
      <c r="DO644" s="13" t="n">
        <v>0.047145</v>
      </c>
      <c r="DP644" s="13" t="n">
        <v>0.115239</v>
      </c>
      <c r="DQ644" s="13" t="n">
        <v>-0.061979</v>
      </c>
      <c r="DR644" s="13" t="n">
        <v>0.016076</v>
      </c>
      <c r="DS644" s="13" t="n">
        <v>-0.066187</v>
      </c>
      <c r="DT644" s="13" t="n">
        <v>-0.139327</v>
      </c>
      <c r="DV644" s="13" t="n">
        <v>0.263043</v>
      </c>
      <c r="DW644" s="13" t="n">
        <v>0.133555</v>
      </c>
      <c r="DX644" s="13" t="n">
        <v>0.113378</v>
      </c>
      <c r="DY644" s="13" t="n">
        <v>0.005489</v>
      </c>
      <c r="DZ644" s="13" t="n">
        <v>0.023577</v>
      </c>
      <c r="EA644" s="13" t="n">
        <v>-0.00344</v>
      </c>
      <c r="EB644" s="13" t="n">
        <v>-0.02979</v>
      </c>
      <c r="EC644" s="13" t="n">
        <v>0.230637</v>
      </c>
      <c r="ED644" s="13" t="n">
        <v>0.140616</v>
      </c>
      <c r="EE644" s="13" t="n">
        <v>0.22543</v>
      </c>
      <c r="EF644" s="13" t="n">
        <v>0.091176</v>
      </c>
      <c r="EG644" s="13" t="n">
        <v>-0.028298</v>
      </c>
      <c r="EH644" s="13" t="n">
        <v>-0.037297</v>
      </c>
      <c r="EI644" s="13" t="n">
        <v>0.011387</v>
      </c>
      <c r="EJ644" s="13" t="n">
        <v>0.070936</v>
      </c>
      <c r="EK644" s="13" t="n">
        <v>-0.104703</v>
      </c>
      <c r="EL644" s="13" t="n">
        <v>0.017921</v>
      </c>
      <c r="EM644" s="13" t="n">
        <v>-0.072222</v>
      </c>
      <c r="EN644" s="13" t="n">
        <v>-0.016606</v>
      </c>
      <c r="EO644" s="13" t="n">
        <v>-0.11212</v>
      </c>
      <c r="EP644" s="13" t="n">
        <v>-0.094973</v>
      </c>
      <c r="EQ644" s="13" t="n">
        <v>-0.138658</v>
      </c>
      <c r="ER644" s="13" t="n">
        <v>-0.029596</v>
      </c>
      <c r="ES644" s="13" t="n">
        <v>0.039724</v>
      </c>
      <c r="ET644" s="13" t="n">
        <v>-0.185483</v>
      </c>
      <c r="EU644" s="13" t="n">
        <v>-0.085558</v>
      </c>
      <c r="EV644" s="13" t="n">
        <v>-0.034031</v>
      </c>
      <c r="EW644" s="13" t="n">
        <v>0.106342</v>
      </c>
      <c r="EX644" s="13" t="n">
        <v>0.064099</v>
      </c>
      <c r="EY644" s="13" t="n">
        <v>-0.127659</v>
      </c>
      <c r="EZ644" s="13" t="n">
        <v>0.015749</v>
      </c>
      <c r="FA644" s="13" t="n">
        <v>-0.055527</v>
      </c>
      <c r="FB644" s="13" t="n">
        <v>-0.057586</v>
      </c>
      <c r="FC644" s="13" t="n">
        <v>0.164074</v>
      </c>
      <c r="FD644" s="13" t="n">
        <v>-0.054561</v>
      </c>
      <c r="FE644" s="13" t="n">
        <v>-0.11631</v>
      </c>
      <c r="FF644" s="13" t="n">
        <v>-0.010131</v>
      </c>
      <c r="FG644" s="13" t="n">
        <v>0.044679</v>
      </c>
      <c r="FH644" s="13" t="n">
        <v>0.013592</v>
      </c>
      <c r="FI644" s="13" t="n">
        <v>-0.009781</v>
      </c>
      <c r="FJ644" s="13" t="n">
        <v>-0.080373</v>
      </c>
      <c r="FK644" s="13" t="n">
        <v>-0.096684</v>
      </c>
      <c r="FL644" s="13" t="n">
        <v>-0.081711</v>
      </c>
      <c r="FM644" s="13" t="n">
        <v>0.057956</v>
      </c>
      <c r="FN644" s="13" t="n">
        <v>0.096736</v>
      </c>
      <c r="FO644" s="13" t="n">
        <v>-0.043898</v>
      </c>
      <c r="FP644" s="13" t="n">
        <v>0.07111</v>
      </c>
      <c r="FQ644" s="13" t="n">
        <v>-0.016705</v>
      </c>
      <c r="FR644" s="13" t="n">
        <v>-0.069768</v>
      </c>
      <c r="FS644" s="13" t="n">
        <v>0.008716</v>
      </c>
      <c r="FT644" s="13" t="n">
        <v>-0.066445</v>
      </c>
      <c r="FU644" s="13" t="n">
        <v>0.056494</v>
      </c>
      <c r="FV644" s="13" t="n">
        <v>-0.061303</v>
      </c>
      <c r="FW644" s="13" t="n">
        <v>0.005118</v>
      </c>
      <c r="FX644" s="13" t="n">
        <v>0.023625</v>
      </c>
      <c r="FY644" s="13" t="n">
        <v>0.042316</v>
      </c>
      <c r="FZ644" s="13" t="n">
        <v>0.04149</v>
      </c>
      <c r="GA644" s="13" t="n">
        <v>0.032226</v>
      </c>
      <c r="GB644" s="13" t="n">
        <v>-0.102208</v>
      </c>
      <c r="GC644" s="13" t="n">
        <v>-0.125848</v>
      </c>
    </row>
    <row r="645" customFormat="false" ht="15" hidden="false" customHeight="false" outlineLevel="0" collapsed="false">
      <c r="B645" s="8" t="str">
        <f aca="false">Deals!B645</f>
        <v>Fox Factory Holding Corp.</v>
      </c>
      <c r="C645" s="12" t="n">
        <v>1</v>
      </c>
      <c r="D645" s="13" t="n">
        <v>0.214524</v>
      </c>
      <c r="E645" s="13" t="n">
        <v>0.413644</v>
      </c>
      <c r="F645" s="13" t="n">
        <v>0.145611</v>
      </c>
      <c r="G645" s="13" t="n">
        <v>0.077351</v>
      </c>
      <c r="H645" s="13" t="n">
        <v>0.132697</v>
      </c>
      <c r="I645" s="13" t="n">
        <v>-0.262672</v>
      </c>
      <c r="J645" s="13" t="n">
        <v>0.131172</v>
      </c>
      <c r="K645" s="13" t="n">
        <v>0.03794</v>
      </c>
      <c r="L645" s="13" t="n">
        <v>0.211298</v>
      </c>
      <c r="M645" s="13" t="n">
        <v>0.131776</v>
      </c>
      <c r="N645" s="13" t="n">
        <v>0.062772</v>
      </c>
      <c r="O645" s="13" t="n">
        <v>-0.000708</v>
      </c>
      <c r="P645" s="13" t="n">
        <v>0.205966</v>
      </c>
      <c r="Q645" s="13" t="n">
        <v>0.014684</v>
      </c>
      <c r="R645" s="13" t="n">
        <v>0.001158</v>
      </c>
      <c r="S645" s="13" t="n">
        <v>0.037775</v>
      </c>
      <c r="T645" s="13" t="n">
        <v>-0.048719</v>
      </c>
      <c r="U645" s="13" t="n">
        <v>-0.059413</v>
      </c>
      <c r="V645" s="13" t="n">
        <v>0.113533</v>
      </c>
      <c r="W645" s="13" t="n">
        <v>0.092078</v>
      </c>
      <c r="X645" s="13" t="n">
        <v>-0.032258</v>
      </c>
      <c r="Y645" s="13" t="n">
        <v>-0.217695</v>
      </c>
      <c r="Z645" s="13" t="n">
        <v>-0.113098</v>
      </c>
      <c r="AA645" s="13" t="n">
        <v>-0.170056</v>
      </c>
      <c r="AB645" s="13" t="n">
        <v>-0.164063</v>
      </c>
      <c r="AC645" s="13" t="n">
        <v>0.00171</v>
      </c>
      <c r="AD645" s="13" t="n">
        <v>-0.018044</v>
      </c>
      <c r="AE645" s="13" t="n">
        <v>0.175317</v>
      </c>
      <c r="AF645" s="13" t="n">
        <v>-0.015318</v>
      </c>
      <c r="AG645" s="13" t="n">
        <v>-0.151593</v>
      </c>
      <c r="AH645" s="13" t="n">
        <v>0.1109</v>
      </c>
      <c r="AI645" s="13" t="n">
        <v>0.20774</v>
      </c>
      <c r="AJ645" s="13" t="n">
        <v>-0.140151</v>
      </c>
      <c r="AK645" s="13" t="n">
        <v>0.294421</v>
      </c>
      <c r="AL645" s="13" t="n">
        <v>-0.004996</v>
      </c>
      <c r="AM645" s="13" t="n">
        <v>0.032936</v>
      </c>
      <c r="AN645" s="13" t="n">
        <v>-0.086512</v>
      </c>
      <c r="AO645" s="13" t="n">
        <v>-0.19798</v>
      </c>
      <c r="AP645" s="13" t="n">
        <v>0.22031</v>
      </c>
      <c r="AQ645" s="13" t="n">
        <v>0.031241</v>
      </c>
      <c r="AR645" s="13" t="n">
        <v>-0.009741</v>
      </c>
      <c r="AS645" s="13" t="n">
        <v>-0.105857</v>
      </c>
      <c r="AT645" s="13" t="n">
        <v>-0.177735</v>
      </c>
      <c r="AU645" s="13" t="n">
        <v>-0.232724</v>
      </c>
      <c r="AV645" s="13" t="n">
        <v>0.079507</v>
      </c>
      <c r="AW645" s="13" t="n">
        <v>-0.065797</v>
      </c>
      <c r="AX645" s="13" t="n">
        <v>-0.197494</v>
      </c>
      <c r="AY645" s="13" t="n">
        <v>0.029255</v>
      </c>
      <c r="AZ645" s="13" t="n">
        <v>-0.252545</v>
      </c>
      <c r="BA645" s="13" t="n">
        <v>0.197842</v>
      </c>
      <c r="BB645" s="13" t="n">
        <v>0.033677</v>
      </c>
      <c r="BC645" s="13" t="n">
        <v>0.107906</v>
      </c>
      <c r="BD645" s="13" t="n">
        <v>-0.241806</v>
      </c>
      <c r="BE645" s="13" t="n">
        <v>0.025198</v>
      </c>
      <c r="BF645" s="13" t="n">
        <v>-0.132771</v>
      </c>
      <c r="BG645" s="13" t="n">
        <v>-0.097527</v>
      </c>
      <c r="BH645" s="13" t="n">
        <v>-0.068042</v>
      </c>
      <c r="BI645" s="13" t="n">
        <v>-0.097456</v>
      </c>
      <c r="BJ645" s="13" t="n">
        <v>0.015007</v>
      </c>
      <c r="BK645" s="13" t="n">
        <v>-0.158312</v>
      </c>
      <c r="BM645" s="13" t="n">
        <v>0.175214</v>
      </c>
      <c r="BN645" s="13" t="n">
        <v>0.124257</v>
      </c>
      <c r="BO645" s="13" t="n">
        <v>0.046007</v>
      </c>
      <c r="BP645" s="13" t="n">
        <v>0.011045</v>
      </c>
      <c r="BQ645" s="13" t="n">
        <v>0.084196</v>
      </c>
      <c r="BR645" s="13" t="n">
        <v>-0.031087</v>
      </c>
      <c r="BS645" s="13" t="n">
        <v>0.030388</v>
      </c>
      <c r="BT645" s="13" t="n">
        <v>0.207556</v>
      </c>
      <c r="BU645" s="13" t="n">
        <v>0.12645</v>
      </c>
      <c r="BV645" s="13" t="n">
        <v>0.024415</v>
      </c>
      <c r="BW645" s="13" t="n">
        <v>-0.000483</v>
      </c>
      <c r="BX645" s="13" t="n">
        <v>-0.047837</v>
      </c>
      <c r="BY645" s="13" t="n">
        <v>0.02869</v>
      </c>
      <c r="BZ645" s="13" t="n">
        <v>-0.033421</v>
      </c>
      <c r="CA645" s="13" t="n">
        <v>0.054695</v>
      </c>
      <c r="CB645" s="13" t="n">
        <v>-0.02501</v>
      </c>
      <c r="CC645" s="13" t="n">
        <v>0.019022</v>
      </c>
      <c r="CD645" s="13" t="n">
        <v>-0.038561</v>
      </c>
      <c r="CE645" s="13" t="n">
        <v>0.046626</v>
      </c>
      <c r="CF645" s="13" t="n">
        <v>-0.08576</v>
      </c>
      <c r="CG645" s="13" t="n">
        <v>0.000968</v>
      </c>
      <c r="CH645" s="13" t="n">
        <v>-0.142109</v>
      </c>
      <c r="CI645" s="13" t="n">
        <v>-0.007716</v>
      </c>
      <c r="CJ645" s="13" t="n">
        <v>0.017833</v>
      </c>
      <c r="CK645" s="13" t="n">
        <v>-0.117955</v>
      </c>
      <c r="CL645" s="13" t="n">
        <v>-0.053077</v>
      </c>
      <c r="CM645" s="13" t="n">
        <v>-0.044319</v>
      </c>
      <c r="CN645" s="13" t="n">
        <v>0.116268</v>
      </c>
      <c r="CO645" s="13" t="n">
        <v>-0.038541</v>
      </c>
      <c r="CP645" s="13" t="n">
        <v>-0.088512</v>
      </c>
      <c r="CQ645" s="13" t="n">
        <v>0.034639</v>
      </c>
      <c r="CR645" s="13" t="n">
        <v>0.031372</v>
      </c>
      <c r="CS645" s="13" t="n">
        <v>-0.043533</v>
      </c>
      <c r="CT645" s="13" t="n">
        <v>0.106176</v>
      </c>
      <c r="CU645" s="13" t="n">
        <v>-0.003618</v>
      </c>
      <c r="CV645" s="13" t="n">
        <v>-0.008652</v>
      </c>
      <c r="CW645" s="13" t="n">
        <v>-0.032515</v>
      </c>
      <c r="CX645" s="13" t="n">
        <v>0.010489</v>
      </c>
      <c r="CY645" s="13" t="n">
        <v>0.068229</v>
      </c>
      <c r="CZ645" s="13" t="n">
        <v>0.053331</v>
      </c>
      <c r="DA645" s="13" t="n">
        <v>-0.053394</v>
      </c>
      <c r="DB645" s="13" t="n">
        <v>-0.058727</v>
      </c>
      <c r="DC645" s="13" t="n">
        <v>-0.073528</v>
      </c>
      <c r="DD645" s="13" t="n">
        <v>0.111124</v>
      </c>
      <c r="DE645" s="13" t="n">
        <v>0.103291</v>
      </c>
      <c r="DF645" s="13" t="n">
        <v>-0.042161</v>
      </c>
      <c r="DG645" s="13" t="n">
        <v>0.032515</v>
      </c>
      <c r="DH645" s="13" t="n">
        <v>0.006384</v>
      </c>
      <c r="DI645" s="13" t="n">
        <v>-0.06286</v>
      </c>
      <c r="DJ645" s="13" t="n">
        <v>0.046483</v>
      </c>
      <c r="DK645" s="13" t="n">
        <v>0.028059</v>
      </c>
      <c r="DL645" s="13" t="n">
        <v>0.064974</v>
      </c>
      <c r="DM645" s="13" t="n">
        <v>-0.001472</v>
      </c>
      <c r="DN645" s="13" t="n">
        <v>0.042635</v>
      </c>
      <c r="DO645" s="13" t="n">
        <v>-0.016588</v>
      </c>
      <c r="DP645" s="13" t="n">
        <v>0.102793</v>
      </c>
      <c r="DQ645" s="13" t="n">
        <v>-0.079478</v>
      </c>
      <c r="DR645" s="13" t="n">
        <v>0.053794</v>
      </c>
      <c r="DS645" s="13" t="n">
        <v>-0.056928</v>
      </c>
      <c r="DT645" s="13" t="n">
        <v>-0.07451</v>
      </c>
      <c r="DV645" s="13" t="n">
        <v>0.196761</v>
      </c>
      <c r="DW645" s="13" t="n">
        <v>0.118762</v>
      </c>
      <c r="DX645" s="13" t="n">
        <v>0.046814</v>
      </c>
      <c r="DY645" s="13" t="n">
        <v>0.008228</v>
      </c>
      <c r="DZ645" s="13" t="n">
        <v>0.084717</v>
      </c>
      <c r="EA645" s="13" t="n">
        <v>-0.030373</v>
      </c>
      <c r="EB645" s="13" t="n">
        <v>0.034269</v>
      </c>
      <c r="EC645" s="13" t="n">
        <v>0.21392</v>
      </c>
      <c r="ED645" s="13" t="n">
        <v>0.129432</v>
      </c>
      <c r="EE645" s="13" t="n">
        <v>0.017059</v>
      </c>
      <c r="EF645" s="13" t="n">
        <v>0.021424</v>
      </c>
      <c r="EG645" s="13" t="n">
        <v>-0.036464</v>
      </c>
      <c r="EH645" s="13" t="n">
        <v>0.030769</v>
      </c>
      <c r="EI645" s="13" t="n">
        <v>-0.028421</v>
      </c>
      <c r="EJ645" s="13" t="n">
        <v>0.061708</v>
      </c>
      <c r="EK645" s="13" t="n">
        <v>-0.023545</v>
      </c>
      <c r="EL645" s="13" t="n">
        <v>0.015868</v>
      </c>
      <c r="EM645" s="13" t="n">
        <v>-0.039964</v>
      </c>
      <c r="EN645" s="13" t="n">
        <v>0.047113</v>
      </c>
      <c r="EO645" s="13" t="n">
        <v>-0.084736</v>
      </c>
      <c r="EP645" s="13" t="n">
        <v>-0.003415</v>
      </c>
      <c r="EQ645" s="13" t="n">
        <v>-0.141596</v>
      </c>
      <c r="ER645" s="13" t="n">
        <v>-0.016339</v>
      </c>
      <c r="ES645" s="13" t="n">
        <v>0.004296</v>
      </c>
      <c r="ET645" s="13" t="n">
        <v>-0.138311</v>
      </c>
      <c r="EU645" s="13" t="n">
        <v>-0.045222</v>
      </c>
      <c r="EV645" s="13" t="n">
        <v>-0.046504</v>
      </c>
      <c r="EW645" s="13" t="n">
        <v>0.116767</v>
      </c>
      <c r="EX645" s="13" t="n">
        <v>-0.030875</v>
      </c>
      <c r="EY645" s="13" t="n">
        <v>-0.092886</v>
      </c>
      <c r="EZ645" s="13" t="n">
        <v>0.038196</v>
      </c>
      <c r="FA645" s="13" t="n">
        <v>0.031364</v>
      </c>
      <c r="FB645" s="13" t="n">
        <v>-0.050589</v>
      </c>
      <c r="FC645" s="13" t="n">
        <v>0.12749</v>
      </c>
      <c r="FD645" s="13" t="n">
        <v>-0.008377</v>
      </c>
      <c r="FE645" s="13" t="n">
        <v>-0.018392</v>
      </c>
      <c r="FF645" s="13" t="n">
        <v>-0.031244</v>
      </c>
      <c r="FG645" s="13" t="n">
        <v>0.024876</v>
      </c>
      <c r="FH645" s="13" t="n">
        <v>0.074528</v>
      </c>
      <c r="FI645" s="13" t="n">
        <v>0.058153</v>
      </c>
      <c r="FJ645" s="13" t="n">
        <v>-0.055866</v>
      </c>
      <c r="FK645" s="13" t="n">
        <v>-0.061774</v>
      </c>
      <c r="FL645" s="13" t="n">
        <v>-0.07758</v>
      </c>
      <c r="FM645" s="13" t="n">
        <v>0.128905</v>
      </c>
      <c r="FN645" s="13" t="n">
        <v>0.115622</v>
      </c>
      <c r="FO645" s="13" t="n">
        <v>-0.04519</v>
      </c>
      <c r="FP645" s="13" t="n">
        <v>0.029184</v>
      </c>
      <c r="FQ645" s="13" t="n">
        <v>0.003445</v>
      </c>
      <c r="FR645" s="13" t="n">
        <v>-0.066565</v>
      </c>
      <c r="FS645" s="13" t="n">
        <v>0.07274</v>
      </c>
      <c r="FT645" s="13" t="n">
        <v>0.026772</v>
      </c>
      <c r="FU645" s="13" t="n">
        <v>0.068904</v>
      </c>
      <c r="FV645" s="13" t="n">
        <v>-0.001826</v>
      </c>
      <c r="FW645" s="13" t="n">
        <v>0.034451</v>
      </c>
      <c r="FX645" s="13" t="n">
        <v>-0.012354</v>
      </c>
      <c r="FY645" s="13" t="n">
        <v>0.129517</v>
      </c>
      <c r="FZ645" s="13" t="n">
        <v>-0.079792</v>
      </c>
      <c r="GA645" s="13" t="n">
        <v>0.048261</v>
      </c>
      <c r="GB645" s="13" t="n">
        <v>-0.057773</v>
      </c>
      <c r="GC645" s="13" t="n">
        <v>-0.075988</v>
      </c>
    </row>
    <row r="646" customFormat="false" ht="15" hidden="false" customHeight="false" outlineLevel="0" collapsed="false">
      <c r="B646" s="8" t="str">
        <f aca="false">Deals!B646</f>
        <v>Vyne Therapeutics Inc.</v>
      </c>
      <c r="C646" s="12" t="n">
        <v>1</v>
      </c>
      <c r="D646" s="13" t="n">
        <v>-0.320896</v>
      </c>
      <c r="E646" s="13" t="n">
        <v>0.313187</v>
      </c>
      <c r="F646" s="13" t="n">
        <v>-0.276151</v>
      </c>
      <c r="G646" s="13" t="n">
        <v>-0.069364</v>
      </c>
      <c r="H646" s="13" t="n">
        <v>-0.049689</v>
      </c>
      <c r="I646" s="13" t="n">
        <v>0.084967</v>
      </c>
      <c r="J646" s="13" t="n">
        <v>-0.036145</v>
      </c>
      <c r="K646" s="13" t="n">
        <v>0.0625</v>
      </c>
      <c r="L646" s="13" t="n">
        <v>-0.070588</v>
      </c>
      <c r="M646" s="13" t="n">
        <v>0.253165</v>
      </c>
      <c r="N646" s="13" t="n">
        <v>-0.058081</v>
      </c>
      <c r="O646" s="13" t="n">
        <v>-0.08244</v>
      </c>
      <c r="P646" s="13" t="n">
        <v>-0.278305</v>
      </c>
      <c r="Q646" s="13" t="n">
        <v>-0.200405</v>
      </c>
      <c r="R646" s="13" t="n">
        <v>-0.111392</v>
      </c>
      <c r="S646" s="13" t="n">
        <v>-0.230769</v>
      </c>
      <c r="T646" s="13" t="n">
        <v>-0.37037</v>
      </c>
      <c r="U646" s="13" t="n">
        <v>-0.182353</v>
      </c>
      <c r="V646" s="13" t="n">
        <v>-0.035971</v>
      </c>
      <c r="W646" s="13" t="n">
        <v>-0.231343</v>
      </c>
      <c r="X646" s="13" t="n">
        <v>-0.009709</v>
      </c>
      <c r="Y646" s="13" t="n">
        <v>-0.390882</v>
      </c>
      <c r="Z646" s="13" t="n">
        <v>-0.127475</v>
      </c>
      <c r="AA646" s="13" t="n">
        <v>0.199225</v>
      </c>
      <c r="AB646" s="13" t="n">
        <v>-0.353946</v>
      </c>
      <c r="AC646" s="13" t="n">
        <v>-0.03</v>
      </c>
      <c r="AD646" s="13" t="n">
        <v>-0.04541</v>
      </c>
      <c r="AE646" s="13" t="n">
        <v>0.111083</v>
      </c>
      <c r="AF646" s="13" t="n">
        <v>-0.274936</v>
      </c>
      <c r="AG646" s="13" t="n">
        <v>-0.287903</v>
      </c>
      <c r="AH646" s="13" t="n">
        <v>0.145675</v>
      </c>
      <c r="AI646" s="13" t="n">
        <v>-0.089984</v>
      </c>
      <c r="AJ646" s="13" t="n">
        <v>-0.355116</v>
      </c>
      <c r="AK646" s="13" t="n">
        <v>0.733333</v>
      </c>
      <c r="AL646" s="13" t="n">
        <v>-0.287393</v>
      </c>
      <c r="AM646" s="13" t="n">
        <v>-0.076462</v>
      </c>
      <c r="AN646" s="13" t="n">
        <v>0.707792</v>
      </c>
      <c r="AO646" s="13" t="n">
        <v>0.195817</v>
      </c>
      <c r="AP646" s="13" t="n">
        <v>-0.348172</v>
      </c>
      <c r="AQ646" s="13" t="n">
        <v>0.134146</v>
      </c>
      <c r="AR646" s="13" t="n">
        <v>-0.064516</v>
      </c>
      <c r="AS646" s="13" t="n">
        <v>-0.071264</v>
      </c>
      <c r="AT646" s="13" t="n">
        <v>-0.24505</v>
      </c>
      <c r="AU646" s="13" t="n">
        <v>0.085246</v>
      </c>
      <c r="AV646" s="13" t="n">
        <v>-0.296073</v>
      </c>
      <c r="AW646" s="13" t="n">
        <v>-0.266094</v>
      </c>
      <c r="AX646" s="13" t="n">
        <v>0.304094</v>
      </c>
      <c r="AY646" s="13" t="n">
        <v>0.376682</v>
      </c>
      <c r="AZ646" s="13" t="n">
        <v>-0.179153</v>
      </c>
      <c r="BA646" s="13" t="n">
        <v>0.007937</v>
      </c>
      <c r="BB646" s="13" t="n">
        <v>-0.224409</v>
      </c>
      <c r="BC646" s="13" t="n">
        <v>-0.035533</v>
      </c>
      <c r="BD646" s="13" t="n">
        <v>-0.042105</v>
      </c>
      <c r="BE646" s="13" t="n">
        <v>0.032967</v>
      </c>
      <c r="BF646" s="13" t="n">
        <v>0.446809</v>
      </c>
      <c r="BG646" s="13" t="n">
        <v>0.088235</v>
      </c>
      <c r="BH646" s="13" t="n">
        <v>0.131757</v>
      </c>
      <c r="BI646" s="13" t="n">
        <v>-0.298507</v>
      </c>
      <c r="BJ646" s="13" t="n">
        <v>0.07234</v>
      </c>
      <c r="BK646" s="13" t="n">
        <v>-0.373016</v>
      </c>
      <c r="BM646" s="13" t="n">
        <v>0.15782</v>
      </c>
      <c r="BN646" s="13" t="n">
        <v>0.041402</v>
      </c>
      <c r="BO646" s="13" t="n">
        <v>0.064665</v>
      </c>
      <c r="BP646" s="13" t="n">
        <v>0.036497</v>
      </c>
      <c r="BQ646" s="13" t="n">
        <v>0.060696</v>
      </c>
      <c r="BR646" s="13" t="n">
        <v>-0.032792</v>
      </c>
      <c r="BS646" s="13" t="n">
        <v>0.012595</v>
      </c>
      <c r="BT646" s="13" t="n">
        <v>0.245286</v>
      </c>
      <c r="BU646" s="13" t="n">
        <v>0.07451</v>
      </c>
      <c r="BV646" s="13" t="n">
        <v>0.412114</v>
      </c>
      <c r="BW646" s="13" t="n">
        <v>-0.035384</v>
      </c>
      <c r="BX646" s="13" t="n">
        <v>0.117823</v>
      </c>
      <c r="BY646" s="13" t="n">
        <v>-0.010157</v>
      </c>
      <c r="BZ646" s="13" t="n">
        <v>0.107327</v>
      </c>
      <c r="CA646" s="13" t="n">
        <v>0.037629</v>
      </c>
      <c r="CB646" s="13" t="n">
        <v>-0.015695</v>
      </c>
      <c r="CC646" s="13" t="n">
        <v>0.03808</v>
      </c>
      <c r="CD646" s="13" t="n">
        <v>0.000428</v>
      </c>
      <c r="CE646" s="13" t="n">
        <v>0.041354</v>
      </c>
      <c r="CF646" s="13" t="n">
        <v>-0.033466</v>
      </c>
      <c r="CG646" s="13" t="n">
        <v>0.034385</v>
      </c>
      <c r="CH646" s="13" t="n">
        <v>-0.019091</v>
      </c>
      <c r="CI646" s="13" t="n">
        <v>0.029208</v>
      </c>
      <c r="CJ646" s="13" t="n">
        <v>0.024942</v>
      </c>
      <c r="CK646" s="13" t="n">
        <v>-0.040798</v>
      </c>
      <c r="CL646" s="13" t="n">
        <v>0.029279</v>
      </c>
      <c r="CM646" s="13" t="n">
        <v>-0.099199</v>
      </c>
      <c r="CN646" s="13" t="n">
        <v>0.058975</v>
      </c>
      <c r="CO646" s="13" t="n">
        <v>-0.003345</v>
      </c>
      <c r="CP646" s="13" t="n">
        <v>-0.092831</v>
      </c>
      <c r="CQ646" s="13" t="n">
        <v>0.099183</v>
      </c>
      <c r="CR646" s="13" t="n">
        <v>0.015688</v>
      </c>
      <c r="CS646" s="13" t="n">
        <v>-0.034399</v>
      </c>
      <c r="CT646" s="13" t="n">
        <v>0.071003</v>
      </c>
      <c r="CU646" s="13" t="n">
        <v>-0.010212</v>
      </c>
      <c r="CV646" s="13" t="n">
        <v>-0.096968</v>
      </c>
      <c r="CW646" s="13" t="n">
        <v>-0.041692</v>
      </c>
      <c r="CX646" s="13" t="n">
        <v>-0.018759</v>
      </c>
      <c r="CY646" s="13" t="n">
        <v>0.071504</v>
      </c>
      <c r="CZ646" s="13" t="n">
        <v>0.104731</v>
      </c>
      <c r="DA646" s="13" t="n">
        <v>-0.076887</v>
      </c>
      <c r="DB646" s="13" t="n">
        <v>-0.059078</v>
      </c>
      <c r="DC646" s="13" t="n">
        <v>-0.078456</v>
      </c>
      <c r="DD646" s="13" t="n">
        <v>0.07131</v>
      </c>
      <c r="DE646" s="13" t="n">
        <v>0.15025</v>
      </c>
      <c r="DF646" s="13" t="n">
        <v>-0.035734</v>
      </c>
      <c r="DG646" s="13" t="n">
        <v>0.043465</v>
      </c>
      <c r="DH646" s="13" t="n">
        <v>0.047526</v>
      </c>
      <c r="DI646" s="13" t="n">
        <v>-0.075752</v>
      </c>
      <c r="DJ646" s="13" t="n">
        <v>0.043204</v>
      </c>
      <c r="DK646" s="13" t="n">
        <v>-0.025702</v>
      </c>
      <c r="DL646" s="13" t="n">
        <v>0.145137</v>
      </c>
      <c r="DM646" s="13" t="n">
        <v>-0.021203</v>
      </c>
      <c r="DN646" s="13" t="n">
        <v>-0.002295</v>
      </c>
      <c r="DO646" s="13" t="n">
        <v>0.006632</v>
      </c>
      <c r="DP646" s="13" t="n">
        <v>0.107518</v>
      </c>
      <c r="DQ646" s="13" t="n">
        <v>-0.045938</v>
      </c>
      <c r="DR646" s="13" t="n">
        <v>-0.000909</v>
      </c>
      <c r="DS646" s="13" t="n">
        <v>-0.023508</v>
      </c>
      <c r="DT646" s="13" t="n">
        <v>-0.066419</v>
      </c>
      <c r="DV646" s="13" t="n">
        <v>0.20596</v>
      </c>
      <c r="DW646" s="13" t="n">
        <v>0.073257</v>
      </c>
      <c r="DX646" s="13" t="n">
        <v>0.145066</v>
      </c>
      <c r="DY646" s="13" t="n">
        <v>0.049638</v>
      </c>
      <c r="DZ646" s="13" t="n">
        <v>0.036972</v>
      </c>
      <c r="EA646" s="13" t="n">
        <v>-0.017021</v>
      </c>
      <c r="EB646" s="13" t="n">
        <v>0.019086</v>
      </c>
      <c r="EC646" s="13" t="n">
        <v>0.26159</v>
      </c>
      <c r="ED646" s="13" t="n">
        <v>0.097557</v>
      </c>
      <c r="EE646" s="13" t="n">
        <v>0.284845</v>
      </c>
      <c r="EF646" s="13" t="n">
        <v>0.128665</v>
      </c>
      <c r="EG646" s="13" t="n">
        <v>0.046507</v>
      </c>
      <c r="EH646" s="13" t="n">
        <v>-0.004233</v>
      </c>
      <c r="EI646" s="13" t="n">
        <v>0.062602</v>
      </c>
      <c r="EJ646" s="13" t="n">
        <v>0.061298</v>
      </c>
      <c r="EK646" s="13" t="n">
        <v>-0.016461</v>
      </c>
      <c r="EL646" s="13" t="n">
        <v>0.0263</v>
      </c>
      <c r="EM646" s="13" t="n">
        <v>0.001292</v>
      </c>
      <c r="EN646" s="13" t="n">
        <v>0.028219</v>
      </c>
      <c r="EO646" s="13" t="n">
        <v>-0.035104</v>
      </c>
      <c r="EP646" s="13" t="n">
        <v>0.015844</v>
      </c>
      <c r="EQ646" s="13" t="n">
        <v>-0.018371</v>
      </c>
      <c r="ER646" s="13" t="n">
        <v>0.016085</v>
      </c>
      <c r="ES646" s="13" t="n">
        <v>0.017487</v>
      </c>
      <c r="ET646" s="13" t="n">
        <v>-0.049066</v>
      </c>
      <c r="EU646" s="13" t="n">
        <v>-0.002746</v>
      </c>
      <c r="EV646" s="13" t="n">
        <v>-0.076071</v>
      </c>
      <c r="EW646" s="13" t="n">
        <v>0.038029</v>
      </c>
      <c r="EX646" s="13" t="n">
        <v>0.00642</v>
      </c>
      <c r="EY646" s="13" t="n">
        <v>-0.118368</v>
      </c>
      <c r="EZ646" s="13" t="n">
        <v>0.060375</v>
      </c>
      <c r="FA646" s="13" t="n">
        <v>-0.007672</v>
      </c>
      <c r="FB646" s="13" t="n">
        <v>-0.046204</v>
      </c>
      <c r="FC646" s="13" t="n">
        <v>0.168055</v>
      </c>
      <c r="FD646" s="13" t="n">
        <v>-0.035842</v>
      </c>
      <c r="FE646" s="13" t="n">
        <v>-0.088333</v>
      </c>
      <c r="FF646" s="13" t="n">
        <v>-0.028705</v>
      </c>
      <c r="FG646" s="13" t="n">
        <v>-0.004111</v>
      </c>
      <c r="FH646" s="13" t="n">
        <v>0.057559</v>
      </c>
      <c r="FI646" s="13" t="n">
        <v>0.065658</v>
      </c>
      <c r="FJ646" s="13" t="n">
        <v>-0.078492</v>
      </c>
      <c r="FK646" s="13" t="n">
        <v>-0.071479</v>
      </c>
      <c r="FL646" s="13" t="n">
        <v>-0.083379</v>
      </c>
      <c r="FM646" s="13" t="n">
        <v>0.049842</v>
      </c>
      <c r="FN646" s="13" t="n">
        <v>0.129295</v>
      </c>
      <c r="FO646" s="13" t="n">
        <v>-0.007747</v>
      </c>
      <c r="FP646" s="13" t="n">
        <v>0.050661</v>
      </c>
      <c r="FQ646" s="13" t="n">
        <v>0.031632</v>
      </c>
      <c r="FR646" s="13" t="n">
        <v>-0.072511</v>
      </c>
      <c r="FS646" s="13" t="n">
        <v>0.083515</v>
      </c>
      <c r="FT646" s="13" t="n">
        <v>-0.04613</v>
      </c>
      <c r="FU646" s="13" t="n">
        <v>0.074418</v>
      </c>
      <c r="FV646" s="13" t="n">
        <v>-0.03696</v>
      </c>
      <c r="FW646" s="13" t="n">
        <v>0.005838</v>
      </c>
      <c r="FX646" s="13" t="n">
        <v>-0.006542</v>
      </c>
      <c r="FY646" s="13" t="n">
        <v>0.088662</v>
      </c>
      <c r="FZ646" s="13" t="n">
        <v>0.016914</v>
      </c>
      <c r="GA646" s="13" t="n">
        <v>-0.000135</v>
      </c>
      <c r="GB646" s="13" t="n">
        <v>-0.044578</v>
      </c>
      <c r="GC646" s="13" t="n">
        <v>-0.097047</v>
      </c>
    </row>
    <row r="647" customFormat="false" ht="15" hidden="false" customHeight="false" outlineLevel="0" collapsed="false">
      <c r="B647" s="8" t="str">
        <f aca="false">Deals!B647</f>
        <v>Ingersoll Rand Inc.</v>
      </c>
      <c r="C647" s="12" t="n">
        <v>1</v>
      </c>
      <c r="D647" s="13" t="n">
        <v>0.172581</v>
      </c>
      <c r="E647" s="13" t="n">
        <v>-0.030261</v>
      </c>
      <c r="F647" s="13" t="n">
        <v>0.015957</v>
      </c>
      <c r="G647" s="13" t="n">
        <v>0.1234</v>
      </c>
      <c r="H647" s="13" t="n">
        <v>0.109845</v>
      </c>
      <c r="I647" s="13" t="n">
        <v>0.015402</v>
      </c>
      <c r="J647" s="13" t="n">
        <v>-0.018539</v>
      </c>
      <c r="K647" s="13" t="n">
        <v>0.267029</v>
      </c>
      <c r="L647" s="13" t="n">
        <v>0.029139</v>
      </c>
      <c r="M647" s="13" t="n">
        <v>-0.081651</v>
      </c>
      <c r="N647" s="13" t="n">
        <v>0.107553</v>
      </c>
      <c r="O647" s="13" t="n">
        <v>0.061934</v>
      </c>
      <c r="P647" s="13" t="n">
        <v>0.004064</v>
      </c>
      <c r="Q647" s="13" t="n">
        <v>0.004655</v>
      </c>
      <c r="R647" s="13" t="n">
        <v>-0.01672</v>
      </c>
      <c r="S647" s="13" t="n">
        <v>0.001229</v>
      </c>
      <c r="T647" s="13" t="n">
        <v>0.084919</v>
      </c>
      <c r="U647" s="13" t="n">
        <v>-0.049227</v>
      </c>
      <c r="V647" s="13" t="n">
        <v>0.066455</v>
      </c>
      <c r="W647" s="13" t="n">
        <v>0.085565</v>
      </c>
      <c r="X647" s="13" t="n">
        <v>0.060507</v>
      </c>
      <c r="Y647" s="13" t="n">
        <v>-0.091482</v>
      </c>
      <c r="Z647" s="13" t="n">
        <v>-0.101228</v>
      </c>
      <c r="AA647" s="13" t="n">
        <v>-0.002969</v>
      </c>
      <c r="AB647" s="13" t="n">
        <v>-0.126912</v>
      </c>
      <c r="AC647" s="13" t="n">
        <v>0.073021</v>
      </c>
      <c r="AD647" s="13" t="n">
        <v>-0.107529</v>
      </c>
      <c r="AE647" s="13" t="n">
        <v>0.18346</v>
      </c>
      <c r="AF647" s="13" t="n">
        <v>-0.048394</v>
      </c>
      <c r="AG647" s="13" t="n">
        <v>-0.086764</v>
      </c>
      <c r="AH647" s="13" t="n">
        <v>0.16736</v>
      </c>
      <c r="AI647" s="13" t="n">
        <v>0.069109</v>
      </c>
      <c r="AJ647" s="13" t="n">
        <v>-0.03187</v>
      </c>
      <c r="AK647" s="13" t="n">
        <v>0.07177</v>
      </c>
      <c r="AL647" s="13" t="n">
        <v>0.037321</v>
      </c>
      <c r="AM647" s="13" t="n">
        <v>0.001894</v>
      </c>
      <c r="AN647" s="13" t="n">
        <v>-0.019938</v>
      </c>
      <c r="AO647" s="13" t="n">
        <v>-0.005963</v>
      </c>
      <c r="AP647" s="13" t="n">
        <v>0.153547</v>
      </c>
      <c r="AQ647" s="13" t="n">
        <v>-0.001377</v>
      </c>
      <c r="AR647" s="13" t="n">
        <v>0.066799</v>
      </c>
      <c r="AS647" s="13" t="n">
        <v>-0.084614</v>
      </c>
      <c r="AT647" s="13" t="n">
        <v>-0.047709</v>
      </c>
      <c r="AU647" s="13" t="n">
        <v>0.177488</v>
      </c>
      <c r="AV647" s="13" t="n">
        <v>0.082738</v>
      </c>
      <c r="AW647" s="13" t="n">
        <v>0.032583</v>
      </c>
      <c r="AX647" s="13" t="n">
        <v>0.143626</v>
      </c>
      <c r="AY647" s="13" t="n">
        <v>0.039855</v>
      </c>
      <c r="AZ647" s="13" t="n">
        <v>-0.017167</v>
      </c>
      <c r="BA647" s="13" t="n">
        <v>-0.002679</v>
      </c>
      <c r="BB647" s="13" t="n">
        <v>-0.023751</v>
      </c>
      <c r="BC647" s="13" t="n">
        <v>0.10524</v>
      </c>
      <c r="BD647" s="13" t="n">
        <v>-0.088944</v>
      </c>
      <c r="BE647" s="13" t="n">
        <v>0.073373</v>
      </c>
      <c r="BF647" s="13" t="n">
        <v>-0.022005</v>
      </c>
      <c r="BG647" s="13" t="n">
        <v>0.085312</v>
      </c>
      <c r="BH647" s="13" t="n">
        <v>-0.131612</v>
      </c>
      <c r="BI647" s="13" t="n">
        <v>0.036922</v>
      </c>
      <c r="BJ647" s="13" t="n">
        <v>-0.096162</v>
      </c>
      <c r="BK647" s="13" t="n">
        <v>-0.055791</v>
      </c>
      <c r="BM647" s="13" t="n">
        <v>0.140905</v>
      </c>
      <c r="BN647" s="13" t="n">
        <v>0.056438</v>
      </c>
      <c r="BO647" s="13" t="n">
        <v>0.050972</v>
      </c>
      <c r="BP647" s="13" t="n">
        <v>0.07725</v>
      </c>
      <c r="BQ647" s="13" t="n">
        <v>0.107972</v>
      </c>
      <c r="BR647" s="13" t="n">
        <v>-0.045521</v>
      </c>
      <c r="BS647" s="13" t="n">
        <v>-0.045743</v>
      </c>
      <c r="BT647" s="13" t="n">
        <v>0.107281</v>
      </c>
      <c r="BU647" s="13" t="n">
        <v>0.053002</v>
      </c>
      <c r="BV647" s="13" t="n">
        <v>-0.009351</v>
      </c>
      <c r="BW647" s="13" t="n">
        <v>-0.005854</v>
      </c>
      <c r="BX647" s="13" t="n">
        <v>0.01839</v>
      </c>
      <c r="BY647" s="13" t="n">
        <v>0.059373</v>
      </c>
      <c r="BZ647" s="13" t="n">
        <v>-0.013515</v>
      </c>
      <c r="CA647" s="13" t="n">
        <v>0.057192</v>
      </c>
      <c r="CB647" s="13" t="n">
        <v>0.032936</v>
      </c>
      <c r="CC647" s="13" t="n">
        <v>0.033156</v>
      </c>
      <c r="CD647" s="13" t="n">
        <v>-0.052802</v>
      </c>
      <c r="CE647" s="13" t="n">
        <v>0.089956</v>
      </c>
      <c r="CF647" s="13" t="n">
        <v>0.012325</v>
      </c>
      <c r="CG647" s="13" t="n">
        <v>0.021218</v>
      </c>
      <c r="CH647" s="13" t="n">
        <v>-0.077613</v>
      </c>
      <c r="CI647" s="13" t="n">
        <v>-0.033277</v>
      </c>
      <c r="CJ647" s="13" t="n">
        <v>0.048718</v>
      </c>
      <c r="CK647" s="13" t="n">
        <v>-0.10863</v>
      </c>
      <c r="CL647" s="13" t="n">
        <v>-0.030079</v>
      </c>
      <c r="CM647" s="13" t="n">
        <v>-0.078069</v>
      </c>
      <c r="CN647" s="13" t="n">
        <v>0.127169</v>
      </c>
      <c r="CO647" s="13" t="n">
        <v>-0.053498</v>
      </c>
      <c r="CP647" s="13" t="n">
        <v>-0.100388</v>
      </c>
      <c r="CQ647" s="13" t="n">
        <v>0.052883</v>
      </c>
      <c r="CR647" s="13" t="n">
        <v>0.047454</v>
      </c>
      <c r="CS647" s="13" t="n">
        <v>-0.082033</v>
      </c>
      <c r="CT647" s="13" t="n">
        <v>0.087217</v>
      </c>
      <c r="CU647" s="13" t="n">
        <v>-0.01317</v>
      </c>
      <c r="CV647" s="13" t="n">
        <v>0.081256</v>
      </c>
      <c r="CW647" s="13" t="n">
        <v>0.01129</v>
      </c>
      <c r="CX647" s="13" t="n">
        <v>0.054991</v>
      </c>
      <c r="CY647" s="13" t="n">
        <v>0.072447</v>
      </c>
      <c r="CZ647" s="13" t="n">
        <v>0.023838</v>
      </c>
      <c r="DA647" s="13" t="n">
        <v>-0.008326</v>
      </c>
      <c r="DB647" s="13" t="n">
        <v>-0.05542</v>
      </c>
      <c r="DC647" s="13" t="n">
        <v>-0.009954</v>
      </c>
      <c r="DD647" s="13" t="n">
        <v>0.098907</v>
      </c>
      <c r="DE647" s="13" t="n">
        <v>0.037524</v>
      </c>
      <c r="DF647" s="13" t="n">
        <v>0.022668</v>
      </c>
      <c r="DG647" s="13" t="n">
        <v>0.060191</v>
      </c>
      <c r="DH647" s="13" t="n">
        <v>0.016533</v>
      </c>
      <c r="DI647" s="13" t="n">
        <v>-0.040193</v>
      </c>
      <c r="DJ647" s="13" t="n">
        <v>0.059598</v>
      </c>
      <c r="DK647" s="13" t="n">
        <v>0.061092</v>
      </c>
      <c r="DL647" s="13" t="n">
        <v>-0.008513</v>
      </c>
      <c r="DM647" s="13" t="n">
        <v>0.021543</v>
      </c>
      <c r="DN647" s="13" t="n">
        <v>0.024194</v>
      </c>
      <c r="DO647" s="13" t="n">
        <v>-0.007924</v>
      </c>
      <c r="DP647" s="13" t="n">
        <v>0.063182</v>
      </c>
      <c r="DQ647" s="13" t="n">
        <v>0.003266</v>
      </c>
      <c r="DR647" s="13" t="n">
        <v>0.014885</v>
      </c>
      <c r="DS647" s="13" t="n">
        <v>-0.031109</v>
      </c>
      <c r="DT647" s="13" t="n">
        <v>-0.076633</v>
      </c>
      <c r="DV647" s="13" t="n">
        <v>0.139924</v>
      </c>
      <c r="DW647" s="13" t="n">
        <v>0.089001</v>
      </c>
      <c r="DX647" s="13" t="n">
        <v>0.018928</v>
      </c>
      <c r="DY647" s="13" t="n">
        <v>0.070143</v>
      </c>
      <c r="DZ647" s="13" t="n">
        <v>0.054124</v>
      </c>
      <c r="EA647" s="13" t="n">
        <v>-0.020604</v>
      </c>
      <c r="EB647" s="13" t="n">
        <v>-0.021628</v>
      </c>
      <c r="EC647" s="13" t="n">
        <v>0.130555</v>
      </c>
      <c r="ED647" s="13" t="n">
        <v>0.041795</v>
      </c>
      <c r="EE647" s="13" t="n">
        <v>-0.018249</v>
      </c>
      <c r="EF647" s="13" t="n">
        <v>0.019443</v>
      </c>
      <c r="EG647" s="13" t="n">
        <v>0.020896</v>
      </c>
      <c r="EH647" s="13" t="n">
        <v>0.053291</v>
      </c>
      <c r="EI647" s="13" t="n">
        <v>-0.004423</v>
      </c>
      <c r="EJ647" s="13" t="n">
        <v>0.043268</v>
      </c>
      <c r="EK647" s="13" t="n">
        <v>0.030241</v>
      </c>
      <c r="EL647" s="13" t="n">
        <v>0.029029</v>
      </c>
      <c r="EM647" s="13" t="n">
        <v>-0.051931</v>
      </c>
      <c r="EN647" s="13" t="n">
        <v>0.076494</v>
      </c>
      <c r="EO647" s="13" t="n">
        <v>-0.023675</v>
      </c>
      <c r="EP647" s="13" t="n">
        <v>0.027244</v>
      </c>
      <c r="EQ647" s="13" t="n">
        <v>-0.105932</v>
      </c>
      <c r="ER647" s="13" t="n">
        <v>-0.028087</v>
      </c>
      <c r="ES647" s="13" t="n">
        <v>0.024591</v>
      </c>
      <c r="ET647" s="13" t="n">
        <v>-0.102794</v>
      </c>
      <c r="EU647" s="13" t="n">
        <v>-0.042047</v>
      </c>
      <c r="EV647" s="13" t="n">
        <v>-0.081421</v>
      </c>
      <c r="EW647" s="13" t="n">
        <v>0.115932</v>
      </c>
      <c r="EX647" s="13" t="n">
        <v>-0.040409</v>
      </c>
      <c r="EY647" s="13" t="n">
        <v>-0.09131</v>
      </c>
      <c r="EZ647" s="13" t="n">
        <v>0.077555</v>
      </c>
      <c r="FA647" s="13" t="n">
        <v>0.068696</v>
      </c>
      <c r="FB647" s="13" t="n">
        <v>-0.064949</v>
      </c>
      <c r="FC647" s="13" t="n">
        <v>0.083649</v>
      </c>
      <c r="FD647" s="13" t="n">
        <v>-0.013406</v>
      </c>
      <c r="FE647" s="13" t="n">
        <v>0.044705</v>
      </c>
      <c r="FF647" s="13" t="n">
        <v>-0.010179</v>
      </c>
      <c r="FG647" s="13" t="n">
        <v>0.017315</v>
      </c>
      <c r="FH647" s="13" t="n">
        <v>0.073915</v>
      </c>
      <c r="FI647" s="13" t="n">
        <v>0.027187</v>
      </c>
      <c r="FJ647" s="13" t="n">
        <v>-0.023523</v>
      </c>
      <c r="FK647" s="13" t="n">
        <v>-0.051409</v>
      </c>
      <c r="FL647" s="13" t="n">
        <v>-0.03327</v>
      </c>
      <c r="FM647" s="13" t="n">
        <v>0.105435</v>
      </c>
      <c r="FN647" s="13" t="n">
        <v>0.064066</v>
      </c>
      <c r="FO647" s="13" t="n">
        <v>0.005583</v>
      </c>
      <c r="FP647" s="13" t="n">
        <v>0.053753</v>
      </c>
      <c r="FQ647" s="13" t="n">
        <v>0.021634</v>
      </c>
      <c r="FR647" s="13" t="n">
        <v>-0.048148</v>
      </c>
      <c r="FS647" s="13" t="n">
        <v>0.010258</v>
      </c>
      <c r="FT647" s="13" t="n">
        <v>0.019325</v>
      </c>
      <c r="FU647" s="13" t="n">
        <v>0.000127</v>
      </c>
      <c r="FV647" s="13" t="n">
        <v>0.029717</v>
      </c>
      <c r="FW647" s="13" t="n">
        <v>0.023121</v>
      </c>
      <c r="FX647" s="13" t="n">
        <v>-0.009897</v>
      </c>
      <c r="FY647" s="13" t="n">
        <v>0.082276</v>
      </c>
      <c r="FZ647" s="13" t="n">
        <v>-0.042846</v>
      </c>
      <c r="GA647" s="13" t="n">
        <v>0.045785</v>
      </c>
      <c r="GB647" s="13" t="n">
        <v>-0.023907</v>
      </c>
      <c r="GC647" s="13" t="n">
        <v>-0.062674</v>
      </c>
    </row>
    <row r="648" customFormat="false" ht="15" hidden="false" customHeight="false" outlineLevel="0" collapsed="false">
      <c r="B648" s="8" t="str">
        <f aca="false">Deals!B648</f>
        <v>Ribbon Communications Inc.</v>
      </c>
      <c r="C648" s="12" t="n">
        <v>1</v>
      </c>
      <c r="D648" s="13" t="n">
        <v>0.20462</v>
      </c>
      <c r="E648" s="13" t="n">
        <v>0.205479</v>
      </c>
      <c r="F648" s="13" t="n">
        <v>-0.106818</v>
      </c>
      <c r="G648" s="13" t="n">
        <v>0.119593</v>
      </c>
      <c r="H648" s="13" t="n">
        <v>-0.027273</v>
      </c>
      <c r="I648" s="13" t="n">
        <v>-0.095794</v>
      </c>
      <c r="J648" s="13" t="n">
        <v>0.113695</v>
      </c>
      <c r="K648" s="13" t="n">
        <v>0.591647</v>
      </c>
      <c r="L648" s="13" t="n">
        <v>-0.043732</v>
      </c>
      <c r="M648" s="13" t="n">
        <v>0.114329</v>
      </c>
      <c r="N648" s="13" t="n">
        <v>0.181943</v>
      </c>
      <c r="O648" s="13" t="n">
        <v>-0.049769</v>
      </c>
      <c r="P648" s="13" t="n">
        <v>-0.177832</v>
      </c>
      <c r="Q648" s="13" t="n">
        <v>0.102222</v>
      </c>
      <c r="R648" s="13" t="n">
        <v>0.022849</v>
      </c>
      <c r="S648" s="13" t="n">
        <v>-0.091984</v>
      </c>
      <c r="T648" s="13" t="n">
        <v>-0.054993</v>
      </c>
      <c r="U648" s="13" t="n">
        <v>-0.084227</v>
      </c>
      <c r="V648" s="13" t="n">
        <v>-0.085284</v>
      </c>
      <c r="W648" s="13" t="n">
        <v>-0.003656</v>
      </c>
      <c r="X648" s="13" t="n">
        <v>0.110092</v>
      </c>
      <c r="Y648" s="13" t="n">
        <v>-0.256198</v>
      </c>
      <c r="Z648" s="13" t="n">
        <v>-0.324444</v>
      </c>
      <c r="AA648" s="13" t="n">
        <v>0.016447</v>
      </c>
      <c r="AB648" s="13" t="n">
        <v>0.116505</v>
      </c>
      <c r="AC648" s="13" t="n">
        <v>-0.17971</v>
      </c>
      <c r="AD648" s="13" t="n">
        <v>0.074205</v>
      </c>
      <c r="AE648" s="13" t="n">
        <v>0.115132</v>
      </c>
      <c r="AF648" s="13" t="n">
        <v>0.035398</v>
      </c>
      <c r="AG648" s="13" t="n">
        <v>-0.367521</v>
      </c>
      <c r="AH648" s="13" t="n">
        <v>0.193694</v>
      </c>
      <c r="AI648" s="13" t="n">
        <v>-0.045283</v>
      </c>
      <c r="AJ648" s="13" t="n">
        <v>0.102767</v>
      </c>
      <c r="AK648" s="13" t="n">
        <v>0.258065</v>
      </c>
      <c r="AL648" s="13" t="n">
        <v>0.270655</v>
      </c>
      <c r="AM648" s="13" t="n">
        <v>-0.233184</v>
      </c>
      <c r="AN648" s="13" t="n">
        <v>-0.251462</v>
      </c>
      <c r="AO648" s="13" t="n">
        <v>0.085938</v>
      </c>
      <c r="AP648" s="13" t="n">
        <v>0.003597</v>
      </c>
      <c r="AQ648" s="13" t="n">
        <v>0.139785</v>
      </c>
      <c r="AR648" s="13" t="n">
        <v>-0.069182</v>
      </c>
      <c r="AS648" s="13" t="n">
        <v>-0.094595</v>
      </c>
      <c r="AT648" s="13" t="n">
        <v>-0.298507</v>
      </c>
      <c r="AU648" s="13" t="n">
        <v>0.132979</v>
      </c>
      <c r="AV648" s="13" t="n">
        <v>0.361502</v>
      </c>
      <c r="AW648" s="13" t="n">
        <v>0.048276</v>
      </c>
      <c r="AX648" s="13" t="n">
        <v>-0.016447</v>
      </c>
      <c r="AY648" s="13" t="n">
        <v>0.070234</v>
      </c>
      <c r="AZ648" s="13" t="n">
        <v>-0.009375</v>
      </c>
      <c r="BA648" s="13" t="n">
        <v>-0.009464</v>
      </c>
      <c r="BB648" s="13" t="n">
        <v>0.047771</v>
      </c>
      <c r="BC648" s="13" t="n">
        <v>0.030395</v>
      </c>
      <c r="BD648" s="13" t="n">
        <v>0.0059</v>
      </c>
      <c r="BE648" s="13" t="n">
        <v>-0.046921</v>
      </c>
      <c r="BF648" s="13" t="n">
        <v>0.095385</v>
      </c>
      <c r="BG648" s="13" t="n">
        <v>0.098315</v>
      </c>
      <c r="BH648" s="13" t="n">
        <v>0.063939</v>
      </c>
      <c r="BI648" s="13" t="n">
        <v>-0.014423</v>
      </c>
      <c r="BJ648" s="13" t="n">
        <v>0.15122</v>
      </c>
      <c r="BK648" s="13" t="n">
        <v>-0.169492</v>
      </c>
      <c r="BM648" s="13" t="n">
        <v>0.15782</v>
      </c>
      <c r="BN648" s="13" t="n">
        <v>0.041402</v>
      </c>
      <c r="BO648" s="13" t="n">
        <v>0.064665</v>
      </c>
      <c r="BP648" s="13" t="n">
        <v>0.036497</v>
      </c>
      <c r="BQ648" s="13" t="n">
        <v>0.060696</v>
      </c>
      <c r="BR648" s="13" t="n">
        <v>-0.032792</v>
      </c>
      <c r="BS648" s="13" t="n">
        <v>0.012595</v>
      </c>
      <c r="BT648" s="13" t="n">
        <v>0.245286</v>
      </c>
      <c r="BU648" s="13" t="n">
        <v>0.07451</v>
      </c>
      <c r="BV648" s="13" t="n">
        <v>0.412114</v>
      </c>
      <c r="BW648" s="13" t="n">
        <v>-0.035384</v>
      </c>
      <c r="BX648" s="13" t="n">
        <v>0.117823</v>
      </c>
      <c r="BY648" s="13" t="n">
        <v>-0.010157</v>
      </c>
      <c r="BZ648" s="13" t="n">
        <v>0.107327</v>
      </c>
      <c r="CA648" s="13" t="n">
        <v>0.037629</v>
      </c>
      <c r="CB648" s="13" t="n">
        <v>-0.015695</v>
      </c>
      <c r="CC648" s="13" t="n">
        <v>0.03808</v>
      </c>
      <c r="CD648" s="13" t="n">
        <v>0.000428</v>
      </c>
      <c r="CE648" s="13" t="n">
        <v>0.041354</v>
      </c>
      <c r="CF648" s="13" t="n">
        <v>-0.033466</v>
      </c>
      <c r="CG648" s="13" t="n">
        <v>0.034385</v>
      </c>
      <c r="CH648" s="13" t="n">
        <v>-0.019091</v>
      </c>
      <c r="CI648" s="13" t="n">
        <v>0.029208</v>
      </c>
      <c r="CJ648" s="13" t="n">
        <v>0.024942</v>
      </c>
      <c r="CK648" s="13" t="n">
        <v>-0.040798</v>
      </c>
      <c r="CL648" s="13" t="n">
        <v>0.029279</v>
      </c>
      <c r="CM648" s="13" t="n">
        <v>-0.099199</v>
      </c>
      <c r="CN648" s="13" t="n">
        <v>0.058975</v>
      </c>
      <c r="CO648" s="13" t="n">
        <v>-0.003345</v>
      </c>
      <c r="CP648" s="13" t="n">
        <v>-0.092831</v>
      </c>
      <c r="CQ648" s="13" t="n">
        <v>0.099183</v>
      </c>
      <c r="CR648" s="13" t="n">
        <v>0.015688</v>
      </c>
      <c r="CS648" s="13" t="n">
        <v>-0.034399</v>
      </c>
      <c r="CT648" s="13" t="n">
        <v>0.071003</v>
      </c>
      <c r="CU648" s="13" t="n">
        <v>-0.010212</v>
      </c>
      <c r="CV648" s="13" t="n">
        <v>-0.096968</v>
      </c>
      <c r="CW648" s="13" t="n">
        <v>-0.041692</v>
      </c>
      <c r="CX648" s="13" t="n">
        <v>-0.018759</v>
      </c>
      <c r="CY648" s="13" t="n">
        <v>0.071504</v>
      </c>
      <c r="CZ648" s="13" t="n">
        <v>0.104731</v>
      </c>
      <c r="DA648" s="13" t="n">
        <v>-0.076887</v>
      </c>
      <c r="DB648" s="13" t="n">
        <v>-0.059078</v>
      </c>
      <c r="DC648" s="13" t="n">
        <v>-0.078456</v>
      </c>
      <c r="DD648" s="13" t="n">
        <v>0.07131</v>
      </c>
      <c r="DE648" s="13" t="n">
        <v>0.15025</v>
      </c>
      <c r="DF648" s="13" t="n">
        <v>-0.035734</v>
      </c>
      <c r="DG648" s="13" t="n">
        <v>0.043465</v>
      </c>
      <c r="DH648" s="13" t="n">
        <v>0.047526</v>
      </c>
      <c r="DI648" s="13" t="n">
        <v>-0.075752</v>
      </c>
      <c r="DJ648" s="13" t="n">
        <v>0.043204</v>
      </c>
      <c r="DK648" s="13" t="n">
        <v>-0.025702</v>
      </c>
      <c r="DL648" s="13" t="n">
        <v>0.145137</v>
      </c>
      <c r="DM648" s="13" t="n">
        <v>-0.021203</v>
      </c>
      <c r="DN648" s="13" t="n">
        <v>-0.002295</v>
      </c>
      <c r="DO648" s="13" t="n">
        <v>0.006632</v>
      </c>
      <c r="DP648" s="13" t="n">
        <v>0.107518</v>
      </c>
      <c r="DQ648" s="13" t="n">
        <v>-0.045938</v>
      </c>
      <c r="DR648" s="13" t="n">
        <v>-0.000909</v>
      </c>
      <c r="DS648" s="13" t="n">
        <v>-0.023508</v>
      </c>
      <c r="DT648" s="13" t="n">
        <v>-0.066419</v>
      </c>
      <c r="DV648" s="13" t="n">
        <v>0.20596</v>
      </c>
      <c r="DW648" s="13" t="n">
        <v>0.073257</v>
      </c>
      <c r="DX648" s="13" t="n">
        <v>0.145066</v>
      </c>
      <c r="DY648" s="13" t="n">
        <v>0.049638</v>
      </c>
      <c r="DZ648" s="13" t="n">
        <v>0.036972</v>
      </c>
      <c r="EA648" s="13" t="n">
        <v>-0.017021</v>
      </c>
      <c r="EB648" s="13" t="n">
        <v>0.019086</v>
      </c>
      <c r="EC648" s="13" t="n">
        <v>0.26159</v>
      </c>
      <c r="ED648" s="13" t="n">
        <v>0.097557</v>
      </c>
      <c r="EE648" s="13" t="n">
        <v>0.284845</v>
      </c>
      <c r="EF648" s="13" t="n">
        <v>0.128665</v>
      </c>
      <c r="EG648" s="13" t="n">
        <v>0.046507</v>
      </c>
      <c r="EH648" s="13" t="n">
        <v>-0.004233</v>
      </c>
      <c r="EI648" s="13" t="n">
        <v>0.062602</v>
      </c>
      <c r="EJ648" s="13" t="n">
        <v>0.061298</v>
      </c>
      <c r="EK648" s="13" t="n">
        <v>-0.016461</v>
      </c>
      <c r="EL648" s="13" t="n">
        <v>0.0263</v>
      </c>
      <c r="EM648" s="13" t="n">
        <v>0.001292</v>
      </c>
      <c r="EN648" s="13" t="n">
        <v>0.028219</v>
      </c>
      <c r="EO648" s="13" t="n">
        <v>-0.035104</v>
      </c>
      <c r="EP648" s="13" t="n">
        <v>0.015844</v>
      </c>
      <c r="EQ648" s="13" t="n">
        <v>-0.018371</v>
      </c>
      <c r="ER648" s="13" t="n">
        <v>0.016085</v>
      </c>
      <c r="ES648" s="13" t="n">
        <v>0.017487</v>
      </c>
      <c r="ET648" s="13" t="n">
        <v>-0.049066</v>
      </c>
      <c r="EU648" s="13" t="n">
        <v>-0.002746</v>
      </c>
      <c r="EV648" s="13" t="n">
        <v>-0.076071</v>
      </c>
      <c r="EW648" s="13" t="n">
        <v>0.038029</v>
      </c>
      <c r="EX648" s="13" t="n">
        <v>0.00642</v>
      </c>
      <c r="EY648" s="13" t="n">
        <v>-0.118368</v>
      </c>
      <c r="EZ648" s="13" t="n">
        <v>0.060375</v>
      </c>
      <c r="FA648" s="13" t="n">
        <v>-0.007672</v>
      </c>
      <c r="FB648" s="13" t="n">
        <v>-0.046204</v>
      </c>
      <c r="FC648" s="13" t="n">
        <v>0.168055</v>
      </c>
      <c r="FD648" s="13" t="n">
        <v>-0.035842</v>
      </c>
      <c r="FE648" s="13" t="n">
        <v>-0.088333</v>
      </c>
      <c r="FF648" s="13" t="n">
        <v>-0.028705</v>
      </c>
      <c r="FG648" s="13" t="n">
        <v>-0.004111</v>
      </c>
      <c r="FH648" s="13" t="n">
        <v>0.057559</v>
      </c>
      <c r="FI648" s="13" t="n">
        <v>0.065658</v>
      </c>
      <c r="FJ648" s="13" t="n">
        <v>-0.078492</v>
      </c>
      <c r="FK648" s="13" t="n">
        <v>-0.071479</v>
      </c>
      <c r="FL648" s="13" t="n">
        <v>-0.083379</v>
      </c>
      <c r="FM648" s="13" t="n">
        <v>0.049842</v>
      </c>
      <c r="FN648" s="13" t="n">
        <v>0.129295</v>
      </c>
      <c r="FO648" s="13" t="n">
        <v>-0.007747</v>
      </c>
      <c r="FP648" s="13" t="n">
        <v>0.050661</v>
      </c>
      <c r="FQ648" s="13" t="n">
        <v>0.031632</v>
      </c>
      <c r="FR648" s="13" t="n">
        <v>-0.072511</v>
      </c>
      <c r="FS648" s="13" t="n">
        <v>0.083515</v>
      </c>
      <c r="FT648" s="13" t="n">
        <v>-0.04613</v>
      </c>
      <c r="FU648" s="13" t="n">
        <v>0.074418</v>
      </c>
      <c r="FV648" s="13" t="n">
        <v>-0.03696</v>
      </c>
      <c r="FW648" s="13" t="n">
        <v>0.005838</v>
      </c>
      <c r="FX648" s="13" t="n">
        <v>-0.006542</v>
      </c>
      <c r="FY648" s="13" t="n">
        <v>0.088662</v>
      </c>
      <c r="FZ648" s="13" t="n">
        <v>0.016914</v>
      </c>
      <c r="GA648" s="13" t="n">
        <v>-0.000135</v>
      </c>
      <c r="GB648" s="13" t="n">
        <v>-0.044578</v>
      </c>
      <c r="GC648" s="13" t="n">
        <v>-0.097047</v>
      </c>
    </row>
    <row r="649" customFormat="false" ht="15" hidden="false" customHeight="false" outlineLevel="0" collapsed="false">
      <c r="B649" s="8" t="str">
        <f aca="false">Deals!B649</f>
        <v>Talos Energy Inc.</v>
      </c>
      <c r="C649" s="12" t="n">
        <v>1</v>
      </c>
      <c r="D649" s="13" t="n">
        <v>0.98087</v>
      </c>
      <c r="E649" s="13" t="n">
        <v>0.066725</v>
      </c>
      <c r="F649" s="13" t="n">
        <v>-0.242798</v>
      </c>
      <c r="G649" s="13" t="n">
        <v>-0.259783</v>
      </c>
      <c r="H649" s="13" t="n">
        <v>0.10279</v>
      </c>
      <c r="I649" s="13" t="n">
        <v>-0.141145</v>
      </c>
      <c r="J649" s="13" t="n">
        <v>0.020155</v>
      </c>
      <c r="K649" s="13" t="n">
        <v>0.300912</v>
      </c>
      <c r="L649" s="13" t="n">
        <v>-0.037383</v>
      </c>
      <c r="M649" s="13" t="n">
        <v>0.026699</v>
      </c>
      <c r="N649" s="13" t="n">
        <v>0.251773</v>
      </c>
      <c r="O649" s="13" t="n">
        <v>0.136922</v>
      </c>
      <c r="P649" s="13" t="n">
        <v>-0.070598</v>
      </c>
      <c r="Q649" s="13" t="n">
        <v>0.267203</v>
      </c>
      <c r="R649" s="13" t="n">
        <v>0.102962</v>
      </c>
      <c r="S649" s="13" t="n">
        <v>-0.262148</v>
      </c>
      <c r="T649" s="13" t="n">
        <v>0.074523</v>
      </c>
      <c r="U649" s="13" t="n">
        <v>0.110484</v>
      </c>
      <c r="V649" s="13" t="n">
        <v>-0.058097</v>
      </c>
      <c r="W649" s="13" t="n">
        <v>-0.231303</v>
      </c>
      <c r="X649" s="13" t="n">
        <v>-0.017051</v>
      </c>
      <c r="Y649" s="13" t="n">
        <v>0.085714</v>
      </c>
      <c r="Z649" s="13" t="n">
        <v>0.476504</v>
      </c>
      <c r="AA649" s="13" t="n">
        <v>0.005092</v>
      </c>
      <c r="AB649" s="13" t="n">
        <v>0.150728</v>
      </c>
      <c r="AC649" s="13" t="n">
        <v>0.188773</v>
      </c>
      <c r="AD649" s="13" t="n">
        <v>-0.283796</v>
      </c>
      <c r="AE649" s="13" t="n">
        <v>0.224952</v>
      </c>
      <c r="AF649" s="13" t="n">
        <v>0.093931</v>
      </c>
      <c r="AG649" s="13" t="n">
        <v>-0.196816</v>
      </c>
      <c r="AH649" s="13" t="n">
        <v>0.278078</v>
      </c>
      <c r="AI649" s="13" t="n">
        <v>-0.076598</v>
      </c>
      <c r="AJ649" s="13" t="n">
        <v>-0.039186</v>
      </c>
      <c r="AK649" s="13" t="n">
        <v>0.049258</v>
      </c>
      <c r="AL649" s="13" t="n">
        <v>-0.100959</v>
      </c>
      <c r="AM649" s="13" t="n">
        <v>-0.16676</v>
      </c>
      <c r="AN649" s="13" t="n">
        <v>-0.081536</v>
      </c>
      <c r="AO649" s="13" t="n">
        <v>-0.096845</v>
      </c>
      <c r="AP649" s="13" t="n">
        <v>0.126726</v>
      </c>
      <c r="AQ649" s="13" t="n">
        <v>0.153569</v>
      </c>
      <c r="AR649" s="13" t="n">
        <v>0.07625</v>
      </c>
      <c r="AS649" s="13" t="n">
        <v>-0.045296</v>
      </c>
      <c r="AT649" s="13" t="n">
        <v>-0.057178</v>
      </c>
      <c r="AU649" s="13" t="n">
        <v>-0.101935</v>
      </c>
      <c r="AV649" s="13" t="n">
        <v>0.02227</v>
      </c>
      <c r="AW649" s="13" t="n">
        <v>-0.088545</v>
      </c>
      <c r="AX649" s="13" t="n">
        <v>0.016962</v>
      </c>
      <c r="AY649" s="13" t="n">
        <v>0.056103</v>
      </c>
      <c r="AZ649" s="13" t="n">
        <v>-0.053841</v>
      </c>
      <c r="BA649" s="13" t="n">
        <v>-0.088771</v>
      </c>
      <c r="BB649" s="13" t="n">
        <v>0.011657</v>
      </c>
      <c r="BC649" s="13" t="n">
        <v>-0.025514</v>
      </c>
      <c r="BD649" s="13" t="n">
        <v>-0.03125</v>
      </c>
      <c r="BE649" s="13" t="n">
        <v>-0.097646</v>
      </c>
      <c r="BF649" s="13" t="n">
        <v>-0.01256</v>
      </c>
      <c r="BG649" s="13" t="n">
        <v>0.100783</v>
      </c>
      <c r="BH649" s="13" t="n">
        <v>-0.136889</v>
      </c>
      <c r="BI649" s="13" t="n">
        <v>0.021627</v>
      </c>
      <c r="BJ649" s="13" t="n">
        <v>-0.092742</v>
      </c>
      <c r="BK649" s="13" t="n">
        <v>0.08</v>
      </c>
      <c r="BM649" s="13" t="n">
        <v>0.259626</v>
      </c>
      <c r="BN649" s="13" t="n">
        <v>0.07167</v>
      </c>
      <c r="BO649" s="13" t="n">
        <v>0.031663</v>
      </c>
      <c r="BP649" s="13" t="n">
        <v>0.02819</v>
      </c>
      <c r="BQ649" s="13" t="n">
        <v>0.091547</v>
      </c>
      <c r="BR649" s="13" t="n">
        <v>-0.051048</v>
      </c>
      <c r="BS649" s="13" t="n">
        <v>0.061753</v>
      </c>
      <c r="BT649" s="13" t="n">
        <v>0.190474</v>
      </c>
      <c r="BU649" s="13" t="n">
        <v>0.071491</v>
      </c>
      <c r="BV649" s="13" t="n">
        <v>0.089893</v>
      </c>
      <c r="BW649" s="13" t="n">
        <v>0.08839</v>
      </c>
      <c r="BX649" s="13" t="n">
        <v>0.074558</v>
      </c>
      <c r="BY649" s="13" t="n">
        <v>0.012305</v>
      </c>
      <c r="BZ649" s="13" t="n">
        <v>0.071065</v>
      </c>
      <c r="CA649" s="13" t="n">
        <v>0.004465</v>
      </c>
      <c r="CB649" s="13" t="n">
        <v>-0.060784</v>
      </c>
      <c r="CC649" s="13" t="n">
        <v>0.024565</v>
      </c>
      <c r="CD649" s="13" t="n">
        <v>0.033738</v>
      </c>
      <c r="CE649" s="13" t="n">
        <v>0.028453</v>
      </c>
      <c r="CF649" s="13" t="n">
        <v>-0.040391</v>
      </c>
      <c r="CG649" s="13" t="n">
        <v>0.050249</v>
      </c>
      <c r="CH649" s="13" t="n">
        <v>0.003868</v>
      </c>
      <c r="CI649" s="13" t="n">
        <v>0.027265</v>
      </c>
      <c r="CJ649" s="13" t="n">
        <v>-0.000287</v>
      </c>
      <c r="CK649" s="13" t="n">
        <v>-0.060679</v>
      </c>
      <c r="CL649" s="13" t="n">
        <v>0.059566</v>
      </c>
      <c r="CM649" s="13" t="n">
        <v>-0.128977</v>
      </c>
      <c r="CN649" s="13" t="n">
        <v>0.092258</v>
      </c>
      <c r="CO649" s="13" t="n">
        <v>-0.024771</v>
      </c>
      <c r="CP649" s="13" t="n">
        <v>-0.101276</v>
      </c>
      <c r="CQ649" s="13" t="n">
        <v>0.157299</v>
      </c>
      <c r="CR649" s="13" t="n">
        <v>0.014679</v>
      </c>
      <c r="CS649" s="13" t="n">
        <v>-0.056763</v>
      </c>
      <c r="CT649" s="13" t="n">
        <v>0.066881</v>
      </c>
      <c r="CU649" s="13" t="n">
        <v>-0.015086</v>
      </c>
      <c r="CV649" s="13" t="n">
        <v>-0.100858</v>
      </c>
      <c r="CW649" s="13" t="n">
        <v>-0.029129</v>
      </c>
      <c r="CX649" s="13" t="n">
        <v>-0.049448</v>
      </c>
      <c r="CY649" s="13" t="n">
        <v>0.082103</v>
      </c>
      <c r="CZ649" s="13" t="n">
        <v>0.102372</v>
      </c>
      <c r="DA649" s="13" t="n">
        <v>-0.042175</v>
      </c>
      <c r="DB649" s="13" t="n">
        <v>-0.063858</v>
      </c>
      <c r="DC649" s="13" t="n">
        <v>-0.070333</v>
      </c>
      <c r="DD649" s="13" t="n">
        <v>0.106582</v>
      </c>
      <c r="DE649" s="13" t="n">
        <v>0.156883</v>
      </c>
      <c r="DF649" s="13" t="n">
        <v>-0.059712</v>
      </c>
      <c r="DG649" s="13" t="n">
        <v>0.008072</v>
      </c>
      <c r="DH649" s="13" t="n">
        <v>0.043252</v>
      </c>
      <c r="DI649" s="13" t="n">
        <v>-0.067276</v>
      </c>
      <c r="DJ649" s="13" t="n">
        <v>0.055662</v>
      </c>
      <c r="DK649" s="13" t="n">
        <v>-0.02875</v>
      </c>
      <c r="DL649" s="13" t="n">
        <v>0.149324</v>
      </c>
      <c r="DM649" s="13" t="n">
        <v>-0.018352</v>
      </c>
      <c r="DN649" s="13" t="n">
        <v>-0.009528</v>
      </c>
      <c r="DO649" s="13" t="n">
        <v>-0.009615</v>
      </c>
      <c r="DP649" s="13" t="n">
        <v>0.11257</v>
      </c>
      <c r="DQ649" s="13" t="n">
        <v>-0.067704</v>
      </c>
      <c r="DR649" s="13" t="n">
        <v>0.025424</v>
      </c>
      <c r="DS649" s="13" t="n">
        <v>-0.042389</v>
      </c>
      <c r="DT649" s="13" t="n">
        <v>-0.072074</v>
      </c>
      <c r="DV649" s="13" t="n">
        <v>0.412707</v>
      </c>
      <c r="DW649" s="13" t="n">
        <v>0.071711</v>
      </c>
      <c r="DX649" s="13" t="n">
        <v>0.066996</v>
      </c>
      <c r="DY649" s="13" t="n">
        <v>0.020001</v>
      </c>
      <c r="DZ649" s="13" t="n">
        <v>0.09015</v>
      </c>
      <c r="EA649" s="13" t="n">
        <v>-0.059242</v>
      </c>
      <c r="EB649" s="13" t="n">
        <v>0.066831</v>
      </c>
      <c r="EC649" s="13" t="n">
        <v>0.207981</v>
      </c>
      <c r="ED649" s="13" t="n">
        <v>0.066273</v>
      </c>
      <c r="EE649" s="13" t="n">
        <v>0.082058</v>
      </c>
      <c r="EF649" s="13" t="n">
        <v>0.104681</v>
      </c>
      <c r="EG649" s="13" t="n">
        <v>0.087232</v>
      </c>
      <c r="EH649" s="13" t="n">
        <v>0.018575</v>
      </c>
      <c r="EI649" s="13" t="n">
        <v>0.064895</v>
      </c>
      <c r="EJ649" s="13" t="n">
        <v>-0.004041</v>
      </c>
      <c r="EK649" s="13" t="n">
        <v>-0.062834</v>
      </c>
      <c r="EL649" s="13" t="n">
        <v>0.023676</v>
      </c>
      <c r="EM649" s="13" t="n">
        <v>0.038432</v>
      </c>
      <c r="EN649" s="13" t="n">
        <v>0.027954</v>
      </c>
      <c r="EO649" s="13" t="n">
        <v>-0.042826</v>
      </c>
      <c r="EP649" s="13" t="n">
        <v>0.047521</v>
      </c>
      <c r="EQ649" s="13" t="n">
        <v>0.005107</v>
      </c>
      <c r="ER649" s="13" t="n">
        <v>0.031754</v>
      </c>
      <c r="ES649" s="13" t="n">
        <v>0.002859</v>
      </c>
      <c r="ET649" s="13" t="n">
        <v>-0.064882</v>
      </c>
      <c r="EU649" s="13" t="n">
        <v>0.048428</v>
      </c>
      <c r="EV649" s="13" t="n">
        <v>-0.118309</v>
      </c>
      <c r="EW649" s="13" t="n">
        <v>0.088304</v>
      </c>
      <c r="EX649" s="13" t="n">
        <v>-0.01777</v>
      </c>
      <c r="EY649" s="13" t="n">
        <v>-0.107483</v>
      </c>
      <c r="EZ649" s="13" t="n">
        <v>0.153918</v>
      </c>
      <c r="FA649" s="13" t="n">
        <v>0.014489</v>
      </c>
      <c r="FB649" s="13" t="n">
        <v>-0.056602</v>
      </c>
      <c r="FC649" s="13" t="n">
        <v>0.077091</v>
      </c>
      <c r="FD649" s="13" t="n">
        <v>-0.018164</v>
      </c>
      <c r="FE649" s="13" t="n">
        <v>-0.10622</v>
      </c>
      <c r="FF649" s="13" t="n">
        <v>-0.03736</v>
      </c>
      <c r="FG649" s="13" t="n">
        <v>-0.047588</v>
      </c>
      <c r="FH649" s="13" t="n">
        <v>0.085889</v>
      </c>
      <c r="FI649" s="13" t="n">
        <v>0.103458</v>
      </c>
      <c r="FJ649" s="13" t="n">
        <v>-0.027839</v>
      </c>
      <c r="FK649" s="13" t="n">
        <v>-0.069414</v>
      </c>
      <c r="FL649" s="13" t="n">
        <v>-0.078196</v>
      </c>
      <c r="FM649" s="13" t="n">
        <v>0.117579</v>
      </c>
      <c r="FN649" s="13" t="n">
        <v>0.155973</v>
      </c>
      <c r="FO649" s="13" t="n">
        <v>-0.059929</v>
      </c>
      <c r="FP649" s="13" t="n">
        <v>0.0096</v>
      </c>
      <c r="FQ649" s="13" t="n">
        <v>0.049697</v>
      </c>
      <c r="FR649" s="13" t="n">
        <v>-0.073271</v>
      </c>
      <c r="FS649" s="13" t="n">
        <v>0.057942</v>
      </c>
      <c r="FT649" s="13" t="n">
        <v>-0.038418</v>
      </c>
      <c r="FU649" s="13" t="n">
        <v>0.151899</v>
      </c>
      <c r="FV649" s="13" t="n">
        <v>-0.021682</v>
      </c>
      <c r="FW649" s="13" t="n">
        <v>-0.00605</v>
      </c>
      <c r="FX649" s="13" t="n">
        <v>-0.013066</v>
      </c>
      <c r="FY649" s="13" t="n">
        <v>0.118278</v>
      </c>
      <c r="FZ649" s="13" t="n">
        <v>-0.07173</v>
      </c>
      <c r="GA649" s="13" t="n">
        <v>0.015888</v>
      </c>
      <c r="GB649" s="13" t="n">
        <v>-0.041501</v>
      </c>
      <c r="GC649" s="13" t="n">
        <v>-0.079441</v>
      </c>
    </row>
    <row r="650" customFormat="false" ht="15" hidden="false" customHeight="false" outlineLevel="0" collapsed="false">
      <c r="B650" s="8" t="str">
        <f aca="false">Deals!B650</f>
        <v>Clarivate Plc</v>
      </c>
      <c r="C650" s="12" t="n">
        <v>1</v>
      </c>
      <c r="D650" s="13" t="n">
        <v>0.10747</v>
      </c>
      <c r="E650" s="13" t="n">
        <v>-0.003916</v>
      </c>
      <c r="F650" s="13" t="n">
        <v>-0.024465</v>
      </c>
      <c r="G650" s="13" t="n">
        <v>0.238245</v>
      </c>
      <c r="H650" s="13" t="n">
        <v>0.064738</v>
      </c>
      <c r="I650" s="13" t="n">
        <v>0.052649</v>
      </c>
      <c r="J650" s="13" t="n">
        <v>-0.10455</v>
      </c>
      <c r="K650" s="13" t="n">
        <v>-0.011171</v>
      </c>
      <c r="L650" s="13" t="n">
        <v>0.082726</v>
      </c>
      <c r="M650" s="13" t="n">
        <v>-0.025917</v>
      </c>
      <c r="N650" s="13" t="n">
        <v>-0.213891</v>
      </c>
      <c r="O650" s="13" t="n">
        <v>0.16</v>
      </c>
      <c r="P650" s="13" t="n">
        <v>0.058355</v>
      </c>
      <c r="Q650" s="13" t="n">
        <v>0.075546</v>
      </c>
      <c r="R650" s="13" t="n">
        <v>-0.083555</v>
      </c>
      <c r="S650" s="13" t="n">
        <v>-0.171813</v>
      </c>
      <c r="T650" s="13" t="n">
        <v>0.104825</v>
      </c>
      <c r="U650" s="13" t="n">
        <v>-0.130607</v>
      </c>
      <c r="V650" s="13" t="n">
        <v>0.070776</v>
      </c>
      <c r="W650" s="13" t="n">
        <v>-0.004691</v>
      </c>
      <c r="X650" s="13" t="n">
        <v>0.007712</v>
      </c>
      <c r="Y650" s="13" t="n">
        <v>-0.30017</v>
      </c>
      <c r="Z650" s="13" t="n">
        <v>-0.089915</v>
      </c>
      <c r="AA650" s="13" t="n">
        <v>0.118825</v>
      </c>
      <c r="AB650" s="13" t="n">
        <v>-0.064439</v>
      </c>
      <c r="AC650" s="13" t="n">
        <v>-0.058036</v>
      </c>
      <c r="AD650" s="13" t="n">
        <v>-0.061611</v>
      </c>
      <c r="AE650" s="13" t="n">
        <v>0.045455</v>
      </c>
      <c r="AF650" s="13" t="n">
        <v>-0.194617</v>
      </c>
      <c r="AG650" s="13" t="n">
        <v>-0.195373</v>
      </c>
      <c r="AH650" s="13" t="n">
        <v>0.100106</v>
      </c>
      <c r="AI650" s="13" t="n">
        <v>-0.052275</v>
      </c>
      <c r="AJ650" s="13" t="n">
        <v>-0.14811</v>
      </c>
      <c r="AK650" s="13" t="n">
        <v>0.333333</v>
      </c>
      <c r="AL650" s="13" t="n">
        <v>-0.089029</v>
      </c>
      <c r="AM650" s="13" t="n">
        <v>-0.07305</v>
      </c>
      <c r="AN650" s="13" t="n">
        <v>-0.056443</v>
      </c>
      <c r="AO650" s="13" t="n">
        <v>-0.119639</v>
      </c>
      <c r="AP650" s="13" t="n">
        <v>0.221795</v>
      </c>
      <c r="AQ650" s="13" t="n">
        <v>-0.002099</v>
      </c>
      <c r="AR650" s="13" t="n">
        <v>-0.218717</v>
      </c>
      <c r="AS650" s="13" t="n">
        <v>-0.096904</v>
      </c>
      <c r="AT650" s="13" t="n">
        <v>-0.04918</v>
      </c>
      <c r="AU650" s="13" t="n">
        <v>0.216301</v>
      </c>
      <c r="AV650" s="13" t="n">
        <v>0.193299</v>
      </c>
      <c r="AW650" s="13" t="n">
        <v>-0.034557</v>
      </c>
      <c r="AX650" s="13" t="n">
        <v>-0.196868</v>
      </c>
      <c r="AY650" s="13" t="n">
        <v>0.034819</v>
      </c>
      <c r="AZ650" s="13" t="n">
        <v>-0.090175</v>
      </c>
      <c r="BA650" s="13" t="n">
        <v>-0.156805</v>
      </c>
      <c r="BB650" s="13" t="n">
        <v>-0.001754</v>
      </c>
      <c r="BC650" s="13" t="n">
        <v>0.184534</v>
      </c>
      <c r="BD650" s="13" t="n">
        <v>0.017804</v>
      </c>
      <c r="BE650" s="13" t="n">
        <v>0.034985</v>
      </c>
      <c r="BF650" s="13" t="n">
        <v>-0.070423</v>
      </c>
      <c r="BG650" s="13" t="n">
        <v>-0.131818</v>
      </c>
      <c r="BH650" s="13" t="n">
        <v>-0.113438</v>
      </c>
      <c r="BI650" s="13" t="n">
        <v>0.066929</v>
      </c>
      <c r="BJ650" s="13" t="n">
        <v>-0.208487</v>
      </c>
      <c r="BK650" s="13" t="n">
        <v>-0.083916</v>
      </c>
      <c r="BM650" s="13" t="n">
        <v>0.165635</v>
      </c>
      <c r="BN650" s="13" t="n">
        <v>0.108631</v>
      </c>
      <c r="BO650" s="13" t="n">
        <v>0.022515</v>
      </c>
      <c r="BP650" s="13" t="n">
        <v>0.060034</v>
      </c>
      <c r="BQ650" s="13" t="n">
        <v>0.042064</v>
      </c>
      <c r="BR650" s="13" t="n">
        <v>0.00853</v>
      </c>
      <c r="BS650" s="13" t="n">
        <v>0.014059</v>
      </c>
      <c r="BT650" s="13" t="n">
        <v>0.135594</v>
      </c>
      <c r="BU650" s="13" t="n">
        <v>0.068794</v>
      </c>
      <c r="BV650" s="13" t="n">
        <v>-0.002337</v>
      </c>
      <c r="BW650" s="13" t="n">
        <v>0.034689</v>
      </c>
      <c r="BX650" s="13" t="n">
        <v>-0.020006</v>
      </c>
      <c r="BY650" s="13" t="n">
        <v>0.043697</v>
      </c>
      <c r="BZ650" s="13" t="n">
        <v>-0.020314</v>
      </c>
      <c r="CA650" s="13" t="n">
        <v>0.05157</v>
      </c>
      <c r="CB650" s="13" t="n">
        <v>-0.008614</v>
      </c>
      <c r="CC650" s="13" t="n">
        <v>0.031631</v>
      </c>
      <c r="CD650" s="13" t="n">
        <v>-0.042971</v>
      </c>
      <c r="CE650" s="13" t="n">
        <v>0.047924</v>
      </c>
      <c r="CF650" s="13" t="n">
        <v>-0.063866</v>
      </c>
      <c r="CG650" s="13" t="n">
        <v>0.003966</v>
      </c>
      <c r="CH650" s="13" t="n">
        <v>-0.127141</v>
      </c>
      <c r="CI650" s="13" t="n">
        <v>0.001103</v>
      </c>
      <c r="CJ650" s="13" t="n">
        <v>0.001259</v>
      </c>
      <c r="CK650" s="13" t="n">
        <v>-0.107022</v>
      </c>
      <c r="CL650" s="13" t="n">
        <v>-0.028824</v>
      </c>
      <c r="CM650" s="13" t="n">
        <v>-0.072625</v>
      </c>
      <c r="CN650" s="13" t="n">
        <v>0.130842</v>
      </c>
      <c r="CO650" s="13" t="n">
        <v>-0.025181</v>
      </c>
      <c r="CP650" s="13" t="n">
        <v>-0.091353</v>
      </c>
      <c r="CQ650" s="13" t="n">
        <v>0.057844</v>
      </c>
      <c r="CR650" s="13" t="n">
        <v>0.043218</v>
      </c>
      <c r="CS650" s="13" t="n">
        <v>-0.053526</v>
      </c>
      <c r="CT650" s="13" t="n">
        <v>0.096917</v>
      </c>
      <c r="CU650" s="13" t="n">
        <v>-0.024248</v>
      </c>
      <c r="CV650" s="13" t="n">
        <v>0.012549</v>
      </c>
      <c r="CW650" s="13" t="n">
        <v>-0.018976</v>
      </c>
      <c r="CX650" s="13" t="n">
        <v>0.00158</v>
      </c>
      <c r="CY650" s="13" t="n">
        <v>0.08151</v>
      </c>
      <c r="CZ650" s="13" t="n">
        <v>0.012495</v>
      </c>
      <c r="DA650" s="13" t="n">
        <v>-0.024647</v>
      </c>
      <c r="DB650" s="13" t="n">
        <v>-0.058736</v>
      </c>
      <c r="DC650" s="13" t="n">
        <v>-0.06088</v>
      </c>
      <c r="DD650" s="13" t="n">
        <v>0.098774</v>
      </c>
      <c r="DE650" s="13" t="n">
        <v>0.08847</v>
      </c>
      <c r="DF650" s="13" t="n">
        <v>-0.016905</v>
      </c>
      <c r="DG650" s="13" t="n">
        <v>0.070309</v>
      </c>
      <c r="DH650" s="13" t="n">
        <v>0.038473</v>
      </c>
      <c r="DI650" s="13" t="n">
        <v>-0.057327</v>
      </c>
      <c r="DJ650" s="13" t="n">
        <v>0.025533</v>
      </c>
      <c r="DK650" s="13" t="n">
        <v>-0.006069</v>
      </c>
      <c r="DL650" s="13" t="n">
        <v>0.032133</v>
      </c>
      <c r="DM650" s="13" t="n">
        <v>0.017784</v>
      </c>
      <c r="DN650" s="13" t="n">
        <v>0.034516</v>
      </c>
      <c r="DO650" s="13" t="n">
        <v>-0.010065</v>
      </c>
      <c r="DP650" s="13" t="n">
        <v>0.097341</v>
      </c>
      <c r="DQ650" s="13" t="n">
        <v>-0.082651</v>
      </c>
      <c r="DR650" s="13" t="n">
        <v>0.042638</v>
      </c>
      <c r="DS650" s="13" t="n">
        <v>-0.042825</v>
      </c>
      <c r="DT650" s="13" t="n">
        <v>-0.066421</v>
      </c>
      <c r="DV650" s="13" t="n">
        <v>0.181242</v>
      </c>
      <c r="DW650" s="13" t="n">
        <v>0.100358</v>
      </c>
      <c r="DX650" s="13" t="n">
        <v>0.023159</v>
      </c>
      <c r="DY650" s="13" t="n">
        <v>0.053911</v>
      </c>
      <c r="DZ650" s="13" t="n">
        <v>0.040966</v>
      </c>
      <c r="EA650" s="13" t="n">
        <v>0.005233</v>
      </c>
      <c r="EB650" s="13" t="n">
        <v>0.019264</v>
      </c>
      <c r="EC650" s="13" t="n">
        <v>0.135549</v>
      </c>
      <c r="ED650" s="13" t="n">
        <v>0.067697</v>
      </c>
      <c r="EE650" s="13" t="n">
        <v>0.004164</v>
      </c>
      <c r="EF650" s="13" t="n">
        <v>0.031611</v>
      </c>
      <c r="EG650" s="13" t="n">
        <v>-0.019813</v>
      </c>
      <c r="EH650" s="13" t="n">
        <v>0.037602</v>
      </c>
      <c r="EI650" s="13" t="n">
        <v>-0.018649</v>
      </c>
      <c r="EJ650" s="13" t="n">
        <v>0.047074</v>
      </c>
      <c r="EK650" s="13" t="n">
        <v>-0.012965</v>
      </c>
      <c r="EL650" s="13" t="n">
        <v>0.026925</v>
      </c>
      <c r="EM650" s="13" t="n">
        <v>-0.043898</v>
      </c>
      <c r="EN650" s="13" t="n">
        <v>0.049157</v>
      </c>
      <c r="EO650" s="13" t="n">
        <v>-0.074862</v>
      </c>
      <c r="EP650" s="13" t="n">
        <v>0.009118</v>
      </c>
      <c r="EQ650" s="13" t="n">
        <v>-0.133336</v>
      </c>
      <c r="ER650" s="13" t="n">
        <v>-0.004978</v>
      </c>
      <c r="ES650" s="13" t="n">
        <v>0.001746</v>
      </c>
      <c r="ET650" s="13" t="n">
        <v>-0.124799</v>
      </c>
      <c r="EU650" s="13" t="n">
        <v>-0.039308</v>
      </c>
      <c r="EV650" s="13" t="n">
        <v>-0.070351</v>
      </c>
      <c r="EW650" s="13" t="n">
        <v>0.130499</v>
      </c>
      <c r="EX650" s="13" t="n">
        <v>-0.023216</v>
      </c>
      <c r="EY650" s="13" t="n">
        <v>-0.090202</v>
      </c>
      <c r="EZ650" s="13" t="n">
        <v>0.053736</v>
      </c>
      <c r="FA650" s="13" t="n">
        <v>0.048669</v>
      </c>
      <c r="FB650" s="13" t="n">
        <v>-0.052265</v>
      </c>
      <c r="FC650" s="13" t="n">
        <v>0.117259</v>
      </c>
      <c r="FD650" s="13" t="n">
        <v>-0.019842</v>
      </c>
      <c r="FE650" s="13" t="n">
        <v>0.012199</v>
      </c>
      <c r="FF650" s="13" t="n">
        <v>-0.009812</v>
      </c>
      <c r="FG650" s="13" t="n">
        <v>0.008894</v>
      </c>
      <c r="FH650" s="13" t="n">
        <v>0.090874</v>
      </c>
      <c r="FI650" s="13" t="n">
        <v>0.014205</v>
      </c>
      <c r="FJ650" s="13" t="n">
        <v>-0.019595</v>
      </c>
      <c r="FK650" s="13" t="n">
        <v>-0.061965</v>
      </c>
      <c r="FL650" s="13" t="n">
        <v>-0.063279</v>
      </c>
      <c r="FM650" s="13" t="n">
        <v>0.099242</v>
      </c>
      <c r="FN650" s="13" t="n">
        <v>0.096129</v>
      </c>
      <c r="FO650" s="13" t="n">
        <v>-0.01973</v>
      </c>
      <c r="FP650" s="13" t="n">
        <v>0.076137</v>
      </c>
      <c r="FQ650" s="13" t="n">
        <v>0.039414</v>
      </c>
      <c r="FR650" s="13" t="n">
        <v>-0.059407</v>
      </c>
      <c r="FS650" s="13" t="n">
        <v>0.019381</v>
      </c>
      <c r="FT650" s="13" t="n">
        <v>-0.010354</v>
      </c>
      <c r="FU650" s="13" t="n">
        <v>0.033709</v>
      </c>
      <c r="FV650" s="13" t="n">
        <v>0.014427</v>
      </c>
      <c r="FW650" s="13" t="n">
        <v>0.029627</v>
      </c>
      <c r="FX650" s="13" t="n">
        <v>-0.006623</v>
      </c>
      <c r="FY650" s="13" t="n">
        <v>0.091114</v>
      </c>
      <c r="FZ650" s="13" t="n">
        <v>-0.075772</v>
      </c>
      <c r="GA650" s="13" t="n">
        <v>0.036599</v>
      </c>
      <c r="GB650" s="13" t="n">
        <v>-0.045902</v>
      </c>
      <c r="GC650" s="13" t="n">
        <v>-0.058795</v>
      </c>
    </row>
    <row r="651" customFormat="false" ht="15" hidden="false" customHeight="false" outlineLevel="0" collapsed="false">
      <c r="B651" s="8" t="str">
        <f aca="false">Deals!B651</f>
        <v>Danaher Corporation</v>
      </c>
      <c r="C651" s="12" t="n">
        <v>1</v>
      </c>
      <c r="D651" s="13" t="n">
        <v>0.019271</v>
      </c>
      <c r="E651" s="13" t="n">
        <v>0.062421</v>
      </c>
      <c r="F651" s="13" t="n">
        <v>0.152519</v>
      </c>
      <c r="G651" s="13" t="n">
        <v>0.013101</v>
      </c>
      <c r="H651" s="13" t="n">
        <v>0.043784</v>
      </c>
      <c r="I651" s="13" t="n">
        <v>0.065992</v>
      </c>
      <c r="J651" s="13" t="n">
        <v>-0.021391</v>
      </c>
      <c r="K651" s="13" t="n">
        <v>-0.010284</v>
      </c>
      <c r="L651" s="13" t="n">
        <v>0.070676</v>
      </c>
      <c r="M651" s="13" t="n">
        <v>-0.076396</v>
      </c>
      <c r="N651" s="13" t="n">
        <v>0.025584</v>
      </c>
      <c r="O651" s="13" t="n">
        <v>0.128221</v>
      </c>
      <c r="P651" s="13" t="n">
        <v>0.008663</v>
      </c>
      <c r="Q651" s="13" t="n">
        <v>0.048528</v>
      </c>
      <c r="R651" s="13" t="n">
        <v>0.108548</v>
      </c>
      <c r="S651" s="13" t="n">
        <v>0.08965</v>
      </c>
      <c r="T651" s="13" t="n">
        <v>-0.060186</v>
      </c>
      <c r="U651" s="13" t="n">
        <v>0.024077</v>
      </c>
      <c r="V651" s="13" t="n">
        <v>0.031658</v>
      </c>
      <c r="W651" s="13" t="n">
        <v>0.023567</v>
      </c>
      <c r="X651" s="13" t="n">
        <v>-0.131364</v>
      </c>
      <c r="Y651" s="13" t="n">
        <v>-0.039819</v>
      </c>
      <c r="Z651" s="13" t="n">
        <v>0.069859</v>
      </c>
      <c r="AA651" s="13" t="n">
        <v>-0.143865</v>
      </c>
      <c r="AB651" s="13" t="n">
        <v>0.050532</v>
      </c>
      <c r="AC651" s="13" t="n">
        <v>-0.038094</v>
      </c>
      <c r="AD651" s="13" t="n">
        <v>0.149692</v>
      </c>
      <c r="AE651" s="13" t="n">
        <v>-0.07397</v>
      </c>
      <c r="AF651" s="13" t="n">
        <v>-0.042125</v>
      </c>
      <c r="AG651" s="13" t="n">
        <v>-0.02563</v>
      </c>
      <c r="AH651" s="13" t="n">
        <v>0.086383</v>
      </c>
      <c r="AI651" s="13" t="n">
        <v>-0.028309</v>
      </c>
      <c r="AJ651" s="13" t="n">
        <v>-0.003918</v>
      </c>
      <c r="AK651" s="13" t="n">
        <v>-0.063734</v>
      </c>
      <c r="AL651" s="13" t="n">
        <v>0.019311</v>
      </c>
      <c r="AM651" s="13" t="n">
        <v>-0.06003</v>
      </c>
      <c r="AN651" s="13" t="n">
        <v>-0.030771</v>
      </c>
      <c r="AO651" s="13" t="n">
        <v>0.046381</v>
      </c>
      <c r="AP651" s="13" t="n">
        <v>0.06275</v>
      </c>
      <c r="AQ651" s="13" t="n">
        <v>0.038971</v>
      </c>
      <c r="AR651" s="13" t="n">
        <v>-0.063774</v>
      </c>
      <c r="AS651" s="13" t="n">
        <v>-0.22495</v>
      </c>
      <c r="AT651" s="13" t="n">
        <v>0.162952</v>
      </c>
      <c r="AU651" s="13" t="n">
        <v>0.037034</v>
      </c>
      <c r="AV651" s="13" t="n">
        <v>0.037045</v>
      </c>
      <c r="AW651" s="13" t="n">
        <v>0.055146</v>
      </c>
      <c r="AX651" s="13" t="n">
        <v>-0.012444</v>
      </c>
      <c r="AY651" s="13" t="n">
        <v>-0.012414</v>
      </c>
      <c r="AZ651" s="13" t="n">
        <v>0.041278</v>
      </c>
      <c r="BA651" s="13" t="n">
        <v>-0.026012</v>
      </c>
      <c r="BB651" s="13" t="n">
        <v>0.108985</v>
      </c>
      <c r="BC651" s="13" t="n">
        <v>-0.028042</v>
      </c>
      <c r="BD651" s="13" t="n">
        <v>0.033344</v>
      </c>
      <c r="BE651" s="13" t="n">
        <v>-0.116395</v>
      </c>
      <c r="BF651" s="13" t="n">
        <v>-0.024302</v>
      </c>
      <c r="BG651" s="13" t="n">
        <v>-0.041178</v>
      </c>
      <c r="BH651" s="13" t="n">
        <v>-0.029667</v>
      </c>
      <c r="BI651" s="13" t="n">
        <v>-0.067253</v>
      </c>
      <c r="BJ651" s="13" t="n">
        <v>-0.011744</v>
      </c>
      <c r="BM651" s="13" t="n">
        <v>0.054962</v>
      </c>
      <c r="BN651" s="13" t="n">
        <v>-0.008925</v>
      </c>
      <c r="BO651" s="13" t="n">
        <v>0.053871</v>
      </c>
      <c r="BP651" s="13" t="n">
        <v>0.063251</v>
      </c>
      <c r="BQ651" s="13" t="n">
        <v>-0.033897</v>
      </c>
      <c r="BR651" s="13" t="n">
        <v>0.001671</v>
      </c>
      <c r="BS651" s="13" t="n">
        <v>0.095437</v>
      </c>
      <c r="BT651" s="13" t="n">
        <v>0.018008</v>
      </c>
      <c r="BU651" s="13" t="n">
        <v>-0.004263</v>
      </c>
      <c r="BV651" s="13" t="n">
        <v>0.033434</v>
      </c>
      <c r="BW651" s="13" t="n">
        <v>0.050128</v>
      </c>
      <c r="BX651" s="13" t="n">
        <v>0.057761</v>
      </c>
      <c r="BY651" s="13" t="n">
        <v>0.008179</v>
      </c>
      <c r="BZ651" s="13" t="n">
        <v>0.014271</v>
      </c>
      <c r="CA651" s="13" t="n">
        <v>0.031948</v>
      </c>
      <c r="CB651" s="13" t="n">
        <v>0.041276</v>
      </c>
      <c r="CC651" s="13" t="n">
        <v>-0.062381</v>
      </c>
      <c r="CD651" s="13" t="n">
        <v>0.056413</v>
      </c>
      <c r="CE651" s="13" t="n">
        <v>-0.030068</v>
      </c>
      <c r="CF651" s="13" t="n">
        <v>0.052595</v>
      </c>
      <c r="CG651" s="13" t="n">
        <v>-0.063404</v>
      </c>
      <c r="CH651" s="13" t="n">
        <v>-0.043294</v>
      </c>
      <c r="CI651" s="13" t="n">
        <v>0.035373</v>
      </c>
      <c r="CJ651" s="13" t="n">
        <v>-0.092215</v>
      </c>
      <c r="CK651" s="13" t="n">
        <v>-0.003193</v>
      </c>
      <c r="CL651" s="13" t="n">
        <v>-0.055016</v>
      </c>
      <c r="CM651" s="13" t="n">
        <v>0.054082</v>
      </c>
      <c r="CN651" s="13" t="n">
        <v>-0.03048</v>
      </c>
      <c r="CO651" s="13" t="n">
        <v>-0.053718</v>
      </c>
      <c r="CP651" s="13" t="n">
        <v>0.074071</v>
      </c>
      <c r="CQ651" s="13" t="n">
        <v>0.066348</v>
      </c>
      <c r="CR651" s="13" t="n">
        <v>-0.037114</v>
      </c>
      <c r="CS651" s="13" t="n">
        <v>0.019238</v>
      </c>
      <c r="CT651" s="13" t="n">
        <v>-0.021663</v>
      </c>
      <c r="CU651" s="13" t="n">
        <v>0.032915</v>
      </c>
      <c r="CV651" s="13" t="n">
        <v>0.01434</v>
      </c>
      <c r="CW651" s="13" t="n">
        <v>-0.011454</v>
      </c>
      <c r="CX651" s="13" t="n">
        <v>0.054518</v>
      </c>
      <c r="CY651" s="13" t="n">
        <v>0.062584</v>
      </c>
      <c r="CZ651" s="13" t="n">
        <v>-0.00811</v>
      </c>
      <c r="DA651" s="13" t="n">
        <v>-0.043722</v>
      </c>
      <c r="DB651" s="13" t="n">
        <v>-0.049086</v>
      </c>
      <c r="DC651" s="13" t="n">
        <v>0.069409</v>
      </c>
      <c r="DD651" s="13" t="n">
        <v>0.047821</v>
      </c>
      <c r="DE651" s="13" t="n">
        <v>-0.005114</v>
      </c>
      <c r="DF651" s="13" t="n">
        <v>0.016618</v>
      </c>
      <c r="DG651" s="13" t="n">
        <v>0.064515</v>
      </c>
      <c r="DH651" s="13" t="n">
        <v>0.01242</v>
      </c>
      <c r="DI651" s="13" t="n">
        <v>0.040278</v>
      </c>
      <c r="DJ651" s="13" t="n">
        <v>0.01096</v>
      </c>
      <c r="DK651" s="13" t="n">
        <v>0.022329</v>
      </c>
      <c r="DL651" s="13" t="n">
        <v>0.038852</v>
      </c>
      <c r="DM651" s="13" t="n">
        <v>0.039933</v>
      </c>
      <c r="DN651" s="13" t="n">
        <v>-0.013064</v>
      </c>
      <c r="DO651" s="13" t="n">
        <v>0.053371</v>
      </c>
      <c r="DP651" s="13" t="n">
        <v>-0.048243</v>
      </c>
      <c r="DQ651" s="13" t="n">
        <v>0.078641</v>
      </c>
      <c r="DR651" s="13" t="n">
        <v>-0.01884</v>
      </c>
      <c r="DS651" s="13" t="n">
        <v>-0.04998</v>
      </c>
      <c r="DV651" s="13" t="n">
        <v>0.060166</v>
      </c>
      <c r="DW651" s="13" t="n">
        <v>0.013725</v>
      </c>
      <c r="DX651" s="13" t="n">
        <v>0.051247</v>
      </c>
      <c r="DY651" s="13" t="n">
        <v>0.043716</v>
      </c>
      <c r="DZ651" s="13" t="n">
        <v>-0.011563</v>
      </c>
      <c r="EA651" s="13" t="n">
        <v>-0.010968</v>
      </c>
      <c r="EB651" s="13" t="n">
        <v>0.107181</v>
      </c>
      <c r="EC651" s="13" t="n">
        <v>0.030363</v>
      </c>
      <c r="ED651" s="13" t="n">
        <v>-0.005163</v>
      </c>
      <c r="EE651" s="13" t="n">
        <v>0.036358</v>
      </c>
      <c r="EF651" s="13" t="n">
        <v>0.054406</v>
      </c>
      <c r="EG651" s="13" t="n">
        <v>0.037926</v>
      </c>
      <c r="EH651" s="13" t="n">
        <v>0.009424</v>
      </c>
      <c r="EI651" s="13" t="n">
        <v>0.005841</v>
      </c>
      <c r="EJ651" s="13" t="n">
        <v>0.007504</v>
      </c>
      <c r="EK651" s="13" t="n">
        <v>0.018091</v>
      </c>
      <c r="EL651" s="13" t="n">
        <v>-0.045445</v>
      </c>
      <c r="EM651" s="13" t="n">
        <v>0.054598</v>
      </c>
      <c r="EN651" s="13" t="n">
        <v>-0.036521</v>
      </c>
      <c r="EO651" s="13" t="n">
        <v>0.062596</v>
      </c>
      <c r="EP651" s="13" t="n">
        <v>-0.052353</v>
      </c>
      <c r="EQ651" s="13" t="n">
        <v>-0.01718</v>
      </c>
      <c r="ER651" s="13" t="n">
        <v>0.02918</v>
      </c>
      <c r="ES651" s="13" t="n">
        <v>-0.064922</v>
      </c>
      <c r="ET651" s="13" t="n">
        <v>0.00681</v>
      </c>
      <c r="EU651" s="13" t="n">
        <v>-0.072194</v>
      </c>
      <c r="EV651" s="13" t="n">
        <v>0.087506</v>
      </c>
      <c r="EW651" s="13" t="n">
        <v>-0.022641</v>
      </c>
      <c r="EX651" s="13" t="n">
        <v>-0.065037</v>
      </c>
      <c r="EY651" s="13" t="n">
        <v>0.097577</v>
      </c>
      <c r="EZ651" s="13" t="n">
        <v>0.065188</v>
      </c>
      <c r="FA651" s="13" t="n">
        <v>-0.052193</v>
      </c>
      <c r="FB651" s="13" t="n">
        <v>0.04789</v>
      </c>
      <c r="FC651" s="13" t="n">
        <v>-0.022741</v>
      </c>
      <c r="FD651" s="13" t="n">
        <v>0.007548</v>
      </c>
      <c r="FE651" s="13" t="n">
        <v>0.004502</v>
      </c>
      <c r="FF651" s="13" t="n">
        <v>-0.023821</v>
      </c>
      <c r="FG651" s="13" t="n">
        <v>0.074965</v>
      </c>
      <c r="FH651" s="13" t="n">
        <v>0.043995</v>
      </c>
      <c r="FI651" s="13" t="n">
        <v>-0.029982</v>
      </c>
      <c r="FJ651" s="13" t="n">
        <v>-0.049891</v>
      </c>
      <c r="FK651" s="13" t="n">
        <v>-0.058507</v>
      </c>
      <c r="FL651" s="13" t="n">
        <v>0.075235</v>
      </c>
      <c r="FM651" s="13" t="n">
        <v>0.064448</v>
      </c>
      <c r="FN651" s="13" t="n">
        <v>-0.021101</v>
      </c>
      <c r="FO651" s="13" t="n">
        <v>0.051823</v>
      </c>
      <c r="FP651" s="13" t="n">
        <v>0.054538</v>
      </c>
      <c r="FQ651" s="13" t="n">
        <v>-0.026294</v>
      </c>
      <c r="FR651" s="13" t="n">
        <v>0.028052</v>
      </c>
      <c r="FS651" s="13" t="n">
        <v>-0.019401</v>
      </c>
      <c r="FT651" s="13" t="n">
        <v>0.049667</v>
      </c>
      <c r="FU651" s="13" t="n">
        <v>0.019289</v>
      </c>
      <c r="FV651" s="13" t="n">
        <v>0.028512</v>
      </c>
      <c r="FW651" s="13" t="n">
        <v>-0.005521</v>
      </c>
      <c r="FX651" s="13" t="n">
        <v>0.068438</v>
      </c>
      <c r="FY651" s="13" t="n">
        <v>-0.070851</v>
      </c>
      <c r="FZ651" s="13" t="n">
        <v>0.047296</v>
      </c>
      <c r="GA651" s="13" t="n">
        <v>-0.021506</v>
      </c>
      <c r="GB651" s="13" t="n">
        <v>-0.026357</v>
      </c>
    </row>
    <row r="652" customFormat="false" ht="15" hidden="false" customHeight="false" outlineLevel="0" collapsed="false">
      <c r="B652" s="8" t="str">
        <f aca="false">Deals!B652</f>
        <v>Roper Technologies, Inc.</v>
      </c>
      <c r="C652" s="12" t="n">
        <v>1</v>
      </c>
      <c r="D652" s="13" t="n">
        <v>0.154737</v>
      </c>
      <c r="E652" s="13" t="n">
        <v>-0.014068</v>
      </c>
      <c r="F652" s="13" t="n">
        <v>0.115137</v>
      </c>
      <c r="G652" s="13" t="n">
        <v>-0.012163</v>
      </c>
      <c r="H652" s="13" t="n">
        <v>-0.075095</v>
      </c>
      <c r="I652" s="13" t="n">
        <v>-0.058862</v>
      </c>
      <c r="J652" s="13" t="n">
        <v>0.14989</v>
      </c>
      <c r="K652" s="13" t="n">
        <v>0.009578</v>
      </c>
      <c r="L652" s="13" t="n">
        <v>-0.08726</v>
      </c>
      <c r="M652" s="13" t="n">
        <v>-0.038915</v>
      </c>
      <c r="N652" s="13" t="n">
        <v>0.068111</v>
      </c>
      <c r="O652" s="13" t="n">
        <v>0.106858</v>
      </c>
      <c r="P652" s="13" t="n">
        <v>0.007997</v>
      </c>
      <c r="Q652" s="13" t="n">
        <v>0.044866</v>
      </c>
      <c r="R652" s="13" t="n">
        <v>0.046157</v>
      </c>
      <c r="S652" s="13" t="n">
        <v>-0.016404</v>
      </c>
      <c r="T652" s="13" t="n">
        <v>-0.076871</v>
      </c>
      <c r="U652" s="13" t="n">
        <v>0.094822</v>
      </c>
      <c r="V652" s="13" t="n">
        <v>-0.04862</v>
      </c>
      <c r="W652" s="13" t="n">
        <v>0.059701</v>
      </c>
      <c r="X652" s="13" t="n">
        <v>-0.10995</v>
      </c>
      <c r="Y652" s="13" t="n">
        <v>0.0253</v>
      </c>
      <c r="Z652" s="13" t="n">
        <v>0.053567</v>
      </c>
      <c r="AA652" s="13" t="n">
        <v>-0.003579</v>
      </c>
      <c r="AB652" s="13" t="n">
        <v>-0.058478</v>
      </c>
      <c r="AC652" s="13" t="n">
        <v>-0.108015</v>
      </c>
      <c r="AD652" s="13" t="n">
        <v>0.108045</v>
      </c>
      <c r="AE652" s="13" t="n">
        <v>-0.078068</v>
      </c>
      <c r="AF652" s="13" t="n">
        <v>-0.106662</v>
      </c>
      <c r="AG652" s="13" t="n">
        <v>0.154377</v>
      </c>
      <c r="AH652" s="13" t="n">
        <v>0.05874</v>
      </c>
      <c r="AI652" s="13" t="n">
        <v>-0.015494</v>
      </c>
      <c r="AJ652" s="13" t="n">
        <v>-0.010778</v>
      </c>
      <c r="AK652" s="13" t="n">
        <v>0.008084</v>
      </c>
      <c r="AL652" s="13" t="n">
        <v>0.024384</v>
      </c>
      <c r="AM652" s="13" t="n">
        <v>0.033522</v>
      </c>
      <c r="AN652" s="13" t="n">
        <v>-0.001231</v>
      </c>
      <c r="AO652" s="13" t="n">
        <v>0.058518</v>
      </c>
      <c r="AP652" s="13" t="n">
        <v>0.026899</v>
      </c>
      <c r="AQ652" s="13" t="n">
        <v>0.012189</v>
      </c>
      <c r="AR652" s="13" t="n">
        <v>-0.029616</v>
      </c>
      <c r="AS652" s="13" t="n">
        <v>0.010269</v>
      </c>
      <c r="AT652" s="13" t="n">
        <v>0.101685</v>
      </c>
      <c r="AU652" s="13" t="n">
        <v>0.012856</v>
      </c>
      <c r="AV652" s="13" t="n">
        <v>-0.01361</v>
      </c>
      <c r="AW652" s="13" t="n">
        <v>0.014395</v>
      </c>
      <c r="AX652" s="13" t="n">
        <v>0.029574</v>
      </c>
      <c r="AY652" s="13" t="n">
        <v>-0.086709</v>
      </c>
      <c r="AZ652" s="13" t="n">
        <v>0.041645</v>
      </c>
      <c r="BA652" s="13" t="n">
        <v>0.058</v>
      </c>
      <c r="BB652" s="13" t="n">
        <v>-0.033549</v>
      </c>
      <c r="BC652" s="13" t="n">
        <v>0.017733</v>
      </c>
      <c r="BD652" s="13" t="n">
        <v>0.003662</v>
      </c>
      <c r="BE652" s="13" t="n">
        <v>-0.032277</v>
      </c>
      <c r="BF652" s="13" t="n">
        <v>0.053391</v>
      </c>
      <c r="BG652" s="13" t="n">
        <v>-0.082251</v>
      </c>
      <c r="BH652" s="13" t="n">
        <v>0.108926</v>
      </c>
      <c r="BI652" s="13" t="n">
        <v>0.015374</v>
      </c>
      <c r="BJ652" s="13" t="n">
        <v>0.008691</v>
      </c>
      <c r="BM652" s="13" t="n">
        <v>0.054962</v>
      </c>
      <c r="BN652" s="13" t="n">
        <v>-0.008925</v>
      </c>
      <c r="BO652" s="13" t="n">
        <v>0.053871</v>
      </c>
      <c r="BP652" s="13" t="n">
        <v>0.063251</v>
      </c>
      <c r="BQ652" s="13" t="n">
        <v>-0.033897</v>
      </c>
      <c r="BR652" s="13" t="n">
        <v>0.001671</v>
      </c>
      <c r="BS652" s="13" t="n">
        <v>0.095437</v>
      </c>
      <c r="BT652" s="13" t="n">
        <v>0.018008</v>
      </c>
      <c r="BU652" s="13" t="n">
        <v>-0.004263</v>
      </c>
      <c r="BV652" s="13" t="n">
        <v>0.033434</v>
      </c>
      <c r="BW652" s="13" t="n">
        <v>0.050128</v>
      </c>
      <c r="BX652" s="13" t="n">
        <v>0.057761</v>
      </c>
      <c r="BY652" s="13" t="n">
        <v>0.008179</v>
      </c>
      <c r="BZ652" s="13" t="n">
        <v>0.014271</v>
      </c>
      <c r="CA652" s="13" t="n">
        <v>0.031948</v>
      </c>
      <c r="CB652" s="13" t="n">
        <v>0.041276</v>
      </c>
      <c r="CC652" s="13" t="n">
        <v>-0.062381</v>
      </c>
      <c r="CD652" s="13" t="n">
        <v>0.056413</v>
      </c>
      <c r="CE652" s="13" t="n">
        <v>-0.030068</v>
      </c>
      <c r="CF652" s="13" t="n">
        <v>0.052595</v>
      </c>
      <c r="CG652" s="13" t="n">
        <v>-0.063404</v>
      </c>
      <c r="CH652" s="13" t="n">
        <v>-0.043294</v>
      </c>
      <c r="CI652" s="13" t="n">
        <v>0.035373</v>
      </c>
      <c r="CJ652" s="13" t="n">
        <v>-0.092215</v>
      </c>
      <c r="CK652" s="13" t="n">
        <v>-0.003193</v>
      </c>
      <c r="CL652" s="13" t="n">
        <v>-0.055016</v>
      </c>
      <c r="CM652" s="13" t="n">
        <v>0.054082</v>
      </c>
      <c r="CN652" s="13" t="n">
        <v>-0.03048</v>
      </c>
      <c r="CO652" s="13" t="n">
        <v>-0.053718</v>
      </c>
      <c r="CP652" s="13" t="n">
        <v>0.074071</v>
      </c>
      <c r="CQ652" s="13" t="n">
        <v>0.066348</v>
      </c>
      <c r="CR652" s="13" t="n">
        <v>-0.037114</v>
      </c>
      <c r="CS652" s="13" t="n">
        <v>0.019238</v>
      </c>
      <c r="CT652" s="13" t="n">
        <v>-0.021663</v>
      </c>
      <c r="CU652" s="13" t="n">
        <v>0.032915</v>
      </c>
      <c r="CV652" s="13" t="n">
        <v>0.01434</v>
      </c>
      <c r="CW652" s="13" t="n">
        <v>-0.011454</v>
      </c>
      <c r="CX652" s="13" t="n">
        <v>0.054518</v>
      </c>
      <c r="CY652" s="13" t="n">
        <v>0.062584</v>
      </c>
      <c r="CZ652" s="13" t="n">
        <v>-0.00811</v>
      </c>
      <c r="DA652" s="13" t="n">
        <v>-0.043722</v>
      </c>
      <c r="DB652" s="13" t="n">
        <v>-0.049086</v>
      </c>
      <c r="DC652" s="13" t="n">
        <v>0.069409</v>
      </c>
      <c r="DD652" s="13" t="n">
        <v>0.047821</v>
      </c>
      <c r="DE652" s="13" t="n">
        <v>-0.005114</v>
      </c>
      <c r="DF652" s="13" t="n">
        <v>0.016618</v>
      </c>
      <c r="DG652" s="13" t="n">
        <v>0.064515</v>
      </c>
      <c r="DH652" s="13" t="n">
        <v>0.01242</v>
      </c>
      <c r="DI652" s="13" t="n">
        <v>0.040278</v>
      </c>
      <c r="DJ652" s="13" t="n">
        <v>0.01096</v>
      </c>
      <c r="DK652" s="13" t="n">
        <v>0.022329</v>
      </c>
      <c r="DL652" s="13" t="n">
        <v>0.038852</v>
      </c>
      <c r="DM652" s="13" t="n">
        <v>0.039933</v>
      </c>
      <c r="DN652" s="13" t="n">
        <v>-0.013064</v>
      </c>
      <c r="DO652" s="13" t="n">
        <v>0.053371</v>
      </c>
      <c r="DP652" s="13" t="n">
        <v>-0.048243</v>
      </c>
      <c r="DQ652" s="13" t="n">
        <v>0.078641</v>
      </c>
      <c r="DR652" s="13" t="n">
        <v>-0.01884</v>
      </c>
      <c r="DS652" s="13" t="n">
        <v>-0.04998</v>
      </c>
      <c r="DV652" s="13" t="n">
        <v>0.060166</v>
      </c>
      <c r="DW652" s="13" t="n">
        <v>0.013725</v>
      </c>
      <c r="DX652" s="13" t="n">
        <v>0.051247</v>
      </c>
      <c r="DY652" s="13" t="n">
        <v>0.043716</v>
      </c>
      <c r="DZ652" s="13" t="n">
        <v>-0.011563</v>
      </c>
      <c r="EA652" s="13" t="n">
        <v>-0.010968</v>
      </c>
      <c r="EB652" s="13" t="n">
        <v>0.107181</v>
      </c>
      <c r="EC652" s="13" t="n">
        <v>0.030363</v>
      </c>
      <c r="ED652" s="13" t="n">
        <v>-0.005163</v>
      </c>
      <c r="EE652" s="13" t="n">
        <v>0.036358</v>
      </c>
      <c r="EF652" s="13" t="n">
        <v>0.054406</v>
      </c>
      <c r="EG652" s="13" t="n">
        <v>0.037926</v>
      </c>
      <c r="EH652" s="13" t="n">
        <v>0.009424</v>
      </c>
      <c r="EI652" s="13" t="n">
        <v>0.005841</v>
      </c>
      <c r="EJ652" s="13" t="n">
        <v>0.007504</v>
      </c>
      <c r="EK652" s="13" t="n">
        <v>0.018091</v>
      </c>
      <c r="EL652" s="13" t="n">
        <v>-0.045445</v>
      </c>
      <c r="EM652" s="13" t="n">
        <v>0.054598</v>
      </c>
      <c r="EN652" s="13" t="n">
        <v>-0.036521</v>
      </c>
      <c r="EO652" s="13" t="n">
        <v>0.062596</v>
      </c>
      <c r="EP652" s="13" t="n">
        <v>-0.052353</v>
      </c>
      <c r="EQ652" s="13" t="n">
        <v>-0.01718</v>
      </c>
      <c r="ER652" s="13" t="n">
        <v>0.02918</v>
      </c>
      <c r="ES652" s="13" t="n">
        <v>-0.064922</v>
      </c>
      <c r="ET652" s="13" t="n">
        <v>0.00681</v>
      </c>
      <c r="EU652" s="13" t="n">
        <v>-0.072194</v>
      </c>
      <c r="EV652" s="13" t="n">
        <v>0.087506</v>
      </c>
      <c r="EW652" s="13" t="n">
        <v>-0.022641</v>
      </c>
      <c r="EX652" s="13" t="n">
        <v>-0.065037</v>
      </c>
      <c r="EY652" s="13" t="n">
        <v>0.097577</v>
      </c>
      <c r="EZ652" s="13" t="n">
        <v>0.065188</v>
      </c>
      <c r="FA652" s="13" t="n">
        <v>-0.052193</v>
      </c>
      <c r="FB652" s="13" t="n">
        <v>0.04789</v>
      </c>
      <c r="FC652" s="13" t="n">
        <v>-0.022741</v>
      </c>
      <c r="FD652" s="13" t="n">
        <v>0.007548</v>
      </c>
      <c r="FE652" s="13" t="n">
        <v>0.004502</v>
      </c>
      <c r="FF652" s="13" t="n">
        <v>-0.023821</v>
      </c>
      <c r="FG652" s="13" t="n">
        <v>0.074965</v>
      </c>
      <c r="FH652" s="13" t="n">
        <v>0.043995</v>
      </c>
      <c r="FI652" s="13" t="n">
        <v>-0.029982</v>
      </c>
      <c r="FJ652" s="13" t="n">
        <v>-0.049891</v>
      </c>
      <c r="FK652" s="13" t="n">
        <v>-0.058507</v>
      </c>
      <c r="FL652" s="13" t="n">
        <v>0.075235</v>
      </c>
      <c r="FM652" s="13" t="n">
        <v>0.064448</v>
      </c>
      <c r="FN652" s="13" t="n">
        <v>-0.021101</v>
      </c>
      <c r="FO652" s="13" t="n">
        <v>0.051823</v>
      </c>
      <c r="FP652" s="13" t="n">
        <v>0.054538</v>
      </c>
      <c r="FQ652" s="13" t="n">
        <v>-0.026294</v>
      </c>
      <c r="FR652" s="13" t="n">
        <v>0.028052</v>
      </c>
      <c r="FS652" s="13" t="n">
        <v>-0.019401</v>
      </c>
      <c r="FT652" s="13" t="n">
        <v>0.049667</v>
      </c>
      <c r="FU652" s="13" t="n">
        <v>0.019289</v>
      </c>
      <c r="FV652" s="13" t="n">
        <v>0.028512</v>
      </c>
      <c r="FW652" s="13" t="n">
        <v>-0.005521</v>
      </c>
      <c r="FX652" s="13" t="n">
        <v>0.068438</v>
      </c>
      <c r="FY652" s="13" t="n">
        <v>-0.070851</v>
      </c>
      <c r="FZ652" s="13" t="n">
        <v>0.047296</v>
      </c>
      <c r="GA652" s="13" t="n">
        <v>-0.021506</v>
      </c>
      <c r="GB652" s="13" t="n">
        <v>-0.026357</v>
      </c>
    </row>
    <row r="653" customFormat="false" ht="15" hidden="false" customHeight="false" outlineLevel="0" collapsed="false">
      <c r="B653" s="8" t="str">
        <f aca="false">Deals!B653</f>
        <v>Maxar Technologies Inc.</v>
      </c>
      <c r="C653" s="12" t="n">
        <v>1</v>
      </c>
      <c r="D653" s="13" t="n">
        <v>0.195083</v>
      </c>
      <c r="E653" s="13" t="n">
        <v>0.192435</v>
      </c>
      <c r="F653" s="13" t="n">
        <v>-0.009465</v>
      </c>
      <c r="G653" s="13" t="n">
        <v>0.301293</v>
      </c>
      <c r="H653" s="13" t="n">
        <v>0.077754</v>
      </c>
      <c r="I653" s="13" t="n">
        <v>0.03328</v>
      </c>
      <c r="J653" s="13" t="n">
        <v>0.079162</v>
      </c>
      <c r="K653" s="13" t="n">
        <v>0.38799</v>
      </c>
      <c r="L653" s="13" t="n">
        <v>0.084996</v>
      </c>
      <c r="M653" s="13" t="n">
        <v>0.142823</v>
      </c>
      <c r="N653" s="13" t="n">
        <v>-0.209404</v>
      </c>
      <c r="O653" s="13" t="n">
        <v>0.026177</v>
      </c>
      <c r="P653" s="13" t="n">
        <v>-0.19866</v>
      </c>
      <c r="Q653" s="13" t="n">
        <v>0.283923</v>
      </c>
      <c r="R653" s="13" t="n">
        <v>-0.091433</v>
      </c>
      <c r="S653" s="13" t="n">
        <v>-0.123518</v>
      </c>
      <c r="T653" s="13" t="n">
        <v>-0.108839</v>
      </c>
      <c r="U653" s="13" t="n">
        <v>-0.0625</v>
      </c>
      <c r="V653" s="13" t="n">
        <v>0.036911</v>
      </c>
      <c r="W653" s="13" t="n">
        <v>0.073011</v>
      </c>
      <c r="X653" s="13" t="n">
        <v>-0.119201</v>
      </c>
      <c r="Y653" s="13" t="n">
        <v>0.247213</v>
      </c>
      <c r="Z653" s="13" t="n">
        <v>0.216708</v>
      </c>
      <c r="AA653" s="13" t="n">
        <v>-0.18373</v>
      </c>
      <c r="AB653" s="13" t="n">
        <v>-0.072959</v>
      </c>
      <c r="AC653" s="13" t="n">
        <v>-0.125921</v>
      </c>
      <c r="AD653" s="13" t="n">
        <v>0.053277</v>
      </c>
      <c r="AE653" s="13" t="n">
        <v>-0.132824</v>
      </c>
      <c r="AF653" s="13" t="n">
        <v>-0.214016</v>
      </c>
      <c r="AG653" s="13" t="n">
        <v>0.193376</v>
      </c>
      <c r="AH653" s="13" t="n">
        <v>0.083259</v>
      </c>
      <c r="AI653" s="13" t="n">
        <v>1.13843</v>
      </c>
      <c r="AJ653" s="13" t="n">
        <v>-0.001353</v>
      </c>
      <c r="AK653" s="13" t="n">
        <v>-0.00329</v>
      </c>
      <c r="AL653" s="13" t="n">
        <v>-0.00835</v>
      </c>
      <c r="AM653" s="13" t="n">
        <v>0.032511</v>
      </c>
      <c r="AN653" s="13" t="n">
        <v>-0.049448</v>
      </c>
      <c r="AO653" s="13" t="n">
        <v>0.082103</v>
      </c>
      <c r="AP653" s="13" t="n">
        <v>0.102372</v>
      </c>
      <c r="AQ653" s="13" t="n">
        <v>-0.042175</v>
      </c>
      <c r="AR653" s="13" t="n">
        <v>-0.063858</v>
      </c>
      <c r="AS653" s="13" t="n">
        <v>-0.070333</v>
      </c>
      <c r="AT653" s="13" t="n">
        <v>0.106582</v>
      </c>
      <c r="AU653" s="13" t="n">
        <v>0.156883</v>
      </c>
      <c r="AV653" s="13" t="n">
        <v>-0.059712</v>
      </c>
      <c r="AW653" s="13" t="n">
        <v>0.008072</v>
      </c>
      <c r="AX653" s="13" t="n">
        <v>0.043252</v>
      </c>
      <c r="AY653" s="13" t="n">
        <v>-0.067276</v>
      </c>
      <c r="AZ653" s="13" t="n">
        <v>0.055662</v>
      </c>
      <c r="BA653" s="13" t="n">
        <v>-0.02875</v>
      </c>
      <c r="BB653" s="13" t="n">
        <v>0.149324</v>
      </c>
      <c r="BC653" s="13" t="n">
        <v>-0.018352</v>
      </c>
      <c r="BD653" s="13" t="n">
        <v>-0.009528</v>
      </c>
      <c r="BE653" s="13" t="n">
        <v>-0.009615</v>
      </c>
      <c r="BF653" s="13" t="n">
        <v>0.11257</v>
      </c>
      <c r="BG653" s="13" t="n">
        <v>-0.067704</v>
      </c>
      <c r="BH653" s="13" t="n">
        <v>0.025424</v>
      </c>
      <c r="BI653" s="13" t="n">
        <v>-0.042389</v>
      </c>
      <c r="BJ653" s="13" t="n">
        <v>-0.072074</v>
      </c>
      <c r="BM653" s="13" t="n">
        <v>0.07167</v>
      </c>
      <c r="BN653" s="13" t="n">
        <v>0.031663</v>
      </c>
      <c r="BO653" s="13" t="n">
        <v>0.02819</v>
      </c>
      <c r="BP653" s="13" t="n">
        <v>0.091547</v>
      </c>
      <c r="BQ653" s="13" t="n">
        <v>-0.051048</v>
      </c>
      <c r="BR653" s="13" t="n">
        <v>0.061753</v>
      </c>
      <c r="BS653" s="13" t="n">
        <v>0.190474</v>
      </c>
      <c r="BT653" s="13" t="n">
        <v>0.071491</v>
      </c>
      <c r="BU653" s="13" t="n">
        <v>0.089893</v>
      </c>
      <c r="BV653" s="13" t="n">
        <v>0.08839</v>
      </c>
      <c r="BW653" s="13" t="n">
        <v>0.074558</v>
      </c>
      <c r="BX653" s="13" t="n">
        <v>0.012305</v>
      </c>
      <c r="BY653" s="13" t="n">
        <v>0.071065</v>
      </c>
      <c r="BZ653" s="13" t="n">
        <v>0.004465</v>
      </c>
      <c r="CA653" s="13" t="n">
        <v>-0.060784</v>
      </c>
      <c r="CB653" s="13" t="n">
        <v>0.024565</v>
      </c>
      <c r="CC653" s="13" t="n">
        <v>0.033738</v>
      </c>
      <c r="CD653" s="13" t="n">
        <v>0.028453</v>
      </c>
      <c r="CE653" s="13" t="n">
        <v>-0.040391</v>
      </c>
      <c r="CF653" s="13" t="n">
        <v>0.050249</v>
      </c>
      <c r="CG653" s="13" t="n">
        <v>0.003868</v>
      </c>
      <c r="CH653" s="13" t="n">
        <v>0.027265</v>
      </c>
      <c r="CI653" s="13" t="n">
        <v>-0.000287</v>
      </c>
      <c r="CJ653" s="13" t="n">
        <v>-0.060679</v>
      </c>
      <c r="CK653" s="13" t="n">
        <v>0.059566</v>
      </c>
      <c r="CL653" s="13" t="n">
        <v>-0.128977</v>
      </c>
      <c r="CM653" s="13" t="n">
        <v>0.092258</v>
      </c>
      <c r="CN653" s="13" t="n">
        <v>-0.024771</v>
      </c>
      <c r="CO653" s="13" t="n">
        <v>-0.101276</v>
      </c>
      <c r="CP653" s="13" t="n">
        <v>0.157299</v>
      </c>
      <c r="CQ653" s="13" t="n">
        <v>0.014679</v>
      </c>
      <c r="CR653" s="13" t="n">
        <v>-0.056763</v>
      </c>
      <c r="CS653" s="13" t="n">
        <v>0.066881</v>
      </c>
      <c r="CT653" s="13" t="n">
        <v>-0.015086</v>
      </c>
      <c r="CU653" s="13" t="n">
        <v>-0.100858</v>
      </c>
      <c r="CV653" s="13" t="n">
        <v>-0.029129</v>
      </c>
      <c r="CW653" s="13" t="n">
        <v>-0.049448</v>
      </c>
      <c r="CX653" s="13" t="n">
        <v>0.082103</v>
      </c>
      <c r="CY653" s="13" t="n">
        <v>0.102372</v>
      </c>
      <c r="CZ653" s="13" t="n">
        <v>-0.042175</v>
      </c>
      <c r="DA653" s="13" t="n">
        <v>-0.063858</v>
      </c>
      <c r="DB653" s="13" t="n">
        <v>-0.070333</v>
      </c>
      <c r="DC653" s="13" t="n">
        <v>0.106582</v>
      </c>
      <c r="DD653" s="13" t="n">
        <v>0.156883</v>
      </c>
      <c r="DE653" s="13" t="n">
        <v>-0.059712</v>
      </c>
      <c r="DF653" s="13" t="n">
        <v>0.008072</v>
      </c>
      <c r="DG653" s="13" t="n">
        <v>0.043252</v>
      </c>
      <c r="DH653" s="13" t="n">
        <v>-0.067276</v>
      </c>
      <c r="DI653" s="13" t="n">
        <v>0.055662</v>
      </c>
      <c r="DJ653" s="13" t="n">
        <v>-0.02875</v>
      </c>
      <c r="DK653" s="13" t="n">
        <v>0.149324</v>
      </c>
      <c r="DL653" s="13" t="n">
        <v>-0.018352</v>
      </c>
      <c r="DM653" s="13" t="n">
        <v>-0.009528</v>
      </c>
      <c r="DN653" s="13" t="n">
        <v>-0.009615</v>
      </c>
      <c r="DO653" s="13" t="n">
        <v>0.11257</v>
      </c>
      <c r="DP653" s="13" t="n">
        <v>-0.067704</v>
      </c>
      <c r="DQ653" s="13" t="n">
        <v>0.025424</v>
      </c>
      <c r="DR653" s="13" t="n">
        <v>-0.042389</v>
      </c>
      <c r="DS653" s="13" t="n">
        <v>-0.072074</v>
      </c>
      <c r="DV653" s="13" t="n">
        <v>0.071711</v>
      </c>
      <c r="DW653" s="13" t="n">
        <v>0.066996</v>
      </c>
      <c r="DX653" s="13" t="n">
        <v>0.020001</v>
      </c>
      <c r="DY653" s="13" t="n">
        <v>0.09015</v>
      </c>
      <c r="DZ653" s="13" t="n">
        <v>-0.059242</v>
      </c>
      <c r="EA653" s="13" t="n">
        <v>0.066831</v>
      </c>
      <c r="EB653" s="13" t="n">
        <v>0.207981</v>
      </c>
      <c r="EC653" s="13" t="n">
        <v>0.066273</v>
      </c>
      <c r="ED653" s="13" t="n">
        <v>0.082058</v>
      </c>
      <c r="EE653" s="13" t="n">
        <v>0.104681</v>
      </c>
      <c r="EF653" s="13" t="n">
        <v>0.087232</v>
      </c>
      <c r="EG653" s="13" t="n">
        <v>0.018575</v>
      </c>
      <c r="EH653" s="13" t="n">
        <v>0.064895</v>
      </c>
      <c r="EI653" s="13" t="n">
        <v>-0.004041</v>
      </c>
      <c r="EJ653" s="13" t="n">
        <v>-0.062834</v>
      </c>
      <c r="EK653" s="13" t="n">
        <v>0.023676</v>
      </c>
      <c r="EL653" s="13" t="n">
        <v>0.038432</v>
      </c>
      <c r="EM653" s="13" t="n">
        <v>0.027954</v>
      </c>
      <c r="EN653" s="13" t="n">
        <v>-0.042826</v>
      </c>
      <c r="EO653" s="13" t="n">
        <v>0.047521</v>
      </c>
      <c r="EP653" s="13" t="n">
        <v>0.005107</v>
      </c>
      <c r="EQ653" s="13" t="n">
        <v>0.031754</v>
      </c>
      <c r="ER653" s="13" t="n">
        <v>0.002859</v>
      </c>
      <c r="ES653" s="13" t="n">
        <v>-0.064882</v>
      </c>
      <c r="ET653" s="13" t="n">
        <v>0.048428</v>
      </c>
      <c r="EU653" s="13" t="n">
        <v>-0.118309</v>
      </c>
      <c r="EV653" s="13" t="n">
        <v>0.088304</v>
      </c>
      <c r="EW653" s="13" t="n">
        <v>-0.01777</v>
      </c>
      <c r="EX653" s="13" t="n">
        <v>-0.107483</v>
      </c>
      <c r="EY653" s="13" t="n">
        <v>0.153918</v>
      </c>
      <c r="EZ653" s="13" t="n">
        <v>0.014489</v>
      </c>
      <c r="FA653" s="13" t="n">
        <v>-0.056602</v>
      </c>
      <c r="FB653" s="13" t="n">
        <v>0.077091</v>
      </c>
      <c r="FC653" s="13" t="n">
        <v>-0.018164</v>
      </c>
      <c r="FD653" s="13" t="n">
        <v>-0.10622</v>
      </c>
      <c r="FE653" s="13" t="n">
        <v>-0.03736</v>
      </c>
      <c r="FF653" s="13" t="n">
        <v>-0.047588</v>
      </c>
      <c r="FG653" s="13" t="n">
        <v>0.085889</v>
      </c>
      <c r="FH653" s="13" t="n">
        <v>0.103458</v>
      </c>
      <c r="FI653" s="13" t="n">
        <v>-0.027839</v>
      </c>
      <c r="FJ653" s="13" t="n">
        <v>-0.069414</v>
      </c>
      <c r="FK653" s="13" t="n">
        <v>-0.078196</v>
      </c>
      <c r="FL653" s="13" t="n">
        <v>0.117579</v>
      </c>
      <c r="FM653" s="13" t="n">
        <v>0.155973</v>
      </c>
      <c r="FN653" s="13" t="n">
        <v>-0.059929</v>
      </c>
      <c r="FO653" s="13" t="n">
        <v>0.0096</v>
      </c>
      <c r="FP653" s="13" t="n">
        <v>0.049697</v>
      </c>
      <c r="FQ653" s="13" t="n">
        <v>-0.073271</v>
      </c>
      <c r="FR653" s="13" t="n">
        <v>0.057942</v>
      </c>
      <c r="FS653" s="13" t="n">
        <v>-0.038418</v>
      </c>
      <c r="FT653" s="13" t="n">
        <v>0.151899</v>
      </c>
      <c r="FU653" s="13" t="n">
        <v>-0.021682</v>
      </c>
      <c r="FV653" s="13" t="n">
        <v>-0.00605</v>
      </c>
      <c r="FW653" s="13" t="n">
        <v>-0.013066</v>
      </c>
      <c r="FX653" s="13" t="n">
        <v>0.118278</v>
      </c>
      <c r="FY653" s="13" t="n">
        <v>-0.07173</v>
      </c>
      <c r="FZ653" s="13" t="n">
        <v>0.015888</v>
      </c>
      <c r="GA653" s="13" t="n">
        <v>-0.041501</v>
      </c>
      <c r="GB653" s="13" t="n">
        <v>-0.079441</v>
      </c>
    </row>
    <row r="654" customFormat="false" ht="15" hidden="false" customHeight="false" outlineLevel="0" collapsed="false">
      <c r="B654" s="8" t="str">
        <f aca="false">Deals!B654</f>
        <v>T-Mobile Us, Inc.</v>
      </c>
      <c r="C654" s="12" t="n">
        <v>1</v>
      </c>
      <c r="D654" s="13" t="n">
        <v>0.139408</v>
      </c>
      <c r="E654" s="13" t="n">
        <v>0.041084</v>
      </c>
      <c r="F654" s="13" t="n">
        <v>0.031013</v>
      </c>
      <c r="G654" s="13" t="n">
        <v>0.086608</v>
      </c>
      <c r="H654" s="13" t="n">
        <v>-0.019883</v>
      </c>
      <c r="I654" s="13" t="n">
        <v>-0.041885</v>
      </c>
      <c r="J654" s="13" t="n">
        <v>0.213288</v>
      </c>
      <c r="K654" s="13" t="n">
        <v>0.014367</v>
      </c>
      <c r="L654" s="13" t="n">
        <v>-0.065035</v>
      </c>
      <c r="M654" s="13" t="n">
        <v>-0.048461</v>
      </c>
      <c r="N654" s="13" t="n">
        <v>0.044344</v>
      </c>
      <c r="O654" s="13" t="n">
        <v>0.054593</v>
      </c>
      <c r="P654" s="13" t="n">
        <v>0.070537</v>
      </c>
      <c r="Q654" s="13" t="n">
        <v>0.023895</v>
      </c>
      <c r="R654" s="13" t="n">
        <v>-0.005593</v>
      </c>
      <c r="S654" s="13" t="n">
        <v>-0.048604</v>
      </c>
      <c r="T654" s="13" t="n">
        <v>-0.067581</v>
      </c>
      <c r="U654" s="13" t="n">
        <v>-0.09964</v>
      </c>
      <c r="V654" s="13" t="n">
        <v>-0.054073</v>
      </c>
      <c r="W654" s="13" t="n">
        <v>0.065895</v>
      </c>
      <c r="X654" s="13" t="n">
        <v>-0.067339</v>
      </c>
      <c r="Y654" s="13" t="n">
        <v>0.13904</v>
      </c>
      <c r="Z654" s="13" t="n">
        <v>0.041717</v>
      </c>
      <c r="AA654" s="13" t="n">
        <v>-0.040592</v>
      </c>
      <c r="AB654" s="13" t="n">
        <v>0.082427</v>
      </c>
      <c r="AC654" s="13" t="n">
        <v>0.009378</v>
      </c>
      <c r="AD654" s="13" t="n">
        <v>0.063327</v>
      </c>
      <c r="AE654" s="13" t="n">
        <v>0.006291</v>
      </c>
      <c r="AF654" s="13" t="n">
        <v>-0.068005</v>
      </c>
      <c r="AG654" s="13" t="n">
        <v>0.129612</v>
      </c>
      <c r="AH654" s="13" t="n">
        <v>-0.00066</v>
      </c>
      <c r="AI654" s="13" t="n">
        <v>-0.075664</v>
      </c>
      <c r="AJ654" s="13" t="n">
        <v>0.0665</v>
      </c>
      <c r="AK654" s="13" t="n">
        <v>-0.047753</v>
      </c>
      <c r="AL654" s="13" t="n">
        <v>0.018709</v>
      </c>
      <c r="AM654" s="13" t="n">
        <v>-0.00649</v>
      </c>
      <c r="AN654" s="13" t="n">
        <v>-0.046213</v>
      </c>
      <c r="AO654" s="13" t="n">
        <v>0.012022</v>
      </c>
      <c r="AP654" s="13" t="n">
        <v>-0.008135</v>
      </c>
      <c r="AQ654" s="13" t="n">
        <v>-0.011033</v>
      </c>
      <c r="AR654" s="13" t="n">
        <v>0.02789</v>
      </c>
      <c r="AS654" s="13" t="n">
        <v>0.027205</v>
      </c>
      <c r="AT654" s="13" t="n">
        <v>0.050327</v>
      </c>
      <c r="AU654" s="13" t="n">
        <v>0.06567</v>
      </c>
      <c r="AV654" s="13" t="n">
        <v>0.005613</v>
      </c>
      <c r="AW654" s="13" t="n">
        <v>0.01687</v>
      </c>
      <c r="AX654" s="13" t="n">
        <v>-0.00049</v>
      </c>
      <c r="AY654" s="13" t="n">
        <v>0.00582</v>
      </c>
      <c r="AZ654" s="13" t="n">
        <v>0.065725</v>
      </c>
      <c r="BA654" s="13" t="n">
        <v>0.006973</v>
      </c>
      <c r="BB654" s="13" t="n">
        <v>0.034624</v>
      </c>
      <c r="BC654" s="13" t="n">
        <v>0.093757</v>
      </c>
      <c r="BD654" s="13" t="n">
        <v>0.038446</v>
      </c>
      <c r="BE654" s="13" t="n">
        <v>0.081411</v>
      </c>
      <c r="BF654" s="13" t="n">
        <v>0.110504</v>
      </c>
      <c r="BG654" s="13" t="n">
        <v>-0.106139</v>
      </c>
      <c r="BH654" s="13" t="n">
        <v>0.055452</v>
      </c>
      <c r="BI654" s="13" t="n">
        <v>0.161394</v>
      </c>
      <c r="BJ654" s="13" t="n">
        <v>-0.01105</v>
      </c>
      <c r="BM654" s="13" t="n">
        <v>0.054962</v>
      </c>
      <c r="BN654" s="13" t="n">
        <v>-0.008925</v>
      </c>
      <c r="BO654" s="13" t="n">
        <v>0.053871</v>
      </c>
      <c r="BP654" s="13" t="n">
        <v>0.063251</v>
      </c>
      <c r="BQ654" s="13" t="n">
        <v>-0.033897</v>
      </c>
      <c r="BR654" s="13" t="n">
        <v>0.001671</v>
      </c>
      <c r="BS654" s="13" t="n">
        <v>0.095437</v>
      </c>
      <c r="BT654" s="13" t="n">
        <v>0.018008</v>
      </c>
      <c r="BU654" s="13" t="n">
        <v>-0.004263</v>
      </c>
      <c r="BV654" s="13" t="n">
        <v>0.033434</v>
      </c>
      <c r="BW654" s="13" t="n">
        <v>0.050128</v>
      </c>
      <c r="BX654" s="13" t="n">
        <v>0.057761</v>
      </c>
      <c r="BY654" s="13" t="n">
        <v>0.008179</v>
      </c>
      <c r="BZ654" s="13" t="n">
        <v>0.014271</v>
      </c>
      <c r="CA654" s="13" t="n">
        <v>0.031948</v>
      </c>
      <c r="CB654" s="13" t="n">
        <v>0.041276</v>
      </c>
      <c r="CC654" s="13" t="n">
        <v>-0.062381</v>
      </c>
      <c r="CD654" s="13" t="n">
        <v>0.056413</v>
      </c>
      <c r="CE654" s="13" t="n">
        <v>-0.030068</v>
      </c>
      <c r="CF654" s="13" t="n">
        <v>0.052595</v>
      </c>
      <c r="CG654" s="13" t="n">
        <v>-0.063404</v>
      </c>
      <c r="CH654" s="13" t="n">
        <v>-0.043294</v>
      </c>
      <c r="CI654" s="13" t="n">
        <v>0.035373</v>
      </c>
      <c r="CJ654" s="13" t="n">
        <v>-0.092215</v>
      </c>
      <c r="CK654" s="13" t="n">
        <v>-0.003193</v>
      </c>
      <c r="CL654" s="13" t="n">
        <v>-0.055016</v>
      </c>
      <c r="CM654" s="13" t="n">
        <v>0.054082</v>
      </c>
      <c r="CN654" s="13" t="n">
        <v>-0.03048</v>
      </c>
      <c r="CO654" s="13" t="n">
        <v>-0.053718</v>
      </c>
      <c r="CP654" s="13" t="n">
        <v>0.074071</v>
      </c>
      <c r="CQ654" s="13" t="n">
        <v>0.066348</v>
      </c>
      <c r="CR654" s="13" t="n">
        <v>-0.037114</v>
      </c>
      <c r="CS654" s="13" t="n">
        <v>0.019238</v>
      </c>
      <c r="CT654" s="13" t="n">
        <v>-0.021663</v>
      </c>
      <c r="CU654" s="13" t="n">
        <v>0.032915</v>
      </c>
      <c r="CV654" s="13" t="n">
        <v>0.01434</v>
      </c>
      <c r="CW654" s="13" t="n">
        <v>-0.011454</v>
      </c>
      <c r="CX654" s="13" t="n">
        <v>0.054518</v>
      </c>
      <c r="CY654" s="13" t="n">
        <v>0.062584</v>
      </c>
      <c r="CZ654" s="13" t="n">
        <v>-0.00811</v>
      </c>
      <c r="DA654" s="13" t="n">
        <v>-0.043722</v>
      </c>
      <c r="DB654" s="13" t="n">
        <v>-0.049086</v>
      </c>
      <c r="DC654" s="13" t="n">
        <v>0.069409</v>
      </c>
      <c r="DD654" s="13" t="n">
        <v>0.047821</v>
      </c>
      <c r="DE654" s="13" t="n">
        <v>-0.005114</v>
      </c>
      <c r="DF654" s="13" t="n">
        <v>0.016618</v>
      </c>
      <c r="DG654" s="13" t="n">
        <v>0.064515</v>
      </c>
      <c r="DH654" s="13" t="n">
        <v>0.01242</v>
      </c>
      <c r="DI654" s="13" t="n">
        <v>0.040278</v>
      </c>
      <c r="DJ654" s="13" t="n">
        <v>0.01096</v>
      </c>
      <c r="DK654" s="13" t="n">
        <v>0.022329</v>
      </c>
      <c r="DL654" s="13" t="n">
        <v>0.038852</v>
      </c>
      <c r="DM654" s="13" t="n">
        <v>0.039933</v>
      </c>
      <c r="DN654" s="13" t="n">
        <v>-0.013064</v>
      </c>
      <c r="DO654" s="13" t="n">
        <v>0.053371</v>
      </c>
      <c r="DP654" s="13" t="n">
        <v>-0.048243</v>
      </c>
      <c r="DQ654" s="13" t="n">
        <v>0.078641</v>
      </c>
      <c r="DR654" s="13" t="n">
        <v>-0.01884</v>
      </c>
      <c r="DS654" s="13" t="n">
        <v>-0.04998</v>
      </c>
      <c r="DV654" s="13" t="n">
        <v>0.060166</v>
      </c>
      <c r="DW654" s="13" t="n">
        <v>0.013725</v>
      </c>
      <c r="DX654" s="13" t="n">
        <v>0.051247</v>
      </c>
      <c r="DY654" s="13" t="n">
        <v>0.043716</v>
      </c>
      <c r="DZ654" s="13" t="n">
        <v>-0.011563</v>
      </c>
      <c r="EA654" s="13" t="n">
        <v>-0.010968</v>
      </c>
      <c r="EB654" s="13" t="n">
        <v>0.107181</v>
      </c>
      <c r="EC654" s="13" t="n">
        <v>0.030363</v>
      </c>
      <c r="ED654" s="13" t="n">
        <v>-0.005163</v>
      </c>
      <c r="EE654" s="13" t="n">
        <v>0.036358</v>
      </c>
      <c r="EF654" s="13" t="n">
        <v>0.054406</v>
      </c>
      <c r="EG654" s="13" t="n">
        <v>0.037926</v>
      </c>
      <c r="EH654" s="13" t="n">
        <v>0.009424</v>
      </c>
      <c r="EI654" s="13" t="n">
        <v>0.005841</v>
      </c>
      <c r="EJ654" s="13" t="n">
        <v>0.007504</v>
      </c>
      <c r="EK654" s="13" t="n">
        <v>0.018091</v>
      </c>
      <c r="EL654" s="13" t="n">
        <v>-0.045445</v>
      </c>
      <c r="EM654" s="13" t="n">
        <v>0.054598</v>
      </c>
      <c r="EN654" s="13" t="n">
        <v>-0.036521</v>
      </c>
      <c r="EO654" s="13" t="n">
        <v>0.062596</v>
      </c>
      <c r="EP654" s="13" t="n">
        <v>-0.052353</v>
      </c>
      <c r="EQ654" s="13" t="n">
        <v>-0.01718</v>
      </c>
      <c r="ER654" s="13" t="n">
        <v>0.02918</v>
      </c>
      <c r="ES654" s="13" t="n">
        <v>-0.064922</v>
      </c>
      <c r="ET654" s="13" t="n">
        <v>0.00681</v>
      </c>
      <c r="EU654" s="13" t="n">
        <v>-0.072194</v>
      </c>
      <c r="EV654" s="13" t="n">
        <v>0.087506</v>
      </c>
      <c r="EW654" s="13" t="n">
        <v>-0.022641</v>
      </c>
      <c r="EX654" s="13" t="n">
        <v>-0.065037</v>
      </c>
      <c r="EY654" s="13" t="n">
        <v>0.097577</v>
      </c>
      <c r="EZ654" s="13" t="n">
        <v>0.065188</v>
      </c>
      <c r="FA654" s="13" t="n">
        <v>-0.052193</v>
      </c>
      <c r="FB654" s="13" t="n">
        <v>0.04789</v>
      </c>
      <c r="FC654" s="13" t="n">
        <v>-0.022741</v>
      </c>
      <c r="FD654" s="13" t="n">
        <v>0.007548</v>
      </c>
      <c r="FE654" s="13" t="n">
        <v>0.004502</v>
      </c>
      <c r="FF654" s="13" t="n">
        <v>-0.023821</v>
      </c>
      <c r="FG654" s="13" t="n">
        <v>0.074965</v>
      </c>
      <c r="FH654" s="13" t="n">
        <v>0.043995</v>
      </c>
      <c r="FI654" s="13" t="n">
        <v>-0.029982</v>
      </c>
      <c r="FJ654" s="13" t="n">
        <v>-0.049891</v>
      </c>
      <c r="FK654" s="13" t="n">
        <v>-0.058507</v>
      </c>
      <c r="FL654" s="13" t="n">
        <v>0.075235</v>
      </c>
      <c r="FM654" s="13" t="n">
        <v>0.064448</v>
      </c>
      <c r="FN654" s="13" t="n">
        <v>-0.021101</v>
      </c>
      <c r="FO654" s="13" t="n">
        <v>0.051823</v>
      </c>
      <c r="FP654" s="13" t="n">
        <v>0.054538</v>
      </c>
      <c r="FQ654" s="13" t="n">
        <v>-0.026294</v>
      </c>
      <c r="FR654" s="13" t="n">
        <v>0.028052</v>
      </c>
      <c r="FS654" s="13" t="n">
        <v>-0.019401</v>
      </c>
      <c r="FT654" s="13" t="n">
        <v>0.049667</v>
      </c>
      <c r="FU654" s="13" t="n">
        <v>0.019289</v>
      </c>
      <c r="FV654" s="13" t="n">
        <v>0.028512</v>
      </c>
      <c r="FW654" s="13" t="n">
        <v>-0.005521</v>
      </c>
      <c r="FX654" s="13" t="n">
        <v>0.068438</v>
      </c>
      <c r="FY654" s="13" t="n">
        <v>-0.070851</v>
      </c>
      <c r="FZ654" s="13" t="n">
        <v>0.047296</v>
      </c>
      <c r="GA654" s="13" t="n">
        <v>-0.021506</v>
      </c>
      <c r="GB654" s="13" t="n">
        <v>-0.026357</v>
      </c>
    </row>
    <row r="655" customFormat="false" ht="15" hidden="false" customHeight="false" outlineLevel="0" collapsed="false">
      <c r="B655" s="8" t="str">
        <f aca="false">Deals!B655</f>
        <v>Cornerstone OnDemand Inc</v>
      </c>
      <c r="C655" s="12" t="n">
        <v>1</v>
      </c>
      <c r="D655" s="13" t="n">
        <v>0.151669</v>
      </c>
      <c r="E655" s="13" t="n">
        <v>-0.002329</v>
      </c>
      <c r="F655" s="13" t="n">
        <v>-0.079098</v>
      </c>
      <c r="G655" s="13" t="n">
        <v>-0.006759</v>
      </c>
      <c r="H655" s="13" t="n">
        <v>0.030904</v>
      </c>
      <c r="I655" s="13" t="n">
        <v>0.044829</v>
      </c>
      <c r="J655" s="13" t="n">
        <v>0.162148</v>
      </c>
      <c r="K655" s="13" t="n">
        <v>-0.002492</v>
      </c>
      <c r="L655" s="13" t="n">
        <v>-0.071299</v>
      </c>
      <c r="M655" s="13" t="n">
        <v>0.235208</v>
      </c>
      <c r="N655" s="13" t="n">
        <v>-0.137371</v>
      </c>
      <c r="O655" s="13" t="n">
        <v>0.015718</v>
      </c>
      <c r="P655" s="13" t="n">
        <v>-0.006664</v>
      </c>
      <c r="Q655" s="13" t="n">
        <v>0.173073</v>
      </c>
      <c r="R655" s="13" t="n">
        <v>-0.07057</v>
      </c>
      <c r="S655" s="13" t="n">
        <v>0.195244</v>
      </c>
      <c r="T655" s="13" t="n">
        <v>-0.000698</v>
      </c>
      <c r="U655" s="13" t="n">
        <v>0.046626</v>
      </c>
      <c r="V655" s="13" t="n">
        <v>-0.08576</v>
      </c>
      <c r="W655" s="13" t="n">
        <v>0.000968</v>
      </c>
      <c r="X655" s="13" t="n">
        <v>-0.142109</v>
      </c>
      <c r="Y655" s="13" t="n">
        <v>-0.007716</v>
      </c>
      <c r="Z655" s="13" t="n">
        <v>0.017833</v>
      </c>
      <c r="AA655" s="13" t="n">
        <v>-0.117955</v>
      </c>
      <c r="AB655" s="13" t="n">
        <v>-0.053077</v>
      </c>
      <c r="AC655" s="13" t="n">
        <v>-0.044319</v>
      </c>
      <c r="AD655" s="13" t="n">
        <v>0.116268</v>
      </c>
      <c r="AE655" s="13" t="n">
        <v>-0.038541</v>
      </c>
      <c r="AF655" s="13" t="n">
        <v>-0.088512</v>
      </c>
      <c r="AG655" s="13" t="n">
        <v>0.034639</v>
      </c>
      <c r="AH655" s="13" t="n">
        <v>0.031372</v>
      </c>
      <c r="AI655" s="13" t="n">
        <v>-0.043533</v>
      </c>
      <c r="AJ655" s="13" t="n">
        <v>0.106176</v>
      </c>
      <c r="AK655" s="13" t="n">
        <v>-0.003618</v>
      </c>
      <c r="AL655" s="13" t="n">
        <v>-0.008652</v>
      </c>
      <c r="AM655" s="13" t="n">
        <v>-0.032515</v>
      </c>
      <c r="AN655" s="13" t="n">
        <v>0.010489</v>
      </c>
      <c r="AO655" s="13" t="n">
        <v>0.068229</v>
      </c>
      <c r="AP655" s="13" t="n">
        <v>0.053331</v>
      </c>
      <c r="AQ655" s="13" t="n">
        <v>-0.053394</v>
      </c>
      <c r="AR655" s="13" t="n">
        <v>-0.058727</v>
      </c>
      <c r="AS655" s="13" t="n">
        <v>-0.073528</v>
      </c>
      <c r="AT655" s="13" t="n">
        <v>0.111124</v>
      </c>
      <c r="AU655" s="13" t="n">
        <v>0.103291</v>
      </c>
      <c r="AV655" s="13" t="n">
        <v>-0.042161</v>
      </c>
      <c r="AW655" s="13" t="n">
        <v>0.032515</v>
      </c>
      <c r="AX655" s="13" t="n">
        <v>0.006384</v>
      </c>
      <c r="AY655" s="13" t="n">
        <v>-0.06286</v>
      </c>
      <c r="AZ655" s="13" t="n">
        <v>0.046483</v>
      </c>
      <c r="BA655" s="13" t="n">
        <v>0.028059</v>
      </c>
      <c r="BB655" s="13" t="n">
        <v>0.064974</v>
      </c>
      <c r="BC655" s="13" t="n">
        <v>-0.001472</v>
      </c>
      <c r="BD655" s="13" t="n">
        <v>0.042635</v>
      </c>
      <c r="BE655" s="13" t="n">
        <v>-0.016588</v>
      </c>
      <c r="BF655" s="13" t="n">
        <v>0.102793</v>
      </c>
      <c r="BG655" s="13" t="n">
        <v>-0.079478</v>
      </c>
      <c r="BH655" s="13" t="n">
        <v>0.053794</v>
      </c>
      <c r="BI655" s="13" t="n">
        <v>-0.056928</v>
      </c>
      <c r="BJ655" s="13" t="n">
        <v>-0.07451</v>
      </c>
      <c r="BM655" s="13" t="n">
        <v>0.124257</v>
      </c>
      <c r="BN655" s="13" t="n">
        <v>0.046007</v>
      </c>
      <c r="BO655" s="13" t="n">
        <v>0.011045</v>
      </c>
      <c r="BP655" s="13" t="n">
        <v>0.084196</v>
      </c>
      <c r="BQ655" s="13" t="n">
        <v>-0.031087</v>
      </c>
      <c r="BR655" s="13" t="n">
        <v>0.030388</v>
      </c>
      <c r="BS655" s="13" t="n">
        <v>0.207556</v>
      </c>
      <c r="BT655" s="13" t="n">
        <v>0.12645</v>
      </c>
      <c r="BU655" s="13" t="n">
        <v>0.024415</v>
      </c>
      <c r="BV655" s="13" t="n">
        <v>-0.000483</v>
      </c>
      <c r="BW655" s="13" t="n">
        <v>-0.047837</v>
      </c>
      <c r="BX655" s="13" t="n">
        <v>0.02869</v>
      </c>
      <c r="BY655" s="13" t="n">
        <v>-0.033421</v>
      </c>
      <c r="BZ655" s="13" t="n">
        <v>0.054695</v>
      </c>
      <c r="CA655" s="13" t="n">
        <v>-0.02501</v>
      </c>
      <c r="CB655" s="13" t="n">
        <v>0.019022</v>
      </c>
      <c r="CC655" s="13" t="n">
        <v>-0.038561</v>
      </c>
      <c r="CD655" s="13" t="n">
        <v>0.046626</v>
      </c>
      <c r="CE655" s="13" t="n">
        <v>-0.08576</v>
      </c>
      <c r="CF655" s="13" t="n">
        <v>0.000968</v>
      </c>
      <c r="CG655" s="13" t="n">
        <v>-0.142109</v>
      </c>
      <c r="CH655" s="13" t="n">
        <v>-0.007716</v>
      </c>
      <c r="CI655" s="13" t="n">
        <v>0.017833</v>
      </c>
      <c r="CJ655" s="13" t="n">
        <v>-0.117955</v>
      </c>
      <c r="CK655" s="13" t="n">
        <v>-0.053077</v>
      </c>
      <c r="CL655" s="13" t="n">
        <v>-0.044319</v>
      </c>
      <c r="CM655" s="13" t="n">
        <v>0.116268</v>
      </c>
      <c r="CN655" s="13" t="n">
        <v>-0.038541</v>
      </c>
      <c r="CO655" s="13" t="n">
        <v>-0.088512</v>
      </c>
      <c r="CP655" s="13" t="n">
        <v>0.034639</v>
      </c>
      <c r="CQ655" s="13" t="n">
        <v>0.031372</v>
      </c>
      <c r="CR655" s="13" t="n">
        <v>-0.043533</v>
      </c>
      <c r="CS655" s="13" t="n">
        <v>0.106176</v>
      </c>
      <c r="CT655" s="13" t="n">
        <v>-0.003618</v>
      </c>
      <c r="CU655" s="13" t="n">
        <v>-0.008652</v>
      </c>
      <c r="CV655" s="13" t="n">
        <v>-0.032515</v>
      </c>
      <c r="CW655" s="13" t="n">
        <v>0.010489</v>
      </c>
      <c r="CX655" s="13" t="n">
        <v>0.068229</v>
      </c>
      <c r="CY655" s="13" t="n">
        <v>0.053331</v>
      </c>
      <c r="CZ655" s="13" t="n">
        <v>-0.053394</v>
      </c>
      <c r="DA655" s="13" t="n">
        <v>-0.058727</v>
      </c>
      <c r="DB655" s="13" t="n">
        <v>-0.073528</v>
      </c>
      <c r="DC655" s="13" t="n">
        <v>0.111124</v>
      </c>
      <c r="DD655" s="13" t="n">
        <v>0.103291</v>
      </c>
      <c r="DE655" s="13" t="n">
        <v>-0.042161</v>
      </c>
      <c r="DF655" s="13" t="n">
        <v>0.032515</v>
      </c>
      <c r="DG655" s="13" t="n">
        <v>0.006384</v>
      </c>
      <c r="DH655" s="13" t="n">
        <v>-0.06286</v>
      </c>
      <c r="DI655" s="13" t="n">
        <v>0.046483</v>
      </c>
      <c r="DJ655" s="13" t="n">
        <v>0.028059</v>
      </c>
      <c r="DK655" s="13" t="n">
        <v>0.064974</v>
      </c>
      <c r="DL655" s="13" t="n">
        <v>-0.001472</v>
      </c>
      <c r="DM655" s="13" t="n">
        <v>0.042635</v>
      </c>
      <c r="DN655" s="13" t="n">
        <v>-0.016588</v>
      </c>
      <c r="DO655" s="13" t="n">
        <v>0.102793</v>
      </c>
      <c r="DP655" s="13" t="n">
        <v>-0.079478</v>
      </c>
      <c r="DQ655" s="13" t="n">
        <v>0.053794</v>
      </c>
      <c r="DR655" s="13" t="n">
        <v>-0.056928</v>
      </c>
      <c r="DS655" s="13" t="n">
        <v>-0.07451</v>
      </c>
      <c r="DV655" s="13" t="n">
        <v>0.118762</v>
      </c>
      <c r="DW655" s="13" t="n">
        <v>0.046814</v>
      </c>
      <c r="DX655" s="13" t="n">
        <v>0.008228</v>
      </c>
      <c r="DY655" s="13" t="n">
        <v>0.084717</v>
      </c>
      <c r="DZ655" s="13" t="n">
        <v>-0.030373</v>
      </c>
      <c r="EA655" s="13" t="n">
        <v>0.034269</v>
      </c>
      <c r="EB655" s="13" t="n">
        <v>0.21392</v>
      </c>
      <c r="EC655" s="13" t="n">
        <v>0.129432</v>
      </c>
      <c r="ED655" s="13" t="n">
        <v>0.017059</v>
      </c>
      <c r="EE655" s="13" t="n">
        <v>0.021424</v>
      </c>
      <c r="EF655" s="13" t="n">
        <v>-0.036464</v>
      </c>
      <c r="EG655" s="13" t="n">
        <v>0.030769</v>
      </c>
      <c r="EH655" s="13" t="n">
        <v>-0.028421</v>
      </c>
      <c r="EI655" s="13" t="n">
        <v>0.061708</v>
      </c>
      <c r="EJ655" s="13" t="n">
        <v>-0.023545</v>
      </c>
      <c r="EK655" s="13" t="n">
        <v>0.015868</v>
      </c>
      <c r="EL655" s="13" t="n">
        <v>-0.039964</v>
      </c>
      <c r="EM655" s="13" t="n">
        <v>0.047113</v>
      </c>
      <c r="EN655" s="13" t="n">
        <v>-0.084736</v>
      </c>
      <c r="EO655" s="13" t="n">
        <v>-0.003415</v>
      </c>
      <c r="EP655" s="13" t="n">
        <v>-0.141596</v>
      </c>
      <c r="EQ655" s="13" t="n">
        <v>-0.016339</v>
      </c>
      <c r="ER655" s="13" t="n">
        <v>0.004296</v>
      </c>
      <c r="ES655" s="13" t="n">
        <v>-0.138311</v>
      </c>
      <c r="ET655" s="13" t="n">
        <v>-0.045222</v>
      </c>
      <c r="EU655" s="13" t="n">
        <v>-0.046504</v>
      </c>
      <c r="EV655" s="13" t="n">
        <v>0.116767</v>
      </c>
      <c r="EW655" s="13" t="n">
        <v>-0.030875</v>
      </c>
      <c r="EX655" s="13" t="n">
        <v>-0.092886</v>
      </c>
      <c r="EY655" s="13" t="n">
        <v>0.038196</v>
      </c>
      <c r="EZ655" s="13" t="n">
        <v>0.031364</v>
      </c>
      <c r="FA655" s="13" t="n">
        <v>-0.050589</v>
      </c>
      <c r="FB655" s="13" t="n">
        <v>0.12749</v>
      </c>
      <c r="FC655" s="13" t="n">
        <v>-0.008377</v>
      </c>
      <c r="FD655" s="13" t="n">
        <v>-0.018392</v>
      </c>
      <c r="FE655" s="13" t="n">
        <v>-0.031244</v>
      </c>
      <c r="FF655" s="13" t="n">
        <v>0.024876</v>
      </c>
      <c r="FG655" s="13" t="n">
        <v>0.074528</v>
      </c>
      <c r="FH655" s="13" t="n">
        <v>0.058153</v>
      </c>
      <c r="FI655" s="13" t="n">
        <v>-0.055866</v>
      </c>
      <c r="FJ655" s="13" t="n">
        <v>-0.061774</v>
      </c>
      <c r="FK655" s="13" t="n">
        <v>-0.07758</v>
      </c>
      <c r="FL655" s="13" t="n">
        <v>0.128905</v>
      </c>
      <c r="FM655" s="13" t="n">
        <v>0.115622</v>
      </c>
      <c r="FN655" s="13" t="n">
        <v>-0.04519</v>
      </c>
      <c r="FO655" s="13" t="n">
        <v>0.029184</v>
      </c>
      <c r="FP655" s="13" t="n">
        <v>0.003445</v>
      </c>
      <c r="FQ655" s="13" t="n">
        <v>-0.066565</v>
      </c>
      <c r="FR655" s="13" t="n">
        <v>0.07274</v>
      </c>
      <c r="FS655" s="13" t="n">
        <v>0.026772</v>
      </c>
      <c r="FT655" s="13" t="n">
        <v>0.068904</v>
      </c>
      <c r="FU655" s="13" t="n">
        <v>-0.001826</v>
      </c>
      <c r="FV655" s="13" t="n">
        <v>0.034451</v>
      </c>
      <c r="FW655" s="13" t="n">
        <v>-0.012354</v>
      </c>
      <c r="FX655" s="13" t="n">
        <v>0.129517</v>
      </c>
      <c r="FY655" s="13" t="n">
        <v>-0.079792</v>
      </c>
      <c r="FZ655" s="13" t="n">
        <v>0.048261</v>
      </c>
      <c r="GA655" s="13" t="n">
        <v>-0.057773</v>
      </c>
      <c r="GB655" s="13" t="n">
        <v>-0.075988</v>
      </c>
    </row>
    <row r="656" customFormat="false" ht="15" hidden="false" customHeight="false" outlineLevel="0" collapsed="false">
      <c r="B656" s="8" t="str">
        <f aca="false">Deals!B656</f>
        <v>Novavax, Inc.</v>
      </c>
      <c r="C656" s="12" t="n">
        <v>1</v>
      </c>
      <c r="D656" s="13" t="n">
        <v>0.810382</v>
      </c>
      <c r="E656" s="13" t="n">
        <v>0.716857</v>
      </c>
      <c r="F656" s="13" t="n">
        <v>-0.228931</v>
      </c>
      <c r="G656" s="13" t="n">
        <v>-0.018035</v>
      </c>
      <c r="H656" s="13" t="n">
        <v>-0.255099</v>
      </c>
      <c r="I656" s="13" t="n">
        <v>0.72841</v>
      </c>
      <c r="J656" s="13" t="n">
        <v>-0.200645</v>
      </c>
      <c r="K656" s="13" t="n">
        <v>0.981347</v>
      </c>
      <c r="L656" s="13" t="n">
        <v>0.046574</v>
      </c>
      <c r="M656" s="13" t="n">
        <v>-0.215889</v>
      </c>
      <c r="N656" s="13" t="n">
        <v>0.306767</v>
      </c>
      <c r="O656" s="13" t="n">
        <v>-0.376947</v>
      </c>
      <c r="P656" s="13" t="n">
        <v>0.43822</v>
      </c>
      <c r="Q656" s="13" t="n">
        <v>-0.155339</v>
      </c>
      <c r="R656" s="13" t="n">
        <v>0.330173</v>
      </c>
      <c r="S656" s="13" t="n">
        <v>-0.130921</v>
      </c>
      <c r="T656" s="13" t="n">
        <v>-0.28209</v>
      </c>
      <c r="U656" s="13" t="n">
        <v>0.401801</v>
      </c>
      <c r="V656" s="13" t="n">
        <v>-0.314241</v>
      </c>
      <c r="W656" s="13" t="n">
        <v>-0.345076</v>
      </c>
      <c r="X656" s="13" t="n">
        <v>-0.110245</v>
      </c>
      <c r="Y656" s="13" t="n">
        <v>-0.116589</v>
      </c>
      <c r="Z656" s="13" t="n">
        <v>-0.388052</v>
      </c>
      <c r="AA656" s="13" t="n">
        <v>0.227646</v>
      </c>
      <c r="AB656" s="13" t="n">
        <v>-0.070486</v>
      </c>
      <c r="AC656" s="13" t="n">
        <v>0.059887</v>
      </c>
      <c r="AD656" s="13" t="n">
        <v>-0.393873</v>
      </c>
      <c r="AE656" s="13" t="n">
        <v>-0.449153</v>
      </c>
      <c r="AF656" s="13" t="n">
        <v>0.223626</v>
      </c>
      <c r="AG656" s="13" t="n">
        <v>-0.259542</v>
      </c>
      <c r="AH656" s="13" t="n">
        <v>-0.376592</v>
      </c>
      <c r="AI656" s="13" t="n">
        <v>0.061284</v>
      </c>
      <c r="AJ656" s="13" t="n">
        <v>-0.151237</v>
      </c>
      <c r="AK656" s="13" t="n">
        <v>-0.25162</v>
      </c>
      <c r="AL656" s="13" t="n">
        <v>0.106782</v>
      </c>
      <c r="AM656" s="13" t="n">
        <v>0.049544</v>
      </c>
      <c r="AN656" s="13" t="n">
        <v>-0.077019</v>
      </c>
      <c r="AO656" s="13" t="n">
        <v>0.248991</v>
      </c>
      <c r="AP656" s="13" t="n">
        <v>-0.137931</v>
      </c>
      <c r="AQ656" s="13" t="n">
        <v>-0.095</v>
      </c>
      <c r="AR656" s="13" t="n">
        <v>-0.08011</v>
      </c>
      <c r="AS656" s="13" t="n">
        <v>-0.174174</v>
      </c>
      <c r="AT656" s="13" t="n">
        <v>-0.127273</v>
      </c>
      <c r="AU656" s="13" t="n">
        <v>-0.166667</v>
      </c>
      <c r="AV656" s="13" t="n">
        <v>0.235</v>
      </c>
      <c r="AW656" s="13" t="n">
        <v>-0.032389</v>
      </c>
      <c r="AX656" s="13" t="n">
        <v>-0.094142</v>
      </c>
      <c r="AY656" s="13" t="n">
        <v>2.471132</v>
      </c>
      <c r="AZ656" s="13" t="n">
        <v>-0.157685</v>
      </c>
      <c r="BA656" s="13" t="n">
        <v>0.011848</v>
      </c>
      <c r="BB656" s="13" t="n">
        <v>-0.033568</v>
      </c>
      <c r="BC656" s="13" t="n">
        <v>0.020194</v>
      </c>
      <c r="BD656" s="13" t="n">
        <v>-0.239113</v>
      </c>
      <c r="BE656" s="13" t="n">
        <v>-0.092612</v>
      </c>
      <c r="BF656" s="13" t="n">
        <v>-0.077982</v>
      </c>
      <c r="BG656" s="13" t="n">
        <v>0.080846</v>
      </c>
      <c r="BH656" s="13" t="n">
        <v>-0.041427</v>
      </c>
      <c r="BI656" s="13" t="n">
        <v>-0.230492</v>
      </c>
      <c r="BM656" s="13" t="n">
        <v>0.05686</v>
      </c>
      <c r="BN656" s="13" t="n">
        <v>0.007253</v>
      </c>
      <c r="BO656" s="13" t="n">
        <v>0.079862</v>
      </c>
      <c r="BP656" s="13" t="n">
        <v>0.003401</v>
      </c>
      <c r="BQ656" s="13" t="n">
        <v>-0.019809</v>
      </c>
      <c r="BR656" s="13" t="n">
        <v>0.214791</v>
      </c>
      <c r="BS656" s="13" t="n">
        <v>0.115065</v>
      </c>
      <c r="BT656" s="13" t="n">
        <v>0.116678</v>
      </c>
      <c r="BU656" s="13" t="n">
        <v>0.040745</v>
      </c>
      <c r="BV656" s="13" t="n">
        <v>-0.048473</v>
      </c>
      <c r="BW656" s="13" t="n">
        <v>0.032353</v>
      </c>
      <c r="BX656" s="13" t="n">
        <v>-0.025949</v>
      </c>
      <c r="BY656" s="13" t="n">
        <v>0.06983</v>
      </c>
      <c r="BZ656" s="13" t="n">
        <v>-0.075376</v>
      </c>
      <c r="CA656" s="13" t="n">
        <v>0.020545</v>
      </c>
      <c r="CB656" s="13" t="n">
        <v>-0.052806</v>
      </c>
      <c r="CC656" s="13" t="n">
        <v>0.024457</v>
      </c>
      <c r="CD656" s="13" t="n">
        <v>-0.080613</v>
      </c>
      <c r="CE656" s="13" t="n">
        <v>-0.005266</v>
      </c>
      <c r="CF656" s="13" t="n">
        <v>-0.163775</v>
      </c>
      <c r="CG656" s="13" t="n">
        <v>-0.001611</v>
      </c>
      <c r="CH656" s="13" t="n">
        <v>0.012199</v>
      </c>
      <c r="CI656" s="13" t="n">
        <v>-0.180685</v>
      </c>
      <c r="CJ656" s="13" t="n">
        <v>-0.032766</v>
      </c>
      <c r="CK656" s="13" t="n">
        <v>-0.019338</v>
      </c>
      <c r="CL656" s="13" t="n">
        <v>0.128546</v>
      </c>
      <c r="CM656" s="13" t="n">
        <v>0.036743</v>
      </c>
      <c r="CN656" s="13" t="n">
        <v>-0.088022</v>
      </c>
      <c r="CO656" s="13" t="n">
        <v>0.076143</v>
      </c>
      <c r="CP656" s="13" t="n">
        <v>-0.002315</v>
      </c>
      <c r="CQ656" s="13" t="n">
        <v>-0.050589</v>
      </c>
      <c r="CR656" s="13" t="n">
        <v>0.141421</v>
      </c>
      <c r="CS656" s="13" t="n">
        <v>-0.040665</v>
      </c>
      <c r="CT656" s="13" t="n">
        <v>-0.034632</v>
      </c>
      <c r="CU656" s="13" t="n">
        <v>-0.027967</v>
      </c>
      <c r="CV656" s="13" t="n">
        <v>0.012513</v>
      </c>
      <c r="CW656" s="13" t="n">
        <v>0.070349</v>
      </c>
      <c r="CX656" s="13" t="n">
        <v>0.041532</v>
      </c>
      <c r="CY656" s="13" t="n">
        <v>-0.071954</v>
      </c>
      <c r="CZ656" s="13" t="n">
        <v>-0.091371</v>
      </c>
      <c r="DA656" s="13" t="n">
        <v>-0.101457</v>
      </c>
      <c r="DB656" s="13" t="n">
        <v>0.108746</v>
      </c>
      <c r="DC656" s="13" t="n">
        <v>0.122171</v>
      </c>
      <c r="DD656" s="13" t="n">
        <v>-0.039346</v>
      </c>
      <c r="DE656" s="13" t="n">
        <v>0.094637</v>
      </c>
      <c r="DF656" s="13" t="n">
        <v>0.003944</v>
      </c>
      <c r="DG656" s="13" t="n">
        <v>-0.069152</v>
      </c>
      <c r="DH656" s="13" t="n">
        <v>0.019278</v>
      </c>
      <c r="DI656" s="13" t="n">
        <v>-0.016837</v>
      </c>
      <c r="DJ656" s="13" t="n">
        <v>0.075097</v>
      </c>
      <c r="DK656" s="13" t="n">
        <v>0.006764</v>
      </c>
      <c r="DL656" s="13" t="n">
        <v>0.000931</v>
      </c>
      <c r="DM656" s="13" t="n">
        <v>-0.008068</v>
      </c>
      <c r="DN656" s="13" t="n">
        <v>0.14058</v>
      </c>
      <c r="DO656" s="13" t="n">
        <v>-0.041389</v>
      </c>
      <c r="DP656" s="13" t="n">
        <v>0.005532</v>
      </c>
      <c r="DQ656" s="13" t="n">
        <v>-0.084494</v>
      </c>
      <c r="DR656" s="13" t="n">
        <v>-0.082801</v>
      </c>
      <c r="DV656" s="13" t="n">
        <v>0.060359</v>
      </c>
      <c r="DW656" s="13" t="n">
        <v>0.001874</v>
      </c>
      <c r="DX656" s="13" t="n">
        <v>0.087533</v>
      </c>
      <c r="DY656" s="13" t="n">
        <v>-0.011573</v>
      </c>
      <c r="DZ656" s="13" t="n">
        <v>-0.028636</v>
      </c>
      <c r="EA656" s="13" t="n">
        <v>0.206308</v>
      </c>
      <c r="EB656" s="13" t="n">
        <v>0.094331</v>
      </c>
      <c r="EC656" s="13" t="n">
        <v>0.112618</v>
      </c>
      <c r="ED656" s="13" t="n">
        <v>0.051624</v>
      </c>
      <c r="EE656" s="13" t="n">
        <v>-0.046095</v>
      </c>
      <c r="EF656" s="13" t="n">
        <v>0.028573</v>
      </c>
      <c r="EG656" s="13" t="n">
        <v>-0.026132</v>
      </c>
      <c r="EH656" s="13" t="n">
        <v>0.06635</v>
      </c>
      <c r="EI656" s="13" t="n">
        <v>-0.076813</v>
      </c>
      <c r="EJ656" s="13" t="n">
        <v>0.018217</v>
      </c>
      <c r="EK656" s="13" t="n">
        <v>-0.053317</v>
      </c>
      <c r="EL656" s="13" t="n">
        <v>0.021146</v>
      </c>
      <c r="EM656" s="13" t="n">
        <v>-0.091985</v>
      </c>
      <c r="EN656" s="13" t="n">
        <v>-0.014805</v>
      </c>
      <c r="EO656" s="13" t="n">
        <v>-0.173369</v>
      </c>
      <c r="EP656" s="13" t="n">
        <v>-0.012789</v>
      </c>
      <c r="EQ656" s="13" t="n">
        <v>0.018464</v>
      </c>
      <c r="ER656" s="13" t="n">
        <v>-0.198696</v>
      </c>
      <c r="ES656" s="13" t="n">
        <v>-0.057167</v>
      </c>
      <c r="ET656" s="13" t="n">
        <v>-0.02625</v>
      </c>
      <c r="EU656" s="13" t="n">
        <v>0.129928</v>
      </c>
      <c r="EV656" s="13" t="n">
        <v>0.030138</v>
      </c>
      <c r="EW656" s="13" t="n">
        <v>-0.081445</v>
      </c>
      <c r="EX656" s="13" t="n">
        <v>0.087294</v>
      </c>
      <c r="EY656" s="13" t="n">
        <v>-0.006501</v>
      </c>
      <c r="EZ656" s="13" t="n">
        <v>-0.051629</v>
      </c>
      <c r="FA656" s="13" t="n">
        <v>0.164361</v>
      </c>
      <c r="FB656" s="13" t="n">
        <v>-0.049102</v>
      </c>
      <c r="FC656" s="13" t="n">
        <v>-0.042333</v>
      </c>
      <c r="FD656" s="13" t="n">
        <v>-0.043651</v>
      </c>
      <c r="FE656" s="13" t="n">
        <v>0.027983</v>
      </c>
      <c r="FF656" s="13" t="n">
        <v>0.075292</v>
      </c>
      <c r="FG656" s="13" t="n">
        <v>0.041174</v>
      </c>
      <c r="FH656" s="13" t="n">
        <v>-0.071456</v>
      </c>
      <c r="FI656" s="13" t="n">
        <v>-0.098155</v>
      </c>
      <c r="FJ656" s="13" t="n">
        <v>-0.110132</v>
      </c>
      <c r="FK656" s="13" t="n">
        <v>0.107279</v>
      </c>
      <c r="FL656" s="13" t="n">
        <v>0.142226</v>
      </c>
      <c r="FM656" s="13" t="n">
        <v>-0.046726</v>
      </c>
      <c r="FN656" s="13" t="n">
        <v>0.099012</v>
      </c>
      <c r="FO656" s="13" t="n">
        <v>-0.006566</v>
      </c>
      <c r="FP656" s="13" t="n">
        <v>-0.088553</v>
      </c>
      <c r="FQ656" s="13" t="n">
        <v>0.04379</v>
      </c>
      <c r="FR656" s="13" t="n">
        <v>-0.01381</v>
      </c>
      <c r="FS656" s="13" t="n">
        <v>0.076992</v>
      </c>
      <c r="FT656" s="13" t="n">
        <v>-0.007169</v>
      </c>
      <c r="FU656" s="13" t="n">
        <v>-0.005011</v>
      </c>
      <c r="FV656" s="13" t="n">
        <v>-0.001446</v>
      </c>
      <c r="FW656" s="13" t="n">
        <v>0.13118</v>
      </c>
      <c r="FX656" s="13" t="n">
        <v>-0.044324</v>
      </c>
      <c r="FY656" s="13" t="n">
        <v>0.027517</v>
      </c>
      <c r="FZ656" s="13" t="n">
        <v>-0.087576</v>
      </c>
      <c r="GA656" s="13" t="n">
        <v>-0.080425</v>
      </c>
    </row>
    <row r="657" customFormat="false" ht="15" hidden="false" customHeight="false" outlineLevel="0" collapsed="false">
      <c r="B657" s="8" t="str">
        <f aca="false">Deals!B657</f>
        <v>ModivCare Inc.</v>
      </c>
      <c r="C657" s="12" t="n">
        <v>1</v>
      </c>
      <c r="D657" s="13" t="n">
        <v>-0.019752</v>
      </c>
      <c r="E657" s="13" t="n">
        <v>0.026613</v>
      </c>
      <c r="F657" s="13" t="n">
        <v>0.142945</v>
      </c>
      <c r="G657" s="13" t="n">
        <v>0.003456</v>
      </c>
      <c r="H657" s="13" t="n">
        <v>0.265203</v>
      </c>
      <c r="I657" s="13" t="n">
        <v>0.155168</v>
      </c>
      <c r="J657" s="13" t="n">
        <v>0.020915</v>
      </c>
      <c r="K657" s="13" t="n">
        <v>0.143836</v>
      </c>
      <c r="L657" s="13" t="n">
        <v>-0.191146</v>
      </c>
      <c r="M657" s="13" t="n">
        <v>0.154842</v>
      </c>
      <c r="N657" s="13" t="n">
        <v>-0.05428</v>
      </c>
      <c r="O657" s="13" t="n">
        <v>0.051042</v>
      </c>
      <c r="P657" s="13" t="n">
        <v>0.155131</v>
      </c>
      <c r="Q657" s="13" t="n">
        <v>-0.000412</v>
      </c>
      <c r="R657" s="13" t="n">
        <v>0.160353</v>
      </c>
      <c r="S657" s="13" t="n">
        <v>-0.079286</v>
      </c>
      <c r="T657" s="13" t="n">
        <v>-0.103788</v>
      </c>
      <c r="U657" s="13" t="n">
        <v>-0.158137</v>
      </c>
      <c r="V657" s="13" t="n">
        <v>0.082172</v>
      </c>
      <c r="W657" s="13" t="n">
        <v>-0.218221</v>
      </c>
      <c r="X657" s="13" t="n">
        <v>0.017856</v>
      </c>
      <c r="Y657" s="13" t="n">
        <v>-0.022119</v>
      </c>
      <c r="Z657" s="13" t="n">
        <v>-0.098969</v>
      </c>
      <c r="AA657" s="13" t="n">
        <v>-0.082139</v>
      </c>
      <c r="AB657" s="13" t="n">
        <v>-0.114534</v>
      </c>
      <c r="AC657" s="13" t="n">
        <v>0.181065</v>
      </c>
      <c r="AD657" s="13" t="n">
        <v>0.085371</v>
      </c>
      <c r="AE657" s="13" t="n">
        <v>-0.079764</v>
      </c>
      <c r="AF657" s="13" t="n">
        <v>-0.024478</v>
      </c>
      <c r="AG657" s="13" t="n">
        <v>-0.208145</v>
      </c>
      <c r="AH657" s="13" t="n">
        <v>0.165325</v>
      </c>
      <c r="AI657" s="13" t="n">
        <v>0.195364</v>
      </c>
      <c r="AJ657" s="13" t="n">
        <v>-0.084561</v>
      </c>
      <c r="AK657" s="13" t="n">
        <v>-0.143701</v>
      </c>
      <c r="AL657" s="13" t="n">
        <v>-0.243578</v>
      </c>
      <c r="AM657" s="13" t="n">
        <v>-0.293553</v>
      </c>
      <c r="AN657" s="13" t="n">
        <v>0.006232</v>
      </c>
      <c r="AO657" s="13" t="n">
        <v>-0.032515</v>
      </c>
      <c r="AP657" s="13" t="n">
        <v>-0.266118</v>
      </c>
      <c r="AQ657" s="13" t="n">
        <v>-0.01838</v>
      </c>
      <c r="AR657" s="13" t="n">
        <v>0.340527</v>
      </c>
      <c r="AS657" s="13" t="n">
        <v>-0.106061</v>
      </c>
      <c r="AT657" s="13" t="n">
        <v>0.164989</v>
      </c>
      <c r="AU657" s="13" t="n">
        <v>-0.095931</v>
      </c>
      <c r="AV657" s="13" t="n">
        <v>-0.294946</v>
      </c>
      <c r="AW657" s="13" t="n">
        <v>-0.163695</v>
      </c>
      <c r="AX657" s="13" t="n">
        <v>0.000853</v>
      </c>
      <c r="AY657" s="13" t="n">
        <v>0.164039</v>
      </c>
      <c r="AZ657" s="13" t="n">
        <v>-0.039531</v>
      </c>
      <c r="BA657" s="13" t="n">
        <v>-0.130335</v>
      </c>
      <c r="BB657" s="13" t="n">
        <v>0.26468</v>
      </c>
      <c r="BC657" s="13" t="n">
        <v>-0.505198</v>
      </c>
      <c r="BD657" s="13" t="n">
        <v>0.132353</v>
      </c>
      <c r="BE657" s="13" t="n">
        <v>0.162028</v>
      </c>
      <c r="BF657" s="13" t="n">
        <v>-0.369878</v>
      </c>
      <c r="BG657" s="13" t="n">
        <v>-0.662162</v>
      </c>
      <c r="BH657" s="13" t="n">
        <v>-0.175</v>
      </c>
      <c r="BI657" s="13" t="n">
        <v>-0.601515</v>
      </c>
      <c r="BM657" s="13" t="n">
        <v>0.028131</v>
      </c>
      <c r="BN657" s="13" t="n">
        <v>0.035905</v>
      </c>
      <c r="BO657" s="13" t="n">
        <v>0.069178</v>
      </c>
      <c r="BP657" s="13" t="n">
        <v>-0.047385</v>
      </c>
      <c r="BQ657" s="13" t="n">
        <v>0.03365</v>
      </c>
      <c r="BR657" s="13" t="n">
        <v>0.188158</v>
      </c>
      <c r="BS657" s="13" t="n">
        <v>0.101547</v>
      </c>
      <c r="BT657" s="13" t="n">
        <v>0.049816</v>
      </c>
      <c r="BU657" s="13" t="n">
        <v>0.086155</v>
      </c>
      <c r="BV657" s="13" t="n">
        <v>-0.008262</v>
      </c>
      <c r="BW657" s="13" t="n">
        <v>0.015677</v>
      </c>
      <c r="BX657" s="13" t="n">
        <v>0.002446</v>
      </c>
      <c r="BY657" s="13" t="n">
        <v>0.035313</v>
      </c>
      <c r="BZ657" s="13" t="n">
        <v>-0.028278</v>
      </c>
      <c r="CA657" s="13" t="n">
        <v>0.024312</v>
      </c>
      <c r="CB657" s="13" t="n">
        <v>-0.041121</v>
      </c>
      <c r="CC657" s="13" t="n">
        <v>0.023534</v>
      </c>
      <c r="CD657" s="13" t="n">
        <v>-0.034555</v>
      </c>
      <c r="CE657" s="13" t="n">
        <v>0.001539</v>
      </c>
      <c r="CF657" s="13" t="n">
        <v>-0.116597</v>
      </c>
      <c r="CG657" s="13" t="n">
        <v>0.020508</v>
      </c>
      <c r="CH657" s="13" t="n">
        <v>0.022185</v>
      </c>
      <c r="CI657" s="13" t="n">
        <v>-0.119564</v>
      </c>
      <c r="CJ657" s="13" t="n">
        <v>-0.028738</v>
      </c>
      <c r="CK657" s="13" t="n">
        <v>-0.063921</v>
      </c>
      <c r="CL657" s="13" t="n">
        <v>0.135102</v>
      </c>
      <c r="CM657" s="13" t="n">
        <v>-0.007929</v>
      </c>
      <c r="CN657" s="13" t="n">
        <v>-0.088004</v>
      </c>
      <c r="CO657" s="13" t="n">
        <v>0.092762</v>
      </c>
      <c r="CP657" s="13" t="n">
        <v>-0.018141</v>
      </c>
      <c r="CQ657" s="13" t="n">
        <v>-0.073757</v>
      </c>
      <c r="CR657" s="13" t="n">
        <v>0.160132</v>
      </c>
      <c r="CS657" s="13" t="n">
        <v>-0.029084</v>
      </c>
      <c r="CT657" s="13" t="n">
        <v>-0.030294</v>
      </c>
      <c r="CU657" s="13" t="n">
        <v>0.000974</v>
      </c>
      <c r="CV657" s="13" t="n">
        <v>0.034374</v>
      </c>
      <c r="CW657" s="13" t="n">
        <v>0.071376</v>
      </c>
      <c r="CX657" s="13" t="n">
        <v>0.055658</v>
      </c>
      <c r="CY657" s="13" t="n">
        <v>-0.070227</v>
      </c>
      <c r="CZ657" s="13" t="n">
        <v>-0.055895</v>
      </c>
      <c r="DA657" s="13" t="n">
        <v>-0.076043</v>
      </c>
      <c r="DB657" s="13" t="n">
        <v>0.090818</v>
      </c>
      <c r="DC657" s="13" t="n">
        <v>0.141331</v>
      </c>
      <c r="DD657" s="13" t="n">
        <v>-0.03884</v>
      </c>
      <c r="DE657" s="13" t="n">
        <v>0.062772</v>
      </c>
      <c r="DF657" s="13" t="n">
        <v>0.020685</v>
      </c>
      <c r="DG657" s="13" t="n">
        <v>-0.08132</v>
      </c>
      <c r="DH657" s="13" t="n">
        <v>0.03247</v>
      </c>
      <c r="DI657" s="13" t="n">
        <v>-0.016085</v>
      </c>
      <c r="DJ657" s="13" t="n">
        <v>0.096359</v>
      </c>
      <c r="DK657" s="13" t="n">
        <v>0.002008</v>
      </c>
      <c r="DL657" s="13" t="n">
        <v>0.012156</v>
      </c>
      <c r="DM657" s="13" t="n">
        <v>-0.00881</v>
      </c>
      <c r="DN657" s="13" t="n">
        <v>0.132864</v>
      </c>
      <c r="DO657" s="13" t="n">
        <v>-0.092084</v>
      </c>
      <c r="DP657" s="13" t="n">
        <v>0.027376</v>
      </c>
      <c r="DQ657" s="13" t="n">
        <v>-0.087184</v>
      </c>
      <c r="DR657" s="13" t="n">
        <v>-0.07152</v>
      </c>
      <c r="DV657" s="13" t="n">
        <v>0.042922</v>
      </c>
      <c r="DW657" s="13" t="n">
        <v>0.025254</v>
      </c>
      <c r="DX657" s="13" t="n">
        <v>0.076086</v>
      </c>
      <c r="DY657" s="13" t="n">
        <v>-0.053883</v>
      </c>
      <c r="DZ657" s="13" t="n">
        <v>0.035066</v>
      </c>
      <c r="EA657" s="13" t="n">
        <v>0.203256</v>
      </c>
      <c r="EB657" s="13" t="n">
        <v>0.100877</v>
      </c>
      <c r="EC657" s="13" t="n">
        <v>0.053073</v>
      </c>
      <c r="ED657" s="13" t="n">
        <v>0.075831</v>
      </c>
      <c r="EE657" s="13" t="n">
        <v>-0.001805</v>
      </c>
      <c r="EF657" s="13" t="n">
        <v>0.008333</v>
      </c>
      <c r="EG657" s="13" t="n">
        <v>-0.008533</v>
      </c>
      <c r="EH657" s="13" t="n">
        <v>0.032572</v>
      </c>
      <c r="EI657" s="13" t="n">
        <v>-0.030216</v>
      </c>
      <c r="EJ657" s="13" t="n">
        <v>0.020798</v>
      </c>
      <c r="EK657" s="13" t="n">
        <v>-0.040113</v>
      </c>
      <c r="EL657" s="13" t="n">
        <v>0.024885</v>
      </c>
      <c r="EM657" s="13" t="n">
        <v>-0.052054</v>
      </c>
      <c r="EN657" s="13" t="n">
        <v>0.002106</v>
      </c>
      <c r="EO657" s="13" t="n">
        <v>-0.122474</v>
      </c>
      <c r="EP657" s="13" t="n">
        <v>0.004163</v>
      </c>
      <c r="EQ657" s="13" t="n">
        <v>0.029007</v>
      </c>
      <c r="ER657" s="13" t="n">
        <v>-0.150847</v>
      </c>
      <c r="ES657" s="13" t="n">
        <v>-0.038851</v>
      </c>
      <c r="ET657" s="13" t="n">
        <v>-0.043457</v>
      </c>
      <c r="EU657" s="13" t="n">
        <v>0.133239</v>
      </c>
      <c r="EV657" s="13" t="n">
        <v>0.00337</v>
      </c>
      <c r="EW657" s="13" t="n">
        <v>-0.088268</v>
      </c>
      <c r="EX657" s="13" t="n">
        <v>0.09263</v>
      </c>
      <c r="EY657" s="13" t="n">
        <v>-0.008961</v>
      </c>
      <c r="EZ657" s="13" t="n">
        <v>-0.073196</v>
      </c>
      <c r="FA657" s="13" t="n">
        <v>0.179925</v>
      </c>
      <c r="FB657" s="13" t="n">
        <v>-0.037455</v>
      </c>
      <c r="FC657" s="13" t="n">
        <v>-0.045087</v>
      </c>
      <c r="FD657" s="13" t="n">
        <v>-0.007067</v>
      </c>
      <c r="FE657" s="13" t="n">
        <v>0.026671</v>
      </c>
      <c r="FF657" s="13" t="n">
        <v>0.081708</v>
      </c>
      <c r="FG657" s="13" t="n">
        <v>0.048745</v>
      </c>
      <c r="FH657" s="13" t="n">
        <v>-0.067184</v>
      </c>
      <c r="FI657" s="13" t="n">
        <v>-0.056578</v>
      </c>
      <c r="FJ657" s="13" t="n">
        <v>-0.086289</v>
      </c>
      <c r="FK657" s="13" t="n">
        <v>0.096397</v>
      </c>
      <c r="FL657" s="13" t="n">
        <v>0.143956</v>
      </c>
      <c r="FM657" s="13" t="n">
        <v>-0.055801</v>
      </c>
      <c r="FN657" s="13" t="n">
        <v>0.059786</v>
      </c>
      <c r="FO657" s="13" t="n">
        <v>0.003677</v>
      </c>
      <c r="FP657" s="13" t="n">
        <v>-0.079926</v>
      </c>
      <c r="FQ657" s="13" t="n">
        <v>0.024106</v>
      </c>
      <c r="FR657" s="13" t="n">
        <v>-0.027662</v>
      </c>
      <c r="FS657" s="13" t="n">
        <v>0.104449</v>
      </c>
      <c r="FT657" s="13" t="n">
        <v>-0.005668</v>
      </c>
      <c r="FU657" s="13" t="n">
        <v>0.005186</v>
      </c>
      <c r="FV657" s="13" t="n">
        <v>-0.005121</v>
      </c>
      <c r="FW657" s="13" t="n">
        <v>0.118651</v>
      </c>
      <c r="FX657" s="13" t="n">
        <v>-0.083389</v>
      </c>
      <c r="FY657" s="13" t="n">
        <v>0.025358</v>
      </c>
      <c r="FZ657" s="13" t="n">
        <v>-0.082682</v>
      </c>
      <c r="GA657" s="13" t="n">
        <v>-0.0774</v>
      </c>
    </row>
    <row r="658" customFormat="false" ht="15" hidden="false" customHeight="false" outlineLevel="0" collapsed="false">
      <c r="B658" s="8" t="str">
        <f aca="false">Deals!B658</f>
        <v>AbbVie Inc.</v>
      </c>
      <c r="C658" s="12" t="n">
        <v>1</v>
      </c>
      <c r="D658" s="13" t="n">
        <v>0.059458</v>
      </c>
      <c r="E658" s="13" t="n">
        <v>-0.021287</v>
      </c>
      <c r="F658" s="13" t="n">
        <v>0.009061</v>
      </c>
      <c r="G658" s="13" t="n">
        <v>-0.085413</v>
      </c>
      <c r="H658" s="13" t="n">
        <v>-0.014956</v>
      </c>
      <c r="I658" s="13" t="n">
        <v>0.228907</v>
      </c>
      <c r="J658" s="13" t="n">
        <v>0.024574</v>
      </c>
      <c r="K658" s="13" t="n">
        <v>-0.031451</v>
      </c>
      <c r="L658" s="13" t="n">
        <v>0.051327</v>
      </c>
      <c r="M658" s="13" t="n">
        <v>0.004455</v>
      </c>
      <c r="N658" s="13" t="n">
        <v>0.042321</v>
      </c>
      <c r="O658" s="13" t="n">
        <v>0.015247</v>
      </c>
      <c r="P658" s="13" t="n">
        <v>-0.004947</v>
      </c>
      <c r="Q658" s="13" t="n">
        <v>0.044034</v>
      </c>
      <c r="R658" s="13" t="n">
        <v>0.038521</v>
      </c>
      <c r="S658" s="13" t="n">
        <v>-0.106889</v>
      </c>
      <c r="T658" s="13" t="n">
        <v>0.07509</v>
      </c>
      <c r="U658" s="13" t="n">
        <v>0.00532</v>
      </c>
      <c r="V658" s="13" t="n">
        <v>0.174532</v>
      </c>
      <c r="W658" s="13" t="n">
        <v>0.021418</v>
      </c>
      <c r="X658" s="13" t="n">
        <v>0.07948</v>
      </c>
      <c r="Y658" s="13" t="n">
        <v>0.097043</v>
      </c>
      <c r="Z658" s="13" t="n">
        <v>-0.085251</v>
      </c>
      <c r="AA658" s="13" t="n">
        <v>0.003336</v>
      </c>
      <c r="AB658" s="13" t="n">
        <v>0.039289</v>
      </c>
      <c r="AC658" s="13" t="n">
        <v>-0.0538</v>
      </c>
      <c r="AD658" s="13" t="n">
        <v>-0.063062</v>
      </c>
      <c r="AE658" s="13" t="n">
        <v>-0.001859</v>
      </c>
      <c r="AF658" s="13" t="n">
        <v>0.101334</v>
      </c>
      <c r="AG658" s="13" t="n">
        <v>0.100956</v>
      </c>
      <c r="AH658" s="13" t="n">
        <v>0.002668</v>
      </c>
      <c r="AI658" s="13" t="n">
        <v>-0.076604</v>
      </c>
      <c r="AJ658" s="13" t="n">
        <v>0.041624</v>
      </c>
      <c r="AK658" s="13" t="n">
        <v>0.035543</v>
      </c>
      <c r="AL658" s="13" t="n">
        <v>-0.04248</v>
      </c>
      <c r="AM658" s="13" t="n">
        <v>-0.087083</v>
      </c>
      <c r="AN658" s="13" t="n">
        <v>-0.023413</v>
      </c>
      <c r="AO658" s="13" t="n">
        <v>0.121205</v>
      </c>
      <c r="AP658" s="13" t="n">
        <v>-0.017516</v>
      </c>
      <c r="AQ658" s="13" t="n">
        <v>0.01429</v>
      </c>
      <c r="AR658" s="13" t="n">
        <v>-0.042936</v>
      </c>
      <c r="AS658" s="13" t="n">
        <v>0.008571</v>
      </c>
      <c r="AT658" s="13" t="n">
        <v>0.088349</v>
      </c>
      <c r="AU658" s="13" t="n">
        <v>0.070852</v>
      </c>
      <c r="AV658" s="13" t="n">
        <v>0.070864</v>
      </c>
      <c r="AW658" s="13" t="n">
        <v>0.034365</v>
      </c>
      <c r="AX658" s="13" t="n">
        <v>-0.098353</v>
      </c>
      <c r="AY658" s="13" t="n">
        <v>-0.008608</v>
      </c>
      <c r="AZ658" s="13" t="n">
        <v>0.063756</v>
      </c>
      <c r="BA658" s="13" t="n">
        <v>0.089494</v>
      </c>
      <c r="BB658" s="13" t="n">
        <v>0.059303</v>
      </c>
      <c r="BC658" s="13" t="n">
        <v>0.00596</v>
      </c>
      <c r="BD658" s="13" t="n">
        <v>0.040207</v>
      </c>
      <c r="BE658" s="13" t="n">
        <v>-0.102713</v>
      </c>
      <c r="BF658" s="13" t="n">
        <v>-0.02859</v>
      </c>
      <c r="BG658" s="13" t="n">
        <v>0.044119</v>
      </c>
      <c r="BH658" s="13" t="n">
        <v>0.13665</v>
      </c>
      <c r="BI658" s="13" t="n">
        <v>0.002344</v>
      </c>
      <c r="BM658" s="13" t="n">
        <v>0.050972</v>
      </c>
      <c r="BN658" s="13" t="n">
        <v>0.07725</v>
      </c>
      <c r="BO658" s="13" t="n">
        <v>0.107972</v>
      </c>
      <c r="BP658" s="13" t="n">
        <v>-0.045521</v>
      </c>
      <c r="BQ658" s="13" t="n">
        <v>-0.045743</v>
      </c>
      <c r="BR658" s="13" t="n">
        <v>0.107281</v>
      </c>
      <c r="BS658" s="13" t="n">
        <v>0.053002</v>
      </c>
      <c r="BT658" s="13" t="n">
        <v>-0.009351</v>
      </c>
      <c r="BU658" s="13" t="n">
        <v>-0.005854</v>
      </c>
      <c r="BV658" s="13" t="n">
        <v>0.01839</v>
      </c>
      <c r="BW658" s="13" t="n">
        <v>0.059373</v>
      </c>
      <c r="BX658" s="13" t="n">
        <v>-0.013515</v>
      </c>
      <c r="BY658" s="13" t="n">
        <v>0.057192</v>
      </c>
      <c r="BZ658" s="13" t="n">
        <v>0.032936</v>
      </c>
      <c r="CA658" s="13" t="n">
        <v>0.033156</v>
      </c>
      <c r="CB658" s="13" t="n">
        <v>-0.052802</v>
      </c>
      <c r="CC658" s="13" t="n">
        <v>0.089956</v>
      </c>
      <c r="CD658" s="13" t="n">
        <v>0.012325</v>
      </c>
      <c r="CE658" s="13" t="n">
        <v>0.021218</v>
      </c>
      <c r="CF658" s="13" t="n">
        <v>-0.077613</v>
      </c>
      <c r="CG658" s="13" t="n">
        <v>-0.033277</v>
      </c>
      <c r="CH658" s="13" t="n">
        <v>0.048718</v>
      </c>
      <c r="CI658" s="13" t="n">
        <v>-0.10863</v>
      </c>
      <c r="CJ658" s="13" t="n">
        <v>-0.030079</v>
      </c>
      <c r="CK658" s="13" t="n">
        <v>-0.078069</v>
      </c>
      <c r="CL658" s="13" t="n">
        <v>0.127169</v>
      </c>
      <c r="CM658" s="13" t="n">
        <v>-0.053498</v>
      </c>
      <c r="CN658" s="13" t="n">
        <v>-0.100388</v>
      </c>
      <c r="CO658" s="13" t="n">
        <v>0.052883</v>
      </c>
      <c r="CP658" s="13" t="n">
        <v>0.047454</v>
      </c>
      <c r="CQ658" s="13" t="n">
        <v>-0.082033</v>
      </c>
      <c r="CR658" s="13" t="n">
        <v>0.087217</v>
      </c>
      <c r="CS658" s="13" t="n">
        <v>-0.01317</v>
      </c>
      <c r="CT658" s="13" t="n">
        <v>0.081256</v>
      </c>
      <c r="CU658" s="13" t="n">
        <v>0.01129</v>
      </c>
      <c r="CV658" s="13" t="n">
        <v>0.054991</v>
      </c>
      <c r="CW658" s="13" t="n">
        <v>0.072447</v>
      </c>
      <c r="CX658" s="13" t="n">
        <v>0.023838</v>
      </c>
      <c r="CY658" s="13" t="n">
        <v>-0.008326</v>
      </c>
      <c r="CZ658" s="13" t="n">
        <v>-0.05542</v>
      </c>
      <c r="DA658" s="13" t="n">
        <v>-0.009954</v>
      </c>
      <c r="DB658" s="13" t="n">
        <v>0.098907</v>
      </c>
      <c r="DC658" s="13" t="n">
        <v>0.037524</v>
      </c>
      <c r="DD658" s="13" t="n">
        <v>0.022668</v>
      </c>
      <c r="DE658" s="13" t="n">
        <v>0.060191</v>
      </c>
      <c r="DF658" s="13" t="n">
        <v>0.016533</v>
      </c>
      <c r="DG658" s="13" t="n">
        <v>-0.040193</v>
      </c>
      <c r="DH658" s="13" t="n">
        <v>0.059598</v>
      </c>
      <c r="DI658" s="13" t="n">
        <v>0.061092</v>
      </c>
      <c r="DJ658" s="13" t="n">
        <v>-0.008513</v>
      </c>
      <c r="DK658" s="13" t="n">
        <v>0.021543</v>
      </c>
      <c r="DL658" s="13" t="n">
        <v>0.024194</v>
      </c>
      <c r="DM658" s="13" t="n">
        <v>-0.007924</v>
      </c>
      <c r="DN658" s="13" t="n">
        <v>0.063182</v>
      </c>
      <c r="DO658" s="13" t="n">
        <v>0.003266</v>
      </c>
      <c r="DP658" s="13" t="n">
        <v>0.014885</v>
      </c>
      <c r="DQ658" s="13" t="n">
        <v>-0.031109</v>
      </c>
      <c r="DR658" s="13" t="n">
        <v>-0.076633</v>
      </c>
      <c r="DV658" s="13" t="n">
        <v>0.018928</v>
      </c>
      <c r="DW658" s="13" t="n">
        <v>0.070143</v>
      </c>
      <c r="DX658" s="13" t="n">
        <v>0.054124</v>
      </c>
      <c r="DY658" s="13" t="n">
        <v>-0.020604</v>
      </c>
      <c r="DZ658" s="13" t="n">
        <v>-0.021628</v>
      </c>
      <c r="EA658" s="13" t="n">
        <v>0.130555</v>
      </c>
      <c r="EB658" s="13" t="n">
        <v>0.041795</v>
      </c>
      <c r="EC658" s="13" t="n">
        <v>-0.018249</v>
      </c>
      <c r="ED658" s="13" t="n">
        <v>0.019443</v>
      </c>
      <c r="EE658" s="13" t="n">
        <v>0.020896</v>
      </c>
      <c r="EF658" s="13" t="n">
        <v>0.053291</v>
      </c>
      <c r="EG658" s="13" t="n">
        <v>-0.004423</v>
      </c>
      <c r="EH658" s="13" t="n">
        <v>0.043268</v>
      </c>
      <c r="EI658" s="13" t="n">
        <v>0.030241</v>
      </c>
      <c r="EJ658" s="13" t="n">
        <v>0.029029</v>
      </c>
      <c r="EK658" s="13" t="n">
        <v>-0.051931</v>
      </c>
      <c r="EL658" s="13" t="n">
        <v>0.076494</v>
      </c>
      <c r="EM658" s="13" t="n">
        <v>-0.023675</v>
      </c>
      <c r="EN658" s="13" t="n">
        <v>0.027244</v>
      </c>
      <c r="EO658" s="13" t="n">
        <v>-0.105932</v>
      </c>
      <c r="EP658" s="13" t="n">
        <v>-0.028087</v>
      </c>
      <c r="EQ658" s="13" t="n">
        <v>0.024591</v>
      </c>
      <c r="ER658" s="13" t="n">
        <v>-0.102794</v>
      </c>
      <c r="ES658" s="13" t="n">
        <v>-0.042047</v>
      </c>
      <c r="ET658" s="13" t="n">
        <v>-0.081421</v>
      </c>
      <c r="EU658" s="13" t="n">
        <v>0.115932</v>
      </c>
      <c r="EV658" s="13" t="n">
        <v>-0.040409</v>
      </c>
      <c r="EW658" s="13" t="n">
        <v>-0.09131</v>
      </c>
      <c r="EX658" s="13" t="n">
        <v>0.077555</v>
      </c>
      <c r="EY658" s="13" t="n">
        <v>0.068696</v>
      </c>
      <c r="EZ658" s="13" t="n">
        <v>-0.064949</v>
      </c>
      <c r="FA658" s="13" t="n">
        <v>0.083649</v>
      </c>
      <c r="FB658" s="13" t="n">
        <v>-0.013406</v>
      </c>
      <c r="FC658" s="13" t="n">
        <v>0.044705</v>
      </c>
      <c r="FD658" s="13" t="n">
        <v>-0.010179</v>
      </c>
      <c r="FE658" s="13" t="n">
        <v>0.017315</v>
      </c>
      <c r="FF658" s="13" t="n">
        <v>0.073915</v>
      </c>
      <c r="FG658" s="13" t="n">
        <v>0.027187</v>
      </c>
      <c r="FH658" s="13" t="n">
        <v>-0.023523</v>
      </c>
      <c r="FI658" s="13" t="n">
        <v>-0.051409</v>
      </c>
      <c r="FJ658" s="13" t="n">
        <v>-0.03327</v>
      </c>
      <c r="FK658" s="13" t="n">
        <v>0.105435</v>
      </c>
      <c r="FL658" s="13" t="n">
        <v>0.064066</v>
      </c>
      <c r="FM658" s="13" t="n">
        <v>0.005583</v>
      </c>
      <c r="FN658" s="13" t="n">
        <v>0.053753</v>
      </c>
      <c r="FO658" s="13" t="n">
        <v>0.021634</v>
      </c>
      <c r="FP658" s="13" t="n">
        <v>-0.048148</v>
      </c>
      <c r="FQ658" s="13" t="n">
        <v>0.010258</v>
      </c>
      <c r="FR658" s="13" t="n">
        <v>0.019325</v>
      </c>
      <c r="FS658" s="13" t="n">
        <v>0.000127</v>
      </c>
      <c r="FT658" s="13" t="n">
        <v>0.029717</v>
      </c>
      <c r="FU658" s="13" t="n">
        <v>0.023121</v>
      </c>
      <c r="FV658" s="13" t="n">
        <v>-0.009897</v>
      </c>
      <c r="FW658" s="13" t="n">
        <v>0.082276</v>
      </c>
      <c r="FX658" s="13" t="n">
        <v>-0.042846</v>
      </c>
      <c r="FY658" s="13" t="n">
        <v>0.045785</v>
      </c>
      <c r="FZ658" s="13" t="n">
        <v>-0.023907</v>
      </c>
      <c r="GA658" s="13" t="n">
        <v>-0.062674</v>
      </c>
    </row>
    <row r="659" customFormat="false" ht="15" hidden="false" customHeight="false" outlineLevel="0" collapsed="false">
      <c r="B659" s="8" t="str">
        <f aca="false">Deals!B659</f>
        <v>Silgan Holdings Inc</v>
      </c>
      <c r="C659" s="12" t="n">
        <v>1</v>
      </c>
      <c r="D659" s="13" t="n">
        <v>0.18092</v>
      </c>
      <c r="E659" s="13" t="n">
        <v>-0.00183</v>
      </c>
      <c r="F659" s="13" t="n">
        <v>-0.033894</v>
      </c>
      <c r="G659" s="13" t="n">
        <v>-0.063095</v>
      </c>
      <c r="H659" s="13" t="n">
        <v>-0.015385</v>
      </c>
      <c r="I659" s="13" t="n">
        <v>0.097041</v>
      </c>
      <c r="J659" s="13" t="n">
        <v>-0.01753</v>
      </c>
      <c r="K659" s="13" t="n">
        <v>0.031018</v>
      </c>
      <c r="L659" s="13" t="n">
        <v>0.122737</v>
      </c>
      <c r="M659" s="13" t="n">
        <v>0.003331</v>
      </c>
      <c r="N659" s="13" t="n">
        <v>0.002371</v>
      </c>
      <c r="O659" s="13" t="n">
        <v>-0.014954</v>
      </c>
      <c r="P659" s="13" t="n">
        <v>-0.023614</v>
      </c>
      <c r="Q659" s="13" t="n">
        <v>0.050592</v>
      </c>
      <c r="R659" s="13" t="n">
        <v>-0.095923</v>
      </c>
      <c r="S659" s="13" t="n">
        <v>0.047967</v>
      </c>
      <c r="T659" s="13" t="n">
        <v>0.035075</v>
      </c>
      <c r="U659" s="13" t="n">
        <v>0.033036</v>
      </c>
      <c r="V659" s="13" t="n">
        <v>0.045285</v>
      </c>
      <c r="W659" s="13" t="n">
        <v>-0.064761</v>
      </c>
      <c r="X659" s="13" t="n">
        <v>0.107689</v>
      </c>
      <c r="Y659" s="13" t="n">
        <v>-0.040234</v>
      </c>
      <c r="Z659" s="13" t="n">
        <v>-0.009015</v>
      </c>
      <c r="AA659" s="13" t="n">
        <v>-0.056152</v>
      </c>
      <c r="AB659" s="13" t="n">
        <v>0.076179</v>
      </c>
      <c r="AC659" s="13" t="n">
        <v>0.027191</v>
      </c>
      <c r="AD659" s="13" t="n">
        <v>-0.077058</v>
      </c>
      <c r="AE659" s="13" t="n">
        <v>0.126546</v>
      </c>
      <c r="AF659" s="13" t="n">
        <v>0.120355</v>
      </c>
      <c r="AG659" s="13" t="n">
        <v>-0.020038</v>
      </c>
      <c r="AH659" s="13" t="n">
        <v>0.039545</v>
      </c>
      <c r="AI659" s="13" t="n">
        <v>-0.009093</v>
      </c>
      <c r="AJ659" s="13" t="n">
        <v>0.008427</v>
      </c>
      <c r="AK659" s="13" t="n">
        <v>-0.082169</v>
      </c>
      <c r="AL659" s="13" t="n">
        <v>-0.083029</v>
      </c>
      <c r="AM659" s="13" t="n">
        <v>0.042232</v>
      </c>
      <c r="AN659" s="13" t="n">
        <v>-0.064833</v>
      </c>
      <c r="AO659" s="13" t="n">
        <v>0.033295</v>
      </c>
      <c r="AP659" s="13" t="n">
        <v>-0.04476</v>
      </c>
      <c r="AQ659" s="13" t="n">
        <v>-0.070749</v>
      </c>
      <c r="AR659" s="13" t="n">
        <v>0.045931</v>
      </c>
      <c r="AS659" s="13" t="n">
        <v>0.084612</v>
      </c>
      <c r="AT659" s="13" t="n">
        <v>0.015249</v>
      </c>
      <c r="AU659" s="13" t="n">
        <v>-0.044188</v>
      </c>
      <c r="AV659" s="13" t="n">
        <v>0.110225</v>
      </c>
      <c r="AW659" s="13" t="n">
        <v>-0.039127</v>
      </c>
      <c r="AX659" s="13" t="n">
        <v>0.012645</v>
      </c>
      <c r="AY659" s="13" t="n">
        <v>-0.100106</v>
      </c>
      <c r="AZ659" s="13" t="n">
        <v>0.214978</v>
      </c>
      <c r="BA659" s="13" t="n">
        <v>0.016333</v>
      </c>
      <c r="BB659" s="13" t="n">
        <v>0.008035</v>
      </c>
      <c r="BC659" s="13" t="n">
        <v>-0.014476</v>
      </c>
      <c r="BD659" s="13" t="n">
        <v>0.111906</v>
      </c>
      <c r="BE659" s="13" t="n">
        <v>-0.091952</v>
      </c>
      <c r="BF659" s="13" t="n">
        <v>0.057061</v>
      </c>
      <c r="BG659" s="13" t="n">
        <v>-0.012904</v>
      </c>
      <c r="BH659" s="13" t="n">
        <v>-0.055054</v>
      </c>
      <c r="BM659" s="13" t="n">
        <v>0.037942</v>
      </c>
      <c r="BN659" s="13" t="n">
        <v>0.055215</v>
      </c>
      <c r="BO659" s="13" t="n">
        <v>-0.011854</v>
      </c>
      <c r="BP659" s="13" t="n">
        <v>0.020769</v>
      </c>
      <c r="BQ659" s="13" t="n">
        <v>0.176056</v>
      </c>
      <c r="BR659" s="13" t="n">
        <v>0.08836</v>
      </c>
      <c r="BS659" s="13" t="n">
        <v>0.00942</v>
      </c>
      <c r="BT659" s="13" t="n">
        <v>0.079959</v>
      </c>
      <c r="BU659" s="13" t="n">
        <v>0.025467</v>
      </c>
      <c r="BV659" s="13" t="n">
        <v>0.039993</v>
      </c>
      <c r="BW659" s="13" t="n">
        <v>-0.007853</v>
      </c>
      <c r="BX659" s="13" t="n">
        <v>0.001045</v>
      </c>
      <c r="BY659" s="13" t="n">
        <v>-0.008307</v>
      </c>
      <c r="BZ659" s="13" t="n">
        <v>0.01354</v>
      </c>
      <c r="CA659" s="13" t="n">
        <v>-0.039939</v>
      </c>
      <c r="CB659" s="13" t="n">
        <v>0.038484</v>
      </c>
      <c r="CC659" s="13" t="n">
        <v>-0.021291</v>
      </c>
      <c r="CD659" s="13" t="n">
        <v>0.044855</v>
      </c>
      <c r="CE659" s="13" t="n">
        <v>-0.101419</v>
      </c>
      <c r="CF659" s="13" t="n">
        <v>0.005679</v>
      </c>
      <c r="CG659" s="13" t="n">
        <v>0.008371</v>
      </c>
      <c r="CH659" s="13" t="n">
        <v>-0.076092</v>
      </c>
      <c r="CI659" s="13" t="n">
        <v>0.009316</v>
      </c>
      <c r="CJ659" s="13" t="n">
        <v>-0.073263</v>
      </c>
      <c r="CK659" s="13" t="n">
        <v>0.117887</v>
      </c>
      <c r="CL659" s="13" t="n">
        <v>-0.03435</v>
      </c>
      <c r="CM659" s="13" t="n">
        <v>-0.091984</v>
      </c>
      <c r="CN659" s="13" t="n">
        <v>0.09267</v>
      </c>
      <c r="CO659" s="13" t="n">
        <v>0.054291</v>
      </c>
      <c r="CP659" s="13" t="n">
        <v>-0.075471</v>
      </c>
      <c r="CQ659" s="13" t="n">
        <v>0.127305</v>
      </c>
      <c r="CR659" s="13" t="n">
        <v>-0.012527</v>
      </c>
      <c r="CS659" s="13" t="n">
        <v>-0.00927</v>
      </c>
      <c r="CT659" s="13" t="n">
        <v>-0.004757</v>
      </c>
      <c r="CU659" s="13" t="n">
        <v>-0.021191</v>
      </c>
      <c r="CV659" s="13" t="n">
        <v>0.089021</v>
      </c>
      <c r="CW659" s="13" t="n">
        <v>0.032669</v>
      </c>
      <c r="CX659" s="13" t="n">
        <v>-0.044226</v>
      </c>
      <c r="CY659" s="13" t="n">
        <v>-0.046387</v>
      </c>
      <c r="CZ659" s="13" t="n">
        <v>-0.06206</v>
      </c>
      <c r="DA659" s="13" t="n">
        <v>0.074219</v>
      </c>
      <c r="DB659" s="13" t="n">
        <v>0.108568</v>
      </c>
      <c r="DC659" s="13" t="n">
        <v>-0.030991</v>
      </c>
      <c r="DD659" s="13" t="n">
        <v>0.05521</v>
      </c>
      <c r="DE659" s="13" t="n">
        <v>0.028812</v>
      </c>
      <c r="DF659" s="13" t="n">
        <v>-0.062882</v>
      </c>
      <c r="DG659" s="13" t="n">
        <v>0.051154</v>
      </c>
      <c r="DH659" s="13" t="n">
        <v>-0.00855</v>
      </c>
      <c r="DI659" s="13" t="n">
        <v>0.060491</v>
      </c>
      <c r="DJ659" s="13" t="n">
        <v>-0.020629</v>
      </c>
      <c r="DK659" s="13" t="n">
        <v>0.023503</v>
      </c>
      <c r="DL659" s="13" t="n">
        <v>-0.027289</v>
      </c>
      <c r="DM659" s="13" t="n">
        <v>0.111932</v>
      </c>
      <c r="DN659" s="13" t="n">
        <v>-0.079098</v>
      </c>
      <c r="DO659" s="13" t="n">
        <v>0.028509</v>
      </c>
      <c r="DP659" s="13" t="n">
        <v>-0.049352</v>
      </c>
      <c r="DQ659" s="13" t="n">
        <v>-0.068196</v>
      </c>
      <c r="DV659" s="13" t="n">
        <v>0.039286</v>
      </c>
      <c r="DW659" s="13" t="n">
        <v>0.050398</v>
      </c>
      <c r="DX659" s="13" t="n">
        <v>-0.010098</v>
      </c>
      <c r="DY659" s="13" t="n">
        <v>0.031145</v>
      </c>
      <c r="DZ659" s="13" t="n">
        <v>0.183067</v>
      </c>
      <c r="EA659" s="13" t="n">
        <v>0.08896</v>
      </c>
      <c r="EB659" s="13" t="n">
        <v>0.013987</v>
      </c>
      <c r="EC659" s="13" t="n">
        <v>0.089016</v>
      </c>
      <c r="ED659" s="13" t="n">
        <v>0.028616</v>
      </c>
      <c r="EE659" s="13" t="n">
        <v>0.03792</v>
      </c>
      <c r="EF659" s="13" t="n">
        <v>-0.009349</v>
      </c>
      <c r="EG659" s="13" t="n">
        <v>0.003632</v>
      </c>
      <c r="EH659" s="13" t="n">
        <v>-0.007576</v>
      </c>
      <c r="EI659" s="13" t="n">
        <v>0.0162</v>
      </c>
      <c r="EJ659" s="13" t="n">
        <v>-0.038653</v>
      </c>
      <c r="EK659" s="13" t="n">
        <v>0.035353</v>
      </c>
      <c r="EL659" s="13" t="n">
        <v>-0.023202</v>
      </c>
      <c r="EM659" s="13" t="n">
        <v>0.045936</v>
      </c>
      <c r="EN659" s="13" t="n">
        <v>-0.099006</v>
      </c>
      <c r="EO659" s="13" t="n">
        <v>-0.001334</v>
      </c>
      <c r="EP659" s="13" t="n">
        <v>0.010422</v>
      </c>
      <c r="EQ659" s="13" t="n">
        <v>-0.081153</v>
      </c>
      <c r="ER659" s="13" t="n">
        <v>0.007554</v>
      </c>
      <c r="ES659" s="13" t="n">
        <v>-0.063068</v>
      </c>
      <c r="ET659" s="13" t="n">
        <v>0.12091</v>
      </c>
      <c r="EU659" s="13" t="n">
        <v>-0.033799</v>
      </c>
      <c r="EV659" s="13" t="n">
        <v>-0.094081</v>
      </c>
      <c r="EW659" s="13" t="n">
        <v>0.091652</v>
      </c>
      <c r="EX659" s="13" t="n">
        <v>0.062795</v>
      </c>
      <c r="EY659" s="13" t="n">
        <v>-0.069898</v>
      </c>
      <c r="EZ659" s="13" t="n">
        <v>0.136796</v>
      </c>
      <c r="FA659" s="13" t="n">
        <v>-0.019023</v>
      </c>
      <c r="FB659" s="13" t="n">
        <v>-0.011326</v>
      </c>
      <c r="FC659" s="13" t="n">
        <v>-0.003019</v>
      </c>
      <c r="FD659" s="13" t="n">
        <v>-0.022705</v>
      </c>
      <c r="FE659" s="13" t="n">
        <v>0.084591</v>
      </c>
      <c r="FF659" s="13" t="n">
        <v>0.036865</v>
      </c>
      <c r="FG659" s="13" t="n">
        <v>-0.046647</v>
      </c>
      <c r="FH659" s="13" t="n">
        <v>-0.049839</v>
      </c>
      <c r="FI659" s="13" t="n">
        <v>-0.066086</v>
      </c>
      <c r="FJ659" s="13" t="n">
        <v>0.082842</v>
      </c>
      <c r="FK659" s="13" t="n">
        <v>0.115153</v>
      </c>
      <c r="FL659" s="13" t="n">
        <v>-0.037422</v>
      </c>
      <c r="FM659" s="13" t="n">
        <v>0.047999</v>
      </c>
      <c r="FN659" s="13" t="n">
        <v>0.024713</v>
      </c>
      <c r="FO659" s="13" t="n">
        <v>-0.074428</v>
      </c>
      <c r="FP659" s="13" t="n">
        <v>0.050026</v>
      </c>
      <c r="FQ659" s="13" t="n">
        <v>-0.009515</v>
      </c>
      <c r="FR659" s="13" t="n">
        <v>0.060442</v>
      </c>
      <c r="FS659" s="13" t="n">
        <v>-0.020796</v>
      </c>
      <c r="FT659" s="13" t="n">
        <v>0.019958</v>
      </c>
      <c r="FU659" s="13" t="n">
        <v>-0.025874</v>
      </c>
      <c r="FV659" s="13" t="n">
        <v>0.113772</v>
      </c>
      <c r="FW659" s="13" t="n">
        <v>-0.072511</v>
      </c>
      <c r="FX659" s="13" t="n">
        <v>0.021458</v>
      </c>
      <c r="FY659" s="13" t="n">
        <v>-0.05812</v>
      </c>
      <c r="FZ659" s="13" t="n">
        <v>-0.071289</v>
      </c>
    </row>
    <row r="660" customFormat="false" ht="15" hidden="false" customHeight="false" outlineLevel="0" collapsed="false">
      <c r="B660" s="8" t="str">
        <f aca="false">Deals!B660</f>
        <v>WESCO International, Inc.</v>
      </c>
      <c r="C660" s="12" t="n">
        <v>1</v>
      </c>
      <c r="D660" s="13" t="n">
        <v>0.107092</v>
      </c>
      <c r="E660" s="13" t="n">
        <v>0.2053</v>
      </c>
      <c r="F660" s="13" t="n">
        <v>-0.060406</v>
      </c>
      <c r="G660" s="13" t="n">
        <v>-0.063153</v>
      </c>
      <c r="H660" s="13" t="n">
        <v>0.581474</v>
      </c>
      <c r="I660" s="13" t="n">
        <v>0.203619</v>
      </c>
      <c r="J660" s="13" t="n">
        <v>-0.030446</v>
      </c>
      <c r="K660" s="13" t="n">
        <v>0.054789</v>
      </c>
      <c r="L660" s="13" t="n">
        <v>0.077853</v>
      </c>
      <c r="M660" s="13" t="n">
        <v>0.059979</v>
      </c>
      <c r="N660" s="13" t="n">
        <v>0.161906</v>
      </c>
      <c r="O660" s="13" t="n">
        <v>-0.035188</v>
      </c>
      <c r="P660" s="13" t="n">
        <v>0.035304</v>
      </c>
      <c r="Q660" s="13" t="n">
        <v>0.099295</v>
      </c>
      <c r="R660" s="13" t="n">
        <v>-0.014527</v>
      </c>
      <c r="S660" s="13" t="n">
        <v>0.123482</v>
      </c>
      <c r="T660" s="13" t="n">
        <v>-0.041911</v>
      </c>
      <c r="U660" s="13" t="n">
        <v>0.060098</v>
      </c>
      <c r="V660" s="13" t="n">
        <v>-0.073714</v>
      </c>
      <c r="W660" s="13" t="n">
        <v>-0.001313</v>
      </c>
      <c r="X660" s="13" t="n">
        <v>0.069087</v>
      </c>
      <c r="Y660" s="13" t="n">
        <v>-0.052866</v>
      </c>
      <c r="Z660" s="13" t="n">
        <v>0.018822</v>
      </c>
      <c r="AA660" s="13" t="n">
        <v>-0.147157</v>
      </c>
      <c r="AB660" s="13" t="n">
        <v>0.193651</v>
      </c>
      <c r="AC660" s="13" t="n">
        <v>0.030038</v>
      </c>
      <c r="AD660" s="13" t="n">
        <v>-0.093408</v>
      </c>
      <c r="AE660" s="13" t="n">
        <v>0.154046</v>
      </c>
      <c r="AF660" s="13" t="n">
        <v>-0.064237</v>
      </c>
      <c r="AG660" s="13" t="n">
        <v>-0.028855</v>
      </c>
      <c r="AH660" s="13" t="n">
        <v>0.190176</v>
      </c>
      <c r="AI660" s="13" t="n">
        <v>0.111201</v>
      </c>
      <c r="AJ660" s="13" t="n">
        <v>-0.06441</v>
      </c>
      <c r="AK660" s="13" t="n">
        <v>-0.068202</v>
      </c>
      <c r="AL660" s="13" t="n">
        <v>-0.045972</v>
      </c>
      <c r="AM660" s="13" t="n">
        <v>0.306122</v>
      </c>
      <c r="AN660" s="13" t="n">
        <v>-0.019491</v>
      </c>
      <c r="AO660" s="13" t="n">
        <v>-0.078145</v>
      </c>
      <c r="AP660" s="13" t="n">
        <v>-0.109082</v>
      </c>
      <c r="AQ660" s="13" t="n">
        <v>-0.108608</v>
      </c>
      <c r="AR660" s="13" t="n">
        <v>0.215679</v>
      </c>
      <c r="AS660" s="13" t="n">
        <v>0.118094</v>
      </c>
      <c r="AT660" s="13" t="n">
        <v>-0.00207</v>
      </c>
      <c r="AU660" s="13" t="n">
        <v>-0.138485</v>
      </c>
      <c r="AV660" s="13" t="n">
        <v>0.148525</v>
      </c>
      <c r="AW660" s="13" t="n">
        <v>-0.108185</v>
      </c>
      <c r="AX660" s="13" t="n">
        <v>0.175057</v>
      </c>
      <c r="AY660" s="13" t="n">
        <v>-0.11453</v>
      </c>
      <c r="AZ660" s="13" t="n">
        <v>0.103646</v>
      </c>
      <c r="BA660" s="13" t="n">
        <v>-0.054701</v>
      </c>
      <c r="BB660" s="13" t="n">
        <v>0.018216</v>
      </c>
      <c r="BC660" s="13" t="n">
        <v>0.142815</v>
      </c>
      <c r="BD660" s="13" t="n">
        <v>0.102099</v>
      </c>
      <c r="BE660" s="13" t="n">
        <v>-0.142731</v>
      </c>
      <c r="BF660" s="13" t="n">
        <v>0.022325</v>
      </c>
      <c r="BG660" s="13" t="n">
        <v>-0.024486</v>
      </c>
      <c r="BH660" s="13" t="n">
        <v>-0.136955</v>
      </c>
      <c r="BM660" s="13" t="n">
        <v>0.02819</v>
      </c>
      <c r="BN660" s="13" t="n">
        <v>0.091547</v>
      </c>
      <c r="BO660" s="13" t="n">
        <v>-0.051048</v>
      </c>
      <c r="BP660" s="13" t="n">
        <v>0.061753</v>
      </c>
      <c r="BQ660" s="13" t="n">
        <v>0.190474</v>
      </c>
      <c r="BR660" s="13" t="n">
        <v>0.071491</v>
      </c>
      <c r="BS660" s="13" t="n">
        <v>0.089893</v>
      </c>
      <c r="BT660" s="13" t="n">
        <v>0.08839</v>
      </c>
      <c r="BU660" s="13" t="n">
        <v>0.074558</v>
      </c>
      <c r="BV660" s="13" t="n">
        <v>0.012305</v>
      </c>
      <c r="BW660" s="13" t="n">
        <v>0.071065</v>
      </c>
      <c r="BX660" s="13" t="n">
        <v>0.004465</v>
      </c>
      <c r="BY660" s="13" t="n">
        <v>-0.060784</v>
      </c>
      <c r="BZ660" s="13" t="n">
        <v>0.024565</v>
      </c>
      <c r="CA660" s="13" t="n">
        <v>0.033738</v>
      </c>
      <c r="CB660" s="13" t="n">
        <v>0.028453</v>
      </c>
      <c r="CC660" s="13" t="n">
        <v>-0.040391</v>
      </c>
      <c r="CD660" s="13" t="n">
        <v>0.050249</v>
      </c>
      <c r="CE660" s="13" t="n">
        <v>0.003868</v>
      </c>
      <c r="CF660" s="13" t="n">
        <v>0.027265</v>
      </c>
      <c r="CG660" s="13" t="n">
        <v>-0.000287</v>
      </c>
      <c r="CH660" s="13" t="n">
        <v>-0.060679</v>
      </c>
      <c r="CI660" s="13" t="n">
        <v>0.059566</v>
      </c>
      <c r="CJ660" s="13" t="n">
        <v>-0.128977</v>
      </c>
      <c r="CK660" s="13" t="n">
        <v>0.092258</v>
      </c>
      <c r="CL660" s="13" t="n">
        <v>-0.024771</v>
      </c>
      <c r="CM660" s="13" t="n">
        <v>-0.101276</v>
      </c>
      <c r="CN660" s="13" t="n">
        <v>0.157299</v>
      </c>
      <c r="CO660" s="13" t="n">
        <v>0.014679</v>
      </c>
      <c r="CP660" s="13" t="n">
        <v>-0.056763</v>
      </c>
      <c r="CQ660" s="13" t="n">
        <v>0.066881</v>
      </c>
      <c r="CR660" s="13" t="n">
        <v>-0.015086</v>
      </c>
      <c r="CS660" s="13" t="n">
        <v>-0.100858</v>
      </c>
      <c r="CT660" s="13" t="n">
        <v>-0.029129</v>
      </c>
      <c r="CU660" s="13" t="n">
        <v>-0.049448</v>
      </c>
      <c r="CV660" s="13" t="n">
        <v>0.082103</v>
      </c>
      <c r="CW660" s="13" t="n">
        <v>0.102372</v>
      </c>
      <c r="CX660" s="13" t="n">
        <v>-0.042175</v>
      </c>
      <c r="CY660" s="13" t="n">
        <v>-0.063858</v>
      </c>
      <c r="CZ660" s="13" t="n">
        <v>-0.070333</v>
      </c>
      <c r="DA660" s="13" t="n">
        <v>0.106582</v>
      </c>
      <c r="DB660" s="13" t="n">
        <v>0.156883</v>
      </c>
      <c r="DC660" s="13" t="n">
        <v>-0.059712</v>
      </c>
      <c r="DD660" s="13" t="n">
        <v>0.008072</v>
      </c>
      <c r="DE660" s="13" t="n">
        <v>0.043252</v>
      </c>
      <c r="DF660" s="13" t="n">
        <v>-0.067276</v>
      </c>
      <c r="DG660" s="13" t="n">
        <v>0.055662</v>
      </c>
      <c r="DH660" s="13" t="n">
        <v>-0.02875</v>
      </c>
      <c r="DI660" s="13" t="n">
        <v>0.149324</v>
      </c>
      <c r="DJ660" s="13" t="n">
        <v>-0.018352</v>
      </c>
      <c r="DK660" s="13" t="n">
        <v>-0.009528</v>
      </c>
      <c r="DL660" s="13" t="n">
        <v>-0.009615</v>
      </c>
      <c r="DM660" s="13" t="n">
        <v>0.11257</v>
      </c>
      <c r="DN660" s="13" t="n">
        <v>-0.067704</v>
      </c>
      <c r="DO660" s="13" t="n">
        <v>0.025424</v>
      </c>
      <c r="DP660" s="13" t="n">
        <v>-0.042389</v>
      </c>
      <c r="DQ660" s="13" t="n">
        <v>-0.072074</v>
      </c>
      <c r="DV660" s="13" t="n">
        <v>0.020001</v>
      </c>
      <c r="DW660" s="13" t="n">
        <v>0.09015</v>
      </c>
      <c r="DX660" s="13" t="n">
        <v>-0.059242</v>
      </c>
      <c r="DY660" s="13" t="n">
        <v>0.066831</v>
      </c>
      <c r="DZ660" s="13" t="n">
        <v>0.207981</v>
      </c>
      <c r="EA660" s="13" t="n">
        <v>0.066273</v>
      </c>
      <c r="EB660" s="13" t="n">
        <v>0.082058</v>
      </c>
      <c r="EC660" s="13" t="n">
        <v>0.104681</v>
      </c>
      <c r="ED660" s="13" t="n">
        <v>0.087232</v>
      </c>
      <c r="EE660" s="13" t="n">
        <v>0.018575</v>
      </c>
      <c r="EF660" s="13" t="n">
        <v>0.064895</v>
      </c>
      <c r="EG660" s="13" t="n">
        <v>-0.004041</v>
      </c>
      <c r="EH660" s="13" t="n">
        <v>-0.062834</v>
      </c>
      <c r="EI660" s="13" t="n">
        <v>0.023676</v>
      </c>
      <c r="EJ660" s="13" t="n">
        <v>0.038432</v>
      </c>
      <c r="EK660" s="13" t="n">
        <v>0.027954</v>
      </c>
      <c r="EL660" s="13" t="n">
        <v>-0.042826</v>
      </c>
      <c r="EM660" s="13" t="n">
        <v>0.047521</v>
      </c>
      <c r="EN660" s="13" t="n">
        <v>0.005107</v>
      </c>
      <c r="EO660" s="13" t="n">
        <v>0.031754</v>
      </c>
      <c r="EP660" s="13" t="n">
        <v>0.002859</v>
      </c>
      <c r="EQ660" s="13" t="n">
        <v>-0.064882</v>
      </c>
      <c r="ER660" s="13" t="n">
        <v>0.048428</v>
      </c>
      <c r="ES660" s="13" t="n">
        <v>-0.118309</v>
      </c>
      <c r="ET660" s="13" t="n">
        <v>0.088304</v>
      </c>
      <c r="EU660" s="13" t="n">
        <v>-0.01777</v>
      </c>
      <c r="EV660" s="13" t="n">
        <v>-0.107483</v>
      </c>
      <c r="EW660" s="13" t="n">
        <v>0.153918</v>
      </c>
      <c r="EX660" s="13" t="n">
        <v>0.014489</v>
      </c>
      <c r="EY660" s="13" t="n">
        <v>-0.056602</v>
      </c>
      <c r="EZ660" s="13" t="n">
        <v>0.077091</v>
      </c>
      <c r="FA660" s="13" t="n">
        <v>-0.018164</v>
      </c>
      <c r="FB660" s="13" t="n">
        <v>-0.10622</v>
      </c>
      <c r="FC660" s="13" t="n">
        <v>-0.03736</v>
      </c>
      <c r="FD660" s="13" t="n">
        <v>-0.047588</v>
      </c>
      <c r="FE660" s="13" t="n">
        <v>0.085889</v>
      </c>
      <c r="FF660" s="13" t="n">
        <v>0.103458</v>
      </c>
      <c r="FG660" s="13" t="n">
        <v>-0.027839</v>
      </c>
      <c r="FH660" s="13" t="n">
        <v>-0.069414</v>
      </c>
      <c r="FI660" s="13" t="n">
        <v>-0.078196</v>
      </c>
      <c r="FJ660" s="13" t="n">
        <v>0.117579</v>
      </c>
      <c r="FK660" s="13" t="n">
        <v>0.155973</v>
      </c>
      <c r="FL660" s="13" t="n">
        <v>-0.059929</v>
      </c>
      <c r="FM660" s="13" t="n">
        <v>0.0096</v>
      </c>
      <c r="FN660" s="13" t="n">
        <v>0.049697</v>
      </c>
      <c r="FO660" s="13" t="n">
        <v>-0.073271</v>
      </c>
      <c r="FP660" s="13" t="n">
        <v>0.057942</v>
      </c>
      <c r="FQ660" s="13" t="n">
        <v>-0.038418</v>
      </c>
      <c r="FR660" s="13" t="n">
        <v>0.151899</v>
      </c>
      <c r="FS660" s="13" t="n">
        <v>-0.021682</v>
      </c>
      <c r="FT660" s="13" t="n">
        <v>-0.00605</v>
      </c>
      <c r="FU660" s="13" t="n">
        <v>-0.013066</v>
      </c>
      <c r="FV660" s="13" t="n">
        <v>0.118278</v>
      </c>
      <c r="FW660" s="13" t="n">
        <v>-0.07173</v>
      </c>
      <c r="FX660" s="13" t="n">
        <v>0.015888</v>
      </c>
      <c r="FY660" s="13" t="n">
        <v>-0.041501</v>
      </c>
      <c r="FZ660" s="13" t="n">
        <v>-0.079441</v>
      </c>
    </row>
    <row r="661" customFormat="false" ht="15" hidden="false" customHeight="false" outlineLevel="0" collapsed="false">
      <c r="B661" s="8" t="str">
        <f aca="false">Deals!B661</f>
        <v>Supernus Pharmaceuticals, Inc.</v>
      </c>
      <c r="C661" s="12" t="n">
        <v>1</v>
      </c>
      <c r="D661" s="13" t="n">
        <v>-0.062316</v>
      </c>
      <c r="E661" s="13" t="n">
        <v>-0.012573</v>
      </c>
      <c r="F661" s="13" t="n">
        <v>-0.052296</v>
      </c>
      <c r="G661" s="13" t="n">
        <v>-0.119002</v>
      </c>
      <c r="H661" s="13" t="n">
        <v>0.160131</v>
      </c>
      <c r="I661" s="13" t="n">
        <v>0.181221</v>
      </c>
      <c r="J661" s="13" t="n">
        <v>0.168124</v>
      </c>
      <c r="K661" s="13" t="n">
        <v>-0.085743</v>
      </c>
      <c r="L661" s="13" t="n">
        <v>-0.025679</v>
      </c>
      <c r="M661" s="13" t="n">
        <v>0.163102</v>
      </c>
      <c r="N661" s="13" t="n">
        <v>-0.019704</v>
      </c>
      <c r="O661" s="13" t="n">
        <v>0.031491</v>
      </c>
      <c r="P661" s="13" t="n">
        <v>-0.144852</v>
      </c>
      <c r="Q661" s="13" t="n">
        <v>0.045575</v>
      </c>
      <c r="R661" s="13" t="n">
        <v>-0.031239</v>
      </c>
      <c r="S661" s="13" t="n">
        <v>0.119235</v>
      </c>
      <c r="T661" s="13" t="n">
        <v>0.00402</v>
      </c>
      <c r="U661" s="13" t="n">
        <v>-0.027027</v>
      </c>
      <c r="V661" s="13" t="n">
        <v>0.057956</v>
      </c>
      <c r="W661" s="13" t="n">
        <v>0.035656</v>
      </c>
      <c r="X661" s="13" t="n">
        <v>0.011581</v>
      </c>
      <c r="Y661" s="13" t="n">
        <v>-0.136757</v>
      </c>
      <c r="Z661" s="13" t="n">
        <v>-0.001075</v>
      </c>
      <c r="AA661" s="13" t="n">
        <v>0.037675</v>
      </c>
      <c r="AB661" s="13" t="n">
        <v>0.097856</v>
      </c>
      <c r="AC661" s="13" t="n">
        <v>0.07811</v>
      </c>
      <c r="AD661" s="13" t="n">
        <v>-0.011101</v>
      </c>
      <c r="AE661" s="13" t="n">
        <v>0.012408</v>
      </c>
      <c r="AF661" s="13" t="n">
        <v>0.071491</v>
      </c>
      <c r="AG661" s="13" t="n">
        <v>-0.028595</v>
      </c>
      <c r="AH661" s="13" t="n">
        <v>0.149706</v>
      </c>
      <c r="AI661" s="13" t="n">
        <v>-0.083394</v>
      </c>
      <c r="AJ661" s="13" t="n">
        <v>-0.03618</v>
      </c>
      <c r="AK661" s="13" t="n">
        <v>0.017389</v>
      </c>
      <c r="AL661" s="13" t="n">
        <v>-0.100922</v>
      </c>
      <c r="AM661" s="13" t="n">
        <v>-0.092939</v>
      </c>
      <c r="AN661" s="13" t="n">
        <v>0.020958</v>
      </c>
      <c r="AO661" s="13" t="n">
        <v>0.037471</v>
      </c>
      <c r="AP661" s="13" t="n">
        <v>-0.134108</v>
      </c>
      <c r="AQ661" s="13" t="n">
        <v>-0.134929</v>
      </c>
      <c r="AR661" s="13" t="n">
        <v>0.142558</v>
      </c>
      <c r="AS661" s="13" t="n">
        <v>0.062018</v>
      </c>
      <c r="AT661" s="13" t="n">
        <v>-0.043538</v>
      </c>
      <c r="AU661" s="13" t="n">
        <v>0.072977</v>
      </c>
      <c r="AV661" s="13" t="n">
        <v>0.148485</v>
      </c>
      <c r="AW661" s="13" t="n">
        <v>-0.117561</v>
      </c>
      <c r="AX661" s="13" t="n">
        <v>-0.099003</v>
      </c>
      <c r="AY661" s="13" t="n">
        <v>-0.013643</v>
      </c>
      <c r="AZ661" s="13" t="n">
        <v>0.114766</v>
      </c>
      <c r="BA661" s="13" t="n">
        <v>0.179074</v>
      </c>
      <c r="BB661" s="13" t="n">
        <v>-0.113197</v>
      </c>
      <c r="BC661" s="13" t="n">
        <v>0.092688</v>
      </c>
      <c r="BD661" s="13" t="n">
        <v>0.073378</v>
      </c>
      <c r="BE661" s="13" t="n">
        <v>-0.011211</v>
      </c>
      <c r="BF661" s="13" t="n">
        <v>0.061117</v>
      </c>
      <c r="BG661" s="13" t="n">
        <v>-0.164451</v>
      </c>
      <c r="BH661" s="13" t="n">
        <v>0.021522</v>
      </c>
      <c r="BM661" s="13" t="n">
        <v>0.036019</v>
      </c>
      <c r="BN661" s="13" t="n">
        <v>0.045969</v>
      </c>
      <c r="BO661" s="13" t="n">
        <v>-0.050916</v>
      </c>
      <c r="BP661" s="13" t="n">
        <v>0.024776</v>
      </c>
      <c r="BQ661" s="13" t="n">
        <v>0.183297</v>
      </c>
      <c r="BR661" s="13" t="n">
        <v>0.08958</v>
      </c>
      <c r="BS661" s="13" t="n">
        <v>0.077042</v>
      </c>
      <c r="BT661" s="13" t="n">
        <v>0.09566</v>
      </c>
      <c r="BU661" s="13" t="n">
        <v>0.02182</v>
      </c>
      <c r="BV661" s="13" t="n">
        <v>0.023396</v>
      </c>
      <c r="BW661" s="13" t="n">
        <v>0.011055</v>
      </c>
      <c r="BX661" s="13" t="n">
        <v>0.012853</v>
      </c>
      <c r="BY661" s="13" t="n">
        <v>-0.018155</v>
      </c>
      <c r="BZ661" s="13" t="n">
        <v>0.013589</v>
      </c>
      <c r="CA661" s="13" t="n">
        <v>-0.034063</v>
      </c>
      <c r="CB661" s="13" t="n">
        <v>0.039859</v>
      </c>
      <c r="CC661" s="13" t="n">
        <v>0.0057</v>
      </c>
      <c r="CD661" s="13" t="n">
        <v>0.0589</v>
      </c>
      <c r="CE661" s="13" t="n">
        <v>-0.095829</v>
      </c>
      <c r="CF661" s="13" t="n">
        <v>0.005483</v>
      </c>
      <c r="CG661" s="13" t="n">
        <v>0.017931</v>
      </c>
      <c r="CH661" s="13" t="n">
        <v>-0.080424</v>
      </c>
      <c r="CI661" s="13" t="n">
        <v>0.023442</v>
      </c>
      <c r="CJ661" s="13" t="n">
        <v>-0.072115</v>
      </c>
      <c r="CK661" s="13" t="n">
        <v>0.115972</v>
      </c>
      <c r="CL661" s="13" t="n">
        <v>-0.044554</v>
      </c>
      <c r="CM661" s="13" t="n">
        <v>-0.114803</v>
      </c>
      <c r="CN661" s="13" t="n">
        <v>0.104466</v>
      </c>
      <c r="CO661" s="13" t="n">
        <v>0.004422</v>
      </c>
      <c r="CP661" s="13" t="n">
        <v>-0.070133</v>
      </c>
      <c r="CQ661" s="13" t="n">
        <v>0.1231</v>
      </c>
      <c r="CR661" s="13" t="n">
        <v>-0.00465</v>
      </c>
      <c r="CS661" s="13" t="n">
        <v>-0.032965</v>
      </c>
      <c r="CT661" s="13" t="n">
        <v>-0.032649</v>
      </c>
      <c r="CU661" s="13" t="n">
        <v>0.019558</v>
      </c>
      <c r="CV661" s="13" t="n">
        <v>0.091615</v>
      </c>
      <c r="CW661" s="13" t="n">
        <v>0.061544</v>
      </c>
      <c r="CX661" s="13" t="n">
        <v>-0.036861</v>
      </c>
      <c r="CY661" s="13" t="n">
        <v>-0.046311</v>
      </c>
      <c r="CZ661" s="13" t="n">
        <v>-0.069716</v>
      </c>
      <c r="DA661" s="13" t="n">
        <v>0.086093</v>
      </c>
      <c r="DB661" s="13" t="n">
        <v>0.108974</v>
      </c>
      <c r="DC661" s="13" t="n">
        <v>-0.035745</v>
      </c>
      <c r="DD661" s="13" t="n">
        <v>0.06812</v>
      </c>
      <c r="DE661" s="13" t="n">
        <v>0.025352</v>
      </c>
      <c r="DF661" s="13" t="n">
        <v>-0.065718</v>
      </c>
      <c r="DG661" s="13" t="n">
        <v>0.052673</v>
      </c>
      <c r="DH661" s="13" t="n">
        <v>-0.021843</v>
      </c>
      <c r="DI661" s="13" t="n">
        <v>0.098444</v>
      </c>
      <c r="DJ661" s="13" t="n">
        <v>-0.036221</v>
      </c>
      <c r="DK661" s="13" t="n">
        <v>0.009113</v>
      </c>
      <c r="DL661" s="13" t="n">
        <v>-0.032464</v>
      </c>
      <c r="DM661" s="13" t="n">
        <v>0.108871</v>
      </c>
      <c r="DN661" s="13" t="n">
        <v>-0.087427</v>
      </c>
      <c r="DO661" s="13" t="n">
        <v>0.036021</v>
      </c>
      <c r="DP661" s="13" t="n">
        <v>-0.082942</v>
      </c>
      <c r="DQ661" s="13" t="n">
        <v>-0.084026</v>
      </c>
      <c r="DV661" s="13" t="n">
        <v>0.029421</v>
      </c>
      <c r="DW661" s="13" t="n">
        <v>0.038437</v>
      </c>
      <c r="DX661" s="13" t="n">
        <v>-0.05288</v>
      </c>
      <c r="DY661" s="13" t="n">
        <v>0.030608</v>
      </c>
      <c r="DZ661" s="13" t="n">
        <v>0.193071</v>
      </c>
      <c r="EA661" s="13" t="n">
        <v>0.097805</v>
      </c>
      <c r="EB661" s="13" t="n">
        <v>0.082572</v>
      </c>
      <c r="EC661" s="13" t="n">
        <v>0.092176</v>
      </c>
      <c r="ED661" s="13" t="n">
        <v>0.032457</v>
      </c>
      <c r="EE661" s="13" t="n">
        <v>0.023833</v>
      </c>
      <c r="EF661" s="13" t="n">
        <v>0.016413</v>
      </c>
      <c r="EG661" s="13" t="n">
        <v>0.003494</v>
      </c>
      <c r="EH661" s="13" t="n">
        <v>-0.023492</v>
      </c>
      <c r="EI661" s="13" t="n">
        <v>0.010659</v>
      </c>
      <c r="EJ661" s="13" t="n">
        <v>-0.035282</v>
      </c>
      <c r="EK661" s="13" t="n">
        <v>0.041156</v>
      </c>
      <c r="EL661" s="13" t="n">
        <v>-0.003587</v>
      </c>
      <c r="EM661" s="13" t="n">
        <v>0.054826</v>
      </c>
      <c r="EN661" s="13" t="n">
        <v>-0.097752</v>
      </c>
      <c r="EO661" s="13" t="n">
        <v>0.003239</v>
      </c>
      <c r="EP661" s="13" t="n">
        <v>0.007621</v>
      </c>
      <c r="EQ661" s="13" t="n">
        <v>-0.080781</v>
      </c>
      <c r="ER661" s="13" t="n">
        <v>0.012501</v>
      </c>
      <c r="ES661" s="13" t="n">
        <v>-0.060414</v>
      </c>
      <c r="ET661" s="13" t="n">
        <v>0.113842</v>
      </c>
      <c r="EU661" s="13" t="n">
        <v>-0.039008</v>
      </c>
      <c r="EV661" s="13" t="n">
        <v>-0.119468</v>
      </c>
      <c r="EW661" s="13" t="n">
        <v>0.105606</v>
      </c>
      <c r="EX661" s="13" t="n">
        <v>0.003522</v>
      </c>
      <c r="EY661" s="13" t="n">
        <v>-0.065539</v>
      </c>
      <c r="EZ661" s="13" t="n">
        <v>0.134282</v>
      </c>
      <c r="FA661" s="13" t="n">
        <v>-0.02221</v>
      </c>
      <c r="FB661" s="13" t="n">
        <v>-0.049024</v>
      </c>
      <c r="FC661" s="13" t="n">
        <v>-0.025935</v>
      </c>
      <c r="FD661" s="13" t="n">
        <v>0.015862</v>
      </c>
      <c r="FE661" s="13" t="n">
        <v>0.096287</v>
      </c>
      <c r="FF661" s="13" t="n">
        <v>0.061646</v>
      </c>
      <c r="FG661" s="13" t="n">
        <v>-0.040878</v>
      </c>
      <c r="FH661" s="13" t="n">
        <v>-0.054465</v>
      </c>
      <c r="FI661" s="13" t="n">
        <v>-0.078234</v>
      </c>
      <c r="FJ661" s="13" t="n">
        <v>0.101981</v>
      </c>
      <c r="FK661" s="13" t="n">
        <v>0.125443</v>
      </c>
      <c r="FL661" s="13" t="n">
        <v>-0.045067</v>
      </c>
      <c r="FM661" s="13" t="n">
        <v>0.078133</v>
      </c>
      <c r="FN661" s="13" t="n">
        <v>0.031478</v>
      </c>
      <c r="FO661" s="13" t="n">
        <v>-0.080992</v>
      </c>
      <c r="FP661" s="13" t="n">
        <v>0.054415</v>
      </c>
      <c r="FQ661" s="13" t="n">
        <v>-0.025984</v>
      </c>
      <c r="FR661" s="13" t="n">
        <v>0.100317</v>
      </c>
      <c r="FS661" s="13" t="n">
        <v>-0.040457</v>
      </c>
      <c r="FT661" s="13" t="n">
        <v>0.012299</v>
      </c>
      <c r="FU661" s="13" t="n">
        <v>-0.028165</v>
      </c>
      <c r="FV661" s="13" t="n">
        <v>0.103669</v>
      </c>
      <c r="FW661" s="13" t="n">
        <v>-0.083363</v>
      </c>
      <c r="FX661" s="13" t="n">
        <v>0.030766</v>
      </c>
      <c r="FY661" s="13" t="n">
        <v>-0.088055</v>
      </c>
      <c r="FZ661" s="13" t="n">
        <v>-0.091066</v>
      </c>
    </row>
    <row r="662" customFormat="false" ht="15" hidden="false" customHeight="false" outlineLevel="0" collapsed="false">
      <c r="B662" s="8" t="str">
        <f aca="false">Deals!B662</f>
        <v>Synaptics Incorporated</v>
      </c>
      <c r="C662" s="12" t="n">
        <v>1</v>
      </c>
      <c r="D662" s="13" t="n">
        <v>0.066358</v>
      </c>
      <c r="E662" s="13" t="n">
        <v>-0.057541</v>
      </c>
      <c r="F662" s="13" t="n">
        <v>-0.04663</v>
      </c>
      <c r="G662" s="13" t="n">
        <v>0.014347</v>
      </c>
      <c r="H662" s="13" t="n">
        <v>0.239553</v>
      </c>
      <c r="I662" s="13" t="n">
        <v>0.029253</v>
      </c>
      <c r="J662" s="13" t="n">
        <v>0.350837</v>
      </c>
      <c r="K662" s="13" t="n">
        <v>0.010371</v>
      </c>
      <c r="L662" s="13" t="n">
        <v>0.032861</v>
      </c>
      <c r="M662" s="13" t="n">
        <v>-0.096804</v>
      </c>
      <c r="N662" s="13" t="n">
        <v>0.231536</v>
      </c>
      <c r="O662" s="13" t="n">
        <v>-0.023525</v>
      </c>
      <c r="P662" s="13" t="n">
        <v>0.24921</v>
      </c>
      <c r="Q662" s="13" t="n">
        <v>-0.052956</v>
      </c>
      <c r="R662" s="13" t="n">
        <v>0.082568</v>
      </c>
      <c r="S662" s="13" t="n">
        <v>0.450583</v>
      </c>
      <c r="T662" s="13" t="n">
        <v>0.025758</v>
      </c>
      <c r="U662" s="13" t="n">
        <v>-0.273428</v>
      </c>
      <c r="V662" s="13" t="n">
        <v>0.085952</v>
      </c>
      <c r="W662" s="13" t="n">
        <v>-0.126647</v>
      </c>
      <c r="X662" s="13" t="n">
        <v>-0.25594</v>
      </c>
      <c r="Y662" s="13" t="n">
        <v>-0.002156</v>
      </c>
      <c r="Z662" s="13" t="n">
        <v>-0.203011</v>
      </c>
      <c r="AA662" s="13" t="n">
        <v>0.22787</v>
      </c>
      <c r="AB662" s="13" t="n">
        <v>-0.202415</v>
      </c>
      <c r="AC662" s="13" t="n">
        <v>-0.143586</v>
      </c>
      <c r="AD662" s="13" t="n">
        <v>-0.105141</v>
      </c>
      <c r="AE662" s="13" t="n">
        <v>0.19605</v>
      </c>
      <c r="AF662" s="13" t="n">
        <v>-0.10201</v>
      </c>
      <c r="AG662" s="13" t="n">
        <v>0.127305</v>
      </c>
      <c r="AH662" s="13" t="n">
        <v>-0.012527</v>
      </c>
      <c r="AI662" s="13" t="n">
        <v>-0.00927</v>
      </c>
      <c r="AJ662" s="13" t="n">
        <v>-0.004757</v>
      </c>
      <c r="AK662" s="13" t="n">
        <v>-0.021191</v>
      </c>
      <c r="AL662" s="13" t="n">
        <v>0.089021</v>
      </c>
      <c r="AM662" s="13" t="n">
        <v>0.032669</v>
      </c>
      <c r="AN662" s="13" t="n">
        <v>-0.044226</v>
      </c>
      <c r="AO662" s="13" t="n">
        <v>-0.046387</v>
      </c>
      <c r="AP662" s="13" t="n">
        <v>-0.06206</v>
      </c>
      <c r="AQ662" s="13" t="n">
        <v>0.074219</v>
      </c>
      <c r="AR662" s="13" t="n">
        <v>0.108568</v>
      </c>
      <c r="AS662" s="13" t="n">
        <v>-0.030991</v>
      </c>
      <c r="AT662" s="13" t="n">
        <v>0.05521</v>
      </c>
      <c r="AU662" s="13" t="n">
        <v>0.028812</v>
      </c>
      <c r="AV662" s="13" t="n">
        <v>-0.062882</v>
      </c>
      <c r="AW662" s="13" t="n">
        <v>0.051154</v>
      </c>
      <c r="AX662" s="13" t="n">
        <v>-0.00855</v>
      </c>
      <c r="AY662" s="13" t="n">
        <v>0.060491</v>
      </c>
      <c r="AZ662" s="13" t="n">
        <v>-0.020629</v>
      </c>
      <c r="BA662" s="13" t="n">
        <v>0.023503</v>
      </c>
      <c r="BB662" s="13" t="n">
        <v>-0.027289</v>
      </c>
      <c r="BC662" s="13" t="n">
        <v>0.111932</v>
      </c>
      <c r="BD662" s="13" t="n">
        <v>-0.079098</v>
      </c>
      <c r="BE662" s="13" t="n">
        <v>0.028509</v>
      </c>
      <c r="BF662" s="13" t="n">
        <v>-0.049352</v>
      </c>
      <c r="BG662" s="13" t="n">
        <v>-0.068196</v>
      </c>
      <c r="BM662" s="13" t="n">
        <v>0.055215</v>
      </c>
      <c r="BN662" s="13" t="n">
        <v>-0.011854</v>
      </c>
      <c r="BO662" s="13" t="n">
        <v>0.020769</v>
      </c>
      <c r="BP662" s="13" t="n">
        <v>0.176056</v>
      </c>
      <c r="BQ662" s="13" t="n">
        <v>0.08836</v>
      </c>
      <c r="BR662" s="13" t="n">
        <v>0.00942</v>
      </c>
      <c r="BS662" s="13" t="n">
        <v>0.079959</v>
      </c>
      <c r="BT662" s="13" t="n">
        <v>0.025467</v>
      </c>
      <c r="BU662" s="13" t="n">
        <v>0.039993</v>
      </c>
      <c r="BV662" s="13" t="n">
        <v>-0.007853</v>
      </c>
      <c r="BW662" s="13" t="n">
        <v>0.001045</v>
      </c>
      <c r="BX662" s="13" t="n">
        <v>-0.008307</v>
      </c>
      <c r="BY662" s="13" t="n">
        <v>0.01354</v>
      </c>
      <c r="BZ662" s="13" t="n">
        <v>-0.039939</v>
      </c>
      <c r="CA662" s="13" t="n">
        <v>0.038484</v>
      </c>
      <c r="CB662" s="13" t="n">
        <v>-0.021291</v>
      </c>
      <c r="CC662" s="13" t="n">
        <v>0.044855</v>
      </c>
      <c r="CD662" s="13" t="n">
        <v>-0.101419</v>
      </c>
      <c r="CE662" s="13" t="n">
        <v>0.005679</v>
      </c>
      <c r="CF662" s="13" t="n">
        <v>0.008371</v>
      </c>
      <c r="CG662" s="13" t="n">
        <v>-0.076092</v>
      </c>
      <c r="CH662" s="13" t="n">
        <v>0.009316</v>
      </c>
      <c r="CI662" s="13" t="n">
        <v>-0.073263</v>
      </c>
      <c r="CJ662" s="13" t="n">
        <v>0.117887</v>
      </c>
      <c r="CK662" s="13" t="n">
        <v>-0.03435</v>
      </c>
      <c r="CL662" s="13" t="n">
        <v>-0.091984</v>
      </c>
      <c r="CM662" s="13" t="n">
        <v>0.09267</v>
      </c>
      <c r="CN662" s="13" t="n">
        <v>0.054291</v>
      </c>
      <c r="CO662" s="13" t="n">
        <v>-0.075471</v>
      </c>
      <c r="CP662" s="13" t="n">
        <v>0.127305</v>
      </c>
      <c r="CQ662" s="13" t="n">
        <v>-0.012527</v>
      </c>
      <c r="CR662" s="13" t="n">
        <v>-0.00927</v>
      </c>
      <c r="CS662" s="13" t="n">
        <v>-0.004757</v>
      </c>
      <c r="CT662" s="13" t="n">
        <v>-0.021191</v>
      </c>
      <c r="CU662" s="13" t="n">
        <v>0.089021</v>
      </c>
      <c r="CV662" s="13" t="n">
        <v>0.032669</v>
      </c>
      <c r="CW662" s="13" t="n">
        <v>-0.044226</v>
      </c>
      <c r="CX662" s="13" t="n">
        <v>-0.046387</v>
      </c>
      <c r="CY662" s="13" t="n">
        <v>-0.06206</v>
      </c>
      <c r="CZ662" s="13" t="n">
        <v>0.074219</v>
      </c>
      <c r="DA662" s="13" t="n">
        <v>0.108568</v>
      </c>
      <c r="DB662" s="13" t="n">
        <v>-0.030991</v>
      </c>
      <c r="DC662" s="13" t="n">
        <v>0.05521</v>
      </c>
      <c r="DD662" s="13" t="n">
        <v>0.028812</v>
      </c>
      <c r="DE662" s="13" t="n">
        <v>-0.062882</v>
      </c>
      <c r="DF662" s="13" t="n">
        <v>0.051154</v>
      </c>
      <c r="DG662" s="13" t="n">
        <v>-0.00855</v>
      </c>
      <c r="DH662" s="13" t="n">
        <v>0.060491</v>
      </c>
      <c r="DI662" s="13" t="n">
        <v>-0.020629</v>
      </c>
      <c r="DJ662" s="13" t="n">
        <v>0.023503</v>
      </c>
      <c r="DK662" s="13" t="n">
        <v>-0.027289</v>
      </c>
      <c r="DL662" s="13" t="n">
        <v>0.111932</v>
      </c>
      <c r="DM662" s="13" t="n">
        <v>-0.079098</v>
      </c>
      <c r="DN662" s="13" t="n">
        <v>0.028509</v>
      </c>
      <c r="DO662" s="13" t="n">
        <v>-0.049352</v>
      </c>
      <c r="DP662" s="13" t="n">
        <v>-0.068196</v>
      </c>
      <c r="DV662" s="13" t="n">
        <v>0.050398</v>
      </c>
      <c r="DW662" s="13" t="n">
        <v>-0.010098</v>
      </c>
      <c r="DX662" s="13" t="n">
        <v>0.031145</v>
      </c>
      <c r="DY662" s="13" t="n">
        <v>0.183067</v>
      </c>
      <c r="DZ662" s="13" t="n">
        <v>0.08896</v>
      </c>
      <c r="EA662" s="13" t="n">
        <v>0.013987</v>
      </c>
      <c r="EB662" s="13" t="n">
        <v>0.089016</v>
      </c>
      <c r="EC662" s="13" t="n">
        <v>0.028616</v>
      </c>
      <c r="ED662" s="13" t="n">
        <v>0.03792</v>
      </c>
      <c r="EE662" s="13" t="n">
        <v>-0.009349</v>
      </c>
      <c r="EF662" s="13" t="n">
        <v>0.003632</v>
      </c>
      <c r="EG662" s="13" t="n">
        <v>-0.007576</v>
      </c>
      <c r="EH662" s="13" t="n">
        <v>0.0162</v>
      </c>
      <c r="EI662" s="13" t="n">
        <v>-0.038653</v>
      </c>
      <c r="EJ662" s="13" t="n">
        <v>0.035353</v>
      </c>
      <c r="EK662" s="13" t="n">
        <v>-0.023202</v>
      </c>
      <c r="EL662" s="13" t="n">
        <v>0.045936</v>
      </c>
      <c r="EM662" s="13" t="n">
        <v>-0.099006</v>
      </c>
      <c r="EN662" s="13" t="n">
        <v>-0.001334</v>
      </c>
      <c r="EO662" s="13" t="n">
        <v>0.010422</v>
      </c>
      <c r="EP662" s="13" t="n">
        <v>-0.081153</v>
      </c>
      <c r="EQ662" s="13" t="n">
        <v>0.007554</v>
      </c>
      <c r="ER662" s="13" t="n">
        <v>-0.063068</v>
      </c>
      <c r="ES662" s="13" t="n">
        <v>0.12091</v>
      </c>
      <c r="ET662" s="13" t="n">
        <v>-0.033799</v>
      </c>
      <c r="EU662" s="13" t="n">
        <v>-0.094081</v>
      </c>
      <c r="EV662" s="13" t="n">
        <v>0.091652</v>
      </c>
      <c r="EW662" s="13" t="n">
        <v>0.062795</v>
      </c>
      <c r="EX662" s="13" t="n">
        <v>-0.069898</v>
      </c>
      <c r="EY662" s="13" t="n">
        <v>0.136796</v>
      </c>
      <c r="EZ662" s="13" t="n">
        <v>-0.019023</v>
      </c>
      <c r="FA662" s="13" t="n">
        <v>-0.011326</v>
      </c>
      <c r="FB662" s="13" t="n">
        <v>-0.003019</v>
      </c>
      <c r="FC662" s="13" t="n">
        <v>-0.022705</v>
      </c>
      <c r="FD662" s="13" t="n">
        <v>0.084591</v>
      </c>
      <c r="FE662" s="13" t="n">
        <v>0.036865</v>
      </c>
      <c r="FF662" s="13" t="n">
        <v>-0.046647</v>
      </c>
      <c r="FG662" s="13" t="n">
        <v>-0.049839</v>
      </c>
      <c r="FH662" s="13" t="n">
        <v>-0.066086</v>
      </c>
      <c r="FI662" s="13" t="n">
        <v>0.082842</v>
      </c>
      <c r="FJ662" s="13" t="n">
        <v>0.115153</v>
      </c>
      <c r="FK662" s="13" t="n">
        <v>-0.037422</v>
      </c>
      <c r="FL662" s="13" t="n">
        <v>0.047999</v>
      </c>
      <c r="FM662" s="13" t="n">
        <v>0.024713</v>
      </c>
      <c r="FN662" s="13" t="n">
        <v>-0.074428</v>
      </c>
      <c r="FO662" s="13" t="n">
        <v>0.050026</v>
      </c>
      <c r="FP662" s="13" t="n">
        <v>-0.009515</v>
      </c>
      <c r="FQ662" s="13" t="n">
        <v>0.060442</v>
      </c>
      <c r="FR662" s="13" t="n">
        <v>-0.020796</v>
      </c>
      <c r="FS662" s="13" t="n">
        <v>0.019958</v>
      </c>
      <c r="FT662" s="13" t="n">
        <v>-0.025874</v>
      </c>
      <c r="FU662" s="13" t="n">
        <v>0.113772</v>
      </c>
      <c r="FV662" s="13" t="n">
        <v>-0.072511</v>
      </c>
      <c r="FW662" s="13" t="n">
        <v>0.021458</v>
      </c>
      <c r="FX662" s="13" t="n">
        <v>-0.05812</v>
      </c>
      <c r="FY662" s="13" t="n">
        <v>-0.071289</v>
      </c>
    </row>
    <row r="663" customFormat="false" ht="15" hidden="false" customHeight="false" outlineLevel="0" collapsed="false">
      <c r="B663" s="8" t="str">
        <f aca="false">Deals!B663</f>
        <v>Avient Corporation</v>
      </c>
      <c r="C663" s="12" t="n">
        <v>1</v>
      </c>
      <c r="D663" s="13" t="n">
        <v>0.067782</v>
      </c>
      <c r="E663" s="13" t="n">
        <v>0.044788</v>
      </c>
      <c r="F663" s="13" t="n">
        <v>0.174225</v>
      </c>
      <c r="G663" s="13" t="n">
        <v>0.176376</v>
      </c>
      <c r="H663" s="13" t="n">
        <v>0.10788</v>
      </c>
      <c r="I663" s="13" t="n">
        <v>-0.045929</v>
      </c>
      <c r="J663" s="13" t="n">
        <v>0.124642</v>
      </c>
      <c r="K663" s="13" t="n">
        <v>0.098635</v>
      </c>
      <c r="L663" s="13" t="n">
        <v>0.074043</v>
      </c>
      <c r="M663" s="13" t="n">
        <v>0.023833</v>
      </c>
      <c r="N663" s="13" t="n">
        <v>-0.050154</v>
      </c>
      <c r="O663" s="13" t="n">
        <v>-0.013019</v>
      </c>
      <c r="P663" s="13" t="n">
        <v>0.073578</v>
      </c>
      <c r="Q663" s="13" t="n">
        <v>-0.106105</v>
      </c>
      <c r="R663" s="13" t="n">
        <v>0.16246</v>
      </c>
      <c r="S663" s="13" t="n">
        <v>0.020973</v>
      </c>
      <c r="T663" s="13" t="n">
        <v>0.021414</v>
      </c>
      <c r="U663" s="13" t="n">
        <v>-0.110456</v>
      </c>
      <c r="V663" s="13" t="n">
        <v>0.052642</v>
      </c>
      <c r="W663" s="13" t="n">
        <v>-0.079261</v>
      </c>
      <c r="X663" s="13" t="n">
        <v>0.025833</v>
      </c>
      <c r="Y663" s="13" t="n">
        <v>-0.000812</v>
      </c>
      <c r="Z663" s="13" t="n">
        <v>-0.180528</v>
      </c>
      <c r="AA663" s="13" t="n">
        <v>0.076597</v>
      </c>
      <c r="AB663" s="13" t="n">
        <v>0.015759</v>
      </c>
      <c r="AC663" s="13" t="n">
        <v>-0.303263</v>
      </c>
      <c r="AD663" s="13" t="n">
        <v>0.138284</v>
      </c>
      <c r="AE663" s="13" t="n">
        <v>0.003479</v>
      </c>
      <c r="AF663" s="13" t="n">
        <v>-0.017394</v>
      </c>
      <c r="AG663" s="13" t="n">
        <v>0.200237</v>
      </c>
      <c r="AH663" s="13" t="n">
        <v>0.076752</v>
      </c>
      <c r="AI663" s="13" t="n">
        <v>-0.050928</v>
      </c>
      <c r="AJ663" s="13" t="n">
        <v>-0.064383</v>
      </c>
      <c r="AK663" s="13" t="n">
        <v>-0.052194</v>
      </c>
      <c r="AL663" s="13" t="n">
        <v>0.127342</v>
      </c>
      <c r="AM663" s="13" t="n">
        <v>-0.009046</v>
      </c>
      <c r="AN663" s="13" t="n">
        <v>-0.010363</v>
      </c>
      <c r="AO663" s="13" t="n">
        <v>-0.113239</v>
      </c>
      <c r="AP663" s="13" t="n">
        <v>-0.104757</v>
      </c>
      <c r="AQ663" s="13" t="n">
        <v>0.086338</v>
      </c>
      <c r="AR663" s="13" t="n">
        <v>0.2177</v>
      </c>
      <c r="AS663" s="13" t="n">
        <v>-0.128939</v>
      </c>
      <c r="AT663" s="13" t="n">
        <v>0.117923</v>
      </c>
      <c r="AU663" s="13" t="n">
        <v>0.078508</v>
      </c>
      <c r="AV663" s="13" t="n">
        <v>-0.022581</v>
      </c>
      <c r="AW663" s="13" t="n">
        <v>0.053277</v>
      </c>
      <c r="AX663" s="13" t="n">
        <v>-0.017278</v>
      </c>
      <c r="AY663" s="13" t="n">
        <v>0.036426</v>
      </c>
      <c r="AZ663" s="13" t="n">
        <v>0.085986</v>
      </c>
      <c r="BA663" s="13" t="n">
        <v>0.029463</v>
      </c>
      <c r="BB663" s="13" t="n">
        <v>-0.073728</v>
      </c>
      <c r="BC663" s="13" t="n">
        <v>0.099549</v>
      </c>
      <c r="BD663" s="13" t="n">
        <v>-0.197463</v>
      </c>
      <c r="BE663" s="13" t="n">
        <v>0.049927</v>
      </c>
      <c r="BF663" s="13" t="n">
        <v>-0.00303</v>
      </c>
      <c r="BG663" s="13" t="n">
        <v>-0.124854</v>
      </c>
      <c r="BM663" s="13" t="n">
        <v>0.03218</v>
      </c>
      <c r="BN663" s="13" t="n">
        <v>-0.042964</v>
      </c>
      <c r="BO663" s="13" t="n">
        <v>0.030633</v>
      </c>
      <c r="BP663" s="13" t="n">
        <v>0.152673</v>
      </c>
      <c r="BQ663" s="13" t="n">
        <v>0.069227</v>
      </c>
      <c r="BR663" s="13" t="n">
        <v>0.026253</v>
      </c>
      <c r="BS663" s="13" t="n">
        <v>0.083383</v>
      </c>
      <c r="BT663" s="13" t="n">
        <v>0.050807</v>
      </c>
      <c r="BU663" s="13" t="n">
        <v>0.039311</v>
      </c>
      <c r="BV663" s="13" t="n">
        <v>0.00368</v>
      </c>
      <c r="BW663" s="13" t="n">
        <v>-0.020617</v>
      </c>
      <c r="BX663" s="13" t="n">
        <v>-0.014361</v>
      </c>
      <c r="BY663" s="13" t="n">
        <v>0.019025</v>
      </c>
      <c r="BZ663" s="13" t="n">
        <v>-0.029657</v>
      </c>
      <c r="CA663" s="13" t="n">
        <v>0.039369</v>
      </c>
      <c r="CB663" s="13" t="n">
        <v>-0.02552</v>
      </c>
      <c r="CC663" s="13" t="n">
        <v>0.043022</v>
      </c>
      <c r="CD663" s="13" t="n">
        <v>-0.063419</v>
      </c>
      <c r="CE663" s="13" t="n">
        <v>0.015302</v>
      </c>
      <c r="CF663" s="13" t="n">
        <v>0.008021</v>
      </c>
      <c r="CG663" s="13" t="n">
        <v>-0.064057</v>
      </c>
      <c r="CH663" s="13" t="n">
        <v>0.012167</v>
      </c>
      <c r="CI663" s="13" t="n">
        <v>-0.073974</v>
      </c>
      <c r="CJ663" s="13" t="n">
        <v>0.097031</v>
      </c>
      <c r="CK663" s="13" t="n">
        <v>-0.029051</v>
      </c>
      <c r="CL663" s="13" t="n">
        <v>-0.098544</v>
      </c>
      <c r="CM663" s="13" t="n">
        <v>0.123911</v>
      </c>
      <c r="CN663" s="13" t="n">
        <v>0.063521</v>
      </c>
      <c r="CO663" s="13" t="n">
        <v>-0.054844</v>
      </c>
      <c r="CP663" s="13" t="n">
        <v>0.105504</v>
      </c>
      <c r="CQ663" s="13" t="n">
        <v>-0.016618</v>
      </c>
      <c r="CR663" s="13" t="n">
        <v>-0.026911</v>
      </c>
      <c r="CS663" s="13" t="n">
        <v>-0.013867</v>
      </c>
      <c r="CT663" s="13" t="n">
        <v>-0.03655</v>
      </c>
      <c r="CU663" s="13" t="n">
        <v>0.084236</v>
      </c>
      <c r="CV663" s="13" t="n">
        <v>0.038932</v>
      </c>
      <c r="CW663" s="13" t="n">
        <v>-0.052068</v>
      </c>
      <c r="CX663" s="13" t="n">
        <v>-0.059445</v>
      </c>
      <c r="CY663" s="13" t="n">
        <v>-0.054472</v>
      </c>
      <c r="CZ663" s="13" t="n">
        <v>0.084571</v>
      </c>
      <c r="DA663" s="13" t="n">
        <v>0.09972</v>
      </c>
      <c r="DB663" s="13" t="n">
        <v>-0.040306</v>
      </c>
      <c r="DC663" s="13" t="n">
        <v>0.053529</v>
      </c>
      <c r="DD663" s="13" t="n">
        <v>0.047299</v>
      </c>
      <c r="DE663" s="13" t="n">
        <v>-0.059534</v>
      </c>
      <c r="DF663" s="13" t="n">
        <v>0.042114</v>
      </c>
      <c r="DG663" s="13" t="n">
        <v>-0.017701</v>
      </c>
      <c r="DH663" s="13" t="n">
        <v>0.091286</v>
      </c>
      <c r="DI663" s="13" t="n">
        <v>-0.009634</v>
      </c>
      <c r="DJ663" s="13" t="n">
        <v>0.010493</v>
      </c>
      <c r="DK663" s="13" t="n">
        <v>-0.012831</v>
      </c>
      <c r="DL663" s="13" t="n">
        <v>0.115833</v>
      </c>
      <c r="DM663" s="13" t="n">
        <v>-0.080605</v>
      </c>
      <c r="DN663" s="13" t="n">
        <v>0.046361</v>
      </c>
      <c r="DO663" s="13" t="n">
        <v>-0.049152</v>
      </c>
      <c r="DP663" s="13" t="n">
        <v>-0.063499</v>
      </c>
      <c r="DV663" s="13" t="n">
        <v>0.028826</v>
      </c>
      <c r="DW663" s="13" t="n">
        <v>-0.045935</v>
      </c>
      <c r="DX663" s="13" t="n">
        <v>0.026239</v>
      </c>
      <c r="DY663" s="13" t="n">
        <v>0.16104</v>
      </c>
      <c r="DZ663" s="13" t="n">
        <v>0.066408</v>
      </c>
      <c r="EA663" s="13" t="n">
        <v>0.03008</v>
      </c>
      <c r="EB663" s="13" t="n">
        <v>0.076997</v>
      </c>
      <c r="EC663" s="13" t="n">
        <v>0.055609</v>
      </c>
      <c r="ED663" s="13" t="n">
        <v>0.031663</v>
      </c>
      <c r="EE663" s="13" t="n">
        <v>0.012116</v>
      </c>
      <c r="EF663" s="13" t="n">
        <v>-0.01594</v>
      </c>
      <c r="EG663" s="13" t="n">
        <v>-0.014149</v>
      </c>
      <c r="EH663" s="13" t="n">
        <v>0.020098</v>
      </c>
      <c r="EI663" s="13" t="n">
        <v>-0.030775</v>
      </c>
      <c r="EJ663" s="13" t="n">
        <v>0.04496</v>
      </c>
      <c r="EK663" s="13" t="n">
        <v>-0.023879</v>
      </c>
      <c r="EL663" s="13" t="n">
        <v>0.046081</v>
      </c>
      <c r="EM663" s="13" t="n">
        <v>-0.065981</v>
      </c>
      <c r="EN663" s="13" t="n">
        <v>0.01874</v>
      </c>
      <c r="EO663" s="13" t="n">
        <v>0.003467</v>
      </c>
      <c r="EP663" s="13" t="n">
        <v>-0.072255</v>
      </c>
      <c r="EQ663" s="13" t="n">
        <v>0.015656</v>
      </c>
      <c r="ER663" s="13" t="n">
        <v>-0.079185</v>
      </c>
      <c r="ES663" s="13" t="n">
        <v>0.097155</v>
      </c>
      <c r="ET663" s="13" t="n">
        <v>-0.030417</v>
      </c>
      <c r="EU663" s="13" t="n">
        <v>-0.101629</v>
      </c>
      <c r="EV663" s="13" t="n">
        <v>0.126585</v>
      </c>
      <c r="EW663" s="13" t="n">
        <v>0.062172</v>
      </c>
      <c r="EX663" s="13" t="n">
        <v>-0.055573</v>
      </c>
      <c r="EY663" s="13" t="n">
        <v>0.108861</v>
      </c>
      <c r="EZ663" s="13" t="n">
        <v>-0.016155</v>
      </c>
      <c r="FA663" s="13" t="n">
        <v>-0.025283</v>
      </c>
      <c r="FB663" s="13" t="n">
        <v>-0.014063</v>
      </c>
      <c r="FC663" s="13" t="n">
        <v>-0.031882</v>
      </c>
      <c r="FD663" s="13" t="n">
        <v>0.076746</v>
      </c>
      <c r="FE663" s="13" t="n">
        <v>0.041123</v>
      </c>
      <c r="FF663" s="13" t="n">
        <v>-0.054372</v>
      </c>
      <c r="FG663" s="13" t="n">
        <v>-0.061727</v>
      </c>
      <c r="FH663" s="13" t="n">
        <v>-0.056256</v>
      </c>
      <c r="FI663" s="13" t="n">
        <v>0.090276</v>
      </c>
      <c r="FJ663" s="13" t="n">
        <v>0.101353</v>
      </c>
      <c r="FK663" s="13" t="n">
        <v>-0.046179</v>
      </c>
      <c r="FL663" s="13" t="n">
        <v>0.044354</v>
      </c>
      <c r="FM663" s="13" t="n">
        <v>0.043283</v>
      </c>
      <c r="FN663" s="13" t="n">
        <v>-0.062582</v>
      </c>
      <c r="FO663" s="13" t="n">
        <v>0.04155</v>
      </c>
      <c r="FP663" s="13" t="n">
        <v>-0.019875</v>
      </c>
      <c r="FQ663" s="13" t="n">
        <v>0.095316</v>
      </c>
      <c r="FR663" s="13" t="n">
        <v>-0.008765</v>
      </c>
      <c r="FS663" s="13" t="n">
        <v>0.012007</v>
      </c>
      <c r="FT663" s="13" t="n">
        <v>-0.009706</v>
      </c>
      <c r="FU663" s="13" t="n">
        <v>0.117638</v>
      </c>
      <c r="FV663" s="13" t="n">
        <v>-0.084348</v>
      </c>
      <c r="FW663" s="13" t="n">
        <v>0.042485</v>
      </c>
      <c r="FX663" s="13" t="n">
        <v>-0.053294</v>
      </c>
      <c r="FY663" s="13" t="n">
        <v>-0.051079</v>
      </c>
    </row>
    <row r="664" customFormat="false" ht="15" hidden="false" customHeight="false" outlineLevel="0" collapsed="false">
      <c r="B664" s="8" t="str">
        <f aca="false">Deals!B664</f>
        <v>Zynga Inc</v>
      </c>
      <c r="C664" s="12" t="n">
        <v>1</v>
      </c>
      <c r="D664" s="13" t="n">
        <v>-0.078332</v>
      </c>
      <c r="E664" s="13" t="n">
        <v>0.006623</v>
      </c>
      <c r="F664" s="13" t="n">
        <v>-0.014254</v>
      </c>
      <c r="G664" s="13" t="n">
        <v>-0.082314</v>
      </c>
      <c r="H664" s="13" t="n">
        <v>0.196364</v>
      </c>
      <c r="I664" s="13" t="n">
        <v>0.004053</v>
      </c>
      <c r="J664" s="13" t="n">
        <v>0.125126</v>
      </c>
      <c r="K664" s="13" t="n">
        <v>-0.084305</v>
      </c>
      <c r="L664" s="13" t="n">
        <v>0.059745</v>
      </c>
      <c r="M664" s="13" t="n">
        <v>0.001848</v>
      </c>
      <c r="N664" s="13" t="n">
        <v>-0.019373</v>
      </c>
      <c r="O664" s="13" t="n">
        <v>-0.049859</v>
      </c>
      <c r="P664" s="13" t="n">
        <v>-0.123762</v>
      </c>
      <c r="Q664" s="13" t="n">
        <v>-0.149153</v>
      </c>
      <c r="R664" s="13" t="n">
        <v>-0.01992</v>
      </c>
      <c r="S664" s="13" t="n">
        <v>-0.182927</v>
      </c>
      <c r="T664" s="13" t="n">
        <v>0.06136</v>
      </c>
      <c r="U664" s="13" t="n">
        <v>0.417188</v>
      </c>
      <c r="V664" s="13" t="n">
        <v>0.001103</v>
      </c>
      <c r="W664" s="13" t="n">
        <v>0.017621</v>
      </c>
      <c r="X664" s="13" t="n">
        <v>-0.104978</v>
      </c>
      <c r="Y664" s="13" t="n">
        <v>-0.028824</v>
      </c>
      <c r="Z664" s="13" t="n">
        <v>-0.072625</v>
      </c>
      <c r="AA664" s="13" t="n">
        <v>0.130842</v>
      </c>
      <c r="AB664" s="13" t="n">
        <v>-0.025181</v>
      </c>
      <c r="AC664" s="13" t="n">
        <v>-0.091353</v>
      </c>
      <c r="AD664" s="13" t="n">
        <v>0.057844</v>
      </c>
      <c r="AE664" s="13" t="n">
        <v>0.043218</v>
      </c>
      <c r="AF664" s="13" t="n">
        <v>-0.053526</v>
      </c>
      <c r="AG664" s="13" t="n">
        <v>0.096917</v>
      </c>
      <c r="AH664" s="13" t="n">
        <v>-0.024248</v>
      </c>
      <c r="AI664" s="13" t="n">
        <v>0.012549</v>
      </c>
      <c r="AJ664" s="13" t="n">
        <v>-0.018976</v>
      </c>
      <c r="AK664" s="13" t="n">
        <v>0.00158</v>
      </c>
      <c r="AL664" s="13" t="n">
        <v>0.08151</v>
      </c>
      <c r="AM664" s="13" t="n">
        <v>0.012495</v>
      </c>
      <c r="AN664" s="13" t="n">
        <v>-0.024647</v>
      </c>
      <c r="AO664" s="13" t="n">
        <v>-0.058736</v>
      </c>
      <c r="AP664" s="13" t="n">
        <v>-0.06088</v>
      </c>
      <c r="AQ664" s="13" t="n">
        <v>0.098774</v>
      </c>
      <c r="AR664" s="13" t="n">
        <v>0.08847</v>
      </c>
      <c r="AS664" s="13" t="n">
        <v>-0.016905</v>
      </c>
      <c r="AT664" s="13" t="n">
        <v>0.070309</v>
      </c>
      <c r="AU664" s="13" t="n">
        <v>0.038473</v>
      </c>
      <c r="AV664" s="13" t="n">
        <v>-0.057327</v>
      </c>
      <c r="AW664" s="13" t="n">
        <v>0.025533</v>
      </c>
      <c r="AX664" s="13" t="n">
        <v>-0.006069</v>
      </c>
      <c r="AY664" s="13" t="n">
        <v>0.032133</v>
      </c>
      <c r="AZ664" s="13" t="n">
        <v>0.017784</v>
      </c>
      <c r="BA664" s="13" t="n">
        <v>0.034516</v>
      </c>
      <c r="BB664" s="13" t="n">
        <v>-0.010065</v>
      </c>
      <c r="BC664" s="13" t="n">
        <v>0.097341</v>
      </c>
      <c r="BD664" s="13" t="n">
        <v>-0.082651</v>
      </c>
      <c r="BE664" s="13" t="n">
        <v>0.042638</v>
      </c>
      <c r="BF664" s="13" t="n">
        <v>-0.042825</v>
      </c>
      <c r="BG664" s="13" t="n">
        <v>-0.066421</v>
      </c>
      <c r="BM664" s="13" t="n">
        <v>0.042064</v>
      </c>
      <c r="BN664" s="13" t="n">
        <v>0.00853</v>
      </c>
      <c r="BO664" s="13" t="n">
        <v>0.014059</v>
      </c>
      <c r="BP664" s="13" t="n">
        <v>0.135594</v>
      </c>
      <c r="BQ664" s="13" t="n">
        <v>0.068794</v>
      </c>
      <c r="BR664" s="13" t="n">
        <v>-0.002337</v>
      </c>
      <c r="BS664" s="13" t="n">
        <v>0.034689</v>
      </c>
      <c r="BT664" s="13" t="n">
        <v>-0.020006</v>
      </c>
      <c r="BU664" s="13" t="n">
        <v>0.043697</v>
      </c>
      <c r="BV664" s="13" t="n">
        <v>-0.020314</v>
      </c>
      <c r="BW664" s="13" t="n">
        <v>0.05157</v>
      </c>
      <c r="BX664" s="13" t="n">
        <v>-0.008614</v>
      </c>
      <c r="BY664" s="13" t="n">
        <v>0.031631</v>
      </c>
      <c r="BZ664" s="13" t="n">
        <v>-0.042971</v>
      </c>
      <c r="CA664" s="13" t="n">
        <v>0.047924</v>
      </c>
      <c r="CB664" s="13" t="n">
        <v>-0.063866</v>
      </c>
      <c r="CC664" s="13" t="n">
        <v>0.003966</v>
      </c>
      <c r="CD664" s="13" t="n">
        <v>-0.127141</v>
      </c>
      <c r="CE664" s="13" t="n">
        <v>0.001103</v>
      </c>
      <c r="CF664" s="13" t="n">
        <v>0.001259</v>
      </c>
      <c r="CG664" s="13" t="n">
        <v>-0.107022</v>
      </c>
      <c r="CH664" s="13" t="n">
        <v>-0.028824</v>
      </c>
      <c r="CI664" s="13" t="n">
        <v>-0.072625</v>
      </c>
      <c r="CJ664" s="13" t="n">
        <v>0.130842</v>
      </c>
      <c r="CK664" s="13" t="n">
        <v>-0.025181</v>
      </c>
      <c r="CL664" s="13" t="n">
        <v>-0.091353</v>
      </c>
      <c r="CM664" s="13" t="n">
        <v>0.057844</v>
      </c>
      <c r="CN664" s="13" t="n">
        <v>0.043218</v>
      </c>
      <c r="CO664" s="13" t="n">
        <v>-0.053526</v>
      </c>
      <c r="CP664" s="13" t="n">
        <v>0.096917</v>
      </c>
      <c r="CQ664" s="13" t="n">
        <v>-0.024248</v>
      </c>
      <c r="CR664" s="13" t="n">
        <v>0.012549</v>
      </c>
      <c r="CS664" s="13" t="n">
        <v>-0.018976</v>
      </c>
      <c r="CT664" s="13" t="n">
        <v>0.00158</v>
      </c>
      <c r="CU664" s="13" t="n">
        <v>0.08151</v>
      </c>
      <c r="CV664" s="13" t="n">
        <v>0.012495</v>
      </c>
      <c r="CW664" s="13" t="n">
        <v>-0.024647</v>
      </c>
      <c r="CX664" s="13" t="n">
        <v>-0.058736</v>
      </c>
      <c r="CY664" s="13" t="n">
        <v>-0.06088</v>
      </c>
      <c r="CZ664" s="13" t="n">
        <v>0.098774</v>
      </c>
      <c r="DA664" s="13" t="n">
        <v>0.08847</v>
      </c>
      <c r="DB664" s="13" t="n">
        <v>-0.016905</v>
      </c>
      <c r="DC664" s="13" t="n">
        <v>0.070309</v>
      </c>
      <c r="DD664" s="13" t="n">
        <v>0.038473</v>
      </c>
      <c r="DE664" s="13" t="n">
        <v>-0.057327</v>
      </c>
      <c r="DF664" s="13" t="n">
        <v>0.025533</v>
      </c>
      <c r="DG664" s="13" t="n">
        <v>-0.006069</v>
      </c>
      <c r="DH664" s="13" t="n">
        <v>0.032133</v>
      </c>
      <c r="DI664" s="13" t="n">
        <v>0.017784</v>
      </c>
      <c r="DJ664" s="13" t="n">
        <v>0.034516</v>
      </c>
      <c r="DK664" s="13" t="n">
        <v>-0.010065</v>
      </c>
      <c r="DL664" s="13" t="n">
        <v>0.097341</v>
      </c>
      <c r="DM664" s="13" t="n">
        <v>-0.082651</v>
      </c>
      <c r="DN664" s="13" t="n">
        <v>0.042638</v>
      </c>
      <c r="DO664" s="13" t="n">
        <v>-0.042825</v>
      </c>
      <c r="DP664" s="13" t="n">
        <v>-0.066421</v>
      </c>
      <c r="DV664" s="13" t="n">
        <v>0.040966</v>
      </c>
      <c r="DW664" s="13" t="n">
        <v>0.005233</v>
      </c>
      <c r="DX664" s="13" t="n">
        <v>0.019264</v>
      </c>
      <c r="DY664" s="13" t="n">
        <v>0.135549</v>
      </c>
      <c r="DZ664" s="13" t="n">
        <v>0.067697</v>
      </c>
      <c r="EA664" s="13" t="n">
        <v>0.004164</v>
      </c>
      <c r="EB664" s="13" t="n">
        <v>0.031611</v>
      </c>
      <c r="EC664" s="13" t="n">
        <v>-0.019813</v>
      </c>
      <c r="ED664" s="13" t="n">
        <v>0.037602</v>
      </c>
      <c r="EE664" s="13" t="n">
        <v>-0.018649</v>
      </c>
      <c r="EF664" s="13" t="n">
        <v>0.047074</v>
      </c>
      <c r="EG664" s="13" t="n">
        <v>-0.012965</v>
      </c>
      <c r="EH664" s="13" t="n">
        <v>0.026925</v>
      </c>
      <c r="EI664" s="13" t="n">
        <v>-0.043898</v>
      </c>
      <c r="EJ664" s="13" t="n">
        <v>0.049157</v>
      </c>
      <c r="EK664" s="13" t="n">
        <v>-0.074862</v>
      </c>
      <c r="EL664" s="13" t="n">
        <v>0.009118</v>
      </c>
      <c r="EM664" s="13" t="n">
        <v>-0.133336</v>
      </c>
      <c r="EN664" s="13" t="n">
        <v>-0.004978</v>
      </c>
      <c r="EO664" s="13" t="n">
        <v>0.001746</v>
      </c>
      <c r="EP664" s="13" t="n">
        <v>-0.124799</v>
      </c>
      <c r="EQ664" s="13" t="n">
        <v>-0.039308</v>
      </c>
      <c r="ER664" s="13" t="n">
        <v>-0.070351</v>
      </c>
      <c r="ES664" s="13" t="n">
        <v>0.130499</v>
      </c>
      <c r="ET664" s="13" t="n">
        <v>-0.023216</v>
      </c>
      <c r="EU664" s="13" t="n">
        <v>-0.090202</v>
      </c>
      <c r="EV664" s="13" t="n">
        <v>0.053736</v>
      </c>
      <c r="EW664" s="13" t="n">
        <v>0.048669</v>
      </c>
      <c r="EX664" s="13" t="n">
        <v>-0.052265</v>
      </c>
      <c r="EY664" s="13" t="n">
        <v>0.117259</v>
      </c>
      <c r="EZ664" s="13" t="n">
        <v>-0.019842</v>
      </c>
      <c r="FA664" s="13" t="n">
        <v>0.012199</v>
      </c>
      <c r="FB664" s="13" t="n">
        <v>-0.009812</v>
      </c>
      <c r="FC664" s="13" t="n">
        <v>0.008894</v>
      </c>
      <c r="FD664" s="13" t="n">
        <v>0.090874</v>
      </c>
      <c r="FE664" s="13" t="n">
        <v>0.014205</v>
      </c>
      <c r="FF664" s="13" t="n">
        <v>-0.019595</v>
      </c>
      <c r="FG664" s="13" t="n">
        <v>-0.061965</v>
      </c>
      <c r="FH664" s="13" t="n">
        <v>-0.063279</v>
      </c>
      <c r="FI664" s="13" t="n">
        <v>0.099242</v>
      </c>
      <c r="FJ664" s="13" t="n">
        <v>0.096129</v>
      </c>
      <c r="FK664" s="13" t="n">
        <v>-0.01973</v>
      </c>
      <c r="FL664" s="13" t="n">
        <v>0.076137</v>
      </c>
      <c r="FM664" s="13" t="n">
        <v>0.039414</v>
      </c>
      <c r="FN664" s="13" t="n">
        <v>-0.059407</v>
      </c>
      <c r="FO664" s="13" t="n">
        <v>0.019381</v>
      </c>
      <c r="FP664" s="13" t="n">
        <v>-0.010354</v>
      </c>
      <c r="FQ664" s="13" t="n">
        <v>0.033709</v>
      </c>
      <c r="FR664" s="13" t="n">
        <v>0.014427</v>
      </c>
      <c r="FS664" s="13" t="n">
        <v>0.029627</v>
      </c>
      <c r="FT664" s="13" t="n">
        <v>-0.006623</v>
      </c>
      <c r="FU664" s="13" t="n">
        <v>0.091114</v>
      </c>
      <c r="FV664" s="13" t="n">
        <v>-0.075772</v>
      </c>
      <c r="FW664" s="13" t="n">
        <v>0.036599</v>
      </c>
      <c r="FX664" s="13" t="n">
        <v>-0.045902</v>
      </c>
      <c r="FY664" s="13" t="n">
        <v>-0.058795</v>
      </c>
    </row>
    <row r="665" customFormat="false" ht="15" hidden="false" customHeight="false" outlineLevel="0" collapsed="false">
      <c r="B665" s="8" t="str">
        <f aca="false">Deals!B665</f>
        <v>Teladoc Health, Inc.</v>
      </c>
      <c r="C665" s="12" t="n">
        <v>1</v>
      </c>
      <c r="D665" s="13" t="n">
        <v>-0.092328</v>
      </c>
      <c r="E665" s="13" t="n">
        <v>0.016459</v>
      </c>
      <c r="F665" s="13" t="n">
        <v>-0.103904</v>
      </c>
      <c r="G665" s="13" t="n">
        <v>0.011758</v>
      </c>
      <c r="H665" s="13" t="n">
        <v>0.005987</v>
      </c>
      <c r="I665" s="13" t="n">
        <v>0.319414</v>
      </c>
      <c r="J665" s="13" t="n">
        <v>-0.161998</v>
      </c>
      <c r="K665" s="13" t="n">
        <v>-0.177937</v>
      </c>
      <c r="L665" s="13" t="n">
        <v>-0.051719</v>
      </c>
      <c r="M665" s="13" t="n">
        <v>-0.126313</v>
      </c>
      <c r="N665" s="13" t="n">
        <v>0.10433</v>
      </c>
      <c r="O665" s="13" t="n">
        <v>-0.107282</v>
      </c>
      <c r="P665" s="13" t="n">
        <v>-0.027147</v>
      </c>
      <c r="Q665" s="13" t="n">
        <v>-0.121936</v>
      </c>
      <c r="R665" s="13" t="n">
        <v>0.179639</v>
      </c>
      <c r="S665" s="13" t="n">
        <v>-0.32315</v>
      </c>
      <c r="T665" s="13" t="n">
        <v>-0.093136</v>
      </c>
      <c r="U665" s="13" t="n">
        <v>-0.164561</v>
      </c>
      <c r="V665" s="13" t="n">
        <v>-0.010429</v>
      </c>
      <c r="W665" s="13" t="n">
        <v>-0.049796</v>
      </c>
      <c r="X665" s="13" t="n">
        <v>-0.531956</v>
      </c>
      <c r="Y665" s="13" t="n">
        <v>0.009775</v>
      </c>
      <c r="Z665" s="13" t="n">
        <v>-0.025814</v>
      </c>
      <c r="AA665" s="13" t="n">
        <v>0.109606</v>
      </c>
      <c r="AB665" s="13" t="n">
        <v>-0.157123</v>
      </c>
      <c r="AC665" s="13" t="n">
        <v>-0.183838</v>
      </c>
      <c r="AD665" s="13" t="n">
        <v>0.169231</v>
      </c>
      <c r="AE665" s="13" t="n">
        <v>-0.038124</v>
      </c>
      <c r="AF665" s="13" t="n">
        <v>-0.170467</v>
      </c>
      <c r="AG665" s="13" t="n">
        <v>0.243129</v>
      </c>
      <c r="AH665" s="13" t="n">
        <v>-0.09898</v>
      </c>
      <c r="AI665" s="13" t="n">
        <v>-0.022273</v>
      </c>
      <c r="AJ665" s="13" t="n">
        <v>0.024324</v>
      </c>
      <c r="AK665" s="13" t="n">
        <v>-0.127403</v>
      </c>
      <c r="AL665" s="13" t="n">
        <v>0.093737</v>
      </c>
      <c r="AM665" s="13" t="n">
        <v>0.17575</v>
      </c>
      <c r="AN665" s="13" t="n">
        <v>-0.239503</v>
      </c>
      <c r="AO665" s="13" t="n">
        <v>-0.178887</v>
      </c>
      <c r="AP665" s="13" t="n">
        <v>-0.110274</v>
      </c>
      <c r="AQ665" s="13" t="n">
        <v>0.096735</v>
      </c>
      <c r="AR665" s="13" t="n">
        <v>0.187982</v>
      </c>
      <c r="AS665" s="13" t="n">
        <v>-0.098376</v>
      </c>
      <c r="AT665" s="13" t="n">
        <v>-0.223881</v>
      </c>
      <c r="AU665" s="13" t="n">
        <v>0.001326</v>
      </c>
      <c r="AV665" s="13" t="n">
        <v>-0.155629</v>
      </c>
      <c r="AW665" s="13" t="n">
        <v>-0.118431</v>
      </c>
      <c r="AX665" s="13" t="n">
        <v>-0.129893</v>
      </c>
      <c r="AY665" s="13" t="n">
        <v>-0.035787</v>
      </c>
      <c r="AZ665" s="13" t="n">
        <v>-0.239661</v>
      </c>
      <c r="BA665" s="13" t="n">
        <v>0.280335</v>
      </c>
      <c r="BB665" s="13" t="n">
        <v>-0.019608</v>
      </c>
      <c r="BC665" s="13" t="n">
        <v>0.331111</v>
      </c>
      <c r="BD665" s="13" t="n">
        <v>-0.241235</v>
      </c>
      <c r="BE665" s="13" t="n">
        <v>0.117712</v>
      </c>
      <c r="BF665" s="13" t="n">
        <v>-0.059055</v>
      </c>
      <c r="BG665" s="13" t="n">
        <v>-0.167364</v>
      </c>
      <c r="BM665" s="13" t="n">
        <v>0.107972</v>
      </c>
      <c r="BN665" s="13" t="n">
        <v>-0.045521</v>
      </c>
      <c r="BO665" s="13" t="n">
        <v>-0.045743</v>
      </c>
      <c r="BP665" s="13" t="n">
        <v>0.107281</v>
      </c>
      <c r="BQ665" s="13" t="n">
        <v>0.053002</v>
      </c>
      <c r="BR665" s="13" t="n">
        <v>-0.009351</v>
      </c>
      <c r="BS665" s="13" t="n">
        <v>-0.005854</v>
      </c>
      <c r="BT665" s="13" t="n">
        <v>0.01839</v>
      </c>
      <c r="BU665" s="13" t="n">
        <v>0.059373</v>
      </c>
      <c r="BV665" s="13" t="n">
        <v>-0.013515</v>
      </c>
      <c r="BW665" s="13" t="n">
        <v>0.057192</v>
      </c>
      <c r="BX665" s="13" t="n">
        <v>0.032936</v>
      </c>
      <c r="BY665" s="13" t="n">
        <v>0.033156</v>
      </c>
      <c r="BZ665" s="13" t="n">
        <v>-0.052802</v>
      </c>
      <c r="CA665" s="13" t="n">
        <v>0.089956</v>
      </c>
      <c r="CB665" s="13" t="n">
        <v>0.012325</v>
      </c>
      <c r="CC665" s="13" t="n">
        <v>0.021218</v>
      </c>
      <c r="CD665" s="13" t="n">
        <v>-0.077613</v>
      </c>
      <c r="CE665" s="13" t="n">
        <v>-0.033277</v>
      </c>
      <c r="CF665" s="13" t="n">
        <v>0.048718</v>
      </c>
      <c r="CG665" s="13" t="n">
        <v>-0.10863</v>
      </c>
      <c r="CH665" s="13" t="n">
        <v>-0.030079</v>
      </c>
      <c r="CI665" s="13" t="n">
        <v>-0.078069</v>
      </c>
      <c r="CJ665" s="13" t="n">
        <v>0.127169</v>
      </c>
      <c r="CK665" s="13" t="n">
        <v>-0.053498</v>
      </c>
      <c r="CL665" s="13" t="n">
        <v>-0.100388</v>
      </c>
      <c r="CM665" s="13" t="n">
        <v>0.052883</v>
      </c>
      <c r="CN665" s="13" t="n">
        <v>0.047454</v>
      </c>
      <c r="CO665" s="13" t="n">
        <v>-0.082033</v>
      </c>
      <c r="CP665" s="13" t="n">
        <v>0.087217</v>
      </c>
      <c r="CQ665" s="13" t="n">
        <v>-0.01317</v>
      </c>
      <c r="CR665" s="13" t="n">
        <v>0.081256</v>
      </c>
      <c r="CS665" s="13" t="n">
        <v>0.01129</v>
      </c>
      <c r="CT665" s="13" t="n">
        <v>0.054991</v>
      </c>
      <c r="CU665" s="13" t="n">
        <v>0.072447</v>
      </c>
      <c r="CV665" s="13" t="n">
        <v>0.023838</v>
      </c>
      <c r="CW665" s="13" t="n">
        <v>-0.008326</v>
      </c>
      <c r="CX665" s="13" t="n">
        <v>-0.05542</v>
      </c>
      <c r="CY665" s="13" t="n">
        <v>-0.009954</v>
      </c>
      <c r="CZ665" s="13" t="n">
        <v>0.098907</v>
      </c>
      <c r="DA665" s="13" t="n">
        <v>0.037524</v>
      </c>
      <c r="DB665" s="13" t="n">
        <v>0.022668</v>
      </c>
      <c r="DC665" s="13" t="n">
        <v>0.060191</v>
      </c>
      <c r="DD665" s="13" t="n">
        <v>0.016533</v>
      </c>
      <c r="DE665" s="13" t="n">
        <v>-0.040193</v>
      </c>
      <c r="DF665" s="13" t="n">
        <v>0.059598</v>
      </c>
      <c r="DG665" s="13" t="n">
        <v>0.061092</v>
      </c>
      <c r="DH665" s="13" t="n">
        <v>-0.008513</v>
      </c>
      <c r="DI665" s="13" t="n">
        <v>0.021543</v>
      </c>
      <c r="DJ665" s="13" t="n">
        <v>0.024194</v>
      </c>
      <c r="DK665" s="13" t="n">
        <v>-0.007924</v>
      </c>
      <c r="DL665" s="13" t="n">
        <v>0.063182</v>
      </c>
      <c r="DM665" s="13" t="n">
        <v>0.003266</v>
      </c>
      <c r="DN665" s="13" t="n">
        <v>0.014885</v>
      </c>
      <c r="DO665" s="13" t="n">
        <v>-0.031109</v>
      </c>
      <c r="DP665" s="13" t="n">
        <v>-0.076633</v>
      </c>
      <c r="DV665" s="13" t="n">
        <v>0.054124</v>
      </c>
      <c r="DW665" s="13" t="n">
        <v>-0.020604</v>
      </c>
      <c r="DX665" s="13" t="n">
        <v>-0.021628</v>
      </c>
      <c r="DY665" s="13" t="n">
        <v>0.130555</v>
      </c>
      <c r="DZ665" s="13" t="n">
        <v>0.041795</v>
      </c>
      <c r="EA665" s="13" t="n">
        <v>-0.018249</v>
      </c>
      <c r="EB665" s="13" t="n">
        <v>0.019443</v>
      </c>
      <c r="EC665" s="13" t="n">
        <v>0.020896</v>
      </c>
      <c r="ED665" s="13" t="n">
        <v>0.053291</v>
      </c>
      <c r="EE665" s="13" t="n">
        <v>-0.004423</v>
      </c>
      <c r="EF665" s="13" t="n">
        <v>0.043268</v>
      </c>
      <c r="EG665" s="13" t="n">
        <v>0.030241</v>
      </c>
      <c r="EH665" s="13" t="n">
        <v>0.029029</v>
      </c>
      <c r="EI665" s="13" t="n">
        <v>-0.051931</v>
      </c>
      <c r="EJ665" s="13" t="n">
        <v>0.076494</v>
      </c>
      <c r="EK665" s="13" t="n">
        <v>-0.023675</v>
      </c>
      <c r="EL665" s="13" t="n">
        <v>0.027244</v>
      </c>
      <c r="EM665" s="13" t="n">
        <v>-0.105932</v>
      </c>
      <c r="EN665" s="13" t="n">
        <v>-0.028087</v>
      </c>
      <c r="EO665" s="13" t="n">
        <v>0.024591</v>
      </c>
      <c r="EP665" s="13" t="n">
        <v>-0.102794</v>
      </c>
      <c r="EQ665" s="13" t="n">
        <v>-0.042047</v>
      </c>
      <c r="ER665" s="13" t="n">
        <v>-0.081421</v>
      </c>
      <c r="ES665" s="13" t="n">
        <v>0.115932</v>
      </c>
      <c r="ET665" s="13" t="n">
        <v>-0.040409</v>
      </c>
      <c r="EU665" s="13" t="n">
        <v>-0.09131</v>
      </c>
      <c r="EV665" s="13" t="n">
        <v>0.077555</v>
      </c>
      <c r="EW665" s="13" t="n">
        <v>0.068696</v>
      </c>
      <c r="EX665" s="13" t="n">
        <v>-0.064949</v>
      </c>
      <c r="EY665" s="13" t="n">
        <v>0.083649</v>
      </c>
      <c r="EZ665" s="13" t="n">
        <v>-0.013406</v>
      </c>
      <c r="FA665" s="13" t="n">
        <v>0.044705</v>
      </c>
      <c r="FB665" s="13" t="n">
        <v>-0.010179</v>
      </c>
      <c r="FC665" s="13" t="n">
        <v>0.017315</v>
      </c>
      <c r="FD665" s="13" t="n">
        <v>0.073915</v>
      </c>
      <c r="FE665" s="13" t="n">
        <v>0.027187</v>
      </c>
      <c r="FF665" s="13" t="n">
        <v>-0.023523</v>
      </c>
      <c r="FG665" s="13" t="n">
        <v>-0.051409</v>
      </c>
      <c r="FH665" s="13" t="n">
        <v>-0.03327</v>
      </c>
      <c r="FI665" s="13" t="n">
        <v>0.105435</v>
      </c>
      <c r="FJ665" s="13" t="n">
        <v>0.064066</v>
      </c>
      <c r="FK665" s="13" t="n">
        <v>0.005583</v>
      </c>
      <c r="FL665" s="13" t="n">
        <v>0.053753</v>
      </c>
      <c r="FM665" s="13" t="n">
        <v>0.021634</v>
      </c>
      <c r="FN665" s="13" t="n">
        <v>-0.048148</v>
      </c>
      <c r="FO665" s="13" t="n">
        <v>0.010258</v>
      </c>
      <c r="FP665" s="13" t="n">
        <v>0.019325</v>
      </c>
      <c r="FQ665" s="13" t="n">
        <v>0.000127</v>
      </c>
      <c r="FR665" s="13" t="n">
        <v>0.029717</v>
      </c>
      <c r="FS665" s="13" t="n">
        <v>0.023121</v>
      </c>
      <c r="FT665" s="13" t="n">
        <v>-0.009897</v>
      </c>
      <c r="FU665" s="13" t="n">
        <v>0.082276</v>
      </c>
      <c r="FV665" s="13" t="n">
        <v>-0.042846</v>
      </c>
      <c r="FW665" s="13" t="n">
        <v>0.045785</v>
      </c>
      <c r="FX665" s="13" t="n">
        <v>-0.023907</v>
      </c>
      <c r="FY665" s="13" t="n">
        <v>-0.062674</v>
      </c>
    </row>
    <row r="666" customFormat="false" ht="15" hidden="false" customHeight="false" outlineLevel="0" collapsed="false">
      <c r="B666" s="8" t="str">
        <f aca="false">Deals!B666</f>
        <v>Revance Therapeutics, Inc.</v>
      </c>
      <c r="C666" s="12" t="n">
        <v>1</v>
      </c>
      <c r="D666" s="13" t="n">
        <v>0.244889</v>
      </c>
      <c r="E666" s="13" t="n">
        <v>-0.139925</v>
      </c>
      <c r="F666" s="13" t="n">
        <v>0.029435</v>
      </c>
      <c r="G666" s="13" t="n">
        <v>-0.067233</v>
      </c>
      <c r="H666" s="13" t="n">
        <v>0.173985</v>
      </c>
      <c r="I666" s="13" t="n">
        <v>-0.102329</v>
      </c>
      <c r="J666" s="13" t="n">
        <v>0.032233</v>
      </c>
      <c r="K666" s="13" t="n">
        <v>0.064356</v>
      </c>
      <c r="L666" s="13" t="n">
        <v>0.04186</v>
      </c>
      <c r="M666" s="13" t="n">
        <v>0.016827</v>
      </c>
      <c r="N666" s="13" t="n">
        <v>0.001013</v>
      </c>
      <c r="O666" s="13" t="n">
        <v>-0.018893</v>
      </c>
      <c r="P666" s="13" t="n">
        <v>-0.079092</v>
      </c>
      <c r="Q666" s="13" t="n">
        <v>0.040329</v>
      </c>
      <c r="R666" s="13" t="n">
        <v>-0.506461</v>
      </c>
      <c r="S666" s="13" t="n">
        <v>-0.005091</v>
      </c>
      <c r="T666" s="13" t="n">
        <v>0.192982</v>
      </c>
      <c r="U666" s="13" t="n">
        <v>-0.183211</v>
      </c>
      <c r="V666" s="13" t="n">
        <v>0.018005</v>
      </c>
      <c r="W666" s="13" t="n">
        <v>0.436993</v>
      </c>
      <c r="X666" s="13" t="n">
        <v>-0.16</v>
      </c>
      <c r="Y666" s="13" t="n">
        <v>-0.164835</v>
      </c>
      <c r="Z666" s="13" t="n">
        <v>0.010234</v>
      </c>
      <c r="AA666" s="13" t="n">
        <v>0.12301</v>
      </c>
      <c r="AB666" s="13" t="n">
        <v>0.282216</v>
      </c>
      <c r="AC666" s="13" t="n">
        <v>0.356784</v>
      </c>
      <c r="AD666" s="13" t="n">
        <v>-0.173704</v>
      </c>
      <c r="AE666" s="13" t="n">
        <v>-0.026894</v>
      </c>
      <c r="AF666" s="13" t="n">
        <v>-0.149701</v>
      </c>
      <c r="AG666" s="13" t="n">
        <v>0.878657</v>
      </c>
      <c r="AH666" s="13" t="n">
        <v>0.000577</v>
      </c>
      <c r="AI666" s="13" t="n">
        <v>-0.071758</v>
      </c>
      <c r="AJ666" s="13" t="n">
        <v>-0.011798</v>
      </c>
      <c r="AK666" s="13" t="n">
        <v>-0.039899</v>
      </c>
      <c r="AL666" s="13" t="n">
        <v>-0.171793</v>
      </c>
      <c r="AM666" s="13" t="n">
        <v>-0.066377</v>
      </c>
      <c r="AN666" s="13" t="n">
        <v>-0.253915</v>
      </c>
      <c r="AO666" s="13" t="n">
        <v>-0.349404</v>
      </c>
      <c r="AP666" s="13" t="n">
        <v>-0.312119</v>
      </c>
      <c r="AQ666" s="13" t="n">
        <v>-0.141952</v>
      </c>
      <c r="AR666" s="13" t="n">
        <v>0.298375</v>
      </c>
      <c r="AS666" s="13" t="n">
        <v>-0.427759</v>
      </c>
      <c r="AT666" s="13" t="n">
        <v>0.419483</v>
      </c>
      <c r="AU666" s="13" t="n">
        <v>-0.310924</v>
      </c>
      <c r="AV666" s="13" t="n">
        <v>-0.26626</v>
      </c>
      <c r="AW666" s="13" t="n">
        <v>-0.213296</v>
      </c>
      <c r="AX666" s="13" t="n">
        <v>-0.09507</v>
      </c>
      <c r="AY666" s="13" t="n">
        <v>0.470817</v>
      </c>
      <c r="AZ666" s="13" t="n">
        <v>0.738095</v>
      </c>
      <c r="BA666" s="13" t="n">
        <v>-0.210046</v>
      </c>
      <c r="BB666" s="13" t="n">
        <v>0.136802</v>
      </c>
      <c r="BC666" s="13" t="n">
        <v>-0.388136</v>
      </c>
      <c r="BD666" s="13" t="n">
        <v>-0.157895</v>
      </c>
      <c r="BE666" s="13" t="n">
        <v>0.194079</v>
      </c>
      <c r="BF666" s="13" t="n">
        <v>-0.084494</v>
      </c>
      <c r="BG666" s="13" t="n">
        <v>-0.082801</v>
      </c>
      <c r="BM666" s="13" t="n">
        <v>0.079862</v>
      </c>
      <c r="BN666" s="13" t="n">
        <v>0.003401</v>
      </c>
      <c r="BO666" s="13" t="n">
        <v>-0.019809</v>
      </c>
      <c r="BP666" s="13" t="n">
        <v>0.214791</v>
      </c>
      <c r="BQ666" s="13" t="n">
        <v>0.115065</v>
      </c>
      <c r="BR666" s="13" t="n">
        <v>0.116678</v>
      </c>
      <c r="BS666" s="13" t="n">
        <v>0.040745</v>
      </c>
      <c r="BT666" s="13" t="n">
        <v>-0.048473</v>
      </c>
      <c r="BU666" s="13" t="n">
        <v>0.032353</v>
      </c>
      <c r="BV666" s="13" t="n">
        <v>-0.025949</v>
      </c>
      <c r="BW666" s="13" t="n">
        <v>0.06983</v>
      </c>
      <c r="BX666" s="13" t="n">
        <v>-0.075376</v>
      </c>
      <c r="BY666" s="13" t="n">
        <v>0.020545</v>
      </c>
      <c r="BZ666" s="13" t="n">
        <v>-0.052806</v>
      </c>
      <c r="CA666" s="13" t="n">
        <v>0.024457</v>
      </c>
      <c r="CB666" s="13" t="n">
        <v>-0.080613</v>
      </c>
      <c r="CC666" s="13" t="n">
        <v>-0.005266</v>
      </c>
      <c r="CD666" s="13" t="n">
        <v>-0.163775</v>
      </c>
      <c r="CE666" s="13" t="n">
        <v>-0.001611</v>
      </c>
      <c r="CF666" s="13" t="n">
        <v>0.012199</v>
      </c>
      <c r="CG666" s="13" t="n">
        <v>-0.180685</v>
      </c>
      <c r="CH666" s="13" t="n">
        <v>-0.032766</v>
      </c>
      <c r="CI666" s="13" t="n">
        <v>-0.019338</v>
      </c>
      <c r="CJ666" s="13" t="n">
        <v>0.128546</v>
      </c>
      <c r="CK666" s="13" t="n">
        <v>0.036743</v>
      </c>
      <c r="CL666" s="13" t="n">
        <v>-0.088022</v>
      </c>
      <c r="CM666" s="13" t="n">
        <v>0.076143</v>
      </c>
      <c r="CN666" s="13" t="n">
        <v>-0.002315</v>
      </c>
      <c r="CO666" s="13" t="n">
        <v>-0.050589</v>
      </c>
      <c r="CP666" s="13" t="n">
        <v>0.141421</v>
      </c>
      <c r="CQ666" s="13" t="n">
        <v>-0.040665</v>
      </c>
      <c r="CR666" s="13" t="n">
        <v>-0.034632</v>
      </c>
      <c r="CS666" s="13" t="n">
        <v>-0.027967</v>
      </c>
      <c r="CT666" s="13" t="n">
        <v>0.012513</v>
      </c>
      <c r="CU666" s="13" t="n">
        <v>0.070349</v>
      </c>
      <c r="CV666" s="13" t="n">
        <v>0.041532</v>
      </c>
      <c r="CW666" s="13" t="n">
        <v>-0.071954</v>
      </c>
      <c r="CX666" s="13" t="n">
        <v>-0.091371</v>
      </c>
      <c r="CY666" s="13" t="n">
        <v>-0.101457</v>
      </c>
      <c r="CZ666" s="13" t="n">
        <v>0.108746</v>
      </c>
      <c r="DA666" s="13" t="n">
        <v>0.122171</v>
      </c>
      <c r="DB666" s="13" t="n">
        <v>-0.039346</v>
      </c>
      <c r="DC666" s="13" t="n">
        <v>0.094637</v>
      </c>
      <c r="DD666" s="13" t="n">
        <v>0.003944</v>
      </c>
      <c r="DE666" s="13" t="n">
        <v>-0.069152</v>
      </c>
      <c r="DF666" s="13" t="n">
        <v>0.019278</v>
      </c>
      <c r="DG666" s="13" t="n">
        <v>-0.016837</v>
      </c>
      <c r="DH666" s="13" t="n">
        <v>0.075097</v>
      </c>
      <c r="DI666" s="13" t="n">
        <v>0.006764</v>
      </c>
      <c r="DJ666" s="13" t="n">
        <v>0.000931</v>
      </c>
      <c r="DK666" s="13" t="n">
        <v>-0.008068</v>
      </c>
      <c r="DL666" s="13" t="n">
        <v>0.14058</v>
      </c>
      <c r="DM666" s="13" t="n">
        <v>-0.041389</v>
      </c>
      <c r="DN666" s="13" t="n">
        <v>0.005532</v>
      </c>
      <c r="DO666" s="13" t="n">
        <v>-0.084494</v>
      </c>
      <c r="DP666" s="13" t="n">
        <v>-0.082801</v>
      </c>
      <c r="DV666" s="13" t="n">
        <v>0.087533</v>
      </c>
      <c r="DW666" s="13" t="n">
        <v>-0.011573</v>
      </c>
      <c r="DX666" s="13" t="n">
        <v>-0.028636</v>
      </c>
      <c r="DY666" s="13" t="n">
        <v>0.206308</v>
      </c>
      <c r="DZ666" s="13" t="n">
        <v>0.094331</v>
      </c>
      <c r="EA666" s="13" t="n">
        <v>0.112618</v>
      </c>
      <c r="EB666" s="13" t="n">
        <v>0.051624</v>
      </c>
      <c r="EC666" s="13" t="n">
        <v>-0.046095</v>
      </c>
      <c r="ED666" s="13" t="n">
        <v>0.028573</v>
      </c>
      <c r="EE666" s="13" t="n">
        <v>-0.026132</v>
      </c>
      <c r="EF666" s="13" t="n">
        <v>0.06635</v>
      </c>
      <c r="EG666" s="13" t="n">
        <v>-0.076813</v>
      </c>
      <c r="EH666" s="13" t="n">
        <v>0.018217</v>
      </c>
      <c r="EI666" s="13" t="n">
        <v>-0.053317</v>
      </c>
      <c r="EJ666" s="13" t="n">
        <v>0.021146</v>
      </c>
      <c r="EK666" s="13" t="n">
        <v>-0.091985</v>
      </c>
      <c r="EL666" s="13" t="n">
        <v>-0.014805</v>
      </c>
      <c r="EM666" s="13" t="n">
        <v>-0.173369</v>
      </c>
      <c r="EN666" s="13" t="n">
        <v>-0.012789</v>
      </c>
      <c r="EO666" s="13" t="n">
        <v>0.018464</v>
      </c>
      <c r="EP666" s="13" t="n">
        <v>-0.198696</v>
      </c>
      <c r="EQ666" s="13" t="n">
        <v>-0.057167</v>
      </c>
      <c r="ER666" s="13" t="n">
        <v>-0.02625</v>
      </c>
      <c r="ES666" s="13" t="n">
        <v>0.129928</v>
      </c>
      <c r="ET666" s="13" t="n">
        <v>0.030138</v>
      </c>
      <c r="EU666" s="13" t="n">
        <v>-0.081445</v>
      </c>
      <c r="EV666" s="13" t="n">
        <v>0.087294</v>
      </c>
      <c r="EW666" s="13" t="n">
        <v>-0.006501</v>
      </c>
      <c r="EX666" s="13" t="n">
        <v>-0.051629</v>
      </c>
      <c r="EY666" s="13" t="n">
        <v>0.164361</v>
      </c>
      <c r="EZ666" s="13" t="n">
        <v>-0.049102</v>
      </c>
      <c r="FA666" s="13" t="n">
        <v>-0.042333</v>
      </c>
      <c r="FB666" s="13" t="n">
        <v>-0.043651</v>
      </c>
      <c r="FC666" s="13" t="n">
        <v>0.027983</v>
      </c>
      <c r="FD666" s="13" t="n">
        <v>0.075292</v>
      </c>
      <c r="FE666" s="13" t="n">
        <v>0.041174</v>
      </c>
      <c r="FF666" s="13" t="n">
        <v>-0.071456</v>
      </c>
      <c r="FG666" s="13" t="n">
        <v>-0.098155</v>
      </c>
      <c r="FH666" s="13" t="n">
        <v>-0.110132</v>
      </c>
      <c r="FI666" s="13" t="n">
        <v>0.107279</v>
      </c>
      <c r="FJ666" s="13" t="n">
        <v>0.142226</v>
      </c>
      <c r="FK666" s="13" t="n">
        <v>-0.046726</v>
      </c>
      <c r="FL666" s="13" t="n">
        <v>0.099012</v>
      </c>
      <c r="FM666" s="13" t="n">
        <v>-0.006566</v>
      </c>
      <c r="FN666" s="13" t="n">
        <v>-0.088553</v>
      </c>
      <c r="FO666" s="13" t="n">
        <v>0.04379</v>
      </c>
      <c r="FP666" s="13" t="n">
        <v>-0.01381</v>
      </c>
      <c r="FQ666" s="13" t="n">
        <v>0.076992</v>
      </c>
      <c r="FR666" s="13" t="n">
        <v>-0.007169</v>
      </c>
      <c r="FS666" s="13" t="n">
        <v>-0.005011</v>
      </c>
      <c r="FT666" s="13" t="n">
        <v>-0.001446</v>
      </c>
      <c r="FU666" s="13" t="n">
        <v>0.13118</v>
      </c>
      <c r="FV666" s="13" t="n">
        <v>-0.044324</v>
      </c>
      <c r="FW666" s="13" t="n">
        <v>0.027517</v>
      </c>
      <c r="FX666" s="13" t="n">
        <v>-0.087576</v>
      </c>
      <c r="FY666" s="13" t="n">
        <v>-0.080425</v>
      </c>
    </row>
    <row r="667" customFormat="false" ht="15" hidden="false" customHeight="false" outlineLevel="0" collapsed="false">
      <c r="B667" s="8" t="str">
        <f aca="false">Deals!B667</f>
        <v>Caesars Entertainment, Inc.</v>
      </c>
      <c r="C667" s="12" t="n">
        <v>1</v>
      </c>
      <c r="D667" s="13" t="n">
        <v>0.47504</v>
      </c>
      <c r="E667" s="13" t="n">
        <v>0.224017</v>
      </c>
      <c r="F667" s="13" t="n">
        <v>-0.200499</v>
      </c>
      <c r="G667" s="13" t="n">
        <v>0.519857</v>
      </c>
      <c r="H667" s="13" t="n">
        <v>0.090282</v>
      </c>
      <c r="I667" s="13" t="n">
        <v>-0.052242</v>
      </c>
      <c r="J667" s="13" t="n">
        <v>0.327461</v>
      </c>
      <c r="K667" s="13" t="n">
        <v>-0.064105</v>
      </c>
      <c r="L667" s="13" t="n">
        <v>0.118811</v>
      </c>
      <c r="M667" s="13" t="n">
        <v>0.098222</v>
      </c>
      <c r="N667" s="13" t="n">
        <v>-0.034435</v>
      </c>
      <c r="O667" s="13" t="n">
        <v>-0.157976</v>
      </c>
      <c r="P667" s="13" t="n">
        <v>0.163347</v>
      </c>
      <c r="Q667" s="13" t="n">
        <v>0.104792</v>
      </c>
      <c r="R667" s="13" t="n">
        <v>-0.025116</v>
      </c>
      <c r="S667" s="13" t="n">
        <v>-0.177142</v>
      </c>
      <c r="T667" s="13" t="n">
        <v>0.038415</v>
      </c>
      <c r="U667" s="13" t="n">
        <v>-0.18593</v>
      </c>
      <c r="V667" s="13" t="n">
        <v>0.105726</v>
      </c>
      <c r="W667" s="13" t="n">
        <v>-0.081126</v>
      </c>
      <c r="X667" s="13" t="n">
        <v>-0.143226</v>
      </c>
      <c r="Y667" s="13" t="n">
        <v>-0.24306</v>
      </c>
      <c r="Z667" s="13" t="n">
        <v>-0.236596</v>
      </c>
      <c r="AA667" s="13" t="n">
        <v>0.19295</v>
      </c>
      <c r="AB667" s="13" t="n">
        <v>-0.056249</v>
      </c>
      <c r="AC667" s="13" t="n">
        <v>-0.251855</v>
      </c>
      <c r="AD667" s="13" t="n">
        <v>0.355549</v>
      </c>
      <c r="AE667" s="13" t="n">
        <v>0.161903</v>
      </c>
      <c r="AF667" s="13" t="n">
        <v>-0.181264</v>
      </c>
      <c r="AG667" s="13" t="n">
        <v>0.251442</v>
      </c>
      <c r="AH667" s="13" t="n">
        <v>-0.024971</v>
      </c>
      <c r="AI667" s="13" t="n">
        <v>-0.038416</v>
      </c>
      <c r="AJ667" s="13" t="n">
        <v>-0.072116</v>
      </c>
      <c r="AK667" s="13" t="n">
        <v>-0.094502</v>
      </c>
      <c r="AL667" s="13" t="n">
        <v>0.242868</v>
      </c>
      <c r="AM667" s="13" t="n">
        <v>0.157936</v>
      </c>
      <c r="AN667" s="13" t="n">
        <v>-0.063707</v>
      </c>
      <c r="AO667" s="13" t="n">
        <v>-0.161238</v>
      </c>
      <c r="AP667" s="13" t="n">
        <v>-0.139374</v>
      </c>
      <c r="AQ667" s="13" t="n">
        <v>0.121083</v>
      </c>
      <c r="AR667" s="13" t="n">
        <v>0.048301</v>
      </c>
      <c r="AS667" s="13" t="n">
        <v>-0.064206</v>
      </c>
      <c r="AT667" s="13" t="n">
        <v>-0.009118</v>
      </c>
      <c r="AU667" s="13" t="n">
        <v>0.006211</v>
      </c>
      <c r="AV667" s="13" t="n">
        <v>-0.18107</v>
      </c>
      <c r="AW667" s="13" t="n">
        <v>-0.007259</v>
      </c>
      <c r="AX667" s="13" t="n">
        <v>0.117548</v>
      </c>
      <c r="AY667" s="13" t="n">
        <v>0.005284</v>
      </c>
      <c r="AZ667" s="13" t="n">
        <v>-0.057822</v>
      </c>
      <c r="BA667" s="13" t="n">
        <v>0.108927</v>
      </c>
      <c r="BB667" s="13" t="n">
        <v>-0.040489</v>
      </c>
      <c r="BC667" s="13" t="n">
        <v>-0.038951</v>
      </c>
      <c r="BD667" s="13" t="n">
        <v>-0.131723</v>
      </c>
      <c r="BE667" s="13" t="n">
        <v>0.078695</v>
      </c>
      <c r="BF667" s="13" t="n">
        <v>-0.078502</v>
      </c>
      <c r="BG667" s="13" t="n">
        <v>-0.247441</v>
      </c>
      <c r="BM667" s="13" t="n">
        <v>0.042064</v>
      </c>
      <c r="BN667" s="13" t="n">
        <v>0.00853</v>
      </c>
      <c r="BO667" s="13" t="n">
        <v>0.014059</v>
      </c>
      <c r="BP667" s="13" t="n">
        <v>0.135594</v>
      </c>
      <c r="BQ667" s="13" t="n">
        <v>0.068794</v>
      </c>
      <c r="BR667" s="13" t="n">
        <v>-0.002337</v>
      </c>
      <c r="BS667" s="13" t="n">
        <v>0.034689</v>
      </c>
      <c r="BT667" s="13" t="n">
        <v>-0.020006</v>
      </c>
      <c r="BU667" s="13" t="n">
        <v>0.043697</v>
      </c>
      <c r="BV667" s="13" t="n">
        <v>-0.020314</v>
      </c>
      <c r="BW667" s="13" t="n">
        <v>0.05157</v>
      </c>
      <c r="BX667" s="13" t="n">
        <v>-0.008614</v>
      </c>
      <c r="BY667" s="13" t="n">
        <v>0.031631</v>
      </c>
      <c r="BZ667" s="13" t="n">
        <v>-0.042971</v>
      </c>
      <c r="CA667" s="13" t="n">
        <v>0.047924</v>
      </c>
      <c r="CB667" s="13" t="n">
        <v>-0.063866</v>
      </c>
      <c r="CC667" s="13" t="n">
        <v>0.003966</v>
      </c>
      <c r="CD667" s="13" t="n">
        <v>-0.127141</v>
      </c>
      <c r="CE667" s="13" t="n">
        <v>0.001103</v>
      </c>
      <c r="CF667" s="13" t="n">
        <v>0.001259</v>
      </c>
      <c r="CG667" s="13" t="n">
        <v>-0.107022</v>
      </c>
      <c r="CH667" s="13" t="n">
        <v>-0.028824</v>
      </c>
      <c r="CI667" s="13" t="n">
        <v>-0.072625</v>
      </c>
      <c r="CJ667" s="13" t="n">
        <v>0.130842</v>
      </c>
      <c r="CK667" s="13" t="n">
        <v>-0.025181</v>
      </c>
      <c r="CL667" s="13" t="n">
        <v>-0.091353</v>
      </c>
      <c r="CM667" s="13" t="n">
        <v>0.057844</v>
      </c>
      <c r="CN667" s="13" t="n">
        <v>0.043218</v>
      </c>
      <c r="CO667" s="13" t="n">
        <v>-0.053526</v>
      </c>
      <c r="CP667" s="13" t="n">
        <v>0.096917</v>
      </c>
      <c r="CQ667" s="13" t="n">
        <v>-0.024248</v>
      </c>
      <c r="CR667" s="13" t="n">
        <v>0.012549</v>
      </c>
      <c r="CS667" s="13" t="n">
        <v>-0.018976</v>
      </c>
      <c r="CT667" s="13" t="n">
        <v>0.00158</v>
      </c>
      <c r="CU667" s="13" t="n">
        <v>0.08151</v>
      </c>
      <c r="CV667" s="13" t="n">
        <v>0.012495</v>
      </c>
      <c r="CW667" s="13" t="n">
        <v>-0.024647</v>
      </c>
      <c r="CX667" s="13" t="n">
        <v>-0.058736</v>
      </c>
      <c r="CY667" s="13" t="n">
        <v>-0.06088</v>
      </c>
      <c r="CZ667" s="13" t="n">
        <v>0.098774</v>
      </c>
      <c r="DA667" s="13" t="n">
        <v>0.08847</v>
      </c>
      <c r="DB667" s="13" t="n">
        <v>-0.016905</v>
      </c>
      <c r="DC667" s="13" t="n">
        <v>0.070309</v>
      </c>
      <c r="DD667" s="13" t="n">
        <v>0.038473</v>
      </c>
      <c r="DE667" s="13" t="n">
        <v>-0.057327</v>
      </c>
      <c r="DF667" s="13" t="n">
        <v>0.025533</v>
      </c>
      <c r="DG667" s="13" t="n">
        <v>-0.006069</v>
      </c>
      <c r="DH667" s="13" t="n">
        <v>0.032133</v>
      </c>
      <c r="DI667" s="13" t="n">
        <v>0.017784</v>
      </c>
      <c r="DJ667" s="13" t="n">
        <v>0.034516</v>
      </c>
      <c r="DK667" s="13" t="n">
        <v>-0.010065</v>
      </c>
      <c r="DL667" s="13" t="n">
        <v>0.097341</v>
      </c>
      <c r="DM667" s="13" t="n">
        <v>-0.082651</v>
      </c>
      <c r="DN667" s="13" t="n">
        <v>0.042638</v>
      </c>
      <c r="DO667" s="13" t="n">
        <v>-0.042825</v>
      </c>
      <c r="DP667" s="13" t="n">
        <v>-0.066421</v>
      </c>
      <c r="DV667" s="13" t="n">
        <v>0.040966</v>
      </c>
      <c r="DW667" s="13" t="n">
        <v>0.005233</v>
      </c>
      <c r="DX667" s="13" t="n">
        <v>0.019264</v>
      </c>
      <c r="DY667" s="13" t="n">
        <v>0.135549</v>
      </c>
      <c r="DZ667" s="13" t="n">
        <v>0.067697</v>
      </c>
      <c r="EA667" s="13" t="n">
        <v>0.004164</v>
      </c>
      <c r="EB667" s="13" t="n">
        <v>0.031611</v>
      </c>
      <c r="EC667" s="13" t="n">
        <v>-0.019813</v>
      </c>
      <c r="ED667" s="13" t="n">
        <v>0.037602</v>
      </c>
      <c r="EE667" s="13" t="n">
        <v>-0.018649</v>
      </c>
      <c r="EF667" s="13" t="n">
        <v>0.047074</v>
      </c>
      <c r="EG667" s="13" t="n">
        <v>-0.012965</v>
      </c>
      <c r="EH667" s="13" t="n">
        <v>0.026925</v>
      </c>
      <c r="EI667" s="13" t="n">
        <v>-0.043898</v>
      </c>
      <c r="EJ667" s="13" t="n">
        <v>0.049157</v>
      </c>
      <c r="EK667" s="13" t="n">
        <v>-0.074862</v>
      </c>
      <c r="EL667" s="13" t="n">
        <v>0.009118</v>
      </c>
      <c r="EM667" s="13" t="n">
        <v>-0.133336</v>
      </c>
      <c r="EN667" s="13" t="n">
        <v>-0.004978</v>
      </c>
      <c r="EO667" s="13" t="n">
        <v>0.001746</v>
      </c>
      <c r="EP667" s="13" t="n">
        <v>-0.124799</v>
      </c>
      <c r="EQ667" s="13" t="n">
        <v>-0.039308</v>
      </c>
      <c r="ER667" s="13" t="n">
        <v>-0.070351</v>
      </c>
      <c r="ES667" s="13" t="n">
        <v>0.130499</v>
      </c>
      <c r="ET667" s="13" t="n">
        <v>-0.023216</v>
      </c>
      <c r="EU667" s="13" t="n">
        <v>-0.090202</v>
      </c>
      <c r="EV667" s="13" t="n">
        <v>0.053736</v>
      </c>
      <c r="EW667" s="13" t="n">
        <v>0.048669</v>
      </c>
      <c r="EX667" s="13" t="n">
        <v>-0.052265</v>
      </c>
      <c r="EY667" s="13" t="n">
        <v>0.117259</v>
      </c>
      <c r="EZ667" s="13" t="n">
        <v>-0.019842</v>
      </c>
      <c r="FA667" s="13" t="n">
        <v>0.012199</v>
      </c>
      <c r="FB667" s="13" t="n">
        <v>-0.009812</v>
      </c>
      <c r="FC667" s="13" t="n">
        <v>0.008894</v>
      </c>
      <c r="FD667" s="13" t="n">
        <v>0.090874</v>
      </c>
      <c r="FE667" s="13" t="n">
        <v>0.014205</v>
      </c>
      <c r="FF667" s="13" t="n">
        <v>-0.019595</v>
      </c>
      <c r="FG667" s="13" t="n">
        <v>-0.061965</v>
      </c>
      <c r="FH667" s="13" t="n">
        <v>-0.063279</v>
      </c>
      <c r="FI667" s="13" t="n">
        <v>0.099242</v>
      </c>
      <c r="FJ667" s="13" t="n">
        <v>0.096129</v>
      </c>
      <c r="FK667" s="13" t="n">
        <v>-0.01973</v>
      </c>
      <c r="FL667" s="13" t="n">
        <v>0.076137</v>
      </c>
      <c r="FM667" s="13" t="n">
        <v>0.039414</v>
      </c>
      <c r="FN667" s="13" t="n">
        <v>-0.059407</v>
      </c>
      <c r="FO667" s="13" t="n">
        <v>0.019381</v>
      </c>
      <c r="FP667" s="13" t="n">
        <v>-0.010354</v>
      </c>
      <c r="FQ667" s="13" t="n">
        <v>0.033709</v>
      </c>
      <c r="FR667" s="13" t="n">
        <v>0.014427</v>
      </c>
      <c r="FS667" s="13" t="n">
        <v>0.029627</v>
      </c>
      <c r="FT667" s="13" t="n">
        <v>-0.006623</v>
      </c>
      <c r="FU667" s="13" t="n">
        <v>0.091114</v>
      </c>
      <c r="FV667" s="13" t="n">
        <v>-0.075772</v>
      </c>
      <c r="FW667" s="13" t="n">
        <v>0.036599</v>
      </c>
      <c r="FX667" s="13" t="n">
        <v>-0.045902</v>
      </c>
      <c r="FY667" s="13" t="n">
        <v>-0.058795</v>
      </c>
    </row>
    <row r="668" customFormat="false" ht="15" hidden="false" customHeight="false" outlineLevel="0" collapsed="false">
      <c r="B668" s="8" t="str">
        <f aca="false">Deals!B668</f>
        <v>Enviva Inc.</v>
      </c>
      <c r="C668" s="12" t="n">
        <v>1</v>
      </c>
      <c r="D668" s="13" t="n">
        <v>0.100105</v>
      </c>
      <c r="E668" s="13" t="n">
        <v>-0.024473</v>
      </c>
      <c r="F668" s="13" t="n">
        <v>0.064332</v>
      </c>
      <c r="G668" s="13" t="n">
        <v>0.05986</v>
      </c>
      <c r="H668" s="13" t="n">
        <v>0.017473</v>
      </c>
      <c r="I668" s="13" t="n">
        <v>0.096874</v>
      </c>
      <c r="J668" s="13" t="n">
        <v>0.080088</v>
      </c>
      <c r="K668" s="13" t="n">
        <v>-0.088629</v>
      </c>
      <c r="L668" s="13" t="n">
        <v>0.019036</v>
      </c>
      <c r="M668" s="13" t="n">
        <v>0.008832</v>
      </c>
      <c r="N668" s="13" t="n">
        <v>0.071779</v>
      </c>
      <c r="O668" s="13" t="n">
        <v>0.030338</v>
      </c>
      <c r="P668" s="13" t="n">
        <v>0.015833</v>
      </c>
      <c r="Q668" s="13" t="n">
        <v>0.000925</v>
      </c>
      <c r="R668" s="13" t="n">
        <v>0.237937</v>
      </c>
      <c r="S668" s="13" t="n">
        <v>0.058393</v>
      </c>
      <c r="T668" s="13" t="n">
        <v>0.005569</v>
      </c>
      <c r="U668" s="13" t="n">
        <v>-0.006248</v>
      </c>
      <c r="V668" s="13" t="n">
        <v>0.008288</v>
      </c>
      <c r="W668" s="13" t="n">
        <v>0.135581</v>
      </c>
      <c r="X668" s="13" t="n">
        <v>0.065572</v>
      </c>
      <c r="Y668" s="13" t="n">
        <v>-0.065746</v>
      </c>
      <c r="Z668" s="13" t="n">
        <v>-0.265374</v>
      </c>
      <c r="AA668" s="13" t="n">
        <v>0.216882</v>
      </c>
      <c r="AB668" s="13" t="n">
        <v>0.011417</v>
      </c>
      <c r="AC668" s="13" t="n">
        <v>-0.136076</v>
      </c>
      <c r="AD668" s="13" t="n">
        <v>-0.003663</v>
      </c>
      <c r="AE668" s="13" t="n">
        <v>-0.036514</v>
      </c>
      <c r="AF668" s="13" t="n">
        <v>-0.066608</v>
      </c>
      <c r="AG668" s="13" t="n">
        <v>-0.141401</v>
      </c>
      <c r="AH668" s="13" t="n">
        <v>-0.022318</v>
      </c>
      <c r="AI668" s="13" t="n">
        <v>-0.337006</v>
      </c>
      <c r="AJ668" s="13" t="n">
        <v>-0.25554</v>
      </c>
      <c r="AK668" s="13" t="n">
        <v>-0.591628</v>
      </c>
      <c r="AL668" s="13" t="n">
        <v>0.235763</v>
      </c>
      <c r="AM668" s="13" t="n">
        <v>0.241475</v>
      </c>
      <c r="AN668" s="13" t="n">
        <v>-0.317001</v>
      </c>
      <c r="AO668" s="13" t="n">
        <v>-0.188043</v>
      </c>
      <c r="AP668" s="13" t="n">
        <v>-0.515395</v>
      </c>
      <c r="AQ668" s="13" t="n">
        <v>-0.662983</v>
      </c>
      <c r="AR668" s="13" t="n">
        <v>-0.18377</v>
      </c>
      <c r="AS668" s="13" t="n">
        <v>-0.559952</v>
      </c>
      <c r="AT668" s="13" t="n">
        <v>-0.087859</v>
      </c>
      <c r="AU668" s="13" t="n">
        <v>0.101076</v>
      </c>
      <c r="AV668" s="13" t="n">
        <v>0.159509</v>
      </c>
      <c r="AW668" s="13" t="n">
        <v>0.11699</v>
      </c>
      <c r="AX668" s="13" t="n">
        <v>-0.245614</v>
      </c>
      <c r="AY668" s="13" t="n">
        <v>-0.018372</v>
      </c>
      <c r="AZ668" s="13" t="n">
        <v>0.248519</v>
      </c>
      <c r="BA668" s="13" t="n">
        <v>-0.231879</v>
      </c>
      <c r="BB668" s="13" t="n">
        <v>-0.00881</v>
      </c>
      <c r="BC668" s="13" t="n">
        <v>0.132864</v>
      </c>
      <c r="BD668" s="13" t="n">
        <v>-0.092084</v>
      </c>
      <c r="BE668" s="13" t="n">
        <v>0.027376</v>
      </c>
      <c r="BF668" s="13" t="n">
        <v>-0.087184</v>
      </c>
      <c r="BG668" s="13" t="n">
        <v>-0.07152</v>
      </c>
      <c r="BM668" s="13" t="n">
        <v>0.069178</v>
      </c>
      <c r="BN668" s="13" t="n">
        <v>-0.047385</v>
      </c>
      <c r="BO668" s="13" t="n">
        <v>0.03365</v>
      </c>
      <c r="BP668" s="13" t="n">
        <v>0.188158</v>
      </c>
      <c r="BQ668" s="13" t="n">
        <v>0.101547</v>
      </c>
      <c r="BR668" s="13" t="n">
        <v>0.049816</v>
      </c>
      <c r="BS668" s="13" t="n">
        <v>0.086155</v>
      </c>
      <c r="BT668" s="13" t="n">
        <v>-0.008262</v>
      </c>
      <c r="BU668" s="13" t="n">
        <v>0.015677</v>
      </c>
      <c r="BV668" s="13" t="n">
        <v>0.002446</v>
      </c>
      <c r="BW668" s="13" t="n">
        <v>0.035313</v>
      </c>
      <c r="BX668" s="13" t="n">
        <v>-0.028278</v>
      </c>
      <c r="BY668" s="13" t="n">
        <v>0.024312</v>
      </c>
      <c r="BZ668" s="13" t="n">
        <v>-0.041121</v>
      </c>
      <c r="CA668" s="13" t="n">
        <v>0.023534</v>
      </c>
      <c r="CB668" s="13" t="n">
        <v>-0.034555</v>
      </c>
      <c r="CC668" s="13" t="n">
        <v>0.001539</v>
      </c>
      <c r="CD668" s="13" t="n">
        <v>-0.116597</v>
      </c>
      <c r="CE668" s="13" t="n">
        <v>0.020508</v>
      </c>
      <c r="CF668" s="13" t="n">
        <v>0.022185</v>
      </c>
      <c r="CG668" s="13" t="n">
        <v>-0.119564</v>
      </c>
      <c r="CH668" s="13" t="n">
        <v>-0.028738</v>
      </c>
      <c r="CI668" s="13" t="n">
        <v>-0.063921</v>
      </c>
      <c r="CJ668" s="13" t="n">
        <v>0.135102</v>
      </c>
      <c r="CK668" s="13" t="n">
        <v>-0.007929</v>
      </c>
      <c r="CL668" s="13" t="n">
        <v>-0.088004</v>
      </c>
      <c r="CM668" s="13" t="n">
        <v>0.092762</v>
      </c>
      <c r="CN668" s="13" t="n">
        <v>-0.018141</v>
      </c>
      <c r="CO668" s="13" t="n">
        <v>-0.073757</v>
      </c>
      <c r="CP668" s="13" t="n">
        <v>0.160132</v>
      </c>
      <c r="CQ668" s="13" t="n">
        <v>-0.029084</v>
      </c>
      <c r="CR668" s="13" t="n">
        <v>-0.030294</v>
      </c>
      <c r="CS668" s="13" t="n">
        <v>0.000974</v>
      </c>
      <c r="CT668" s="13" t="n">
        <v>0.034374</v>
      </c>
      <c r="CU668" s="13" t="n">
        <v>0.071376</v>
      </c>
      <c r="CV668" s="13" t="n">
        <v>0.055658</v>
      </c>
      <c r="CW668" s="13" t="n">
        <v>-0.070227</v>
      </c>
      <c r="CX668" s="13" t="n">
        <v>-0.055895</v>
      </c>
      <c r="CY668" s="13" t="n">
        <v>-0.076043</v>
      </c>
      <c r="CZ668" s="13" t="n">
        <v>0.090818</v>
      </c>
      <c r="DA668" s="13" t="n">
        <v>0.141331</v>
      </c>
      <c r="DB668" s="13" t="n">
        <v>-0.03884</v>
      </c>
      <c r="DC668" s="13" t="n">
        <v>0.062772</v>
      </c>
      <c r="DD668" s="13" t="n">
        <v>0.020685</v>
      </c>
      <c r="DE668" s="13" t="n">
        <v>-0.08132</v>
      </c>
      <c r="DF668" s="13" t="n">
        <v>0.03247</v>
      </c>
      <c r="DG668" s="13" t="n">
        <v>-0.016085</v>
      </c>
      <c r="DH668" s="13" t="n">
        <v>0.096359</v>
      </c>
      <c r="DI668" s="13" t="n">
        <v>0.002008</v>
      </c>
      <c r="DJ668" s="13" t="n">
        <v>0.012156</v>
      </c>
      <c r="DK668" s="13" t="n">
        <v>-0.00881</v>
      </c>
      <c r="DL668" s="13" t="n">
        <v>0.132864</v>
      </c>
      <c r="DM668" s="13" t="n">
        <v>-0.092084</v>
      </c>
      <c r="DN668" s="13" t="n">
        <v>0.027376</v>
      </c>
      <c r="DO668" s="13" t="n">
        <v>-0.087184</v>
      </c>
      <c r="DP668" s="13" t="n">
        <v>-0.07152</v>
      </c>
      <c r="DV668" s="13" t="n">
        <v>0.076086</v>
      </c>
      <c r="DW668" s="13" t="n">
        <v>-0.053883</v>
      </c>
      <c r="DX668" s="13" t="n">
        <v>0.035066</v>
      </c>
      <c r="DY668" s="13" t="n">
        <v>0.203256</v>
      </c>
      <c r="DZ668" s="13" t="n">
        <v>0.100877</v>
      </c>
      <c r="EA668" s="13" t="n">
        <v>0.053073</v>
      </c>
      <c r="EB668" s="13" t="n">
        <v>0.075831</v>
      </c>
      <c r="EC668" s="13" t="n">
        <v>-0.001805</v>
      </c>
      <c r="ED668" s="13" t="n">
        <v>0.008333</v>
      </c>
      <c r="EE668" s="13" t="n">
        <v>-0.008533</v>
      </c>
      <c r="EF668" s="13" t="n">
        <v>0.032572</v>
      </c>
      <c r="EG668" s="13" t="n">
        <v>-0.030216</v>
      </c>
      <c r="EH668" s="13" t="n">
        <v>0.020798</v>
      </c>
      <c r="EI668" s="13" t="n">
        <v>-0.040113</v>
      </c>
      <c r="EJ668" s="13" t="n">
        <v>0.024885</v>
      </c>
      <c r="EK668" s="13" t="n">
        <v>-0.052054</v>
      </c>
      <c r="EL668" s="13" t="n">
        <v>0.002106</v>
      </c>
      <c r="EM668" s="13" t="n">
        <v>-0.122474</v>
      </c>
      <c r="EN668" s="13" t="n">
        <v>0.004163</v>
      </c>
      <c r="EO668" s="13" t="n">
        <v>0.029007</v>
      </c>
      <c r="EP668" s="13" t="n">
        <v>-0.150847</v>
      </c>
      <c r="EQ668" s="13" t="n">
        <v>-0.038851</v>
      </c>
      <c r="ER668" s="13" t="n">
        <v>-0.043457</v>
      </c>
      <c r="ES668" s="13" t="n">
        <v>0.133239</v>
      </c>
      <c r="ET668" s="13" t="n">
        <v>0.00337</v>
      </c>
      <c r="EU668" s="13" t="n">
        <v>-0.088268</v>
      </c>
      <c r="EV668" s="13" t="n">
        <v>0.09263</v>
      </c>
      <c r="EW668" s="13" t="n">
        <v>-0.008961</v>
      </c>
      <c r="EX668" s="13" t="n">
        <v>-0.073196</v>
      </c>
      <c r="EY668" s="13" t="n">
        <v>0.179925</v>
      </c>
      <c r="EZ668" s="13" t="n">
        <v>-0.037455</v>
      </c>
      <c r="FA668" s="13" t="n">
        <v>-0.045087</v>
      </c>
      <c r="FB668" s="13" t="n">
        <v>-0.007067</v>
      </c>
      <c r="FC668" s="13" t="n">
        <v>0.026671</v>
      </c>
      <c r="FD668" s="13" t="n">
        <v>0.081708</v>
      </c>
      <c r="FE668" s="13" t="n">
        <v>0.048745</v>
      </c>
      <c r="FF668" s="13" t="n">
        <v>-0.067184</v>
      </c>
      <c r="FG668" s="13" t="n">
        <v>-0.056578</v>
      </c>
      <c r="FH668" s="13" t="n">
        <v>-0.086289</v>
      </c>
      <c r="FI668" s="13" t="n">
        <v>0.096397</v>
      </c>
      <c r="FJ668" s="13" t="n">
        <v>0.143956</v>
      </c>
      <c r="FK668" s="13" t="n">
        <v>-0.055801</v>
      </c>
      <c r="FL668" s="13" t="n">
        <v>0.059786</v>
      </c>
      <c r="FM668" s="13" t="n">
        <v>0.003677</v>
      </c>
      <c r="FN668" s="13" t="n">
        <v>-0.079926</v>
      </c>
      <c r="FO668" s="13" t="n">
        <v>0.024106</v>
      </c>
      <c r="FP668" s="13" t="n">
        <v>-0.027662</v>
      </c>
      <c r="FQ668" s="13" t="n">
        <v>0.104449</v>
      </c>
      <c r="FR668" s="13" t="n">
        <v>-0.005668</v>
      </c>
      <c r="FS668" s="13" t="n">
        <v>0.005186</v>
      </c>
      <c r="FT668" s="13" t="n">
        <v>-0.005121</v>
      </c>
      <c r="FU668" s="13" t="n">
        <v>0.118651</v>
      </c>
      <c r="FV668" s="13" t="n">
        <v>-0.083389</v>
      </c>
      <c r="FW668" s="13" t="n">
        <v>0.025358</v>
      </c>
      <c r="FX668" s="13" t="n">
        <v>-0.082682</v>
      </c>
      <c r="FY668" s="13" t="n">
        <v>-0.0774</v>
      </c>
    </row>
    <row r="669" customFormat="false" ht="15" hidden="false" customHeight="false" outlineLevel="0" collapsed="false">
      <c r="B669" s="8" t="str">
        <f aca="false">Deals!B669</f>
        <v>Willscot Mobile Mini Holdings Corp.</v>
      </c>
      <c r="C669" s="12" t="n">
        <v>1</v>
      </c>
      <c r="D669" s="13" t="n">
        <v>0.188579</v>
      </c>
      <c r="E669" s="13" t="n">
        <v>-0.068156</v>
      </c>
      <c r="F669" s="13" t="n">
        <v>0.113909</v>
      </c>
      <c r="G669" s="13" t="n">
        <v>0.157696</v>
      </c>
      <c r="H669" s="13" t="n">
        <v>0.077173</v>
      </c>
      <c r="I669" s="13" t="n">
        <v>0.023306</v>
      </c>
      <c r="J669" s="13" t="n">
        <v>0.169549</v>
      </c>
      <c r="K669" s="13" t="n">
        <v>0.000721</v>
      </c>
      <c r="L669" s="13" t="n">
        <v>0.054775</v>
      </c>
      <c r="M669" s="13" t="n">
        <v>-0.009224</v>
      </c>
      <c r="N669" s="13" t="n">
        <v>-0.038966</v>
      </c>
      <c r="O669" s="13" t="n">
        <v>0.03014</v>
      </c>
      <c r="P669" s="13" t="n">
        <v>0.031</v>
      </c>
      <c r="Q669" s="13" t="n">
        <v>0.071622</v>
      </c>
      <c r="R669" s="13" t="n">
        <v>0.095523</v>
      </c>
      <c r="S669" s="13" t="n">
        <v>0.096115</v>
      </c>
      <c r="T669" s="13" t="n">
        <v>0.072197</v>
      </c>
      <c r="U669" s="13" t="n">
        <v>-0.093046</v>
      </c>
      <c r="V669" s="13" t="n">
        <v>-0.040767</v>
      </c>
      <c r="W669" s="13" t="n">
        <v>0.101323</v>
      </c>
      <c r="X669" s="13" t="n">
        <v>-0.10299</v>
      </c>
      <c r="Y669" s="13" t="n">
        <v>0.017949</v>
      </c>
      <c r="Z669" s="13" t="n">
        <v>-0.092639</v>
      </c>
      <c r="AA669" s="13" t="n">
        <v>0.190932</v>
      </c>
      <c r="AB669" s="13" t="n">
        <v>0.039627</v>
      </c>
      <c r="AC669" s="13" t="n">
        <v>0.004733</v>
      </c>
      <c r="AD669" s="13" t="n">
        <v>0.05455</v>
      </c>
      <c r="AE669" s="13" t="n">
        <v>0.133553</v>
      </c>
      <c r="AF669" s="13" t="n">
        <v>-0.063057</v>
      </c>
      <c r="AG669" s="13" t="n">
        <v>0.072836</v>
      </c>
      <c r="AH669" s="13" t="n">
        <v>0.060669</v>
      </c>
      <c r="AI669" s="13" t="n">
        <v>-0.087938</v>
      </c>
      <c r="AJ669" s="13" t="n">
        <v>-0.03157</v>
      </c>
      <c r="AK669" s="13" t="n">
        <v>-0.051101</v>
      </c>
      <c r="AL669" s="13" t="n">
        <v>0.109331</v>
      </c>
      <c r="AM669" s="13" t="n">
        <v>0.003348</v>
      </c>
      <c r="AN669" s="13" t="n">
        <v>-0.144526</v>
      </c>
      <c r="AO669" s="13" t="n">
        <v>0.013896</v>
      </c>
      <c r="AP669" s="13" t="n">
        <v>-0.052416</v>
      </c>
      <c r="AQ669" s="13" t="n">
        <v>0.058615</v>
      </c>
      <c r="AR669" s="13" t="n">
        <v>0.066635</v>
      </c>
      <c r="AS669" s="13" t="n">
        <v>0.062921</v>
      </c>
      <c r="AT669" s="13" t="n">
        <v>0.009514</v>
      </c>
      <c r="AU669" s="13" t="n">
        <v>-0.026178</v>
      </c>
      <c r="AV669" s="13" t="n">
        <v>-0.205161</v>
      </c>
      <c r="AW669" s="13" t="n">
        <v>0.066829</v>
      </c>
      <c r="AX669" s="13" t="n">
        <v>-0.045397</v>
      </c>
      <c r="AY669" s="13" t="n">
        <v>0.089267</v>
      </c>
      <c r="AZ669" s="13" t="n">
        <v>-0.06</v>
      </c>
      <c r="BA669" s="13" t="n">
        <v>-0.02439</v>
      </c>
      <c r="BB669" s="13" t="n">
        <v>-0.118617</v>
      </c>
      <c r="BC669" s="13" t="n">
        <v>0.153893</v>
      </c>
      <c r="BD669" s="13" t="n">
        <v>-0.125262</v>
      </c>
      <c r="BE669" s="13" t="n">
        <v>0.107922</v>
      </c>
      <c r="BF669" s="13" t="n">
        <v>-0.110901</v>
      </c>
      <c r="BG669" s="13" t="n">
        <v>-0.154173</v>
      </c>
      <c r="BM669" s="13" t="n">
        <v>0.084196</v>
      </c>
      <c r="BN669" s="13" t="n">
        <v>-0.031087</v>
      </c>
      <c r="BO669" s="13" t="n">
        <v>0.030388</v>
      </c>
      <c r="BP669" s="13" t="n">
        <v>0.207556</v>
      </c>
      <c r="BQ669" s="13" t="n">
        <v>0.12645</v>
      </c>
      <c r="BR669" s="13" t="n">
        <v>0.024415</v>
      </c>
      <c r="BS669" s="13" t="n">
        <v>-0.000483</v>
      </c>
      <c r="BT669" s="13" t="n">
        <v>-0.047837</v>
      </c>
      <c r="BU669" s="13" t="n">
        <v>0.02869</v>
      </c>
      <c r="BV669" s="13" t="n">
        <v>-0.033421</v>
      </c>
      <c r="BW669" s="13" t="n">
        <v>0.054695</v>
      </c>
      <c r="BX669" s="13" t="n">
        <v>-0.02501</v>
      </c>
      <c r="BY669" s="13" t="n">
        <v>0.019022</v>
      </c>
      <c r="BZ669" s="13" t="n">
        <v>-0.038561</v>
      </c>
      <c r="CA669" s="13" t="n">
        <v>0.046626</v>
      </c>
      <c r="CB669" s="13" t="n">
        <v>-0.08576</v>
      </c>
      <c r="CC669" s="13" t="n">
        <v>0.000968</v>
      </c>
      <c r="CD669" s="13" t="n">
        <v>-0.142109</v>
      </c>
      <c r="CE669" s="13" t="n">
        <v>-0.007716</v>
      </c>
      <c r="CF669" s="13" t="n">
        <v>0.017833</v>
      </c>
      <c r="CG669" s="13" t="n">
        <v>-0.117955</v>
      </c>
      <c r="CH669" s="13" t="n">
        <v>-0.053077</v>
      </c>
      <c r="CI669" s="13" t="n">
        <v>-0.044319</v>
      </c>
      <c r="CJ669" s="13" t="n">
        <v>0.116268</v>
      </c>
      <c r="CK669" s="13" t="n">
        <v>-0.038541</v>
      </c>
      <c r="CL669" s="13" t="n">
        <v>-0.088512</v>
      </c>
      <c r="CM669" s="13" t="n">
        <v>0.034639</v>
      </c>
      <c r="CN669" s="13" t="n">
        <v>0.031372</v>
      </c>
      <c r="CO669" s="13" t="n">
        <v>-0.043533</v>
      </c>
      <c r="CP669" s="13" t="n">
        <v>0.106176</v>
      </c>
      <c r="CQ669" s="13" t="n">
        <v>-0.003618</v>
      </c>
      <c r="CR669" s="13" t="n">
        <v>-0.008652</v>
      </c>
      <c r="CS669" s="13" t="n">
        <v>-0.032515</v>
      </c>
      <c r="CT669" s="13" t="n">
        <v>0.010489</v>
      </c>
      <c r="CU669" s="13" t="n">
        <v>0.068229</v>
      </c>
      <c r="CV669" s="13" t="n">
        <v>0.053331</v>
      </c>
      <c r="CW669" s="13" t="n">
        <v>-0.053394</v>
      </c>
      <c r="CX669" s="13" t="n">
        <v>-0.058727</v>
      </c>
      <c r="CY669" s="13" t="n">
        <v>-0.073528</v>
      </c>
      <c r="CZ669" s="13" t="n">
        <v>0.111124</v>
      </c>
      <c r="DA669" s="13" t="n">
        <v>0.103291</v>
      </c>
      <c r="DB669" s="13" t="n">
        <v>-0.042161</v>
      </c>
      <c r="DC669" s="13" t="n">
        <v>0.032515</v>
      </c>
      <c r="DD669" s="13" t="n">
        <v>0.006384</v>
      </c>
      <c r="DE669" s="13" t="n">
        <v>-0.06286</v>
      </c>
      <c r="DF669" s="13" t="n">
        <v>0.046483</v>
      </c>
      <c r="DG669" s="13" t="n">
        <v>0.028059</v>
      </c>
      <c r="DH669" s="13" t="n">
        <v>0.064974</v>
      </c>
      <c r="DI669" s="13" t="n">
        <v>-0.001472</v>
      </c>
      <c r="DJ669" s="13" t="n">
        <v>0.042635</v>
      </c>
      <c r="DK669" s="13" t="n">
        <v>-0.016588</v>
      </c>
      <c r="DL669" s="13" t="n">
        <v>0.102793</v>
      </c>
      <c r="DM669" s="13" t="n">
        <v>-0.079478</v>
      </c>
      <c r="DN669" s="13" t="n">
        <v>0.053794</v>
      </c>
      <c r="DO669" s="13" t="n">
        <v>-0.056928</v>
      </c>
      <c r="DP669" s="13" t="n">
        <v>-0.07451</v>
      </c>
      <c r="DV669" s="13" t="n">
        <v>0.084717</v>
      </c>
      <c r="DW669" s="13" t="n">
        <v>-0.030373</v>
      </c>
      <c r="DX669" s="13" t="n">
        <v>0.034269</v>
      </c>
      <c r="DY669" s="13" t="n">
        <v>0.21392</v>
      </c>
      <c r="DZ669" s="13" t="n">
        <v>0.129432</v>
      </c>
      <c r="EA669" s="13" t="n">
        <v>0.017059</v>
      </c>
      <c r="EB669" s="13" t="n">
        <v>0.021424</v>
      </c>
      <c r="EC669" s="13" t="n">
        <v>-0.036464</v>
      </c>
      <c r="ED669" s="13" t="n">
        <v>0.030769</v>
      </c>
      <c r="EE669" s="13" t="n">
        <v>-0.028421</v>
      </c>
      <c r="EF669" s="13" t="n">
        <v>0.061708</v>
      </c>
      <c r="EG669" s="13" t="n">
        <v>-0.023545</v>
      </c>
      <c r="EH669" s="13" t="n">
        <v>0.015868</v>
      </c>
      <c r="EI669" s="13" t="n">
        <v>-0.039964</v>
      </c>
      <c r="EJ669" s="13" t="n">
        <v>0.047113</v>
      </c>
      <c r="EK669" s="13" t="n">
        <v>-0.084736</v>
      </c>
      <c r="EL669" s="13" t="n">
        <v>-0.003415</v>
      </c>
      <c r="EM669" s="13" t="n">
        <v>-0.141596</v>
      </c>
      <c r="EN669" s="13" t="n">
        <v>-0.016339</v>
      </c>
      <c r="EO669" s="13" t="n">
        <v>0.004296</v>
      </c>
      <c r="EP669" s="13" t="n">
        <v>-0.138311</v>
      </c>
      <c r="EQ669" s="13" t="n">
        <v>-0.045222</v>
      </c>
      <c r="ER669" s="13" t="n">
        <v>-0.046504</v>
      </c>
      <c r="ES669" s="13" t="n">
        <v>0.116767</v>
      </c>
      <c r="ET669" s="13" t="n">
        <v>-0.030875</v>
      </c>
      <c r="EU669" s="13" t="n">
        <v>-0.092886</v>
      </c>
      <c r="EV669" s="13" t="n">
        <v>0.038196</v>
      </c>
      <c r="EW669" s="13" t="n">
        <v>0.031364</v>
      </c>
      <c r="EX669" s="13" t="n">
        <v>-0.050589</v>
      </c>
      <c r="EY669" s="13" t="n">
        <v>0.12749</v>
      </c>
      <c r="EZ669" s="13" t="n">
        <v>-0.008377</v>
      </c>
      <c r="FA669" s="13" t="n">
        <v>-0.018392</v>
      </c>
      <c r="FB669" s="13" t="n">
        <v>-0.031244</v>
      </c>
      <c r="FC669" s="13" t="n">
        <v>0.024876</v>
      </c>
      <c r="FD669" s="13" t="n">
        <v>0.074528</v>
      </c>
      <c r="FE669" s="13" t="n">
        <v>0.058153</v>
      </c>
      <c r="FF669" s="13" t="n">
        <v>-0.055866</v>
      </c>
      <c r="FG669" s="13" t="n">
        <v>-0.061774</v>
      </c>
      <c r="FH669" s="13" t="n">
        <v>-0.07758</v>
      </c>
      <c r="FI669" s="13" t="n">
        <v>0.128905</v>
      </c>
      <c r="FJ669" s="13" t="n">
        <v>0.115622</v>
      </c>
      <c r="FK669" s="13" t="n">
        <v>-0.04519</v>
      </c>
      <c r="FL669" s="13" t="n">
        <v>0.029184</v>
      </c>
      <c r="FM669" s="13" t="n">
        <v>0.003445</v>
      </c>
      <c r="FN669" s="13" t="n">
        <v>-0.066565</v>
      </c>
      <c r="FO669" s="13" t="n">
        <v>0.07274</v>
      </c>
      <c r="FP669" s="13" t="n">
        <v>0.026772</v>
      </c>
      <c r="FQ669" s="13" t="n">
        <v>0.068904</v>
      </c>
      <c r="FR669" s="13" t="n">
        <v>-0.001826</v>
      </c>
      <c r="FS669" s="13" t="n">
        <v>0.034451</v>
      </c>
      <c r="FT669" s="13" t="n">
        <v>-0.012354</v>
      </c>
      <c r="FU669" s="13" t="n">
        <v>0.129517</v>
      </c>
      <c r="FV669" s="13" t="n">
        <v>-0.079792</v>
      </c>
      <c r="FW669" s="13" t="n">
        <v>0.048261</v>
      </c>
      <c r="FX669" s="13" t="n">
        <v>-0.057773</v>
      </c>
      <c r="FY669" s="13" t="n">
        <v>-0.075988</v>
      </c>
    </row>
    <row r="670" customFormat="false" ht="15" hidden="false" customHeight="false" outlineLevel="0" collapsed="false">
      <c r="B670" s="8" t="str">
        <f aca="false">Deals!B670</f>
        <v>Bally’S Corporation</v>
      </c>
      <c r="C670" s="12" t="n">
        <v>1</v>
      </c>
      <c r="D670" s="13" t="n">
        <v>0.109926</v>
      </c>
      <c r="E670" s="13" t="n">
        <v>0.097785</v>
      </c>
      <c r="F670" s="13" t="n">
        <v>-0.076132</v>
      </c>
      <c r="G670" s="13" t="n">
        <v>0.188158</v>
      </c>
      <c r="H670" s="13" t="n">
        <v>0.130542</v>
      </c>
      <c r="I670" s="13" t="n">
        <v>0.044794</v>
      </c>
      <c r="J670" s="13" t="n">
        <v>0.134146</v>
      </c>
      <c r="K670" s="13" t="n">
        <v>0.091734</v>
      </c>
      <c r="L670" s="13" t="n">
        <v>-0.108033</v>
      </c>
      <c r="M670" s="13" t="n">
        <v>0.001208</v>
      </c>
      <c r="N670" s="13" t="n">
        <v>-0.067551</v>
      </c>
      <c r="O670" s="13" t="n">
        <v>-0.089817</v>
      </c>
      <c r="P670" s="13" t="n">
        <v>0.020102</v>
      </c>
      <c r="Q670" s="13" t="n">
        <v>-0.00199</v>
      </c>
      <c r="R670" s="13" t="n">
        <v>-0.086358</v>
      </c>
      <c r="S670" s="13" t="n">
        <v>-0.163065</v>
      </c>
      <c r="T670" s="13" t="n">
        <v>-0.007303</v>
      </c>
      <c r="U670" s="13" t="n">
        <v>-0.060956</v>
      </c>
      <c r="V670" s="13" t="n">
        <v>0.007834</v>
      </c>
      <c r="W670" s="13" t="n">
        <v>-0.146585</v>
      </c>
      <c r="X670" s="13" t="n">
        <v>-0.029278</v>
      </c>
      <c r="Y670" s="13" t="n">
        <v>-0.123995</v>
      </c>
      <c r="Z670" s="13" t="n">
        <v>-0.243305</v>
      </c>
      <c r="AA670" s="13" t="n">
        <v>0.110718</v>
      </c>
      <c r="AB670" s="13" t="n">
        <v>0.078289</v>
      </c>
      <c r="AC670" s="13" t="n">
        <v>-0.165893</v>
      </c>
      <c r="AD670" s="13" t="n">
        <v>0.140688</v>
      </c>
      <c r="AE670" s="13" t="n">
        <v>0.109139</v>
      </c>
      <c r="AF670" s="13" t="n">
        <v>-0.2248</v>
      </c>
      <c r="AG670" s="13" t="n">
        <v>0.025284</v>
      </c>
      <c r="AH670" s="13" t="n">
        <v>-0.006039</v>
      </c>
      <c r="AI670" s="13" t="n">
        <v>-0.011646</v>
      </c>
      <c r="AJ670" s="13" t="n">
        <v>-0.118852</v>
      </c>
      <c r="AK670" s="13" t="n">
        <v>-0.209884</v>
      </c>
      <c r="AL670" s="13" t="n">
        <v>0.14496</v>
      </c>
      <c r="AM670" s="13" t="n">
        <v>0.046272</v>
      </c>
      <c r="AN670" s="13" t="n">
        <v>0.019656</v>
      </c>
      <c r="AO670" s="13" t="n">
        <v>-0.210241</v>
      </c>
      <c r="AP670" s="13" t="n">
        <v>-0.304348</v>
      </c>
      <c r="AQ670" s="13" t="n">
        <v>0.263158</v>
      </c>
      <c r="AR670" s="13" t="n">
        <v>0.210069</v>
      </c>
      <c r="AS670" s="13" t="n">
        <v>-0.192253</v>
      </c>
      <c r="AT670" s="13" t="n">
        <v>-0.001776</v>
      </c>
      <c r="AU670" s="13" t="n">
        <v>0.240214</v>
      </c>
      <c r="AV670" s="13" t="n">
        <v>-0.057389</v>
      </c>
      <c r="AW670" s="13" t="n">
        <v>-0.075342</v>
      </c>
      <c r="AX670" s="13" t="n">
        <v>-0.014815</v>
      </c>
      <c r="AY670" s="13" t="n">
        <v>0.439432</v>
      </c>
      <c r="AZ670" s="13" t="n">
        <v>-0.001741</v>
      </c>
      <c r="BA670" s="13" t="n">
        <v>0.002907</v>
      </c>
      <c r="BB670" s="13" t="n">
        <v>0.011594</v>
      </c>
      <c r="BC670" s="13" t="n">
        <v>0.016046</v>
      </c>
      <c r="BD670" s="13" t="n">
        <v>0.009024</v>
      </c>
      <c r="BE670" s="13" t="n">
        <v>0.01621</v>
      </c>
      <c r="BF670" s="13" t="n">
        <v>-0.009901</v>
      </c>
      <c r="BG670" s="13" t="n">
        <v>-0.316667</v>
      </c>
      <c r="BM670" s="13" t="n">
        <v>0.069178</v>
      </c>
      <c r="BN670" s="13" t="n">
        <v>-0.047385</v>
      </c>
      <c r="BO670" s="13" t="n">
        <v>0.03365</v>
      </c>
      <c r="BP670" s="13" t="n">
        <v>0.188158</v>
      </c>
      <c r="BQ670" s="13" t="n">
        <v>0.101547</v>
      </c>
      <c r="BR670" s="13" t="n">
        <v>0.049816</v>
      </c>
      <c r="BS670" s="13" t="n">
        <v>0.086155</v>
      </c>
      <c r="BT670" s="13" t="n">
        <v>-0.008262</v>
      </c>
      <c r="BU670" s="13" t="n">
        <v>0.015677</v>
      </c>
      <c r="BV670" s="13" t="n">
        <v>0.002446</v>
      </c>
      <c r="BW670" s="13" t="n">
        <v>0.035313</v>
      </c>
      <c r="BX670" s="13" t="n">
        <v>-0.028278</v>
      </c>
      <c r="BY670" s="13" t="n">
        <v>0.024312</v>
      </c>
      <c r="BZ670" s="13" t="n">
        <v>-0.041121</v>
      </c>
      <c r="CA670" s="13" t="n">
        <v>0.023534</v>
      </c>
      <c r="CB670" s="13" t="n">
        <v>-0.034555</v>
      </c>
      <c r="CC670" s="13" t="n">
        <v>0.001539</v>
      </c>
      <c r="CD670" s="13" t="n">
        <v>-0.116597</v>
      </c>
      <c r="CE670" s="13" t="n">
        <v>0.020508</v>
      </c>
      <c r="CF670" s="13" t="n">
        <v>0.022185</v>
      </c>
      <c r="CG670" s="13" t="n">
        <v>-0.119564</v>
      </c>
      <c r="CH670" s="13" t="n">
        <v>-0.028738</v>
      </c>
      <c r="CI670" s="13" t="n">
        <v>-0.063921</v>
      </c>
      <c r="CJ670" s="13" t="n">
        <v>0.135102</v>
      </c>
      <c r="CK670" s="13" t="n">
        <v>-0.007929</v>
      </c>
      <c r="CL670" s="13" t="n">
        <v>-0.088004</v>
      </c>
      <c r="CM670" s="13" t="n">
        <v>0.092762</v>
      </c>
      <c r="CN670" s="13" t="n">
        <v>-0.018141</v>
      </c>
      <c r="CO670" s="13" t="n">
        <v>-0.073757</v>
      </c>
      <c r="CP670" s="13" t="n">
        <v>0.160132</v>
      </c>
      <c r="CQ670" s="13" t="n">
        <v>-0.029084</v>
      </c>
      <c r="CR670" s="13" t="n">
        <v>-0.030294</v>
      </c>
      <c r="CS670" s="13" t="n">
        <v>0.000974</v>
      </c>
      <c r="CT670" s="13" t="n">
        <v>0.034374</v>
      </c>
      <c r="CU670" s="13" t="n">
        <v>0.071376</v>
      </c>
      <c r="CV670" s="13" t="n">
        <v>0.055658</v>
      </c>
      <c r="CW670" s="13" t="n">
        <v>-0.070227</v>
      </c>
      <c r="CX670" s="13" t="n">
        <v>-0.055895</v>
      </c>
      <c r="CY670" s="13" t="n">
        <v>-0.076043</v>
      </c>
      <c r="CZ670" s="13" t="n">
        <v>0.090818</v>
      </c>
      <c r="DA670" s="13" t="n">
        <v>0.141331</v>
      </c>
      <c r="DB670" s="13" t="n">
        <v>-0.03884</v>
      </c>
      <c r="DC670" s="13" t="n">
        <v>0.062772</v>
      </c>
      <c r="DD670" s="13" t="n">
        <v>0.020685</v>
      </c>
      <c r="DE670" s="13" t="n">
        <v>-0.08132</v>
      </c>
      <c r="DF670" s="13" t="n">
        <v>0.03247</v>
      </c>
      <c r="DG670" s="13" t="n">
        <v>-0.016085</v>
      </c>
      <c r="DH670" s="13" t="n">
        <v>0.096359</v>
      </c>
      <c r="DI670" s="13" t="n">
        <v>0.002008</v>
      </c>
      <c r="DJ670" s="13" t="n">
        <v>0.012156</v>
      </c>
      <c r="DK670" s="13" t="n">
        <v>-0.00881</v>
      </c>
      <c r="DL670" s="13" t="n">
        <v>0.132864</v>
      </c>
      <c r="DM670" s="13" t="n">
        <v>-0.092084</v>
      </c>
      <c r="DN670" s="13" t="n">
        <v>0.027376</v>
      </c>
      <c r="DO670" s="13" t="n">
        <v>-0.087184</v>
      </c>
      <c r="DP670" s="13" t="n">
        <v>-0.07152</v>
      </c>
      <c r="DV670" s="13" t="n">
        <v>0.076086</v>
      </c>
      <c r="DW670" s="13" t="n">
        <v>-0.053883</v>
      </c>
      <c r="DX670" s="13" t="n">
        <v>0.035066</v>
      </c>
      <c r="DY670" s="13" t="n">
        <v>0.203256</v>
      </c>
      <c r="DZ670" s="13" t="n">
        <v>0.100877</v>
      </c>
      <c r="EA670" s="13" t="n">
        <v>0.053073</v>
      </c>
      <c r="EB670" s="13" t="n">
        <v>0.075831</v>
      </c>
      <c r="EC670" s="13" t="n">
        <v>-0.001805</v>
      </c>
      <c r="ED670" s="13" t="n">
        <v>0.008333</v>
      </c>
      <c r="EE670" s="13" t="n">
        <v>-0.008533</v>
      </c>
      <c r="EF670" s="13" t="n">
        <v>0.032572</v>
      </c>
      <c r="EG670" s="13" t="n">
        <v>-0.030216</v>
      </c>
      <c r="EH670" s="13" t="n">
        <v>0.020798</v>
      </c>
      <c r="EI670" s="13" t="n">
        <v>-0.040113</v>
      </c>
      <c r="EJ670" s="13" t="n">
        <v>0.024885</v>
      </c>
      <c r="EK670" s="13" t="n">
        <v>-0.052054</v>
      </c>
      <c r="EL670" s="13" t="n">
        <v>0.002106</v>
      </c>
      <c r="EM670" s="13" t="n">
        <v>-0.122474</v>
      </c>
      <c r="EN670" s="13" t="n">
        <v>0.004163</v>
      </c>
      <c r="EO670" s="13" t="n">
        <v>0.029007</v>
      </c>
      <c r="EP670" s="13" t="n">
        <v>-0.150847</v>
      </c>
      <c r="EQ670" s="13" t="n">
        <v>-0.038851</v>
      </c>
      <c r="ER670" s="13" t="n">
        <v>-0.043457</v>
      </c>
      <c r="ES670" s="13" t="n">
        <v>0.133239</v>
      </c>
      <c r="ET670" s="13" t="n">
        <v>0.00337</v>
      </c>
      <c r="EU670" s="13" t="n">
        <v>-0.088268</v>
      </c>
      <c r="EV670" s="13" t="n">
        <v>0.09263</v>
      </c>
      <c r="EW670" s="13" t="n">
        <v>-0.008961</v>
      </c>
      <c r="EX670" s="13" t="n">
        <v>-0.073196</v>
      </c>
      <c r="EY670" s="13" t="n">
        <v>0.179925</v>
      </c>
      <c r="EZ670" s="13" t="n">
        <v>-0.037455</v>
      </c>
      <c r="FA670" s="13" t="n">
        <v>-0.045087</v>
      </c>
      <c r="FB670" s="13" t="n">
        <v>-0.007067</v>
      </c>
      <c r="FC670" s="13" t="n">
        <v>0.026671</v>
      </c>
      <c r="FD670" s="13" t="n">
        <v>0.081708</v>
      </c>
      <c r="FE670" s="13" t="n">
        <v>0.048745</v>
      </c>
      <c r="FF670" s="13" t="n">
        <v>-0.067184</v>
      </c>
      <c r="FG670" s="13" t="n">
        <v>-0.056578</v>
      </c>
      <c r="FH670" s="13" t="n">
        <v>-0.086289</v>
      </c>
      <c r="FI670" s="13" t="n">
        <v>0.096397</v>
      </c>
      <c r="FJ670" s="13" t="n">
        <v>0.143956</v>
      </c>
      <c r="FK670" s="13" t="n">
        <v>-0.055801</v>
      </c>
      <c r="FL670" s="13" t="n">
        <v>0.059786</v>
      </c>
      <c r="FM670" s="13" t="n">
        <v>0.003677</v>
      </c>
      <c r="FN670" s="13" t="n">
        <v>-0.079926</v>
      </c>
      <c r="FO670" s="13" t="n">
        <v>0.024106</v>
      </c>
      <c r="FP670" s="13" t="n">
        <v>-0.027662</v>
      </c>
      <c r="FQ670" s="13" t="n">
        <v>0.104449</v>
      </c>
      <c r="FR670" s="13" t="n">
        <v>-0.005668</v>
      </c>
      <c r="FS670" s="13" t="n">
        <v>0.005186</v>
      </c>
      <c r="FT670" s="13" t="n">
        <v>-0.005121</v>
      </c>
      <c r="FU670" s="13" t="n">
        <v>0.118651</v>
      </c>
      <c r="FV670" s="13" t="n">
        <v>-0.083389</v>
      </c>
      <c r="FW670" s="13" t="n">
        <v>0.025358</v>
      </c>
      <c r="FX670" s="13" t="n">
        <v>-0.082682</v>
      </c>
      <c r="FY670" s="13" t="n">
        <v>-0.0774</v>
      </c>
    </row>
    <row r="671" customFormat="false" ht="15" hidden="false" customHeight="false" outlineLevel="0" collapsed="false">
      <c r="B671" s="8" t="str">
        <f aca="false">Deals!B671</f>
        <v>Asbury Automotive Group, Inc</v>
      </c>
      <c r="C671" s="12" t="n">
        <v>1</v>
      </c>
      <c r="D671" s="13" t="n">
        <v>-0.078835</v>
      </c>
      <c r="E671" s="13" t="n">
        <v>0.056747</v>
      </c>
      <c r="F671" s="13" t="n">
        <v>0.095067</v>
      </c>
      <c r="G671" s="13" t="n">
        <v>0.292365</v>
      </c>
      <c r="H671" s="13" t="n">
        <v>-0.021477</v>
      </c>
      <c r="I671" s="13" t="n">
        <v>0.188206</v>
      </c>
      <c r="J671" s="13" t="n">
        <v>0.159634</v>
      </c>
      <c r="K671" s="13" t="n">
        <v>0.010738</v>
      </c>
      <c r="L671" s="13" t="n">
        <v>-0.001611</v>
      </c>
      <c r="M671" s="13" t="n">
        <v>-0.135761</v>
      </c>
      <c r="N671" s="13" t="n">
        <v>0.198926</v>
      </c>
      <c r="O671" s="13" t="n">
        <v>-0.093546</v>
      </c>
      <c r="P671" s="13" t="n">
        <v>0.056379</v>
      </c>
      <c r="Q671" s="13" t="n">
        <v>-0.005235</v>
      </c>
      <c r="R671" s="13" t="n">
        <v>-0.163865</v>
      </c>
      <c r="S671" s="13" t="n">
        <v>0.055549</v>
      </c>
      <c r="T671" s="13" t="n">
        <v>-0.068083</v>
      </c>
      <c r="U671" s="13" t="n">
        <v>0.205877</v>
      </c>
      <c r="V671" s="13" t="n">
        <v>-0.174695</v>
      </c>
      <c r="W671" s="13" t="n">
        <v>0.146754</v>
      </c>
      <c r="X671" s="13" t="n">
        <v>-0.013935</v>
      </c>
      <c r="Y671" s="13" t="n">
        <v>-0.065195</v>
      </c>
      <c r="Z671" s="13" t="n">
        <v>0.013582</v>
      </c>
      <c r="AA671" s="13" t="n">
        <v>0.016546</v>
      </c>
      <c r="AB671" s="13" t="n">
        <v>-0.133998</v>
      </c>
      <c r="AC671" s="13" t="n">
        <v>0.044011</v>
      </c>
      <c r="AD671" s="13" t="n">
        <v>0.18935</v>
      </c>
      <c r="AE671" s="13" t="n">
        <v>-0.044611</v>
      </c>
      <c r="AF671" s="13" t="n">
        <v>0.227336</v>
      </c>
      <c r="AG671" s="13" t="n">
        <v>0.032273</v>
      </c>
      <c r="AH671" s="13" t="n">
        <v>-0.075297</v>
      </c>
      <c r="AI671" s="13" t="n">
        <v>-0.078762</v>
      </c>
      <c r="AJ671" s="13" t="n">
        <v>0.080895</v>
      </c>
      <c r="AK671" s="13" t="n">
        <v>0.14973</v>
      </c>
      <c r="AL671" s="13" t="n">
        <v>-0.061642</v>
      </c>
      <c r="AM671" s="13" t="n">
        <v>0.019504</v>
      </c>
      <c r="AN671" s="13" t="n">
        <v>0.000304</v>
      </c>
      <c r="AO671" s="13" t="n">
        <v>-0.16821</v>
      </c>
      <c r="AP671" s="13" t="n">
        <v>0.09641</v>
      </c>
      <c r="AQ671" s="13" t="n">
        <v>0.072205</v>
      </c>
      <c r="AR671" s="13" t="n">
        <v>-0.070721</v>
      </c>
      <c r="AS671" s="13" t="n">
        <v>-0.0011</v>
      </c>
      <c r="AT671" s="13" t="n">
        <v>0.129052</v>
      </c>
      <c r="AU671" s="13" t="n">
        <v>-0.108321</v>
      </c>
      <c r="AV671" s="13" t="n">
        <v>0.118103</v>
      </c>
      <c r="AW671" s="13" t="n">
        <v>-0.030629</v>
      </c>
      <c r="AX671" s="13" t="n">
        <v>0.181463</v>
      </c>
      <c r="AY671" s="13" t="n">
        <v>-0.087586</v>
      </c>
      <c r="AZ671" s="13" t="n">
        <v>-0.028701</v>
      </c>
      <c r="BA671" s="13" t="n">
        <v>-0.045056</v>
      </c>
      <c r="BB671" s="13" t="n">
        <v>0.140406</v>
      </c>
      <c r="BC671" s="13" t="n">
        <v>-0.064658</v>
      </c>
      <c r="BD671" s="13" t="n">
        <v>0.220755</v>
      </c>
      <c r="BE671" s="13" t="n">
        <v>-0.095322</v>
      </c>
      <c r="BF671" s="13" t="n">
        <v>-0.177198</v>
      </c>
      <c r="BM671" s="13" t="n">
        <v>-0.011854</v>
      </c>
      <c r="BN671" s="13" t="n">
        <v>0.020769</v>
      </c>
      <c r="BO671" s="13" t="n">
        <v>0.176056</v>
      </c>
      <c r="BP671" s="13" t="n">
        <v>0.08836</v>
      </c>
      <c r="BQ671" s="13" t="n">
        <v>0.00942</v>
      </c>
      <c r="BR671" s="13" t="n">
        <v>0.079959</v>
      </c>
      <c r="BS671" s="13" t="n">
        <v>0.025467</v>
      </c>
      <c r="BT671" s="13" t="n">
        <v>0.039993</v>
      </c>
      <c r="BU671" s="13" t="n">
        <v>-0.007853</v>
      </c>
      <c r="BV671" s="13" t="n">
        <v>0.001045</v>
      </c>
      <c r="BW671" s="13" t="n">
        <v>-0.008307</v>
      </c>
      <c r="BX671" s="13" t="n">
        <v>0.01354</v>
      </c>
      <c r="BY671" s="13" t="n">
        <v>-0.039939</v>
      </c>
      <c r="BZ671" s="13" t="n">
        <v>0.038484</v>
      </c>
      <c r="CA671" s="13" t="n">
        <v>-0.021291</v>
      </c>
      <c r="CB671" s="13" t="n">
        <v>0.044855</v>
      </c>
      <c r="CC671" s="13" t="n">
        <v>-0.101419</v>
      </c>
      <c r="CD671" s="13" t="n">
        <v>0.005679</v>
      </c>
      <c r="CE671" s="13" t="n">
        <v>0.008371</v>
      </c>
      <c r="CF671" s="13" t="n">
        <v>-0.076092</v>
      </c>
      <c r="CG671" s="13" t="n">
        <v>0.009316</v>
      </c>
      <c r="CH671" s="13" t="n">
        <v>-0.073263</v>
      </c>
      <c r="CI671" s="13" t="n">
        <v>0.117887</v>
      </c>
      <c r="CJ671" s="13" t="n">
        <v>-0.03435</v>
      </c>
      <c r="CK671" s="13" t="n">
        <v>-0.091984</v>
      </c>
      <c r="CL671" s="13" t="n">
        <v>0.09267</v>
      </c>
      <c r="CM671" s="13" t="n">
        <v>0.054291</v>
      </c>
      <c r="CN671" s="13" t="n">
        <v>-0.075471</v>
      </c>
      <c r="CO671" s="13" t="n">
        <v>0.127305</v>
      </c>
      <c r="CP671" s="13" t="n">
        <v>-0.012527</v>
      </c>
      <c r="CQ671" s="13" t="n">
        <v>-0.00927</v>
      </c>
      <c r="CR671" s="13" t="n">
        <v>-0.004757</v>
      </c>
      <c r="CS671" s="13" t="n">
        <v>-0.021191</v>
      </c>
      <c r="CT671" s="13" t="n">
        <v>0.089021</v>
      </c>
      <c r="CU671" s="13" t="n">
        <v>0.032669</v>
      </c>
      <c r="CV671" s="13" t="n">
        <v>-0.044226</v>
      </c>
      <c r="CW671" s="13" t="n">
        <v>-0.046387</v>
      </c>
      <c r="CX671" s="13" t="n">
        <v>-0.06206</v>
      </c>
      <c r="CY671" s="13" t="n">
        <v>0.074219</v>
      </c>
      <c r="CZ671" s="13" t="n">
        <v>0.108568</v>
      </c>
      <c r="DA671" s="13" t="n">
        <v>-0.030991</v>
      </c>
      <c r="DB671" s="13" t="n">
        <v>0.05521</v>
      </c>
      <c r="DC671" s="13" t="n">
        <v>0.028812</v>
      </c>
      <c r="DD671" s="13" t="n">
        <v>-0.062882</v>
      </c>
      <c r="DE671" s="13" t="n">
        <v>0.051154</v>
      </c>
      <c r="DF671" s="13" t="n">
        <v>-0.00855</v>
      </c>
      <c r="DG671" s="13" t="n">
        <v>0.060491</v>
      </c>
      <c r="DH671" s="13" t="n">
        <v>-0.020629</v>
      </c>
      <c r="DI671" s="13" t="n">
        <v>0.023503</v>
      </c>
      <c r="DJ671" s="13" t="n">
        <v>-0.027289</v>
      </c>
      <c r="DK671" s="13" t="n">
        <v>0.111932</v>
      </c>
      <c r="DL671" s="13" t="n">
        <v>-0.079098</v>
      </c>
      <c r="DM671" s="13" t="n">
        <v>0.028509</v>
      </c>
      <c r="DN671" s="13" t="n">
        <v>-0.049352</v>
      </c>
      <c r="DO671" s="13" t="n">
        <v>-0.068196</v>
      </c>
      <c r="DV671" s="13" t="n">
        <v>-0.010098</v>
      </c>
      <c r="DW671" s="13" t="n">
        <v>0.031145</v>
      </c>
      <c r="DX671" s="13" t="n">
        <v>0.183067</v>
      </c>
      <c r="DY671" s="13" t="n">
        <v>0.08896</v>
      </c>
      <c r="DZ671" s="13" t="n">
        <v>0.013987</v>
      </c>
      <c r="EA671" s="13" t="n">
        <v>0.089016</v>
      </c>
      <c r="EB671" s="13" t="n">
        <v>0.028616</v>
      </c>
      <c r="EC671" s="13" t="n">
        <v>0.03792</v>
      </c>
      <c r="ED671" s="13" t="n">
        <v>-0.009349</v>
      </c>
      <c r="EE671" s="13" t="n">
        <v>0.003632</v>
      </c>
      <c r="EF671" s="13" t="n">
        <v>-0.007576</v>
      </c>
      <c r="EG671" s="13" t="n">
        <v>0.0162</v>
      </c>
      <c r="EH671" s="13" t="n">
        <v>-0.038653</v>
      </c>
      <c r="EI671" s="13" t="n">
        <v>0.035353</v>
      </c>
      <c r="EJ671" s="13" t="n">
        <v>-0.023202</v>
      </c>
      <c r="EK671" s="13" t="n">
        <v>0.045936</v>
      </c>
      <c r="EL671" s="13" t="n">
        <v>-0.099006</v>
      </c>
      <c r="EM671" s="13" t="n">
        <v>-0.001334</v>
      </c>
      <c r="EN671" s="13" t="n">
        <v>0.010422</v>
      </c>
      <c r="EO671" s="13" t="n">
        <v>-0.081153</v>
      </c>
      <c r="EP671" s="13" t="n">
        <v>0.007554</v>
      </c>
      <c r="EQ671" s="13" t="n">
        <v>-0.063068</v>
      </c>
      <c r="ER671" s="13" t="n">
        <v>0.12091</v>
      </c>
      <c r="ES671" s="13" t="n">
        <v>-0.033799</v>
      </c>
      <c r="ET671" s="13" t="n">
        <v>-0.094081</v>
      </c>
      <c r="EU671" s="13" t="n">
        <v>0.091652</v>
      </c>
      <c r="EV671" s="13" t="n">
        <v>0.062795</v>
      </c>
      <c r="EW671" s="13" t="n">
        <v>-0.069898</v>
      </c>
      <c r="EX671" s="13" t="n">
        <v>0.136796</v>
      </c>
      <c r="EY671" s="13" t="n">
        <v>-0.019023</v>
      </c>
      <c r="EZ671" s="13" t="n">
        <v>-0.011326</v>
      </c>
      <c r="FA671" s="13" t="n">
        <v>-0.003019</v>
      </c>
      <c r="FB671" s="13" t="n">
        <v>-0.022705</v>
      </c>
      <c r="FC671" s="13" t="n">
        <v>0.084591</v>
      </c>
      <c r="FD671" s="13" t="n">
        <v>0.036865</v>
      </c>
      <c r="FE671" s="13" t="n">
        <v>-0.046647</v>
      </c>
      <c r="FF671" s="13" t="n">
        <v>-0.049839</v>
      </c>
      <c r="FG671" s="13" t="n">
        <v>-0.066086</v>
      </c>
      <c r="FH671" s="13" t="n">
        <v>0.082842</v>
      </c>
      <c r="FI671" s="13" t="n">
        <v>0.115153</v>
      </c>
      <c r="FJ671" s="13" t="n">
        <v>-0.037422</v>
      </c>
      <c r="FK671" s="13" t="n">
        <v>0.047999</v>
      </c>
      <c r="FL671" s="13" t="n">
        <v>0.024713</v>
      </c>
      <c r="FM671" s="13" t="n">
        <v>-0.074428</v>
      </c>
      <c r="FN671" s="13" t="n">
        <v>0.050026</v>
      </c>
      <c r="FO671" s="13" t="n">
        <v>-0.009515</v>
      </c>
      <c r="FP671" s="13" t="n">
        <v>0.060442</v>
      </c>
      <c r="FQ671" s="13" t="n">
        <v>-0.020796</v>
      </c>
      <c r="FR671" s="13" t="n">
        <v>0.019958</v>
      </c>
      <c r="FS671" s="13" t="n">
        <v>-0.025874</v>
      </c>
      <c r="FT671" s="13" t="n">
        <v>0.113772</v>
      </c>
      <c r="FU671" s="13" t="n">
        <v>-0.072511</v>
      </c>
      <c r="FV671" s="13" t="n">
        <v>0.021458</v>
      </c>
      <c r="FW671" s="13" t="n">
        <v>-0.05812</v>
      </c>
      <c r="FX671" s="13" t="n">
        <v>-0.071289</v>
      </c>
    </row>
    <row r="672" customFormat="false" ht="15" hidden="false" customHeight="false" outlineLevel="0" collapsed="false">
      <c r="B672" s="8" t="str">
        <f aca="false">Deals!B672</f>
        <v>Elanco Animal Health Inc</v>
      </c>
      <c r="C672" s="12" t="n">
        <v>1</v>
      </c>
      <c r="D672" s="13" t="n">
        <v>-0.038885</v>
      </c>
      <c r="E672" s="13" t="n">
        <v>0.110276</v>
      </c>
      <c r="F672" s="13" t="n">
        <v>-0.013544</v>
      </c>
      <c r="G672" s="13" t="n">
        <v>0.002615</v>
      </c>
      <c r="H672" s="13" t="n">
        <v>-0.053472</v>
      </c>
      <c r="I672" s="13" t="n">
        <v>0.131932</v>
      </c>
      <c r="J672" s="13" t="n">
        <v>-0.103774</v>
      </c>
      <c r="K672" s="13" t="n">
        <v>0.07674</v>
      </c>
      <c r="L672" s="13" t="n">
        <v>0.134658</v>
      </c>
      <c r="M672" s="13" t="n">
        <v>-0.035853</v>
      </c>
      <c r="N672" s="13" t="n">
        <v>0.051312</v>
      </c>
      <c r="O672" s="13" t="n">
        <v>-0.084727</v>
      </c>
      <c r="P672" s="13" t="n">
        <v>-0.044638</v>
      </c>
      <c r="Q672" s="13" t="n">
        <v>0.031044</v>
      </c>
      <c r="R672" s="13" t="n">
        <v>-0.125912</v>
      </c>
      <c r="S672" s="13" t="n">
        <v>-0.012526</v>
      </c>
      <c r="T672" s="13" t="n">
        <v>-0.082452</v>
      </c>
      <c r="U672" s="13" t="n">
        <v>0.091014</v>
      </c>
      <c r="V672" s="13" t="n">
        <v>-0.081661</v>
      </c>
      <c r="W672" s="13" t="n">
        <v>-0.029897</v>
      </c>
      <c r="X672" s="13" t="n">
        <v>-0.063611</v>
      </c>
      <c r="Y672" s="13" t="n">
        <v>-0.17173</v>
      </c>
      <c r="Z672" s="13" t="n">
        <v>0.032094</v>
      </c>
      <c r="AA672" s="13" t="n">
        <v>-0.253208</v>
      </c>
      <c r="AB672" s="13" t="n">
        <v>-0.179775</v>
      </c>
      <c r="AC672" s="13" t="n">
        <v>0.062853</v>
      </c>
      <c r="AD672" s="13" t="n">
        <v>-0.024261</v>
      </c>
      <c r="AE672" s="13" t="n">
        <v>-0.050505</v>
      </c>
      <c r="AF672" s="13" t="n">
        <v>0.123568</v>
      </c>
      <c r="AG672" s="13" t="n">
        <v>-0.164603</v>
      </c>
      <c r="AH672" s="13" t="n">
        <v>-0.180471</v>
      </c>
      <c r="AI672" s="13" t="n">
        <v>0.007447</v>
      </c>
      <c r="AJ672" s="13" t="n">
        <v>-0.139388</v>
      </c>
      <c r="AK672" s="13" t="n">
        <v>0.234356</v>
      </c>
      <c r="AL672" s="13" t="n">
        <v>0.199801</v>
      </c>
      <c r="AM672" s="13" t="n">
        <v>0.010771</v>
      </c>
      <c r="AN672" s="13" t="n">
        <v>-0.078689</v>
      </c>
      <c r="AO672" s="13" t="n">
        <v>-0.216192</v>
      </c>
      <c r="AP672" s="13" t="n">
        <v>0.337117</v>
      </c>
      <c r="AQ672" s="13" t="n">
        <v>0.264856</v>
      </c>
      <c r="AR672" s="13" t="n">
        <v>-0.010738</v>
      </c>
      <c r="AS672" s="13" t="n">
        <v>0.078019</v>
      </c>
      <c r="AT672" s="13" t="n">
        <v>0.024544</v>
      </c>
      <c r="AU672" s="13" t="n">
        <v>-0.191646</v>
      </c>
      <c r="AV672" s="13" t="n">
        <v>0.343465</v>
      </c>
      <c r="AW672" s="13" t="n">
        <v>-0.183824</v>
      </c>
      <c r="AX672" s="13" t="n">
        <v>-0.096327</v>
      </c>
      <c r="AY672" s="13" t="n">
        <v>0.18635</v>
      </c>
      <c r="AZ672" s="13" t="n">
        <v>-0.05042</v>
      </c>
      <c r="BA672" s="13" t="n">
        <v>-0.139551</v>
      </c>
      <c r="BB672" s="13" t="n">
        <v>0.045095</v>
      </c>
      <c r="BC672" s="13" t="n">
        <v>-0.08327</v>
      </c>
      <c r="BD672" s="13" t="n">
        <v>-0.006606</v>
      </c>
      <c r="BE672" s="13" t="n">
        <v>-0.071488</v>
      </c>
      <c r="BF672" s="13" t="n">
        <v>-0.059982</v>
      </c>
      <c r="BM672" s="13" t="n">
        <v>-0.030538</v>
      </c>
      <c r="BN672" s="13" t="n">
        <v>0.019421</v>
      </c>
      <c r="BO672" s="13" t="n">
        <v>0.161394</v>
      </c>
      <c r="BP672" s="13" t="n">
        <v>0.077555</v>
      </c>
      <c r="BQ672" s="13" t="n">
        <v>0.023801</v>
      </c>
      <c r="BR672" s="13" t="n">
        <v>0.121902</v>
      </c>
      <c r="BS672" s="13" t="n">
        <v>0.052824</v>
      </c>
      <c r="BT672" s="13" t="n">
        <v>0.032792</v>
      </c>
      <c r="BU672" s="13" t="n">
        <v>0.037667</v>
      </c>
      <c r="BV672" s="13" t="n">
        <v>-0.038754</v>
      </c>
      <c r="BW672" s="13" t="n">
        <v>0.013609</v>
      </c>
      <c r="BX672" s="13" t="n">
        <v>0.032297</v>
      </c>
      <c r="BY672" s="13" t="n">
        <v>-0.045915</v>
      </c>
      <c r="BZ672" s="13" t="n">
        <v>0.045505</v>
      </c>
      <c r="CA672" s="13" t="n">
        <v>-0.013633</v>
      </c>
      <c r="CB672" s="13" t="n">
        <v>0.061869</v>
      </c>
      <c r="CC672" s="13" t="n">
        <v>-0.027948</v>
      </c>
      <c r="CD672" s="13" t="n">
        <v>0.02007</v>
      </c>
      <c r="CE672" s="13" t="n">
        <v>0.011779</v>
      </c>
      <c r="CF672" s="13" t="n">
        <v>-0.057821</v>
      </c>
      <c r="CG672" s="13" t="n">
        <v>0.009084</v>
      </c>
      <c r="CH672" s="13" t="n">
        <v>-0.100595</v>
      </c>
      <c r="CI672" s="13" t="n">
        <v>0.096505</v>
      </c>
      <c r="CJ672" s="13" t="n">
        <v>-0.025527</v>
      </c>
      <c r="CK672" s="13" t="n">
        <v>-0.098613</v>
      </c>
      <c r="CL672" s="13" t="n">
        <v>0.08813</v>
      </c>
      <c r="CM672" s="13" t="n">
        <v>0.068372</v>
      </c>
      <c r="CN672" s="13" t="n">
        <v>-0.054141</v>
      </c>
      <c r="CO672" s="13" t="n">
        <v>0.112513</v>
      </c>
      <c r="CP672" s="13" t="n">
        <v>-0.032575</v>
      </c>
      <c r="CQ672" s="13" t="n">
        <v>-0.040192</v>
      </c>
      <c r="CR672" s="13" t="n">
        <v>-0.016039</v>
      </c>
      <c r="CS672" s="13" t="n">
        <v>-0.032273</v>
      </c>
      <c r="CT672" s="13" t="n">
        <v>0.099205</v>
      </c>
      <c r="CU672" s="13" t="n">
        <v>0.097039</v>
      </c>
      <c r="CV672" s="13" t="n">
        <v>-0.03784</v>
      </c>
      <c r="CW672" s="13" t="n">
        <v>-0.048187</v>
      </c>
      <c r="CX672" s="13" t="n">
        <v>-0.054759</v>
      </c>
      <c r="CY672" s="13" t="n">
        <v>0.08531</v>
      </c>
      <c r="CZ672" s="13" t="n">
        <v>0.089012</v>
      </c>
      <c r="DA672" s="13" t="n">
        <v>-0.032855</v>
      </c>
      <c r="DB672" s="13" t="n">
        <v>0.04613</v>
      </c>
      <c r="DC672" s="13" t="n">
        <v>0.082041</v>
      </c>
      <c r="DD672" s="13" t="n">
        <v>-0.068568</v>
      </c>
      <c r="DE672" s="13" t="n">
        <v>0.052938</v>
      </c>
      <c r="DF672" s="13" t="n">
        <v>-0.016565</v>
      </c>
      <c r="DG672" s="13" t="n">
        <v>0.067612</v>
      </c>
      <c r="DH672" s="13" t="n">
        <v>0.014801</v>
      </c>
      <c r="DI672" s="13" t="n">
        <v>0.036539</v>
      </c>
      <c r="DJ672" s="13" t="n">
        <v>0.015997</v>
      </c>
      <c r="DK672" s="13" t="n">
        <v>0.104277</v>
      </c>
      <c r="DL672" s="13" t="n">
        <v>-0.062309</v>
      </c>
      <c r="DM672" s="13" t="n">
        <v>0.067514</v>
      </c>
      <c r="DN672" s="13" t="n">
        <v>-0.02811</v>
      </c>
      <c r="DO672" s="13" t="n">
        <v>-0.06433</v>
      </c>
      <c r="DV672" s="13" t="n">
        <v>-0.03982</v>
      </c>
      <c r="DW672" s="13" t="n">
        <v>0.028925</v>
      </c>
      <c r="DX672" s="13" t="n">
        <v>0.17725</v>
      </c>
      <c r="DY672" s="13" t="n">
        <v>0.077862</v>
      </c>
      <c r="DZ672" s="13" t="n">
        <v>0.037767</v>
      </c>
      <c r="EA672" s="13" t="n">
        <v>0.124762</v>
      </c>
      <c r="EB672" s="13" t="n">
        <v>0.075836</v>
      </c>
      <c r="EC672" s="13" t="n">
        <v>0.022259</v>
      </c>
      <c r="ED672" s="13" t="n">
        <v>0.024649</v>
      </c>
      <c r="EE672" s="13" t="n">
        <v>-0.032897</v>
      </c>
      <c r="EF672" s="13" t="n">
        <v>0.009484</v>
      </c>
      <c r="EG672" s="13" t="n">
        <v>0.032401</v>
      </c>
      <c r="EH672" s="13" t="n">
        <v>-0.042227</v>
      </c>
      <c r="EI672" s="13" t="n">
        <v>0.036012</v>
      </c>
      <c r="EJ672" s="13" t="n">
        <v>-0.010791</v>
      </c>
      <c r="EK672" s="13" t="n">
        <v>0.059268</v>
      </c>
      <c r="EL672" s="13" t="n">
        <v>-0.027601</v>
      </c>
      <c r="EM672" s="13" t="n">
        <v>0.023828</v>
      </c>
      <c r="EN672" s="13" t="n">
        <v>-0.00181</v>
      </c>
      <c r="EO672" s="13" t="n">
        <v>-0.059716</v>
      </c>
      <c r="EP672" s="13" t="n">
        <v>0.010661</v>
      </c>
      <c r="EQ672" s="13" t="n">
        <v>-0.095414</v>
      </c>
      <c r="ER672" s="13" t="n">
        <v>0.094773</v>
      </c>
      <c r="ES672" s="13" t="n">
        <v>-0.024873</v>
      </c>
      <c r="ET672" s="13" t="n">
        <v>-0.093939</v>
      </c>
      <c r="EU672" s="13" t="n">
        <v>0.085451</v>
      </c>
      <c r="EV672" s="13" t="n">
        <v>0.06848</v>
      </c>
      <c r="EW672" s="13" t="n">
        <v>-0.056006</v>
      </c>
      <c r="EX672" s="13" t="n">
        <v>0.113387</v>
      </c>
      <c r="EY672" s="13" t="n">
        <v>-0.037696</v>
      </c>
      <c r="EZ672" s="13" t="n">
        <v>-0.050124</v>
      </c>
      <c r="FA672" s="13" t="n">
        <v>-0.012263</v>
      </c>
      <c r="FB672" s="13" t="n">
        <v>-0.039979</v>
      </c>
      <c r="FC672" s="13" t="n">
        <v>0.106961</v>
      </c>
      <c r="FD672" s="13" t="n">
        <v>0.082148</v>
      </c>
      <c r="FE672" s="13" t="n">
        <v>-0.026329</v>
      </c>
      <c r="FF672" s="13" t="n">
        <v>-0.052519</v>
      </c>
      <c r="FG672" s="13" t="n">
        <v>-0.058072</v>
      </c>
      <c r="FH672" s="13" t="n">
        <v>0.087314</v>
      </c>
      <c r="FI672" s="13" t="n">
        <v>0.086254</v>
      </c>
      <c r="FJ672" s="13" t="n">
        <v>-0.022001</v>
      </c>
      <c r="FK672" s="13" t="n">
        <v>0.027241</v>
      </c>
      <c r="FL672" s="13" t="n">
        <v>0.064789</v>
      </c>
      <c r="FM672" s="13" t="n">
        <v>-0.066625</v>
      </c>
      <c r="FN672" s="13" t="n">
        <v>0.046882</v>
      </c>
      <c r="FO672" s="13" t="n">
        <v>-0.015991</v>
      </c>
      <c r="FP672" s="13" t="n">
        <v>0.07244</v>
      </c>
      <c r="FQ672" s="13" t="n">
        <v>0.010649</v>
      </c>
      <c r="FR672" s="13" t="n">
        <v>0.039863</v>
      </c>
      <c r="FS672" s="13" t="n">
        <v>0.009522</v>
      </c>
      <c r="FT672" s="13" t="n">
        <v>0.093858</v>
      </c>
      <c r="FU672" s="13" t="n">
        <v>-0.069416</v>
      </c>
      <c r="FV672" s="13" t="n">
        <v>0.055399</v>
      </c>
      <c r="FW672" s="13" t="n">
        <v>-0.022104</v>
      </c>
      <c r="FX672" s="13" t="n">
        <v>-0.056148</v>
      </c>
    </row>
    <row r="673" customFormat="false" ht="15" hidden="false" customHeight="false" outlineLevel="0" collapsed="false">
      <c r="B673" s="8" t="str">
        <f aca="false">Deals!B673</f>
        <v>Gilead Sciences, Inc.</v>
      </c>
      <c r="C673" s="12" t="n">
        <v>1</v>
      </c>
      <c r="D673" s="13" t="n">
        <v>0.043336</v>
      </c>
      <c r="E673" s="13" t="n">
        <v>-0.028515</v>
      </c>
      <c r="F673" s="13" t="n">
        <v>0.125987</v>
      </c>
      <c r="G673" s="13" t="n">
        <v>-0.064024</v>
      </c>
      <c r="H673" s="13" t="n">
        <v>0.064169</v>
      </c>
      <c r="I673" s="13" t="n">
        <v>-0.017948</v>
      </c>
      <c r="J673" s="13" t="n">
        <v>0.041594</v>
      </c>
      <c r="K673" s="13" t="n">
        <v>0.052337</v>
      </c>
      <c r="L673" s="13" t="n">
        <v>-0.008278</v>
      </c>
      <c r="M673" s="13" t="n">
        <v>0.065749</v>
      </c>
      <c r="N673" s="13" t="n">
        <v>-0.030503</v>
      </c>
      <c r="O673" s="13" t="n">
        <v>-0.071152</v>
      </c>
      <c r="P673" s="13" t="n">
        <v>0.062423</v>
      </c>
      <c r="Q673" s="13" t="n">
        <v>0.063688</v>
      </c>
      <c r="R673" s="13" t="n">
        <v>-0.054125</v>
      </c>
      <c r="S673" s="13" t="n">
        <v>-0.120559</v>
      </c>
      <c r="T673" s="13" t="n">
        <v>-0.003642</v>
      </c>
      <c r="U673" s="13" t="n">
        <v>-0.00185</v>
      </c>
      <c r="V673" s="13" t="n">
        <v>0.092855</v>
      </c>
      <c r="W673" s="13" t="n">
        <v>-0.035621</v>
      </c>
      <c r="X673" s="13" t="n">
        <v>-0.033328</v>
      </c>
      <c r="Y673" s="13" t="n">
        <v>0.062259</v>
      </c>
      <c r="Z673" s="13" t="n">
        <v>-0.016543</v>
      </c>
      <c r="AA673" s="13" t="n">
        <v>0.271843</v>
      </c>
      <c r="AB673" s="13" t="n">
        <v>0.119424</v>
      </c>
      <c r="AC673" s="13" t="n">
        <v>-0.014232</v>
      </c>
      <c r="AD673" s="13" t="n">
        <v>-0.022248</v>
      </c>
      <c r="AE673" s="13" t="n">
        <v>-0.040624</v>
      </c>
      <c r="AF673" s="13" t="n">
        <v>0.039613</v>
      </c>
      <c r="AG673" s="13" t="n">
        <v>-0.00916</v>
      </c>
      <c r="AH673" s="13" t="n">
        <v>-0.064104</v>
      </c>
      <c r="AI673" s="13" t="n">
        <v>0.011437</v>
      </c>
      <c r="AJ673" s="13" t="n">
        <v>-0.012067</v>
      </c>
      <c r="AK673" s="13" t="n">
        <v>0.004465</v>
      </c>
      <c r="AL673" s="13" t="n">
        <v>-0.010329</v>
      </c>
      <c r="AM673" s="13" t="n">
        <v>0.048038</v>
      </c>
      <c r="AN673" s="13" t="n">
        <v>-0.024701</v>
      </c>
      <c r="AO673" s="13" t="n">
        <v>0.067363</v>
      </c>
      <c r="AP673" s="13" t="n">
        <v>-0.033946</v>
      </c>
      <c r="AQ673" s="13" t="n">
        <v>-0.078712</v>
      </c>
      <c r="AR673" s="13" t="n">
        <v>0.02663</v>
      </c>
      <c r="AS673" s="13" t="n">
        <v>-0.109898</v>
      </c>
      <c r="AT673" s="13" t="n">
        <v>-0.014264</v>
      </c>
      <c r="AU673" s="13" t="n">
        <v>0.079508</v>
      </c>
      <c r="AV673" s="13" t="n">
        <v>0.108585</v>
      </c>
      <c r="AW673" s="13" t="n">
        <v>0.038654</v>
      </c>
      <c r="AX673" s="13" t="n">
        <v>0.071013</v>
      </c>
      <c r="AY673" s="13" t="n">
        <v>0.059399</v>
      </c>
      <c r="AZ673" s="13" t="n">
        <v>0.042333</v>
      </c>
      <c r="BA673" s="13" t="n">
        <v>0.006049</v>
      </c>
      <c r="BB673" s="13" t="n">
        <v>0.05229</v>
      </c>
      <c r="BC673" s="13" t="n">
        <v>0.176029</v>
      </c>
      <c r="BD673" s="13" t="n">
        <v>-0.01286</v>
      </c>
      <c r="BM673" s="13" t="n">
        <v>0.095437</v>
      </c>
      <c r="BN673" s="13" t="n">
        <v>0.018008</v>
      </c>
      <c r="BO673" s="13" t="n">
        <v>-0.004263</v>
      </c>
      <c r="BP673" s="13" t="n">
        <v>0.033434</v>
      </c>
      <c r="BQ673" s="13" t="n">
        <v>0.050128</v>
      </c>
      <c r="BR673" s="13" t="n">
        <v>0.057761</v>
      </c>
      <c r="BS673" s="13" t="n">
        <v>0.008179</v>
      </c>
      <c r="BT673" s="13" t="n">
        <v>0.014271</v>
      </c>
      <c r="BU673" s="13" t="n">
        <v>0.031948</v>
      </c>
      <c r="BV673" s="13" t="n">
        <v>0.041276</v>
      </c>
      <c r="BW673" s="13" t="n">
        <v>-0.062381</v>
      </c>
      <c r="BX673" s="13" t="n">
        <v>0.056413</v>
      </c>
      <c r="BY673" s="13" t="n">
        <v>-0.030068</v>
      </c>
      <c r="BZ673" s="13" t="n">
        <v>0.052595</v>
      </c>
      <c r="CA673" s="13" t="n">
        <v>-0.063404</v>
      </c>
      <c r="CB673" s="13" t="n">
        <v>-0.043294</v>
      </c>
      <c r="CC673" s="13" t="n">
        <v>0.035373</v>
      </c>
      <c r="CD673" s="13" t="n">
        <v>-0.092215</v>
      </c>
      <c r="CE673" s="13" t="n">
        <v>-0.003193</v>
      </c>
      <c r="CF673" s="13" t="n">
        <v>-0.055016</v>
      </c>
      <c r="CG673" s="13" t="n">
        <v>0.054082</v>
      </c>
      <c r="CH673" s="13" t="n">
        <v>-0.03048</v>
      </c>
      <c r="CI673" s="13" t="n">
        <v>-0.053718</v>
      </c>
      <c r="CJ673" s="13" t="n">
        <v>0.074071</v>
      </c>
      <c r="CK673" s="13" t="n">
        <v>0.066348</v>
      </c>
      <c r="CL673" s="13" t="n">
        <v>-0.037114</v>
      </c>
      <c r="CM673" s="13" t="n">
        <v>0.019238</v>
      </c>
      <c r="CN673" s="13" t="n">
        <v>-0.021663</v>
      </c>
      <c r="CO673" s="13" t="n">
        <v>0.032915</v>
      </c>
      <c r="CP673" s="13" t="n">
        <v>0.01434</v>
      </c>
      <c r="CQ673" s="13" t="n">
        <v>-0.011454</v>
      </c>
      <c r="CR673" s="13" t="n">
        <v>0.054518</v>
      </c>
      <c r="CS673" s="13" t="n">
        <v>0.062584</v>
      </c>
      <c r="CT673" s="13" t="n">
        <v>-0.00811</v>
      </c>
      <c r="CU673" s="13" t="n">
        <v>-0.043722</v>
      </c>
      <c r="CV673" s="13" t="n">
        <v>-0.049086</v>
      </c>
      <c r="CW673" s="13" t="n">
        <v>0.069409</v>
      </c>
      <c r="CX673" s="13" t="n">
        <v>0.047821</v>
      </c>
      <c r="CY673" s="13" t="n">
        <v>-0.005114</v>
      </c>
      <c r="CZ673" s="13" t="n">
        <v>0.016618</v>
      </c>
      <c r="DA673" s="13" t="n">
        <v>0.064515</v>
      </c>
      <c r="DB673" s="13" t="n">
        <v>0.01242</v>
      </c>
      <c r="DC673" s="13" t="n">
        <v>0.040278</v>
      </c>
      <c r="DD673" s="13" t="n">
        <v>0.01096</v>
      </c>
      <c r="DE673" s="13" t="n">
        <v>0.022329</v>
      </c>
      <c r="DF673" s="13" t="n">
        <v>0.038852</v>
      </c>
      <c r="DG673" s="13" t="n">
        <v>0.039933</v>
      </c>
      <c r="DH673" s="13" t="n">
        <v>-0.013064</v>
      </c>
      <c r="DI673" s="13" t="n">
        <v>0.053371</v>
      </c>
      <c r="DJ673" s="13" t="n">
        <v>-0.048243</v>
      </c>
      <c r="DK673" s="13" t="n">
        <v>0.078641</v>
      </c>
      <c r="DL673" s="13" t="n">
        <v>-0.01884</v>
      </c>
      <c r="DM673" s="13" t="n">
        <v>-0.04998</v>
      </c>
      <c r="DV673" s="13" t="n">
        <v>0.107181</v>
      </c>
      <c r="DW673" s="13" t="n">
        <v>0.030363</v>
      </c>
      <c r="DX673" s="13" t="n">
        <v>-0.005163</v>
      </c>
      <c r="DY673" s="13" t="n">
        <v>0.036358</v>
      </c>
      <c r="DZ673" s="13" t="n">
        <v>0.054406</v>
      </c>
      <c r="EA673" s="13" t="n">
        <v>0.037926</v>
      </c>
      <c r="EB673" s="13" t="n">
        <v>0.009424</v>
      </c>
      <c r="EC673" s="13" t="n">
        <v>0.005841</v>
      </c>
      <c r="ED673" s="13" t="n">
        <v>0.007504</v>
      </c>
      <c r="EE673" s="13" t="n">
        <v>0.018091</v>
      </c>
      <c r="EF673" s="13" t="n">
        <v>-0.045445</v>
      </c>
      <c r="EG673" s="13" t="n">
        <v>0.054598</v>
      </c>
      <c r="EH673" s="13" t="n">
        <v>-0.036521</v>
      </c>
      <c r="EI673" s="13" t="n">
        <v>0.062596</v>
      </c>
      <c r="EJ673" s="13" t="n">
        <v>-0.052353</v>
      </c>
      <c r="EK673" s="13" t="n">
        <v>-0.01718</v>
      </c>
      <c r="EL673" s="13" t="n">
        <v>0.02918</v>
      </c>
      <c r="EM673" s="13" t="n">
        <v>-0.064922</v>
      </c>
      <c r="EN673" s="13" t="n">
        <v>0.00681</v>
      </c>
      <c r="EO673" s="13" t="n">
        <v>-0.072194</v>
      </c>
      <c r="EP673" s="13" t="n">
        <v>0.087506</v>
      </c>
      <c r="EQ673" s="13" t="n">
        <v>-0.022641</v>
      </c>
      <c r="ER673" s="13" t="n">
        <v>-0.065037</v>
      </c>
      <c r="ES673" s="13" t="n">
        <v>0.097577</v>
      </c>
      <c r="ET673" s="13" t="n">
        <v>0.065188</v>
      </c>
      <c r="EU673" s="13" t="n">
        <v>-0.052193</v>
      </c>
      <c r="EV673" s="13" t="n">
        <v>0.04789</v>
      </c>
      <c r="EW673" s="13" t="n">
        <v>-0.022741</v>
      </c>
      <c r="EX673" s="13" t="n">
        <v>0.007548</v>
      </c>
      <c r="EY673" s="13" t="n">
        <v>0.004502</v>
      </c>
      <c r="EZ673" s="13" t="n">
        <v>-0.023821</v>
      </c>
      <c r="FA673" s="13" t="n">
        <v>0.074965</v>
      </c>
      <c r="FB673" s="13" t="n">
        <v>0.043995</v>
      </c>
      <c r="FC673" s="13" t="n">
        <v>-0.029982</v>
      </c>
      <c r="FD673" s="13" t="n">
        <v>-0.049891</v>
      </c>
      <c r="FE673" s="13" t="n">
        <v>-0.058507</v>
      </c>
      <c r="FF673" s="13" t="n">
        <v>0.075235</v>
      </c>
      <c r="FG673" s="13" t="n">
        <v>0.064448</v>
      </c>
      <c r="FH673" s="13" t="n">
        <v>-0.021101</v>
      </c>
      <c r="FI673" s="13" t="n">
        <v>0.051823</v>
      </c>
      <c r="FJ673" s="13" t="n">
        <v>0.054538</v>
      </c>
      <c r="FK673" s="13" t="n">
        <v>-0.026294</v>
      </c>
      <c r="FL673" s="13" t="n">
        <v>0.028052</v>
      </c>
      <c r="FM673" s="13" t="n">
        <v>-0.019401</v>
      </c>
      <c r="FN673" s="13" t="n">
        <v>0.049667</v>
      </c>
      <c r="FO673" s="13" t="n">
        <v>0.019289</v>
      </c>
      <c r="FP673" s="13" t="n">
        <v>0.028512</v>
      </c>
      <c r="FQ673" s="13" t="n">
        <v>-0.005521</v>
      </c>
      <c r="FR673" s="13" t="n">
        <v>0.068438</v>
      </c>
      <c r="FS673" s="13" t="n">
        <v>-0.070851</v>
      </c>
      <c r="FT673" s="13" t="n">
        <v>0.047296</v>
      </c>
      <c r="FU673" s="13" t="n">
        <v>-0.021506</v>
      </c>
      <c r="FV673" s="13" t="n">
        <v>-0.026357</v>
      </c>
    </row>
    <row r="674" customFormat="false" ht="15" hidden="false" customHeight="false" outlineLevel="0" collapsed="false">
      <c r="B674" s="8" t="str">
        <f aca="false">Deals!B674</f>
        <v>Ligand Pharmaceuticals Inc</v>
      </c>
      <c r="C674" s="12" t="n">
        <v>1</v>
      </c>
      <c r="D674" s="13" t="n">
        <v>0.023287</v>
      </c>
      <c r="E674" s="13" t="n">
        <v>0.178737</v>
      </c>
      <c r="F674" s="13" t="n">
        <v>0.863751</v>
      </c>
      <c r="G674" s="13" t="n">
        <v>-0.200324</v>
      </c>
      <c r="H674" s="13" t="n">
        <v>0.028539</v>
      </c>
      <c r="I674" s="13" t="n">
        <v>-0.043031</v>
      </c>
      <c r="J674" s="13" t="n">
        <v>-0.193228</v>
      </c>
      <c r="K674" s="13" t="n">
        <v>0.114613</v>
      </c>
      <c r="L674" s="13" t="n">
        <v>-0.134766</v>
      </c>
      <c r="M674" s="13" t="n">
        <v>0.165536</v>
      </c>
      <c r="N674" s="13" t="n">
        <v>0.053061</v>
      </c>
      <c r="O674" s="13" t="n">
        <v>0.047517</v>
      </c>
      <c r="P674" s="13" t="n">
        <v>0.109497</v>
      </c>
      <c r="Q674" s="13" t="n">
        <v>-0.046072</v>
      </c>
      <c r="R674" s="13" t="n">
        <v>-0.193124</v>
      </c>
      <c r="S674" s="13" t="n">
        <v>-0.187836</v>
      </c>
      <c r="T674" s="13" t="n">
        <v>0.111342</v>
      </c>
      <c r="U674" s="13" t="n">
        <v>-0.174504</v>
      </c>
      <c r="V674" s="13" t="n">
        <v>-0.042537</v>
      </c>
      <c r="W674" s="13" t="n">
        <v>0.003487</v>
      </c>
      <c r="X674" s="13" t="n">
        <v>0.031495</v>
      </c>
      <c r="Y674" s="13" t="n">
        <v>0.003912</v>
      </c>
      <c r="Z674" s="13" t="n">
        <v>-0.067973</v>
      </c>
      <c r="AA674" s="13" t="n">
        <v>0.017884</v>
      </c>
      <c r="AB674" s="13" t="n">
        <v>-0.168283</v>
      </c>
      <c r="AC674" s="13" t="n">
        <v>-0.083676</v>
      </c>
      <c r="AD674" s="13" t="n">
        <v>0.043413</v>
      </c>
      <c r="AE674" s="13" t="n">
        <v>0.035007</v>
      </c>
      <c r="AF674" s="13" t="n">
        <v>0.019684</v>
      </c>
      <c r="AG674" s="13" t="n">
        <v>0.037928</v>
      </c>
      <c r="AH674" s="13" t="n">
        <v>-0.082122</v>
      </c>
      <c r="AI674" s="13" t="n">
        <v>0.028824</v>
      </c>
      <c r="AJ674" s="13" t="n">
        <v>-0.071706</v>
      </c>
      <c r="AK674" s="13" t="n">
        <v>-0.017332</v>
      </c>
      <c r="AL674" s="13" t="n">
        <v>-0.088946</v>
      </c>
      <c r="AM674" s="13" t="n">
        <v>-0.127336</v>
      </c>
      <c r="AN674" s="13" t="n">
        <v>0.115127</v>
      </c>
      <c r="AO674" s="13" t="n">
        <v>0.224833</v>
      </c>
      <c r="AP674" s="13" t="n">
        <v>0.023523</v>
      </c>
      <c r="AQ674" s="13" t="n">
        <v>0.085499</v>
      </c>
      <c r="AR674" s="13" t="n">
        <v>-0.078765</v>
      </c>
      <c r="AS674" s="13" t="n">
        <v>-0.043912</v>
      </c>
      <c r="AT674" s="13" t="n">
        <v>0.216912</v>
      </c>
      <c r="AU674" s="13" t="n">
        <v>-0.009289</v>
      </c>
      <c r="AV674" s="13" t="n">
        <v>0.293496</v>
      </c>
      <c r="AW674" s="13" t="n">
        <v>-0.029269</v>
      </c>
      <c r="AX674" s="13" t="n">
        <v>-0.05397</v>
      </c>
      <c r="AY674" s="13" t="n">
        <v>0.05605</v>
      </c>
      <c r="AZ674" s="13" t="n">
        <v>0.149196</v>
      </c>
      <c r="BA674" s="13" t="n">
        <v>-0.117889</v>
      </c>
      <c r="BB674" s="13" t="n">
        <v>0.087727</v>
      </c>
      <c r="BC674" s="13" t="n">
        <v>0.048734</v>
      </c>
      <c r="BD674" s="13" t="n">
        <v>-0.139818</v>
      </c>
      <c r="BM674" s="13" t="n">
        <v>0.183297</v>
      </c>
      <c r="BN674" s="13" t="n">
        <v>0.08958</v>
      </c>
      <c r="BO674" s="13" t="n">
        <v>0.077042</v>
      </c>
      <c r="BP674" s="13" t="n">
        <v>0.09566</v>
      </c>
      <c r="BQ674" s="13" t="n">
        <v>0.02182</v>
      </c>
      <c r="BR674" s="13" t="n">
        <v>0.023396</v>
      </c>
      <c r="BS674" s="13" t="n">
        <v>0.011055</v>
      </c>
      <c r="BT674" s="13" t="n">
        <v>0.012853</v>
      </c>
      <c r="BU674" s="13" t="n">
        <v>-0.018155</v>
      </c>
      <c r="BV674" s="13" t="n">
        <v>0.013589</v>
      </c>
      <c r="BW674" s="13" t="n">
        <v>-0.034063</v>
      </c>
      <c r="BX674" s="13" t="n">
        <v>0.039859</v>
      </c>
      <c r="BY674" s="13" t="n">
        <v>0.0057</v>
      </c>
      <c r="BZ674" s="13" t="n">
        <v>0.0589</v>
      </c>
      <c r="CA674" s="13" t="n">
        <v>-0.095829</v>
      </c>
      <c r="CB674" s="13" t="n">
        <v>0.005483</v>
      </c>
      <c r="CC674" s="13" t="n">
        <v>0.017931</v>
      </c>
      <c r="CD674" s="13" t="n">
        <v>-0.080424</v>
      </c>
      <c r="CE674" s="13" t="n">
        <v>0.023442</v>
      </c>
      <c r="CF674" s="13" t="n">
        <v>-0.072115</v>
      </c>
      <c r="CG674" s="13" t="n">
        <v>0.115972</v>
      </c>
      <c r="CH674" s="13" t="n">
        <v>-0.044554</v>
      </c>
      <c r="CI674" s="13" t="n">
        <v>-0.114803</v>
      </c>
      <c r="CJ674" s="13" t="n">
        <v>0.104466</v>
      </c>
      <c r="CK674" s="13" t="n">
        <v>0.004422</v>
      </c>
      <c r="CL674" s="13" t="n">
        <v>-0.070133</v>
      </c>
      <c r="CM674" s="13" t="n">
        <v>0.1231</v>
      </c>
      <c r="CN674" s="13" t="n">
        <v>-0.00465</v>
      </c>
      <c r="CO674" s="13" t="n">
        <v>-0.032965</v>
      </c>
      <c r="CP674" s="13" t="n">
        <v>-0.032649</v>
      </c>
      <c r="CQ674" s="13" t="n">
        <v>0.019558</v>
      </c>
      <c r="CR674" s="13" t="n">
        <v>0.091615</v>
      </c>
      <c r="CS674" s="13" t="n">
        <v>0.061544</v>
      </c>
      <c r="CT674" s="13" t="n">
        <v>-0.036861</v>
      </c>
      <c r="CU674" s="13" t="n">
        <v>-0.046311</v>
      </c>
      <c r="CV674" s="13" t="n">
        <v>-0.069716</v>
      </c>
      <c r="CW674" s="13" t="n">
        <v>0.086093</v>
      </c>
      <c r="CX674" s="13" t="n">
        <v>0.108974</v>
      </c>
      <c r="CY674" s="13" t="n">
        <v>-0.035745</v>
      </c>
      <c r="CZ674" s="13" t="n">
        <v>0.06812</v>
      </c>
      <c r="DA674" s="13" t="n">
        <v>0.025352</v>
      </c>
      <c r="DB674" s="13" t="n">
        <v>-0.065718</v>
      </c>
      <c r="DC674" s="13" t="n">
        <v>0.052673</v>
      </c>
      <c r="DD674" s="13" t="n">
        <v>-0.021843</v>
      </c>
      <c r="DE674" s="13" t="n">
        <v>0.098444</v>
      </c>
      <c r="DF674" s="13" t="n">
        <v>-0.036221</v>
      </c>
      <c r="DG674" s="13" t="n">
        <v>0.009113</v>
      </c>
      <c r="DH674" s="13" t="n">
        <v>-0.032464</v>
      </c>
      <c r="DI674" s="13" t="n">
        <v>0.108871</v>
      </c>
      <c r="DJ674" s="13" t="n">
        <v>-0.087427</v>
      </c>
      <c r="DK674" s="13" t="n">
        <v>0.036021</v>
      </c>
      <c r="DL674" s="13" t="n">
        <v>-0.082942</v>
      </c>
      <c r="DM674" s="13" t="n">
        <v>-0.084026</v>
      </c>
      <c r="DV674" s="13" t="n">
        <v>0.193071</v>
      </c>
      <c r="DW674" s="13" t="n">
        <v>0.097805</v>
      </c>
      <c r="DX674" s="13" t="n">
        <v>0.082572</v>
      </c>
      <c r="DY674" s="13" t="n">
        <v>0.092176</v>
      </c>
      <c r="DZ674" s="13" t="n">
        <v>0.032457</v>
      </c>
      <c r="EA674" s="13" t="n">
        <v>0.023833</v>
      </c>
      <c r="EB674" s="13" t="n">
        <v>0.016413</v>
      </c>
      <c r="EC674" s="13" t="n">
        <v>0.003494</v>
      </c>
      <c r="ED674" s="13" t="n">
        <v>-0.023492</v>
      </c>
      <c r="EE674" s="13" t="n">
        <v>0.010659</v>
      </c>
      <c r="EF674" s="13" t="n">
        <v>-0.035282</v>
      </c>
      <c r="EG674" s="13" t="n">
        <v>0.041156</v>
      </c>
      <c r="EH674" s="13" t="n">
        <v>-0.003587</v>
      </c>
      <c r="EI674" s="13" t="n">
        <v>0.054826</v>
      </c>
      <c r="EJ674" s="13" t="n">
        <v>-0.097752</v>
      </c>
      <c r="EK674" s="13" t="n">
        <v>0.003239</v>
      </c>
      <c r="EL674" s="13" t="n">
        <v>0.007621</v>
      </c>
      <c r="EM674" s="13" t="n">
        <v>-0.080781</v>
      </c>
      <c r="EN674" s="13" t="n">
        <v>0.012501</v>
      </c>
      <c r="EO674" s="13" t="n">
        <v>-0.060414</v>
      </c>
      <c r="EP674" s="13" t="n">
        <v>0.113842</v>
      </c>
      <c r="EQ674" s="13" t="n">
        <v>-0.039008</v>
      </c>
      <c r="ER674" s="13" t="n">
        <v>-0.119468</v>
      </c>
      <c r="ES674" s="13" t="n">
        <v>0.105606</v>
      </c>
      <c r="ET674" s="13" t="n">
        <v>0.003522</v>
      </c>
      <c r="EU674" s="13" t="n">
        <v>-0.065539</v>
      </c>
      <c r="EV674" s="13" t="n">
        <v>0.134282</v>
      </c>
      <c r="EW674" s="13" t="n">
        <v>-0.02221</v>
      </c>
      <c r="EX674" s="13" t="n">
        <v>-0.049024</v>
      </c>
      <c r="EY674" s="13" t="n">
        <v>-0.025935</v>
      </c>
      <c r="EZ674" s="13" t="n">
        <v>0.015862</v>
      </c>
      <c r="FA674" s="13" t="n">
        <v>0.096287</v>
      </c>
      <c r="FB674" s="13" t="n">
        <v>0.061646</v>
      </c>
      <c r="FC674" s="13" t="n">
        <v>-0.040878</v>
      </c>
      <c r="FD674" s="13" t="n">
        <v>-0.054465</v>
      </c>
      <c r="FE674" s="13" t="n">
        <v>-0.078234</v>
      </c>
      <c r="FF674" s="13" t="n">
        <v>0.101981</v>
      </c>
      <c r="FG674" s="13" t="n">
        <v>0.125443</v>
      </c>
      <c r="FH674" s="13" t="n">
        <v>-0.045067</v>
      </c>
      <c r="FI674" s="13" t="n">
        <v>0.078133</v>
      </c>
      <c r="FJ674" s="13" t="n">
        <v>0.031478</v>
      </c>
      <c r="FK674" s="13" t="n">
        <v>-0.080992</v>
      </c>
      <c r="FL674" s="13" t="n">
        <v>0.054415</v>
      </c>
      <c r="FM674" s="13" t="n">
        <v>-0.025984</v>
      </c>
      <c r="FN674" s="13" t="n">
        <v>0.100317</v>
      </c>
      <c r="FO674" s="13" t="n">
        <v>-0.040457</v>
      </c>
      <c r="FP674" s="13" t="n">
        <v>0.012299</v>
      </c>
      <c r="FQ674" s="13" t="n">
        <v>-0.028165</v>
      </c>
      <c r="FR674" s="13" t="n">
        <v>0.103669</v>
      </c>
      <c r="FS674" s="13" t="n">
        <v>-0.083363</v>
      </c>
      <c r="FT674" s="13" t="n">
        <v>0.030766</v>
      </c>
      <c r="FU674" s="13" t="n">
        <v>-0.088055</v>
      </c>
      <c r="FV674" s="13" t="n">
        <v>-0.091066</v>
      </c>
    </row>
    <row r="675" customFormat="false" ht="15" hidden="false" customHeight="false" outlineLevel="0" collapsed="false">
      <c r="B675" s="8" t="str">
        <f aca="false">Deals!B675</f>
        <v>MarineMax, Inc.</v>
      </c>
      <c r="C675" s="12" t="n">
        <v>1</v>
      </c>
      <c r="D675" s="13" t="n">
        <v>0.095397</v>
      </c>
      <c r="E675" s="13" t="n">
        <v>0.066687</v>
      </c>
      <c r="F675" s="13" t="n">
        <v>0.194119</v>
      </c>
      <c r="G675" s="13" t="n">
        <v>0.067416</v>
      </c>
      <c r="H675" s="13" t="n">
        <v>0.105487</v>
      </c>
      <c r="I675" s="13" t="n">
        <v>0.150729</v>
      </c>
      <c r="J675" s="13" t="n">
        <v>-0.094542</v>
      </c>
      <c r="K675" s="13" t="n">
        <v>-0.052304</v>
      </c>
      <c r="L675" s="13" t="n">
        <v>0.103611</v>
      </c>
      <c r="M675" s="13" t="n">
        <v>-0.096115</v>
      </c>
      <c r="N675" s="13" t="n">
        <v>-0.002057</v>
      </c>
      <c r="O675" s="13" t="n">
        <v>0.067395</v>
      </c>
      <c r="P675" s="13" t="n">
        <v>0.028577</v>
      </c>
      <c r="Q675" s="13" t="n">
        <v>0.108316</v>
      </c>
      <c r="R675" s="13" t="n">
        <v>-0.202913</v>
      </c>
      <c r="S675" s="13" t="n">
        <v>-0.027624</v>
      </c>
      <c r="T675" s="13" t="n">
        <v>-0.120192</v>
      </c>
      <c r="U675" s="13" t="n">
        <v>0.016393</v>
      </c>
      <c r="V675" s="13" t="n">
        <v>0.011975</v>
      </c>
      <c r="W675" s="13" t="n">
        <v>-0.127747</v>
      </c>
      <c r="X675" s="13" t="n">
        <v>0.130676</v>
      </c>
      <c r="Y675" s="13" t="n">
        <v>-0.110186</v>
      </c>
      <c r="Z675" s="13" t="n">
        <v>-0.180242</v>
      </c>
      <c r="AA675" s="13" t="n">
        <v>0.084592</v>
      </c>
      <c r="AB675" s="13" t="n">
        <v>0.022284</v>
      </c>
      <c r="AC675" s="13" t="n">
        <v>-0.054799</v>
      </c>
      <c r="AD675" s="13" t="n">
        <v>0.000961</v>
      </c>
      <c r="AE675" s="13" t="n">
        <v>0.07456</v>
      </c>
      <c r="AF675" s="13" t="n">
        <v>-0.143836</v>
      </c>
      <c r="AG675" s="13" t="n">
        <v>0.01287</v>
      </c>
      <c r="AH675" s="13" t="n">
        <v>-0.025755</v>
      </c>
      <c r="AI675" s="13" t="n">
        <v>0.204089</v>
      </c>
      <c r="AJ675" s="13" t="n">
        <v>0.180621</v>
      </c>
      <c r="AK675" s="13" t="n">
        <v>-0.175056</v>
      </c>
      <c r="AL675" s="13" t="n">
        <v>-0.013526</v>
      </c>
      <c r="AM675" s="13" t="n">
        <v>-0.165753</v>
      </c>
      <c r="AN675" s="13" t="n">
        <v>0.089481</v>
      </c>
      <c r="AO675" s="13" t="n">
        <v>0.304056</v>
      </c>
      <c r="AP675" s="13" t="n">
        <v>-0.280206</v>
      </c>
      <c r="AQ675" s="13" t="n">
        <v>0.185714</v>
      </c>
      <c r="AR675" s="13" t="n">
        <v>0.001807</v>
      </c>
      <c r="AS675" s="13" t="n">
        <v>-0.258268</v>
      </c>
      <c r="AT675" s="13" t="n">
        <v>0.154439</v>
      </c>
      <c r="AU675" s="13" t="n">
        <v>0.136587</v>
      </c>
      <c r="AV675" s="13" t="n">
        <v>0.077232</v>
      </c>
      <c r="AW675" s="13" t="n">
        <v>-0.090336</v>
      </c>
      <c r="AX675" s="13" t="n">
        <v>0.111917</v>
      </c>
      <c r="AY675" s="13" t="n">
        <v>-0.174086</v>
      </c>
      <c r="AZ675" s="13" t="n">
        <v>0.178167</v>
      </c>
      <c r="BA675" s="13" t="n">
        <v>-0.156469</v>
      </c>
      <c r="BB675" s="13" t="n">
        <v>0.048705</v>
      </c>
      <c r="BC675" s="13" t="n">
        <v>-0.16502</v>
      </c>
      <c r="BD675" s="13" t="n">
        <v>-0.151874</v>
      </c>
      <c r="BM675" s="13" t="n">
        <v>0.187037</v>
      </c>
      <c r="BN675" s="13" t="n">
        <v>0.088872</v>
      </c>
      <c r="BO675" s="13" t="n">
        <v>0.042029</v>
      </c>
      <c r="BP675" s="13" t="n">
        <v>0.122259</v>
      </c>
      <c r="BQ675" s="13" t="n">
        <v>0.046456</v>
      </c>
      <c r="BR675" s="13" t="n">
        <v>0.006733</v>
      </c>
      <c r="BS675" s="13" t="n">
        <v>0.026615</v>
      </c>
      <c r="BT675" s="13" t="n">
        <v>-0.017984</v>
      </c>
      <c r="BU675" s="13" t="n">
        <v>-0.022034</v>
      </c>
      <c r="BV675" s="13" t="n">
        <v>0.01685</v>
      </c>
      <c r="BW675" s="13" t="n">
        <v>-0.007108</v>
      </c>
      <c r="BX675" s="13" t="n">
        <v>0.049723</v>
      </c>
      <c r="BY675" s="13" t="n">
        <v>-0.026919</v>
      </c>
      <c r="BZ675" s="13" t="n">
        <v>0.060643</v>
      </c>
      <c r="CA675" s="13" t="n">
        <v>-0.05249</v>
      </c>
      <c r="CB675" s="13" t="n">
        <v>0.031228</v>
      </c>
      <c r="CC675" s="13" t="n">
        <v>-0.001624</v>
      </c>
      <c r="CD675" s="13" t="n">
        <v>-0.063465</v>
      </c>
      <c r="CE675" s="13" t="n">
        <v>0.040402</v>
      </c>
      <c r="CF675" s="13" t="n">
        <v>-0.06493</v>
      </c>
      <c r="CG675" s="13" t="n">
        <v>0.098137</v>
      </c>
      <c r="CH675" s="13" t="n">
        <v>-0.038615</v>
      </c>
      <c r="CI675" s="13" t="n">
        <v>-0.094177</v>
      </c>
      <c r="CJ675" s="13" t="n">
        <v>0.1276</v>
      </c>
      <c r="CK675" s="13" t="n">
        <v>0.044059</v>
      </c>
      <c r="CL675" s="13" t="n">
        <v>-0.052868</v>
      </c>
      <c r="CM675" s="13" t="n">
        <v>0.082098</v>
      </c>
      <c r="CN675" s="13" t="n">
        <v>-0.026258</v>
      </c>
      <c r="CO675" s="13" t="n">
        <v>-0.052486</v>
      </c>
      <c r="CP675" s="13" t="n">
        <v>-0.030739</v>
      </c>
      <c r="CQ675" s="13" t="n">
        <v>0.020507</v>
      </c>
      <c r="CR675" s="13" t="n">
        <v>0.088055</v>
      </c>
      <c r="CS675" s="13" t="n">
        <v>0.084062</v>
      </c>
      <c r="CT675" s="13" t="n">
        <v>-0.050354</v>
      </c>
      <c r="CU675" s="13" t="n">
        <v>-0.057355</v>
      </c>
      <c r="CV675" s="13" t="n">
        <v>-0.039185</v>
      </c>
      <c r="CW675" s="13" t="n">
        <v>0.087086</v>
      </c>
      <c r="CX675" s="13" t="n">
        <v>0.133132</v>
      </c>
      <c r="CY675" s="13" t="n">
        <v>-0.049956</v>
      </c>
      <c r="CZ675" s="13" t="n">
        <v>0.045055</v>
      </c>
      <c r="DA675" s="13" t="n">
        <v>0.027131</v>
      </c>
      <c r="DB675" s="13" t="n">
        <v>-0.05644</v>
      </c>
      <c r="DC675" s="13" t="n">
        <v>0.047468</v>
      </c>
      <c r="DD675" s="13" t="n">
        <v>-0.014183</v>
      </c>
      <c r="DE675" s="13" t="n">
        <v>0.120522</v>
      </c>
      <c r="DF675" s="13" t="n">
        <v>-0.02238</v>
      </c>
      <c r="DG675" s="13" t="n">
        <v>-0.004959</v>
      </c>
      <c r="DH675" s="13" t="n">
        <v>-0.004851</v>
      </c>
      <c r="DI675" s="13" t="n">
        <v>0.126278</v>
      </c>
      <c r="DJ675" s="13" t="n">
        <v>-0.088626</v>
      </c>
      <c r="DK675" s="13" t="n">
        <v>0.030713</v>
      </c>
      <c r="DL675" s="13" t="n">
        <v>-0.05651</v>
      </c>
      <c r="DM675" s="13" t="n">
        <v>-0.060607</v>
      </c>
      <c r="DV675" s="13" t="n">
        <v>0.193279</v>
      </c>
      <c r="DW675" s="13" t="n">
        <v>0.088936</v>
      </c>
      <c r="DX675" s="13" t="n">
        <v>0.053208</v>
      </c>
      <c r="DY675" s="13" t="n">
        <v>0.127437</v>
      </c>
      <c r="DZ675" s="13" t="n">
        <v>0.058206</v>
      </c>
      <c r="EA675" s="13" t="n">
        <v>0.009815</v>
      </c>
      <c r="EB675" s="13" t="n">
        <v>0.02938</v>
      </c>
      <c r="EC675" s="13" t="n">
        <v>-0.01931</v>
      </c>
      <c r="ED675" s="13" t="n">
        <v>-0.01904</v>
      </c>
      <c r="EE675" s="13" t="n">
        <v>0.014363</v>
      </c>
      <c r="EF675" s="13" t="n">
        <v>-0.004066</v>
      </c>
      <c r="EG675" s="13" t="n">
        <v>0.046113</v>
      </c>
      <c r="EH675" s="13" t="n">
        <v>-0.025583</v>
      </c>
      <c r="EI675" s="13" t="n">
        <v>0.065363</v>
      </c>
      <c r="EJ675" s="13" t="n">
        <v>-0.044123</v>
      </c>
      <c r="EK675" s="13" t="n">
        <v>0.027911</v>
      </c>
      <c r="EL675" s="13" t="n">
        <v>0.000467</v>
      </c>
      <c r="EM675" s="13" t="n">
        <v>-0.062672</v>
      </c>
      <c r="EN675" s="13" t="n">
        <v>0.042617</v>
      </c>
      <c r="EO675" s="13" t="n">
        <v>-0.071091</v>
      </c>
      <c r="EP675" s="13" t="n">
        <v>0.098027</v>
      </c>
      <c r="EQ675" s="13" t="n">
        <v>-0.03928</v>
      </c>
      <c r="ER675" s="13" t="n">
        <v>-0.095241</v>
      </c>
      <c r="ES675" s="13" t="n">
        <v>0.125444</v>
      </c>
      <c r="ET675" s="13" t="n">
        <v>0.039659</v>
      </c>
      <c r="EU675" s="13" t="n">
        <v>-0.063255</v>
      </c>
      <c r="EV675" s="13" t="n">
        <v>0.100845</v>
      </c>
      <c r="EW675" s="13" t="n">
        <v>-0.032236</v>
      </c>
      <c r="EX675" s="13" t="n">
        <v>-0.067798</v>
      </c>
      <c r="EY675" s="13" t="n">
        <v>-0.045484</v>
      </c>
      <c r="EZ675" s="13" t="n">
        <v>-0.011718</v>
      </c>
      <c r="FA675" s="13" t="n">
        <v>0.10126</v>
      </c>
      <c r="FB675" s="13" t="n">
        <v>0.083698</v>
      </c>
      <c r="FC675" s="13" t="n">
        <v>-0.052925</v>
      </c>
      <c r="FD675" s="13" t="n">
        <v>-0.059869</v>
      </c>
      <c r="FE675" s="13" t="n">
        <v>-0.042783</v>
      </c>
      <c r="FF675" s="13" t="n">
        <v>0.082297</v>
      </c>
      <c r="FG675" s="13" t="n">
        <v>0.137984</v>
      </c>
      <c r="FH675" s="13" t="n">
        <v>-0.053643</v>
      </c>
      <c r="FI675" s="13" t="n">
        <v>0.044356</v>
      </c>
      <c r="FJ675" s="13" t="n">
        <v>0.031723</v>
      </c>
      <c r="FK675" s="13" t="n">
        <v>-0.061814</v>
      </c>
      <c r="FL675" s="13" t="n">
        <v>0.048244</v>
      </c>
      <c r="FM675" s="13" t="n">
        <v>-0.021929</v>
      </c>
      <c r="FN675" s="13" t="n">
        <v>0.122527</v>
      </c>
      <c r="FO675" s="13" t="n">
        <v>-0.024336</v>
      </c>
      <c r="FP675" s="13" t="n">
        <v>-0.003355</v>
      </c>
      <c r="FQ675" s="13" t="n">
        <v>-0.00554</v>
      </c>
      <c r="FR675" s="13" t="n">
        <v>0.128018</v>
      </c>
      <c r="FS675" s="13" t="n">
        <v>-0.086606</v>
      </c>
      <c r="FT675" s="13" t="n">
        <v>0.026976</v>
      </c>
      <c r="FU675" s="13" t="n">
        <v>-0.065102</v>
      </c>
      <c r="FV675" s="13" t="n">
        <v>-0.05041</v>
      </c>
    </row>
    <row r="676" customFormat="false" ht="15" hidden="false" customHeight="false" outlineLevel="0" collapsed="false">
      <c r="B676" s="8" t="str">
        <f aca="false">Deals!B676</f>
        <v>Cryoport, Inc.</v>
      </c>
      <c r="C676" s="12" t="n">
        <v>1</v>
      </c>
      <c r="D676" s="13" t="n">
        <v>0.212008</v>
      </c>
      <c r="E676" s="13" t="n">
        <v>-0.098047</v>
      </c>
      <c r="F676" s="13" t="n">
        <v>0.554239</v>
      </c>
      <c r="G676" s="13" t="n">
        <v>-0.128446</v>
      </c>
      <c r="H676" s="13" t="n">
        <v>-0.125</v>
      </c>
      <c r="I676" s="13" t="n">
        <v>0.087675</v>
      </c>
      <c r="J676" s="13" t="n">
        <v>-0.01149</v>
      </c>
      <c r="K676" s="13" t="n">
        <v>0.128398</v>
      </c>
      <c r="L676" s="13" t="n">
        <v>-0.02187</v>
      </c>
      <c r="M676" s="13" t="n">
        <v>0.029974</v>
      </c>
      <c r="N676" s="13" t="n">
        <v>0.046248</v>
      </c>
      <c r="O676" s="13" t="n">
        <v>0.225981</v>
      </c>
      <c r="P676" s="13" t="n">
        <v>-0.185185</v>
      </c>
      <c r="Q676" s="13" t="n">
        <v>-0.109422</v>
      </c>
      <c r="R676" s="13" t="n">
        <v>-0.294068</v>
      </c>
      <c r="S676" s="13" t="n">
        <v>-0.178118</v>
      </c>
      <c r="T676" s="13" t="n">
        <v>0.016895</v>
      </c>
      <c r="U676" s="13" t="n">
        <v>-0.353767</v>
      </c>
      <c r="V676" s="13" t="n">
        <v>0.128103</v>
      </c>
      <c r="W676" s="13" t="n">
        <v>0.217289</v>
      </c>
      <c r="X676" s="13" t="n">
        <v>0.200775</v>
      </c>
      <c r="Y676" s="13" t="n">
        <v>-0.122043</v>
      </c>
      <c r="Z676" s="13" t="n">
        <v>-0.254133</v>
      </c>
      <c r="AA676" s="13" t="n">
        <v>0.139573</v>
      </c>
      <c r="AB676" s="13" t="n">
        <v>-0.288545</v>
      </c>
      <c r="AC676" s="13" t="n">
        <v>-0.121519</v>
      </c>
      <c r="AD676" s="13" t="n">
        <v>0.31585</v>
      </c>
      <c r="AE676" s="13" t="n">
        <v>-0.051248</v>
      </c>
      <c r="AF676" s="13" t="n">
        <v>0.108033</v>
      </c>
      <c r="AG676" s="13" t="n">
        <v>-0.123333</v>
      </c>
      <c r="AH676" s="13" t="n">
        <v>-0.125</v>
      </c>
      <c r="AI676" s="13" t="n">
        <v>-0.063009</v>
      </c>
      <c r="AJ676" s="13" t="n">
        <v>-0.068406</v>
      </c>
      <c r="AK676" s="13" t="n">
        <v>-0.122589</v>
      </c>
      <c r="AL676" s="13" t="n">
        <v>-0.02766</v>
      </c>
      <c r="AM676" s="13" t="n">
        <v>-0.292487</v>
      </c>
      <c r="AN676" s="13" t="n">
        <v>0.445361</v>
      </c>
      <c r="AO676" s="13" t="n">
        <v>0.10485</v>
      </c>
      <c r="AP676" s="13" t="n">
        <v>-0.063267</v>
      </c>
      <c r="AQ676" s="13" t="n">
        <v>0.217781</v>
      </c>
      <c r="AR676" s="13" t="n">
        <v>0.001698</v>
      </c>
      <c r="AS676" s="13" t="n">
        <v>-0.085311</v>
      </c>
      <c r="AT676" s="13" t="n">
        <v>-0.36504</v>
      </c>
      <c r="AU676" s="13" t="n">
        <v>-0.327821</v>
      </c>
      <c r="AV676" s="13" t="n">
        <v>0.335745</v>
      </c>
      <c r="AW676" s="13" t="n">
        <v>0.009751</v>
      </c>
      <c r="AX676" s="13" t="n">
        <v>-0.129828</v>
      </c>
      <c r="AY676" s="13" t="n">
        <v>-0.178792</v>
      </c>
      <c r="AZ676" s="13" t="n">
        <v>0.063063</v>
      </c>
      <c r="BA676" s="13" t="n">
        <v>0.09887</v>
      </c>
      <c r="BB676" s="13" t="n">
        <v>-0.030848</v>
      </c>
      <c r="BC676" s="13" t="n">
        <v>-0.261273</v>
      </c>
      <c r="BD676" s="13" t="n">
        <v>0.091562</v>
      </c>
      <c r="BM676" s="13" t="n">
        <v>0.207556</v>
      </c>
      <c r="BN676" s="13" t="n">
        <v>0.12645</v>
      </c>
      <c r="BO676" s="13" t="n">
        <v>0.024415</v>
      </c>
      <c r="BP676" s="13" t="n">
        <v>-0.000483</v>
      </c>
      <c r="BQ676" s="13" t="n">
        <v>-0.047837</v>
      </c>
      <c r="BR676" s="13" t="n">
        <v>0.02869</v>
      </c>
      <c r="BS676" s="13" t="n">
        <v>-0.033421</v>
      </c>
      <c r="BT676" s="13" t="n">
        <v>0.054695</v>
      </c>
      <c r="BU676" s="13" t="n">
        <v>-0.02501</v>
      </c>
      <c r="BV676" s="13" t="n">
        <v>0.019022</v>
      </c>
      <c r="BW676" s="13" t="n">
        <v>-0.038561</v>
      </c>
      <c r="BX676" s="13" t="n">
        <v>0.046626</v>
      </c>
      <c r="BY676" s="13" t="n">
        <v>-0.08576</v>
      </c>
      <c r="BZ676" s="13" t="n">
        <v>0.000968</v>
      </c>
      <c r="CA676" s="13" t="n">
        <v>-0.142109</v>
      </c>
      <c r="CB676" s="13" t="n">
        <v>-0.007716</v>
      </c>
      <c r="CC676" s="13" t="n">
        <v>0.017833</v>
      </c>
      <c r="CD676" s="13" t="n">
        <v>-0.117955</v>
      </c>
      <c r="CE676" s="13" t="n">
        <v>-0.053077</v>
      </c>
      <c r="CF676" s="13" t="n">
        <v>-0.044319</v>
      </c>
      <c r="CG676" s="13" t="n">
        <v>0.116268</v>
      </c>
      <c r="CH676" s="13" t="n">
        <v>-0.038541</v>
      </c>
      <c r="CI676" s="13" t="n">
        <v>-0.088512</v>
      </c>
      <c r="CJ676" s="13" t="n">
        <v>0.034639</v>
      </c>
      <c r="CK676" s="13" t="n">
        <v>0.031372</v>
      </c>
      <c r="CL676" s="13" t="n">
        <v>-0.043533</v>
      </c>
      <c r="CM676" s="13" t="n">
        <v>0.106176</v>
      </c>
      <c r="CN676" s="13" t="n">
        <v>-0.003618</v>
      </c>
      <c r="CO676" s="13" t="n">
        <v>-0.008652</v>
      </c>
      <c r="CP676" s="13" t="n">
        <v>-0.032515</v>
      </c>
      <c r="CQ676" s="13" t="n">
        <v>0.010489</v>
      </c>
      <c r="CR676" s="13" t="n">
        <v>0.068229</v>
      </c>
      <c r="CS676" s="13" t="n">
        <v>0.053331</v>
      </c>
      <c r="CT676" s="13" t="n">
        <v>-0.053394</v>
      </c>
      <c r="CU676" s="13" t="n">
        <v>-0.058727</v>
      </c>
      <c r="CV676" s="13" t="n">
        <v>-0.073528</v>
      </c>
      <c r="CW676" s="13" t="n">
        <v>0.111124</v>
      </c>
      <c r="CX676" s="13" t="n">
        <v>0.103291</v>
      </c>
      <c r="CY676" s="13" t="n">
        <v>-0.042161</v>
      </c>
      <c r="CZ676" s="13" t="n">
        <v>0.032515</v>
      </c>
      <c r="DA676" s="13" t="n">
        <v>0.006384</v>
      </c>
      <c r="DB676" s="13" t="n">
        <v>-0.06286</v>
      </c>
      <c r="DC676" s="13" t="n">
        <v>0.046483</v>
      </c>
      <c r="DD676" s="13" t="n">
        <v>0.028059</v>
      </c>
      <c r="DE676" s="13" t="n">
        <v>0.064974</v>
      </c>
      <c r="DF676" s="13" t="n">
        <v>-0.001472</v>
      </c>
      <c r="DG676" s="13" t="n">
        <v>0.042635</v>
      </c>
      <c r="DH676" s="13" t="n">
        <v>-0.016588</v>
      </c>
      <c r="DI676" s="13" t="n">
        <v>0.102793</v>
      </c>
      <c r="DJ676" s="13" t="n">
        <v>-0.079478</v>
      </c>
      <c r="DK676" s="13" t="n">
        <v>0.053794</v>
      </c>
      <c r="DL676" s="13" t="n">
        <v>-0.056928</v>
      </c>
      <c r="DM676" s="13" t="n">
        <v>-0.07451</v>
      </c>
      <c r="DV676" s="13" t="n">
        <v>0.21392</v>
      </c>
      <c r="DW676" s="13" t="n">
        <v>0.129432</v>
      </c>
      <c r="DX676" s="13" t="n">
        <v>0.017059</v>
      </c>
      <c r="DY676" s="13" t="n">
        <v>0.021424</v>
      </c>
      <c r="DZ676" s="13" t="n">
        <v>-0.036464</v>
      </c>
      <c r="EA676" s="13" t="n">
        <v>0.030769</v>
      </c>
      <c r="EB676" s="13" t="n">
        <v>-0.028421</v>
      </c>
      <c r="EC676" s="13" t="n">
        <v>0.061708</v>
      </c>
      <c r="ED676" s="13" t="n">
        <v>-0.023545</v>
      </c>
      <c r="EE676" s="13" t="n">
        <v>0.015868</v>
      </c>
      <c r="EF676" s="13" t="n">
        <v>-0.039964</v>
      </c>
      <c r="EG676" s="13" t="n">
        <v>0.047113</v>
      </c>
      <c r="EH676" s="13" t="n">
        <v>-0.084736</v>
      </c>
      <c r="EI676" s="13" t="n">
        <v>-0.003415</v>
      </c>
      <c r="EJ676" s="13" t="n">
        <v>-0.141596</v>
      </c>
      <c r="EK676" s="13" t="n">
        <v>-0.016339</v>
      </c>
      <c r="EL676" s="13" t="n">
        <v>0.004296</v>
      </c>
      <c r="EM676" s="13" t="n">
        <v>-0.138311</v>
      </c>
      <c r="EN676" s="13" t="n">
        <v>-0.045222</v>
      </c>
      <c r="EO676" s="13" t="n">
        <v>-0.046504</v>
      </c>
      <c r="EP676" s="13" t="n">
        <v>0.116767</v>
      </c>
      <c r="EQ676" s="13" t="n">
        <v>-0.030875</v>
      </c>
      <c r="ER676" s="13" t="n">
        <v>-0.092886</v>
      </c>
      <c r="ES676" s="13" t="n">
        <v>0.038196</v>
      </c>
      <c r="ET676" s="13" t="n">
        <v>0.031364</v>
      </c>
      <c r="EU676" s="13" t="n">
        <v>-0.050589</v>
      </c>
      <c r="EV676" s="13" t="n">
        <v>0.12749</v>
      </c>
      <c r="EW676" s="13" t="n">
        <v>-0.008377</v>
      </c>
      <c r="EX676" s="13" t="n">
        <v>-0.018392</v>
      </c>
      <c r="EY676" s="13" t="n">
        <v>-0.031244</v>
      </c>
      <c r="EZ676" s="13" t="n">
        <v>0.024876</v>
      </c>
      <c r="FA676" s="13" t="n">
        <v>0.074528</v>
      </c>
      <c r="FB676" s="13" t="n">
        <v>0.058153</v>
      </c>
      <c r="FC676" s="13" t="n">
        <v>-0.055866</v>
      </c>
      <c r="FD676" s="13" t="n">
        <v>-0.061774</v>
      </c>
      <c r="FE676" s="13" t="n">
        <v>-0.07758</v>
      </c>
      <c r="FF676" s="13" t="n">
        <v>0.128905</v>
      </c>
      <c r="FG676" s="13" t="n">
        <v>0.115622</v>
      </c>
      <c r="FH676" s="13" t="n">
        <v>-0.04519</v>
      </c>
      <c r="FI676" s="13" t="n">
        <v>0.029184</v>
      </c>
      <c r="FJ676" s="13" t="n">
        <v>0.003445</v>
      </c>
      <c r="FK676" s="13" t="n">
        <v>-0.066565</v>
      </c>
      <c r="FL676" s="13" t="n">
        <v>0.07274</v>
      </c>
      <c r="FM676" s="13" t="n">
        <v>0.026772</v>
      </c>
      <c r="FN676" s="13" t="n">
        <v>0.068904</v>
      </c>
      <c r="FO676" s="13" t="n">
        <v>-0.001826</v>
      </c>
      <c r="FP676" s="13" t="n">
        <v>0.034451</v>
      </c>
      <c r="FQ676" s="13" t="n">
        <v>-0.012354</v>
      </c>
      <c r="FR676" s="13" t="n">
        <v>0.129517</v>
      </c>
      <c r="FS676" s="13" t="n">
        <v>-0.079792</v>
      </c>
      <c r="FT676" s="13" t="n">
        <v>0.048261</v>
      </c>
      <c r="FU676" s="13" t="n">
        <v>-0.057773</v>
      </c>
      <c r="FV676" s="13" t="n">
        <v>-0.075988</v>
      </c>
    </row>
    <row r="677" customFormat="false" ht="15" hidden="false" customHeight="false" outlineLevel="0" collapsed="false">
      <c r="B677" s="8" t="str">
        <f aca="false">Deals!B677</f>
        <v>KBR, Inc.</v>
      </c>
      <c r="C677" s="12" t="n">
        <v>1</v>
      </c>
      <c r="D677" s="13" t="n">
        <v>0.24585</v>
      </c>
      <c r="E677" s="13" t="n">
        <v>0.117393</v>
      </c>
      <c r="F677" s="13" t="n">
        <v>-0.060782</v>
      </c>
      <c r="G677" s="13" t="n">
        <v>0.067126</v>
      </c>
      <c r="H677" s="13" t="n">
        <v>0.238387</v>
      </c>
      <c r="I677" s="13" t="n">
        <v>0.030477</v>
      </c>
      <c r="J677" s="13" t="n">
        <v>0.029828</v>
      </c>
      <c r="K677" s="13" t="n">
        <v>-0.060874</v>
      </c>
      <c r="L677" s="13" t="n">
        <v>0.014417</v>
      </c>
      <c r="M677" s="13" t="n">
        <v>0.006202</v>
      </c>
      <c r="N677" s="13" t="n">
        <v>0.014638</v>
      </c>
      <c r="O677" s="13" t="n">
        <v>0.077157</v>
      </c>
      <c r="P677" s="13" t="n">
        <v>0.036758</v>
      </c>
      <c r="Q677" s="13" t="n">
        <v>0.084773</v>
      </c>
      <c r="R677" s="13" t="n">
        <v>-0.088618</v>
      </c>
      <c r="S677" s="13" t="n">
        <v>0.143779</v>
      </c>
      <c r="T677" s="13" t="n">
        <v>0.104956</v>
      </c>
      <c r="U677" s="13" t="n">
        <v>-0.100493</v>
      </c>
      <c r="V677" s="13" t="n">
        <v>0.010766</v>
      </c>
      <c r="W677" s="13" t="n">
        <v>-0.025121</v>
      </c>
      <c r="X677" s="13" t="n">
        <v>0.100021</v>
      </c>
      <c r="Y677" s="13" t="n">
        <v>-0.092617</v>
      </c>
      <c r="Z677" s="13" t="n">
        <v>-0.102692</v>
      </c>
      <c r="AA677" s="13" t="n">
        <v>0.15155</v>
      </c>
      <c r="AB677" s="13" t="n">
        <v>0.038176</v>
      </c>
      <c r="AC677" s="13" t="n">
        <v>0.024192</v>
      </c>
      <c r="AD677" s="13" t="n">
        <v>-0.029735</v>
      </c>
      <c r="AE677" s="13" t="n">
        <v>0.075737</v>
      </c>
      <c r="AF677" s="13" t="n">
        <v>0.001361</v>
      </c>
      <c r="AG677" s="13" t="n">
        <v>0.030518</v>
      </c>
      <c r="AH677" s="13" t="n">
        <v>0.040367</v>
      </c>
      <c r="AI677" s="13" t="n">
        <v>0.104626</v>
      </c>
      <c r="AJ677" s="13" t="n">
        <v>-0.054872</v>
      </c>
      <c r="AK677" s="13" t="n">
        <v>0.000488</v>
      </c>
      <c r="AL677" s="13" t="n">
        <v>-0.039743</v>
      </c>
      <c r="AM677" s="13" t="n">
        <v>-0.013403</v>
      </c>
      <c r="AN677" s="13" t="n">
        <v>-0.111436</v>
      </c>
      <c r="AO677" s="13" t="n">
        <v>0.074995</v>
      </c>
      <c r="AP677" s="13" t="n">
        <v>-0.059556</v>
      </c>
      <c r="AQ677" s="13" t="n">
        <v>0.151986</v>
      </c>
      <c r="AR677" s="13" t="n">
        <v>0.062969</v>
      </c>
      <c r="AS677" s="13" t="n">
        <v>0.020107</v>
      </c>
      <c r="AT677" s="13" t="n">
        <v>0.011087</v>
      </c>
      <c r="AU677" s="13" t="n">
        <v>-0.020865</v>
      </c>
      <c r="AV677" s="13" t="n">
        <v>0.038198</v>
      </c>
      <c r="AW677" s="13" t="n">
        <v>0.041598</v>
      </c>
      <c r="AX677" s="13" t="n">
        <v>-0.058824</v>
      </c>
      <c r="AY677" s="13" t="n">
        <v>0.028865</v>
      </c>
      <c r="AZ677" s="13" t="n">
        <v>-0.092225</v>
      </c>
      <c r="BA677" s="13" t="n">
        <v>-0.045208</v>
      </c>
      <c r="BB677" s="13" t="n">
        <v>-0.06059</v>
      </c>
      <c r="BC677" s="13" t="n">
        <v>-0.099044</v>
      </c>
      <c r="BD677" s="13" t="n">
        <v>0.019274</v>
      </c>
      <c r="BM677" s="13" t="n">
        <v>0.166688</v>
      </c>
      <c r="BN677" s="13" t="n">
        <v>0.086023</v>
      </c>
      <c r="BO677" s="13" t="n">
        <v>0.018859</v>
      </c>
      <c r="BP677" s="13" t="n">
        <v>0.124743</v>
      </c>
      <c r="BQ677" s="13" t="n">
        <v>0.062936</v>
      </c>
      <c r="BR677" s="13" t="n">
        <v>0.022207</v>
      </c>
      <c r="BS677" s="13" t="n">
        <v>0.019771</v>
      </c>
      <c r="BT677" s="13" t="n">
        <v>-0.032132</v>
      </c>
      <c r="BU677" s="13" t="n">
        <v>-0.009893</v>
      </c>
      <c r="BV677" s="13" t="n">
        <v>0.018473</v>
      </c>
      <c r="BW677" s="13" t="n">
        <v>-0.048492</v>
      </c>
      <c r="BX677" s="13" t="n">
        <v>0.039037</v>
      </c>
      <c r="BY677" s="13" t="n">
        <v>-0.024358</v>
      </c>
      <c r="BZ677" s="13" t="n">
        <v>0.052503</v>
      </c>
      <c r="CA677" s="13" t="n">
        <v>-0.039308</v>
      </c>
      <c r="CB677" s="13" t="n">
        <v>-0.002388</v>
      </c>
      <c r="CC677" s="13" t="n">
        <v>0.003781</v>
      </c>
      <c r="CD677" s="13" t="n">
        <v>-0.066351</v>
      </c>
      <c r="CE677" s="13" t="n">
        <v>0.042167</v>
      </c>
      <c r="CF677" s="13" t="n">
        <v>-0.106721</v>
      </c>
      <c r="CG677" s="13" t="n">
        <v>0.07714</v>
      </c>
      <c r="CH677" s="13" t="n">
        <v>-0.017984</v>
      </c>
      <c r="CI677" s="13" t="n">
        <v>-0.102042</v>
      </c>
      <c r="CJ677" s="13" t="n">
        <v>0.144777</v>
      </c>
      <c r="CK677" s="13" t="n">
        <v>0.068711</v>
      </c>
      <c r="CL677" s="13" t="n">
        <v>-0.067906</v>
      </c>
      <c r="CM677" s="13" t="n">
        <v>0.076853</v>
      </c>
      <c r="CN677" s="13" t="n">
        <v>-0.016453</v>
      </c>
      <c r="CO677" s="13" t="n">
        <v>-0.046464</v>
      </c>
      <c r="CP677" s="13" t="n">
        <v>-0.012823</v>
      </c>
      <c r="CQ677" s="13" t="n">
        <v>-0.036533</v>
      </c>
      <c r="CR677" s="13" t="n">
        <v>0.091363</v>
      </c>
      <c r="CS677" s="13" t="n">
        <v>0.086874</v>
      </c>
      <c r="CT677" s="13" t="n">
        <v>-0.065287</v>
      </c>
      <c r="CU677" s="13" t="n">
        <v>-0.051739</v>
      </c>
      <c r="CV677" s="13" t="n">
        <v>-0.047857</v>
      </c>
      <c r="CW677" s="13" t="n">
        <v>0.112489</v>
      </c>
      <c r="CX677" s="13" t="n">
        <v>0.122413</v>
      </c>
      <c r="CY677" s="13" t="n">
        <v>-0.034258</v>
      </c>
      <c r="CZ677" s="13" t="n">
        <v>0.016457</v>
      </c>
      <c r="DA677" s="13" t="n">
        <v>0.046139</v>
      </c>
      <c r="DB677" s="13" t="n">
        <v>-0.064626</v>
      </c>
      <c r="DC677" s="13" t="n">
        <v>0.053275</v>
      </c>
      <c r="DD677" s="13" t="n">
        <v>-0.027688</v>
      </c>
      <c r="DE677" s="13" t="n">
        <v>0.104114</v>
      </c>
      <c r="DF677" s="13" t="n">
        <v>-0.013943</v>
      </c>
      <c r="DG677" s="13" t="n">
        <v>0.000766</v>
      </c>
      <c r="DH677" s="13" t="n">
        <v>-0.013824</v>
      </c>
      <c r="DI677" s="13" t="n">
        <v>0.097792</v>
      </c>
      <c r="DJ677" s="13" t="n">
        <v>-0.089497</v>
      </c>
      <c r="DK677" s="13" t="n">
        <v>0.027332</v>
      </c>
      <c r="DL677" s="13" t="n">
        <v>-0.027759</v>
      </c>
      <c r="DM677" s="13" t="n">
        <v>-0.055594</v>
      </c>
      <c r="DV677" s="13" t="n">
        <v>0.168825</v>
      </c>
      <c r="DW677" s="13" t="n">
        <v>0.081255</v>
      </c>
      <c r="DX677" s="13" t="n">
        <v>0.019686</v>
      </c>
      <c r="DY677" s="13" t="n">
        <v>0.117689</v>
      </c>
      <c r="DZ677" s="13" t="n">
        <v>0.06659</v>
      </c>
      <c r="EA677" s="13" t="n">
        <v>0.01446</v>
      </c>
      <c r="EB677" s="13" t="n">
        <v>0.023615</v>
      </c>
      <c r="EC677" s="13" t="n">
        <v>-0.030644</v>
      </c>
      <c r="ED677" s="13" t="n">
        <v>-0.01229</v>
      </c>
      <c r="EE677" s="13" t="n">
        <v>0.017278</v>
      </c>
      <c r="EF677" s="13" t="n">
        <v>-0.052903</v>
      </c>
      <c r="EG677" s="13" t="n">
        <v>0.033634</v>
      </c>
      <c r="EH677" s="13" t="n">
        <v>-0.018818</v>
      </c>
      <c r="EI677" s="13" t="n">
        <v>0.04535</v>
      </c>
      <c r="EJ677" s="13" t="n">
        <v>-0.035218</v>
      </c>
      <c r="EK677" s="13" t="n">
        <v>-0.007035</v>
      </c>
      <c r="EL677" s="13" t="n">
        <v>0.004345</v>
      </c>
      <c r="EM677" s="13" t="n">
        <v>-0.071522</v>
      </c>
      <c r="EN677" s="13" t="n">
        <v>0.033714</v>
      </c>
      <c r="EO677" s="13" t="n">
        <v>-0.118202</v>
      </c>
      <c r="EP677" s="13" t="n">
        <v>0.082529</v>
      </c>
      <c r="EQ677" s="13" t="n">
        <v>-0.019642</v>
      </c>
      <c r="ER677" s="13" t="n">
        <v>-0.100677</v>
      </c>
      <c r="ES677" s="13" t="n">
        <v>0.152502</v>
      </c>
      <c r="ET677" s="13" t="n">
        <v>0.068526</v>
      </c>
      <c r="EU677" s="13" t="n">
        <v>-0.064298</v>
      </c>
      <c r="EV677" s="13" t="n">
        <v>0.076842</v>
      </c>
      <c r="EW677" s="13" t="n">
        <v>-0.009427</v>
      </c>
      <c r="EX677" s="13" t="n">
        <v>-0.050456</v>
      </c>
      <c r="EY677" s="13" t="n">
        <v>-0.013969</v>
      </c>
      <c r="EZ677" s="13" t="n">
        <v>-0.037495</v>
      </c>
      <c r="FA677" s="13" t="n">
        <v>0.092045</v>
      </c>
      <c r="FB677" s="13" t="n">
        <v>0.08631</v>
      </c>
      <c r="FC677" s="13" t="n">
        <v>-0.06023</v>
      </c>
      <c r="FD677" s="13" t="n">
        <v>-0.056655</v>
      </c>
      <c r="FE677" s="13" t="n">
        <v>-0.047128</v>
      </c>
      <c r="FF677" s="13" t="n">
        <v>0.118415</v>
      </c>
      <c r="FG677" s="13" t="n">
        <v>0.124417</v>
      </c>
      <c r="FH677" s="13" t="n">
        <v>-0.041467</v>
      </c>
      <c r="FI677" s="13" t="n">
        <v>0.01738</v>
      </c>
      <c r="FJ677" s="13" t="n">
        <v>0.042759</v>
      </c>
      <c r="FK677" s="13" t="n">
        <v>-0.063393</v>
      </c>
      <c r="FL677" s="13" t="n">
        <v>0.055185</v>
      </c>
      <c r="FM677" s="13" t="n">
        <v>-0.031237</v>
      </c>
      <c r="FN677" s="13" t="n">
        <v>0.107288</v>
      </c>
      <c r="FO677" s="13" t="n">
        <v>-0.014896</v>
      </c>
      <c r="FP677" s="13" t="n">
        <v>0.002511</v>
      </c>
      <c r="FQ677" s="13" t="n">
        <v>-0.016107</v>
      </c>
      <c r="FR677" s="13" t="n">
        <v>0.097455</v>
      </c>
      <c r="FS677" s="13" t="n">
        <v>-0.08821</v>
      </c>
      <c r="FT677" s="13" t="n">
        <v>0.022448</v>
      </c>
      <c r="FU677" s="13" t="n">
        <v>-0.029876</v>
      </c>
      <c r="FV677" s="13" t="n">
        <v>-0.045354</v>
      </c>
    </row>
    <row r="678" customFormat="false" ht="15" hidden="false" customHeight="false" outlineLevel="0" collapsed="false">
      <c r="B678" s="8" t="str">
        <f aca="false">Deals!B678</f>
        <v>Spirit AeroSystems Holdings, Inc.</v>
      </c>
      <c r="C678" s="12" t="n">
        <v>1</v>
      </c>
      <c r="D678" s="13" t="n">
        <v>0.869159</v>
      </c>
      <c r="E678" s="13" t="n">
        <v>0.15</v>
      </c>
      <c r="F678" s="13" t="n">
        <v>-0.133538</v>
      </c>
      <c r="G678" s="13" t="n">
        <v>0.264541</v>
      </c>
      <c r="H678" s="13" t="n">
        <v>0.13612</v>
      </c>
      <c r="I678" s="13" t="n">
        <v>-0.060843</v>
      </c>
      <c r="J678" s="13" t="n">
        <v>0.077041</v>
      </c>
      <c r="K678" s="13" t="n">
        <v>-0.040845</v>
      </c>
      <c r="L678" s="13" t="n">
        <v>-0.08434</v>
      </c>
      <c r="M678" s="13" t="n">
        <v>-0.091877</v>
      </c>
      <c r="N678" s="13" t="n">
        <v>0.126402</v>
      </c>
      <c r="O678" s="13" t="n">
        <v>-0.065626</v>
      </c>
      <c r="P678" s="13" t="n">
        <v>-0.083071</v>
      </c>
      <c r="Q678" s="13" t="n">
        <v>0.138405</v>
      </c>
      <c r="R678" s="13" t="n">
        <v>0.017173</v>
      </c>
      <c r="S678" s="13" t="n">
        <v>0.140771</v>
      </c>
      <c r="T678" s="13" t="n">
        <v>-0.022</v>
      </c>
      <c r="U678" s="13" t="n">
        <v>-0.14011</v>
      </c>
      <c r="V678" s="13" t="n">
        <v>-0.252617</v>
      </c>
      <c r="W678" s="13" t="n">
        <v>-0.067155</v>
      </c>
      <c r="X678" s="13" t="n">
        <v>0.120137</v>
      </c>
      <c r="Y678" s="13" t="n">
        <v>-0.082876</v>
      </c>
      <c r="Z678" s="13" t="n">
        <v>-0.271429</v>
      </c>
      <c r="AA678" s="13" t="n">
        <v>0.056569</v>
      </c>
      <c r="AB678" s="13" t="n">
        <v>0.131693</v>
      </c>
      <c r="AC678" s="13" t="n">
        <v>0.12934</v>
      </c>
      <c r="AD678" s="13" t="n">
        <v>0.221284</v>
      </c>
      <c r="AE678" s="13" t="n">
        <v>-0.054495</v>
      </c>
      <c r="AF678" s="13" t="n">
        <v>0.01024</v>
      </c>
      <c r="AG678" s="13" t="n">
        <v>-0.138141</v>
      </c>
      <c r="AH678" s="13" t="n">
        <v>-0.106519</v>
      </c>
      <c r="AI678" s="13" t="n">
        <v>0.097781</v>
      </c>
      <c r="AJ678" s="13" t="n">
        <v>0.090099</v>
      </c>
      <c r="AK678" s="13" t="n">
        <v>-0.329981</v>
      </c>
      <c r="AL678" s="13" t="n">
        <v>-0.242964</v>
      </c>
      <c r="AM678" s="13" t="n">
        <v>0.400248</v>
      </c>
      <c r="AN678" s="13" t="n">
        <v>0.216372</v>
      </c>
      <c r="AO678" s="13" t="n">
        <v>0.156057</v>
      </c>
      <c r="AP678" s="13" t="n">
        <v>-0.135935</v>
      </c>
      <c r="AQ678" s="13" t="n">
        <v>0.041515</v>
      </c>
      <c r="AR678" s="13" t="n">
        <v>0.261189</v>
      </c>
      <c r="AS678" s="13" t="n">
        <v>-0.112836</v>
      </c>
      <c r="AT678" s="13" t="n">
        <v>-0.0525</v>
      </c>
      <c r="AU678" s="13" t="n">
        <v>0.084103</v>
      </c>
      <c r="AV678" s="13" t="n">
        <v>0.102829</v>
      </c>
      <c r="AW678" s="13" t="n">
        <v>-0.02869</v>
      </c>
      <c r="AX678" s="13" t="n">
        <v>-0.076683</v>
      </c>
      <c r="AY678" s="13" t="n">
        <v>-0.004306</v>
      </c>
      <c r="AZ678" s="13" t="n">
        <v>-0.000309</v>
      </c>
      <c r="BA678" s="13" t="n">
        <v>0.053152</v>
      </c>
      <c r="BB678" s="13" t="n">
        <v>-0.002054</v>
      </c>
      <c r="BC678" s="13" t="n">
        <v>0.026169</v>
      </c>
      <c r="BD678" s="13" t="n">
        <v>-0.012607</v>
      </c>
      <c r="BM678" s="13" t="n">
        <v>0.166688</v>
      </c>
      <c r="BN678" s="13" t="n">
        <v>0.086023</v>
      </c>
      <c r="BO678" s="13" t="n">
        <v>0.018859</v>
      </c>
      <c r="BP678" s="13" t="n">
        <v>0.124743</v>
      </c>
      <c r="BQ678" s="13" t="n">
        <v>0.062936</v>
      </c>
      <c r="BR678" s="13" t="n">
        <v>0.022207</v>
      </c>
      <c r="BS678" s="13" t="n">
        <v>0.019771</v>
      </c>
      <c r="BT678" s="13" t="n">
        <v>-0.032132</v>
      </c>
      <c r="BU678" s="13" t="n">
        <v>-0.009893</v>
      </c>
      <c r="BV678" s="13" t="n">
        <v>0.018473</v>
      </c>
      <c r="BW678" s="13" t="n">
        <v>-0.048492</v>
      </c>
      <c r="BX678" s="13" t="n">
        <v>0.039037</v>
      </c>
      <c r="BY678" s="13" t="n">
        <v>-0.024358</v>
      </c>
      <c r="BZ678" s="13" t="n">
        <v>0.052503</v>
      </c>
      <c r="CA678" s="13" t="n">
        <v>-0.039308</v>
      </c>
      <c r="CB678" s="13" t="n">
        <v>-0.002388</v>
      </c>
      <c r="CC678" s="13" t="n">
        <v>0.003781</v>
      </c>
      <c r="CD678" s="13" t="n">
        <v>-0.066351</v>
      </c>
      <c r="CE678" s="13" t="n">
        <v>0.042167</v>
      </c>
      <c r="CF678" s="13" t="n">
        <v>-0.106721</v>
      </c>
      <c r="CG678" s="13" t="n">
        <v>0.07714</v>
      </c>
      <c r="CH678" s="13" t="n">
        <v>-0.017984</v>
      </c>
      <c r="CI678" s="13" t="n">
        <v>-0.102042</v>
      </c>
      <c r="CJ678" s="13" t="n">
        <v>0.144777</v>
      </c>
      <c r="CK678" s="13" t="n">
        <v>0.068711</v>
      </c>
      <c r="CL678" s="13" t="n">
        <v>-0.067906</v>
      </c>
      <c r="CM678" s="13" t="n">
        <v>0.076853</v>
      </c>
      <c r="CN678" s="13" t="n">
        <v>-0.016453</v>
      </c>
      <c r="CO678" s="13" t="n">
        <v>-0.046464</v>
      </c>
      <c r="CP678" s="13" t="n">
        <v>-0.012823</v>
      </c>
      <c r="CQ678" s="13" t="n">
        <v>-0.036533</v>
      </c>
      <c r="CR678" s="13" t="n">
        <v>0.091363</v>
      </c>
      <c r="CS678" s="13" t="n">
        <v>0.086874</v>
      </c>
      <c r="CT678" s="13" t="n">
        <v>-0.065287</v>
      </c>
      <c r="CU678" s="13" t="n">
        <v>-0.051739</v>
      </c>
      <c r="CV678" s="13" t="n">
        <v>-0.047857</v>
      </c>
      <c r="CW678" s="13" t="n">
        <v>0.112489</v>
      </c>
      <c r="CX678" s="13" t="n">
        <v>0.122413</v>
      </c>
      <c r="CY678" s="13" t="n">
        <v>-0.034258</v>
      </c>
      <c r="CZ678" s="13" t="n">
        <v>0.016457</v>
      </c>
      <c r="DA678" s="13" t="n">
        <v>0.046139</v>
      </c>
      <c r="DB678" s="13" t="n">
        <v>-0.064626</v>
      </c>
      <c r="DC678" s="13" t="n">
        <v>0.053275</v>
      </c>
      <c r="DD678" s="13" t="n">
        <v>-0.027688</v>
      </c>
      <c r="DE678" s="13" t="n">
        <v>0.104114</v>
      </c>
      <c r="DF678" s="13" t="n">
        <v>-0.013943</v>
      </c>
      <c r="DG678" s="13" t="n">
        <v>0.000766</v>
      </c>
      <c r="DH678" s="13" t="n">
        <v>-0.013824</v>
      </c>
      <c r="DI678" s="13" t="n">
        <v>0.097792</v>
      </c>
      <c r="DJ678" s="13" t="n">
        <v>-0.089497</v>
      </c>
      <c r="DK678" s="13" t="n">
        <v>0.027332</v>
      </c>
      <c r="DL678" s="13" t="n">
        <v>-0.027759</v>
      </c>
      <c r="DM678" s="13" t="n">
        <v>-0.055594</v>
      </c>
      <c r="DV678" s="13" t="n">
        <v>0.168825</v>
      </c>
      <c r="DW678" s="13" t="n">
        <v>0.081255</v>
      </c>
      <c r="DX678" s="13" t="n">
        <v>0.019686</v>
      </c>
      <c r="DY678" s="13" t="n">
        <v>0.117689</v>
      </c>
      <c r="DZ678" s="13" t="n">
        <v>0.06659</v>
      </c>
      <c r="EA678" s="13" t="n">
        <v>0.01446</v>
      </c>
      <c r="EB678" s="13" t="n">
        <v>0.023615</v>
      </c>
      <c r="EC678" s="13" t="n">
        <v>-0.030644</v>
      </c>
      <c r="ED678" s="13" t="n">
        <v>-0.01229</v>
      </c>
      <c r="EE678" s="13" t="n">
        <v>0.017278</v>
      </c>
      <c r="EF678" s="13" t="n">
        <v>-0.052903</v>
      </c>
      <c r="EG678" s="13" t="n">
        <v>0.033634</v>
      </c>
      <c r="EH678" s="13" t="n">
        <v>-0.018818</v>
      </c>
      <c r="EI678" s="13" t="n">
        <v>0.04535</v>
      </c>
      <c r="EJ678" s="13" t="n">
        <v>-0.035218</v>
      </c>
      <c r="EK678" s="13" t="n">
        <v>-0.007035</v>
      </c>
      <c r="EL678" s="13" t="n">
        <v>0.004345</v>
      </c>
      <c r="EM678" s="13" t="n">
        <v>-0.071522</v>
      </c>
      <c r="EN678" s="13" t="n">
        <v>0.033714</v>
      </c>
      <c r="EO678" s="13" t="n">
        <v>-0.118202</v>
      </c>
      <c r="EP678" s="13" t="n">
        <v>0.082529</v>
      </c>
      <c r="EQ678" s="13" t="n">
        <v>-0.019642</v>
      </c>
      <c r="ER678" s="13" t="n">
        <v>-0.100677</v>
      </c>
      <c r="ES678" s="13" t="n">
        <v>0.152502</v>
      </c>
      <c r="ET678" s="13" t="n">
        <v>0.068526</v>
      </c>
      <c r="EU678" s="13" t="n">
        <v>-0.064298</v>
      </c>
      <c r="EV678" s="13" t="n">
        <v>0.076842</v>
      </c>
      <c r="EW678" s="13" t="n">
        <v>-0.009427</v>
      </c>
      <c r="EX678" s="13" t="n">
        <v>-0.050456</v>
      </c>
      <c r="EY678" s="13" t="n">
        <v>-0.013969</v>
      </c>
      <c r="EZ678" s="13" t="n">
        <v>-0.037495</v>
      </c>
      <c r="FA678" s="13" t="n">
        <v>0.092045</v>
      </c>
      <c r="FB678" s="13" t="n">
        <v>0.08631</v>
      </c>
      <c r="FC678" s="13" t="n">
        <v>-0.06023</v>
      </c>
      <c r="FD678" s="13" t="n">
        <v>-0.056655</v>
      </c>
      <c r="FE678" s="13" t="n">
        <v>-0.047128</v>
      </c>
      <c r="FF678" s="13" t="n">
        <v>0.118415</v>
      </c>
      <c r="FG678" s="13" t="n">
        <v>0.124417</v>
      </c>
      <c r="FH678" s="13" t="n">
        <v>-0.041467</v>
      </c>
      <c r="FI678" s="13" t="n">
        <v>0.01738</v>
      </c>
      <c r="FJ678" s="13" t="n">
        <v>0.042759</v>
      </c>
      <c r="FK678" s="13" t="n">
        <v>-0.063393</v>
      </c>
      <c r="FL678" s="13" t="n">
        <v>0.055185</v>
      </c>
      <c r="FM678" s="13" t="n">
        <v>-0.031237</v>
      </c>
      <c r="FN678" s="13" t="n">
        <v>0.107288</v>
      </c>
      <c r="FO678" s="13" t="n">
        <v>-0.014896</v>
      </c>
      <c r="FP678" s="13" t="n">
        <v>0.002511</v>
      </c>
      <c r="FQ678" s="13" t="n">
        <v>-0.016107</v>
      </c>
      <c r="FR678" s="13" t="n">
        <v>0.097455</v>
      </c>
      <c r="FS678" s="13" t="n">
        <v>-0.08821</v>
      </c>
      <c r="FT678" s="13" t="n">
        <v>0.022448</v>
      </c>
      <c r="FU678" s="13" t="n">
        <v>-0.029876</v>
      </c>
      <c r="FV678" s="13" t="n">
        <v>-0.045354</v>
      </c>
    </row>
    <row r="679" customFormat="false" ht="15" hidden="false" customHeight="false" outlineLevel="0" collapsed="false">
      <c r="B679" s="8" t="str">
        <f aca="false">Deals!B679</f>
        <v>Sunrun Inc.</v>
      </c>
      <c r="C679" s="12" t="n">
        <v>1</v>
      </c>
      <c r="D679" s="13" t="n">
        <v>0.231834</v>
      </c>
      <c r="E679" s="13" t="n">
        <v>0.082709</v>
      </c>
      <c r="F679" s="13" t="n">
        <v>-0.001585</v>
      </c>
      <c r="G679" s="13" t="n">
        <v>-0.096579</v>
      </c>
      <c r="H679" s="13" t="n">
        <v>-0.033557</v>
      </c>
      <c r="I679" s="13" t="n">
        <v>-0.189815</v>
      </c>
      <c r="J679" s="13" t="n">
        <v>-0.087347</v>
      </c>
      <c r="K679" s="13" t="n">
        <v>0.247317</v>
      </c>
      <c r="L679" s="13" t="n">
        <v>-0.050376</v>
      </c>
      <c r="M679" s="13" t="n">
        <v>-0.164621</v>
      </c>
      <c r="N679" s="13" t="n">
        <v>-0.00565</v>
      </c>
      <c r="O679" s="13" t="n">
        <v>0.310909</v>
      </c>
      <c r="P679" s="13" t="n">
        <v>-0.201803</v>
      </c>
      <c r="Q679" s="13" t="n">
        <v>-0.254996</v>
      </c>
      <c r="R679" s="13" t="n">
        <v>-0.244023</v>
      </c>
      <c r="S679" s="13" t="n">
        <v>0.052063</v>
      </c>
      <c r="T679" s="13" t="n">
        <v>0.11327</v>
      </c>
      <c r="U679" s="13" t="n">
        <v>-0.342114</v>
      </c>
      <c r="V679" s="13" t="n">
        <v>0.307307</v>
      </c>
      <c r="W679" s="13" t="n">
        <v>-0.105666</v>
      </c>
      <c r="X679" s="13" t="n">
        <v>0.399401</v>
      </c>
      <c r="Y679" s="13" t="n">
        <v>0.010401</v>
      </c>
      <c r="Z679" s="13" t="n">
        <v>-0.164699</v>
      </c>
      <c r="AA679" s="13" t="n">
        <v>-0.184125</v>
      </c>
      <c r="AB679" s="13" t="n">
        <v>0.447357</v>
      </c>
      <c r="AC679" s="13" t="n">
        <v>-0.262738</v>
      </c>
      <c r="AD679" s="13" t="n">
        <v>0.094088</v>
      </c>
      <c r="AE679" s="13" t="n">
        <v>-0.085236</v>
      </c>
      <c r="AF679" s="13" t="n">
        <v>-0.161814</v>
      </c>
      <c r="AG679" s="13" t="n">
        <v>0.044169</v>
      </c>
      <c r="AH679" s="13" t="n">
        <v>-0.161597</v>
      </c>
      <c r="AI679" s="13" t="n">
        <v>0.012472</v>
      </c>
      <c r="AJ679" s="13" t="n">
        <v>0.06271</v>
      </c>
      <c r="AK679" s="13" t="n">
        <v>-0.176502</v>
      </c>
      <c r="AL679" s="13" t="n">
        <v>-0.196417</v>
      </c>
      <c r="AM679" s="13" t="n">
        <v>-0.231688</v>
      </c>
      <c r="AN679" s="13" t="n">
        <v>0.336788</v>
      </c>
      <c r="AO679" s="13" t="n">
        <v>0.521705</v>
      </c>
      <c r="AP679" s="13" t="n">
        <v>-0.262354</v>
      </c>
      <c r="AQ679" s="13" t="n">
        <v>-0.168508</v>
      </c>
      <c r="AR679" s="13" t="n">
        <v>0.094684</v>
      </c>
      <c r="AS679" s="13" t="n">
        <v>-0.219272</v>
      </c>
      <c r="AT679" s="13" t="n">
        <v>0.405248</v>
      </c>
      <c r="AU679" s="13" t="n">
        <v>-0.179806</v>
      </c>
      <c r="AV679" s="13" t="n">
        <v>0.478078</v>
      </c>
      <c r="AW679" s="13" t="n">
        <v>0.170565</v>
      </c>
      <c r="AX679" s="13" t="n">
        <v>-0.119883</v>
      </c>
      <c r="AY679" s="13" t="n">
        <v>-0.199889</v>
      </c>
      <c r="AZ679" s="13" t="n">
        <v>-0.202076</v>
      </c>
      <c r="BA679" s="13" t="n">
        <v>-0.197745</v>
      </c>
      <c r="BB679" s="13" t="n">
        <v>-0.021622</v>
      </c>
      <c r="BC679" s="13" t="n">
        <v>-0.198895</v>
      </c>
      <c r="BD679" s="13" t="n">
        <v>-0.191724</v>
      </c>
      <c r="BM679" s="13" t="n">
        <v>0.107281</v>
      </c>
      <c r="BN679" s="13" t="n">
        <v>0.053002</v>
      </c>
      <c r="BO679" s="13" t="n">
        <v>-0.009351</v>
      </c>
      <c r="BP679" s="13" t="n">
        <v>-0.005854</v>
      </c>
      <c r="BQ679" s="13" t="n">
        <v>0.01839</v>
      </c>
      <c r="BR679" s="13" t="n">
        <v>0.059373</v>
      </c>
      <c r="BS679" s="13" t="n">
        <v>-0.013515</v>
      </c>
      <c r="BT679" s="13" t="n">
        <v>0.057192</v>
      </c>
      <c r="BU679" s="13" t="n">
        <v>0.032936</v>
      </c>
      <c r="BV679" s="13" t="n">
        <v>0.033156</v>
      </c>
      <c r="BW679" s="13" t="n">
        <v>-0.052802</v>
      </c>
      <c r="BX679" s="13" t="n">
        <v>0.089956</v>
      </c>
      <c r="BY679" s="13" t="n">
        <v>0.012325</v>
      </c>
      <c r="BZ679" s="13" t="n">
        <v>0.021218</v>
      </c>
      <c r="CA679" s="13" t="n">
        <v>-0.077613</v>
      </c>
      <c r="CB679" s="13" t="n">
        <v>-0.033277</v>
      </c>
      <c r="CC679" s="13" t="n">
        <v>0.048718</v>
      </c>
      <c r="CD679" s="13" t="n">
        <v>-0.10863</v>
      </c>
      <c r="CE679" s="13" t="n">
        <v>-0.030079</v>
      </c>
      <c r="CF679" s="13" t="n">
        <v>-0.078069</v>
      </c>
      <c r="CG679" s="13" t="n">
        <v>0.127169</v>
      </c>
      <c r="CH679" s="13" t="n">
        <v>-0.053498</v>
      </c>
      <c r="CI679" s="13" t="n">
        <v>-0.100388</v>
      </c>
      <c r="CJ679" s="13" t="n">
        <v>0.052883</v>
      </c>
      <c r="CK679" s="13" t="n">
        <v>0.047454</v>
      </c>
      <c r="CL679" s="13" t="n">
        <v>-0.082033</v>
      </c>
      <c r="CM679" s="13" t="n">
        <v>0.087217</v>
      </c>
      <c r="CN679" s="13" t="n">
        <v>-0.01317</v>
      </c>
      <c r="CO679" s="13" t="n">
        <v>0.081256</v>
      </c>
      <c r="CP679" s="13" t="n">
        <v>0.01129</v>
      </c>
      <c r="CQ679" s="13" t="n">
        <v>0.054991</v>
      </c>
      <c r="CR679" s="13" t="n">
        <v>0.072447</v>
      </c>
      <c r="CS679" s="13" t="n">
        <v>0.023838</v>
      </c>
      <c r="CT679" s="13" t="n">
        <v>-0.008326</v>
      </c>
      <c r="CU679" s="13" t="n">
        <v>-0.05542</v>
      </c>
      <c r="CV679" s="13" t="n">
        <v>-0.009954</v>
      </c>
      <c r="CW679" s="13" t="n">
        <v>0.098907</v>
      </c>
      <c r="CX679" s="13" t="n">
        <v>0.037524</v>
      </c>
      <c r="CY679" s="13" t="n">
        <v>0.022668</v>
      </c>
      <c r="CZ679" s="13" t="n">
        <v>0.060191</v>
      </c>
      <c r="DA679" s="13" t="n">
        <v>0.016533</v>
      </c>
      <c r="DB679" s="13" t="n">
        <v>-0.040193</v>
      </c>
      <c r="DC679" s="13" t="n">
        <v>0.059598</v>
      </c>
      <c r="DD679" s="13" t="n">
        <v>0.061092</v>
      </c>
      <c r="DE679" s="13" t="n">
        <v>-0.008513</v>
      </c>
      <c r="DF679" s="13" t="n">
        <v>0.021543</v>
      </c>
      <c r="DG679" s="13" t="n">
        <v>0.024194</v>
      </c>
      <c r="DH679" s="13" t="n">
        <v>-0.007924</v>
      </c>
      <c r="DI679" s="13" t="n">
        <v>0.063182</v>
      </c>
      <c r="DJ679" s="13" t="n">
        <v>0.003266</v>
      </c>
      <c r="DK679" s="13" t="n">
        <v>0.014885</v>
      </c>
      <c r="DL679" s="13" t="n">
        <v>-0.031109</v>
      </c>
      <c r="DM679" s="13" t="n">
        <v>-0.076633</v>
      </c>
      <c r="DV679" s="13" t="n">
        <v>0.130555</v>
      </c>
      <c r="DW679" s="13" t="n">
        <v>0.041795</v>
      </c>
      <c r="DX679" s="13" t="n">
        <v>-0.018249</v>
      </c>
      <c r="DY679" s="13" t="n">
        <v>0.019443</v>
      </c>
      <c r="DZ679" s="13" t="n">
        <v>0.020896</v>
      </c>
      <c r="EA679" s="13" t="n">
        <v>0.053291</v>
      </c>
      <c r="EB679" s="13" t="n">
        <v>-0.004423</v>
      </c>
      <c r="EC679" s="13" t="n">
        <v>0.043268</v>
      </c>
      <c r="ED679" s="13" t="n">
        <v>0.030241</v>
      </c>
      <c r="EE679" s="13" t="n">
        <v>0.029029</v>
      </c>
      <c r="EF679" s="13" t="n">
        <v>-0.051931</v>
      </c>
      <c r="EG679" s="13" t="n">
        <v>0.076494</v>
      </c>
      <c r="EH679" s="13" t="n">
        <v>-0.023675</v>
      </c>
      <c r="EI679" s="13" t="n">
        <v>0.027244</v>
      </c>
      <c r="EJ679" s="13" t="n">
        <v>-0.105932</v>
      </c>
      <c r="EK679" s="13" t="n">
        <v>-0.028087</v>
      </c>
      <c r="EL679" s="13" t="n">
        <v>0.024591</v>
      </c>
      <c r="EM679" s="13" t="n">
        <v>-0.102794</v>
      </c>
      <c r="EN679" s="13" t="n">
        <v>-0.042047</v>
      </c>
      <c r="EO679" s="13" t="n">
        <v>-0.081421</v>
      </c>
      <c r="EP679" s="13" t="n">
        <v>0.115932</v>
      </c>
      <c r="EQ679" s="13" t="n">
        <v>-0.040409</v>
      </c>
      <c r="ER679" s="13" t="n">
        <v>-0.09131</v>
      </c>
      <c r="ES679" s="13" t="n">
        <v>0.077555</v>
      </c>
      <c r="ET679" s="13" t="n">
        <v>0.068696</v>
      </c>
      <c r="EU679" s="13" t="n">
        <v>-0.064949</v>
      </c>
      <c r="EV679" s="13" t="n">
        <v>0.083649</v>
      </c>
      <c r="EW679" s="13" t="n">
        <v>-0.013406</v>
      </c>
      <c r="EX679" s="13" t="n">
        <v>0.044705</v>
      </c>
      <c r="EY679" s="13" t="n">
        <v>-0.010179</v>
      </c>
      <c r="EZ679" s="13" t="n">
        <v>0.017315</v>
      </c>
      <c r="FA679" s="13" t="n">
        <v>0.073915</v>
      </c>
      <c r="FB679" s="13" t="n">
        <v>0.027187</v>
      </c>
      <c r="FC679" s="13" t="n">
        <v>-0.023523</v>
      </c>
      <c r="FD679" s="13" t="n">
        <v>-0.051409</v>
      </c>
      <c r="FE679" s="13" t="n">
        <v>-0.03327</v>
      </c>
      <c r="FF679" s="13" t="n">
        <v>0.105435</v>
      </c>
      <c r="FG679" s="13" t="n">
        <v>0.064066</v>
      </c>
      <c r="FH679" s="13" t="n">
        <v>0.005583</v>
      </c>
      <c r="FI679" s="13" t="n">
        <v>0.053753</v>
      </c>
      <c r="FJ679" s="13" t="n">
        <v>0.021634</v>
      </c>
      <c r="FK679" s="13" t="n">
        <v>-0.048148</v>
      </c>
      <c r="FL679" s="13" t="n">
        <v>0.010258</v>
      </c>
      <c r="FM679" s="13" t="n">
        <v>0.019325</v>
      </c>
      <c r="FN679" s="13" t="n">
        <v>0.000127</v>
      </c>
      <c r="FO679" s="13" t="n">
        <v>0.029717</v>
      </c>
      <c r="FP679" s="13" t="n">
        <v>0.023121</v>
      </c>
      <c r="FQ679" s="13" t="n">
        <v>-0.009897</v>
      </c>
      <c r="FR679" s="13" t="n">
        <v>0.082276</v>
      </c>
      <c r="FS679" s="13" t="n">
        <v>-0.042846</v>
      </c>
      <c r="FT679" s="13" t="n">
        <v>0.045785</v>
      </c>
      <c r="FU679" s="13" t="n">
        <v>-0.023907</v>
      </c>
      <c r="FV679" s="13" t="n">
        <v>-0.062674</v>
      </c>
    </row>
    <row r="680" customFormat="false" ht="15" hidden="false" customHeight="false" outlineLevel="0" collapsed="false">
      <c r="B680" s="8" t="str">
        <f aca="false">Deals!B680</f>
        <v>Southwestern Energy Company</v>
      </c>
      <c r="C680" s="12" t="n">
        <v>1</v>
      </c>
      <c r="D680" s="13" t="n">
        <v>-0.041801</v>
      </c>
      <c r="E680" s="13" t="n">
        <v>0.265101</v>
      </c>
      <c r="F680" s="13" t="n">
        <v>0.074271</v>
      </c>
      <c r="G680" s="13" t="n">
        <v>0.148148</v>
      </c>
      <c r="H680" s="13" t="n">
        <v>-0.08172</v>
      </c>
      <c r="I680" s="13" t="n">
        <v>0.210773</v>
      </c>
      <c r="J680" s="13" t="n">
        <v>0.096712</v>
      </c>
      <c r="K680" s="13" t="n">
        <v>-0.169312</v>
      </c>
      <c r="L680" s="13" t="n">
        <v>-0.03397</v>
      </c>
      <c r="M680" s="13" t="n">
        <v>0.217582</v>
      </c>
      <c r="N680" s="13" t="n">
        <v>-0.119134</v>
      </c>
      <c r="O680" s="13" t="n">
        <v>-0.081967</v>
      </c>
      <c r="P680" s="13" t="n">
        <v>0.040179</v>
      </c>
      <c r="Q680" s="13" t="n">
        <v>-0.055794</v>
      </c>
      <c r="R680" s="13" t="n">
        <v>0.134091</v>
      </c>
      <c r="S680" s="13" t="n">
        <v>0.436874</v>
      </c>
      <c r="T680" s="13" t="n">
        <v>0.046025</v>
      </c>
      <c r="U680" s="13" t="n">
        <v>0.216</v>
      </c>
      <c r="V680" s="13" t="n">
        <v>-0.314693</v>
      </c>
      <c r="W680" s="13" t="n">
        <v>0.1296</v>
      </c>
      <c r="X680" s="13" t="n">
        <v>0.060907</v>
      </c>
      <c r="Y680" s="13" t="n">
        <v>-0.182911</v>
      </c>
      <c r="Z680" s="13" t="n">
        <v>0.132353</v>
      </c>
      <c r="AA680" s="13" t="n">
        <v>-0.001443</v>
      </c>
      <c r="AB680" s="13" t="n">
        <v>-0.154624</v>
      </c>
      <c r="AC680" s="13" t="n">
        <v>-0.05641</v>
      </c>
      <c r="AD680" s="13" t="n">
        <v>-0.039855</v>
      </c>
      <c r="AE680" s="13" t="n">
        <v>-0.056604</v>
      </c>
      <c r="AF680" s="13" t="n">
        <v>0.038</v>
      </c>
      <c r="AG680" s="13" t="n">
        <v>-0.080925</v>
      </c>
      <c r="AH680" s="13" t="n">
        <v>0.259958</v>
      </c>
      <c r="AI680" s="13" t="n">
        <v>0.078203</v>
      </c>
      <c r="AJ680" s="13" t="n">
        <v>0.046296</v>
      </c>
      <c r="AK680" s="13" t="n">
        <v>-0.048673</v>
      </c>
      <c r="AL680" s="13" t="n">
        <v>0.105426</v>
      </c>
      <c r="AM680" s="13" t="n">
        <v>-0.075736</v>
      </c>
      <c r="AN680" s="13" t="n">
        <v>-0.00607</v>
      </c>
      <c r="AO680" s="13" t="n">
        <v>-0.015267</v>
      </c>
      <c r="AP680" s="13" t="n">
        <v>0.08062</v>
      </c>
      <c r="AQ680" s="13" t="n">
        <v>0.087518</v>
      </c>
      <c r="AR680" s="13" t="n">
        <v>-0.011873</v>
      </c>
      <c r="AS680" s="13" t="n">
        <v>0.00534</v>
      </c>
      <c r="AT680" s="13" t="n">
        <v>-0.106242</v>
      </c>
      <c r="AU680" s="13" t="n">
        <v>-0.041605</v>
      </c>
      <c r="AV680" s="13" t="n">
        <v>-0.010853</v>
      </c>
      <c r="AW680" s="13" t="n">
        <v>0.11442</v>
      </c>
      <c r="AX680" s="13" t="n">
        <v>-0.009615</v>
      </c>
      <c r="AY680" s="13" t="n">
        <v>0.11257</v>
      </c>
      <c r="AZ680" s="13" t="n">
        <v>-0.067704</v>
      </c>
      <c r="BA680" s="13" t="n">
        <v>0.025424</v>
      </c>
      <c r="BB680" s="13" t="n">
        <v>-0.042389</v>
      </c>
      <c r="BC680" s="13" t="n">
        <v>-0.072074</v>
      </c>
      <c r="BM680" s="13" t="n">
        <v>0.071491</v>
      </c>
      <c r="BN680" s="13" t="n">
        <v>0.089893</v>
      </c>
      <c r="BO680" s="13" t="n">
        <v>0.08839</v>
      </c>
      <c r="BP680" s="13" t="n">
        <v>0.074558</v>
      </c>
      <c r="BQ680" s="13" t="n">
        <v>0.012305</v>
      </c>
      <c r="BR680" s="13" t="n">
        <v>0.071065</v>
      </c>
      <c r="BS680" s="13" t="n">
        <v>0.004465</v>
      </c>
      <c r="BT680" s="13" t="n">
        <v>-0.060784</v>
      </c>
      <c r="BU680" s="13" t="n">
        <v>0.024565</v>
      </c>
      <c r="BV680" s="13" t="n">
        <v>0.033738</v>
      </c>
      <c r="BW680" s="13" t="n">
        <v>0.028453</v>
      </c>
      <c r="BX680" s="13" t="n">
        <v>-0.040391</v>
      </c>
      <c r="BY680" s="13" t="n">
        <v>0.050249</v>
      </c>
      <c r="BZ680" s="13" t="n">
        <v>0.003868</v>
      </c>
      <c r="CA680" s="13" t="n">
        <v>0.027265</v>
      </c>
      <c r="CB680" s="13" t="n">
        <v>-0.000287</v>
      </c>
      <c r="CC680" s="13" t="n">
        <v>-0.060679</v>
      </c>
      <c r="CD680" s="13" t="n">
        <v>0.059566</v>
      </c>
      <c r="CE680" s="13" t="n">
        <v>-0.128977</v>
      </c>
      <c r="CF680" s="13" t="n">
        <v>0.092258</v>
      </c>
      <c r="CG680" s="13" t="n">
        <v>-0.024771</v>
      </c>
      <c r="CH680" s="13" t="n">
        <v>-0.101276</v>
      </c>
      <c r="CI680" s="13" t="n">
        <v>0.157299</v>
      </c>
      <c r="CJ680" s="13" t="n">
        <v>0.014679</v>
      </c>
      <c r="CK680" s="13" t="n">
        <v>-0.056763</v>
      </c>
      <c r="CL680" s="13" t="n">
        <v>0.066881</v>
      </c>
      <c r="CM680" s="13" t="n">
        <v>-0.015086</v>
      </c>
      <c r="CN680" s="13" t="n">
        <v>-0.100858</v>
      </c>
      <c r="CO680" s="13" t="n">
        <v>-0.029129</v>
      </c>
      <c r="CP680" s="13" t="n">
        <v>-0.049448</v>
      </c>
      <c r="CQ680" s="13" t="n">
        <v>0.082103</v>
      </c>
      <c r="CR680" s="13" t="n">
        <v>0.102372</v>
      </c>
      <c r="CS680" s="13" t="n">
        <v>-0.042175</v>
      </c>
      <c r="CT680" s="13" t="n">
        <v>-0.063858</v>
      </c>
      <c r="CU680" s="13" t="n">
        <v>-0.070333</v>
      </c>
      <c r="CV680" s="13" t="n">
        <v>0.106582</v>
      </c>
      <c r="CW680" s="13" t="n">
        <v>0.156883</v>
      </c>
      <c r="CX680" s="13" t="n">
        <v>-0.059712</v>
      </c>
      <c r="CY680" s="13" t="n">
        <v>0.008072</v>
      </c>
      <c r="CZ680" s="13" t="n">
        <v>0.043252</v>
      </c>
      <c r="DA680" s="13" t="n">
        <v>-0.067276</v>
      </c>
      <c r="DB680" s="13" t="n">
        <v>0.055662</v>
      </c>
      <c r="DC680" s="13" t="n">
        <v>-0.02875</v>
      </c>
      <c r="DD680" s="13" t="n">
        <v>0.149324</v>
      </c>
      <c r="DE680" s="13" t="n">
        <v>-0.018352</v>
      </c>
      <c r="DF680" s="13" t="n">
        <v>-0.009528</v>
      </c>
      <c r="DG680" s="13" t="n">
        <v>-0.009615</v>
      </c>
      <c r="DH680" s="13" t="n">
        <v>0.11257</v>
      </c>
      <c r="DI680" s="13" t="n">
        <v>-0.067704</v>
      </c>
      <c r="DJ680" s="13" t="n">
        <v>0.025424</v>
      </c>
      <c r="DK680" s="13" t="n">
        <v>-0.042389</v>
      </c>
      <c r="DL680" s="13" t="n">
        <v>-0.072074</v>
      </c>
      <c r="DV680" s="13" t="n">
        <v>0.066273</v>
      </c>
      <c r="DW680" s="13" t="n">
        <v>0.082058</v>
      </c>
      <c r="DX680" s="13" t="n">
        <v>0.104681</v>
      </c>
      <c r="DY680" s="13" t="n">
        <v>0.087232</v>
      </c>
      <c r="DZ680" s="13" t="n">
        <v>0.018575</v>
      </c>
      <c r="EA680" s="13" t="n">
        <v>0.064895</v>
      </c>
      <c r="EB680" s="13" t="n">
        <v>-0.004041</v>
      </c>
      <c r="EC680" s="13" t="n">
        <v>-0.062834</v>
      </c>
      <c r="ED680" s="13" t="n">
        <v>0.023676</v>
      </c>
      <c r="EE680" s="13" t="n">
        <v>0.038432</v>
      </c>
      <c r="EF680" s="13" t="n">
        <v>0.027954</v>
      </c>
      <c r="EG680" s="13" t="n">
        <v>-0.042826</v>
      </c>
      <c r="EH680" s="13" t="n">
        <v>0.047521</v>
      </c>
      <c r="EI680" s="13" t="n">
        <v>0.005107</v>
      </c>
      <c r="EJ680" s="13" t="n">
        <v>0.031754</v>
      </c>
      <c r="EK680" s="13" t="n">
        <v>0.002859</v>
      </c>
      <c r="EL680" s="13" t="n">
        <v>-0.064882</v>
      </c>
      <c r="EM680" s="13" t="n">
        <v>0.048428</v>
      </c>
      <c r="EN680" s="13" t="n">
        <v>-0.118309</v>
      </c>
      <c r="EO680" s="13" t="n">
        <v>0.088304</v>
      </c>
      <c r="EP680" s="13" t="n">
        <v>-0.01777</v>
      </c>
      <c r="EQ680" s="13" t="n">
        <v>-0.107483</v>
      </c>
      <c r="ER680" s="13" t="n">
        <v>0.153918</v>
      </c>
      <c r="ES680" s="13" t="n">
        <v>0.014489</v>
      </c>
      <c r="ET680" s="13" t="n">
        <v>-0.056602</v>
      </c>
      <c r="EU680" s="13" t="n">
        <v>0.077091</v>
      </c>
      <c r="EV680" s="13" t="n">
        <v>-0.018164</v>
      </c>
      <c r="EW680" s="13" t="n">
        <v>-0.10622</v>
      </c>
      <c r="EX680" s="13" t="n">
        <v>-0.03736</v>
      </c>
      <c r="EY680" s="13" t="n">
        <v>-0.047588</v>
      </c>
      <c r="EZ680" s="13" t="n">
        <v>0.085889</v>
      </c>
      <c r="FA680" s="13" t="n">
        <v>0.103458</v>
      </c>
      <c r="FB680" s="13" t="n">
        <v>-0.027839</v>
      </c>
      <c r="FC680" s="13" t="n">
        <v>-0.069414</v>
      </c>
      <c r="FD680" s="13" t="n">
        <v>-0.078196</v>
      </c>
      <c r="FE680" s="13" t="n">
        <v>0.117579</v>
      </c>
      <c r="FF680" s="13" t="n">
        <v>0.155973</v>
      </c>
      <c r="FG680" s="13" t="n">
        <v>-0.059929</v>
      </c>
      <c r="FH680" s="13" t="n">
        <v>0.0096</v>
      </c>
      <c r="FI680" s="13" t="n">
        <v>0.049697</v>
      </c>
      <c r="FJ680" s="13" t="n">
        <v>-0.073271</v>
      </c>
      <c r="FK680" s="13" t="n">
        <v>0.057942</v>
      </c>
      <c r="FL680" s="13" t="n">
        <v>-0.038418</v>
      </c>
      <c r="FM680" s="13" t="n">
        <v>0.151899</v>
      </c>
      <c r="FN680" s="13" t="n">
        <v>-0.021682</v>
      </c>
      <c r="FO680" s="13" t="n">
        <v>-0.00605</v>
      </c>
      <c r="FP680" s="13" t="n">
        <v>-0.013066</v>
      </c>
      <c r="FQ680" s="13" t="n">
        <v>0.118278</v>
      </c>
      <c r="FR680" s="13" t="n">
        <v>-0.07173</v>
      </c>
      <c r="FS680" s="13" t="n">
        <v>0.015888</v>
      </c>
      <c r="FT680" s="13" t="n">
        <v>-0.041501</v>
      </c>
      <c r="FU680" s="13" t="n">
        <v>-0.079441</v>
      </c>
    </row>
    <row r="681" customFormat="false" ht="15" hidden="false" customHeight="false" outlineLevel="0" collapsed="false">
      <c r="B681" s="8" t="str">
        <f aca="false">Deals!B681</f>
        <v>Helios Technologies, Inc.</v>
      </c>
      <c r="C681" s="12" t="n">
        <v>1</v>
      </c>
      <c r="D681" s="13" t="n">
        <v>0.08247</v>
      </c>
      <c r="E681" s="13" t="n">
        <v>0.025333</v>
      </c>
      <c r="F681" s="13" t="n">
        <v>0.1989</v>
      </c>
      <c r="G681" s="13" t="n">
        <v>0.11422</v>
      </c>
      <c r="H681" s="13" t="n">
        <v>-0.008097</v>
      </c>
      <c r="I681" s="13" t="n">
        <v>-0.017017</v>
      </c>
      <c r="J681" s="13" t="n">
        <v>0.098522</v>
      </c>
      <c r="K681" s="13" t="n">
        <v>0.035874</v>
      </c>
      <c r="L681" s="13" t="n">
        <v>0.009524</v>
      </c>
      <c r="M681" s="13" t="n">
        <v>0.006003</v>
      </c>
      <c r="N681" s="13" t="n">
        <v>0.109974</v>
      </c>
      <c r="O681" s="13" t="n">
        <v>0.101922</v>
      </c>
      <c r="P681" s="13" t="n">
        <v>0.048241</v>
      </c>
      <c r="Q681" s="13" t="n">
        <v>-0.270514</v>
      </c>
      <c r="R681" s="13" t="n">
        <v>0.023229</v>
      </c>
      <c r="S681" s="13" t="n">
        <v>0.023466</v>
      </c>
      <c r="T681" s="13" t="n">
        <v>-0.161745</v>
      </c>
      <c r="U681" s="13" t="n">
        <v>0.018458</v>
      </c>
      <c r="V681" s="13" t="n">
        <v>-0.031716</v>
      </c>
      <c r="W681" s="13" t="n">
        <v>0.038792</v>
      </c>
      <c r="X681" s="13" t="n">
        <v>-0.206335</v>
      </c>
      <c r="Y681" s="13" t="n">
        <v>-0.073599</v>
      </c>
      <c r="Z681" s="13" t="n">
        <v>0.122134</v>
      </c>
      <c r="AA681" s="13" t="n">
        <v>-0.069677</v>
      </c>
      <c r="AB681" s="13" t="n">
        <v>0.032234</v>
      </c>
      <c r="AC681" s="13" t="n">
        <v>0.213997</v>
      </c>
      <c r="AD681" s="13" t="n">
        <v>0.026364</v>
      </c>
      <c r="AE681" s="13" t="n">
        <v>-0.034544</v>
      </c>
      <c r="AF681" s="13" t="n">
        <v>-0.079052</v>
      </c>
      <c r="AG681" s="13" t="n">
        <v>-0.177752</v>
      </c>
      <c r="AH681" s="13" t="n">
        <v>0.336502</v>
      </c>
      <c r="AI681" s="13" t="n">
        <v>-0.042366</v>
      </c>
      <c r="AJ681" s="13" t="n">
        <v>-0.084177</v>
      </c>
      <c r="AK681" s="13" t="n">
        <v>-0.041465</v>
      </c>
      <c r="AL681" s="13" t="n">
        <v>-0.06615</v>
      </c>
      <c r="AM681" s="13" t="n">
        <v>-0.257927</v>
      </c>
      <c r="AN681" s="13" t="n">
        <v>0.181605</v>
      </c>
      <c r="AO681" s="13" t="n">
        <v>-0.088203</v>
      </c>
      <c r="AP681" s="13" t="n">
        <v>0.070044</v>
      </c>
      <c r="AQ681" s="13" t="n">
        <v>0.012231</v>
      </c>
      <c r="AR681" s="13" t="n">
        <v>0.011188</v>
      </c>
      <c r="AS681" s="13" t="n">
        <v>0.110421</v>
      </c>
      <c r="AT681" s="13" t="n">
        <v>-0.046526</v>
      </c>
      <c r="AU681" s="13" t="n">
        <v>-0.037696</v>
      </c>
      <c r="AV681" s="13" t="n">
        <v>-0.038303</v>
      </c>
      <c r="AW681" s="13" t="n">
        <v>0.07943</v>
      </c>
      <c r="AX681" s="13" t="n">
        <v>-0.031027</v>
      </c>
      <c r="AY681" s="13" t="n">
        <v>0.134186</v>
      </c>
      <c r="AZ681" s="13" t="n">
        <v>-0.146789</v>
      </c>
      <c r="BA681" s="13" t="n">
        <v>0.001344</v>
      </c>
      <c r="BB681" s="13" t="n">
        <v>-0.115669</v>
      </c>
      <c r="BC681" s="13" t="n">
        <v>-0.186565</v>
      </c>
      <c r="BM681" s="13" t="n">
        <v>0.08958</v>
      </c>
      <c r="BN681" s="13" t="n">
        <v>0.077042</v>
      </c>
      <c r="BO681" s="13" t="n">
        <v>0.09566</v>
      </c>
      <c r="BP681" s="13" t="n">
        <v>0.02182</v>
      </c>
      <c r="BQ681" s="13" t="n">
        <v>0.023396</v>
      </c>
      <c r="BR681" s="13" t="n">
        <v>0.011055</v>
      </c>
      <c r="BS681" s="13" t="n">
        <v>0.012853</v>
      </c>
      <c r="BT681" s="13" t="n">
        <v>-0.018155</v>
      </c>
      <c r="BU681" s="13" t="n">
        <v>0.013589</v>
      </c>
      <c r="BV681" s="13" t="n">
        <v>-0.034063</v>
      </c>
      <c r="BW681" s="13" t="n">
        <v>0.039859</v>
      </c>
      <c r="BX681" s="13" t="n">
        <v>0.0057</v>
      </c>
      <c r="BY681" s="13" t="n">
        <v>0.0589</v>
      </c>
      <c r="BZ681" s="13" t="n">
        <v>-0.095829</v>
      </c>
      <c r="CA681" s="13" t="n">
        <v>0.005483</v>
      </c>
      <c r="CB681" s="13" t="n">
        <v>0.017931</v>
      </c>
      <c r="CC681" s="13" t="n">
        <v>-0.080424</v>
      </c>
      <c r="CD681" s="13" t="n">
        <v>0.023442</v>
      </c>
      <c r="CE681" s="13" t="n">
        <v>-0.072115</v>
      </c>
      <c r="CF681" s="13" t="n">
        <v>0.115972</v>
      </c>
      <c r="CG681" s="13" t="n">
        <v>-0.044554</v>
      </c>
      <c r="CH681" s="13" t="n">
        <v>-0.114803</v>
      </c>
      <c r="CI681" s="13" t="n">
        <v>0.104466</v>
      </c>
      <c r="CJ681" s="13" t="n">
        <v>0.004422</v>
      </c>
      <c r="CK681" s="13" t="n">
        <v>-0.070133</v>
      </c>
      <c r="CL681" s="13" t="n">
        <v>0.1231</v>
      </c>
      <c r="CM681" s="13" t="n">
        <v>-0.00465</v>
      </c>
      <c r="CN681" s="13" t="n">
        <v>-0.032965</v>
      </c>
      <c r="CO681" s="13" t="n">
        <v>-0.032649</v>
      </c>
      <c r="CP681" s="13" t="n">
        <v>0.019558</v>
      </c>
      <c r="CQ681" s="13" t="n">
        <v>0.091615</v>
      </c>
      <c r="CR681" s="13" t="n">
        <v>0.061544</v>
      </c>
      <c r="CS681" s="13" t="n">
        <v>-0.036861</v>
      </c>
      <c r="CT681" s="13" t="n">
        <v>-0.046311</v>
      </c>
      <c r="CU681" s="13" t="n">
        <v>-0.069716</v>
      </c>
      <c r="CV681" s="13" t="n">
        <v>0.086093</v>
      </c>
      <c r="CW681" s="13" t="n">
        <v>0.108974</v>
      </c>
      <c r="CX681" s="13" t="n">
        <v>-0.035745</v>
      </c>
      <c r="CY681" s="13" t="n">
        <v>0.06812</v>
      </c>
      <c r="CZ681" s="13" t="n">
        <v>0.025352</v>
      </c>
      <c r="DA681" s="13" t="n">
        <v>-0.065718</v>
      </c>
      <c r="DB681" s="13" t="n">
        <v>0.052673</v>
      </c>
      <c r="DC681" s="13" t="n">
        <v>-0.021843</v>
      </c>
      <c r="DD681" s="13" t="n">
        <v>0.098444</v>
      </c>
      <c r="DE681" s="13" t="n">
        <v>-0.036221</v>
      </c>
      <c r="DF681" s="13" t="n">
        <v>0.009113</v>
      </c>
      <c r="DG681" s="13" t="n">
        <v>-0.032464</v>
      </c>
      <c r="DH681" s="13" t="n">
        <v>0.108871</v>
      </c>
      <c r="DI681" s="13" t="n">
        <v>-0.087427</v>
      </c>
      <c r="DJ681" s="13" t="n">
        <v>0.036021</v>
      </c>
      <c r="DK681" s="13" t="n">
        <v>-0.082942</v>
      </c>
      <c r="DL681" s="13" t="n">
        <v>-0.084026</v>
      </c>
      <c r="DV681" s="13" t="n">
        <v>0.097805</v>
      </c>
      <c r="DW681" s="13" t="n">
        <v>0.082572</v>
      </c>
      <c r="DX681" s="13" t="n">
        <v>0.092176</v>
      </c>
      <c r="DY681" s="13" t="n">
        <v>0.032457</v>
      </c>
      <c r="DZ681" s="13" t="n">
        <v>0.023833</v>
      </c>
      <c r="EA681" s="13" t="n">
        <v>0.016413</v>
      </c>
      <c r="EB681" s="13" t="n">
        <v>0.003494</v>
      </c>
      <c r="EC681" s="13" t="n">
        <v>-0.023492</v>
      </c>
      <c r="ED681" s="13" t="n">
        <v>0.010659</v>
      </c>
      <c r="EE681" s="13" t="n">
        <v>-0.035282</v>
      </c>
      <c r="EF681" s="13" t="n">
        <v>0.041156</v>
      </c>
      <c r="EG681" s="13" t="n">
        <v>-0.003587</v>
      </c>
      <c r="EH681" s="13" t="n">
        <v>0.054826</v>
      </c>
      <c r="EI681" s="13" t="n">
        <v>-0.097752</v>
      </c>
      <c r="EJ681" s="13" t="n">
        <v>0.003239</v>
      </c>
      <c r="EK681" s="13" t="n">
        <v>0.007621</v>
      </c>
      <c r="EL681" s="13" t="n">
        <v>-0.080781</v>
      </c>
      <c r="EM681" s="13" t="n">
        <v>0.012501</v>
      </c>
      <c r="EN681" s="13" t="n">
        <v>-0.060414</v>
      </c>
      <c r="EO681" s="13" t="n">
        <v>0.113842</v>
      </c>
      <c r="EP681" s="13" t="n">
        <v>-0.039008</v>
      </c>
      <c r="EQ681" s="13" t="n">
        <v>-0.119468</v>
      </c>
      <c r="ER681" s="13" t="n">
        <v>0.105606</v>
      </c>
      <c r="ES681" s="13" t="n">
        <v>0.003522</v>
      </c>
      <c r="ET681" s="13" t="n">
        <v>-0.065539</v>
      </c>
      <c r="EU681" s="13" t="n">
        <v>0.134282</v>
      </c>
      <c r="EV681" s="13" t="n">
        <v>-0.02221</v>
      </c>
      <c r="EW681" s="13" t="n">
        <v>-0.049024</v>
      </c>
      <c r="EX681" s="13" t="n">
        <v>-0.025935</v>
      </c>
      <c r="EY681" s="13" t="n">
        <v>0.015862</v>
      </c>
      <c r="EZ681" s="13" t="n">
        <v>0.096287</v>
      </c>
      <c r="FA681" s="13" t="n">
        <v>0.061646</v>
      </c>
      <c r="FB681" s="13" t="n">
        <v>-0.040878</v>
      </c>
      <c r="FC681" s="13" t="n">
        <v>-0.054465</v>
      </c>
      <c r="FD681" s="13" t="n">
        <v>-0.078234</v>
      </c>
      <c r="FE681" s="13" t="n">
        <v>0.101981</v>
      </c>
      <c r="FF681" s="13" t="n">
        <v>0.125443</v>
      </c>
      <c r="FG681" s="13" t="n">
        <v>-0.045067</v>
      </c>
      <c r="FH681" s="13" t="n">
        <v>0.078133</v>
      </c>
      <c r="FI681" s="13" t="n">
        <v>0.031478</v>
      </c>
      <c r="FJ681" s="13" t="n">
        <v>-0.080992</v>
      </c>
      <c r="FK681" s="13" t="n">
        <v>0.054415</v>
      </c>
      <c r="FL681" s="13" t="n">
        <v>-0.025984</v>
      </c>
      <c r="FM681" s="13" t="n">
        <v>0.100317</v>
      </c>
      <c r="FN681" s="13" t="n">
        <v>-0.040457</v>
      </c>
      <c r="FO681" s="13" t="n">
        <v>0.012299</v>
      </c>
      <c r="FP681" s="13" t="n">
        <v>-0.028165</v>
      </c>
      <c r="FQ681" s="13" t="n">
        <v>0.103669</v>
      </c>
      <c r="FR681" s="13" t="n">
        <v>-0.083363</v>
      </c>
      <c r="FS681" s="13" t="n">
        <v>0.030766</v>
      </c>
      <c r="FT681" s="13" t="n">
        <v>-0.088055</v>
      </c>
      <c r="FU681" s="13" t="n">
        <v>-0.091066</v>
      </c>
    </row>
    <row r="682" customFormat="false" ht="15" hidden="false" customHeight="false" outlineLevel="0" collapsed="false">
      <c r="B682" s="8" t="str">
        <f aca="false">Deals!B682</f>
        <v>KAR Auction Services, Inc.</v>
      </c>
      <c r="C682" s="12" t="n">
        <v>1</v>
      </c>
      <c r="D682" s="13" t="n">
        <v>0.031025</v>
      </c>
      <c r="E682" s="13" t="n">
        <v>-0.00806</v>
      </c>
      <c r="F682" s="13" t="n">
        <v>-0.246479</v>
      </c>
      <c r="G682" s="13" t="n">
        <v>0.078361</v>
      </c>
      <c r="H682" s="13" t="n">
        <v>-0.000667</v>
      </c>
      <c r="I682" s="13" t="n">
        <v>0.196798</v>
      </c>
      <c r="J682" s="13" t="n">
        <v>-0.021739</v>
      </c>
      <c r="K682" s="13" t="n">
        <v>-0.060969</v>
      </c>
      <c r="L682" s="13" t="n">
        <v>0.026092</v>
      </c>
      <c r="M682" s="13" t="n">
        <v>-0.030751</v>
      </c>
      <c r="N682" s="13" t="n">
        <v>-0.104942</v>
      </c>
      <c r="O682" s="13" t="n">
        <v>0.021813</v>
      </c>
      <c r="P682" s="13" t="n">
        <v>0.042028</v>
      </c>
      <c r="Q682" s="13" t="n">
        <v>-0.089629</v>
      </c>
      <c r="R682" s="13" t="n">
        <v>0.298172</v>
      </c>
      <c r="S682" s="13" t="n">
        <v>-0.02221</v>
      </c>
      <c r="T682" s="13" t="n">
        <v>-0.187812</v>
      </c>
      <c r="U682" s="13" t="n">
        <v>0.089359</v>
      </c>
      <c r="V682" s="13" t="n">
        <v>-0.075141</v>
      </c>
      <c r="W682" s="13" t="n">
        <v>0.157752</v>
      </c>
      <c r="X682" s="13" t="n">
        <v>-0.146199</v>
      </c>
      <c r="Y682" s="13" t="n">
        <v>-0.234932</v>
      </c>
      <c r="Z682" s="13" t="n">
        <v>0.300806</v>
      </c>
      <c r="AA682" s="13" t="n">
        <v>-0.05437</v>
      </c>
      <c r="AB682" s="13" t="n">
        <v>-0.050218</v>
      </c>
      <c r="AC682" s="13" t="n">
        <v>0.115709</v>
      </c>
      <c r="AD682" s="13" t="n">
        <v>-0.018544</v>
      </c>
      <c r="AE682" s="13" t="n">
        <v>-0.042687</v>
      </c>
      <c r="AF682" s="13" t="n">
        <v>-0.010234</v>
      </c>
      <c r="AG682" s="13" t="n">
        <v>0.109306</v>
      </c>
      <c r="AH682" s="13" t="n">
        <v>0.013316</v>
      </c>
      <c r="AI682" s="13" t="n">
        <v>0.031537</v>
      </c>
      <c r="AJ682" s="13" t="n">
        <v>-0.005732</v>
      </c>
      <c r="AK682" s="13" t="n">
        <v>-0.044202</v>
      </c>
      <c r="AL682" s="13" t="n">
        <v>-0.099866</v>
      </c>
      <c r="AM682" s="13" t="n">
        <v>0.088608</v>
      </c>
      <c r="AN682" s="13" t="n">
        <v>0.012996</v>
      </c>
      <c r="AO682" s="13" t="n">
        <v>-0.049291</v>
      </c>
      <c r="AP682" s="13" t="n">
        <v>0.084517</v>
      </c>
      <c r="AQ682" s="13" t="n">
        <v>0.13294</v>
      </c>
      <c r="AR682" s="13" t="n">
        <v>-0.006936</v>
      </c>
      <c r="AS682" s="13" t="n">
        <v>0.004075</v>
      </c>
      <c r="AT682" s="13" t="n">
        <v>-0.038261</v>
      </c>
      <c r="AU682" s="13" t="n">
        <v>0.077758</v>
      </c>
      <c r="AV682" s="13" t="n">
        <v>-0.030761</v>
      </c>
      <c r="AW682" s="13" t="n">
        <v>-0.025967</v>
      </c>
      <c r="AX682" s="13" t="n">
        <v>-0.063981</v>
      </c>
      <c r="AY682" s="13" t="n">
        <v>0.278481</v>
      </c>
      <c r="AZ682" s="13" t="n">
        <v>-0.017822</v>
      </c>
      <c r="BA682" s="13" t="n">
        <v>0.02369</v>
      </c>
      <c r="BB682" s="13" t="n">
        <v>0.097981</v>
      </c>
      <c r="BC682" s="13" t="n">
        <v>-0.135426</v>
      </c>
      <c r="BM682" s="13" t="n">
        <v>0.086023</v>
      </c>
      <c r="BN682" s="13" t="n">
        <v>0.018859</v>
      </c>
      <c r="BO682" s="13" t="n">
        <v>0.124743</v>
      </c>
      <c r="BP682" s="13" t="n">
        <v>0.062936</v>
      </c>
      <c r="BQ682" s="13" t="n">
        <v>0.022207</v>
      </c>
      <c r="BR682" s="13" t="n">
        <v>0.019771</v>
      </c>
      <c r="BS682" s="13" t="n">
        <v>-0.032132</v>
      </c>
      <c r="BT682" s="13" t="n">
        <v>-0.009893</v>
      </c>
      <c r="BU682" s="13" t="n">
        <v>0.018473</v>
      </c>
      <c r="BV682" s="13" t="n">
        <v>-0.048492</v>
      </c>
      <c r="BW682" s="13" t="n">
        <v>0.039037</v>
      </c>
      <c r="BX682" s="13" t="n">
        <v>-0.024358</v>
      </c>
      <c r="BY682" s="13" t="n">
        <v>0.052503</v>
      </c>
      <c r="BZ682" s="13" t="n">
        <v>-0.039308</v>
      </c>
      <c r="CA682" s="13" t="n">
        <v>-0.002388</v>
      </c>
      <c r="CB682" s="13" t="n">
        <v>0.003781</v>
      </c>
      <c r="CC682" s="13" t="n">
        <v>-0.066351</v>
      </c>
      <c r="CD682" s="13" t="n">
        <v>0.042167</v>
      </c>
      <c r="CE682" s="13" t="n">
        <v>-0.106721</v>
      </c>
      <c r="CF682" s="13" t="n">
        <v>0.07714</v>
      </c>
      <c r="CG682" s="13" t="n">
        <v>-0.017984</v>
      </c>
      <c r="CH682" s="13" t="n">
        <v>-0.102042</v>
      </c>
      <c r="CI682" s="13" t="n">
        <v>0.144777</v>
      </c>
      <c r="CJ682" s="13" t="n">
        <v>0.068711</v>
      </c>
      <c r="CK682" s="13" t="n">
        <v>-0.067906</v>
      </c>
      <c r="CL682" s="13" t="n">
        <v>0.076853</v>
      </c>
      <c r="CM682" s="13" t="n">
        <v>-0.016453</v>
      </c>
      <c r="CN682" s="13" t="n">
        <v>-0.046464</v>
      </c>
      <c r="CO682" s="13" t="n">
        <v>-0.012823</v>
      </c>
      <c r="CP682" s="13" t="n">
        <v>-0.036533</v>
      </c>
      <c r="CQ682" s="13" t="n">
        <v>0.091363</v>
      </c>
      <c r="CR682" s="13" t="n">
        <v>0.086874</v>
      </c>
      <c r="CS682" s="13" t="n">
        <v>-0.065287</v>
      </c>
      <c r="CT682" s="13" t="n">
        <v>-0.051739</v>
      </c>
      <c r="CU682" s="13" t="n">
        <v>-0.047857</v>
      </c>
      <c r="CV682" s="13" t="n">
        <v>0.112489</v>
      </c>
      <c r="CW682" s="13" t="n">
        <v>0.122413</v>
      </c>
      <c r="CX682" s="13" t="n">
        <v>-0.034258</v>
      </c>
      <c r="CY682" s="13" t="n">
        <v>0.016457</v>
      </c>
      <c r="CZ682" s="13" t="n">
        <v>0.046139</v>
      </c>
      <c r="DA682" s="13" t="n">
        <v>-0.064626</v>
      </c>
      <c r="DB682" s="13" t="n">
        <v>0.053275</v>
      </c>
      <c r="DC682" s="13" t="n">
        <v>-0.027688</v>
      </c>
      <c r="DD682" s="13" t="n">
        <v>0.104114</v>
      </c>
      <c r="DE682" s="13" t="n">
        <v>-0.013943</v>
      </c>
      <c r="DF682" s="13" t="n">
        <v>0.000766</v>
      </c>
      <c r="DG682" s="13" t="n">
        <v>-0.013824</v>
      </c>
      <c r="DH682" s="13" t="n">
        <v>0.097792</v>
      </c>
      <c r="DI682" s="13" t="n">
        <v>-0.089497</v>
      </c>
      <c r="DJ682" s="13" t="n">
        <v>0.027332</v>
      </c>
      <c r="DK682" s="13" t="n">
        <v>-0.027759</v>
      </c>
      <c r="DL682" s="13" t="n">
        <v>-0.055594</v>
      </c>
      <c r="DV682" s="13" t="n">
        <v>0.081255</v>
      </c>
      <c r="DW682" s="13" t="n">
        <v>0.019686</v>
      </c>
      <c r="DX682" s="13" t="n">
        <v>0.117689</v>
      </c>
      <c r="DY682" s="13" t="n">
        <v>0.06659</v>
      </c>
      <c r="DZ682" s="13" t="n">
        <v>0.01446</v>
      </c>
      <c r="EA682" s="13" t="n">
        <v>0.023615</v>
      </c>
      <c r="EB682" s="13" t="n">
        <v>-0.030644</v>
      </c>
      <c r="EC682" s="13" t="n">
        <v>-0.01229</v>
      </c>
      <c r="ED682" s="13" t="n">
        <v>0.017278</v>
      </c>
      <c r="EE682" s="13" t="n">
        <v>-0.052903</v>
      </c>
      <c r="EF682" s="13" t="n">
        <v>0.033634</v>
      </c>
      <c r="EG682" s="13" t="n">
        <v>-0.018818</v>
      </c>
      <c r="EH682" s="13" t="n">
        <v>0.04535</v>
      </c>
      <c r="EI682" s="13" t="n">
        <v>-0.035218</v>
      </c>
      <c r="EJ682" s="13" t="n">
        <v>-0.007035</v>
      </c>
      <c r="EK682" s="13" t="n">
        <v>0.004345</v>
      </c>
      <c r="EL682" s="13" t="n">
        <v>-0.071522</v>
      </c>
      <c r="EM682" s="13" t="n">
        <v>0.033714</v>
      </c>
      <c r="EN682" s="13" t="n">
        <v>-0.118202</v>
      </c>
      <c r="EO682" s="13" t="n">
        <v>0.082529</v>
      </c>
      <c r="EP682" s="13" t="n">
        <v>-0.019642</v>
      </c>
      <c r="EQ682" s="13" t="n">
        <v>-0.100677</v>
      </c>
      <c r="ER682" s="13" t="n">
        <v>0.152502</v>
      </c>
      <c r="ES682" s="13" t="n">
        <v>0.068526</v>
      </c>
      <c r="ET682" s="13" t="n">
        <v>-0.064298</v>
      </c>
      <c r="EU682" s="13" t="n">
        <v>0.076842</v>
      </c>
      <c r="EV682" s="13" t="n">
        <v>-0.009427</v>
      </c>
      <c r="EW682" s="13" t="n">
        <v>-0.050456</v>
      </c>
      <c r="EX682" s="13" t="n">
        <v>-0.013969</v>
      </c>
      <c r="EY682" s="13" t="n">
        <v>-0.037495</v>
      </c>
      <c r="EZ682" s="13" t="n">
        <v>0.092045</v>
      </c>
      <c r="FA682" s="13" t="n">
        <v>0.08631</v>
      </c>
      <c r="FB682" s="13" t="n">
        <v>-0.06023</v>
      </c>
      <c r="FC682" s="13" t="n">
        <v>-0.056655</v>
      </c>
      <c r="FD682" s="13" t="n">
        <v>-0.047128</v>
      </c>
      <c r="FE682" s="13" t="n">
        <v>0.118415</v>
      </c>
      <c r="FF682" s="13" t="n">
        <v>0.124417</v>
      </c>
      <c r="FG682" s="13" t="n">
        <v>-0.041467</v>
      </c>
      <c r="FH682" s="13" t="n">
        <v>0.01738</v>
      </c>
      <c r="FI682" s="13" t="n">
        <v>0.042759</v>
      </c>
      <c r="FJ682" s="13" t="n">
        <v>-0.063393</v>
      </c>
      <c r="FK682" s="13" t="n">
        <v>0.055185</v>
      </c>
      <c r="FL682" s="13" t="n">
        <v>-0.031237</v>
      </c>
      <c r="FM682" s="13" t="n">
        <v>0.107288</v>
      </c>
      <c r="FN682" s="13" t="n">
        <v>-0.014896</v>
      </c>
      <c r="FO682" s="13" t="n">
        <v>0.002511</v>
      </c>
      <c r="FP682" s="13" t="n">
        <v>-0.016107</v>
      </c>
      <c r="FQ682" s="13" t="n">
        <v>0.097455</v>
      </c>
      <c r="FR682" s="13" t="n">
        <v>-0.08821</v>
      </c>
      <c r="FS682" s="13" t="n">
        <v>0.022448</v>
      </c>
      <c r="FT682" s="13" t="n">
        <v>-0.029876</v>
      </c>
      <c r="FU682" s="13" t="n">
        <v>-0.045354</v>
      </c>
    </row>
    <row r="683" customFormat="false" ht="15" hidden="false" customHeight="false" outlineLevel="0" collapsed="false">
      <c r="B683" s="8" t="str">
        <f aca="false">Deals!B683</f>
        <v>Tenet Healthcare Corp</v>
      </c>
      <c r="C683" s="12" t="n">
        <v>1</v>
      </c>
      <c r="D683" s="13" t="n">
        <v>0.183822</v>
      </c>
      <c r="E683" s="13" t="n">
        <v>0.079331</v>
      </c>
      <c r="F683" s="13" t="n">
        <v>0.019208</v>
      </c>
      <c r="G683" s="13" t="n">
        <v>0.139615</v>
      </c>
      <c r="H683" s="13" t="n">
        <v>0.129092</v>
      </c>
      <c r="I683" s="13" t="n">
        <v>0.001196</v>
      </c>
      <c r="J683" s="13" t="n">
        <v>0.072399</v>
      </c>
      <c r="K683" s="13" t="n">
        <v>0.048859</v>
      </c>
      <c r="L683" s="13" t="n">
        <v>-0.118248</v>
      </c>
      <c r="M683" s="13" t="n">
        <v>0.078567</v>
      </c>
      <c r="N683" s="13" t="n">
        <v>0.016885</v>
      </c>
      <c r="O683" s="13" t="n">
        <v>0.121037</v>
      </c>
      <c r="P683" s="13" t="n">
        <v>-0.092667</v>
      </c>
      <c r="Q683" s="13" t="n">
        <v>0.160146</v>
      </c>
      <c r="R683" s="13" t="n">
        <v>-0.000349</v>
      </c>
      <c r="S683" s="13" t="n">
        <v>-0.156468</v>
      </c>
      <c r="T683" s="13" t="n">
        <v>-0.107571</v>
      </c>
      <c r="U683" s="13" t="n">
        <v>-0.187761</v>
      </c>
      <c r="V683" s="13" t="n">
        <v>0.257991</v>
      </c>
      <c r="W683" s="13" t="n">
        <v>-0.145493</v>
      </c>
      <c r="X683" s="13" t="n">
        <v>-0.08708</v>
      </c>
      <c r="Y683" s="13" t="n">
        <v>-0.139977</v>
      </c>
      <c r="Z683" s="13" t="n">
        <v>0.041028</v>
      </c>
      <c r="AA683" s="13" t="n">
        <v>0.056518</v>
      </c>
      <c r="AB683" s="13" t="n">
        <v>0.124206</v>
      </c>
      <c r="AC683" s="13" t="n">
        <v>0.067092</v>
      </c>
      <c r="AD683" s="13" t="n">
        <v>0.015206</v>
      </c>
      <c r="AE683" s="13" t="n">
        <v>0.233928</v>
      </c>
      <c r="AF683" s="13" t="n">
        <v>-0.028914</v>
      </c>
      <c r="AG683" s="13" t="n">
        <v>0.142978</v>
      </c>
      <c r="AH683" s="13" t="n">
        <v>-0.081715</v>
      </c>
      <c r="AI683" s="13" t="n">
        <v>0.03787</v>
      </c>
      <c r="AJ683" s="13" t="n">
        <v>-0.150464</v>
      </c>
      <c r="AK683" s="13" t="n">
        <v>-0.185005</v>
      </c>
      <c r="AL683" s="13" t="n">
        <v>0.285102</v>
      </c>
      <c r="AM683" s="13" t="n">
        <v>0.095059</v>
      </c>
      <c r="AN683" s="13" t="n">
        <v>0.094879</v>
      </c>
      <c r="AO683" s="13" t="n">
        <v>0.124003</v>
      </c>
      <c r="AP683" s="13" t="n">
        <v>0.130215</v>
      </c>
      <c r="AQ683" s="13" t="n">
        <v>0.068309</v>
      </c>
      <c r="AR683" s="13" t="n">
        <v>0.204203</v>
      </c>
      <c r="AS683" s="13" t="n">
        <v>-0.016196</v>
      </c>
      <c r="AT683" s="13" t="n">
        <v>0.12531</v>
      </c>
      <c r="AU683" s="13" t="n">
        <v>0.107816</v>
      </c>
      <c r="AV683" s="13" t="n">
        <v>0.002171</v>
      </c>
      <c r="AW683" s="13" t="n">
        <v>-0.067268</v>
      </c>
      <c r="AX683" s="13" t="n">
        <v>-0.079603</v>
      </c>
      <c r="AY683" s="13" t="n">
        <v>-0.115293</v>
      </c>
      <c r="AZ683" s="13" t="n">
        <v>0.116137</v>
      </c>
      <c r="BA683" s="13" t="n">
        <v>-0.101498</v>
      </c>
      <c r="BB683" s="13" t="n">
        <v>0.062485</v>
      </c>
      <c r="BM683" s="13" t="n">
        <v>0.024415</v>
      </c>
      <c r="BN683" s="13" t="n">
        <v>-0.000483</v>
      </c>
      <c r="BO683" s="13" t="n">
        <v>-0.047837</v>
      </c>
      <c r="BP683" s="13" t="n">
        <v>0.02869</v>
      </c>
      <c r="BQ683" s="13" t="n">
        <v>-0.033421</v>
      </c>
      <c r="BR683" s="13" t="n">
        <v>0.054695</v>
      </c>
      <c r="BS683" s="13" t="n">
        <v>-0.02501</v>
      </c>
      <c r="BT683" s="13" t="n">
        <v>0.019022</v>
      </c>
      <c r="BU683" s="13" t="n">
        <v>-0.038561</v>
      </c>
      <c r="BV683" s="13" t="n">
        <v>0.046626</v>
      </c>
      <c r="BW683" s="13" t="n">
        <v>-0.08576</v>
      </c>
      <c r="BX683" s="13" t="n">
        <v>0.000968</v>
      </c>
      <c r="BY683" s="13" t="n">
        <v>-0.142109</v>
      </c>
      <c r="BZ683" s="13" t="n">
        <v>-0.007716</v>
      </c>
      <c r="CA683" s="13" t="n">
        <v>0.017833</v>
      </c>
      <c r="CB683" s="13" t="n">
        <v>-0.117955</v>
      </c>
      <c r="CC683" s="13" t="n">
        <v>-0.053077</v>
      </c>
      <c r="CD683" s="13" t="n">
        <v>-0.044319</v>
      </c>
      <c r="CE683" s="13" t="n">
        <v>0.116268</v>
      </c>
      <c r="CF683" s="13" t="n">
        <v>-0.038541</v>
      </c>
      <c r="CG683" s="13" t="n">
        <v>-0.088512</v>
      </c>
      <c r="CH683" s="13" t="n">
        <v>0.034639</v>
      </c>
      <c r="CI683" s="13" t="n">
        <v>0.031372</v>
      </c>
      <c r="CJ683" s="13" t="n">
        <v>-0.043533</v>
      </c>
      <c r="CK683" s="13" t="n">
        <v>0.106176</v>
      </c>
      <c r="CL683" s="13" t="n">
        <v>-0.003618</v>
      </c>
      <c r="CM683" s="13" t="n">
        <v>-0.008652</v>
      </c>
      <c r="CN683" s="13" t="n">
        <v>-0.032515</v>
      </c>
      <c r="CO683" s="13" t="n">
        <v>0.010489</v>
      </c>
      <c r="CP683" s="13" t="n">
        <v>0.068229</v>
      </c>
      <c r="CQ683" s="13" t="n">
        <v>0.053331</v>
      </c>
      <c r="CR683" s="13" t="n">
        <v>-0.053394</v>
      </c>
      <c r="CS683" s="13" t="n">
        <v>-0.058727</v>
      </c>
      <c r="CT683" s="13" t="n">
        <v>-0.073528</v>
      </c>
      <c r="CU683" s="13" t="n">
        <v>0.111124</v>
      </c>
      <c r="CV683" s="13" t="n">
        <v>0.103291</v>
      </c>
      <c r="CW683" s="13" t="n">
        <v>-0.042161</v>
      </c>
      <c r="CX683" s="13" t="n">
        <v>0.032515</v>
      </c>
      <c r="CY683" s="13" t="n">
        <v>0.006384</v>
      </c>
      <c r="CZ683" s="13" t="n">
        <v>-0.06286</v>
      </c>
      <c r="DA683" s="13" t="n">
        <v>0.046483</v>
      </c>
      <c r="DB683" s="13" t="n">
        <v>0.028059</v>
      </c>
      <c r="DC683" s="13" t="n">
        <v>0.064974</v>
      </c>
      <c r="DD683" s="13" t="n">
        <v>-0.001472</v>
      </c>
      <c r="DE683" s="13" t="n">
        <v>0.042635</v>
      </c>
      <c r="DF683" s="13" t="n">
        <v>-0.016588</v>
      </c>
      <c r="DG683" s="13" t="n">
        <v>0.102793</v>
      </c>
      <c r="DH683" s="13" t="n">
        <v>-0.079478</v>
      </c>
      <c r="DI683" s="13" t="n">
        <v>0.053794</v>
      </c>
      <c r="DJ683" s="13" t="n">
        <v>-0.056928</v>
      </c>
      <c r="DK683" s="13" t="n">
        <v>-0.07451</v>
      </c>
      <c r="DV683" s="13" t="n">
        <v>0.017059</v>
      </c>
      <c r="DW683" s="13" t="n">
        <v>0.021424</v>
      </c>
      <c r="DX683" s="13" t="n">
        <v>-0.036464</v>
      </c>
      <c r="DY683" s="13" t="n">
        <v>0.030769</v>
      </c>
      <c r="DZ683" s="13" t="n">
        <v>-0.028421</v>
      </c>
      <c r="EA683" s="13" t="n">
        <v>0.061708</v>
      </c>
      <c r="EB683" s="13" t="n">
        <v>-0.023545</v>
      </c>
      <c r="EC683" s="13" t="n">
        <v>0.015868</v>
      </c>
      <c r="ED683" s="13" t="n">
        <v>-0.039964</v>
      </c>
      <c r="EE683" s="13" t="n">
        <v>0.047113</v>
      </c>
      <c r="EF683" s="13" t="n">
        <v>-0.084736</v>
      </c>
      <c r="EG683" s="13" t="n">
        <v>-0.003415</v>
      </c>
      <c r="EH683" s="13" t="n">
        <v>-0.141596</v>
      </c>
      <c r="EI683" s="13" t="n">
        <v>-0.016339</v>
      </c>
      <c r="EJ683" s="13" t="n">
        <v>0.004296</v>
      </c>
      <c r="EK683" s="13" t="n">
        <v>-0.138311</v>
      </c>
      <c r="EL683" s="13" t="n">
        <v>-0.045222</v>
      </c>
      <c r="EM683" s="13" t="n">
        <v>-0.046504</v>
      </c>
      <c r="EN683" s="13" t="n">
        <v>0.116767</v>
      </c>
      <c r="EO683" s="13" t="n">
        <v>-0.030875</v>
      </c>
      <c r="EP683" s="13" t="n">
        <v>-0.092886</v>
      </c>
      <c r="EQ683" s="13" t="n">
        <v>0.038196</v>
      </c>
      <c r="ER683" s="13" t="n">
        <v>0.031364</v>
      </c>
      <c r="ES683" s="13" t="n">
        <v>-0.050589</v>
      </c>
      <c r="ET683" s="13" t="n">
        <v>0.12749</v>
      </c>
      <c r="EU683" s="13" t="n">
        <v>-0.008377</v>
      </c>
      <c r="EV683" s="13" t="n">
        <v>-0.018392</v>
      </c>
      <c r="EW683" s="13" t="n">
        <v>-0.031244</v>
      </c>
      <c r="EX683" s="13" t="n">
        <v>0.024876</v>
      </c>
      <c r="EY683" s="13" t="n">
        <v>0.074528</v>
      </c>
      <c r="EZ683" s="13" t="n">
        <v>0.058153</v>
      </c>
      <c r="FA683" s="13" t="n">
        <v>-0.055866</v>
      </c>
      <c r="FB683" s="13" t="n">
        <v>-0.061774</v>
      </c>
      <c r="FC683" s="13" t="n">
        <v>-0.07758</v>
      </c>
      <c r="FD683" s="13" t="n">
        <v>0.128905</v>
      </c>
      <c r="FE683" s="13" t="n">
        <v>0.115622</v>
      </c>
      <c r="FF683" s="13" t="n">
        <v>-0.04519</v>
      </c>
      <c r="FG683" s="13" t="n">
        <v>0.029184</v>
      </c>
      <c r="FH683" s="13" t="n">
        <v>0.003445</v>
      </c>
      <c r="FI683" s="13" t="n">
        <v>-0.066565</v>
      </c>
      <c r="FJ683" s="13" t="n">
        <v>0.07274</v>
      </c>
      <c r="FK683" s="13" t="n">
        <v>0.026772</v>
      </c>
      <c r="FL683" s="13" t="n">
        <v>0.068904</v>
      </c>
      <c r="FM683" s="13" t="n">
        <v>-0.001826</v>
      </c>
      <c r="FN683" s="13" t="n">
        <v>0.034451</v>
      </c>
      <c r="FO683" s="13" t="n">
        <v>-0.012354</v>
      </c>
      <c r="FP683" s="13" t="n">
        <v>0.129517</v>
      </c>
      <c r="FQ683" s="13" t="n">
        <v>-0.079792</v>
      </c>
      <c r="FR683" s="13" t="n">
        <v>0.048261</v>
      </c>
      <c r="FS683" s="13" t="n">
        <v>-0.057773</v>
      </c>
      <c r="FT683" s="13" t="n">
        <v>-0.075988</v>
      </c>
    </row>
    <row r="684" customFormat="false" ht="15" hidden="false" customHeight="false" outlineLevel="0" collapsed="false">
      <c r="B684" s="8" t="str">
        <f aca="false">Deals!B684</f>
        <v>ACCO Brands Corporation</v>
      </c>
      <c r="C684" s="12" t="n">
        <v>1</v>
      </c>
      <c r="D684" s="13" t="n">
        <v>-0.042604</v>
      </c>
      <c r="E684" s="13" t="n">
        <v>0.001236</v>
      </c>
      <c r="F684" s="13" t="n">
        <v>0.05</v>
      </c>
      <c r="G684" s="13" t="n">
        <v>0.016588</v>
      </c>
      <c r="H684" s="13" t="n">
        <v>0.069347</v>
      </c>
      <c r="I684" s="13" t="n">
        <v>-0.052689</v>
      </c>
      <c r="J684" s="13" t="n">
        <v>0.035921</v>
      </c>
      <c r="K684" s="13" t="n">
        <v>0.055369</v>
      </c>
      <c r="L684" s="13" t="n">
        <v>-0.083244</v>
      </c>
      <c r="M684" s="13" t="n">
        <v>-0.037253</v>
      </c>
      <c r="N684" s="13" t="n">
        <v>0.00786</v>
      </c>
      <c r="O684" s="13" t="n">
        <v>0</v>
      </c>
      <c r="P684" s="13" t="n">
        <v>-0.014528</v>
      </c>
      <c r="Q684" s="13" t="n">
        <v>0.056511</v>
      </c>
      <c r="R684" s="13" t="n">
        <v>-0.061047</v>
      </c>
      <c r="S684" s="13" t="n">
        <v>-0.08375</v>
      </c>
      <c r="T684" s="13" t="n">
        <v>0.038881</v>
      </c>
      <c r="U684" s="13" t="n">
        <v>-0.133952</v>
      </c>
      <c r="V684" s="13" t="n">
        <v>0.098009</v>
      </c>
      <c r="W684" s="13" t="n">
        <v>-0.162483</v>
      </c>
      <c r="X684" s="13" t="n">
        <v>-0.173693</v>
      </c>
      <c r="Y684" s="13" t="n">
        <v>-0.061224</v>
      </c>
      <c r="Z684" s="13" t="n">
        <v>0.227174</v>
      </c>
      <c r="AA684" s="13" t="n">
        <v>0.003591</v>
      </c>
      <c r="AB684" s="13" t="n">
        <v>0.135957</v>
      </c>
      <c r="AC684" s="13" t="n">
        <v>-0.107087</v>
      </c>
      <c r="AD684" s="13" t="n">
        <v>-0.048501</v>
      </c>
      <c r="AE684" s="13" t="n">
        <v>-0.139098</v>
      </c>
      <c r="AF684" s="13" t="n">
        <v>0.073144</v>
      </c>
      <c r="AG684" s="13" t="n">
        <v>0.076446</v>
      </c>
      <c r="AH684" s="13" t="n">
        <v>0.168906</v>
      </c>
      <c r="AI684" s="13" t="n">
        <v>-0.112479</v>
      </c>
      <c r="AJ684" s="13" t="n">
        <v>0.076923</v>
      </c>
      <c r="AK684" s="13" t="n">
        <v>-0.118467</v>
      </c>
      <c r="AL684" s="13" t="n">
        <v>0.078063</v>
      </c>
      <c r="AM684" s="13" t="n">
        <v>0.130112</v>
      </c>
      <c r="AN684" s="13" t="n">
        <v>0</v>
      </c>
      <c r="AO684" s="13" t="n">
        <v>-0.082237</v>
      </c>
      <c r="AP684" s="13" t="n">
        <v>0.018817</v>
      </c>
      <c r="AQ684" s="13" t="n">
        <v>-0.14082</v>
      </c>
      <c r="AR684" s="13" t="n">
        <v>0.071577</v>
      </c>
      <c r="AS684" s="13" t="n">
        <v>-0.076621</v>
      </c>
      <c r="AT684" s="13" t="n">
        <v>0.087234</v>
      </c>
      <c r="AU684" s="13" t="n">
        <v>0.087084</v>
      </c>
      <c r="AV684" s="13" t="n">
        <v>-0.001825</v>
      </c>
      <c r="AW684" s="13" t="n">
        <v>-0.104205</v>
      </c>
      <c r="AX684" s="13" t="n">
        <v>0.203061</v>
      </c>
      <c r="AY684" s="13" t="n">
        <v>-0.097938</v>
      </c>
      <c r="AZ684" s="13" t="n">
        <v>0.001905</v>
      </c>
      <c r="BA684" s="13" t="n">
        <v>-0.112167</v>
      </c>
      <c r="BB684" s="13" t="n">
        <v>-0.086724</v>
      </c>
      <c r="BM684" s="13" t="n">
        <v>0.089893</v>
      </c>
      <c r="BN684" s="13" t="n">
        <v>0.08839</v>
      </c>
      <c r="BO684" s="13" t="n">
        <v>0.074558</v>
      </c>
      <c r="BP684" s="13" t="n">
        <v>0.012305</v>
      </c>
      <c r="BQ684" s="13" t="n">
        <v>0.071065</v>
      </c>
      <c r="BR684" s="13" t="n">
        <v>0.004465</v>
      </c>
      <c r="BS684" s="13" t="n">
        <v>-0.060784</v>
      </c>
      <c r="BT684" s="13" t="n">
        <v>0.024565</v>
      </c>
      <c r="BU684" s="13" t="n">
        <v>0.033738</v>
      </c>
      <c r="BV684" s="13" t="n">
        <v>0.028453</v>
      </c>
      <c r="BW684" s="13" t="n">
        <v>-0.040391</v>
      </c>
      <c r="BX684" s="13" t="n">
        <v>0.050249</v>
      </c>
      <c r="BY684" s="13" t="n">
        <v>0.003868</v>
      </c>
      <c r="BZ684" s="13" t="n">
        <v>0.027265</v>
      </c>
      <c r="CA684" s="13" t="n">
        <v>-0.000287</v>
      </c>
      <c r="CB684" s="13" t="n">
        <v>-0.060679</v>
      </c>
      <c r="CC684" s="13" t="n">
        <v>0.059566</v>
      </c>
      <c r="CD684" s="13" t="n">
        <v>-0.128977</v>
      </c>
      <c r="CE684" s="13" t="n">
        <v>0.092258</v>
      </c>
      <c r="CF684" s="13" t="n">
        <v>-0.024771</v>
      </c>
      <c r="CG684" s="13" t="n">
        <v>-0.101276</v>
      </c>
      <c r="CH684" s="13" t="n">
        <v>0.157299</v>
      </c>
      <c r="CI684" s="13" t="n">
        <v>0.014679</v>
      </c>
      <c r="CJ684" s="13" t="n">
        <v>-0.056763</v>
      </c>
      <c r="CK684" s="13" t="n">
        <v>0.066881</v>
      </c>
      <c r="CL684" s="13" t="n">
        <v>-0.015086</v>
      </c>
      <c r="CM684" s="13" t="n">
        <v>-0.100858</v>
      </c>
      <c r="CN684" s="13" t="n">
        <v>-0.029129</v>
      </c>
      <c r="CO684" s="13" t="n">
        <v>-0.049448</v>
      </c>
      <c r="CP684" s="13" t="n">
        <v>0.082103</v>
      </c>
      <c r="CQ684" s="13" t="n">
        <v>0.102372</v>
      </c>
      <c r="CR684" s="13" t="n">
        <v>-0.042175</v>
      </c>
      <c r="CS684" s="13" t="n">
        <v>-0.063858</v>
      </c>
      <c r="CT684" s="13" t="n">
        <v>-0.070333</v>
      </c>
      <c r="CU684" s="13" t="n">
        <v>0.106582</v>
      </c>
      <c r="CV684" s="13" t="n">
        <v>0.156883</v>
      </c>
      <c r="CW684" s="13" t="n">
        <v>-0.059712</v>
      </c>
      <c r="CX684" s="13" t="n">
        <v>0.008072</v>
      </c>
      <c r="CY684" s="13" t="n">
        <v>0.043252</v>
      </c>
      <c r="CZ684" s="13" t="n">
        <v>-0.067276</v>
      </c>
      <c r="DA684" s="13" t="n">
        <v>0.055662</v>
      </c>
      <c r="DB684" s="13" t="n">
        <v>-0.02875</v>
      </c>
      <c r="DC684" s="13" t="n">
        <v>0.149324</v>
      </c>
      <c r="DD684" s="13" t="n">
        <v>-0.018352</v>
      </c>
      <c r="DE684" s="13" t="n">
        <v>-0.009528</v>
      </c>
      <c r="DF684" s="13" t="n">
        <v>-0.009615</v>
      </c>
      <c r="DG684" s="13" t="n">
        <v>0.11257</v>
      </c>
      <c r="DH684" s="13" t="n">
        <v>-0.067704</v>
      </c>
      <c r="DI684" s="13" t="n">
        <v>0.025424</v>
      </c>
      <c r="DJ684" s="13" t="n">
        <v>-0.042389</v>
      </c>
      <c r="DK684" s="13" t="n">
        <v>-0.072074</v>
      </c>
      <c r="DV684" s="13" t="n">
        <v>0.082058</v>
      </c>
      <c r="DW684" s="13" t="n">
        <v>0.104681</v>
      </c>
      <c r="DX684" s="13" t="n">
        <v>0.087232</v>
      </c>
      <c r="DY684" s="13" t="n">
        <v>0.018575</v>
      </c>
      <c r="DZ684" s="13" t="n">
        <v>0.064895</v>
      </c>
      <c r="EA684" s="13" t="n">
        <v>-0.004041</v>
      </c>
      <c r="EB684" s="13" t="n">
        <v>-0.062834</v>
      </c>
      <c r="EC684" s="13" t="n">
        <v>0.023676</v>
      </c>
      <c r="ED684" s="13" t="n">
        <v>0.038432</v>
      </c>
      <c r="EE684" s="13" t="n">
        <v>0.027954</v>
      </c>
      <c r="EF684" s="13" t="n">
        <v>-0.042826</v>
      </c>
      <c r="EG684" s="13" t="n">
        <v>0.047521</v>
      </c>
      <c r="EH684" s="13" t="n">
        <v>0.005107</v>
      </c>
      <c r="EI684" s="13" t="n">
        <v>0.031754</v>
      </c>
      <c r="EJ684" s="13" t="n">
        <v>0.002859</v>
      </c>
      <c r="EK684" s="13" t="n">
        <v>-0.064882</v>
      </c>
      <c r="EL684" s="13" t="n">
        <v>0.048428</v>
      </c>
      <c r="EM684" s="13" t="n">
        <v>-0.118309</v>
      </c>
      <c r="EN684" s="13" t="n">
        <v>0.088304</v>
      </c>
      <c r="EO684" s="13" t="n">
        <v>-0.01777</v>
      </c>
      <c r="EP684" s="13" t="n">
        <v>-0.107483</v>
      </c>
      <c r="EQ684" s="13" t="n">
        <v>0.153918</v>
      </c>
      <c r="ER684" s="13" t="n">
        <v>0.014489</v>
      </c>
      <c r="ES684" s="13" t="n">
        <v>-0.056602</v>
      </c>
      <c r="ET684" s="13" t="n">
        <v>0.077091</v>
      </c>
      <c r="EU684" s="13" t="n">
        <v>-0.018164</v>
      </c>
      <c r="EV684" s="13" t="n">
        <v>-0.10622</v>
      </c>
      <c r="EW684" s="13" t="n">
        <v>-0.03736</v>
      </c>
      <c r="EX684" s="13" t="n">
        <v>-0.047588</v>
      </c>
      <c r="EY684" s="13" t="n">
        <v>0.085889</v>
      </c>
      <c r="EZ684" s="13" t="n">
        <v>0.103458</v>
      </c>
      <c r="FA684" s="13" t="n">
        <v>-0.027839</v>
      </c>
      <c r="FB684" s="13" t="n">
        <v>-0.069414</v>
      </c>
      <c r="FC684" s="13" t="n">
        <v>-0.078196</v>
      </c>
      <c r="FD684" s="13" t="n">
        <v>0.117579</v>
      </c>
      <c r="FE684" s="13" t="n">
        <v>0.155973</v>
      </c>
      <c r="FF684" s="13" t="n">
        <v>-0.059929</v>
      </c>
      <c r="FG684" s="13" t="n">
        <v>0.0096</v>
      </c>
      <c r="FH684" s="13" t="n">
        <v>0.049697</v>
      </c>
      <c r="FI684" s="13" t="n">
        <v>-0.073271</v>
      </c>
      <c r="FJ684" s="13" t="n">
        <v>0.057942</v>
      </c>
      <c r="FK684" s="13" t="n">
        <v>-0.038418</v>
      </c>
      <c r="FL684" s="13" t="n">
        <v>0.151899</v>
      </c>
      <c r="FM684" s="13" t="n">
        <v>-0.021682</v>
      </c>
      <c r="FN684" s="13" t="n">
        <v>-0.00605</v>
      </c>
      <c r="FO684" s="13" t="n">
        <v>-0.013066</v>
      </c>
      <c r="FP684" s="13" t="n">
        <v>0.118278</v>
      </c>
      <c r="FQ684" s="13" t="n">
        <v>-0.07173</v>
      </c>
      <c r="FR684" s="13" t="n">
        <v>0.015888</v>
      </c>
      <c r="FS684" s="13" t="n">
        <v>-0.041501</v>
      </c>
      <c r="FT684" s="13" t="n">
        <v>-0.079441</v>
      </c>
    </row>
    <row r="685" customFormat="false" ht="15" hidden="false" customHeight="false" outlineLevel="0" collapsed="false">
      <c r="B685" s="8" t="str">
        <f aca="false">Deals!B685</f>
        <v>Td Synnex Corporation</v>
      </c>
      <c r="C685" s="12" t="n">
        <v>1</v>
      </c>
      <c r="D685" s="13" t="n">
        <v>0.004666</v>
      </c>
      <c r="E685" s="13" t="n">
        <v>0.092379</v>
      </c>
      <c r="F685" s="13" t="n">
        <v>0.288022</v>
      </c>
      <c r="G685" s="13" t="n">
        <v>0.057123</v>
      </c>
      <c r="H685" s="13" t="n">
        <v>0.044554</v>
      </c>
      <c r="I685" s="13" t="n">
        <v>-0.038231</v>
      </c>
      <c r="J685" s="13" t="n">
        <v>-0.01659</v>
      </c>
      <c r="K685" s="13" t="n">
        <v>0.062991</v>
      </c>
      <c r="L685" s="13" t="n">
        <v>-0.180767</v>
      </c>
      <c r="M685" s="13" t="n">
        <v>0.010567</v>
      </c>
      <c r="N685" s="13" t="n">
        <v>-0.014667</v>
      </c>
      <c r="O685" s="13" t="n">
        <v>0.105355</v>
      </c>
      <c r="P685" s="13" t="n">
        <v>-0.082984</v>
      </c>
      <c r="Q685" s="13" t="n">
        <v>-0.026203</v>
      </c>
      <c r="R685" s="13" t="n">
        <v>0.013552</v>
      </c>
      <c r="S685" s="13" t="n">
        <v>-0.027323</v>
      </c>
      <c r="T685" s="13" t="n">
        <v>0.037566</v>
      </c>
      <c r="U685" s="13" t="n">
        <v>-0.122773</v>
      </c>
      <c r="V685" s="13" t="n">
        <v>0.105598</v>
      </c>
      <c r="W685" s="13" t="n">
        <v>-0.041227</v>
      </c>
      <c r="X685" s="13" t="n">
        <v>-0.15673</v>
      </c>
      <c r="Y685" s="13" t="n">
        <v>0.130804</v>
      </c>
      <c r="Z685" s="13" t="n">
        <v>0.117911</v>
      </c>
      <c r="AA685" s="13" t="n">
        <v>-0.074194</v>
      </c>
      <c r="AB685" s="13" t="n">
        <v>0.082251</v>
      </c>
      <c r="AC685" s="13" t="n">
        <v>-0.055115</v>
      </c>
      <c r="AD685" s="13" t="n">
        <v>0.002797</v>
      </c>
      <c r="AE685" s="13" t="n">
        <v>-0.076454</v>
      </c>
      <c r="AF685" s="13" t="n">
        <v>0.003819</v>
      </c>
      <c r="AG685" s="13" t="n">
        <v>0.051689</v>
      </c>
      <c r="AH685" s="13" t="n">
        <v>0.05383</v>
      </c>
      <c r="AI685" s="13" t="n">
        <v>0.030797</v>
      </c>
      <c r="AJ685" s="13" t="n">
        <v>-0.018575</v>
      </c>
      <c r="AK685" s="13" t="n">
        <v>-0.07841</v>
      </c>
      <c r="AL685" s="13" t="n">
        <v>0.075916</v>
      </c>
      <c r="AM685" s="13" t="n">
        <v>0.090937</v>
      </c>
      <c r="AN685" s="13" t="n">
        <v>-0.067187</v>
      </c>
      <c r="AO685" s="13" t="n">
        <v>0.039208</v>
      </c>
      <c r="AP685" s="13" t="n">
        <v>0.088547</v>
      </c>
      <c r="AQ685" s="13" t="n">
        <v>0.045447</v>
      </c>
      <c r="AR685" s="13" t="n">
        <v>0.110319</v>
      </c>
      <c r="AS685" s="13" t="n">
        <v>-0.118007</v>
      </c>
      <c r="AT685" s="13" t="n">
        <v>0.036135</v>
      </c>
      <c r="AU685" s="13" t="n">
        <v>0.018881</v>
      </c>
      <c r="AV685" s="13" t="n">
        <v>-0.011036</v>
      </c>
      <c r="AW685" s="13" t="n">
        <v>-0.036059</v>
      </c>
      <c r="AX685" s="13" t="n">
        <v>0.031556</v>
      </c>
      <c r="AY685" s="13" t="n">
        <v>-0.014371</v>
      </c>
      <c r="AZ685" s="13" t="n">
        <v>0.218878</v>
      </c>
      <c r="BA685" s="13" t="n">
        <v>-0.035226</v>
      </c>
      <c r="BB685" s="13" t="n">
        <v>-0.243872</v>
      </c>
      <c r="BM685" s="13" t="n">
        <v>-0.002059</v>
      </c>
      <c r="BN685" s="13" t="n">
        <v>0.092254</v>
      </c>
      <c r="BO685" s="13" t="n">
        <v>0.040771</v>
      </c>
      <c r="BP685" s="13" t="n">
        <v>0.058012</v>
      </c>
      <c r="BQ685" s="13" t="n">
        <v>0.022358</v>
      </c>
      <c r="BR685" s="13" t="n">
        <v>-0.012513</v>
      </c>
      <c r="BS685" s="13" t="n">
        <v>-0.012862</v>
      </c>
      <c r="BT685" s="13" t="n">
        <v>0.016428</v>
      </c>
      <c r="BU685" s="13" t="n">
        <v>-0.021588</v>
      </c>
      <c r="BV685" s="13" t="n">
        <v>0.053756</v>
      </c>
      <c r="BW685" s="13" t="n">
        <v>-0.030463</v>
      </c>
      <c r="BX685" s="13" t="n">
        <v>0.054007</v>
      </c>
      <c r="BY685" s="13" t="n">
        <v>-0.041405</v>
      </c>
      <c r="BZ685" s="13" t="n">
        <v>0.006859</v>
      </c>
      <c r="CA685" s="13" t="n">
        <v>0.035932</v>
      </c>
      <c r="CB685" s="13" t="n">
        <v>-0.048852</v>
      </c>
      <c r="CC685" s="13" t="n">
        <v>0.044371</v>
      </c>
      <c r="CD685" s="13" t="n">
        <v>-0.113068</v>
      </c>
      <c r="CE685" s="13" t="n">
        <v>0.068956</v>
      </c>
      <c r="CF685" s="13" t="n">
        <v>-0.039545</v>
      </c>
      <c r="CG685" s="13" t="n">
        <v>-0.111256</v>
      </c>
      <c r="CH685" s="13" t="n">
        <v>0.1186</v>
      </c>
      <c r="CI685" s="13" t="n">
        <v>0.053685</v>
      </c>
      <c r="CJ685" s="13" t="n">
        <v>-0.047152</v>
      </c>
      <c r="CK685" s="13" t="n">
        <v>0.08114</v>
      </c>
      <c r="CL685" s="13" t="n">
        <v>-0.029058</v>
      </c>
      <c r="CM685" s="13" t="n">
        <v>-0.025019</v>
      </c>
      <c r="CN685" s="13" t="n">
        <v>-0.00394</v>
      </c>
      <c r="CO685" s="13" t="n">
        <v>-0.040008</v>
      </c>
      <c r="CP685" s="13" t="n">
        <v>0.091469</v>
      </c>
      <c r="CQ685" s="13" t="n">
        <v>0.049151</v>
      </c>
      <c r="CR685" s="13" t="n">
        <v>-0.027942</v>
      </c>
      <c r="CS685" s="13" t="n">
        <v>-0.067057</v>
      </c>
      <c r="CT685" s="13" t="n">
        <v>-0.071421</v>
      </c>
      <c r="CU685" s="13" t="n">
        <v>0.090999</v>
      </c>
      <c r="CV685" s="13" t="n">
        <v>0.090679</v>
      </c>
      <c r="CW685" s="13" t="n">
        <v>-0.014938</v>
      </c>
      <c r="CX685" s="13" t="n">
        <v>0.036154</v>
      </c>
      <c r="CY685" s="13" t="n">
        <v>0.050535</v>
      </c>
      <c r="CZ685" s="13" t="n">
        <v>-0.060649</v>
      </c>
      <c r="DA685" s="13" t="n">
        <v>0.025392</v>
      </c>
      <c r="DB685" s="13" t="n">
        <v>-0.023903</v>
      </c>
      <c r="DC685" s="13" t="n">
        <v>0.066677</v>
      </c>
      <c r="DD685" s="13" t="n">
        <v>0.015802</v>
      </c>
      <c r="DE685" s="13" t="n">
        <v>0.012306</v>
      </c>
      <c r="DF685" s="13" t="n">
        <v>-0.014521</v>
      </c>
      <c r="DG685" s="13" t="n">
        <v>0.056845</v>
      </c>
      <c r="DH685" s="13" t="n">
        <v>-0.065352</v>
      </c>
      <c r="DI685" s="13" t="n">
        <v>0.050171</v>
      </c>
      <c r="DJ685" s="13" t="n">
        <v>-0.022094</v>
      </c>
      <c r="DK685" s="13" t="n">
        <v>-0.035011</v>
      </c>
      <c r="DV685" s="13" t="n">
        <v>0.00476</v>
      </c>
      <c r="DW685" s="13" t="n">
        <v>0.081124</v>
      </c>
      <c r="DX685" s="13" t="n">
        <v>0.054214</v>
      </c>
      <c r="DY685" s="13" t="n">
        <v>0.05332</v>
      </c>
      <c r="DZ685" s="13" t="n">
        <v>0.016144</v>
      </c>
      <c r="EA685" s="13" t="n">
        <v>-0.008976</v>
      </c>
      <c r="EB685" s="13" t="n">
        <v>-0.011142</v>
      </c>
      <c r="EC685" s="13" t="n">
        <v>0.012908</v>
      </c>
      <c r="ED685" s="13" t="n">
        <v>-0.016159</v>
      </c>
      <c r="EE685" s="13" t="n">
        <v>0.052565</v>
      </c>
      <c r="EF685" s="13" t="n">
        <v>-0.036406</v>
      </c>
      <c r="EG685" s="13" t="n">
        <v>0.050779</v>
      </c>
      <c r="EH685" s="13" t="n">
        <v>-0.041859</v>
      </c>
      <c r="EI685" s="13" t="n">
        <v>0.00545</v>
      </c>
      <c r="EJ685" s="13" t="n">
        <v>0.028508</v>
      </c>
      <c r="EK685" s="13" t="n">
        <v>-0.054502</v>
      </c>
      <c r="EL685" s="13" t="n">
        <v>0.038173</v>
      </c>
      <c r="EM685" s="13" t="n">
        <v>-0.110414</v>
      </c>
      <c r="EN685" s="13" t="n">
        <v>0.073636</v>
      </c>
      <c r="EO685" s="13" t="n">
        <v>-0.035969</v>
      </c>
      <c r="EP685" s="13" t="n">
        <v>-0.110605</v>
      </c>
      <c r="EQ685" s="13" t="n">
        <v>0.118592</v>
      </c>
      <c r="ER685" s="13" t="n">
        <v>0.057764</v>
      </c>
      <c r="ES685" s="13" t="n">
        <v>-0.048956</v>
      </c>
      <c r="ET685" s="13" t="n">
        <v>0.092385</v>
      </c>
      <c r="EU685" s="13" t="n">
        <v>-0.027413</v>
      </c>
      <c r="EV685" s="13" t="n">
        <v>-0.02707</v>
      </c>
      <c r="EW685" s="13" t="n">
        <v>-0.006752</v>
      </c>
      <c r="EX685" s="13" t="n">
        <v>-0.040006</v>
      </c>
      <c r="EY685" s="13" t="n">
        <v>0.08934</v>
      </c>
      <c r="EZ685" s="13" t="n">
        <v>0.052942</v>
      </c>
      <c r="FA685" s="13" t="n">
        <v>-0.029106</v>
      </c>
      <c r="FB685" s="13" t="n">
        <v>-0.068619</v>
      </c>
      <c r="FC685" s="13" t="n">
        <v>-0.076182</v>
      </c>
      <c r="FD685" s="13" t="n">
        <v>0.092525</v>
      </c>
      <c r="FE685" s="13" t="n">
        <v>0.095987</v>
      </c>
      <c r="FF685" s="13" t="n">
        <v>-0.019535</v>
      </c>
      <c r="FG685" s="13" t="n">
        <v>0.030822</v>
      </c>
      <c r="FH685" s="13" t="n">
        <v>0.047036</v>
      </c>
      <c r="FI685" s="13" t="n">
        <v>-0.066117</v>
      </c>
      <c r="FJ685" s="13" t="n">
        <v>0.037484</v>
      </c>
      <c r="FK685" s="13" t="n">
        <v>-0.029571</v>
      </c>
      <c r="FL685" s="13" t="n">
        <v>0.068915</v>
      </c>
      <c r="FM685" s="13" t="n">
        <v>0.015475</v>
      </c>
      <c r="FN685" s="13" t="n">
        <v>0.013876</v>
      </c>
      <c r="FO685" s="13" t="n">
        <v>-0.011102</v>
      </c>
      <c r="FP685" s="13" t="n">
        <v>0.061639</v>
      </c>
      <c r="FQ685" s="13" t="n">
        <v>-0.064144</v>
      </c>
      <c r="FR685" s="13" t="n">
        <v>0.049973</v>
      </c>
      <c r="FS685" s="13" t="n">
        <v>-0.030876</v>
      </c>
      <c r="FT685" s="13" t="n">
        <v>-0.033423</v>
      </c>
    </row>
    <row r="686" customFormat="false" ht="15" hidden="false" customHeight="false" outlineLevel="0" collapsed="false">
      <c r="B686" s="8" t="str">
        <f aca="false">Deals!B686</f>
        <v>B&amp;G Foods, Inc.</v>
      </c>
      <c r="C686" s="12" t="n">
        <v>1</v>
      </c>
      <c r="D686" s="13" t="n">
        <v>0.373242</v>
      </c>
      <c r="E686" s="13" t="n">
        <v>-0.203519</v>
      </c>
      <c r="F686" s="13" t="n">
        <v>0.03973</v>
      </c>
      <c r="G686" s="13" t="n">
        <v>-0.060528</v>
      </c>
      <c r="H686" s="13" t="n">
        <v>0.048663</v>
      </c>
      <c r="I686" s="13" t="n">
        <v>0.087418</v>
      </c>
      <c r="J686" s="13" t="n">
        <v>-0.12439</v>
      </c>
      <c r="K686" s="13" t="n">
        <v>0.057103</v>
      </c>
      <c r="L686" s="13" t="n">
        <v>0.000165</v>
      </c>
      <c r="M686" s="13" t="n">
        <v>-0.015055</v>
      </c>
      <c r="N686" s="13" t="n">
        <v>0.023438</v>
      </c>
      <c r="O686" s="13" t="n">
        <v>0.035679</v>
      </c>
      <c r="P686" s="13" t="n">
        <v>0.01204</v>
      </c>
      <c r="Q686" s="13" t="n">
        <v>-0.048232</v>
      </c>
      <c r="R686" s="13" t="n">
        <v>-0.072466</v>
      </c>
      <c r="S686" s="13" t="n">
        <v>-0.001853</v>
      </c>
      <c r="T686" s="13" t="n">
        <v>-0.160416</v>
      </c>
      <c r="U686" s="13" t="n">
        <v>0.072755</v>
      </c>
      <c r="V686" s="13" t="n">
        <v>0.039108</v>
      </c>
      <c r="W686" s="13" t="n">
        <v>-0.123432</v>
      </c>
      <c r="X686" s="13" t="n">
        <v>-0.216759</v>
      </c>
      <c r="Y686" s="13" t="n">
        <v>-0.006671</v>
      </c>
      <c r="Z686" s="13" t="n">
        <v>-0.189255</v>
      </c>
      <c r="AA686" s="13" t="n">
        <v>-0.146084</v>
      </c>
      <c r="AB686" s="13" t="n">
        <v>0.257399</v>
      </c>
      <c r="AC686" s="13" t="n">
        <v>-0.096291</v>
      </c>
      <c r="AD686" s="13" t="n">
        <v>0.240726</v>
      </c>
      <c r="AE686" s="13" t="n">
        <v>0.03284</v>
      </c>
      <c r="AF686" s="13" t="n">
        <v>-0.201372</v>
      </c>
      <c r="AG686" s="13" t="n">
        <v>0.101483</v>
      </c>
      <c r="AH686" s="13" t="n">
        <v>-0.047414</v>
      </c>
      <c r="AI686" s="13" t="n">
        <v>-0.035445</v>
      </c>
      <c r="AJ686" s="13" t="n">
        <v>-0.211884</v>
      </c>
      <c r="AK686" s="13" t="n">
        <v>-0.184024</v>
      </c>
      <c r="AL686" s="13" t="n">
        <v>0.144981</v>
      </c>
      <c r="AM686" s="13" t="n">
        <v>0.156926</v>
      </c>
      <c r="AN686" s="13" t="n">
        <v>-0.041905</v>
      </c>
      <c r="AO686" s="13" t="n">
        <v>0.148111</v>
      </c>
      <c r="AP686" s="13" t="n">
        <v>0.006926</v>
      </c>
      <c r="AQ686" s="13" t="n">
        <v>-0.02972</v>
      </c>
      <c r="AR686" s="13" t="n">
        <v>-0.140541</v>
      </c>
      <c r="AS686" s="13" t="n">
        <v>-0.133124</v>
      </c>
      <c r="AT686" s="13" t="n">
        <v>0.066832</v>
      </c>
      <c r="AU686" s="13" t="n">
        <v>-0.017401</v>
      </c>
      <c r="AV686" s="13" t="n">
        <v>0.070838</v>
      </c>
      <c r="AW686" s="13" t="n">
        <v>-0.040541</v>
      </c>
      <c r="AX686" s="13" t="n">
        <v>-0.215962</v>
      </c>
      <c r="AY686" s="13" t="n">
        <v>0.05988</v>
      </c>
      <c r="AZ686" s="13" t="n">
        <v>-0.059507</v>
      </c>
      <c r="BA686" s="13" t="n">
        <v>0.030864</v>
      </c>
      <c r="BB686" s="13" t="n">
        <v>0.056886</v>
      </c>
      <c r="BM686" s="13" t="n">
        <v>0.077042</v>
      </c>
      <c r="BN686" s="13" t="n">
        <v>0.09566</v>
      </c>
      <c r="BO686" s="13" t="n">
        <v>0.02182</v>
      </c>
      <c r="BP686" s="13" t="n">
        <v>0.023396</v>
      </c>
      <c r="BQ686" s="13" t="n">
        <v>0.011055</v>
      </c>
      <c r="BR686" s="13" t="n">
        <v>0.012853</v>
      </c>
      <c r="BS686" s="13" t="n">
        <v>-0.018155</v>
      </c>
      <c r="BT686" s="13" t="n">
        <v>0.013589</v>
      </c>
      <c r="BU686" s="13" t="n">
        <v>-0.034063</v>
      </c>
      <c r="BV686" s="13" t="n">
        <v>0.039859</v>
      </c>
      <c r="BW686" s="13" t="n">
        <v>0.0057</v>
      </c>
      <c r="BX686" s="13" t="n">
        <v>0.0589</v>
      </c>
      <c r="BY686" s="13" t="n">
        <v>-0.095829</v>
      </c>
      <c r="BZ686" s="13" t="n">
        <v>0.005483</v>
      </c>
      <c r="CA686" s="13" t="n">
        <v>0.017931</v>
      </c>
      <c r="CB686" s="13" t="n">
        <v>-0.080424</v>
      </c>
      <c r="CC686" s="13" t="n">
        <v>0.023442</v>
      </c>
      <c r="CD686" s="13" t="n">
        <v>-0.072115</v>
      </c>
      <c r="CE686" s="13" t="n">
        <v>0.115972</v>
      </c>
      <c r="CF686" s="13" t="n">
        <v>-0.044554</v>
      </c>
      <c r="CG686" s="13" t="n">
        <v>-0.114803</v>
      </c>
      <c r="CH686" s="13" t="n">
        <v>0.104466</v>
      </c>
      <c r="CI686" s="13" t="n">
        <v>0.004422</v>
      </c>
      <c r="CJ686" s="13" t="n">
        <v>-0.070133</v>
      </c>
      <c r="CK686" s="13" t="n">
        <v>0.1231</v>
      </c>
      <c r="CL686" s="13" t="n">
        <v>-0.00465</v>
      </c>
      <c r="CM686" s="13" t="n">
        <v>-0.032965</v>
      </c>
      <c r="CN686" s="13" t="n">
        <v>-0.032649</v>
      </c>
      <c r="CO686" s="13" t="n">
        <v>0.019558</v>
      </c>
      <c r="CP686" s="13" t="n">
        <v>0.091615</v>
      </c>
      <c r="CQ686" s="13" t="n">
        <v>0.061544</v>
      </c>
      <c r="CR686" s="13" t="n">
        <v>-0.036861</v>
      </c>
      <c r="CS686" s="13" t="n">
        <v>-0.046311</v>
      </c>
      <c r="CT686" s="13" t="n">
        <v>-0.069716</v>
      </c>
      <c r="CU686" s="13" t="n">
        <v>0.086093</v>
      </c>
      <c r="CV686" s="13" t="n">
        <v>0.108974</v>
      </c>
      <c r="CW686" s="13" t="n">
        <v>-0.035745</v>
      </c>
      <c r="CX686" s="13" t="n">
        <v>0.06812</v>
      </c>
      <c r="CY686" s="13" t="n">
        <v>0.025352</v>
      </c>
      <c r="CZ686" s="13" t="n">
        <v>-0.065718</v>
      </c>
      <c r="DA686" s="13" t="n">
        <v>0.052673</v>
      </c>
      <c r="DB686" s="13" t="n">
        <v>-0.021843</v>
      </c>
      <c r="DC686" s="13" t="n">
        <v>0.098444</v>
      </c>
      <c r="DD686" s="13" t="n">
        <v>-0.036221</v>
      </c>
      <c r="DE686" s="13" t="n">
        <v>0.009113</v>
      </c>
      <c r="DF686" s="13" t="n">
        <v>-0.032464</v>
      </c>
      <c r="DG686" s="13" t="n">
        <v>0.108871</v>
      </c>
      <c r="DH686" s="13" t="n">
        <v>-0.087427</v>
      </c>
      <c r="DI686" s="13" t="n">
        <v>0.036021</v>
      </c>
      <c r="DJ686" s="13" t="n">
        <v>-0.082942</v>
      </c>
      <c r="DK686" s="13" t="n">
        <v>-0.084026</v>
      </c>
      <c r="DV686" s="13" t="n">
        <v>0.082572</v>
      </c>
      <c r="DW686" s="13" t="n">
        <v>0.092176</v>
      </c>
      <c r="DX686" s="13" t="n">
        <v>0.032457</v>
      </c>
      <c r="DY686" s="13" t="n">
        <v>0.023833</v>
      </c>
      <c r="DZ686" s="13" t="n">
        <v>0.016413</v>
      </c>
      <c r="EA686" s="13" t="n">
        <v>0.003494</v>
      </c>
      <c r="EB686" s="13" t="n">
        <v>-0.023492</v>
      </c>
      <c r="EC686" s="13" t="n">
        <v>0.010659</v>
      </c>
      <c r="ED686" s="13" t="n">
        <v>-0.035282</v>
      </c>
      <c r="EE686" s="13" t="n">
        <v>0.041156</v>
      </c>
      <c r="EF686" s="13" t="n">
        <v>-0.003587</v>
      </c>
      <c r="EG686" s="13" t="n">
        <v>0.054826</v>
      </c>
      <c r="EH686" s="13" t="n">
        <v>-0.097752</v>
      </c>
      <c r="EI686" s="13" t="n">
        <v>0.003239</v>
      </c>
      <c r="EJ686" s="13" t="n">
        <v>0.007621</v>
      </c>
      <c r="EK686" s="13" t="n">
        <v>-0.080781</v>
      </c>
      <c r="EL686" s="13" t="n">
        <v>0.012501</v>
      </c>
      <c r="EM686" s="13" t="n">
        <v>-0.060414</v>
      </c>
      <c r="EN686" s="13" t="n">
        <v>0.113842</v>
      </c>
      <c r="EO686" s="13" t="n">
        <v>-0.039008</v>
      </c>
      <c r="EP686" s="13" t="n">
        <v>-0.119468</v>
      </c>
      <c r="EQ686" s="13" t="n">
        <v>0.105606</v>
      </c>
      <c r="ER686" s="13" t="n">
        <v>0.003522</v>
      </c>
      <c r="ES686" s="13" t="n">
        <v>-0.065539</v>
      </c>
      <c r="ET686" s="13" t="n">
        <v>0.134282</v>
      </c>
      <c r="EU686" s="13" t="n">
        <v>-0.02221</v>
      </c>
      <c r="EV686" s="13" t="n">
        <v>-0.049024</v>
      </c>
      <c r="EW686" s="13" t="n">
        <v>-0.025935</v>
      </c>
      <c r="EX686" s="13" t="n">
        <v>0.015862</v>
      </c>
      <c r="EY686" s="13" t="n">
        <v>0.096287</v>
      </c>
      <c r="EZ686" s="13" t="n">
        <v>0.061646</v>
      </c>
      <c r="FA686" s="13" t="n">
        <v>-0.040878</v>
      </c>
      <c r="FB686" s="13" t="n">
        <v>-0.054465</v>
      </c>
      <c r="FC686" s="13" t="n">
        <v>-0.078234</v>
      </c>
      <c r="FD686" s="13" t="n">
        <v>0.101981</v>
      </c>
      <c r="FE686" s="13" t="n">
        <v>0.125443</v>
      </c>
      <c r="FF686" s="13" t="n">
        <v>-0.045067</v>
      </c>
      <c r="FG686" s="13" t="n">
        <v>0.078133</v>
      </c>
      <c r="FH686" s="13" t="n">
        <v>0.031478</v>
      </c>
      <c r="FI686" s="13" t="n">
        <v>-0.080992</v>
      </c>
      <c r="FJ686" s="13" t="n">
        <v>0.054415</v>
      </c>
      <c r="FK686" s="13" t="n">
        <v>-0.025984</v>
      </c>
      <c r="FL686" s="13" t="n">
        <v>0.100317</v>
      </c>
      <c r="FM686" s="13" t="n">
        <v>-0.040457</v>
      </c>
      <c r="FN686" s="13" t="n">
        <v>0.012299</v>
      </c>
      <c r="FO686" s="13" t="n">
        <v>-0.028165</v>
      </c>
      <c r="FP686" s="13" t="n">
        <v>0.103669</v>
      </c>
      <c r="FQ686" s="13" t="n">
        <v>-0.083363</v>
      </c>
      <c r="FR686" s="13" t="n">
        <v>0.030766</v>
      </c>
      <c r="FS686" s="13" t="n">
        <v>-0.088055</v>
      </c>
      <c r="FT686" s="13" t="n">
        <v>-0.091066</v>
      </c>
    </row>
    <row r="687" customFormat="false" ht="15" hidden="false" customHeight="false" outlineLevel="0" collapsed="false">
      <c r="B687" s="8" t="str">
        <f aca="false">Deals!B687</f>
        <v>Techtarget, Inc.</v>
      </c>
      <c r="C687" s="12" t="n">
        <v>1</v>
      </c>
      <c r="D687" s="13" t="n">
        <v>0.263746</v>
      </c>
      <c r="E687" s="13" t="n">
        <v>0.119545</v>
      </c>
      <c r="F687" s="13" t="n">
        <v>-0.169556</v>
      </c>
      <c r="G687" s="13" t="n">
        <v>0.104392</v>
      </c>
      <c r="H687" s="13" t="n">
        <v>-0.083312</v>
      </c>
      <c r="I687" s="13" t="n">
        <v>0.102119</v>
      </c>
      <c r="J687" s="13" t="n">
        <v>-0.056911</v>
      </c>
      <c r="K687" s="13" t="n">
        <v>0.157362</v>
      </c>
      <c r="L687" s="13" t="n">
        <v>-0.025538</v>
      </c>
      <c r="M687" s="13" t="n">
        <v>0.144261</v>
      </c>
      <c r="N687" s="13" t="n">
        <v>0.0246</v>
      </c>
      <c r="O687" s="13" t="n">
        <v>-0.010038</v>
      </c>
      <c r="P687" s="13" t="n">
        <v>-0.132971</v>
      </c>
      <c r="Q687" s="13" t="n">
        <v>-0.05498</v>
      </c>
      <c r="R687" s="13" t="n">
        <v>0.036999</v>
      </c>
      <c r="S687" s="13" t="n">
        <v>-0.171875</v>
      </c>
      <c r="T687" s="13" t="n">
        <v>0.056158</v>
      </c>
      <c r="U687" s="13" t="n">
        <v>-0.075538</v>
      </c>
      <c r="V687" s="13" t="n">
        <v>-0.008065</v>
      </c>
      <c r="W687" s="13" t="n">
        <v>-0.004449</v>
      </c>
      <c r="X687" s="13" t="n">
        <v>-0.087827</v>
      </c>
      <c r="Y687" s="13" t="n">
        <v>0.090372</v>
      </c>
      <c r="Z687" s="13" t="n">
        <v>-0.292641</v>
      </c>
      <c r="AA687" s="13" t="n">
        <v>-0.035042</v>
      </c>
      <c r="AB687" s="13" t="n">
        <v>0.124149</v>
      </c>
      <c r="AC687" s="13" t="n">
        <v>-0.238239</v>
      </c>
      <c r="AD687" s="13" t="n">
        <v>-0.042672</v>
      </c>
      <c r="AE687" s="13" t="n">
        <v>-0.056202</v>
      </c>
      <c r="AF687" s="13" t="n">
        <v>0.019067</v>
      </c>
      <c r="AG687" s="13" t="n">
        <v>-0.103915</v>
      </c>
      <c r="AH687" s="13" t="n">
        <v>0.043367</v>
      </c>
      <c r="AI687" s="13" t="n">
        <v>-0.11484</v>
      </c>
      <c r="AJ687" s="13" t="n">
        <v>0.056</v>
      </c>
      <c r="AK687" s="13" t="n">
        <v>-0.170619</v>
      </c>
      <c r="AL687" s="13" t="n">
        <v>0.175536</v>
      </c>
      <c r="AM687" s="13" t="n">
        <v>0.177703</v>
      </c>
      <c r="AN687" s="13" t="n">
        <v>-0.019793</v>
      </c>
      <c r="AO687" s="13" t="n">
        <v>-0.071993</v>
      </c>
      <c r="AP687" s="13" t="n">
        <v>0.043204</v>
      </c>
      <c r="AQ687" s="13" t="n">
        <v>-0.168682</v>
      </c>
      <c r="AR687" s="13" t="n">
        <v>0.098909</v>
      </c>
      <c r="AS687" s="13" t="n">
        <v>0.031436</v>
      </c>
      <c r="AT687" s="13" t="n">
        <v>0.026628</v>
      </c>
      <c r="AU687" s="13" t="n">
        <v>-0.167188</v>
      </c>
      <c r="AV687" s="13" t="n">
        <v>-0.082552</v>
      </c>
      <c r="AW687" s="13" t="n">
        <v>0.183845</v>
      </c>
      <c r="AX687" s="13" t="n">
        <v>0.109345</v>
      </c>
      <c r="AY687" s="13" t="n">
        <v>-0.382747</v>
      </c>
      <c r="AZ687" s="13" t="n">
        <v>-0.140767</v>
      </c>
      <c r="BA687" s="13" t="n">
        <v>-0.138579</v>
      </c>
      <c r="BB687" s="13" t="n">
        <v>0.009543</v>
      </c>
      <c r="BM687" s="13" t="n">
        <v>0.116678</v>
      </c>
      <c r="BN687" s="13" t="n">
        <v>0.040745</v>
      </c>
      <c r="BO687" s="13" t="n">
        <v>-0.048473</v>
      </c>
      <c r="BP687" s="13" t="n">
        <v>0.032353</v>
      </c>
      <c r="BQ687" s="13" t="n">
        <v>-0.025949</v>
      </c>
      <c r="BR687" s="13" t="n">
        <v>0.06983</v>
      </c>
      <c r="BS687" s="13" t="n">
        <v>-0.075376</v>
      </c>
      <c r="BT687" s="13" t="n">
        <v>0.020545</v>
      </c>
      <c r="BU687" s="13" t="n">
        <v>-0.052806</v>
      </c>
      <c r="BV687" s="13" t="n">
        <v>0.024457</v>
      </c>
      <c r="BW687" s="13" t="n">
        <v>-0.080613</v>
      </c>
      <c r="BX687" s="13" t="n">
        <v>-0.005266</v>
      </c>
      <c r="BY687" s="13" t="n">
        <v>-0.163775</v>
      </c>
      <c r="BZ687" s="13" t="n">
        <v>-0.001611</v>
      </c>
      <c r="CA687" s="13" t="n">
        <v>0.012199</v>
      </c>
      <c r="CB687" s="13" t="n">
        <v>-0.180685</v>
      </c>
      <c r="CC687" s="13" t="n">
        <v>-0.032766</v>
      </c>
      <c r="CD687" s="13" t="n">
        <v>-0.019338</v>
      </c>
      <c r="CE687" s="13" t="n">
        <v>0.128546</v>
      </c>
      <c r="CF687" s="13" t="n">
        <v>0.036743</v>
      </c>
      <c r="CG687" s="13" t="n">
        <v>-0.088022</v>
      </c>
      <c r="CH687" s="13" t="n">
        <v>0.076143</v>
      </c>
      <c r="CI687" s="13" t="n">
        <v>-0.002315</v>
      </c>
      <c r="CJ687" s="13" t="n">
        <v>-0.050589</v>
      </c>
      <c r="CK687" s="13" t="n">
        <v>0.141421</v>
      </c>
      <c r="CL687" s="13" t="n">
        <v>-0.040665</v>
      </c>
      <c r="CM687" s="13" t="n">
        <v>-0.034632</v>
      </c>
      <c r="CN687" s="13" t="n">
        <v>-0.027967</v>
      </c>
      <c r="CO687" s="13" t="n">
        <v>0.012513</v>
      </c>
      <c r="CP687" s="13" t="n">
        <v>0.070349</v>
      </c>
      <c r="CQ687" s="13" t="n">
        <v>0.041532</v>
      </c>
      <c r="CR687" s="13" t="n">
        <v>-0.071954</v>
      </c>
      <c r="CS687" s="13" t="n">
        <v>-0.091371</v>
      </c>
      <c r="CT687" s="13" t="n">
        <v>-0.101457</v>
      </c>
      <c r="CU687" s="13" t="n">
        <v>0.108746</v>
      </c>
      <c r="CV687" s="13" t="n">
        <v>0.122171</v>
      </c>
      <c r="CW687" s="13" t="n">
        <v>-0.039346</v>
      </c>
      <c r="CX687" s="13" t="n">
        <v>0.094637</v>
      </c>
      <c r="CY687" s="13" t="n">
        <v>0.003944</v>
      </c>
      <c r="CZ687" s="13" t="n">
        <v>-0.069152</v>
      </c>
      <c r="DA687" s="13" t="n">
        <v>0.019278</v>
      </c>
      <c r="DB687" s="13" t="n">
        <v>-0.016837</v>
      </c>
      <c r="DC687" s="13" t="n">
        <v>0.075097</v>
      </c>
      <c r="DD687" s="13" t="n">
        <v>0.006764</v>
      </c>
      <c r="DE687" s="13" t="n">
        <v>0.000931</v>
      </c>
      <c r="DF687" s="13" t="n">
        <v>-0.008068</v>
      </c>
      <c r="DG687" s="13" t="n">
        <v>0.14058</v>
      </c>
      <c r="DH687" s="13" t="n">
        <v>-0.041389</v>
      </c>
      <c r="DI687" s="13" t="n">
        <v>0.005532</v>
      </c>
      <c r="DJ687" s="13" t="n">
        <v>-0.084494</v>
      </c>
      <c r="DK687" s="13" t="n">
        <v>-0.082801</v>
      </c>
      <c r="DV687" s="13" t="n">
        <v>0.112618</v>
      </c>
      <c r="DW687" s="13" t="n">
        <v>0.051624</v>
      </c>
      <c r="DX687" s="13" t="n">
        <v>-0.046095</v>
      </c>
      <c r="DY687" s="13" t="n">
        <v>0.028573</v>
      </c>
      <c r="DZ687" s="13" t="n">
        <v>-0.026132</v>
      </c>
      <c r="EA687" s="13" t="n">
        <v>0.06635</v>
      </c>
      <c r="EB687" s="13" t="n">
        <v>-0.076813</v>
      </c>
      <c r="EC687" s="13" t="n">
        <v>0.018217</v>
      </c>
      <c r="ED687" s="13" t="n">
        <v>-0.053317</v>
      </c>
      <c r="EE687" s="13" t="n">
        <v>0.021146</v>
      </c>
      <c r="EF687" s="13" t="n">
        <v>-0.091985</v>
      </c>
      <c r="EG687" s="13" t="n">
        <v>-0.014805</v>
      </c>
      <c r="EH687" s="13" t="n">
        <v>-0.173369</v>
      </c>
      <c r="EI687" s="13" t="n">
        <v>-0.012789</v>
      </c>
      <c r="EJ687" s="13" t="n">
        <v>0.018464</v>
      </c>
      <c r="EK687" s="13" t="n">
        <v>-0.198696</v>
      </c>
      <c r="EL687" s="13" t="n">
        <v>-0.057167</v>
      </c>
      <c r="EM687" s="13" t="n">
        <v>-0.02625</v>
      </c>
      <c r="EN687" s="13" t="n">
        <v>0.129928</v>
      </c>
      <c r="EO687" s="13" t="n">
        <v>0.030138</v>
      </c>
      <c r="EP687" s="13" t="n">
        <v>-0.081445</v>
      </c>
      <c r="EQ687" s="13" t="n">
        <v>0.087294</v>
      </c>
      <c r="ER687" s="13" t="n">
        <v>-0.006501</v>
      </c>
      <c r="ES687" s="13" t="n">
        <v>-0.051629</v>
      </c>
      <c r="ET687" s="13" t="n">
        <v>0.164361</v>
      </c>
      <c r="EU687" s="13" t="n">
        <v>-0.049102</v>
      </c>
      <c r="EV687" s="13" t="n">
        <v>-0.042333</v>
      </c>
      <c r="EW687" s="13" t="n">
        <v>-0.043651</v>
      </c>
      <c r="EX687" s="13" t="n">
        <v>0.027983</v>
      </c>
      <c r="EY687" s="13" t="n">
        <v>0.075292</v>
      </c>
      <c r="EZ687" s="13" t="n">
        <v>0.041174</v>
      </c>
      <c r="FA687" s="13" t="n">
        <v>-0.071456</v>
      </c>
      <c r="FB687" s="13" t="n">
        <v>-0.098155</v>
      </c>
      <c r="FC687" s="13" t="n">
        <v>-0.110132</v>
      </c>
      <c r="FD687" s="13" t="n">
        <v>0.107279</v>
      </c>
      <c r="FE687" s="13" t="n">
        <v>0.142226</v>
      </c>
      <c r="FF687" s="13" t="n">
        <v>-0.046726</v>
      </c>
      <c r="FG687" s="13" t="n">
        <v>0.099012</v>
      </c>
      <c r="FH687" s="13" t="n">
        <v>-0.006566</v>
      </c>
      <c r="FI687" s="13" t="n">
        <v>-0.088553</v>
      </c>
      <c r="FJ687" s="13" t="n">
        <v>0.04379</v>
      </c>
      <c r="FK687" s="13" t="n">
        <v>-0.01381</v>
      </c>
      <c r="FL687" s="13" t="n">
        <v>0.076992</v>
      </c>
      <c r="FM687" s="13" t="n">
        <v>-0.007169</v>
      </c>
      <c r="FN687" s="13" t="n">
        <v>-0.005011</v>
      </c>
      <c r="FO687" s="13" t="n">
        <v>-0.001446</v>
      </c>
      <c r="FP687" s="13" t="n">
        <v>0.13118</v>
      </c>
      <c r="FQ687" s="13" t="n">
        <v>-0.044324</v>
      </c>
      <c r="FR687" s="13" t="n">
        <v>0.027517</v>
      </c>
      <c r="FS687" s="13" t="n">
        <v>-0.087576</v>
      </c>
      <c r="FT687" s="13" t="n">
        <v>-0.080425</v>
      </c>
    </row>
    <row r="688" customFormat="false" ht="15" hidden="false" customHeight="false" outlineLevel="0" collapsed="false">
      <c r="B688" s="8" t="str">
        <f aca="false">Deals!B688</f>
        <v>Csw Industrials, Inc.</v>
      </c>
      <c r="C688" s="12" t="n">
        <v>1</v>
      </c>
      <c r="D688" s="13" t="n">
        <v>0.041194</v>
      </c>
      <c r="E688" s="13" t="n">
        <v>0.077669</v>
      </c>
      <c r="F688" s="13" t="n">
        <v>0.075098</v>
      </c>
      <c r="G688" s="13" t="n">
        <v>0.003037</v>
      </c>
      <c r="H688" s="13" t="n">
        <v>-0.100362</v>
      </c>
      <c r="I688" s="13" t="n">
        <v>-0.027582</v>
      </c>
      <c r="J688" s="13" t="n">
        <v>-0.001435</v>
      </c>
      <c r="K688" s="13" t="n">
        <v>0.12258</v>
      </c>
      <c r="L688" s="13" t="n">
        <v>-0.038331</v>
      </c>
      <c r="M688" s="13" t="n">
        <v>0.085513</v>
      </c>
      <c r="N688" s="13" t="n">
        <v>-0.132881</v>
      </c>
      <c r="O688" s="13" t="n">
        <v>0.005491</v>
      </c>
      <c r="P688" s="13" t="n">
        <v>-0.081582</v>
      </c>
      <c r="Q688" s="13" t="n">
        <v>0.084054</v>
      </c>
      <c r="R688" s="13" t="n">
        <v>-0.022771</v>
      </c>
      <c r="S688" s="13" t="n">
        <v>-0.10273</v>
      </c>
      <c r="T688" s="13" t="n">
        <v>0.005781</v>
      </c>
      <c r="U688" s="13" t="n">
        <v>-0.029118</v>
      </c>
      <c r="V688" s="13" t="n">
        <v>0.159565</v>
      </c>
      <c r="W688" s="13" t="n">
        <v>0.05968</v>
      </c>
      <c r="X688" s="13" t="n">
        <v>-0.053712</v>
      </c>
      <c r="Y688" s="13" t="n">
        <v>0.076127</v>
      </c>
      <c r="Z688" s="13" t="n">
        <v>-0.061821</v>
      </c>
      <c r="AA688" s="13" t="n">
        <v>-0.041505</v>
      </c>
      <c r="AB688" s="13" t="n">
        <v>0.166307</v>
      </c>
      <c r="AC688" s="13" t="n">
        <v>0.046964</v>
      </c>
      <c r="AD688" s="13" t="n">
        <v>-0.018579</v>
      </c>
      <c r="AE688" s="13" t="n">
        <v>-0.030663</v>
      </c>
      <c r="AF688" s="13" t="n">
        <v>0.05235</v>
      </c>
      <c r="AG688" s="13" t="n">
        <v>0.172664</v>
      </c>
      <c r="AH688" s="13" t="n">
        <v>0.086407</v>
      </c>
      <c r="AI688" s="13" t="n">
        <v>-0.005096</v>
      </c>
      <c r="AJ688" s="13" t="n">
        <v>-0.024439</v>
      </c>
      <c r="AK688" s="13" t="n">
        <v>0.011527</v>
      </c>
      <c r="AL688" s="13" t="n">
        <v>0.000395</v>
      </c>
      <c r="AM688" s="13" t="n">
        <v>0.169627</v>
      </c>
      <c r="AN688" s="13" t="n">
        <v>0.020057</v>
      </c>
      <c r="AO688" s="13" t="n">
        <v>0.088954</v>
      </c>
      <c r="AP688" s="13" t="n">
        <v>0.018273</v>
      </c>
      <c r="AQ688" s="13" t="n">
        <v>0.012873</v>
      </c>
      <c r="AR688" s="13" t="n">
        <v>0.070028</v>
      </c>
      <c r="AS688" s="13" t="n">
        <v>0.043459</v>
      </c>
      <c r="AT688" s="13" t="n">
        <v>0.222796</v>
      </c>
      <c r="AU688" s="13" t="n">
        <v>0.040719</v>
      </c>
      <c r="AV688" s="13" t="n">
        <v>0.085182</v>
      </c>
      <c r="AW688" s="13" t="n">
        <v>-0.036273</v>
      </c>
      <c r="AX688" s="13" t="n">
        <v>0.196233</v>
      </c>
      <c r="AY688" s="13" t="n">
        <v>-0.164753</v>
      </c>
      <c r="AZ688" s="13" t="n">
        <v>-0.065164</v>
      </c>
      <c r="BA688" s="13" t="n">
        <v>-0.07192</v>
      </c>
      <c r="BB688" s="13" t="n">
        <v>-0.0476</v>
      </c>
      <c r="BM688" s="13" t="n">
        <v>0.116678</v>
      </c>
      <c r="BN688" s="13" t="n">
        <v>0.040745</v>
      </c>
      <c r="BO688" s="13" t="n">
        <v>-0.048473</v>
      </c>
      <c r="BP688" s="13" t="n">
        <v>0.032353</v>
      </c>
      <c r="BQ688" s="13" t="n">
        <v>-0.025949</v>
      </c>
      <c r="BR688" s="13" t="n">
        <v>0.06983</v>
      </c>
      <c r="BS688" s="13" t="n">
        <v>-0.075376</v>
      </c>
      <c r="BT688" s="13" t="n">
        <v>0.020545</v>
      </c>
      <c r="BU688" s="13" t="n">
        <v>-0.052806</v>
      </c>
      <c r="BV688" s="13" t="n">
        <v>0.024457</v>
      </c>
      <c r="BW688" s="13" t="n">
        <v>-0.080613</v>
      </c>
      <c r="BX688" s="13" t="n">
        <v>-0.005266</v>
      </c>
      <c r="BY688" s="13" t="n">
        <v>-0.163775</v>
      </c>
      <c r="BZ688" s="13" t="n">
        <v>-0.001611</v>
      </c>
      <c r="CA688" s="13" t="n">
        <v>0.012199</v>
      </c>
      <c r="CB688" s="13" t="n">
        <v>-0.180685</v>
      </c>
      <c r="CC688" s="13" t="n">
        <v>-0.032766</v>
      </c>
      <c r="CD688" s="13" t="n">
        <v>-0.019338</v>
      </c>
      <c r="CE688" s="13" t="n">
        <v>0.128546</v>
      </c>
      <c r="CF688" s="13" t="n">
        <v>0.036743</v>
      </c>
      <c r="CG688" s="13" t="n">
        <v>-0.088022</v>
      </c>
      <c r="CH688" s="13" t="n">
        <v>0.076143</v>
      </c>
      <c r="CI688" s="13" t="n">
        <v>-0.002315</v>
      </c>
      <c r="CJ688" s="13" t="n">
        <v>-0.050589</v>
      </c>
      <c r="CK688" s="13" t="n">
        <v>0.141421</v>
      </c>
      <c r="CL688" s="13" t="n">
        <v>-0.040665</v>
      </c>
      <c r="CM688" s="13" t="n">
        <v>-0.034632</v>
      </c>
      <c r="CN688" s="13" t="n">
        <v>-0.027967</v>
      </c>
      <c r="CO688" s="13" t="n">
        <v>0.012513</v>
      </c>
      <c r="CP688" s="13" t="n">
        <v>0.070349</v>
      </c>
      <c r="CQ688" s="13" t="n">
        <v>0.041532</v>
      </c>
      <c r="CR688" s="13" t="n">
        <v>-0.071954</v>
      </c>
      <c r="CS688" s="13" t="n">
        <v>-0.091371</v>
      </c>
      <c r="CT688" s="13" t="n">
        <v>-0.101457</v>
      </c>
      <c r="CU688" s="13" t="n">
        <v>0.108746</v>
      </c>
      <c r="CV688" s="13" t="n">
        <v>0.122171</v>
      </c>
      <c r="CW688" s="13" t="n">
        <v>-0.039346</v>
      </c>
      <c r="CX688" s="13" t="n">
        <v>0.094637</v>
      </c>
      <c r="CY688" s="13" t="n">
        <v>0.003944</v>
      </c>
      <c r="CZ688" s="13" t="n">
        <v>-0.069152</v>
      </c>
      <c r="DA688" s="13" t="n">
        <v>0.019278</v>
      </c>
      <c r="DB688" s="13" t="n">
        <v>-0.016837</v>
      </c>
      <c r="DC688" s="13" t="n">
        <v>0.075097</v>
      </c>
      <c r="DD688" s="13" t="n">
        <v>0.006764</v>
      </c>
      <c r="DE688" s="13" t="n">
        <v>0.000931</v>
      </c>
      <c r="DF688" s="13" t="n">
        <v>-0.008068</v>
      </c>
      <c r="DG688" s="13" t="n">
        <v>0.14058</v>
      </c>
      <c r="DH688" s="13" t="n">
        <v>-0.041389</v>
      </c>
      <c r="DI688" s="13" t="n">
        <v>0.005532</v>
      </c>
      <c r="DJ688" s="13" t="n">
        <v>-0.084494</v>
      </c>
      <c r="DK688" s="13" t="n">
        <v>-0.082801</v>
      </c>
      <c r="DV688" s="13" t="n">
        <v>0.112618</v>
      </c>
      <c r="DW688" s="13" t="n">
        <v>0.051624</v>
      </c>
      <c r="DX688" s="13" t="n">
        <v>-0.046095</v>
      </c>
      <c r="DY688" s="13" t="n">
        <v>0.028573</v>
      </c>
      <c r="DZ688" s="13" t="n">
        <v>-0.026132</v>
      </c>
      <c r="EA688" s="13" t="n">
        <v>0.06635</v>
      </c>
      <c r="EB688" s="13" t="n">
        <v>-0.076813</v>
      </c>
      <c r="EC688" s="13" t="n">
        <v>0.018217</v>
      </c>
      <c r="ED688" s="13" t="n">
        <v>-0.053317</v>
      </c>
      <c r="EE688" s="13" t="n">
        <v>0.021146</v>
      </c>
      <c r="EF688" s="13" t="n">
        <v>-0.091985</v>
      </c>
      <c r="EG688" s="13" t="n">
        <v>-0.014805</v>
      </c>
      <c r="EH688" s="13" t="n">
        <v>-0.173369</v>
      </c>
      <c r="EI688" s="13" t="n">
        <v>-0.012789</v>
      </c>
      <c r="EJ688" s="13" t="n">
        <v>0.018464</v>
      </c>
      <c r="EK688" s="13" t="n">
        <v>-0.198696</v>
      </c>
      <c r="EL688" s="13" t="n">
        <v>-0.057167</v>
      </c>
      <c r="EM688" s="13" t="n">
        <v>-0.02625</v>
      </c>
      <c r="EN688" s="13" t="n">
        <v>0.129928</v>
      </c>
      <c r="EO688" s="13" t="n">
        <v>0.030138</v>
      </c>
      <c r="EP688" s="13" t="n">
        <v>-0.081445</v>
      </c>
      <c r="EQ688" s="13" t="n">
        <v>0.087294</v>
      </c>
      <c r="ER688" s="13" t="n">
        <v>-0.006501</v>
      </c>
      <c r="ES688" s="13" t="n">
        <v>-0.051629</v>
      </c>
      <c r="ET688" s="13" t="n">
        <v>0.164361</v>
      </c>
      <c r="EU688" s="13" t="n">
        <v>-0.049102</v>
      </c>
      <c r="EV688" s="13" t="n">
        <v>-0.042333</v>
      </c>
      <c r="EW688" s="13" t="n">
        <v>-0.043651</v>
      </c>
      <c r="EX688" s="13" t="n">
        <v>0.027983</v>
      </c>
      <c r="EY688" s="13" t="n">
        <v>0.075292</v>
      </c>
      <c r="EZ688" s="13" t="n">
        <v>0.041174</v>
      </c>
      <c r="FA688" s="13" t="n">
        <v>-0.071456</v>
      </c>
      <c r="FB688" s="13" t="n">
        <v>-0.098155</v>
      </c>
      <c r="FC688" s="13" t="n">
        <v>-0.110132</v>
      </c>
      <c r="FD688" s="13" t="n">
        <v>0.107279</v>
      </c>
      <c r="FE688" s="13" t="n">
        <v>0.142226</v>
      </c>
      <c r="FF688" s="13" t="n">
        <v>-0.046726</v>
      </c>
      <c r="FG688" s="13" t="n">
        <v>0.099012</v>
      </c>
      <c r="FH688" s="13" t="n">
        <v>-0.006566</v>
      </c>
      <c r="FI688" s="13" t="n">
        <v>-0.088553</v>
      </c>
      <c r="FJ688" s="13" t="n">
        <v>0.04379</v>
      </c>
      <c r="FK688" s="13" t="n">
        <v>-0.01381</v>
      </c>
      <c r="FL688" s="13" t="n">
        <v>0.076992</v>
      </c>
      <c r="FM688" s="13" t="n">
        <v>-0.007169</v>
      </c>
      <c r="FN688" s="13" t="n">
        <v>-0.005011</v>
      </c>
      <c r="FO688" s="13" t="n">
        <v>-0.001446</v>
      </c>
      <c r="FP688" s="13" t="n">
        <v>0.13118</v>
      </c>
      <c r="FQ688" s="13" t="n">
        <v>-0.044324</v>
      </c>
      <c r="FR688" s="13" t="n">
        <v>0.027517</v>
      </c>
      <c r="FS688" s="13" t="n">
        <v>-0.087576</v>
      </c>
      <c r="FT688" s="13" t="n">
        <v>-0.080425</v>
      </c>
    </row>
    <row r="689" customFormat="false" ht="15" hidden="false" customHeight="false" outlineLevel="0" collapsed="false">
      <c r="B689" s="8" t="str">
        <f aca="false">Deals!B689</f>
        <v>FAT Brands Inc.</v>
      </c>
      <c r="C689" s="12" t="n">
        <v>1</v>
      </c>
      <c r="D689" s="13" t="n">
        <v>0.137815</v>
      </c>
      <c r="E689" s="13" t="n">
        <v>0.261448</v>
      </c>
      <c r="F689" s="13" t="n">
        <v>-0.114754</v>
      </c>
      <c r="G689" s="13" t="n">
        <v>0.281746</v>
      </c>
      <c r="H689" s="13" t="n">
        <v>0.061715</v>
      </c>
      <c r="I689" s="13" t="n">
        <v>0.450246</v>
      </c>
      <c r="J689" s="13" t="n">
        <v>-0.207676</v>
      </c>
      <c r="K689" s="13" t="n">
        <v>0.044983</v>
      </c>
      <c r="L689" s="13" t="n">
        <v>-0.216887</v>
      </c>
      <c r="M689" s="13" t="n">
        <v>0.07074</v>
      </c>
      <c r="N689" s="13" t="n">
        <v>0.012012</v>
      </c>
      <c r="O689" s="13" t="n">
        <v>0.061122</v>
      </c>
      <c r="P689" s="13" t="n">
        <v>-0.002833</v>
      </c>
      <c r="Q689" s="13" t="n">
        <v>-0.289773</v>
      </c>
      <c r="R689" s="13" t="n">
        <v>0.014925</v>
      </c>
      <c r="S689" s="13" t="n">
        <v>-0.204545</v>
      </c>
      <c r="T689" s="13" t="n">
        <v>0.188235</v>
      </c>
      <c r="U689" s="13" t="n">
        <v>0.073487</v>
      </c>
      <c r="V689" s="13" t="n">
        <v>0.181221</v>
      </c>
      <c r="W689" s="13" t="n">
        <v>-0.021602</v>
      </c>
      <c r="X689" s="13" t="n">
        <v>-0.125148</v>
      </c>
      <c r="Y689" s="13" t="n">
        <v>0.121457</v>
      </c>
      <c r="Z689" s="13" t="n">
        <v>-0.158845</v>
      </c>
      <c r="AA689" s="13" t="n">
        <v>-0.27781</v>
      </c>
      <c r="AB689" s="13" t="n">
        <v>0.353325</v>
      </c>
      <c r="AC689" s="13" t="n">
        <v>0.110547</v>
      </c>
      <c r="AD689" s="13" t="n">
        <v>-0.033585</v>
      </c>
      <c r="AE689" s="13" t="n">
        <v>-0.219858</v>
      </c>
      <c r="AF689" s="13" t="n">
        <v>0.106364</v>
      </c>
      <c r="AG689" s="13" t="n">
        <v>0.157275</v>
      </c>
      <c r="AH689" s="13" t="n">
        <v>0.0625</v>
      </c>
      <c r="AI689" s="13" t="n">
        <v>-0.002736</v>
      </c>
      <c r="AJ689" s="13" t="n">
        <v>-0.082308</v>
      </c>
      <c r="AK689" s="13" t="n">
        <v>-0.058142</v>
      </c>
      <c r="AL689" s="13" t="n">
        <v>-0.038835</v>
      </c>
      <c r="AM689" s="13" t="n">
        <v>0.044828</v>
      </c>
      <c r="AN689" s="13" t="n">
        <v>0.006965</v>
      </c>
      <c r="AO689" s="13" t="n">
        <v>0.099101</v>
      </c>
      <c r="AP689" s="13" t="n">
        <v>-0.030177</v>
      </c>
      <c r="AQ689" s="13" t="n">
        <v>-0.124977</v>
      </c>
      <c r="AR689" s="13" t="n">
        <v>0.073358</v>
      </c>
      <c r="AS689" s="13" t="n">
        <v>-0.041906</v>
      </c>
      <c r="AT689" s="13" t="n">
        <v>0.114197</v>
      </c>
      <c r="AU689" s="13" t="n">
        <v>-0.021811</v>
      </c>
      <c r="AV689" s="13" t="n">
        <v>0.030587</v>
      </c>
      <c r="AW689" s="13" t="n">
        <v>0.047145</v>
      </c>
      <c r="AX689" s="13" t="n">
        <v>0.115239</v>
      </c>
      <c r="AY689" s="13" t="n">
        <v>-0.061979</v>
      </c>
      <c r="AZ689" s="13" t="n">
        <v>0.016076</v>
      </c>
      <c r="BA689" s="13" t="n">
        <v>-0.066187</v>
      </c>
      <c r="BB689" s="13" t="n">
        <v>-0.139327</v>
      </c>
      <c r="BM689" s="13" t="n">
        <v>0.165083</v>
      </c>
      <c r="BN689" s="13" t="n">
        <v>0.083909</v>
      </c>
      <c r="BO689" s="13" t="n">
        <v>-0.055244</v>
      </c>
      <c r="BP689" s="13" t="n">
        <v>-0.027003</v>
      </c>
      <c r="BQ689" s="13" t="n">
        <v>0.018956</v>
      </c>
      <c r="BR689" s="13" t="n">
        <v>0.083779</v>
      </c>
      <c r="BS689" s="13" t="n">
        <v>-0.103342</v>
      </c>
      <c r="BT689" s="13" t="n">
        <v>0.025586</v>
      </c>
      <c r="BU689" s="13" t="n">
        <v>-0.056338</v>
      </c>
      <c r="BV689" s="13" t="n">
        <v>0.018208</v>
      </c>
      <c r="BW689" s="13" t="n">
        <v>-0.08429</v>
      </c>
      <c r="BX689" s="13" t="n">
        <v>-0.067665</v>
      </c>
      <c r="BY689" s="13" t="n">
        <v>-0.158681</v>
      </c>
      <c r="BZ689" s="13" t="n">
        <v>-0.015223</v>
      </c>
      <c r="CA689" s="13" t="n">
        <v>0.008697</v>
      </c>
      <c r="CB689" s="13" t="n">
        <v>-0.161376</v>
      </c>
      <c r="CC689" s="13" t="n">
        <v>-0.055295</v>
      </c>
      <c r="CD689" s="13" t="n">
        <v>-0.065598</v>
      </c>
      <c r="CE689" s="13" t="n">
        <v>0.149652</v>
      </c>
      <c r="CF689" s="13" t="n">
        <v>0.036347</v>
      </c>
      <c r="CG689" s="13" t="n">
        <v>-0.129015</v>
      </c>
      <c r="CH689" s="13" t="n">
        <v>0.033099</v>
      </c>
      <c r="CI689" s="13" t="n">
        <v>-0.060405</v>
      </c>
      <c r="CJ689" s="13" t="n">
        <v>-0.065045</v>
      </c>
      <c r="CK689" s="13" t="n">
        <v>0.154106</v>
      </c>
      <c r="CL689" s="13" t="n">
        <v>-0.040771</v>
      </c>
      <c r="CM689" s="13" t="n">
        <v>-0.103145</v>
      </c>
      <c r="CN689" s="13" t="n">
        <v>0.01904</v>
      </c>
      <c r="CO689" s="13" t="n">
        <v>0.045464</v>
      </c>
      <c r="CP689" s="13" t="n">
        <v>0.07288</v>
      </c>
      <c r="CQ689" s="13" t="n">
        <v>0.023517</v>
      </c>
      <c r="CR689" s="13" t="n">
        <v>-0.116052</v>
      </c>
      <c r="CS689" s="13" t="n">
        <v>-0.083019</v>
      </c>
      <c r="CT689" s="13" t="n">
        <v>-0.097033</v>
      </c>
      <c r="CU689" s="13" t="n">
        <v>0.049912</v>
      </c>
      <c r="CV689" s="13" t="n">
        <v>0.150898</v>
      </c>
      <c r="CW689" s="13" t="n">
        <v>0.006965</v>
      </c>
      <c r="CX689" s="13" t="n">
        <v>0.099101</v>
      </c>
      <c r="CY689" s="13" t="n">
        <v>-0.030177</v>
      </c>
      <c r="CZ689" s="13" t="n">
        <v>-0.124977</v>
      </c>
      <c r="DA689" s="13" t="n">
        <v>0.073358</v>
      </c>
      <c r="DB689" s="13" t="n">
        <v>-0.041906</v>
      </c>
      <c r="DC689" s="13" t="n">
        <v>0.114197</v>
      </c>
      <c r="DD689" s="13" t="n">
        <v>-0.021811</v>
      </c>
      <c r="DE689" s="13" t="n">
        <v>0.030587</v>
      </c>
      <c r="DF689" s="13" t="n">
        <v>0.047145</v>
      </c>
      <c r="DG689" s="13" t="n">
        <v>0.115239</v>
      </c>
      <c r="DH689" s="13" t="n">
        <v>-0.061979</v>
      </c>
      <c r="DI689" s="13" t="n">
        <v>0.016076</v>
      </c>
      <c r="DJ689" s="13" t="n">
        <v>-0.066187</v>
      </c>
      <c r="DK689" s="13" t="n">
        <v>-0.139327</v>
      </c>
      <c r="DV689" s="13" t="n">
        <v>0.22543</v>
      </c>
      <c r="DW689" s="13" t="n">
        <v>0.091176</v>
      </c>
      <c r="DX689" s="13" t="n">
        <v>-0.028298</v>
      </c>
      <c r="DY689" s="13" t="n">
        <v>-0.037297</v>
      </c>
      <c r="DZ689" s="13" t="n">
        <v>0.011387</v>
      </c>
      <c r="EA689" s="13" t="n">
        <v>0.070936</v>
      </c>
      <c r="EB689" s="13" t="n">
        <v>-0.104703</v>
      </c>
      <c r="EC689" s="13" t="n">
        <v>0.017921</v>
      </c>
      <c r="ED689" s="13" t="n">
        <v>-0.072222</v>
      </c>
      <c r="EE689" s="13" t="n">
        <v>-0.016606</v>
      </c>
      <c r="EF689" s="13" t="n">
        <v>-0.11212</v>
      </c>
      <c r="EG689" s="13" t="n">
        <v>-0.094973</v>
      </c>
      <c r="EH689" s="13" t="n">
        <v>-0.138658</v>
      </c>
      <c r="EI689" s="13" t="n">
        <v>-0.029596</v>
      </c>
      <c r="EJ689" s="13" t="n">
        <v>0.039724</v>
      </c>
      <c r="EK689" s="13" t="n">
        <v>-0.185483</v>
      </c>
      <c r="EL689" s="13" t="n">
        <v>-0.085558</v>
      </c>
      <c r="EM689" s="13" t="n">
        <v>-0.034031</v>
      </c>
      <c r="EN689" s="13" t="n">
        <v>0.106342</v>
      </c>
      <c r="EO689" s="13" t="n">
        <v>0.064099</v>
      </c>
      <c r="EP689" s="13" t="n">
        <v>-0.127659</v>
      </c>
      <c r="EQ689" s="13" t="n">
        <v>0.015749</v>
      </c>
      <c r="ER689" s="13" t="n">
        <v>-0.055527</v>
      </c>
      <c r="ES689" s="13" t="n">
        <v>-0.057586</v>
      </c>
      <c r="ET689" s="13" t="n">
        <v>0.164074</v>
      </c>
      <c r="EU689" s="13" t="n">
        <v>-0.054561</v>
      </c>
      <c r="EV689" s="13" t="n">
        <v>-0.11631</v>
      </c>
      <c r="EW689" s="13" t="n">
        <v>-0.010131</v>
      </c>
      <c r="EX689" s="13" t="n">
        <v>0.044679</v>
      </c>
      <c r="EY689" s="13" t="n">
        <v>0.013592</v>
      </c>
      <c r="EZ689" s="13" t="n">
        <v>-0.009781</v>
      </c>
      <c r="FA689" s="13" t="n">
        <v>-0.080373</v>
      </c>
      <c r="FB689" s="13" t="n">
        <v>-0.096684</v>
      </c>
      <c r="FC689" s="13" t="n">
        <v>-0.081711</v>
      </c>
      <c r="FD689" s="13" t="n">
        <v>0.057956</v>
      </c>
      <c r="FE689" s="13" t="n">
        <v>0.096736</v>
      </c>
      <c r="FF689" s="13" t="n">
        <v>-0.043898</v>
      </c>
      <c r="FG689" s="13" t="n">
        <v>0.07111</v>
      </c>
      <c r="FH689" s="13" t="n">
        <v>-0.016705</v>
      </c>
      <c r="FI689" s="13" t="n">
        <v>-0.069768</v>
      </c>
      <c r="FJ689" s="13" t="n">
        <v>0.008716</v>
      </c>
      <c r="FK689" s="13" t="n">
        <v>-0.066445</v>
      </c>
      <c r="FL689" s="13" t="n">
        <v>0.056494</v>
      </c>
      <c r="FM689" s="13" t="n">
        <v>-0.061303</v>
      </c>
      <c r="FN689" s="13" t="n">
        <v>0.005118</v>
      </c>
      <c r="FO689" s="13" t="n">
        <v>0.023625</v>
      </c>
      <c r="FP689" s="13" t="n">
        <v>0.042316</v>
      </c>
      <c r="FQ689" s="13" t="n">
        <v>0.04149</v>
      </c>
      <c r="FR689" s="13" t="n">
        <v>0.032226</v>
      </c>
      <c r="FS689" s="13" t="n">
        <v>-0.102208</v>
      </c>
      <c r="FT689" s="13" t="n">
        <v>-0.125848</v>
      </c>
    </row>
    <row r="690" customFormat="false" ht="15" hidden="false" customHeight="false" outlineLevel="0" collapsed="false">
      <c r="B690" s="8" t="str">
        <f aca="false">Deals!B690</f>
        <v>Innovate Corp.</v>
      </c>
      <c r="C690" s="12" t="n">
        <v>1</v>
      </c>
      <c r="D690" s="13" t="n">
        <v>0.002865</v>
      </c>
      <c r="E690" s="13" t="n">
        <v>0.125714</v>
      </c>
      <c r="F690" s="13" t="n">
        <v>0.06599</v>
      </c>
      <c r="G690" s="13" t="n">
        <v>-0.047619</v>
      </c>
      <c r="H690" s="13" t="n">
        <v>-0.005</v>
      </c>
      <c r="I690" s="13" t="n">
        <v>-0.075377</v>
      </c>
      <c r="J690" s="13" t="n">
        <v>0.027174</v>
      </c>
      <c r="K690" s="13" t="n">
        <v>0.084656</v>
      </c>
      <c r="L690" s="13" t="n">
        <v>-0.036585</v>
      </c>
      <c r="M690" s="13" t="n">
        <v>-0.035443</v>
      </c>
      <c r="N690" s="13" t="n">
        <v>-0.028871</v>
      </c>
      <c r="O690" s="13" t="n">
        <v>0.062162</v>
      </c>
      <c r="P690" s="13" t="n">
        <v>-0.152672</v>
      </c>
      <c r="Q690" s="13" t="n">
        <v>0.108108</v>
      </c>
      <c r="R690" s="13" t="n">
        <v>-0.178862</v>
      </c>
      <c r="S690" s="13" t="n">
        <v>-0.19802</v>
      </c>
      <c r="T690" s="13" t="n">
        <v>-0.288066</v>
      </c>
      <c r="U690" s="13" t="n">
        <v>0.040462</v>
      </c>
      <c r="V690" s="13" t="n">
        <v>-0.15</v>
      </c>
      <c r="W690" s="13" t="n">
        <v>-0.542353</v>
      </c>
      <c r="X690" s="13" t="n">
        <v>0.053699</v>
      </c>
      <c r="Y690" s="13" t="n">
        <v>0.626457</v>
      </c>
      <c r="Z690" s="13" t="n">
        <v>0.558333</v>
      </c>
      <c r="AA690" s="13" t="n">
        <v>0.684492</v>
      </c>
      <c r="AB690" s="13" t="n">
        <v>-0.060317</v>
      </c>
      <c r="AC690" s="13" t="n">
        <v>0.003378</v>
      </c>
      <c r="AD690" s="13" t="n">
        <v>-0.037037</v>
      </c>
      <c r="AE690" s="13" t="n">
        <v>-0.545455</v>
      </c>
      <c r="AF690" s="13" t="n">
        <v>0.346154</v>
      </c>
      <c r="AG690" s="13" t="n">
        <v>-0.057143</v>
      </c>
      <c r="AH690" s="13" t="n">
        <v>-0.030303</v>
      </c>
      <c r="AI690" s="13" t="n">
        <v>0.0125</v>
      </c>
      <c r="AJ690" s="13" t="n">
        <v>-0.246914</v>
      </c>
      <c r="AK690" s="13" t="n">
        <v>-0.131148</v>
      </c>
      <c r="AL690" s="13" t="n">
        <v>0.160377</v>
      </c>
      <c r="AM690" s="13" t="n">
        <v>-0.265041</v>
      </c>
      <c r="AN690" s="13" t="n">
        <v>-0.132412</v>
      </c>
      <c r="AO690" s="13" t="n">
        <v>-0.106592</v>
      </c>
      <c r="AP690" s="13" t="n">
        <v>0.001427</v>
      </c>
      <c r="AQ690" s="13" t="n">
        <v>-0.130113</v>
      </c>
      <c r="AR690" s="13" t="n">
        <v>-0.009502</v>
      </c>
      <c r="AS690" s="13" t="n">
        <v>-0.117764</v>
      </c>
      <c r="AT690" s="13" t="n">
        <v>-0.223847</v>
      </c>
      <c r="AU690" s="13" t="n">
        <v>-0.10628</v>
      </c>
      <c r="AV690" s="13" t="n">
        <v>0.586486</v>
      </c>
      <c r="AW690" s="13" t="n">
        <v>0.032368</v>
      </c>
      <c r="AX690" s="13" t="n">
        <v>-0.184818</v>
      </c>
      <c r="AY690" s="13" t="n">
        <v>1.352227</v>
      </c>
      <c r="AZ690" s="13" t="n">
        <v>-0.215146</v>
      </c>
      <c r="BA690" s="13" t="n">
        <v>-0.141447</v>
      </c>
      <c r="BM690" s="13" t="n">
        <v>-0.035384</v>
      </c>
      <c r="BN690" s="13" t="n">
        <v>0.117823</v>
      </c>
      <c r="BO690" s="13" t="n">
        <v>-0.010157</v>
      </c>
      <c r="BP690" s="13" t="n">
        <v>0.107327</v>
      </c>
      <c r="BQ690" s="13" t="n">
        <v>0.037629</v>
      </c>
      <c r="BR690" s="13" t="n">
        <v>-0.015695</v>
      </c>
      <c r="BS690" s="13" t="n">
        <v>0.03808</v>
      </c>
      <c r="BT690" s="13" t="n">
        <v>0.000428</v>
      </c>
      <c r="BU690" s="13" t="n">
        <v>0.041354</v>
      </c>
      <c r="BV690" s="13" t="n">
        <v>-0.033466</v>
      </c>
      <c r="BW690" s="13" t="n">
        <v>0.034385</v>
      </c>
      <c r="BX690" s="13" t="n">
        <v>-0.019091</v>
      </c>
      <c r="BY690" s="13" t="n">
        <v>0.029208</v>
      </c>
      <c r="BZ690" s="13" t="n">
        <v>0.024942</v>
      </c>
      <c r="CA690" s="13" t="n">
        <v>-0.040798</v>
      </c>
      <c r="CB690" s="13" t="n">
        <v>0.029279</v>
      </c>
      <c r="CC690" s="13" t="n">
        <v>-0.099199</v>
      </c>
      <c r="CD690" s="13" t="n">
        <v>0.058975</v>
      </c>
      <c r="CE690" s="13" t="n">
        <v>-0.003345</v>
      </c>
      <c r="CF690" s="13" t="n">
        <v>-0.092831</v>
      </c>
      <c r="CG690" s="13" t="n">
        <v>0.099183</v>
      </c>
      <c r="CH690" s="13" t="n">
        <v>0.015688</v>
      </c>
      <c r="CI690" s="13" t="n">
        <v>-0.034399</v>
      </c>
      <c r="CJ690" s="13" t="n">
        <v>0.071003</v>
      </c>
      <c r="CK690" s="13" t="n">
        <v>-0.010212</v>
      </c>
      <c r="CL690" s="13" t="n">
        <v>-0.096968</v>
      </c>
      <c r="CM690" s="13" t="n">
        <v>-0.041692</v>
      </c>
      <c r="CN690" s="13" t="n">
        <v>-0.018759</v>
      </c>
      <c r="CO690" s="13" t="n">
        <v>0.071504</v>
      </c>
      <c r="CP690" s="13" t="n">
        <v>0.104731</v>
      </c>
      <c r="CQ690" s="13" t="n">
        <v>-0.076887</v>
      </c>
      <c r="CR690" s="13" t="n">
        <v>-0.059078</v>
      </c>
      <c r="CS690" s="13" t="n">
        <v>-0.078456</v>
      </c>
      <c r="CT690" s="13" t="n">
        <v>0.07131</v>
      </c>
      <c r="CU690" s="13" t="n">
        <v>0.15025</v>
      </c>
      <c r="CV690" s="13" t="n">
        <v>-0.035734</v>
      </c>
      <c r="CW690" s="13" t="n">
        <v>0.043465</v>
      </c>
      <c r="CX690" s="13" t="n">
        <v>0.047526</v>
      </c>
      <c r="CY690" s="13" t="n">
        <v>-0.075752</v>
      </c>
      <c r="CZ690" s="13" t="n">
        <v>0.043204</v>
      </c>
      <c r="DA690" s="13" t="n">
        <v>-0.025702</v>
      </c>
      <c r="DB690" s="13" t="n">
        <v>0.145137</v>
      </c>
      <c r="DC690" s="13" t="n">
        <v>-0.021203</v>
      </c>
      <c r="DD690" s="13" t="n">
        <v>-0.002295</v>
      </c>
      <c r="DE690" s="13" t="n">
        <v>0.006632</v>
      </c>
      <c r="DF690" s="13" t="n">
        <v>0.107518</v>
      </c>
      <c r="DG690" s="13" t="n">
        <v>-0.045938</v>
      </c>
      <c r="DH690" s="13" t="n">
        <v>-0.000909</v>
      </c>
      <c r="DI690" s="13" t="n">
        <v>-0.023508</v>
      </c>
      <c r="DJ690" s="13" t="n">
        <v>-0.066419</v>
      </c>
      <c r="DV690" s="13" t="n">
        <v>0.128665</v>
      </c>
      <c r="DW690" s="13" t="n">
        <v>0.046507</v>
      </c>
      <c r="DX690" s="13" t="n">
        <v>-0.004233</v>
      </c>
      <c r="DY690" s="13" t="n">
        <v>0.062602</v>
      </c>
      <c r="DZ690" s="13" t="n">
        <v>0.061298</v>
      </c>
      <c r="EA690" s="13" t="n">
        <v>-0.016461</v>
      </c>
      <c r="EB690" s="13" t="n">
        <v>0.0263</v>
      </c>
      <c r="EC690" s="13" t="n">
        <v>0.001292</v>
      </c>
      <c r="ED690" s="13" t="n">
        <v>0.028219</v>
      </c>
      <c r="EE690" s="13" t="n">
        <v>-0.035104</v>
      </c>
      <c r="EF690" s="13" t="n">
        <v>0.015844</v>
      </c>
      <c r="EG690" s="13" t="n">
        <v>-0.018371</v>
      </c>
      <c r="EH690" s="13" t="n">
        <v>0.016085</v>
      </c>
      <c r="EI690" s="13" t="n">
        <v>0.017487</v>
      </c>
      <c r="EJ690" s="13" t="n">
        <v>-0.049066</v>
      </c>
      <c r="EK690" s="13" t="n">
        <v>-0.002746</v>
      </c>
      <c r="EL690" s="13" t="n">
        <v>-0.076071</v>
      </c>
      <c r="EM690" s="13" t="n">
        <v>0.038029</v>
      </c>
      <c r="EN690" s="13" t="n">
        <v>0.00642</v>
      </c>
      <c r="EO690" s="13" t="n">
        <v>-0.118368</v>
      </c>
      <c r="EP690" s="13" t="n">
        <v>0.060375</v>
      </c>
      <c r="EQ690" s="13" t="n">
        <v>-0.007672</v>
      </c>
      <c r="ER690" s="13" t="n">
        <v>-0.046204</v>
      </c>
      <c r="ES690" s="13" t="n">
        <v>0.168055</v>
      </c>
      <c r="ET690" s="13" t="n">
        <v>-0.035842</v>
      </c>
      <c r="EU690" s="13" t="n">
        <v>-0.088333</v>
      </c>
      <c r="EV690" s="13" t="n">
        <v>-0.028705</v>
      </c>
      <c r="EW690" s="13" t="n">
        <v>-0.004111</v>
      </c>
      <c r="EX690" s="13" t="n">
        <v>0.057559</v>
      </c>
      <c r="EY690" s="13" t="n">
        <v>0.065658</v>
      </c>
      <c r="EZ690" s="13" t="n">
        <v>-0.078492</v>
      </c>
      <c r="FA690" s="13" t="n">
        <v>-0.071479</v>
      </c>
      <c r="FB690" s="13" t="n">
        <v>-0.083379</v>
      </c>
      <c r="FC690" s="13" t="n">
        <v>0.049842</v>
      </c>
      <c r="FD690" s="13" t="n">
        <v>0.129295</v>
      </c>
      <c r="FE690" s="13" t="n">
        <v>-0.007747</v>
      </c>
      <c r="FF690" s="13" t="n">
        <v>0.050661</v>
      </c>
      <c r="FG690" s="13" t="n">
        <v>0.031632</v>
      </c>
      <c r="FH690" s="13" t="n">
        <v>-0.072511</v>
      </c>
      <c r="FI690" s="13" t="n">
        <v>0.083515</v>
      </c>
      <c r="FJ690" s="13" t="n">
        <v>-0.04613</v>
      </c>
      <c r="FK690" s="13" t="n">
        <v>0.074418</v>
      </c>
      <c r="FL690" s="13" t="n">
        <v>-0.03696</v>
      </c>
      <c r="FM690" s="13" t="n">
        <v>0.005838</v>
      </c>
      <c r="FN690" s="13" t="n">
        <v>-0.006542</v>
      </c>
      <c r="FO690" s="13" t="n">
        <v>0.088662</v>
      </c>
      <c r="FP690" s="13" t="n">
        <v>0.016914</v>
      </c>
      <c r="FQ690" s="13" t="n">
        <v>-0.000135</v>
      </c>
      <c r="FR690" s="13" t="n">
        <v>-0.044578</v>
      </c>
      <c r="FS690" s="13" t="n">
        <v>-0.097047</v>
      </c>
    </row>
    <row r="691" customFormat="false" ht="15" hidden="false" customHeight="false" outlineLevel="0" collapsed="false">
      <c r="B691" s="8" t="str">
        <f aca="false">Deals!B691</f>
        <v>Pioneer Natural Resources Co</v>
      </c>
      <c r="C691" s="12" t="n">
        <v>1</v>
      </c>
      <c r="D691" s="13" t="n">
        <v>0.228867</v>
      </c>
      <c r="E691" s="13" t="n">
        <v>0.07276</v>
      </c>
      <c r="F691" s="13" t="n">
        <v>-0.031419</v>
      </c>
      <c r="G691" s="13" t="n">
        <v>-0.010661</v>
      </c>
      <c r="H691" s="13" t="n">
        <v>0.071555</v>
      </c>
      <c r="I691" s="13" t="n">
        <v>-0.105525</v>
      </c>
      <c r="J691" s="13" t="n">
        <v>0.02958</v>
      </c>
      <c r="K691" s="13" t="n">
        <v>0.126345</v>
      </c>
      <c r="L691" s="13" t="n">
        <v>0.122936</v>
      </c>
      <c r="M691" s="13" t="n">
        <v>-0.030164</v>
      </c>
      <c r="N691" s="13" t="n">
        <v>0.023441</v>
      </c>
      <c r="O691" s="13" t="n">
        <v>0.203486</v>
      </c>
      <c r="P691" s="13" t="n">
        <v>0.111883</v>
      </c>
      <c r="Q691" s="13" t="n">
        <v>0.043531</v>
      </c>
      <c r="R691" s="13" t="n">
        <v>-0.070232</v>
      </c>
      <c r="S691" s="13" t="n">
        <v>0.227341</v>
      </c>
      <c r="T691" s="13" t="n">
        <v>-0.197381</v>
      </c>
      <c r="U691" s="13" t="n">
        <v>0.062175</v>
      </c>
      <c r="V691" s="13" t="n">
        <v>0.068664</v>
      </c>
      <c r="W691" s="13" t="n">
        <v>-0.11105</v>
      </c>
      <c r="X691" s="13" t="n">
        <v>0.184178</v>
      </c>
      <c r="Y691" s="13" t="n">
        <v>-0.057369</v>
      </c>
      <c r="Z691" s="13" t="n">
        <v>-0.032205</v>
      </c>
      <c r="AA691" s="13" t="n">
        <v>0.008582</v>
      </c>
      <c r="AB691" s="13" t="n">
        <v>-0.129976</v>
      </c>
      <c r="AC691" s="13" t="n">
        <v>0.046954</v>
      </c>
      <c r="AD691" s="13" t="n">
        <v>0.065168</v>
      </c>
      <c r="AE691" s="13" t="n">
        <v>-0.067892</v>
      </c>
      <c r="AF691" s="13" t="n">
        <v>0.038809</v>
      </c>
      <c r="AG691" s="13" t="n">
        <v>0.089246</v>
      </c>
      <c r="AH691" s="13" t="n">
        <v>0.054327</v>
      </c>
      <c r="AI691" s="13" t="n">
        <v>-0.027487</v>
      </c>
      <c r="AJ691" s="13" t="n">
        <v>0.041168</v>
      </c>
      <c r="AK691" s="13" t="n">
        <v>-0.017406</v>
      </c>
      <c r="AL691" s="13" t="n">
        <v>-0.029183</v>
      </c>
      <c r="AM691" s="13" t="n">
        <v>0.022012</v>
      </c>
      <c r="AN691" s="13" t="n">
        <v>0.023322</v>
      </c>
      <c r="AO691" s="13" t="n">
        <v>0.127004</v>
      </c>
      <c r="AP691" s="13" t="n">
        <v>0.025981</v>
      </c>
      <c r="AQ691" s="13" t="n">
        <v>0.040482</v>
      </c>
      <c r="AR691" s="13" t="n">
        <v>-0.016716</v>
      </c>
      <c r="AS691" s="13" t="n">
        <v>0.065989</v>
      </c>
      <c r="AT691" s="13" t="n">
        <v>0.0415</v>
      </c>
      <c r="AU691" s="13" t="n">
        <v>-0.011409</v>
      </c>
      <c r="AV691" s="13" t="n">
        <v>0.003624</v>
      </c>
      <c r="AW691" s="13" t="n">
        <v>0.08907</v>
      </c>
      <c r="AX691" s="13" t="n">
        <v>-0.067957</v>
      </c>
      <c r="AY691" s="13" t="n">
        <v>0.059145</v>
      </c>
      <c r="AZ691" s="13" t="n">
        <v>0.028663</v>
      </c>
      <c r="BA691" s="13" t="n">
        <v>-0.021792</v>
      </c>
      <c r="BM691" s="13" t="n">
        <v>0.084093</v>
      </c>
      <c r="BN691" s="13" t="n">
        <v>0.07392</v>
      </c>
      <c r="BO691" s="13" t="n">
        <v>0.047877</v>
      </c>
      <c r="BP691" s="13" t="n">
        <v>0.036587</v>
      </c>
      <c r="BQ691" s="13" t="n">
        <v>-0.023503</v>
      </c>
      <c r="BR691" s="13" t="n">
        <v>-0.015461</v>
      </c>
      <c r="BS691" s="13" t="n">
        <v>0.012886</v>
      </c>
      <c r="BT691" s="13" t="n">
        <v>-0.007545</v>
      </c>
      <c r="BU691" s="13" t="n">
        <v>0.055337</v>
      </c>
      <c r="BV691" s="13" t="n">
        <v>-0.045384</v>
      </c>
      <c r="BW691" s="13" t="n">
        <v>0.058993</v>
      </c>
      <c r="BX691" s="13" t="n">
        <v>0.03027</v>
      </c>
      <c r="BY691" s="13" t="n">
        <v>0.000341</v>
      </c>
      <c r="BZ691" s="13" t="n">
        <v>0.039921</v>
      </c>
      <c r="CA691" s="13" t="n">
        <v>-0.05704</v>
      </c>
      <c r="CB691" s="13" t="n">
        <v>0.06335</v>
      </c>
      <c r="CC691" s="13" t="n">
        <v>-0.121937</v>
      </c>
      <c r="CD691" s="13" t="n">
        <v>0.073352</v>
      </c>
      <c r="CE691" s="13" t="n">
        <v>0.000433</v>
      </c>
      <c r="CF691" s="13" t="n">
        <v>-0.087957</v>
      </c>
      <c r="CG691" s="13" t="n">
        <v>0.158705</v>
      </c>
      <c r="CH691" s="13" t="n">
        <v>0.04735</v>
      </c>
      <c r="CI691" s="13" t="n">
        <v>-0.041334</v>
      </c>
      <c r="CJ691" s="13" t="n">
        <v>0.035402</v>
      </c>
      <c r="CK691" s="13" t="n">
        <v>-0.041951</v>
      </c>
      <c r="CL691" s="13" t="n">
        <v>-0.037313</v>
      </c>
      <c r="CM691" s="13" t="n">
        <v>0.024192</v>
      </c>
      <c r="CN691" s="13" t="n">
        <v>-0.072248</v>
      </c>
      <c r="CO691" s="13" t="n">
        <v>0.056433</v>
      </c>
      <c r="CP691" s="13" t="n">
        <v>0.052207</v>
      </c>
      <c r="CQ691" s="13" t="n">
        <v>-0.02907</v>
      </c>
      <c r="CR691" s="13" t="n">
        <v>-0.021396</v>
      </c>
      <c r="CS691" s="13" t="n">
        <v>-0.026849</v>
      </c>
      <c r="CT691" s="13" t="n">
        <v>0.086643</v>
      </c>
      <c r="CU691" s="13" t="n">
        <v>0.046596</v>
      </c>
      <c r="CV691" s="13" t="n">
        <v>0.02666</v>
      </c>
      <c r="CW691" s="13" t="n">
        <v>0.049929</v>
      </c>
      <c r="CX691" s="13" t="n">
        <v>0.061457</v>
      </c>
      <c r="CY691" s="13" t="n">
        <v>-0.049964</v>
      </c>
      <c r="CZ691" s="13" t="n">
        <v>0.040482</v>
      </c>
      <c r="DA691" s="13" t="n">
        <v>-0.016716</v>
      </c>
      <c r="DB691" s="13" t="n">
        <v>0.065989</v>
      </c>
      <c r="DC691" s="13" t="n">
        <v>0.0415</v>
      </c>
      <c r="DD691" s="13" t="n">
        <v>-0.011409</v>
      </c>
      <c r="DE691" s="13" t="n">
        <v>0.003624</v>
      </c>
      <c r="DF691" s="13" t="n">
        <v>0.08907</v>
      </c>
      <c r="DG691" s="13" t="n">
        <v>-0.067957</v>
      </c>
      <c r="DH691" s="13" t="n">
        <v>0.059145</v>
      </c>
      <c r="DI691" s="13" t="n">
        <v>0.028663</v>
      </c>
      <c r="DJ691" s="13" t="n">
        <v>-0.021792</v>
      </c>
      <c r="DV691" s="13" t="n">
        <v>0.0714</v>
      </c>
      <c r="DW691" s="13" t="n">
        <v>0.086885</v>
      </c>
      <c r="DX691" s="13" t="n">
        <v>0.043662</v>
      </c>
      <c r="DY691" s="13" t="n">
        <v>0.039444</v>
      </c>
      <c r="DZ691" s="13" t="n">
        <v>-0.026355</v>
      </c>
      <c r="EA691" s="13" t="n">
        <v>-0.027717</v>
      </c>
      <c r="EB691" s="13" t="n">
        <v>0.015767</v>
      </c>
      <c r="EC691" s="13" t="n">
        <v>-0.011866</v>
      </c>
      <c r="ED691" s="13" t="n">
        <v>0.058004</v>
      </c>
      <c r="EE691" s="13" t="n">
        <v>-0.04395</v>
      </c>
      <c r="EF691" s="13" t="n">
        <v>0.063957</v>
      </c>
      <c r="EG691" s="13" t="n">
        <v>0.023504</v>
      </c>
      <c r="EH691" s="13" t="n">
        <v>0.002904</v>
      </c>
      <c r="EI691" s="13" t="n">
        <v>0.038624</v>
      </c>
      <c r="EJ691" s="13" t="n">
        <v>-0.058055</v>
      </c>
      <c r="EK691" s="13" t="n">
        <v>0.06776</v>
      </c>
      <c r="EL691" s="13" t="n">
        <v>-0.125042</v>
      </c>
      <c r="EM691" s="13" t="n">
        <v>0.065659</v>
      </c>
      <c r="EN691" s="13" t="n">
        <v>-0.002083</v>
      </c>
      <c r="EO691" s="13" t="n">
        <v>-0.093846</v>
      </c>
      <c r="EP691" s="13" t="n">
        <v>0.114182</v>
      </c>
      <c r="EQ691" s="13" t="n">
        <v>0.060974</v>
      </c>
      <c r="ER691" s="13" t="n">
        <v>-0.036693</v>
      </c>
      <c r="ES691" s="13" t="n">
        <v>0.04132</v>
      </c>
      <c r="ET691" s="13" t="n">
        <v>-0.044028</v>
      </c>
      <c r="EU691" s="13" t="n">
        <v>-0.015674</v>
      </c>
      <c r="EV691" s="13" t="n">
        <v>0.01281</v>
      </c>
      <c r="EW691" s="13" t="n">
        <v>-0.072714</v>
      </c>
      <c r="EX691" s="13" t="n">
        <v>0.061257</v>
      </c>
      <c r="EY691" s="13" t="n">
        <v>0.062813</v>
      </c>
      <c r="EZ691" s="13" t="n">
        <v>-0.040058</v>
      </c>
      <c r="FA691" s="13" t="n">
        <v>-0.023958</v>
      </c>
      <c r="FB691" s="13" t="n">
        <v>-0.022377</v>
      </c>
      <c r="FC691" s="13" t="n">
        <v>0.082148</v>
      </c>
      <c r="FD691" s="13" t="n">
        <v>0.068922</v>
      </c>
      <c r="FE691" s="13" t="n">
        <v>-0.008177</v>
      </c>
      <c r="FF691" s="13" t="n">
        <v>0.03118</v>
      </c>
      <c r="FG691" s="13" t="n">
        <v>0.070265</v>
      </c>
      <c r="FH691" s="13" t="n">
        <v>-0.045928</v>
      </c>
      <c r="FI691" s="13" t="n">
        <v>0.039659</v>
      </c>
      <c r="FJ691" s="13" t="n">
        <v>-0.031396</v>
      </c>
      <c r="FK691" s="13" t="n">
        <v>0.074023</v>
      </c>
      <c r="FL691" s="13" t="n">
        <v>0.024512</v>
      </c>
      <c r="FM691" s="13" t="n">
        <v>0.007537</v>
      </c>
      <c r="FN691" s="13" t="n">
        <v>-0.010398</v>
      </c>
      <c r="FO691" s="13" t="n">
        <v>0.064241</v>
      </c>
      <c r="FP691" s="13" t="n">
        <v>-0.08545</v>
      </c>
      <c r="FQ691" s="13" t="n">
        <v>0.04612</v>
      </c>
      <c r="FR691" s="13" t="n">
        <v>0.010657</v>
      </c>
      <c r="FS691" s="13" t="n">
        <v>-0.011338</v>
      </c>
    </row>
    <row r="692" customFormat="false" ht="15" hidden="false" customHeight="false" outlineLevel="0" collapsed="false">
      <c r="B692" s="8" t="str">
        <f aca="false">Deals!B692</f>
        <v>ConocoPhillips</v>
      </c>
      <c r="C692" s="12" t="n">
        <v>1</v>
      </c>
      <c r="D692" s="13" t="n">
        <v>0.310017</v>
      </c>
      <c r="E692" s="13" t="n">
        <v>0.018458</v>
      </c>
      <c r="F692" s="13" t="n">
        <v>-0.034548</v>
      </c>
      <c r="G692" s="13" t="n">
        <v>0.098357</v>
      </c>
      <c r="H692" s="13" t="n">
        <v>0.092573</v>
      </c>
      <c r="I692" s="13" t="n">
        <v>-0.072414</v>
      </c>
      <c r="J692" s="13" t="n">
        <v>-0.009454</v>
      </c>
      <c r="K692" s="13" t="n">
        <v>0.220421</v>
      </c>
      <c r="L692" s="13" t="n">
        <v>0.105947</v>
      </c>
      <c r="M692" s="13" t="n">
        <v>-0.058531</v>
      </c>
      <c r="N692" s="13" t="n">
        <v>0.032083</v>
      </c>
      <c r="O692" s="13" t="n">
        <v>0.227764</v>
      </c>
      <c r="P692" s="13" t="n">
        <v>0.075604</v>
      </c>
      <c r="Q692" s="13" t="n">
        <v>0.057348</v>
      </c>
      <c r="R692" s="13" t="n">
        <v>-0.0448</v>
      </c>
      <c r="S692" s="13" t="n">
        <v>0.181114</v>
      </c>
      <c r="T692" s="13" t="n">
        <v>-0.194464</v>
      </c>
      <c r="U692" s="13" t="n">
        <v>0.084846</v>
      </c>
      <c r="V692" s="13" t="n">
        <v>0.128092</v>
      </c>
      <c r="W692" s="13" t="n">
        <v>-0.05217</v>
      </c>
      <c r="X692" s="13" t="n">
        <v>0.23207</v>
      </c>
      <c r="Y692" s="13" t="n">
        <v>-0.016417</v>
      </c>
      <c r="Z692" s="13" t="n">
        <v>-0.038944</v>
      </c>
      <c r="AA692" s="13" t="n">
        <v>0.032797</v>
      </c>
      <c r="AB692" s="13" t="n">
        <v>-0.14778</v>
      </c>
      <c r="AC692" s="13" t="n">
        <v>-0.034253</v>
      </c>
      <c r="AD692" s="13" t="n">
        <v>0.037093</v>
      </c>
      <c r="AE692" s="13" t="n">
        <v>-0.029935</v>
      </c>
      <c r="AF692" s="13" t="n">
        <v>0.049446</v>
      </c>
      <c r="AG692" s="13" t="n">
        <v>0.136184</v>
      </c>
      <c r="AH692" s="13" t="n">
        <v>0.01546</v>
      </c>
      <c r="AI692" s="13" t="n">
        <v>0.01151</v>
      </c>
      <c r="AJ692" s="13" t="n">
        <v>-0.008347</v>
      </c>
      <c r="AK692" s="13" t="n">
        <v>-0.022306</v>
      </c>
      <c r="AL692" s="13" t="n">
        <v>0.004326</v>
      </c>
      <c r="AM692" s="13" t="n">
        <v>-0.036185</v>
      </c>
      <c r="AN692" s="13" t="n">
        <v>0.012961</v>
      </c>
      <c r="AO692" s="13" t="n">
        <v>0.130976</v>
      </c>
      <c r="AP692" s="13" t="n">
        <v>-0.013042</v>
      </c>
      <c r="AQ692" s="13" t="n">
        <v>-0.06655</v>
      </c>
      <c r="AR692" s="13" t="n">
        <v>-0.018029</v>
      </c>
      <c r="AS692" s="13" t="n">
        <v>-0.027802</v>
      </c>
      <c r="AT692" s="13" t="n">
        <v>0.030306</v>
      </c>
      <c r="AU692" s="13" t="n">
        <v>-0.074787</v>
      </c>
      <c r="AV692" s="13" t="n">
        <v>0.040464</v>
      </c>
      <c r="AW692" s="13" t="n">
        <v>-0.003834</v>
      </c>
      <c r="AX692" s="13" t="n">
        <v>-0.084641</v>
      </c>
      <c r="AY692" s="13" t="n">
        <v>-0.003428</v>
      </c>
      <c r="AZ692" s="13" t="n">
        <v>0.01113</v>
      </c>
      <c r="BA692" s="13" t="n">
        <v>0.059203</v>
      </c>
      <c r="BM692" s="13" t="n">
        <v>0.084093</v>
      </c>
      <c r="BN692" s="13" t="n">
        <v>0.07392</v>
      </c>
      <c r="BO692" s="13" t="n">
        <v>0.047877</v>
      </c>
      <c r="BP692" s="13" t="n">
        <v>0.036587</v>
      </c>
      <c r="BQ692" s="13" t="n">
        <v>-0.023503</v>
      </c>
      <c r="BR692" s="13" t="n">
        <v>-0.015461</v>
      </c>
      <c r="BS692" s="13" t="n">
        <v>0.012886</v>
      </c>
      <c r="BT692" s="13" t="n">
        <v>-0.007545</v>
      </c>
      <c r="BU692" s="13" t="n">
        <v>0.055337</v>
      </c>
      <c r="BV692" s="13" t="n">
        <v>-0.045384</v>
      </c>
      <c r="BW692" s="13" t="n">
        <v>0.058993</v>
      </c>
      <c r="BX692" s="13" t="n">
        <v>0.03027</v>
      </c>
      <c r="BY692" s="13" t="n">
        <v>0.000341</v>
      </c>
      <c r="BZ692" s="13" t="n">
        <v>0.039921</v>
      </c>
      <c r="CA692" s="13" t="n">
        <v>-0.05704</v>
      </c>
      <c r="CB692" s="13" t="n">
        <v>0.06335</v>
      </c>
      <c r="CC692" s="13" t="n">
        <v>-0.121937</v>
      </c>
      <c r="CD692" s="13" t="n">
        <v>0.073352</v>
      </c>
      <c r="CE692" s="13" t="n">
        <v>0.000433</v>
      </c>
      <c r="CF692" s="13" t="n">
        <v>-0.087957</v>
      </c>
      <c r="CG692" s="13" t="n">
        <v>0.158705</v>
      </c>
      <c r="CH692" s="13" t="n">
        <v>0.04735</v>
      </c>
      <c r="CI692" s="13" t="n">
        <v>-0.041334</v>
      </c>
      <c r="CJ692" s="13" t="n">
        <v>0.035402</v>
      </c>
      <c r="CK692" s="13" t="n">
        <v>-0.041951</v>
      </c>
      <c r="CL692" s="13" t="n">
        <v>-0.037313</v>
      </c>
      <c r="CM692" s="13" t="n">
        <v>0.024192</v>
      </c>
      <c r="CN692" s="13" t="n">
        <v>-0.072248</v>
      </c>
      <c r="CO692" s="13" t="n">
        <v>0.056433</v>
      </c>
      <c r="CP692" s="13" t="n">
        <v>0.052207</v>
      </c>
      <c r="CQ692" s="13" t="n">
        <v>-0.02907</v>
      </c>
      <c r="CR692" s="13" t="n">
        <v>-0.021396</v>
      </c>
      <c r="CS692" s="13" t="n">
        <v>-0.026849</v>
      </c>
      <c r="CT692" s="13" t="n">
        <v>0.086643</v>
      </c>
      <c r="CU692" s="13" t="n">
        <v>0.046596</v>
      </c>
      <c r="CV692" s="13" t="n">
        <v>0.02666</v>
      </c>
      <c r="CW692" s="13" t="n">
        <v>0.049929</v>
      </c>
      <c r="CX692" s="13" t="n">
        <v>0.061457</v>
      </c>
      <c r="CY692" s="13" t="n">
        <v>-0.049964</v>
      </c>
      <c r="CZ692" s="13" t="n">
        <v>0.040482</v>
      </c>
      <c r="DA692" s="13" t="n">
        <v>-0.016716</v>
      </c>
      <c r="DB692" s="13" t="n">
        <v>0.065989</v>
      </c>
      <c r="DC692" s="13" t="n">
        <v>0.0415</v>
      </c>
      <c r="DD692" s="13" t="n">
        <v>-0.011409</v>
      </c>
      <c r="DE692" s="13" t="n">
        <v>0.003624</v>
      </c>
      <c r="DF692" s="13" t="n">
        <v>0.08907</v>
      </c>
      <c r="DG692" s="13" t="n">
        <v>-0.067957</v>
      </c>
      <c r="DH692" s="13" t="n">
        <v>0.059145</v>
      </c>
      <c r="DI692" s="13" t="n">
        <v>0.028663</v>
      </c>
      <c r="DJ692" s="13" t="n">
        <v>-0.021792</v>
      </c>
      <c r="DV692" s="13" t="n">
        <v>0.0714</v>
      </c>
      <c r="DW692" s="13" t="n">
        <v>0.086885</v>
      </c>
      <c r="DX692" s="13" t="n">
        <v>0.043662</v>
      </c>
      <c r="DY692" s="13" t="n">
        <v>0.039444</v>
      </c>
      <c r="DZ692" s="13" t="n">
        <v>-0.026355</v>
      </c>
      <c r="EA692" s="13" t="n">
        <v>-0.027717</v>
      </c>
      <c r="EB692" s="13" t="n">
        <v>0.015767</v>
      </c>
      <c r="EC692" s="13" t="n">
        <v>-0.011866</v>
      </c>
      <c r="ED692" s="13" t="n">
        <v>0.058004</v>
      </c>
      <c r="EE692" s="13" t="n">
        <v>-0.04395</v>
      </c>
      <c r="EF692" s="13" t="n">
        <v>0.063957</v>
      </c>
      <c r="EG692" s="13" t="n">
        <v>0.023504</v>
      </c>
      <c r="EH692" s="13" t="n">
        <v>0.002904</v>
      </c>
      <c r="EI692" s="13" t="n">
        <v>0.038624</v>
      </c>
      <c r="EJ692" s="13" t="n">
        <v>-0.058055</v>
      </c>
      <c r="EK692" s="13" t="n">
        <v>0.06776</v>
      </c>
      <c r="EL692" s="13" t="n">
        <v>-0.125042</v>
      </c>
      <c r="EM692" s="13" t="n">
        <v>0.065659</v>
      </c>
      <c r="EN692" s="13" t="n">
        <v>-0.002083</v>
      </c>
      <c r="EO692" s="13" t="n">
        <v>-0.093846</v>
      </c>
      <c r="EP692" s="13" t="n">
        <v>0.114182</v>
      </c>
      <c r="EQ692" s="13" t="n">
        <v>0.060974</v>
      </c>
      <c r="ER692" s="13" t="n">
        <v>-0.036693</v>
      </c>
      <c r="ES692" s="13" t="n">
        <v>0.04132</v>
      </c>
      <c r="ET692" s="13" t="n">
        <v>-0.044028</v>
      </c>
      <c r="EU692" s="13" t="n">
        <v>-0.015674</v>
      </c>
      <c r="EV692" s="13" t="n">
        <v>0.01281</v>
      </c>
      <c r="EW692" s="13" t="n">
        <v>-0.072714</v>
      </c>
      <c r="EX692" s="13" t="n">
        <v>0.061257</v>
      </c>
      <c r="EY692" s="13" t="n">
        <v>0.062813</v>
      </c>
      <c r="EZ692" s="13" t="n">
        <v>-0.040058</v>
      </c>
      <c r="FA692" s="13" t="n">
        <v>-0.023958</v>
      </c>
      <c r="FB692" s="13" t="n">
        <v>-0.022377</v>
      </c>
      <c r="FC692" s="13" t="n">
        <v>0.082148</v>
      </c>
      <c r="FD692" s="13" t="n">
        <v>0.068922</v>
      </c>
      <c r="FE692" s="13" t="n">
        <v>-0.008177</v>
      </c>
      <c r="FF692" s="13" t="n">
        <v>0.03118</v>
      </c>
      <c r="FG692" s="13" t="n">
        <v>0.070265</v>
      </c>
      <c r="FH692" s="13" t="n">
        <v>-0.045928</v>
      </c>
      <c r="FI692" s="13" t="n">
        <v>0.039659</v>
      </c>
      <c r="FJ692" s="13" t="n">
        <v>-0.031396</v>
      </c>
      <c r="FK692" s="13" t="n">
        <v>0.074023</v>
      </c>
      <c r="FL692" s="13" t="n">
        <v>0.024512</v>
      </c>
      <c r="FM692" s="13" t="n">
        <v>0.007537</v>
      </c>
      <c r="FN692" s="13" t="n">
        <v>-0.010398</v>
      </c>
      <c r="FO692" s="13" t="n">
        <v>0.064241</v>
      </c>
      <c r="FP692" s="13" t="n">
        <v>-0.08545</v>
      </c>
      <c r="FQ692" s="13" t="n">
        <v>0.04612</v>
      </c>
      <c r="FR692" s="13" t="n">
        <v>0.010657</v>
      </c>
      <c r="FS692" s="13" t="n">
        <v>-0.011338</v>
      </c>
    </row>
    <row r="693" customFormat="false" ht="15" hidden="false" customHeight="false" outlineLevel="0" collapsed="false">
      <c r="B693" s="8" t="str">
        <f aca="false">Deals!B693</f>
        <v>United States Steel Corp</v>
      </c>
      <c r="C693" s="12" t="n">
        <v>1</v>
      </c>
      <c r="D693" s="13" t="n">
        <v>-0.064189</v>
      </c>
      <c r="E693" s="13" t="n">
        <v>0.575557</v>
      </c>
      <c r="F693" s="13" t="n">
        <v>-0.120749</v>
      </c>
      <c r="G693" s="13" t="n">
        <v>0.127336</v>
      </c>
      <c r="H693" s="13" t="n">
        <v>-0.074431</v>
      </c>
      <c r="I693" s="13" t="n">
        <v>0.103333</v>
      </c>
      <c r="J693" s="13" t="n">
        <v>0.010574</v>
      </c>
      <c r="K693" s="13" t="n">
        <v>-0.178692</v>
      </c>
      <c r="L693" s="13" t="n">
        <v>0.201183</v>
      </c>
      <c r="M693" s="13" t="n">
        <v>-0.141341</v>
      </c>
      <c r="N693" s="13" t="n">
        <v>0.053074</v>
      </c>
      <c r="O693" s="13" t="n">
        <v>-0.129777</v>
      </c>
      <c r="P693" s="13" t="n">
        <v>0.315637</v>
      </c>
      <c r="Q693" s="13" t="n">
        <v>0.38699</v>
      </c>
      <c r="R693" s="13" t="n">
        <v>-0.192104</v>
      </c>
      <c r="S693" s="13" t="n">
        <v>-0.176123</v>
      </c>
      <c r="T693" s="13" t="n">
        <v>-0.2856</v>
      </c>
      <c r="U693" s="13" t="n">
        <v>0.320491</v>
      </c>
      <c r="V693" s="13" t="n">
        <v>-0.030867</v>
      </c>
      <c r="W693" s="13" t="n">
        <v>-0.207696</v>
      </c>
      <c r="X693" s="13" t="n">
        <v>0.12362</v>
      </c>
      <c r="Y693" s="13" t="n">
        <v>0.293713</v>
      </c>
      <c r="Z693" s="13" t="n">
        <v>-0.047166</v>
      </c>
      <c r="AA693" s="13" t="n">
        <v>0.137325</v>
      </c>
      <c r="AB693" s="13" t="n">
        <v>0.076869</v>
      </c>
      <c r="AC693" s="13" t="n">
        <v>-0.147894</v>
      </c>
      <c r="AD693" s="13" t="n">
        <v>-0.123372</v>
      </c>
      <c r="AE693" s="13" t="n">
        <v>-0.083479</v>
      </c>
      <c r="AF693" s="13" t="n">
        <v>0.195507</v>
      </c>
      <c r="AG693" s="13" t="n">
        <v>0.019592</v>
      </c>
      <c r="AH693" s="13" t="n">
        <v>0.221176</v>
      </c>
      <c r="AI693" s="13" t="n">
        <v>0.044709</v>
      </c>
      <c r="AJ693" s="13" t="n">
        <v>0.043411</v>
      </c>
      <c r="AK693" s="13" t="n">
        <v>0.060785</v>
      </c>
      <c r="AL693" s="13" t="n">
        <v>0.355153</v>
      </c>
      <c r="AM693" s="13" t="n">
        <v>-0.033505</v>
      </c>
      <c r="AN693" s="13" t="n">
        <v>0.007869</v>
      </c>
      <c r="AO693" s="13" t="n">
        <v>-0.138572</v>
      </c>
      <c r="AP693" s="13" t="n">
        <v>-0.104953</v>
      </c>
      <c r="AQ693" s="13" t="n">
        <v>0.050685</v>
      </c>
      <c r="AR693" s="13" t="n">
        <v>-0.014342</v>
      </c>
      <c r="AS693" s="13" t="n">
        <v>0.087037</v>
      </c>
      <c r="AT693" s="13" t="n">
        <v>-0.076174</v>
      </c>
      <c r="AU693" s="13" t="n">
        <v>-0.068056</v>
      </c>
      <c r="AV693" s="13" t="n">
        <v>0.099632</v>
      </c>
      <c r="AW693" s="13" t="n">
        <v>0.050708</v>
      </c>
      <c r="AX693" s="13" t="n">
        <v>-0.166299</v>
      </c>
      <c r="AY693" s="13" t="n">
        <v>0.084142</v>
      </c>
      <c r="AZ693" s="13" t="n">
        <v>0.092809</v>
      </c>
      <c r="BA693" s="13" t="n">
        <v>0.050721</v>
      </c>
      <c r="BM693" s="13" t="n">
        <v>0.138744</v>
      </c>
      <c r="BN693" s="13" t="n">
        <v>0.064522</v>
      </c>
      <c r="BO693" s="13" t="n">
        <v>0.029652</v>
      </c>
      <c r="BP693" s="13" t="n">
        <v>0.065904</v>
      </c>
      <c r="BQ693" s="13" t="n">
        <v>-0.058275</v>
      </c>
      <c r="BR693" s="13" t="n">
        <v>-0.044843</v>
      </c>
      <c r="BS693" s="13" t="n">
        <v>0.035352</v>
      </c>
      <c r="BT693" s="13" t="n">
        <v>0.020392</v>
      </c>
      <c r="BU693" s="13" t="n">
        <v>0.041177</v>
      </c>
      <c r="BV693" s="13" t="n">
        <v>-0.039369</v>
      </c>
      <c r="BW693" s="13" t="n">
        <v>0.044554</v>
      </c>
      <c r="BX693" s="13" t="n">
        <v>0.017767</v>
      </c>
      <c r="BY693" s="13" t="n">
        <v>0.030461</v>
      </c>
      <c r="BZ693" s="13" t="n">
        <v>0.031499</v>
      </c>
      <c r="CA693" s="13" t="n">
        <v>-0.053818</v>
      </c>
      <c r="CB693" s="13" t="n">
        <v>0.061138</v>
      </c>
      <c r="CC693" s="13" t="n">
        <v>-0.154247</v>
      </c>
      <c r="CD693" s="13" t="n">
        <v>0.094429</v>
      </c>
      <c r="CE693" s="13" t="n">
        <v>-0.01378</v>
      </c>
      <c r="CF693" s="13" t="n">
        <v>-0.083181</v>
      </c>
      <c r="CG693" s="13" t="n">
        <v>0.148928</v>
      </c>
      <c r="CH693" s="13" t="n">
        <v>0.028522</v>
      </c>
      <c r="CI693" s="13" t="n">
        <v>-0.070242</v>
      </c>
      <c r="CJ693" s="13" t="n">
        <v>0.069175</v>
      </c>
      <c r="CK693" s="13" t="n">
        <v>-0.013406</v>
      </c>
      <c r="CL693" s="13" t="n">
        <v>-0.111544</v>
      </c>
      <c r="CM693" s="13" t="n">
        <v>-0.013578</v>
      </c>
      <c r="CN693" s="13" t="n">
        <v>-0.046105</v>
      </c>
      <c r="CO693" s="13" t="n">
        <v>0.095738</v>
      </c>
      <c r="CP693" s="13" t="n">
        <v>0.080733</v>
      </c>
      <c r="CQ693" s="13" t="n">
        <v>-0.051777</v>
      </c>
      <c r="CR693" s="13" t="n">
        <v>-0.071566</v>
      </c>
      <c r="CS693" s="13" t="n">
        <v>-0.066334</v>
      </c>
      <c r="CT693" s="13" t="n">
        <v>0.153369</v>
      </c>
      <c r="CU693" s="13" t="n">
        <v>0.170162</v>
      </c>
      <c r="CV693" s="13" t="n">
        <v>-0.053363</v>
      </c>
      <c r="CW693" s="13" t="n">
        <v>0.012683</v>
      </c>
      <c r="CX693" s="13" t="n">
        <v>0.066566</v>
      </c>
      <c r="CY693" s="13" t="n">
        <v>-0.076944</v>
      </c>
      <c r="CZ693" s="13" t="n">
        <v>0.040525</v>
      </c>
      <c r="DA693" s="13" t="n">
        <v>-0.023404</v>
      </c>
      <c r="DB693" s="13" t="n">
        <v>0.115109</v>
      </c>
      <c r="DC693" s="13" t="n">
        <v>-0.010361</v>
      </c>
      <c r="DD693" s="13" t="n">
        <v>0.001618</v>
      </c>
      <c r="DE693" s="13" t="n">
        <v>0.001278</v>
      </c>
      <c r="DF693" s="13" t="n">
        <v>0.119435</v>
      </c>
      <c r="DG693" s="13" t="n">
        <v>-0.090364</v>
      </c>
      <c r="DH693" s="13" t="n">
        <v>0.039426</v>
      </c>
      <c r="DI693" s="13" t="n">
        <v>-0.027996</v>
      </c>
      <c r="DJ693" s="13" t="n">
        <v>-0.044976</v>
      </c>
      <c r="DV693" s="13" t="n">
        <v>0.139543</v>
      </c>
      <c r="DW693" s="13" t="n">
        <v>0.06859</v>
      </c>
      <c r="DX693" s="13" t="n">
        <v>0.024907</v>
      </c>
      <c r="DY693" s="13" t="n">
        <v>0.07229</v>
      </c>
      <c r="DZ693" s="13" t="n">
        <v>-0.05665</v>
      </c>
      <c r="EA693" s="13" t="n">
        <v>-0.043153</v>
      </c>
      <c r="EB693" s="13" t="n">
        <v>0.032365</v>
      </c>
      <c r="EC693" s="13" t="n">
        <v>0.02642</v>
      </c>
      <c r="ED693" s="13" t="n">
        <v>0.039946</v>
      </c>
      <c r="EE693" s="13" t="n">
        <v>-0.0394</v>
      </c>
      <c r="EF693" s="13" t="n">
        <v>0.050695</v>
      </c>
      <c r="EG693" s="13" t="n">
        <v>0.019659</v>
      </c>
      <c r="EH693" s="13" t="n">
        <v>0.029888</v>
      </c>
      <c r="EI693" s="13" t="n">
        <v>0.022157</v>
      </c>
      <c r="EJ693" s="13" t="n">
        <v>-0.060112</v>
      </c>
      <c r="EK693" s="13" t="n">
        <v>0.047198</v>
      </c>
      <c r="EL693" s="13" t="n">
        <v>-0.139103</v>
      </c>
      <c r="EM693" s="13" t="n">
        <v>0.09284</v>
      </c>
      <c r="EN693" s="13" t="n">
        <v>-0.015161</v>
      </c>
      <c r="EO693" s="13" t="n">
        <v>-0.0827</v>
      </c>
      <c r="EP693" s="13" t="n">
        <v>0.146638</v>
      </c>
      <c r="EQ693" s="13" t="n">
        <v>0.029851</v>
      </c>
      <c r="ER693" s="13" t="n">
        <v>-0.071437</v>
      </c>
      <c r="ES693" s="13" t="n">
        <v>0.072824</v>
      </c>
      <c r="ET693" s="13" t="n">
        <v>-0.016783</v>
      </c>
      <c r="EU693" s="13" t="n">
        <v>-0.11066</v>
      </c>
      <c r="EV693" s="13" t="n">
        <v>-0.016908</v>
      </c>
      <c r="EW693" s="13" t="n">
        <v>-0.046289</v>
      </c>
      <c r="EX693" s="13" t="n">
        <v>0.101201</v>
      </c>
      <c r="EY693" s="13" t="n">
        <v>0.084514</v>
      </c>
      <c r="EZ693" s="13" t="n">
        <v>-0.04928</v>
      </c>
      <c r="FA693" s="13" t="n">
        <v>-0.076272</v>
      </c>
      <c r="FB693" s="13" t="n">
        <v>-0.069073</v>
      </c>
      <c r="FC693" s="13" t="n">
        <v>0.1522</v>
      </c>
      <c r="FD693" s="13" t="n">
        <v>0.16965</v>
      </c>
      <c r="FE693" s="13" t="n">
        <v>-0.047894</v>
      </c>
      <c r="FF693" s="13" t="n">
        <v>0.018751</v>
      </c>
      <c r="FG693" s="13" t="n">
        <v>0.067522</v>
      </c>
      <c r="FH693" s="13" t="n">
        <v>-0.07264</v>
      </c>
      <c r="FI693" s="13" t="n">
        <v>0.041068</v>
      </c>
      <c r="FJ693" s="13" t="n">
        <v>-0.018427</v>
      </c>
      <c r="FK693" s="13" t="n">
        <v>0.105315</v>
      </c>
      <c r="FL693" s="13" t="n">
        <v>-0.015238</v>
      </c>
      <c r="FM693" s="13" t="n">
        <v>0.004384</v>
      </c>
      <c r="FN693" s="13" t="n">
        <v>-0.003092</v>
      </c>
      <c r="FO693" s="13" t="n">
        <v>0.123618</v>
      </c>
      <c r="FP693" s="13" t="n">
        <v>-0.085159</v>
      </c>
      <c r="FQ693" s="13" t="n">
        <v>0.031429</v>
      </c>
      <c r="FR693" s="13" t="n">
        <v>-0.030507</v>
      </c>
      <c r="FS693" s="13" t="n">
        <v>-0.043821</v>
      </c>
    </row>
    <row r="694" customFormat="false" ht="15" hidden="false" customHeight="false" outlineLevel="0" collapsed="false">
      <c r="B694" s="8" t="str">
        <f aca="false">Deals!B694</f>
        <v>Builders Firstsource, Inc.</v>
      </c>
      <c r="C694" s="12" t="n">
        <v>1</v>
      </c>
      <c r="D694" s="13" t="n">
        <v>0.131111</v>
      </c>
      <c r="E694" s="13" t="n">
        <v>0.071767</v>
      </c>
      <c r="F694" s="13" t="n">
        <v>0.049601</v>
      </c>
      <c r="G694" s="13" t="n">
        <v>-0.084857</v>
      </c>
      <c r="H694" s="13" t="n">
        <v>-0.042209</v>
      </c>
      <c r="I694" s="13" t="n">
        <v>0.043132</v>
      </c>
      <c r="J694" s="13" t="n">
        <v>0.197528</v>
      </c>
      <c r="K694" s="13" t="n">
        <v>-0.029086</v>
      </c>
      <c r="L694" s="13" t="n">
        <v>0.126208</v>
      </c>
      <c r="M694" s="13" t="n">
        <v>0.191694</v>
      </c>
      <c r="N694" s="13" t="n">
        <v>0.234303</v>
      </c>
      <c r="O694" s="13" t="n">
        <v>-0.206744</v>
      </c>
      <c r="P694" s="13" t="n">
        <v>0.094573</v>
      </c>
      <c r="Q694" s="13" t="n">
        <v>-0.13276</v>
      </c>
      <c r="R694" s="13" t="n">
        <v>-0.046018</v>
      </c>
      <c r="S694" s="13" t="n">
        <v>0.057171</v>
      </c>
      <c r="T694" s="13" t="n">
        <v>-0.174988</v>
      </c>
      <c r="U694" s="13" t="n">
        <v>0.266294</v>
      </c>
      <c r="V694" s="13" t="n">
        <v>-0.138088</v>
      </c>
      <c r="W694" s="13" t="n">
        <v>0.005289</v>
      </c>
      <c r="X694" s="13" t="n">
        <v>0.046504</v>
      </c>
      <c r="Y694" s="13" t="n">
        <v>0.036815</v>
      </c>
      <c r="Z694" s="13" t="n">
        <v>0.01486</v>
      </c>
      <c r="AA694" s="13" t="n">
        <v>0.228422</v>
      </c>
      <c r="AB694" s="13" t="n">
        <v>0.063739</v>
      </c>
      <c r="AC694" s="13" t="n">
        <v>0.047181</v>
      </c>
      <c r="AD694" s="13" t="n">
        <v>0.06747</v>
      </c>
      <c r="AE694" s="13" t="n">
        <v>0.223488</v>
      </c>
      <c r="AF694" s="13" t="n">
        <v>0.172919</v>
      </c>
      <c r="AG694" s="13" t="n">
        <v>0.061985</v>
      </c>
      <c r="AH694" s="13" t="n">
        <v>0.004223</v>
      </c>
      <c r="AI694" s="13" t="n">
        <v>-0.141685</v>
      </c>
      <c r="AJ694" s="13" t="n">
        <v>-0.128283</v>
      </c>
      <c r="AK694" s="13" t="n">
        <v>0.235809</v>
      </c>
      <c r="AL694" s="13" t="n">
        <v>0.244799</v>
      </c>
      <c r="AM694" s="13" t="n">
        <v>0.040673</v>
      </c>
      <c r="AN694" s="13" t="n">
        <v>0.123467</v>
      </c>
      <c r="AO694" s="13" t="n">
        <v>0.068501</v>
      </c>
      <c r="AP694" s="13" t="n">
        <v>-0.123376</v>
      </c>
      <c r="AQ694" s="13" t="n">
        <v>-0.120501</v>
      </c>
      <c r="AR694" s="13" t="n">
        <v>-0.139188</v>
      </c>
      <c r="AS694" s="13" t="n">
        <v>0.209233</v>
      </c>
      <c r="AT694" s="13" t="n">
        <v>0.039613</v>
      </c>
      <c r="AU694" s="13" t="n">
        <v>0.114138</v>
      </c>
      <c r="AV694" s="13" t="n">
        <v>-0.115857</v>
      </c>
      <c r="AW694" s="13" t="n">
        <v>0.087923</v>
      </c>
      <c r="AX694" s="13" t="n">
        <v>-0.233496</v>
      </c>
      <c r="AY694" s="13" t="n">
        <v>0.170363</v>
      </c>
      <c r="AZ694" s="13" t="n">
        <v>-0.169118</v>
      </c>
      <c r="BA694" s="13" t="n">
        <v>-0.101086</v>
      </c>
      <c r="BM694" s="13" t="n">
        <v>-0.000483</v>
      </c>
      <c r="BN694" s="13" t="n">
        <v>-0.047837</v>
      </c>
      <c r="BO694" s="13" t="n">
        <v>0.02869</v>
      </c>
      <c r="BP694" s="13" t="n">
        <v>-0.033421</v>
      </c>
      <c r="BQ694" s="13" t="n">
        <v>0.054695</v>
      </c>
      <c r="BR694" s="13" t="n">
        <v>-0.02501</v>
      </c>
      <c r="BS694" s="13" t="n">
        <v>0.019022</v>
      </c>
      <c r="BT694" s="13" t="n">
        <v>-0.038561</v>
      </c>
      <c r="BU694" s="13" t="n">
        <v>0.046626</v>
      </c>
      <c r="BV694" s="13" t="n">
        <v>-0.08576</v>
      </c>
      <c r="BW694" s="13" t="n">
        <v>0.000968</v>
      </c>
      <c r="BX694" s="13" t="n">
        <v>-0.142109</v>
      </c>
      <c r="BY694" s="13" t="n">
        <v>-0.007716</v>
      </c>
      <c r="BZ694" s="13" t="n">
        <v>0.017833</v>
      </c>
      <c r="CA694" s="13" t="n">
        <v>-0.117955</v>
      </c>
      <c r="CB694" s="13" t="n">
        <v>-0.053077</v>
      </c>
      <c r="CC694" s="13" t="n">
        <v>-0.044319</v>
      </c>
      <c r="CD694" s="13" t="n">
        <v>0.116268</v>
      </c>
      <c r="CE694" s="13" t="n">
        <v>-0.038541</v>
      </c>
      <c r="CF694" s="13" t="n">
        <v>-0.088512</v>
      </c>
      <c r="CG694" s="13" t="n">
        <v>0.034639</v>
      </c>
      <c r="CH694" s="13" t="n">
        <v>0.031372</v>
      </c>
      <c r="CI694" s="13" t="n">
        <v>-0.043533</v>
      </c>
      <c r="CJ694" s="13" t="n">
        <v>0.106176</v>
      </c>
      <c r="CK694" s="13" t="n">
        <v>-0.003618</v>
      </c>
      <c r="CL694" s="13" t="n">
        <v>-0.008652</v>
      </c>
      <c r="CM694" s="13" t="n">
        <v>-0.032515</v>
      </c>
      <c r="CN694" s="13" t="n">
        <v>0.010489</v>
      </c>
      <c r="CO694" s="13" t="n">
        <v>0.068229</v>
      </c>
      <c r="CP694" s="13" t="n">
        <v>0.053331</v>
      </c>
      <c r="CQ694" s="13" t="n">
        <v>-0.053394</v>
      </c>
      <c r="CR694" s="13" t="n">
        <v>-0.058727</v>
      </c>
      <c r="CS694" s="13" t="n">
        <v>-0.073528</v>
      </c>
      <c r="CT694" s="13" t="n">
        <v>0.111124</v>
      </c>
      <c r="CU694" s="13" t="n">
        <v>0.103291</v>
      </c>
      <c r="CV694" s="13" t="n">
        <v>-0.042161</v>
      </c>
      <c r="CW694" s="13" t="n">
        <v>0.032515</v>
      </c>
      <c r="CX694" s="13" t="n">
        <v>0.006384</v>
      </c>
      <c r="CY694" s="13" t="n">
        <v>-0.06286</v>
      </c>
      <c r="CZ694" s="13" t="n">
        <v>0.046483</v>
      </c>
      <c r="DA694" s="13" t="n">
        <v>0.028059</v>
      </c>
      <c r="DB694" s="13" t="n">
        <v>0.064974</v>
      </c>
      <c r="DC694" s="13" t="n">
        <v>-0.001472</v>
      </c>
      <c r="DD694" s="13" t="n">
        <v>0.042635</v>
      </c>
      <c r="DE694" s="13" t="n">
        <v>-0.016588</v>
      </c>
      <c r="DF694" s="13" t="n">
        <v>0.102793</v>
      </c>
      <c r="DG694" s="13" t="n">
        <v>-0.079478</v>
      </c>
      <c r="DH694" s="13" t="n">
        <v>0.053794</v>
      </c>
      <c r="DI694" s="13" t="n">
        <v>-0.056928</v>
      </c>
      <c r="DJ694" s="13" t="n">
        <v>-0.07451</v>
      </c>
      <c r="DV694" s="13" t="n">
        <v>0.021424</v>
      </c>
      <c r="DW694" s="13" t="n">
        <v>-0.036464</v>
      </c>
      <c r="DX694" s="13" t="n">
        <v>0.030769</v>
      </c>
      <c r="DY694" s="13" t="n">
        <v>-0.028421</v>
      </c>
      <c r="DZ694" s="13" t="n">
        <v>0.061708</v>
      </c>
      <c r="EA694" s="13" t="n">
        <v>-0.023545</v>
      </c>
      <c r="EB694" s="13" t="n">
        <v>0.015868</v>
      </c>
      <c r="EC694" s="13" t="n">
        <v>-0.039964</v>
      </c>
      <c r="ED694" s="13" t="n">
        <v>0.047113</v>
      </c>
      <c r="EE694" s="13" t="n">
        <v>-0.084736</v>
      </c>
      <c r="EF694" s="13" t="n">
        <v>-0.003415</v>
      </c>
      <c r="EG694" s="13" t="n">
        <v>-0.141596</v>
      </c>
      <c r="EH694" s="13" t="n">
        <v>-0.016339</v>
      </c>
      <c r="EI694" s="13" t="n">
        <v>0.004296</v>
      </c>
      <c r="EJ694" s="13" t="n">
        <v>-0.138311</v>
      </c>
      <c r="EK694" s="13" t="n">
        <v>-0.045222</v>
      </c>
      <c r="EL694" s="13" t="n">
        <v>-0.046504</v>
      </c>
      <c r="EM694" s="13" t="n">
        <v>0.116767</v>
      </c>
      <c r="EN694" s="13" t="n">
        <v>-0.030875</v>
      </c>
      <c r="EO694" s="13" t="n">
        <v>-0.092886</v>
      </c>
      <c r="EP694" s="13" t="n">
        <v>0.038196</v>
      </c>
      <c r="EQ694" s="13" t="n">
        <v>0.031364</v>
      </c>
      <c r="ER694" s="13" t="n">
        <v>-0.050589</v>
      </c>
      <c r="ES694" s="13" t="n">
        <v>0.12749</v>
      </c>
      <c r="ET694" s="13" t="n">
        <v>-0.008377</v>
      </c>
      <c r="EU694" s="13" t="n">
        <v>-0.018392</v>
      </c>
      <c r="EV694" s="13" t="n">
        <v>-0.031244</v>
      </c>
      <c r="EW694" s="13" t="n">
        <v>0.024876</v>
      </c>
      <c r="EX694" s="13" t="n">
        <v>0.074528</v>
      </c>
      <c r="EY694" s="13" t="n">
        <v>0.058153</v>
      </c>
      <c r="EZ694" s="13" t="n">
        <v>-0.055866</v>
      </c>
      <c r="FA694" s="13" t="n">
        <v>-0.061774</v>
      </c>
      <c r="FB694" s="13" t="n">
        <v>-0.07758</v>
      </c>
      <c r="FC694" s="13" t="n">
        <v>0.128905</v>
      </c>
      <c r="FD694" s="13" t="n">
        <v>0.115622</v>
      </c>
      <c r="FE694" s="13" t="n">
        <v>-0.04519</v>
      </c>
      <c r="FF694" s="13" t="n">
        <v>0.029184</v>
      </c>
      <c r="FG694" s="13" t="n">
        <v>0.003445</v>
      </c>
      <c r="FH694" s="13" t="n">
        <v>-0.066565</v>
      </c>
      <c r="FI694" s="13" t="n">
        <v>0.07274</v>
      </c>
      <c r="FJ694" s="13" t="n">
        <v>0.026772</v>
      </c>
      <c r="FK694" s="13" t="n">
        <v>0.068904</v>
      </c>
      <c r="FL694" s="13" t="n">
        <v>-0.001826</v>
      </c>
      <c r="FM694" s="13" t="n">
        <v>0.034451</v>
      </c>
      <c r="FN694" s="13" t="n">
        <v>-0.012354</v>
      </c>
      <c r="FO694" s="13" t="n">
        <v>0.129517</v>
      </c>
      <c r="FP694" s="13" t="n">
        <v>-0.079792</v>
      </c>
      <c r="FQ694" s="13" t="n">
        <v>0.048261</v>
      </c>
      <c r="FR694" s="13" t="n">
        <v>-0.057773</v>
      </c>
      <c r="FS694" s="13" t="n">
        <v>-0.075988</v>
      </c>
    </row>
    <row r="695" customFormat="false" ht="15" hidden="false" customHeight="false" outlineLevel="0" collapsed="false">
      <c r="B695" s="8" t="str">
        <f aca="false">Deals!B695</f>
        <v>Primoris Services Corporation</v>
      </c>
      <c r="C695" s="12" t="n">
        <v>1</v>
      </c>
      <c r="D695" s="13" t="n">
        <v>0.149974</v>
      </c>
      <c r="E695" s="13" t="n">
        <v>-0.008366</v>
      </c>
      <c r="F695" s="13" t="n">
        <v>-0.014187</v>
      </c>
      <c r="G695" s="13" t="n">
        <v>-0.026638</v>
      </c>
      <c r="H695" s="13" t="n">
        <v>-0.07235</v>
      </c>
      <c r="I695" s="13" t="n">
        <v>0.01597</v>
      </c>
      <c r="J695" s="13" t="n">
        <v>-0.140468</v>
      </c>
      <c r="K695" s="13" t="n">
        <v>-0.044747</v>
      </c>
      <c r="L695" s="13" t="n">
        <v>0.100449</v>
      </c>
      <c r="M695" s="13" t="n">
        <v>-0.168089</v>
      </c>
      <c r="N695" s="13" t="n">
        <v>0.072257</v>
      </c>
      <c r="O695" s="13" t="n">
        <v>0.07256</v>
      </c>
      <c r="P695" s="13" t="n">
        <v>0.025272</v>
      </c>
      <c r="Q695" s="13" t="n">
        <v>-0.094425</v>
      </c>
      <c r="R695" s="13" t="n">
        <v>-0.026868</v>
      </c>
      <c r="S695" s="13" t="n">
        <v>0.047455</v>
      </c>
      <c r="T695" s="13" t="n">
        <v>-0.101318</v>
      </c>
      <c r="U695" s="13" t="n">
        <v>0.073529</v>
      </c>
      <c r="V695" s="13" t="n">
        <v>-0.132277</v>
      </c>
      <c r="W695" s="13" t="n">
        <v>-0.195363</v>
      </c>
      <c r="X695" s="13" t="n">
        <v>0.242462</v>
      </c>
      <c r="Y695" s="13" t="n">
        <v>0.057454</v>
      </c>
      <c r="Z695" s="13" t="n">
        <v>0.030445</v>
      </c>
      <c r="AA695" s="13" t="n">
        <v>0.212397</v>
      </c>
      <c r="AB695" s="13" t="n">
        <v>0.033835</v>
      </c>
      <c r="AC695" s="13" t="n">
        <v>-0.101091</v>
      </c>
      <c r="AD695" s="13" t="n">
        <v>0.025953</v>
      </c>
      <c r="AE695" s="13" t="n">
        <v>0.059289</v>
      </c>
      <c r="AF695" s="13" t="n">
        <v>0.139179</v>
      </c>
      <c r="AG695" s="13" t="n">
        <v>0.042337</v>
      </c>
      <c r="AH695" s="13" t="n">
        <v>0.113665</v>
      </c>
      <c r="AI695" s="13" t="n">
        <v>-0.072943</v>
      </c>
      <c r="AJ695" s="13" t="n">
        <v>-0.081577</v>
      </c>
      <c r="AK695" s="13" t="n">
        <v>0.00998</v>
      </c>
      <c r="AL695" s="13" t="n">
        <v>0.09585</v>
      </c>
      <c r="AM695" s="13" t="n">
        <v>-0.012346</v>
      </c>
      <c r="AN695" s="13" t="n">
        <v>0.204573</v>
      </c>
      <c r="AO695" s="13" t="n">
        <v>0.078967</v>
      </c>
      <c r="AP695" s="13" t="n">
        <v>0.094668</v>
      </c>
      <c r="AQ695" s="13" t="n">
        <v>0.175107</v>
      </c>
      <c r="AR695" s="13" t="n">
        <v>-0.087838</v>
      </c>
      <c r="AS695" s="13" t="n">
        <v>0.13189</v>
      </c>
      <c r="AT695" s="13" t="n">
        <v>-0.000531</v>
      </c>
      <c r="AU695" s="13" t="n">
        <v>0.03012</v>
      </c>
      <c r="AV695" s="13" t="n">
        <v>0.078168</v>
      </c>
      <c r="AW695" s="13" t="n">
        <v>0.336793</v>
      </c>
      <c r="AX695" s="13" t="n">
        <v>-0.08637</v>
      </c>
      <c r="AY695" s="13" t="n">
        <v>0.004843</v>
      </c>
      <c r="AZ695" s="13" t="n">
        <v>-0.06552</v>
      </c>
      <c r="BA695" s="13" t="n">
        <v>-0.198634</v>
      </c>
      <c r="BM695" s="13" t="n">
        <v>0.09566</v>
      </c>
      <c r="BN695" s="13" t="n">
        <v>0.02182</v>
      </c>
      <c r="BO695" s="13" t="n">
        <v>0.023396</v>
      </c>
      <c r="BP695" s="13" t="n">
        <v>0.011055</v>
      </c>
      <c r="BQ695" s="13" t="n">
        <v>0.012853</v>
      </c>
      <c r="BR695" s="13" t="n">
        <v>-0.018155</v>
      </c>
      <c r="BS695" s="13" t="n">
        <v>0.013589</v>
      </c>
      <c r="BT695" s="13" t="n">
        <v>-0.034063</v>
      </c>
      <c r="BU695" s="13" t="n">
        <v>0.039859</v>
      </c>
      <c r="BV695" s="13" t="n">
        <v>0.0057</v>
      </c>
      <c r="BW695" s="13" t="n">
        <v>0.0589</v>
      </c>
      <c r="BX695" s="13" t="n">
        <v>-0.095829</v>
      </c>
      <c r="BY695" s="13" t="n">
        <v>0.005483</v>
      </c>
      <c r="BZ695" s="13" t="n">
        <v>0.017931</v>
      </c>
      <c r="CA695" s="13" t="n">
        <v>-0.080424</v>
      </c>
      <c r="CB695" s="13" t="n">
        <v>0.023442</v>
      </c>
      <c r="CC695" s="13" t="n">
        <v>-0.072115</v>
      </c>
      <c r="CD695" s="13" t="n">
        <v>0.115972</v>
      </c>
      <c r="CE695" s="13" t="n">
        <v>-0.044554</v>
      </c>
      <c r="CF695" s="13" t="n">
        <v>-0.114803</v>
      </c>
      <c r="CG695" s="13" t="n">
        <v>0.104466</v>
      </c>
      <c r="CH695" s="13" t="n">
        <v>0.004422</v>
      </c>
      <c r="CI695" s="13" t="n">
        <v>-0.070133</v>
      </c>
      <c r="CJ695" s="13" t="n">
        <v>0.1231</v>
      </c>
      <c r="CK695" s="13" t="n">
        <v>-0.00465</v>
      </c>
      <c r="CL695" s="13" t="n">
        <v>-0.032965</v>
      </c>
      <c r="CM695" s="13" t="n">
        <v>-0.032649</v>
      </c>
      <c r="CN695" s="13" t="n">
        <v>0.019558</v>
      </c>
      <c r="CO695" s="13" t="n">
        <v>0.091615</v>
      </c>
      <c r="CP695" s="13" t="n">
        <v>0.061544</v>
      </c>
      <c r="CQ695" s="13" t="n">
        <v>-0.036861</v>
      </c>
      <c r="CR695" s="13" t="n">
        <v>-0.046311</v>
      </c>
      <c r="CS695" s="13" t="n">
        <v>-0.069716</v>
      </c>
      <c r="CT695" s="13" t="n">
        <v>0.086093</v>
      </c>
      <c r="CU695" s="13" t="n">
        <v>0.108974</v>
      </c>
      <c r="CV695" s="13" t="n">
        <v>-0.035745</v>
      </c>
      <c r="CW695" s="13" t="n">
        <v>0.06812</v>
      </c>
      <c r="CX695" s="13" t="n">
        <v>0.025352</v>
      </c>
      <c r="CY695" s="13" t="n">
        <v>-0.065718</v>
      </c>
      <c r="CZ695" s="13" t="n">
        <v>0.052673</v>
      </c>
      <c r="DA695" s="13" t="n">
        <v>-0.021843</v>
      </c>
      <c r="DB695" s="13" t="n">
        <v>0.098444</v>
      </c>
      <c r="DC695" s="13" t="n">
        <v>-0.036221</v>
      </c>
      <c r="DD695" s="13" t="n">
        <v>0.009113</v>
      </c>
      <c r="DE695" s="13" t="n">
        <v>-0.032464</v>
      </c>
      <c r="DF695" s="13" t="n">
        <v>0.108871</v>
      </c>
      <c r="DG695" s="13" t="n">
        <v>-0.087427</v>
      </c>
      <c r="DH695" s="13" t="n">
        <v>0.036021</v>
      </c>
      <c r="DI695" s="13" t="n">
        <v>-0.082942</v>
      </c>
      <c r="DJ695" s="13" t="n">
        <v>-0.084026</v>
      </c>
      <c r="DV695" s="13" t="n">
        <v>0.092176</v>
      </c>
      <c r="DW695" s="13" t="n">
        <v>0.032457</v>
      </c>
      <c r="DX695" s="13" t="n">
        <v>0.023833</v>
      </c>
      <c r="DY695" s="13" t="n">
        <v>0.016413</v>
      </c>
      <c r="DZ695" s="13" t="n">
        <v>0.003494</v>
      </c>
      <c r="EA695" s="13" t="n">
        <v>-0.023492</v>
      </c>
      <c r="EB695" s="13" t="n">
        <v>0.010659</v>
      </c>
      <c r="EC695" s="13" t="n">
        <v>-0.035282</v>
      </c>
      <c r="ED695" s="13" t="n">
        <v>0.041156</v>
      </c>
      <c r="EE695" s="13" t="n">
        <v>-0.003587</v>
      </c>
      <c r="EF695" s="13" t="n">
        <v>0.054826</v>
      </c>
      <c r="EG695" s="13" t="n">
        <v>-0.097752</v>
      </c>
      <c r="EH695" s="13" t="n">
        <v>0.003239</v>
      </c>
      <c r="EI695" s="13" t="n">
        <v>0.007621</v>
      </c>
      <c r="EJ695" s="13" t="n">
        <v>-0.080781</v>
      </c>
      <c r="EK695" s="13" t="n">
        <v>0.012501</v>
      </c>
      <c r="EL695" s="13" t="n">
        <v>-0.060414</v>
      </c>
      <c r="EM695" s="13" t="n">
        <v>0.113842</v>
      </c>
      <c r="EN695" s="13" t="n">
        <v>-0.039008</v>
      </c>
      <c r="EO695" s="13" t="n">
        <v>-0.119468</v>
      </c>
      <c r="EP695" s="13" t="n">
        <v>0.105606</v>
      </c>
      <c r="EQ695" s="13" t="n">
        <v>0.003522</v>
      </c>
      <c r="ER695" s="13" t="n">
        <v>-0.065539</v>
      </c>
      <c r="ES695" s="13" t="n">
        <v>0.134282</v>
      </c>
      <c r="ET695" s="13" t="n">
        <v>-0.02221</v>
      </c>
      <c r="EU695" s="13" t="n">
        <v>-0.049024</v>
      </c>
      <c r="EV695" s="13" t="n">
        <v>-0.025935</v>
      </c>
      <c r="EW695" s="13" t="n">
        <v>0.015862</v>
      </c>
      <c r="EX695" s="13" t="n">
        <v>0.096287</v>
      </c>
      <c r="EY695" s="13" t="n">
        <v>0.061646</v>
      </c>
      <c r="EZ695" s="13" t="n">
        <v>-0.040878</v>
      </c>
      <c r="FA695" s="13" t="n">
        <v>-0.054465</v>
      </c>
      <c r="FB695" s="13" t="n">
        <v>-0.078234</v>
      </c>
      <c r="FC695" s="13" t="n">
        <v>0.101981</v>
      </c>
      <c r="FD695" s="13" t="n">
        <v>0.125443</v>
      </c>
      <c r="FE695" s="13" t="n">
        <v>-0.045067</v>
      </c>
      <c r="FF695" s="13" t="n">
        <v>0.078133</v>
      </c>
      <c r="FG695" s="13" t="n">
        <v>0.031478</v>
      </c>
      <c r="FH695" s="13" t="n">
        <v>-0.080992</v>
      </c>
      <c r="FI695" s="13" t="n">
        <v>0.054415</v>
      </c>
      <c r="FJ695" s="13" t="n">
        <v>-0.025984</v>
      </c>
      <c r="FK695" s="13" t="n">
        <v>0.100317</v>
      </c>
      <c r="FL695" s="13" t="n">
        <v>-0.040457</v>
      </c>
      <c r="FM695" s="13" t="n">
        <v>0.012299</v>
      </c>
      <c r="FN695" s="13" t="n">
        <v>-0.028165</v>
      </c>
      <c r="FO695" s="13" t="n">
        <v>0.103669</v>
      </c>
      <c r="FP695" s="13" t="n">
        <v>-0.083363</v>
      </c>
      <c r="FQ695" s="13" t="n">
        <v>0.030766</v>
      </c>
      <c r="FR695" s="13" t="n">
        <v>-0.088055</v>
      </c>
      <c r="FS695" s="13" t="n">
        <v>-0.091066</v>
      </c>
    </row>
    <row r="696" customFormat="false" ht="15" hidden="false" customHeight="false" outlineLevel="0" collapsed="false">
      <c r="B696" s="8" t="str">
        <f aca="false">Deals!B696</f>
        <v>V2X, Inc.</v>
      </c>
      <c r="C696" s="12" t="n">
        <v>1</v>
      </c>
      <c r="D696" s="13" t="n">
        <v>0.062257</v>
      </c>
      <c r="E696" s="13" t="n">
        <v>-0.021245</v>
      </c>
      <c r="F696" s="13" t="n">
        <v>-0.020397</v>
      </c>
      <c r="G696" s="13" t="n">
        <v>-0.025406</v>
      </c>
      <c r="H696" s="13" t="n">
        <v>-0.067229</v>
      </c>
      <c r="I696" s="13" t="n">
        <v>-0.048329</v>
      </c>
      <c r="J696" s="13" t="n">
        <v>0.110841</v>
      </c>
      <c r="K696" s="13" t="n">
        <v>-0.000596</v>
      </c>
      <c r="L696" s="13" t="n">
        <v>-0.036794</v>
      </c>
      <c r="M696" s="13" t="n">
        <v>-0.136073</v>
      </c>
      <c r="N696" s="13" t="n">
        <v>0.093929</v>
      </c>
      <c r="O696" s="13" t="n">
        <v>0.005244</v>
      </c>
      <c r="P696" s="13" t="n">
        <v>-0.003695</v>
      </c>
      <c r="Q696" s="13" t="n">
        <v>-0.217714</v>
      </c>
      <c r="R696" s="13" t="n">
        <v>0.006693</v>
      </c>
      <c r="S696" s="13" t="n">
        <v>-0.007756</v>
      </c>
      <c r="T696" s="13" t="n">
        <v>-0.065885</v>
      </c>
      <c r="U696" s="13" t="n">
        <v>-0.006575</v>
      </c>
      <c r="V696" s="13" t="n">
        <v>0.04272</v>
      </c>
      <c r="W696" s="13" t="n">
        <v>0.02135</v>
      </c>
      <c r="X696" s="13" t="n">
        <v>0.15791</v>
      </c>
      <c r="Y696" s="13" t="n">
        <v>-0.01415</v>
      </c>
      <c r="Z696" s="13" t="n">
        <v>0.021777</v>
      </c>
      <c r="AA696" s="13" t="n">
        <v>0.069508</v>
      </c>
      <c r="AB696" s="13" t="n">
        <v>0.050045</v>
      </c>
      <c r="AC696" s="13" t="n">
        <v>-0.143412</v>
      </c>
      <c r="AD696" s="13" t="n">
        <v>0.087613</v>
      </c>
      <c r="AE696" s="13" t="n">
        <v>-0.045139</v>
      </c>
      <c r="AF696" s="13" t="n">
        <v>0.201455</v>
      </c>
      <c r="AG696" s="13" t="n">
        <v>0.038337</v>
      </c>
      <c r="AH696" s="13" t="n">
        <v>-0.022347</v>
      </c>
      <c r="AI696" s="13" t="n">
        <v>0.026834</v>
      </c>
      <c r="AJ696" s="13" t="n">
        <v>-0.011421</v>
      </c>
      <c r="AK696" s="13" t="n">
        <v>-0.169767</v>
      </c>
      <c r="AL696" s="13" t="n">
        <v>0.095283</v>
      </c>
      <c r="AM696" s="13" t="n">
        <v>-0.162575</v>
      </c>
      <c r="AN696" s="13" t="n">
        <v>-0.010028</v>
      </c>
      <c r="AO696" s="13" t="n">
        <v>0.213247</v>
      </c>
      <c r="AP696" s="13" t="n">
        <v>0.040034</v>
      </c>
      <c r="AQ696" s="13" t="n">
        <v>-0.009675</v>
      </c>
      <c r="AR696" s="13" t="n">
        <v>-0.003118</v>
      </c>
      <c r="AS696" s="13" t="n">
        <v>0.086947</v>
      </c>
      <c r="AT696" s="13" t="n">
        <v>0.086706</v>
      </c>
      <c r="AU696" s="13" t="n">
        <v>-0.013945</v>
      </c>
      <c r="AV696" s="13" t="n">
        <v>0.102757</v>
      </c>
      <c r="AW696" s="13" t="n">
        <v>-0.021916</v>
      </c>
      <c r="AX696" s="13" t="n">
        <v>-0.206141</v>
      </c>
      <c r="AY696" s="13" t="n">
        <v>0.089902</v>
      </c>
      <c r="AZ696" s="13" t="n">
        <v>-0.099942</v>
      </c>
      <c r="BA696" s="13" t="n">
        <v>0.045396</v>
      </c>
      <c r="BM696" s="13" t="n">
        <v>0.106119</v>
      </c>
      <c r="BN696" s="13" t="n">
        <v>0.018588</v>
      </c>
      <c r="BO696" s="13" t="n">
        <v>0.017138</v>
      </c>
      <c r="BP696" s="13" t="n">
        <v>0.008568</v>
      </c>
      <c r="BQ696" s="13" t="n">
        <v>0.015969</v>
      </c>
      <c r="BR696" s="13" t="n">
        <v>-0.039027</v>
      </c>
      <c r="BS696" s="13" t="n">
        <v>0.042598</v>
      </c>
      <c r="BT696" s="13" t="n">
        <v>-0.036639</v>
      </c>
      <c r="BU696" s="13" t="n">
        <v>0.012365</v>
      </c>
      <c r="BV696" s="13" t="n">
        <v>-0.039551</v>
      </c>
      <c r="BW696" s="13" t="n">
        <v>0.022606</v>
      </c>
      <c r="BX696" s="13" t="n">
        <v>-0.101461</v>
      </c>
      <c r="BY696" s="13" t="n">
        <v>0.008251</v>
      </c>
      <c r="BZ696" s="13" t="n">
        <v>0.005535</v>
      </c>
      <c r="CA696" s="13" t="n">
        <v>-0.100427</v>
      </c>
      <c r="CB696" s="13" t="n">
        <v>-0.009566</v>
      </c>
      <c r="CC696" s="13" t="n">
        <v>-0.039563</v>
      </c>
      <c r="CD696" s="13" t="n">
        <v>0.078731</v>
      </c>
      <c r="CE696" s="13" t="n">
        <v>0.007907</v>
      </c>
      <c r="CF696" s="13" t="n">
        <v>-0.073666</v>
      </c>
      <c r="CG696" s="13" t="n">
        <v>0.089828</v>
      </c>
      <c r="CH696" s="13" t="n">
        <v>0.005661</v>
      </c>
      <c r="CI696" s="13" t="n">
        <v>-0.051979</v>
      </c>
      <c r="CJ696" s="13" t="n">
        <v>0.137687</v>
      </c>
      <c r="CK696" s="13" t="n">
        <v>-0.037377</v>
      </c>
      <c r="CL696" s="13" t="n">
        <v>-0.070433</v>
      </c>
      <c r="CM696" s="13" t="n">
        <v>-0.013914</v>
      </c>
      <c r="CN696" s="13" t="n">
        <v>0.032692</v>
      </c>
      <c r="CO696" s="13" t="n">
        <v>0.055486</v>
      </c>
      <c r="CP696" s="13" t="n">
        <v>0.039656</v>
      </c>
      <c r="CQ696" s="13" t="n">
        <v>-0.104754</v>
      </c>
      <c r="CR696" s="13" t="n">
        <v>-0.065225</v>
      </c>
      <c r="CS696" s="13" t="n">
        <v>-0.07957</v>
      </c>
      <c r="CT696" s="13" t="n">
        <v>0.107235</v>
      </c>
      <c r="CU696" s="13" t="n">
        <v>0.146642</v>
      </c>
      <c r="CV696" s="13" t="n">
        <v>-0.03506</v>
      </c>
      <c r="CW696" s="13" t="n">
        <v>0.117399</v>
      </c>
      <c r="CX696" s="13" t="n">
        <v>0.008684</v>
      </c>
      <c r="CY696" s="13" t="n">
        <v>-0.07102</v>
      </c>
      <c r="CZ696" s="13" t="n">
        <v>0.045414</v>
      </c>
      <c r="DA696" s="13" t="n">
        <v>-0.055948</v>
      </c>
      <c r="DB696" s="13" t="n">
        <v>0.143277</v>
      </c>
      <c r="DC696" s="13" t="n">
        <v>-0.025141</v>
      </c>
      <c r="DD696" s="13" t="n">
        <v>-0.014124</v>
      </c>
      <c r="DE696" s="13" t="n">
        <v>-0.006188</v>
      </c>
      <c r="DF696" s="13" t="n">
        <v>0.094269</v>
      </c>
      <c r="DG696" s="13" t="n">
        <v>-0.072125</v>
      </c>
      <c r="DH696" s="13" t="n">
        <v>0.009544</v>
      </c>
      <c r="DI696" s="13" t="n">
        <v>-0.068984</v>
      </c>
      <c r="DJ696" s="13" t="n">
        <v>-0.089412</v>
      </c>
      <c r="DV696" s="13" t="n">
        <v>0.125412</v>
      </c>
      <c r="DW696" s="13" t="n">
        <v>0.0025</v>
      </c>
      <c r="DX696" s="13" t="n">
        <v>-0.001835</v>
      </c>
      <c r="DY696" s="13" t="n">
        <v>0.008948</v>
      </c>
      <c r="DZ696" s="13" t="n">
        <v>0.037328</v>
      </c>
      <c r="EA696" s="13" t="n">
        <v>-0.047931</v>
      </c>
      <c r="EB696" s="13" t="n">
        <v>0.038013</v>
      </c>
      <c r="EC696" s="13" t="n">
        <v>-0.047</v>
      </c>
      <c r="ED696" s="13" t="n">
        <v>-0.012191</v>
      </c>
      <c r="EE696" s="13" t="n">
        <v>-0.05156</v>
      </c>
      <c r="EF696" s="13" t="n">
        <v>-0.025657</v>
      </c>
      <c r="EG696" s="13" t="n">
        <v>-0.103698</v>
      </c>
      <c r="EH696" s="13" t="n">
        <v>-0.011993</v>
      </c>
      <c r="EI696" s="13" t="n">
        <v>0.028031</v>
      </c>
      <c r="EJ696" s="13" t="n">
        <v>-0.14847</v>
      </c>
      <c r="EK696" s="13" t="n">
        <v>-0.024898</v>
      </c>
      <c r="EL696" s="13" t="n">
        <v>-0.045521</v>
      </c>
      <c r="EM696" s="13" t="n">
        <v>0.07809</v>
      </c>
      <c r="EN696" s="13" t="n">
        <v>0.017632</v>
      </c>
      <c r="EO696" s="13" t="n">
        <v>-0.123383</v>
      </c>
      <c r="EP696" s="13" t="n">
        <v>0.057189</v>
      </c>
      <c r="EQ696" s="13" t="n">
        <v>-0.032158</v>
      </c>
      <c r="ER696" s="13" t="n">
        <v>-0.087071</v>
      </c>
      <c r="ES696" s="13" t="n">
        <v>0.220874</v>
      </c>
      <c r="ET696" s="13" t="n">
        <v>-0.049709</v>
      </c>
      <c r="EU696" s="13" t="n">
        <v>-0.092185</v>
      </c>
      <c r="EV696" s="13" t="n">
        <v>-0.017177</v>
      </c>
      <c r="EW696" s="13" t="n">
        <v>0.009133</v>
      </c>
      <c r="EX696" s="13" t="n">
        <v>0.037347</v>
      </c>
      <c r="EY696" s="13" t="n">
        <v>0.020107</v>
      </c>
      <c r="EZ696" s="13" t="n">
        <v>-0.117804</v>
      </c>
      <c r="FA696" s="13" t="n">
        <v>-0.082947</v>
      </c>
      <c r="FB696" s="13" t="n">
        <v>-0.087058</v>
      </c>
      <c r="FC696" s="13" t="n">
        <v>0.169079</v>
      </c>
      <c r="FD696" s="13" t="n">
        <v>0.109784</v>
      </c>
      <c r="FE696" s="13" t="n">
        <v>-0.050656</v>
      </c>
      <c r="FF696" s="13" t="n">
        <v>0.102283</v>
      </c>
      <c r="FG696" s="13" t="n">
        <v>0.008975</v>
      </c>
      <c r="FH696" s="13" t="n">
        <v>-0.109011</v>
      </c>
      <c r="FI696" s="13" t="n">
        <v>0.046828</v>
      </c>
      <c r="FJ696" s="13" t="n">
        <v>-0.062047</v>
      </c>
      <c r="FK696" s="13" t="n">
        <v>0.107094</v>
      </c>
      <c r="FL696" s="13" t="n">
        <v>-0.023277</v>
      </c>
      <c r="FM696" s="13" t="n">
        <v>0.010234</v>
      </c>
      <c r="FN696" s="13" t="n">
        <v>0.017124</v>
      </c>
      <c r="FO696" s="13" t="n">
        <v>0.050459</v>
      </c>
      <c r="FP696" s="13" t="n">
        <v>-0.052297</v>
      </c>
      <c r="FQ696" s="13" t="n">
        <v>0.020697</v>
      </c>
      <c r="FR696" s="13" t="n">
        <v>-0.060564</v>
      </c>
      <c r="FS696" s="13" t="n">
        <v>-0.111692</v>
      </c>
    </row>
    <row r="697" customFormat="false" ht="15" hidden="false" customHeight="false" outlineLevel="0" collapsed="false">
      <c r="B697" s="8" t="str">
        <f aca="false">Deals!B697</f>
        <v>Gan Limited</v>
      </c>
      <c r="C697" s="12" t="n">
        <v>1</v>
      </c>
      <c r="D697" s="13" t="n">
        <v>0.081745</v>
      </c>
      <c r="E697" s="13" t="n">
        <v>-0.287392</v>
      </c>
      <c r="F697" s="13" t="n">
        <v>0.013187</v>
      </c>
      <c r="G697" s="13" t="n">
        <v>-0.061822</v>
      </c>
      <c r="H697" s="13" t="n">
        <v>-0.049711</v>
      </c>
      <c r="I697" s="13" t="n">
        <v>-0.069343</v>
      </c>
      <c r="J697" s="13" t="n">
        <v>0.117647</v>
      </c>
      <c r="K697" s="13" t="n">
        <v>-0.130409</v>
      </c>
      <c r="L697" s="13" t="n">
        <v>-0.039677</v>
      </c>
      <c r="M697" s="13" t="n">
        <v>-0.322829</v>
      </c>
      <c r="N697" s="13" t="n">
        <v>-0.049638</v>
      </c>
      <c r="O697" s="13" t="n">
        <v>-0.250272</v>
      </c>
      <c r="P697" s="13" t="n">
        <v>-0.03193</v>
      </c>
      <c r="Q697" s="13" t="n">
        <v>-0.277361</v>
      </c>
      <c r="R697" s="13" t="n">
        <v>-0.226141</v>
      </c>
      <c r="S697" s="13" t="n">
        <v>-0.096515</v>
      </c>
      <c r="T697" s="13" t="n">
        <v>-0.121662</v>
      </c>
      <c r="U697" s="13" t="n">
        <v>0.22973</v>
      </c>
      <c r="V697" s="13" t="n">
        <v>-0.291209</v>
      </c>
      <c r="W697" s="13" t="n">
        <v>-0.139535</v>
      </c>
      <c r="X697" s="13" t="n">
        <v>-0.094595</v>
      </c>
      <c r="Y697" s="13" t="n">
        <v>-0.333333</v>
      </c>
      <c r="Z697" s="13" t="n">
        <v>0.119403</v>
      </c>
      <c r="AA697" s="13" t="n">
        <v>0.52</v>
      </c>
      <c r="AB697" s="13" t="n">
        <v>-0.175439</v>
      </c>
      <c r="AC697" s="13" t="n">
        <v>-0.31383</v>
      </c>
      <c r="AD697" s="13" t="n">
        <v>0.286822</v>
      </c>
      <c r="AE697" s="13" t="n">
        <v>-0.246988</v>
      </c>
      <c r="AF697" s="13" t="n">
        <v>0.312</v>
      </c>
      <c r="AG697" s="13" t="n">
        <v>0.140244</v>
      </c>
      <c r="AH697" s="13" t="n">
        <v>-0.245989</v>
      </c>
      <c r="AI697" s="13" t="n">
        <v>-0.177305</v>
      </c>
      <c r="AJ697" s="13" t="n">
        <v>-0.244397</v>
      </c>
      <c r="AK697" s="13" t="n">
        <v>0.677125</v>
      </c>
      <c r="AL697" s="13" t="n">
        <v>0.07483</v>
      </c>
      <c r="AM697" s="13" t="n">
        <v>-0.037975</v>
      </c>
      <c r="AN697" s="13" t="n">
        <v>0</v>
      </c>
      <c r="AO697" s="13" t="n">
        <v>-0.164474</v>
      </c>
      <c r="AP697" s="13" t="n">
        <v>-0.070866</v>
      </c>
      <c r="AQ697" s="13" t="n">
        <v>0.144068</v>
      </c>
      <c r="AR697" s="13" t="n">
        <v>0.092593</v>
      </c>
      <c r="AS697" s="13" t="n">
        <v>0.074576</v>
      </c>
      <c r="AT697" s="13" t="n">
        <v>0.091483</v>
      </c>
      <c r="AU697" s="13" t="n">
        <v>0.023121</v>
      </c>
      <c r="AV697" s="13" t="n">
        <v>0.011299</v>
      </c>
      <c r="AW697" s="13" t="n">
        <v>0.022346</v>
      </c>
      <c r="AX697" s="13" t="n">
        <v>-0.005464</v>
      </c>
      <c r="AY697" s="13" t="n">
        <v>0.038462</v>
      </c>
      <c r="AZ697" s="13" t="n">
        <v>-0.063492</v>
      </c>
      <c r="BA697" s="13" t="n">
        <v>0</v>
      </c>
      <c r="BM697" s="13" t="n">
        <v>0.040745</v>
      </c>
      <c r="BN697" s="13" t="n">
        <v>-0.048473</v>
      </c>
      <c r="BO697" s="13" t="n">
        <v>0.032353</v>
      </c>
      <c r="BP697" s="13" t="n">
        <v>-0.025949</v>
      </c>
      <c r="BQ697" s="13" t="n">
        <v>0.06983</v>
      </c>
      <c r="BR697" s="13" t="n">
        <v>-0.075376</v>
      </c>
      <c r="BS697" s="13" t="n">
        <v>0.020545</v>
      </c>
      <c r="BT697" s="13" t="n">
        <v>-0.052806</v>
      </c>
      <c r="BU697" s="13" t="n">
        <v>0.024457</v>
      </c>
      <c r="BV697" s="13" t="n">
        <v>-0.080613</v>
      </c>
      <c r="BW697" s="13" t="n">
        <v>-0.005266</v>
      </c>
      <c r="BX697" s="13" t="n">
        <v>-0.163775</v>
      </c>
      <c r="BY697" s="13" t="n">
        <v>-0.001611</v>
      </c>
      <c r="BZ697" s="13" t="n">
        <v>0.012199</v>
      </c>
      <c r="CA697" s="13" t="n">
        <v>-0.180685</v>
      </c>
      <c r="CB697" s="13" t="n">
        <v>-0.032766</v>
      </c>
      <c r="CC697" s="13" t="n">
        <v>-0.019338</v>
      </c>
      <c r="CD697" s="13" t="n">
        <v>0.128546</v>
      </c>
      <c r="CE697" s="13" t="n">
        <v>0.036743</v>
      </c>
      <c r="CF697" s="13" t="n">
        <v>-0.088022</v>
      </c>
      <c r="CG697" s="13" t="n">
        <v>0.076143</v>
      </c>
      <c r="CH697" s="13" t="n">
        <v>-0.002315</v>
      </c>
      <c r="CI697" s="13" t="n">
        <v>-0.050589</v>
      </c>
      <c r="CJ697" s="13" t="n">
        <v>0.141421</v>
      </c>
      <c r="CK697" s="13" t="n">
        <v>-0.040665</v>
      </c>
      <c r="CL697" s="13" t="n">
        <v>-0.034632</v>
      </c>
      <c r="CM697" s="13" t="n">
        <v>-0.027967</v>
      </c>
      <c r="CN697" s="13" t="n">
        <v>0.012513</v>
      </c>
      <c r="CO697" s="13" t="n">
        <v>0.070349</v>
      </c>
      <c r="CP697" s="13" t="n">
        <v>0.041532</v>
      </c>
      <c r="CQ697" s="13" t="n">
        <v>-0.071954</v>
      </c>
      <c r="CR697" s="13" t="n">
        <v>-0.091371</v>
      </c>
      <c r="CS697" s="13" t="n">
        <v>-0.101457</v>
      </c>
      <c r="CT697" s="13" t="n">
        <v>0.108746</v>
      </c>
      <c r="CU697" s="13" t="n">
        <v>0.122171</v>
      </c>
      <c r="CV697" s="13" t="n">
        <v>-0.039346</v>
      </c>
      <c r="CW697" s="13" t="n">
        <v>0.094637</v>
      </c>
      <c r="CX697" s="13" t="n">
        <v>0.003944</v>
      </c>
      <c r="CY697" s="13" t="n">
        <v>-0.069152</v>
      </c>
      <c r="CZ697" s="13" t="n">
        <v>0.019278</v>
      </c>
      <c r="DA697" s="13" t="n">
        <v>-0.016837</v>
      </c>
      <c r="DB697" s="13" t="n">
        <v>0.075097</v>
      </c>
      <c r="DC697" s="13" t="n">
        <v>0.006764</v>
      </c>
      <c r="DD697" s="13" t="n">
        <v>0.000931</v>
      </c>
      <c r="DE697" s="13" t="n">
        <v>-0.008068</v>
      </c>
      <c r="DF697" s="13" t="n">
        <v>0.14058</v>
      </c>
      <c r="DG697" s="13" t="n">
        <v>-0.041389</v>
      </c>
      <c r="DH697" s="13" t="n">
        <v>0.005532</v>
      </c>
      <c r="DI697" s="13" t="n">
        <v>-0.084494</v>
      </c>
      <c r="DJ697" s="13" t="n">
        <v>-0.082801</v>
      </c>
      <c r="DV697" s="13" t="n">
        <v>0.051624</v>
      </c>
      <c r="DW697" s="13" t="n">
        <v>-0.046095</v>
      </c>
      <c r="DX697" s="13" t="n">
        <v>0.028573</v>
      </c>
      <c r="DY697" s="13" t="n">
        <v>-0.026132</v>
      </c>
      <c r="DZ697" s="13" t="n">
        <v>0.06635</v>
      </c>
      <c r="EA697" s="13" t="n">
        <v>-0.076813</v>
      </c>
      <c r="EB697" s="13" t="n">
        <v>0.018217</v>
      </c>
      <c r="EC697" s="13" t="n">
        <v>-0.053317</v>
      </c>
      <c r="ED697" s="13" t="n">
        <v>0.021146</v>
      </c>
      <c r="EE697" s="13" t="n">
        <v>-0.091985</v>
      </c>
      <c r="EF697" s="13" t="n">
        <v>-0.014805</v>
      </c>
      <c r="EG697" s="13" t="n">
        <v>-0.173369</v>
      </c>
      <c r="EH697" s="13" t="n">
        <v>-0.012789</v>
      </c>
      <c r="EI697" s="13" t="n">
        <v>0.018464</v>
      </c>
      <c r="EJ697" s="13" t="n">
        <v>-0.198696</v>
      </c>
      <c r="EK697" s="13" t="n">
        <v>-0.057167</v>
      </c>
      <c r="EL697" s="13" t="n">
        <v>-0.02625</v>
      </c>
      <c r="EM697" s="13" t="n">
        <v>0.129928</v>
      </c>
      <c r="EN697" s="13" t="n">
        <v>0.030138</v>
      </c>
      <c r="EO697" s="13" t="n">
        <v>-0.081445</v>
      </c>
      <c r="EP697" s="13" t="n">
        <v>0.087294</v>
      </c>
      <c r="EQ697" s="13" t="n">
        <v>-0.006501</v>
      </c>
      <c r="ER697" s="13" t="n">
        <v>-0.051629</v>
      </c>
      <c r="ES697" s="13" t="n">
        <v>0.164361</v>
      </c>
      <c r="ET697" s="13" t="n">
        <v>-0.049102</v>
      </c>
      <c r="EU697" s="13" t="n">
        <v>-0.042333</v>
      </c>
      <c r="EV697" s="13" t="n">
        <v>-0.043651</v>
      </c>
      <c r="EW697" s="13" t="n">
        <v>0.027983</v>
      </c>
      <c r="EX697" s="13" t="n">
        <v>0.075292</v>
      </c>
      <c r="EY697" s="13" t="n">
        <v>0.041174</v>
      </c>
      <c r="EZ697" s="13" t="n">
        <v>-0.071456</v>
      </c>
      <c r="FA697" s="13" t="n">
        <v>-0.098155</v>
      </c>
      <c r="FB697" s="13" t="n">
        <v>-0.110132</v>
      </c>
      <c r="FC697" s="13" t="n">
        <v>0.107279</v>
      </c>
      <c r="FD697" s="13" t="n">
        <v>0.142226</v>
      </c>
      <c r="FE697" s="13" t="n">
        <v>-0.046726</v>
      </c>
      <c r="FF697" s="13" t="n">
        <v>0.099012</v>
      </c>
      <c r="FG697" s="13" t="n">
        <v>-0.006566</v>
      </c>
      <c r="FH697" s="13" t="n">
        <v>-0.088553</v>
      </c>
      <c r="FI697" s="13" t="n">
        <v>0.04379</v>
      </c>
      <c r="FJ697" s="13" t="n">
        <v>-0.01381</v>
      </c>
      <c r="FK697" s="13" t="n">
        <v>0.076992</v>
      </c>
      <c r="FL697" s="13" t="n">
        <v>-0.007169</v>
      </c>
      <c r="FM697" s="13" t="n">
        <v>-0.005011</v>
      </c>
      <c r="FN697" s="13" t="n">
        <v>-0.001446</v>
      </c>
      <c r="FO697" s="13" t="n">
        <v>0.13118</v>
      </c>
      <c r="FP697" s="13" t="n">
        <v>-0.044324</v>
      </c>
      <c r="FQ697" s="13" t="n">
        <v>0.027517</v>
      </c>
      <c r="FR697" s="13" t="n">
        <v>-0.087576</v>
      </c>
      <c r="FS697" s="13" t="n">
        <v>-0.080425</v>
      </c>
    </row>
    <row r="698" customFormat="false" ht="15" hidden="false" customHeight="false" outlineLevel="0" collapsed="false">
      <c r="B698" s="8" t="str">
        <f aca="false">Deals!B698</f>
        <v>Upbound Group, Inc.</v>
      </c>
      <c r="C698" s="12" t="n">
        <v>1</v>
      </c>
      <c r="D698" s="13" t="n">
        <v>-0.001731</v>
      </c>
      <c r="E698" s="13" t="n">
        <v>0.003469</v>
      </c>
      <c r="F698" s="13" t="n">
        <v>0.074023</v>
      </c>
      <c r="G698" s="13" t="n">
        <v>-0.136386</v>
      </c>
      <c r="H698" s="13" t="n">
        <v>0.078199</v>
      </c>
      <c r="I698" s="13" t="n">
        <v>0.102412</v>
      </c>
      <c r="J698" s="13" t="n">
        <v>-0.103995</v>
      </c>
      <c r="K698" s="13" t="n">
        <v>-0.052482</v>
      </c>
      <c r="L698" s="13" t="n">
        <v>-0.170672</v>
      </c>
      <c r="M698" s="13" t="n">
        <v>0.095314</v>
      </c>
      <c r="N698" s="13" t="n">
        <v>-0.122606</v>
      </c>
      <c r="O698" s="13" t="n">
        <v>-0.325979</v>
      </c>
      <c r="P698" s="13" t="n">
        <v>-0.11334</v>
      </c>
      <c r="Q698" s="13" t="n">
        <v>-0.02898</v>
      </c>
      <c r="R698" s="13" t="n">
        <v>0.141791</v>
      </c>
      <c r="S698" s="13" t="n">
        <v>-0.281409</v>
      </c>
      <c r="T698" s="13" t="n">
        <v>0.209769</v>
      </c>
      <c r="U698" s="13" t="n">
        <v>0.098173</v>
      </c>
      <c r="V698" s="13" t="n">
        <v>-0.322368</v>
      </c>
      <c r="W698" s="13" t="n">
        <v>0.210166</v>
      </c>
      <c r="X698" s="13" t="n">
        <v>0.155396</v>
      </c>
      <c r="Y698" s="13" t="n">
        <v>-0.049813</v>
      </c>
      <c r="Z698" s="13" t="n">
        <v>0.192461</v>
      </c>
      <c r="AA698" s="13" t="n">
        <v>-0.001488</v>
      </c>
      <c r="AB698" s="13" t="n">
        <v>-0.087151</v>
      </c>
      <c r="AC698" s="13" t="n">
        <v>0.101591</v>
      </c>
      <c r="AD698" s="13" t="n">
        <v>0.121905</v>
      </c>
      <c r="AE698" s="13" t="n">
        <v>0.052156</v>
      </c>
      <c r="AF698" s="13" t="n">
        <v>0.112432</v>
      </c>
      <c r="AG698" s="13" t="n">
        <v>-0.115796</v>
      </c>
      <c r="AH698" s="13" t="n">
        <v>-0.03821</v>
      </c>
      <c r="AI698" s="13" t="n">
        <v>-0.11511</v>
      </c>
      <c r="AJ698" s="13" t="n">
        <v>0.116654</v>
      </c>
      <c r="AK698" s="13" t="n">
        <v>0.180069</v>
      </c>
      <c r="AL698" s="13" t="n">
        <v>-0.022667</v>
      </c>
      <c r="AM698" s="13" t="n">
        <v>0.016867</v>
      </c>
      <c r="AN698" s="13" t="n">
        <v>0.04295</v>
      </c>
      <c r="AO698" s="13" t="n">
        <v>-0.119284</v>
      </c>
      <c r="AP698" s="13" t="n">
        <v>0.058368</v>
      </c>
      <c r="AQ698" s="13" t="n">
        <v>-0.053321</v>
      </c>
      <c r="AR698" s="13" t="n">
        <v>0.22899</v>
      </c>
      <c r="AS698" s="13" t="n">
        <v>-0.117413</v>
      </c>
      <c r="AT698" s="13" t="n">
        <v>-0.039339</v>
      </c>
      <c r="AU698" s="13" t="n">
        <v>-0.074398</v>
      </c>
      <c r="AV698" s="13" t="n">
        <v>0.176129</v>
      </c>
      <c r="AW698" s="13" t="n">
        <v>-0.140448</v>
      </c>
      <c r="AX698" s="13" t="n">
        <v>0.005828</v>
      </c>
      <c r="AY698" s="13" t="n">
        <v>-0.119973</v>
      </c>
      <c r="AZ698" s="13" t="n">
        <v>-0.072037</v>
      </c>
      <c r="BM698" s="13" t="n">
        <v>-0.047837</v>
      </c>
      <c r="BN698" s="13" t="n">
        <v>0.02869</v>
      </c>
      <c r="BO698" s="13" t="n">
        <v>-0.033421</v>
      </c>
      <c r="BP698" s="13" t="n">
        <v>0.054695</v>
      </c>
      <c r="BQ698" s="13" t="n">
        <v>-0.02501</v>
      </c>
      <c r="BR698" s="13" t="n">
        <v>0.019022</v>
      </c>
      <c r="BS698" s="13" t="n">
        <v>-0.038561</v>
      </c>
      <c r="BT698" s="13" t="n">
        <v>0.046626</v>
      </c>
      <c r="BU698" s="13" t="n">
        <v>-0.08576</v>
      </c>
      <c r="BV698" s="13" t="n">
        <v>0.000968</v>
      </c>
      <c r="BW698" s="13" t="n">
        <v>-0.142109</v>
      </c>
      <c r="BX698" s="13" t="n">
        <v>-0.007716</v>
      </c>
      <c r="BY698" s="13" t="n">
        <v>0.017833</v>
      </c>
      <c r="BZ698" s="13" t="n">
        <v>-0.117955</v>
      </c>
      <c r="CA698" s="13" t="n">
        <v>-0.053077</v>
      </c>
      <c r="CB698" s="13" t="n">
        <v>-0.044319</v>
      </c>
      <c r="CC698" s="13" t="n">
        <v>0.116268</v>
      </c>
      <c r="CD698" s="13" t="n">
        <v>-0.038541</v>
      </c>
      <c r="CE698" s="13" t="n">
        <v>-0.088512</v>
      </c>
      <c r="CF698" s="13" t="n">
        <v>0.034639</v>
      </c>
      <c r="CG698" s="13" t="n">
        <v>0.031372</v>
      </c>
      <c r="CH698" s="13" t="n">
        <v>-0.043533</v>
      </c>
      <c r="CI698" s="13" t="n">
        <v>0.106176</v>
      </c>
      <c r="CJ698" s="13" t="n">
        <v>-0.003618</v>
      </c>
      <c r="CK698" s="13" t="n">
        <v>-0.008652</v>
      </c>
      <c r="CL698" s="13" t="n">
        <v>-0.032515</v>
      </c>
      <c r="CM698" s="13" t="n">
        <v>0.010489</v>
      </c>
      <c r="CN698" s="13" t="n">
        <v>0.068229</v>
      </c>
      <c r="CO698" s="13" t="n">
        <v>0.053331</v>
      </c>
      <c r="CP698" s="13" t="n">
        <v>-0.053394</v>
      </c>
      <c r="CQ698" s="13" t="n">
        <v>-0.058727</v>
      </c>
      <c r="CR698" s="13" t="n">
        <v>-0.073528</v>
      </c>
      <c r="CS698" s="13" t="n">
        <v>0.111124</v>
      </c>
      <c r="CT698" s="13" t="n">
        <v>0.103291</v>
      </c>
      <c r="CU698" s="13" t="n">
        <v>-0.042161</v>
      </c>
      <c r="CV698" s="13" t="n">
        <v>0.032515</v>
      </c>
      <c r="CW698" s="13" t="n">
        <v>0.006384</v>
      </c>
      <c r="CX698" s="13" t="n">
        <v>-0.06286</v>
      </c>
      <c r="CY698" s="13" t="n">
        <v>0.046483</v>
      </c>
      <c r="CZ698" s="13" t="n">
        <v>0.028059</v>
      </c>
      <c r="DA698" s="13" t="n">
        <v>0.064974</v>
      </c>
      <c r="DB698" s="13" t="n">
        <v>-0.001472</v>
      </c>
      <c r="DC698" s="13" t="n">
        <v>0.042635</v>
      </c>
      <c r="DD698" s="13" t="n">
        <v>-0.016588</v>
      </c>
      <c r="DE698" s="13" t="n">
        <v>0.102793</v>
      </c>
      <c r="DF698" s="13" t="n">
        <v>-0.079478</v>
      </c>
      <c r="DG698" s="13" t="n">
        <v>0.053794</v>
      </c>
      <c r="DH698" s="13" t="n">
        <v>-0.056928</v>
      </c>
      <c r="DI698" s="13" t="n">
        <v>-0.07451</v>
      </c>
      <c r="DV698" s="13" t="n">
        <v>-0.036464</v>
      </c>
      <c r="DW698" s="13" t="n">
        <v>0.030769</v>
      </c>
      <c r="DX698" s="13" t="n">
        <v>-0.028421</v>
      </c>
      <c r="DY698" s="13" t="n">
        <v>0.061708</v>
      </c>
      <c r="DZ698" s="13" t="n">
        <v>-0.023545</v>
      </c>
      <c r="EA698" s="13" t="n">
        <v>0.015868</v>
      </c>
      <c r="EB698" s="13" t="n">
        <v>-0.039964</v>
      </c>
      <c r="EC698" s="13" t="n">
        <v>0.047113</v>
      </c>
      <c r="ED698" s="13" t="n">
        <v>-0.084736</v>
      </c>
      <c r="EE698" s="13" t="n">
        <v>-0.003415</v>
      </c>
      <c r="EF698" s="13" t="n">
        <v>-0.141596</v>
      </c>
      <c r="EG698" s="13" t="n">
        <v>-0.016339</v>
      </c>
      <c r="EH698" s="13" t="n">
        <v>0.004296</v>
      </c>
      <c r="EI698" s="13" t="n">
        <v>-0.138311</v>
      </c>
      <c r="EJ698" s="13" t="n">
        <v>-0.045222</v>
      </c>
      <c r="EK698" s="13" t="n">
        <v>-0.046504</v>
      </c>
      <c r="EL698" s="13" t="n">
        <v>0.116767</v>
      </c>
      <c r="EM698" s="13" t="n">
        <v>-0.030875</v>
      </c>
      <c r="EN698" s="13" t="n">
        <v>-0.092886</v>
      </c>
      <c r="EO698" s="13" t="n">
        <v>0.038196</v>
      </c>
      <c r="EP698" s="13" t="n">
        <v>0.031364</v>
      </c>
      <c r="EQ698" s="13" t="n">
        <v>-0.050589</v>
      </c>
      <c r="ER698" s="13" t="n">
        <v>0.12749</v>
      </c>
      <c r="ES698" s="13" t="n">
        <v>-0.008377</v>
      </c>
      <c r="ET698" s="13" t="n">
        <v>-0.018392</v>
      </c>
      <c r="EU698" s="13" t="n">
        <v>-0.031244</v>
      </c>
      <c r="EV698" s="13" t="n">
        <v>0.024876</v>
      </c>
      <c r="EW698" s="13" t="n">
        <v>0.074528</v>
      </c>
      <c r="EX698" s="13" t="n">
        <v>0.058153</v>
      </c>
      <c r="EY698" s="13" t="n">
        <v>-0.055866</v>
      </c>
      <c r="EZ698" s="13" t="n">
        <v>-0.061774</v>
      </c>
      <c r="FA698" s="13" t="n">
        <v>-0.07758</v>
      </c>
      <c r="FB698" s="13" t="n">
        <v>0.128905</v>
      </c>
      <c r="FC698" s="13" t="n">
        <v>0.115622</v>
      </c>
      <c r="FD698" s="13" t="n">
        <v>-0.04519</v>
      </c>
      <c r="FE698" s="13" t="n">
        <v>0.029184</v>
      </c>
      <c r="FF698" s="13" t="n">
        <v>0.003445</v>
      </c>
      <c r="FG698" s="13" t="n">
        <v>-0.066565</v>
      </c>
      <c r="FH698" s="13" t="n">
        <v>0.07274</v>
      </c>
      <c r="FI698" s="13" t="n">
        <v>0.026772</v>
      </c>
      <c r="FJ698" s="13" t="n">
        <v>0.068904</v>
      </c>
      <c r="FK698" s="13" t="n">
        <v>-0.001826</v>
      </c>
      <c r="FL698" s="13" t="n">
        <v>0.034451</v>
      </c>
      <c r="FM698" s="13" t="n">
        <v>-0.012354</v>
      </c>
      <c r="FN698" s="13" t="n">
        <v>0.129517</v>
      </c>
      <c r="FO698" s="13" t="n">
        <v>-0.079792</v>
      </c>
      <c r="FP698" s="13" t="n">
        <v>0.048261</v>
      </c>
      <c r="FQ698" s="13" t="n">
        <v>-0.057773</v>
      </c>
      <c r="FR698" s="13" t="n">
        <v>-0.075988</v>
      </c>
    </row>
    <row r="699" customFormat="false" ht="15" hidden="false" customHeight="false" outlineLevel="0" collapsed="false">
      <c r="B699" s="8" t="str">
        <f aca="false">Deals!B699</f>
        <v>Whole Earth Brands, Inc.</v>
      </c>
      <c r="C699" s="12" t="n">
        <v>1</v>
      </c>
      <c r="D699" s="13" t="n">
        <v>0.016368</v>
      </c>
      <c r="E699" s="13" t="n">
        <v>0.035276</v>
      </c>
      <c r="F699" s="13" t="n">
        <v>-0.021481</v>
      </c>
      <c r="G699" s="13" t="n">
        <v>0.097653</v>
      </c>
      <c r="H699" s="13" t="n">
        <v>-0.113103</v>
      </c>
      <c r="I699" s="13" t="n">
        <v>-0.024883</v>
      </c>
      <c r="J699" s="13" t="n">
        <v>-0.078947</v>
      </c>
      <c r="K699" s="13" t="n">
        <v>0.050216</v>
      </c>
      <c r="L699" s="13" t="n">
        <v>-0.129431</v>
      </c>
      <c r="M699" s="13" t="n">
        <v>0.017045</v>
      </c>
      <c r="N699" s="13" t="n">
        <v>-0.117318</v>
      </c>
      <c r="O699" s="13" t="n">
        <v>0.001055</v>
      </c>
      <c r="P699" s="13" t="n">
        <v>-0.245522</v>
      </c>
      <c r="Q699" s="13" t="n">
        <v>-0.034916</v>
      </c>
      <c r="R699" s="13" t="n">
        <v>-0.01013</v>
      </c>
      <c r="S699" s="13" t="n">
        <v>-0.093567</v>
      </c>
      <c r="T699" s="13" t="n">
        <v>-0.132258</v>
      </c>
      <c r="U699" s="13" t="n">
        <v>-0.050186</v>
      </c>
      <c r="V699" s="13" t="n">
        <v>-0.248532</v>
      </c>
      <c r="W699" s="13" t="n">
        <v>-0.101562</v>
      </c>
      <c r="X699" s="13" t="n">
        <v>0.255072</v>
      </c>
      <c r="Y699" s="13" t="n">
        <v>-0.060046</v>
      </c>
      <c r="Z699" s="13" t="n">
        <v>-0.068796</v>
      </c>
      <c r="AA699" s="13" t="n">
        <v>-0.092348</v>
      </c>
      <c r="AB699" s="13" t="n">
        <v>-0.255814</v>
      </c>
      <c r="AC699" s="13" t="n">
        <v>-0.0625</v>
      </c>
      <c r="AD699" s="13" t="n">
        <v>0.204167</v>
      </c>
      <c r="AE699" s="13" t="n">
        <v>0.391003</v>
      </c>
      <c r="AF699" s="13" t="n">
        <v>0.007463</v>
      </c>
      <c r="AG699" s="13" t="n">
        <v>-0.059259</v>
      </c>
      <c r="AH699" s="13" t="n">
        <v>-0.055118</v>
      </c>
      <c r="AI699" s="13" t="n">
        <v>-0.016667</v>
      </c>
      <c r="AJ699" s="13" t="n">
        <v>-0.081921</v>
      </c>
      <c r="AK699" s="13" t="n">
        <v>0.049231</v>
      </c>
      <c r="AL699" s="13" t="n">
        <v>0.167155</v>
      </c>
      <c r="AM699" s="13" t="n">
        <v>0.201005</v>
      </c>
      <c r="AN699" s="13" t="n">
        <v>0.01046</v>
      </c>
      <c r="AO699" s="13" t="n">
        <v>-0.00207</v>
      </c>
      <c r="AP699" s="13" t="n">
        <v>-0.002075</v>
      </c>
      <c r="AQ699" s="13" t="n">
        <v>0.010395</v>
      </c>
      <c r="AR699" s="13" t="n">
        <v>0.145137</v>
      </c>
      <c r="AS699" s="13" t="n">
        <v>-0.021203</v>
      </c>
      <c r="AT699" s="13" t="n">
        <v>-0.002295</v>
      </c>
      <c r="AU699" s="13" t="n">
        <v>0.006632</v>
      </c>
      <c r="AV699" s="13" t="n">
        <v>0.107518</v>
      </c>
      <c r="AW699" s="13" t="n">
        <v>-0.045938</v>
      </c>
      <c r="AX699" s="13" t="n">
        <v>-0.000909</v>
      </c>
      <c r="AY699" s="13" t="n">
        <v>-0.023508</v>
      </c>
      <c r="AZ699" s="13" t="n">
        <v>-0.066419</v>
      </c>
      <c r="BM699" s="13" t="n">
        <v>0.117823</v>
      </c>
      <c r="BN699" s="13" t="n">
        <v>-0.010157</v>
      </c>
      <c r="BO699" s="13" t="n">
        <v>0.107327</v>
      </c>
      <c r="BP699" s="13" t="n">
        <v>0.037629</v>
      </c>
      <c r="BQ699" s="13" t="n">
        <v>-0.015695</v>
      </c>
      <c r="BR699" s="13" t="n">
        <v>0.03808</v>
      </c>
      <c r="BS699" s="13" t="n">
        <v>0.000428</v>
      </c>
      <c r="BT699" s="13" t="n">
        <v>0.041354</v>
      </c>
      <c r="BU699" s="13" t="n">
        <v>-0.033466</v>
      </c>
      <c r="BV699" s="13" t="n">
        <v>0.034385</v>
      </c>
      <c r="BW699" s="13" t="n">
        <v>-0.019091</v>
      </c>
      <c r="BX699" s="13" t="n">
        <v>0.029208</v>
      </c>
      <c r="BY699" s="13" t="n">
        <v>0.024942</v>
      </c>
      <c r="BZ699" s="13" t="n">
        <v>-0.040798</v>
      </c>
      <c r="CA699" s="13" t="n">
        <v>0.029279</v>
      </c>
      <c r="CB699" s="13" t="n">
        <v>-0.099199</v>
      </c>
      <c r="CC699" s="13" t="n">
        <v>0.058975</v>
      </c>
      <c r="CD699" s="13" t="n">
        <v>-0.003345</v>
      </c>
      <c r="CE699" s="13" t="n">
        <v>-0.092831</v>
      </c>
      <c r="CF699" s="13" t="n">
        <v>0.099183</v>
      </c>
      <c r="CG699" s="13" t="n">
        <v>0.015688</v>
      </c>
      <c r="CH699" s="13" t="n">
        <v>-0.034399</v>
      </c>
      <c r="CI699" s="13" t="n">
        <v>0.071003</v>
      </c>
      <c r="CJ699" s="13" t="n">
        <v>-0.010212</v>
      </c>
      <c r="CK699" s="13" t="n">
        <v>-0.096968</v>
      </c>
      <c r="CL699" s="13" t="n">
        <v>-0.041692</v>
      </c>
      <c r="CM699" s="13" t="n">
        <v>-0.018759</v>
      </c>
      <c r="CN699" s="13" t="n">
        <v>0.071504</v>
      </c>
      <c r="CO699" s="13" t="n">
        <v>0.104731</v>
      </c>
      <c r="CP699" s="13" t="n">
        <v>-0.076887</v>
      </c>
      <c r="CQ699" s="13" t="n">
        <v>-0.059078</v>
      </c>
      <c r="CR699" s="13" t="n">
        <v>-0.078456</v>
      </c>
      <c r="CS699" s="13" t="n">
        <v>0.07131</v>
      </c>
      <c r="CT699" s="13" t="n">
        <v>0.15025</v>
      </c>
      <c r="CU699" s="13" t="n">
        <v>-0.035734</v>
      </c>
      <c r="CV699" s="13" t="n">
        <v>0.043465</v>
      </c>
      <c r="CW699" s="13" t="n">
        <v>0.047526</v>
      </c>
      <c r="CX699" s="13" t="n">
        <v>-0.075752</v>
      </c>
      <c r="CY699" s="13" t="n">
        <v>0.043204</v>
      </c>
      <c r="CZ699" s="13" t="n">
        <v>-0.025702</v>
      </c>
      <c r="DA699" s="13" t="n">
        <v>0.145137</v>
      </c>
      <c r="DB699" s="13" t="n">
        <v>-0.021203</v>
      </c>
      <c r="DC699" s="13" t="n">
        <v>-0.002295</v>
      </c>
      <c r="DD699" s="13" t="n">
        <v>0.006632</v>
      </c>
      <c r="DE699" s="13" t="n">
        <v>0.107518</v>
      </c>
      <c r="DF699" s="13" t="n">
        <v>-0.045938</v>
      </c>
      <c r="DG699" s="13" t="n">
        <v>-0.000909</v>
      </c>
      <c r="DH699" s="13" t="n">
        <v>-0.023508</v>
      </c>
      <c r="DI699" s="13" t="n">
        <v>-0.066419</v>
      </c>
      <c r="DV699" s="13" t="n">
        <v>0.046507</v>
      </c>
      <c r="DW699" s="13" t="n">
        <v>-0.004233</v>
      </c>
      <c r="DX699" s="13" t="n">
        <v>0.062602</v>
      </c>
      <c r="DY699" s="13" t="n">
        <v>0.061298</v>
      </c>
      <c r="DZ699" s="13" t="n">
        <v>-0.016461</v>
      </c>
      <c r="EA699" s="13" t="n">
        <v>0.0263</v>
      </c>
      <c r="EB699" s="13" t="n">
        <v>0.001292</v>
      </c>
      <c r="EC699" s="13" t="n">
        <v>0.028219</v>
      </c>
      <c r="ED699" s="13" t="n">
        <v>-0.035104</v>
      </c>
      <c r="EE699" s="13" t="n">
        <v>0.015844</v>
      </c>
      <c r="EF699" s="13" t="n">
        <v>-0.018371</v>
      </c>
      <c r="EG699" s="13" t="n">
        <v>0.016085</v>
      </c>
      <c r="EH699" s="13" t="n">
        <v>0.017487</v>
      </c>
      <c r="EI699" s="13" t="n">
        <v>-0.049066</v>
      </c>
      <c r="EJ699" s="13" t="n">
        <v>-0.002746</v>
      </c>
      <c r="EK699" s="13" t="n">
        <v>-0.076071</v>
      </c>
      <c r="EL699" s="13" t="n">
        <v>0.038029</v>
      </c>
      <c r="EM699" s="13" t="n">
        <v>0.00642</v>
      </c>
      <c r="EN699" s="13" t="n">
        <v>-0.118368</v>
      </c>
      <c r="EO699" s="13" t="n">
        <v>0.060375</v>
      </c>
      <c r="EP699" s="13" t="n">
        <v>-0.007672</v>
      </c>
      <c r="EQ699" s="13" t="n">
        <v>-0.046204</v>
      </c>
      <c r="ER699" s="13" t="n">
        <v>0.168055</v>
      </c>
      <c r="ES699" s="13" t="n">
        <v>-0.035842</v>
      </c>
      <c r="ET699" s="13" t="n">
        <v>-0.088333</v>
      </c>
      <c r="EU699" s="13" t="n">
        <v>-0.028705</v>
      </c>
      <c r="EV699" s="13" t="n">
        <v>-0.004111</v>
      </c>
      <c r="EW699" s="13" t="n">
        <v>0.057559</v>
      </c>
      <c r="EX699" s="13" t="n">
        <v>0.065658</v>
      </c>
      <c r="EY699" s="13" t="n">
        <v>-0.078492</v>
      </c>
      <c r="EZ699" s="13" t="n">
        <v>-0.071479</v>
      </c>
      <c r="FA699" s="13" t="n">
        <v>-0.083379</v>
      </c>
      <c r="FB699" s="13" t="n">
        <v>0.049842</v>
      </c>
      <c r="FC699" s="13" t="n">
        <v>0.129295</v>
      </c>
      <c r="FD699" s="13" t="n">
        <v>-0.007747</v>
      </c>
      <c r="FE699" s="13" t="n">
        <v>0.050661</v>
      </c>
      <c r="FF699" s="13" t="n">
        <v>0.031632</v>
      </c>
      <c r="FG699" s="13" t="n">
        <v>-0.072511</v>
      </c>
      <c r="FH699" s="13" t="n">
        <v>0.083515</v>
      </c>
      <c r="FI699" s="13" t="n">
        <v>-0.04613</v>
      </c>
      <c r="FJ699" s="13" t="n">
        <v>0.074418</v>
      </c>
      <c r="FK699" s="13" t="n">
        <v>-0.03696</v>
      </c>
      <c r="FL699" s="13" t="n">
        <v>0.005838</v>
      </c>
      <c r="FM699" s="13" t="n">
        <v>-0.006542</v>
      </c>
      <c r="FN699" s="13" t="n">
        <v>0.088662</v>
      </c>
      <c r="FO699" s="13" t="n">
        <v>0.016914</v>
      </c>
      <c r="FP699" s="13" t="n">
        <v>-0.000135</v>
      </c>
      <c r="FQ699" s="13" t="n">
        <v>-0.044578</v>
      </c>
      <c r="FR699" s="13" t="n">
        <v>-0.097047</v>
      </c>
    </row>
    <row r="700" customFormat="false" ht="15" hidden="false" customHeight="false" outlineLevel="0" collapsed="false">
      <c r="B700" s="8" t="str">
        <f aca="false">Deals!B700</f>
        <v>Desktop Metal, Inc.</v>
      </c>
      <c r="C700" s="12" t="n">
        <v>1</v>
      </c>
      <c r="D700" s="13" t="n">
        <v>-0.257228</v>
      </c>
      <c r="E700" s="13" t="n">
        <v>-0.081879</v>
      </c>
      <c r="F700" s="13" t="n">
        <v>-0.034357</v>
      </c>
      <c r="G700" s="13" t="n">
        <v>-0.129447</v>
      </c>
      <c r="H700" s="13" t="n">
        <v>-0.217391</v>
      </c>
      <c r="I700" s="13" t="n">
        <v>-0.077778</v>
      </c>
      <c r="J700" s="13" t="n">
        <v>-0.136145</v>
      </c>
      <c r="K700" s="13" t="n">
        <v>-0.025105</v>
      </c>
      <c r="L700" s="13" t="n">
        <v>-0.067239</v>
      </c>
      <c r="M700" s="13" t="n">
        <v>-0.240798</v>
      </c>
      <c r="N700" s="13" t="n">
        <v>-0.173737</v>
      </c>
      <c r="O700" s="13" t="n">
        <v>0.017115</v>
      </c>
      <c r="P700" s="13" t="n">
        <v>0.139423</v>
      </c>
      <c r="Q700" s="13" t="n">
        <v>-0.259494</v>
      </c>
      <c r="R700" s="13" t="n">
        <v>-0.415954</v>
      </c>
      <c r="S700" s="13" t="n">
        <v>0.073171</v>
      </c>
      <c r="T700" s="13" t="n">
        <v>-0.031818</v>
      </c>
      <c r="U700" s="13" t="n">
        <v>0.492958</v>
      </c>
      <c r="V700" s="13" t="n">
        <v>-0.185535</v>
      </c>
      <c r="W700" s="13" t="n">
        <v>-0.023166</v>
      </c>
      <c r="X700" s="13" t="n">
        <v>-0.189723</v>
      </c>
      <c r="Y700" s="13" t="n">
        <v>-0.336585</v>
      </c>
      <c r="Z700" s="13" t="n">
        <v>0.235294</v>
      </c>
      <c r="AA700" s="13" t="n">
        <v>-0.095238</v>
      </c>
      <c r="AB700" s="13" t="n">
        <v>0.513158</v>
      </c>
      <c r="AC700" s="13" t="n">
        <v>-0.043478</v>
      </c>
      <c r="AD700" s="13" t="n">
        <v>-0.154545</v>
      </c>
      <c r="AE700" s="13" t="n">
        <v>-0.048387</v>
      </c>
      <c r="AF700" s="13" t="n">
        <v>0.028249</v>
      </c>
      <c r="AG700" s="13" t="n">
        <v>-0.010989</v>
      </c>
      <c r="AH700" s="13" t="n">
        <v>-0.188889</v>
      </c>
      <c r="AI700" s="13" t="n">
        <v>-0.406575</v>
      </c>
      <c r="AJ700" s="13" t="n">
        <v>-0.192405</v>
      </c>
      <c r="AK700" s="13" t="n">
        <v>0.073317</v>
      </c>
      <c r="AL700" s="13" t="n">
        <v>-0.136218</v>
      </c>
      <c r="AM700" s="13" t="n">
        <v>-0.057037</v>
      </c>
      <c r="AN700" s="13" t="n">
        <v>0.438614</v>
      </c>
      <c r="AO700" s="13" t="n">
        <v>-0.110909</v>
      </c>
      <c r="AP700" s="13" t="n">
        <v>-0.279525</v>
      </c>
      <c r="AQ700" s="13" t="n">
        <v>-0.267341</v>
      </c>
      <c r="AR700" s="13" t="n">
        <v>0.140436</v>
      </c>
      <c r="AS700" s="13" t="n">
        <v>-0.067941</v>
      </c>
      <c r="AT700" s="13" t="n">
        <v>0.063781</v>
      </c>
      <c r="AU700" s="13" t="n">
        <v>0.051392</v>
      </c>
      <c r="AV700" s="13" t="n">
        <v>-0.152749</v>
      </c>
      <c r="AW700" s="13" t="n">
        <v>-0.4375</v>
      </c>
      <c r="AX700" s="13" t="n">
        <v>-0.029915</v>
      </c>
      <c r="AY700" s="13" t="n">
        <v>0.004405</v>
      </c>
      <c r="AZ700" s="13" t="n">
        <v>1.153509</v>
      </c>
      <c r="BM700" s="13" t="n">
        <v>-0.047837</v>
      </c>
      <c r="BN700" s="13" t="n">
        <v>0.02869</v>
      </c>
      <c r="BO700" s="13" t="n">
        <v>-0.033421</v>
      </c>
      <c r="BP700" s="13" t="n">
        <v>0.054695</v>
      </c>
      <c r="BQ700" s="13" t="n">
        <v>-0.02501</v>
      </c>
      <c r="BR700" s="13" t="n">
        <v>0.019022</v>
      </c>
      <c r="BS700" s="13" t="n">
        <v>-0.038561</v>
      </c>
      <c r="BT700" s="13" t="n">
        <v>0.046626</v>
      </c>
      <c r="BU700" s="13" t="n">
        <v>-0.08576</v>
      </c>
      <c r="BV700" s="13" t="n">
        <v>0.000968</v>
      </c>
      <c r="BW700" s="13" t="n">
        <v>-0.142109</v>
      </c>
      <c r="BX700" s="13" t="n">
        <v>-0.007716</v>
      </c>
      <c r="BY700" s="13" t="n">
        <v>0.017833</v>
      </c>
      <c r="BZ700" s="13" t="n">
        <v>-0.117955</v>
      </c>
      <c r="CA700" s="13" t="n">
        <v>-0.053077</v>
      </c>
      <c r="CB700" s="13" t="n">
        <v>-0.044319</v>
      </c>
      <c r="CC700" s="13" t="n">
        <v>0.116268</v>
      </c>
      <c r="CD700" s="13" t="n">
        <v>-0.038541</v>
      </c>
      <c r="CE700" s="13" t="n">
        <v>-0.088512</v>
      </c>
      <c r="CF700" s="13" t="n">
        <v>0.034639</v>
      </c>
      <c r="CG700" s="13" t="n">
        <v>0.031372</v>
      </c>
      <c r="CH700" s="13" t="n">
        <v>-0.043533</v>
      </c>
      <c r="CI700" s="13" t="n">
        <v>0.106176</v>
      </c>
      <c r="CJ700" s="13" t="n">
        <v>-0.003618</v>
      </c>
      <c r="CK700" s="13" t="n">
        <v>-0.008652</v>
      </c>
      <c r="CL700" s="13" t="n">
        <v>-0.032515</v>
      </c>
      <c r="CM700" s="13" t="n">
        <v>0.010489</v>
      </c>
      <c r="CN700" s="13" t="n">
        <v>0.068229</v>
      </c>
      <c r="CO700" s="13" t="n">
        <v>0.053331</v>
      </c>
      <c r="CP700" s="13" t="n">
        <v>-0.053394</v>
      </c>
      <c r="CQ700" s="13" t="n">
        <v>-0.058727</v>
      </c>
      <c r="CR700" s="13" t="n">
        <v>-0.073528</v>
      </c>
      <c r="CS700" s="13" t="n">
        <v>0.111124</v>
      </c>
      <c r="CT700" s="13" t="n">
        <v>0.103291</v>
      </c>
      <c r="CU700" s="13" t="n">
        <v>-0.042161</v>
      </c>
      <c r="CV700" s="13" t="n">
        <v>0.032515</v>
      </c>
      <c r="CW700" s="13" t="n">
        <v>0.006384</v>
      </c>
      <c r="CX700" s="13" t="n">
        <v>-0.06286</v>
      </c>
      <c r="CY700" s="13" t="n">
        <v>0.046483</v>
      </c>
      <c r="CZ700" s="13" t="n">
        <v>0.028059</v>
      </c>
      <c r="DA700" s="13" t="n">
        <v>0.064974</v>
      </c>
      <c r="DB700" s="13" t="n">
        <v>-0.001472</v>
      </c>
      <c r="DC700" s="13" t="n">
        <v>0.042635</v>
      </c>
      <c r="DD700" s="13" t="n">
        <v>-0.016588</v>
      </c>
      <c r="DE700" s="13" t="n">
        <v>0.102793</v>
      </c>
      <c r="DF700" s="13" t="n">
        <v>-0.079478</v>
      </c>
      <c r="DG700" s="13" t="n">
        <v>0.053794</v>
      </c>
      <c r="DH700" s="13" t="n">
        <v>-0.056928</v>
      </c>
      <c r="DI700" s="13" t="n">
        <v>-0.07451</v>
      </c>
      <c r="DV700" s="13" t="n">
        <v>-0.036464</v>
      </c>
      <c r="DW700" s="13" t="n">
        <v>0.030769</v>
      </c>
      <c r="DX700" s="13" t="n">
        <v>-0.028421</v>
      </c>
      <c r="DY700" s="13" t="n">
        <v>0.061708</v>
      </c>
      <c r="DZ700" s="13" t="n">
        <v>-0.023545</v>
      </c>
      <c r="EA700" s="13" t="n">
        <v>0.015868</v>
      </c>
      <c r="EB700" s="13" t="n">
        <v>-0.039964</v>
      </c>
      <c r="EC700" s="13" t="n">
        <v>0.047113</v>
      </c>
      <c r="ED700" s="13" t="n">
        <v>-0.084736</v>
      </c>
      <c r="EE700" s="13" t="n">
        <v>-0.003415</v>
      </c>
      <c r="EF700" s="13" t="n">
        <v>-0.141596</v>
      </c>
      <c r="EG700" s="13" t="n">
        <v>-0.016339</v>
      </c>
      <c r="EH700" s="13" t="n">
        <v>0.004296</v>
      </c>
      <c r="EI700" s="13" t="n">
        <v>-0.138311</v>
      </c>
      <c r="EJ700" s="13" t="n">
        <v>-0.045222</v>
      </c>
      <c r="EK700" s="13" t="n">
        <v>-0.046504</v>
      </c>
      <c r="EL700" s="13" t="n">
        <v>0.116767</v>
      </c>
      <c r="EM700" s="13" t="n">
        <v>-0.030875</v>
      </c>
      <c r="EN700" s="13" t="n">
        <v>-0.092886</v>
      </c>
      <c r="EO700" s="13" t="n">
        <v>0.038196</v>
      </c>
      <c r="EP700" s="13" t="n">
        <v>0.031364</v>
      </c>
      <c r="EQ700" s="13" t="n">
        <v>-0.050589</v>
      </c>
      <c r="ER700" s="13" t="n">
        <v>0.12749</v>
      </c>
      <c r="ES700" s="13" t="n">
        <v>-0.008377</v>
      </c>
      <c r="ET700" s="13" t="n">
        <v>-0.018392</v>
      </c>
      <c r="EU700" s="13" t="n">
        <v>-0.031244</v>
      </c>
      <c r="EV700" s="13" t="n">
        <v>0.024876</v>
      </c>
      <c r="EW700" s="13" t="n">
        <v>0.074528</v>
      </c>
      <c r="EX700" s="13" t="n">
        <v>0.058153</v>
      </c>
      <c r="EY700" s="13" t="n">
        <v>-0.055866</v>
      </c>
      <c r="EZ700" s="13" t="n">
        <v>-0.061774</v>
      </c>
      <c r="FA700" s="13" t="n">
        <v>-0.07758</v>
      </c>
      <c r="FB700" s="13" t="n">
        <v>0.128905</v>
      </c>
      <c r="FC700" s="13" t="n">
        <v>0.115622</v>
      </c>
      <c r="FD700" s="13" t="n">
        <v>-0.04519</v>
      </c>
      <c r="FE700" s="13" t="n">
        <v>0.029184</v>
      </c>
      <c r="FF700" s="13" t="n">
        <v>0.003445</v>
      </c>
      <c r="FG700" s="13" t="n">
        <v>-0.066565</v>
      </c>
      <c r="FH700" s="13" t="n">
        <v>0.07274</v>
      </c>
      <c r="FI700" s="13" t="n">
        <v>0.026772</v>
      </c>
      <c r="FJ700" s="13" t="n">
        <v>0.068904</v>
      </c>
      <c r="FK700" s="13" t="n">
        <v>-0.001826</v>
      </c>
      <c r="FL700" s="13" t="n">
        <v>0.034451</v>
      </c>
      <c r="FM700" s="13" t="n">
        <v>-0.012354</v>
      </c>
      <c r="FN700" s="13" t="n">
        <v>0.129517</v>
      </c>
      <c r="FO700" s="13" t="n">
        <v>-0.079792</v>
      </c>
      <c r="FP700" s="13" t="n">
        <v>0.048261</v>
      </c>
      <c r="FQ700" s="13" t="n">
        <v>-0.057773</v>
      </c>
      <c r="FR700" s="13" t="n">
        <v>-0.075988</v>
      </c>
    </row>
    <row r="701" customFormat="false" ht="15" hidden="false" customHeight="false" outlineLevel="0" collapsed="false">
      <c r="B701" s="8" t="str">
        <f aca="false">Deals!B701</f>
        <v>Jacobs Engineering Group Inc.</v>
      </c>
      <c r="C701" s="12" t="n">
        <v>1</v>
      </c>
      <c r="D701" s="13" t="n">
        <v>0.033573</v>
      </c>
      <c r="E701" s="13" t="n">
        <v>0.063393</v>
      </c>
      <c r="F701" s="13" t="n">
        <v>-0.060952</v>
      </c>
      <c r="G701" s="13" t="n">
        <v>0.013716</v>
      </c>
      <c r="H701" s="13" t="n">
        <v>-0.002144</v>
      </c>
      <c r="I701" s="13" t="n">
        <v>-0.018005</v>
      </c>
      <c r="J701" s="13" t="n">
        <v>0.059534</v>
      </c>
      <c r="K701" s="13" t="n">
        <v>0.01524</v>
      </c>
      <c r="L701" s="13" t="n">
        <v>-0.023359</v>
      </c>
      <c r="M701" s="13" t="n">
        <v>-0.065</v>
      </c>
      <c r="N701" s="13" t="n">
        <v>-0.055154</v>
      </c>
      <c r="O701" s="13" t="n">
        <v>0.120407</v>
      </c>
      <c r="P701" s="13" t="n">
        <v>0.00537</v>
      </c>
      <c r="Q701" s="13" t="n">
        <v>0.011115</v>
      </c>
      <c r="R701" s="13" t="n">
        <v>-0.092512</v>
      </c>
      <c r="S701" s="13" t="n">
        <v>0.079997</v>
      </c>
      <c r="T701" s="13" t="n">
        <v>-0.092644</v>
      </c>
      <c r="U701" s="13" t="n">
        <v>-0.129154</v>
      </c>
      <c r="V701" s="13" t="n">
        <v>0.062033</v>
      </c>
      <c r="W701" s="13" t="n">
        <v>0.098247</v>
      </c>
      <c r="X701" s="13" t="n">
        <v>-0.05113</v>
      </c>
      <c r="Y701" s="13" t="n">
        <v>0.028983</v>
      </c>
      <c r="Z701" s="13" t="n">
        <v>-0.03278</v>
      </c>
      <c r="AA701" s="13" t="n">
        <v>-0.016653</v>
      </c>
      <c r="AB701" s="13" t="n">
        <v>-0.017445</v>
      </c>
      <c r="AC701" s="13" t="n">
        <v>-0.050754</v>
      </c>
      <c r="AD701" s="13" t="n">
        <v>0.084763</v>
      </c>
      <c r="AE701" s="13" t="n">
        <v>0.054841</v>
      </c>
      <c r="AF701" s="13" t="n">
        <v>0.075034</v>
      </c>
      <c r="AG701" s="13" t="n">
        <v>0.012461</v>
      </c>
      <c r="AH701" s="13" t="n">
        <v>-0.023443</v>
      </c>
      <c r="AI701" s="13" t="n">
        <v>-0.045911</v>
      </c>
      <c r="AJ701" s="13" t="n">
        <v>0.020601</v>
      </c>
      <c r="AK701" s="13" t="n">
        <v>0.03829</v>
      </c>
      <c r="AL701" s="13" t="n">
        <v>0.08815</v>
      </c>
      <c r="AM701" s="13" t="n">
        <v>0.048278</v>
      </c>
      <c r="AN701" s="13" t="n">
        <v>-0.06635</v>
      </c>
      <c r="AO701" s="13" t="n">
        <v>-0.029193</v>
      </c>
      <c r="AP701" s="13" t="n">
        <v>0.002655</v>
      </c>
      <c r="AQ701" s="13" t="n">
        <v>0.047527</v>
      </c>
      <c r="AR701" s="13" t="n">
        <v>0.030953</v>
      </c>
      <c r="AS701" s="13" t="n">
        <v>-0.132423</v>
      </c>
      <c r="AT701" s="13" t="n">
        <v>0.07395</v>
      </c>
      <c r="AU701" s="13" t="n">
        <v>0.004624</v>
      </c>
      <c r="AV701" s="13" t="n">
        <v>-0.053884</v>
      </c>
      <c r="AW701" s="13" t="n">
        <v>0.04872</v>
      </c>
      <c r="AX701" s="13" t="n">
        <v>-0.085777</v>
      </c>
      <c r="AY701" s="13" t="n">
        <v>-0.056358</v>
      </c>
      <c r="BM701" s="13" t="n">
        <v>0.058012</v>
      </c>
      <c r="BN701" s="13" t="n">
        <v>0.022358</v>
      </c>
      <c r="BO701" s="13" t="n">
        <v>-0.012513</v>
      </c>
      <c r="BP701" s="13" t="n">
        <v>-0.012862</v>
      </c>
      <c r="BQ701" s="13" t="n">
        <v>0.016428</v>
      </c>
      <c r="BR701" s="13" t="n">
        <v>-0.021588</v>
      </c>
      <c r="BS701" s="13" t="n">
        <v>0.053756</v>
      </c>
      <c r="BT701" s="13" t="n">
        <v>-0.030463</v>
      </c>
      <c r="BU701" s="13" t="n">
        <v>0.054007</v>
      </c>
      <c r="BV701" s="13" t="n">
        <v>-0.041405</v>
      </c>
      <c r="BW701" s="13" t="n">
        <v>0.006859</v>
      </c>
      <c r="BX701" s="13" t="n">
        <v>0.035932</v>
      </c>
      <c r="BY701" s="13" t="n">
        <v>-0.048852</v>
      </c>
      <c r="BZ701" s="13" t="n">
        <v>0.044371</v>
      </c>
      <c r="CA701" s="13" t="n">
        <v>-0.113068</v>
      </c>
      <c r="CB701" s="13" t="n">
        <v>0.068956</v>
      </c>
      <c r="CC701" s="13" t="n">
        <v>-0.039545</v>
      </c>
      <c r="CD701" s="13" t="n">
        <v>-0.111256</v>
      </c>
      <c r="CE701" s="13" t="n">
        <v>0.1186</v>
      </c>
      <c r="CF701" s="13" t="n">
        <v>0.053685</v>
      </c>
      <c r="CG701" s="13" t="n">
        <v>-0.047152</v>
      </c>
      <c r="CH701" s="13" t="n">
        <v>0.08114</v>
      </c>
      <c r="CI701" s="13" t="n">
        <v>-0.029058</v>
      </c>
      <c r="CJ701" s="13" t="n">
        <v>-0.025019</v>
      </c>
      <c r="CK701" s="13" t="n">
        <v>-0.00394</v>
      </c>
      <c r="CL701" s="13" t="n">
        <v>-0.040008</v>
      </c>
      <c r="CM701" s="13" t="n">
        <v>0.091469</v>
      </c>
      <c r="CN701" s="13" t="n">
        <v>0.049151</v>
      </c>
      <c r="CO701" s="13" t="n">
        <v>-0.027942</v>
      </c>
      <c r="CP701" s="13" t="n">
        <v>-0.067057</v>
      </c>
      <c r="CQ701" s="13" t="n">
        <v>-0.071421</v>
      </c>
      <c r="CR701" s="13" t="n">
        <v>0.090999</v>
      </c>
      <c r="CS701" s="13" t="n">
        <v>0.090679</v>
      </c>
      <c r="CT701" s="13" t="n">
        <v>-0.014938</v>
      </c>
      <c r="CU701" s="13" t="n">
        <v>0.036154</v>
      </c>
      <c r="CV701" s="13" t="n">
        <v>0.050535</v>
      </c>
      <c r="CW701" s="13" t="n">
        <v>-0.060649</v>
      </c>
      <c r="CX701" s="13" t="n">
        <v>0.025392</v>
      </c>
      <c r="CY701" s="13" t="n">
        <v>-0.023903</v>
      </c>
      <c r="CZ701" s="13" t="n">
        <v>0.066677</v>
      </c>
      <c r="DA701" s="13" t="n">
        <v>0.015802</v>
      </c>
      <c r="DB701" s="13" t="n">
        <v>0.012306</v>
      </c>
      <c r="DC701" s="13" t="n">
        <v>-0.014521</v>
      </c>
      <c r="DD701" s="13" t="n">
        <v>0.056845</v>
      </c>
      <c r="DE701" s="13" t="n">
        <v>-0.065352</v>
      </c>
      <c r="DF701" s="13" t="n">
        <v>0.050171</v>
      </c>
      <c r="DG701" s="13" t="n">
        <v>-0.022094</v>
      </c>
      <c r="DH701" s="13" t="n">
        <v>-0.035011</v>
      </c>
      <c r="DV701" s="13" t="n">
        <v>0.05332</v>
      </c>
      <c r="DW701" s="13" t="n">
        <v>0.016144</v>
      </c>
      <c r="DX701" s="13" t="n">
        <v>-0.008976</v>
      </c>
      <c r="DY701" s="13" t="n">
        <v>-0.011142</v>
      </c>
      <c r="DZ701" s="13" t="n">
        <v>0.012908</v>
      </c>
      <c r="EA701" s="13" t="n">
        <v>-0.016159</v>
      </c>
      <c r="EB701" s="13" t="n">
        <v>0.052565</v>
      </c>
      <c r="EC701" s="13" t="n">
        <v>-0.036406</v>
      </c>
      <c r="ED701" s="13" t="n">
        <v>0.050779</v>
      </c>
      <c r="EE701" s="13" t="n">
        <v>-0.041859</v>
      </c>
      <c r="EF701" s="13" t="n">
        <v>0.00545</v>
      </c>
      <c r="EG701" s="13" t="n">
        <v>0.028508</v>
      </c>
      <c r="EH701" s="13" t="n">
        <v>-0.054502</v>
      </c>
      <c r="EI701" s="13" t="n">
        <v>0.038173</v>
      </c>
      <c r="EJ701" s="13" t="n">
        <v>-0.110414</v>
      </c>
      <c r="EK701" s="13" t="n">
        <v>0.073636</v>
      </c>
      <c r="EL701" s="13" t="n">
        <v>-0.035969</v>
      </c>
      <c r="EM701" s="13" t="n">
        <v>-0.110605</v>
      </c>
      <c r="EN701" s="13" t="n">
        <v>0.118592</v>
      </c>
      <c r="EO701" s="13" t="n">
        <v>0.057764</v>
      </c>
      <c r="EP701" s="13" t="n">
        <v>-0.048956</v>
      </c>
      <c r="EQ701" s="13" t="n">
        <v>0.092385</v>
      </c>
      <c r="ER701" s="13" t="n">
        <v>-0.027413</v>
      </c>
      <c r="ES701" s="13" t="n">
        <v>-0.02707</v>
      </c>
      <c r="ET701" s="13" t="n">
        <v>-0.006752</v>
      </c>
      <c r="EU701" s="13" t="n">
        <v>-0.040006</v>
      </c>
      <c r="EV701" s="13" t="n">
        <v>0.08934</v>
      </c>
      <c r="EW701" s="13" t="n">
        <v>0.052942</v>
      </c>
      <c r="EX701" s="13" t="n">
        <v>-0.029106</v>
      </c>
      <c r="EY701" s="13" t="n">
        <v>-0.068619</v>
      </c>
      <c r="EZ701" s="13" t="n">
        <v>-0.076182</v>
      </c>
      <c r="FA701" s="13" t="n">
        <v>0.092525</v>
      </c>
      <c r="FB701" s="13" t="n">
        <v>0.095987</v>
      </c>
      <c r="FC701" s="13" t="n">
        <v>-0.019535</v>
      </c>
      <c r="FD701" s="13" t="n">
        <v>0.030822</v>
      </c>
      <c r="FE701" s="13" t="n">
        <v>0.047036</v>
      </c>
      <c r="FF701" s="13" t="n">
        <v>-0.066117</v>
      </c>
      <c r="FG701" s="13" t="n">
        <v>0.037484</v>
      </c>
      <c r="FH701" s="13" t="n">
        <v>-0.029571</v>
      </c>
      <c r="FI701" s="13" t="n">
        <v>0.068915</v>
      </c>
      <c r="FJ701" s="13" t="n">
        <v>0.015475</v>
      </c>
      <c r="FK701" s="13" t="n">
        <v>0.013876</v>
      </c>
      <c r="FL701" s="13" t="n">
        <v>-0.011102</v>
      </c>
      <c r="FM701" s="13" t="n">
        <v>0.061639</v>
      </c>
      <c r="FN701" s="13" t="n">
        <v>-0.064144</v>
      </c>
      <c r="FO701" s="13" t="n">
        <v>0.049973</v>
      </c>
      <c r="FP701" s="13" t="n">
        <v>-0.030876</v>
      </c>
      <c r="FQ701" s="13" t="n">
        <v>-0.033423</v>
      </c>
    </row>
    <row r="702" customFormat="false" ht="15" hidden="false" customHeight="false" outlineLevel="0" collapsed="false">
      <c r="B702" s="8" t="str">
        <f aca="false">Deals!B702</f>
        <v>Callaway Golf Co</v>
      </c>
      <c r="C702" s="12" t="n">
        <v>1</v>
      </c>
      <c r="D702" s="13" t="n">
        <v>0.082243</v>
      </c>
      <c r="E702" s="13" t="n">
        <v>0.275302</v>
      </c>
      <c r="F702" s="13" t="n">
        <v>-0.086403</v>
      </c>
      <c r="G702" s="13" t="n">
        <v>-0.060777</v>
      </c>
      <c r="H702" s="13" t="n">
        <v>-0.114268</v>
      </c>
      <c r="I702" s="13" t="n">
        <v>-0.015324</v>
      </c>
      <c r="J702" s="13" t="n">
        <v>-0.020992</v>
      </c>
      <c r="K702" s="13" t="n">
        <v>-0.003327</v>
      </c>
      <c r="L702" s="13" t="n">
        <v>0.017804</v>
      </c>
      <c r="M702" s="13" t="n">
        <v>-0.130466</v>
      </c>
      <c r="N702" s="13" t="n">
        <v>0.036882</v>
      </c>
      <c r="O702" s="13" t="n">
        <v>-0.053355</v>
      </c>
      <c r="P702" s="13" t="n">
        <v>-0.063194</v>
      </c>
      <c r="Q702" s="13" t="n">
        <v>-0.010483</v>
      </c>
      <c r="R702" s="13" t="n">
        <v>-0.060341</v>
      </c>
      <c r="S702" s="13" t="n">
        <v>0.125</v>
      </c>
      <c r="T702" s="13" t="n">
        <v>-0.03573</v>
      </c>
      <c r="U702" s="13" t="n">
        <v>-0.129688</v>
      </c>
      <c r="V702" s="13" t="n">
        <v>-0.028037</v>
      </c>
      <c r="W702" s="13" t="n">
        <v>0.119124</v>
      </c>
      <c r="X702" s="13" t="n">
        <v>-0.057279</v>
      </c>
      <c r="Y702" s="13" t="n">
        <v>0.24</v>
      </c>
      <c r="Z702" s="13" t="n">
        <v>-0.053491</v>
      </c>
      <c r="AA702" s="13" t="n">
        <v>-0.067299</v>
      </c>
      <c r="AB702" s="13" t="n">
        <v>0.025439</v>
      </c>
      <c r="AC702" s="13" t="n">
        <v>-0.230041</v>
      </c>
      <c r="AD702" s="13" t="n">
        <v>0.162859</v>
      </c>
      <c r="AE702" s="13" t="n">
        <v>0.006045</v>
      </c>
      <c r="AF702" s="13" t="n">
        <v>-0.12669</v>
      </c>
      <c r="AG702" s="13" t="n">
        <v>-0.206422</v>
      </c>
      <c r="AH702" s="13" t="n">
        <v>-0.117052</v>
      </c>
      <c r="AI702" s="13" t="n">
        <v>0.003273</v>
      </c>
      <c r="AJ702" s="13" t="n">
        <v>0.169657</v>
      </c>
      <c r="AK702" s="13" t="n">
        <v>-0.08159</v>
      </c>
      <c r="AL702" s="13" t="n">
        <v>0.081245</v>
      </c>
      <c r="AM702" s="13" t="n">
        <v>0.135534</v>
      </c>
      <c r="AN702" s="13" t="n">
        <v>-0.009276</v>
      </c>
      <c r="AO702" s="13" t="n">
        <v>-0.023096</v>
      </c>
      <c r="AP702" s="13" t="n">
        <v>-0.022364</v>
      </c>
      <c r="AQ702" s="13" t="n">
        <v>0.078431</v>
      </c>
      <c r="AR702" s="13" t="n">
        <v>-0.390303</v>
      </c>
      <c r="AS702" s="13" t="n">
        <v>0.091451</v>
      </c>
      <c r="AT702" s="13" t="n">
        <v>-0.115665</v>
      </c>
      <c r="AU702" s="13" t="n">
        <v>-0.132853</v>
      </c>
      <c r="AV702" s="13" t="n">
        <v>-0.066508</v>
      </c>
      <c r="AW702" s="13" t="n">
        <v>0</v>
      </c>
      <c r="AX702" s="13" t="n">
        <v>-0.169211</v>
      </c>
      <c r="AY702" s="13" t="n">
        <v>0.009188</v>
      </c>
      <c r="BM702" s="13" t="n">
        <v>0.015677</v>
      </c>
      <c r="BN702" s="13" t="n">
        <v>0.002446</v>
      </c>
      <c r="BO702" s="13" t="n">
        <v>0.035313</v>
      </c>
      <c r="BP702" s="13" t="n">
        <v>-0.028278</v>
      </c>
      <c r="BQ702" s="13" t="n">
        <v>0.024312</v>
      </c>
      <c r="BR702" s="13" t="n">
        <v>-0.041121</v>
      </c>
      <c r="BS702" s="13" t="n">
        <v>0.023534</v>
      </c>
      <c r="BT702" s="13" t="n">
        <v>-0.034555</v>
      </c>
      <c r="BU702" s="13" t="n">
        <v>0.001539</v>
      </c>
      <c r="BV702" s="13" t="n">
        <v>-0.116597</v>
      </c>
      <c r="BW702" s="13" t="n">
        <v>0.020508</v>
      </c>
      <c r="BX702" s="13" t="n">
        <v>0.022185</v>
      </c>
      <c r="BY702" s="13" t="n">
        <v>-0.119564</v>
      </c>
      <c r="BZ702" s="13" t="n">
        <v>-0.028738</v>
      </c>
      <c r="CA702" s="13" t="n">
        <v>-0.063921</v>
      </c>
      <c r="CB702" s="13" t="n">
        <v>0.135102</v>
      </c>
      <c r="CC702" s="13" t="n">
        <v>-0.007929</v>
      </c>
      <c r="CD702" s="13" t="n">
        <v>-0.088004</v>
      </c>
      <c r="CE702" s="13" t="n">
        <v>0.092762</v>
      </c>
      <c r="CF702" s="13" t="n">
        <v>-0.018141</v>
      </c>
      <c r="CG702" s="13" t="n">
        <v>-0.073757</v>
      </c>
      <c r="CH702" s="13" t="n">
        <v>0.160132</v>
      </c>
      <c r="CI702" s="13" t="n">
        <v>-0.029084</v>
      </c>
      <c r="CJ702" s="13" t="n">
        <v>-0.030294</v>
      </c>
      <c r="CK702" s="13" t="n">
        <v>0.000974</v>
      </c>
      <c r="CL702" s="13" t="n">
        <v>0.034374</v>
      </c>
      <c r="CM702" s="13" t="n">
        <v>0.071376</v>
      </c>
      <c r="CN702" s="13" t="n">
        <v>0.055658</v>
      </c>
      <c r="CO702" s="13" t="n">
        <v>-0.070227</v>
      </c>
      <c r="CP702" s="13" t="n">
        <v>-0.055895</v>
      </c>
      <c r="CQ702" s="13" t="n">
        <v>-0.076043</v>
      </c>
      <c r="CR702" s="13" t="n">
        <v>0.090818</v>
      </c>
      <c r="CS702" s="13" t="n">
        <v>0.141331</v>
      </c>
      <c r="CT702" s="13" t="n">
        <v>-0.03884</v>
      </c>
      <c r="CU702" s="13" t="n">
        <v>0.062772</v>
      </c>
      <c r="CV702" s="13" t="n">
        <v>0.020685</v>
      </c>
      <c r="CW702" s="13" t="n">
        <v>-0.08132</v>
      </c>
      <c r="CX702" s="13" t="n">
        <v>0.03247</v>
      </c>
      <c r="CY702" s="13" t="n">
        <v>-0.016085</v>
      </c>
      <c r="CZ702" s="13" t="n">
        <v>0.096359</v>
      </c>
      <c r="DA702" s="13" t="n">
        <v>0.002008</v>
      </c>
      <c r="DB702" s="13" t="n">
        <v>0.012156</v>
      </c>
      <c r="DC702" s="13" t="n">
        <v>-0.00881</v>
      </c>
      <c r="DD702" s="13" t="n">
        <v>0.132864</v>
      </c>
      <c r="DE702" s="13" t="n">
        <v>-0.092084</v>
      </c>
      <c r="DF702" s="13" t="n">
        <v>0.027376</v>
      </c>
      <c r="DG702" s="13" t="n">
        <v>-0.087184</v>
      </c>
      <c r="DH702" s="13" t="n">
        <v>-0.07152</v>
      </c>
      <c r="DV702" s="13" t="n">
        <v>0.008333</v>
      </c>
      <c r="DW702" s="13" t="n">
        <v>-0.008533</v>
      </c>
      <c r="DX702" s="13" t="n">
        <v>0.032572</v>
      </c>
      <c r="DY702" s="13" t="n">
        <v>-0.030216</v>
      </c>
      <c r="DZ702" s="13" t="n">
        <v>0.020798</v>
      </c>
      <c r="EA702" s="13" t="n">
        <v>-0.040113</v>
      </c>
      <c r="EB702" s="13" t="n">
        <v>0.024885</v>
      </c>
      <c r="EC702" s="13" t="n">
        <v>-0.052054</v>
      </c>
      <c r="ED702" s="13" t="n">
        <v>0.002106</v>
      </c>
      <c r="EE702" s="13" t="n">
        <v>-0.122474</v>
      </c>
      <c r="EF702" s="13" t="n">
        <v>0.004163</v>
      </c>
      <c r="EG702" s="13" t="n">
        <v>0.029007</v>
      </c>
      <c r="EH702" s="13" t="n">
        <v>-0.150847</v>
      </c>
      <c r="EI702" s="13" t="n">
        <v>-0.038851</v>
      </c>
      <c r="EJ702" s="13" t="n">
        <v>-0.043457</v>
      </c>
      <c r="EK702" s="13" t="n">
        <v>0.133239</v>
      </c>
      <c r="EL702" s="13" t="n">
        <v>0.00337</v>
      </c>
      <c r="EM702" s="13" t="n">
        <v>-0.088268</v>
      </c>
      <c r="EN702" s="13" t="n">
        <v>0.09263</v>
      </c>
      <c r="EO702" s="13" t="n">
        <v>-0.008961</v>
      </c>
      <c r="EP702" s="13" t="n">
        <v>-0.073196</v>
      </c>
      <c r="EQ702" s="13" t="n">
        <v>0.179925</v>
      </c>
      <c r="ER702" s="13" t="n">
        <v>-0.037455</v>
      </c>
      <c r="ES702" s="13" t="n">
        <v>-0.045087</v>
      </c>
      <c r="ET702" s="13" t="n">
        <v>-0.007067</v>
      </c>
      <c r="EU702" s="13" t="n">
        <v>0.026671</v>
      </c>
      <c r="EV702" s="13" t="n">
        <v>0.081708</v>
      </c>
      <c r="EW702" s="13" t="n">
        <v>0.048745</v>
      </c>
      <c r="EX702" s="13" t="n">
        <v>-0.067184</v>
      </c>
      <c r="EY702" s="13" t="n">
        <v>-0.056578</v>
      </c>
      <c r="EZ702" s="13" t="n">
        <v>-0.086289</v>
      </c>
      <c r="FA702" s="13" t="n">
        <v>0.096397</v>
      </c>
      <c r="FB702" s="13" t="n">
        <v>0.143956</v>
      </c>
      <c r="FC702" s="13" t="n">
        <v>-0.055801</v>
      </c>
      <c r="FD702" s="13" t="n">
        <v>0.059786</v>
      </c>
      <c r="FE702" s="13" t="n">
        <v>0.003677</v>
      </c>
      <c r="FF702" s="13" t="n">
        <v>-0.079926</v>
      </c>
      <c r="FG702" s="13" t="n">
        <v>0.024106</v>
      </c>
      <c r="FH702" s="13" t="n">
        <v>-0.027662</v>
      </c>
      <c r="FI702" s="13" t="n">
        <v>0.104449</v>
      </c>
      <c r="FJ702" s="13" t="n">
        <v>-0.005668</v>
      </c>
      <c r="FK702" s="13" t="n">
        <v>0.005186</v>
      </c>
      <c r="FL702" s="13" t="n">
        <v>-0.005121</v>
      </c>
      <c r="FM702" s="13" t="n">
        <v>0.118651</v>
      </c>
      <c r="FN702" s="13" t="n">
        <v>-0.083389</v>
      </c>
      <c r="FO702" s="13" t="n">
        <v>0.025358</v>
      </c>
      <c r="FP702" s="13" t="n">
        <v>-0.082682</v>
      </c>
      <c r="FQ702" s="13" t="n">
        <v>-0.0774</v>
      </c>
    </row>
    <row r="703" customFormat="false" ht="15" hidden="false" customHeight="false" outlineLevel="0" collapsed="false">
      <c r="B703" s="8" t="str">
        <f aca="false">Deals!B703</f>
        <v>Citrix Systems, Inc.</v>
      </c>
      <c r="C703" s="12" t="n">
        <v>1</v>
      </c>
      <c r="D703" s="13" t="n">
        <v>-0.117626</v>
      </c>
      <c r="E703" s="13" t="n">
        <v>-0.07178</v>
      </c>
      <c r="F703" s="13" t="n">
        <v>0.023312</v>
      </c>
      <c r="G703" s="13" t="n">
        <v>-0.140871</v>
      </c>
      <c r="H703" s="13" t="n">
        <v>0.021042</v>
      </c>
      <c r="I703" s="13" t="n">
        <v>0.047341</v>
      </c>
      <c r="J703" s="13" t="n">
        <v>-0.117724</v>
      </c>
      <c r="K703" s="13" t="n">
        <v>-0.150955</v>
      </c>
      <c r="L703" s="13" t="n">
        <v>0.180654</v>
      </c>
      <c r="M703" s="13" t="n">
        <v>0.077704</v>
      </c>
      <c r="N703" s="13" t="n">
        <v>0.005493</v>
      </c>
      <c r="O703" s="13" t="n">
        <v>-0.01561</v>
      </c>
      <c r="P703" s="13" t="n">
        <v>-0.007929</v>
      </c>
      <c r="Q703" s="13" t="n">
        <v>0.005894</v>
      </c>
      <c r="R703" s="13" t="n">
        <v>-0.034959</v>
      </c>
      <c r="S703" s="13" t="n">
        <v>0.043635</v>
      </c>
      <c r="T703" s="13" t="n">
        <v>0.013411</v>
      </c>
      <c r="U703" s="13" t="n">
        <v>-0.091353</v>
      </c>
      <c r="V703" s="13" t="n">
        <v>0.057844</v>
      </c>
      <c r="W703" s="13" t="n">
        <v>0.043218</v>
      </c>
      <c r="X703" s="13" t="n">
        <v>-0.053526</v>
      </c>
      <c r="Y703" s="13" t="n">
        <v>0.096917</v>
      </c>
      <c r="Z703" s="13" t="n">
        <v>-0.024248</v>
      </c>
      <c r="AA703" s="13" t="n">
        <v>0.012549</v>
      </c>
      <c r="AB703" s="13" t="n">
        <v>-0.018976</v>
      </c>
      <c r="AC703" s="13" t="n">
        <v>0.00158</v>
      </c>
      <c r="AD703" s="13" t="n">
        <v>0.08151</v>
      </c>
      <c r="AE703" s="13" t="n">
        <v>0.012495</v>
      </c>
      <c r="AF703" s="13" t="n">
        <v>-0.024647</v>
      </c>
      <c r="AG703" s="13" t="n">
        <v>-0.058736</v>
      </c>
      <c r="AH703" s="13" t="n">
        <v>-0.06088</v>
      </c>
      <c r="AI703" s="13" t="n">
        <v>0.098774</v>
      </c>
      <c r="AJ703" s="13" t="n">
        <v>0.08847</v>
      </c>
      <c r="AK703" s="13" t="n">
        <v>-0.016905</v>
      </c>
      <c r="AL703" s="13" t="n">
        <v>0.070309</v>
      </c>
      <c r="AM703" s="13" t="n">
        <v>0.038473</v>
      </c>
      <c r="AN703" s="13" t="n">
        <v>-0.057327</v>
      </c>
      <c r="AO703" s="13" t="n">
        <v>0.025533</v>
      </c>
      <c r="AP703" s="13" t="n">
        <v>-0.006069</v>
      </c>
      <c r="AQ703" s="13" t="n">
        <v>0.032133</v>
      </c>
      <c r="AR703" s="13" t="n">
        <v>0.017784</v>
      </c>
      <c r="AS703" s="13" t="n">
        <v>0.034516</v>
      </c>
      <c r="AT703" s="13" t="n">
        <v>-0.010065</v>
      </c>
      <c r="AU703" s="13" t="n">
        <v>0.097341</v>
      </c>
      <c r="AV703" s="13" t="n">
        <v>-0.082651</v>
      </c>
      <c r="AW703" s="13" t="n">
        <v>0.042638</v>
      </c>
      <c r="AX703" s="13" t="n">
        <v>-0.042825</v>
      </c>
      <c r="AY703" s="13" t="n">
        <v>-0.066421</v>
      </c>
      <c r="BM703" s="13" t="n">
        <v>0.043697</v>
      </c>
      <c r="BN703" s="13" t="n">
        <v>-0.020314</v>
      </c>
      <c r="BO703" s="13" t="n">
        <v>0.05157</v>
      </c>
      <c r="BP703" s="13" t="n">
        <v>-0.008614</v>
      </c>
      <c r="BQ703" s="13" t="n">
        <v>0.031631</v>
      </c>
      <c r="BR703" s="13" t="n">
        <v>-0.042971</v>
      </c>
      <c r="BS703" s="13" t="n">
        <v>0.047924</v>
      </c>
      <c r="BT703" s="13" t="n">
        <v>-0.063866</v>
      </c>
      <c r="BU703" s="13" t="n">
        <v>0.003966</v>
      </c>
      <c r="BV703" s="13" t="n">
        <v>-0.127141</v>
      </c>
      <c r="BW703" s="13" t="n">
        <v>0.001103</v>
      </c>
      <c r="BX703" s="13" t="n">
        <v>0.001259</v>
      </c>
      <c r="BY703" s="13" t="n">
        <v>-0.107022</v>
      </c>
      <c r="BZ703" s="13" t="n">
        <v>-0.028824</v>
      </c>
      <c r="CA703" s="13" t="n">
        <v>-0.072625</v>
      </c>
      <c r="CB703" s="13" t="n">
        <v>0.130842</v>
      </c>
      <c r="CC703" s="13" t="n">
        <v>-0.025181</v>
      </c>
      <c r="CD703" s="13" t="n">
        <v>-0.091353</v>
      </c>
      <c r="CE703" s="13" t="n">
        <v>0.057844</v>
      </c>
      <c r="CF703" s="13" t="n">
        <v>0.043218</v>
      </c>
      <c r="CG703" s="13" t="n">
        <v>-0.053526</v>
      </c>
      <c r="CH703" s="13" t="n">
        <v>0.096917</v>
      </c>
      <c r="CI703" s="13" t="n">
        <v>-0.024248</v>
      </c>
      <c r="CJ703" s="13" t="n">
        <v>0.012549</v>
      </c>
      <c r="CK703" s="13" t="n">
        <v>-0.018976</v>
      </c>
      <c r="CL703" s="13" t="n">
        <v>0.00158</v>
      </c>
      <c r="CM703" s="13" t="n">
        <v>0.08151</v>
      </c>
      <c r="CN703" s="13" t="n">
        <v>0.012495</v>
      </c>
      <c r="CO703" s="13" t="n">
        <v>-0.024647</v>
      </c>
      <c r="CP703" s="13" t="n">
        <v>-0.058736</v>
      </c>
      <c r="CQ703" s="13" t="n">
        <v>-0.06088</v>
      </c>
      <c r="CR703" s="13" t="n">
        <v>0.098774</v>
      </c>
      <c r="CS703" s="13" t="n">
        <v>0.08847</v>
      </c>
      <c r="CT703" s="13" t="n">
        <v>-0.016905</v>
      </c>
      <c r="CU703" s="13" t="n">
        <v>0.070309</v>
      </c>
      <c r="CV703" s="13" t="n">
        <v>0.038473</v>
      </c>
      <c r="CW703" s="13" t="n">
        <v>-0.057327</v>
      </c>
      <c r="CX703" s="13" t="n">
        <v>0.025533</v>
      </c>
      <c r="CY703" s="13" t="n">
        <v>-0.006069</v>
      </c>
      <c r="CZ703" s="13" t="n">
        <v>0.032133</v>
      </c>
      <c r="DA703" s="13" t="n">
        <v>0.017784</v>
      </c>
      <c r="DB703" s="13" t="n">
        <v>0.034516</v>
      </c>
      <c r="DC703" s="13" t="n">
        <v>-0.010065</v>
      </c>
      <c r="DD703" s="13" t="n">
        <v>0.097341</v>
      </c>
      <c r="DE703" s="13" t="n">
        <v>-0.082651</v>
      </c>
      <c r="DF703" s="13" t="n">
        <v>0.042638</v>
      </c>
      <c r="DG703" s="13" t="n">
        <v>-0.042825</v>
      </c>
      <c r="DH703" s="13" t="n">
        <v>-0.066421</v>
      </c>
      <c r="DV703" s="13" t="n">
        <v>0.037602</v>
      </c>
      <c r="DW703" s="13" t="n">
        <v>-0.018649</v>
      </c>
      <c r="DX703" s="13" t="n">
        <v>0.047074</v>
      </c>
      <c r="DY703" s="13" t="n">
        <v>-0.012965</v>
      </c>
      <c r="DZ703" s="13" t="n">
        <v>0.026925</v>
      </c>
      <c r="EA703" s="13" t="n">
        <v>-0.043898</v>
      </c>
      <c r="EB703" s="13" t="n">
        <v>0.049157</v>
      </c>
      <c r="EC703" s="13" t="n">
        <v>-0.074862</v>
      </c>
      <c r="ED703" s="13" t="n">
        <v>0.009118</v>
      </c>
      <c r="EE703" s="13" t="n">
        <v>-0.133336</v>
      </c>
      <c r="EF703" s="13" t="n">
        <v>-0.004978</v>
      </c>
      <c r="EG703" s="13" t="n">
        <v>0.001746</v>
      </c>
      <c r="EH703" s="13" t="n">
        <v>-0.124799</v>
      </c>
      <c r="EI703" s="13" t="n">
        <v>-0.039308</v>
      </c>
      <c r="EJ703" s="13" t="n">
        <v>-0.070351</v>
      </c>
      <c r="EK703" s="13" t="n">
        <v>0.130499</v>
      </c>
      <c r="EL703" s="13" t="n">
        <v>-0.023216</v>
      </c>
      <c r="EM703" s="13" t="n">
        <v>-0.090202</v>
      </c>
      <c r="EN703" s="13" t="n">
        <v>0.053736</v>
      </c>
      <c r="EO703" s="13" t="n">
        <v>0.048669</v>
      </c>
      <c r="EP703" s="13" t="n">
        <v>-0.052265</v>
      </c>
      <c r="EQ703" s="13" t="n">
        <v>0.117259</v>
      </c>
      <c r="ER703" s="13" t="n">
        <v>-0.019842</v>
      </c>
      <c r="ES703" s="13" t="n">
        <v>0.012199</v>
      </c>
      <c r="ET703" s="13" t="n">
        <v>-0.009812</v>
      </c>
      <c r="EU703" s="13" t="n">
        <v>0.008894</v>
      </c>
      <c r="EV703" s="13" t="n">
        <v>0.090874</v>
      </c>
      <c r="EW703" s="13" t="n">
        <v>0.014205</v>
      </c>
      <c r="EX703" s="13" t="n">
        <v>-0.019595</v>
      </c>
      <c r="EY703" s="13" t="n">
        <v>-0.061965</v>
      </c>
      <c r="EZ703" s="13" t="n">
        <v>-0.063279</v>
      </c>
      <c r="FA703" s="13" t="n">
        <v>0.099242</v>
      </c>
      <c r="FB703" s="13" t="n">
        <v>0.096129</v>
      </c>
      <c r="FC703" s="13" t="n">
        <v>-0.01973</v>
      </c>
      <c r="FD703" s="13" t="n">
        <v>0.076137</v>
      </c>
      <c r="FE703" s="13" t="n">
        <v>0.039414</v>
      </c>
      <c r="FF703" s="13" t="n">
        <v>-0.059407</v>
      </c>
      <c r="FG703" s="13" t="n">
        <v>0.019381</v>
      </c>
      <c r="FH703" s="13" t="n">
        <v>-0.010354</v>
      </c>
      <c r="FI703" s="13" t="n">
        <v>0.033709</v>
      </c>
      <c r="FJ703" s="13" t="n">
        <v>0.014427</v>
      </c>
      <c r="FK703" s="13" t="n">
        <v>0.029627</v>
      </c>
      <c r="FL703" s="13" t="n">
        <v>-0.006623</v>
      </c>
      <c r="FM703" s="13" t="n">
        <v>0.091114</v>
      </c>
      <c r="FN703" s="13" t="n">
        <v>-0.075772</v>
      </c>
      <c r="FO703" s="13" t="n">
        <v>0.036599</v>
      </c>
      <c r="FP703" s="13" t="n">
        <v>-0.045902</v>
      </c>
      <c r="FQ703" s="13" t="n">
        <v>-0.058795</v>
      </c>
    </row>
    <row r="704" customFormat="false" ht="15" hidden="false" customHeight="false" outlineLevel="0" collapsed="false">
      <c r="B704" s="8" t="str">
        <f aca="false">Deals!B704</f>
        <v>Rocky Brands, Inc.</v>
      </c>
      <c r="C704" s="12" t="n">
        <v>1</v>
      </c>
      <c r="D704" s="13" t="n">
        <v>-0.026082</v>
      </c>
      <c r="E704" s="13" t="n">
        <v>0.107692</v>
      </c>
      <c r="F704" s="13" t="n">
        <v>-0.046639</v>
      </c>
      <c r="G704" s="13" t="n">
        <v>-0.021583</v>
      </c>
      <c r="H704" s="13" t="n">
        <v>-0.086765</v>
      </c>
      <c r="I704" s="13" t="n">
        <v>-0.041667</v>
      </c>
      <c r="J704" s="13" t="n">
        <v>0.145768</v>
      </c>
      <c r="K704" s="13" t="n">
        <v>-0.348671</v>
      </c>
      <c r="L704" s="13" t="n">
        <v>0.12018</v>
      </c>
      <c r="M704" s="13" t="n">
        <v>0.074874</v>
      </c>
      <c r="N704" s="13" t="n">
        <v>-0.095489</v>
      </c>
      <c r="O704" s="13" t="n">
        <v>0.079139</v>
      </c>
      <c r="P704" s="13" t="n">
        <v>-0.074056</v>
      </c>
      <c r="Q704" s="13" t="n">
        <v>-0.0235</v>
      </c>
      <c r="R704" s="13" t="n">
        <v>-0.087316</v>
      </c>
      <c r="S704" s="13" t="n">
        <v>-0.038034</v>
      </c>
      <c r="T704" s="13" t="n">
        <v>-0.200578</v>
      </c>
      <c r="U704" s="13" t="n">
        <v>-0.2323</v>
      </c>
      <c r="V704" s="13" t="n">
        <v>-0.018694</v>
      </c>
      <c r="W704" s="13" t="n">
        <v>0.444501</v>
      </c>
      <c r="X704" s="13" t="n">
        <v>-0.164781</v>
      </c>
      <c r="Y704" s="13" t="n">
        <v>0.332769</v>
      </c>
      <c r="Z704" s="13" t="n">
        <v>-0.14946</v>
      </c>
      <c r="AA704" s="13" t="n">
        <v>-0.133358</v>
      </c>
      <c r="AB704" s="13" t="n">
        <v>0.26658</v>
      </c>
      <c r="AC704" s="13" t="n">
        <v>-0.340691</v>
      </c>
      <c r="AD704" s="13" t="n">
        <v>0.098901</v>
      </c>
      <c r="AE704" s="13" t="n">
        <v>-0.041905</v>
      </c>
      <c r="AF704" s="13" t="n">
        <v>-0.109095</v>
      </c>
      <c r="AG704" s="13" t="n">
        <v>-0.172763</v>
      </c>
      <c r="AH704" s="13" t="n">
        <v>-0.164626</v>
      </c>
      <c r="AI704" s="13" t="n">
        <v>1.363599</v>
      </c>
      <c r="AJ704" s="13" t="n">
        <v>0.045376</v>
      </c>
      <c r="AK704" s="13" t="n">
        <v>-0.072896</v>
      </c>
      <c r="AL704" s="13" t="n">
        <v>-0.108292</v>
      </c>
      <c r="AM704" s="13" t="n">
        <v>0.093587</v>
      </c>
      <c r="AN704" s="13" t="n">
        <v>-0.050129</v>
      </c>
      <c r="AO704" s="13" t="n">
        <v>0.513</v>
      </c>
      <c r="AP704" s="13" t="n">
        <v>-0.048089</v>
      </c>
      <c r="AQ704" s="13" t="n">
        <v>-0.072511</v>
      </c>
      <c r="AR704" s="13" t="n">
        <v>-0.05951</v>
      </c>
      <c r="AS704" s="13" t="n">
        <v>-0.006979</v>
      </c>
      <c r="AT704" s="13" t="n">
        <v>-0.361582</v>
      </c>
      <c r="AU704" s="13" t="n">
        <v>0.066863</v>
      </c>
      <c r="AV704" s="13" t="n">
        <v>0.057834</v>
      </c>
      <c r="AW704" s="13" t="n">
        <v>0.098246</v>
      </c>
      <c r="AX704" s="13" t="n">
        <v>-0.1877</v>
      </c>
      <c r="AY704" s="13" t="n">
        <v>-0.138397</v>
      </c>
      <c r="BM704" s="13" t="n">
        <v>0.017138</v>
      </c>
      <c r="BN704" s="13" t="n">
        <v>0.008568</v>
      </c>
      <c r="BO704" s="13" t="n">
        <v>0.015969</v>
      </c>
      <c r="BP704" s="13" t="n">
        <v>-0.039027</v>
      </c>
      <c r="BQ704" s="13" t="n">
        <v>0.042598</v>
      </c>
      <c r="BR704" s="13" t="n">
        <v>-0.036639</v>
      </c>
      <c r="BS704" s="13" t="n">
        <v>0.012365</v>
      </c>
      <c r="BT704" s="13" t="n">
        <v>-0.039551</v>
      </c>
      <c r="BU704" s="13" t="n">
        <v>0.022606</v>
      </c>
      <c r="BV704" s="13" t="n">
        <v>-0.101461</v>
      </c>
      <c r="BW704" s="13" t="n">
        <v>0.008251</v>
      </c>
      <c r="BX704" s="13" t="n">
        <v>0.005535</v>
      </c>
      <c r="BY704" s="13" t="n">
        <v>-0.100427</v>
      </c>
      <c r="BZ704" s="13" t="n">
        <v>-0.009566</v>
      </c>
      <c r="CA704" s="13" t="n">
        <v>-0.039563</v>
      </c>
      <c r="CB704" s="13" t="n">
        <v>0.078731</v>
      </c>
      <c r="CC704" s="13" t="n">
        <v>0.007907</v>
      </c>
      <c r="CD704" s="13" t="n">
        <v>-0.073666</v>
      </c>
      <c r="CE704" s="13" t="n">
        <v>0.089828</v>
      </c>
      <c r="CF704" s="13" t="n">
        <v>0.005661</v>
      </c>
      <c r="CG704" s="13" t="n">
        <v>-0.051979</v>
      </c>
      <c r="CH704" s="13" t="n">
        <v>0.137687</v>
      </c>
      <c r="CI704" s="13" t="n">
        <v>-0.037377</v>
      </c>
      <c r="CJ704" s="13" t="n">
        <v>-0.070433</v>
      </c>
      <c r="CK704" s="13" t="n">
        <v>-0.013914</v>
      </c>
      <c r="CL704" s="13" t="n">
        <v>0.032692</v>
      </c>
      <c r="CM704" s="13" t="n">
        <v>0.055486</v>
      </c>
      <c r="CN704" s="13" t="n">
        <v>0.039656</v>
      </c>
      <c r="CO704" s="13" t="n">
        <v>-0.104754</v>
      </c>
      <c r="CP704" s="13" t="n">
        <v>-0.065225</v>
      </c>
      <c r="CQ704" s="13" t="n">
        <v>-0.07957</v>
      </c>
      <c r="CR704" s="13" t="n">
        <v>0.107235</v>
      </c>
      <c r="CS704" s="13" t="n">
        <v>0.146642</v>
      </c>
      <c r="CT704" s="13" t="n">
        <v>-0.03506</v>
      </c>
      <c r="CU704" s="13" t="n">
        <v>0.117399</v>
      </c>
      <c r="CV704" s="13" t="n">
        <v>0.008684</v>
      </c>
      <c r="CW704" s="13" t="n">
        <v>-0.07102</v>
      </c>
      <c r="CX704" s="13" t="n">
        <v>0.045414</v>
      </c>
      <c r="CY704" s="13" t="n">
        <v>-0.055948</v>
      </c>
      <c r="CZ704" s="13" t="n">
        <v>0.143277</v>
      </c>
      <c r="DA704" s="13" t="n">
        <v>-0.025141</v>
      </c>
      <c r="DB704" s="13" t="n">
        <v>-0.014124</v>
      </c>
      <c r="DC704" s="13" t="n">
        <v>-0.006188</v>
      </c>
      <c r="DD704" s="13" t="n">
        <v>0.094269</v>
      </c>
      <c r="DE704" s="13" t="n">
        <v>-0.072125</v>
      </c>
      <c r="DF704" s="13" t="n">
        <v>0.009544</v>
      </c>
      <c r="DG704" s="13" t="n">
        <v>-0.068984</v>
      </c>
      <c r="DH704" s="13" t="n">
        <v>-0.089412</v>
      </c>
      <c r="DV704" s="13" t="n">
        <v>-0.001835</v>
      </c>
      <c r="DW704" s="13" t="n">
        <v>0.008948</v>
      </c>
      <c r="DX704" s="13" t="n">
        <v>0.037328</v>
      </c>
      <c r="DY704" s="13" t="n">
        <v>-0.047931</v>
      </c>
      <c r="DZ704" s="13" t="n">
        <v>0.038013</v>
      </c>
      <c r="EA704" s="13" t="n">
        <v>-0.047</v>
      </c>
      <c r="EB704" s="13" t="n">
        <v>-0.012191</v>
      </c>
      <c r="EC704" s="13" t="n">
        <v>-0.05156</v>
      </c>
      <c r="ED704" s="13" t="n">
        <v>-0.025657</v>
      </c>
      <c r="EE704" s="13" t="n">
        <v>-0.103698</v>
      </c>
      <c r="EF704" s="13" t="n">
        <v>-0.011993</v>
      </c>
      <c r="EG704" s="13" t="n">
        <v>0.028031</v>
      </c>
      <c r="EH704" s="13" t="n">
        <v>-0.14847</v>
      </c>
      <c r="EI704" s="13" t="n">
        <v>-0.024898</v>
      </c>
      <c r="EJ704" s="13" t="n">
        <v>-0.045521</v>
      </c>
      <c r="EK704" s="13" t="n">
        <v>0.07809</v>
      </c>
      <c r="EL704" s="13" t="n">
        <v>0.017632</v>
      </c>
      <c r="EM704" s="13" t="n">
        <v>-0.123383</v>
      </c>
      <c r="EN704" s="13" t="n">
        <v>0.057189</v>
      </c>
      <c r="EO704" s="13" t="n">
        <v>-0.032158</v>
      </c>
      <c r="EP704" s="13" t="n">
        <v>-0.087071</v>
      </c>
      <c r="EQ704" s="13" t="n">
        <v>0.220874</v>
      </c>
      <c r="ER704" s="13" t="n">
        <v>-0.049709</v>
      </c>
      <c r="ES704" s="13" t="n">
        <v>-0.092185</v>
      </c>
      <c r="ET704" s="13" t="n">
        <v>-0.017177</v>
      </c>
      <c r="EU704" s="13" t="n">
        <v>0.009133</v>
      </c>
      <c r="EV704" s="13" t="n">
        <v>0.037347</v>
      </c>
      <c r="EW704" s="13" t="n">
        <v>0.020107</v>
      </c>
      <c r="EX704" s="13" t="n">
        <v>-0.117804</v>
      </c>
      <c r="EY704" s="13" t="n">
        <v>-0.082947</v>
      </c>
      <c r="EZ704" s="13" t="n">
        <v>-0.087058</v>
      </c>
      <c r="FA704" s="13" t="n">
        <v>0.169079</v>
      </c>
      <c r="FB704" s="13" t="n">
        <v>0.109784</v>
      </c>
      <c r="FC704" s="13" t="n">
        <v>-0.050656</v>
      </c>
      <c r="FD704" s="13" t="n">
        <v>0.102283</v>
      </c>
      <c r="FE704" s="13" t="n">
        <v>0.008975</v>
      </c>
      <c r="FF704" s="13" t="n">
        <v>-0.109011</v>
      </c>
      <c r="FG704" s="13" t="n">
        <v>0.046828</v>
      </c>
      <c r="FH704" s="13" t="n">
        <v>-0.062047</v>
      </c>
      <c r="FI704" s="13" t="n">
        <v>0.107094</v>
      </c>
      <c r="FJ704" s="13" t="n">
        <v>-0.023277</v>
      </c>
      <c r="FK704" s="13" t="n">
        <v>0.010234</v>
      </c>
      <c r="FL704" s="13" t="n">
        <v>0.017124</v>
      </c>
      <c r="FM704" s="13" t="n">
        <v>0.050459</v>
      </c>
      <c r="FN704" s="13" t="n">
        <v>-0.052297</v>
      </c>
      <c r="FO704" s="13" t="n">
        <v>0.020697</v>
      </c>
      <c r="FP704" s="13" t="n">
        <v>-0.060564</v>
      </c>
      <c r="FQ704" s="13" t="n">
        <v>-0.111692</v>
      </c>
    </row>
    <row r="705" customFormat="false" ht="15" hidden="false" customHeight="false" outlineLevel="0" collapsed="false">
      <c r="B705" s="8" t="str">
        <f aca="false">Deals!B705</f>
        <v>Veracyte, Inc.</v>
      </c>
      <c r="C705" s="12" t="n">
        <v>1</v>
      </c>
      <c r="D705" s="13" t="n">
        <v>-0.074419</v>
      </c>
      <c r="E705" s="13" t="n">
        <v>-0.215075</v>
      </c>
      <c r="F705" s="13" t="n">
        <v>0.023816</v>
      </c>
      <c r="G705" s="13" t="n">
        <v>0.114557</v>
      </c>
      <c r="H705" s="13" t="n">
        <v>0.079668</v>
      </c>
      <c r="I705" s="13" t="n">
        <v>-0.034504</v>
      </c>
      <c r="J705" s="13" t="n">
        <v>0.030786</v>
      </c>
      <c r="K705" s="13" t="n">
        <v>-0.133668</v>
      </c>
      <c r="L705" s="13" t="n">
        <v>-0.00675</v>
      </c>
      <c r="M705" s="13" t="n">
        <v>-0.261893</v>
      </c>
      <c r="N705" s="13" t="n">
        <v>-0.085827</v>
      </c>
      <c r="O705" s="13" t="n">
        <v>-0.008273</v>
      </c>
      <c r="P705" s="13" t="n">
        <v>-0.257526</v>
      </c>
      <c r="Q705" s="13" t="n">
        <v>-0.141182</v>
      </c>
      <c r="R705" s="13" t="n">
        <v>0.131968</v>
      </c>
      <c r="S705" s="13" t="n">
        <v>0.323618</v>
      </c>
      <c r="T705" s="13" t="n">
        <v>-0.225513</v>
      </c>
      <c r="U705" s="13" t="n">
        <v>-0.186275</v>
      </c>
      <c r="V705" s="13" t="n">
        <v>0.211446</v>
      </c>
      <c r="W705" s="13" t="n">
        <v>0.379413</v>
      </c>
      <c r="X705" s="13" t="n">
        <v>-0.144557</v>
      </c>
      <c r="Y705" s="13" t="n">
        <v>0.058997</v>
      </c>
      <c r="Z705" s="13" t="n">
        <v>-0.020692</v>
      </c>
      <c r="AA705" s="13" t="n">
        <v>-0.093864</v>
      </c>
      <c r="AB705" s="13" t="n">
        <v>0.015247</v>
      </c>
      <c r="AC705" s="13" t="n">
        <v>0.14311</v>
      </c>
      <c r="AD705" s="13" t="n">
        <v>-0.015842</v>
      </c>
      <c r="AE705" s="13" t="n">
        <v>0.077739</v>
      </c>
      <c r="AF705" s="13" t="n">
        <v>-0.038251</v>
      </c>
      <c r="AG705" s="13" t="n">
        <v>-0.154167</v>
      </c>
      <c r="AH705" s="13" t="n">
        <v>-0.0721</v>
      </c>
      <c r="AI705" s="13" t="n">
        <v>0.235521</v>
      </c>
      <c r="AJ705" s="13" t="n">
        <v>0.074609</v>
      </c>
      <c r="AK705" s="13" t="n">
        <v>-0.090513</v>
      </c>
      <c r="AL705" s="13" t="n">
        <v>-0.058753</v>
      </c>
      <c r="AM705" s="13" t="n">
        <v>-0.059023</v>
      </c>
      <c r="AN705" s="13" t="n">
        <v>-0.116877</v>
      </c>
      <c r="AO705" s="13" t="n">
        <v>0.060296</v>
      </c>
      <c r="AP705" s="13" t="n">
        <v>0.044337</v>
      </c>
      <c r="AQ705" s="13" t="n">
        <v>0.107522</v>
      </c>
      <c r="AR705" s="13" t="n">
        <v>0.314583</v>
      </c>
      <c r="AS705" s="13" t="n">
        <v>0.078922</v>
      </c>
      <c r="AT705" s="13" t="n">
        <v>-0.008813</v>
      </c>
      <c r="AU705" s="13" t="n">
        <v>0.27297</v>
      </c>
      <c r="AV705" s="13" t="n">
        <v>-0.077998</v>
      </c>
      <c r="AW705" s="13" t="n">
        <v>0.148485</v>
      </c>
      <c r="AX705" s="13" t="n">
        <v>-0.235708</v>
      </c>
      <c r="AY705" s="13" t="n">
        <v>-0.147008</v>
      </c>
      <c r="BM705" s="13" t="n">
        <v>0.02869</v>
      </c>
      <c r="BN705" s="13" t="n">
        <v>-0.033421</v>
      </c>
      <c r="BO705" s="13" t="n">
        <v>0.054695</v>
      </c>
      <c r="BP705" s="13" t="n">
        <v>-0.02501</v>
      </c>
      <c r="BQ705" s="13" t="n">
        <v>0.019022</v>
      </c>
      <c r="BR705" s="13" t="n">
        <v>-0.038561</v>
      </c>
      <c r="BS705" s="13" t="n">
        <v>0.046626</v>
      </c>
      <c r="BT705" s="13" t="n">
        <v>-0.08576</v>
      </c>
      <c r="BU705" s="13" t="n">
        <v>0.000968</v>
      </c>
      <c r="BV705" s="13" t="n">
        <v>-0.142109</v>
      </c>
      <c r="BW705" s="13" t="n">
        <v>-0.007716</v>
      </c>
      <c r="BX705" s="13" t="n">
        <v>0.017833</v>
      </c>
      <c r="BY705" s="13" t="n">
        <v>-0.117955</v>
      </c>
      <c r="BZ705" s="13" t="n">
        <v>-0.053077</v>
      </c>
      <c r="CA705" s="13" t="n">
        <v>-0.044319</v>
      </c>
      <c r="CB705" s="13" t="n">
        <v>0.116268</v>
      </c>
      <c r="CC705" s="13" t="n">
        <v>-0.038541</v>
      </c>
      <c r="CD705" s="13" t="n">
        <v>-0.088512</v>
      </c>
      <c r="CE705" s="13" t="n">
        <v>0.034639</v>
      </c>
      <c r="CF705" s="13" t="n">
        <v>0.031372</v>
      </c>
      <c r="CG705" s="13" t="n">
        <v>-0.043533</v>
      </c>
      <c r="CH705" s="13" t="n">
        <v>0.106176</v>
      </c>
      <c r="CI705" s="13" t="n">
        <v>-0.003618</v>
      </c>
      <c r="CJ705" s="13" t="n">
        <v>-0.008652</v>
      </c>
      <c r="CK705" s="13" t="n">
        <v>-0.032515</v>
      </c>
      <c r="CL705" s="13" t="n">
        <v>0.010489</v>
      </c>
      <c r="CM705" s="13" t="n">
        <v>0.068229</v>
      </c>
      <c r="CN705" s="13" t="n">
        <v>0.053331</v>
      </c>
      <c r="CO705" s="13" t="n">
        <v>-0.053394</v>
      </c>
      <c r="CP705" s="13" t="n">
        <v>-0.058727</v>
      </c>
      <c r="CQ705" s="13" t="n">
        <v>-0.073528</v>
      </c>
      <c r="CR705" s="13" t="n">
        <v>0.111124</v>
      </c>
      <c r="CS705" s="13" t="n">
        <v>0.103291</v>
      </c>
      <c r="CT705" s="13" t="n">
        <v>-0.042161</v>
      </c>
      <c r="CU705" s="13" t="n">
        <v>0.032515</v>
      </c>
      <c r="CV705" s="13" t="n">
        <v>0.006384</v>
      </c>
      <c r="CW705" s="13" t="n">
        <v>-0.06286</v>
      </c>
      <c r="CX705" s="13" t="n">
        <v>0.046483</v>
      </c>
      <c r="CY705" s="13" t="n">
        <v>0.028059</v>
      </c>
      <c r="CZ705" s="13" t="n">
        <v>0.064974</v>
      </c>
      <c r="DA705" s="13" t="n">
        <v>-0.001472</v>
      </c>
      <c r="DB705" s="13" t="n">
        <v>0.042635</v>
      </c>
      <c r="DC705" s="13" t="n">
        <v>-0.016588</v>
      </c>
      <c r="DD705" s="13" t="n">
        <v>0.102793</v>
      </c>
      <c r="DE705" s="13" t="n">
        <v>-0.079478</v>
      </c>
      <c r="DF705" s="13" t="n">
        <v>0.053794</v>
      </c>
      <c r="DG705" s="13" t="n">
        <v>-0.056928</v>
      </c>
      <c r="DH705" s="13" t="n">
        <v>-0.07451</v>
      </c>
      <c r="DV705" s="13" t="n">
        <v>0.030769</v>
      </c>
      <c r="DW705" s="13" t="n">
        <v>-0.028421</v>
      </c>
      <c r="DX705" s="13" t="n">
        <v>0.061708</v>
      </c>
      <c r="DY705" s="13" t="n">
        <v>-0.023545</v>
      </c>
      <c r="DZ705" s="13" t="n">
        <v>0.015868</v>
      </c>
      <c r="EA705" s="13" t="n">
        <v>-0.039964</v>
      </c>
      <c r="EB705" s="13" t="n">
        <v>0.047113</v>
      </c>
      <c r="EC705" s="13" t="n">
        <v>-0.084736</v>
      </c>
      <c r="ED705" s="13" t="n">
        <v>-0.003415</v>
      </c>
      <c r="EE705" s="13" t="n">
        <v>-0.141596</v>
      </c>
      <c r="EF705" s="13" t="n">
        <v>-0.016339</v>
      </c>
      <c r="EG705" s="13" t="n">
        <v>0.004296</v>
      </c>
      <c r="EH705" s="13" t="n">
        <v>-0.138311</v>
      </c>
      <c r="EI705" s="13" t="n">
        <v>-0.045222</v>
      </c>
      <c r="EJ705" s="13" t="n">
        <v>-0.046504</v>
      </c>
      <c r="EK705" s="13" t="n">
        <v>0.116767</v>
      </c>
      <c r="EL705" s="13" t="n">
        <v>-0.030875</v>
      </c>
      <c r="EM705" s="13" t="n">
        <v>-0.092886</v>
      </c>
      <c r="EN705" s="13" t="n">
        <v>0.038196</v>
      </c>
      <c r="EO705" s="13" t="n">
        <v>0.031364</v>
      </c>
      <c r="EP705" s="13" t="n">
        <v>-0.050589</v>
      </c>
      <c r="EQ705" s="13" t="n">
        <v>0.12749</v>
      </c>
      <c r="ER705" s="13" t="n">
        <v>-0.008377</v>
      </c>
      <c r="ES705" s="13" t="n">
        <v>-0.018392</v>
      </c>
      <c r="ET705" s="13" t="n">
        <v>-0.031244</v>
      </c>
      <c r="EU705" s="13" t="n">
        <v>0.024876</v>
      </c>
      <c r="EV705" s="13" t="n">
        <v>0.074528</v>
      </c>
      <c r="EW705" s="13" t="n">
        <v>0.058153</v>
      </c>
      <c r="EX705" s="13" t="n">
        <v>-0.055866</v>
      </c>
      <c r="EY705" s="13" t="n">
        <v>-0.061774</v>
      </c>
      <c r="EZ705" s="13" t="n">
        <v>-0.07758</v>
      </c>
      <c r="FA705" s="13" t="n">
        <v>0.128905</v>
      </c>
      <c r="FB705" s="13" t="n">
        <v>0.115622</v>
      </c>
      <c r="FC705" s="13" t="n">
        <v>-0.04519</v>
      </c>
      <c r="FD705" s="13" t="n">
        <v>0.029184</v>
      </c>
      <c r="FE705" s="13" t="n">
        <v>0.003445</v>
      </c>
      <c r="FF705" s="13" t="n">
        <v>-0.066565</v>
      </c>
      <c r="FG705" s="13" t="n">
        <v>0.07274</v>
      </c>
      <c r="FH705" s="13" t="n">
        <v>0.026772</v>
      </c>
      <c r="FI705" s="13" t="n">
        <v>0.068904</v>
      </c>
      <c r="FJ705" s="13" t="n">
        <v>-0.001826</v>
      </c>
      <c r="FK705" s="13" t="n">
        <v>0.034451</v>
      </c>
      <c r="FL705" s="13" t="n">
        <v>-0.012354</v>
      </c>
      <c r="FM705" s="13" t="n">
        <v>0.129517</v>
      </c>
      <c r="FN705" s="13" t="n">
        <v>-0.079792</v>
      </c>
      <c r="FO705" s="13" t="n">
        <v>0.048261</v>
      </c>
      <c r="FP705" s="13" t="n">
        <v>-0.057773</v>
      </c>
      <c r="FQ705" s="13" t="n">
        <v>-0.075988</v>
      </c>
    </row>
    <row r="706" customFormat="false" ht="15" hidden="false" customHeight="false" outlineLevel="0" collapsed="false">
      <c r="B706" s="8" t="str">
        <f aca="false">Deals!B706</f>
        <v>Thryv Holdings, Inc.</v>
      </c>
      <c r="C706" s="12" t="n">
        <v>1</v>
      </c>
      <c r="D706" s="13" t="n">
        <v>0.187607</v>
      </c>
      <c r="E706" s="13" t="n">
        <v>0.043541</v>
      </c>
      <c r="F706" s="13" t="n">
        <v>0.233448</v>
      </c>
      <c r="G706" s="13" t="n">
        <v>-0.071289</v>
      </c>
      <c r="H706" s="13" t="n">
        <v>-0.067128</v>
      </c>
      <c r="I706" s="13" t="n">
        <v>-0.030655</v>
      </c>
      <c r="J706" s="13" t="n">
        <v>0.054261</v>
      </c>
      <c r="K706" s="13" t="n">
        <v>0.234291</v>
      </c>
      <c r="L706" s="13" t="n">
        <v>0.052187</v>
      </c>
      <c r="M706" s="13" t="n">
        <v>-0.211524</v>
      </c>
      <c r="N706" s="13" t="n">
        <v>-0.062596</v>
      </c>
      <c r="O706" s="13" t="n">
        <v>-0.075</v>
      </c>
      <c r="P706" s="13" t="n">
        <v>-0.081437</v>
      </c>
      <c r="Q706" s="13" t="n">
        <v>0.013937</v>
      </c>
      <c r="R706" s="13" t="n">
        <v>-0.145094</v>
      </c>
      <c r="S706" s="13" t="n">
        <v>0.087092</v>
      </c>
      <c r="T706" s="13" t="n">
        <v>0.050945</v>
      </c>
      <c r="U706" s="13" t="n">
        <v>-0.107506</v>
      </c>
      <c r="V706" s="13" t="n">
        <v>-0.103811</v>
      </c>
      <c r="W706" s="13" t="n">
        <v>-0.062561</v>
      </c>
      <c r="X706" s="13" t="n">
        <v>-0.009385</v>
      </c>
      <c r="Y706" s="13" t="n">
        <v>0.177368</v>
      </c>
      <c r="Z706" s="13" t="n">
        <v>0.065713</v>
      </c>
      <c r="AA706" s="13" t="n">
        <v>-0.032718</v>
      </c>
      <c r="AB706" s="13" t="n">
        <v>-0.026019</v>
      </c>
      <c r="AC706" s="13" t="n">
        <v>0.0374</v>
      </c>
      <c r="AD706" s="13" t="n">
        <v>0.055794</v>
      </c>
      <c r="AE706" s="13" t="n">
        <v>-0.036585</v>
      </c>
      <c r="AF706" s="13" t="n">
        <v>-0.139662</v>
      </c>
      <c r="AG706" s="13" t="n">
        <v>-0.079451</v>
      </c>
      <c r="AH706" s="13" t="n">
        <v>-0.071391</v>
      </c>
      <c r="AI706" s="13" t="n">
        <v>0.020654</v>
      </c>
      <c r="AJ706" s="13" t="n">
        <v>0.143901</v>
      </c>
      <c r="AK706" s="13" t="n">
        <v>0.004423</v>
      </c>
      <c r="AL706" s="13" t="n">
        <v>0.024462</v>
      </c>
      <c r="AM706" s="13" t="n">
        <v>0.061605</v>
      </c>
      <c r="AN706" s="13" t="n">
        <v>0.035088</v>
      </c>
      <c r="AO706" s="13" t="n">
        <v>-0.084311</v>
      </c>
      <c r="AP706" s="13" t="n">
        <v>-0.154248</v>
      </c>
      <c r="AQ706" s="13" t="n">
        <v>0.093154</v>
      </c>
      <c r="AR706" s="13" t="n">
        <v>-0.064682</v>
      </c>
      <c r="AS706" s="13" t="n">
        <v>-0.054336</v>
      </c>
      <c r="AT706" s="13" t="n">
        <v>-0.165409</v>
      </c>
      <c r="AU706" s="13" t="n">
        <v>0.100139</v>
      </c>
      <c r="AV706" s="13" t="n">
        <v>-0.064475</v>
      </c>
      <c r="AW706" s="13" t="n">
        <v>0.183108</v>
      </c>
      <c r="AX706" s="13" t="n">
        <v>-0.01542</v>
      </c>
      <c r="AY706" s="13" t="n">
        <v>-0.256961</v>
      </c>
      <c r="BM706" s="13" t="n">
        <v>-0.027003</v>
      </c>
      <c r="BN706" s="13" t="n">
        <v>0.018956</v>
      </c>
      <c r="BO706" s="13" t="n">
        <v>0.083779</v>
      </c>
      <c r="BP706" s="13" t="n">
        <v>-0.103342</v>
      </c>
      <c r="BQ706" s="13" t="n">
        <v>0.025586</v>
      </c>
      <c r="BR706" s="13" t="n">
        <v>-0.056338</v>
      </c>
      <c r="BS706" s="13" t="n">
        <v>0.018208</v>
      </c>
      <c r="BT706" s="13" t="n">
        <v>-0.08429</v>
      </c>
      <c r="BU706" s="13" t="n">
        <v>-0.067665</v>
      </c>
      <c r="BV706" s="13" t="n">
        <v>-0.158681</v>
      </c>
      <c r="BW706" s="13" t="n">
        <v>-0.015223</v>
      </c>
      <c r="BX706" s="13" t="n">
        <v>0.008697</v>
      </c>
      <c r="BY706" s="13" t="n">
        <v>-0.161376</v>
      </c>
      <c r="BZ706" s="13" t="n">
        <v>-0.055295</v>
      </c>
      <c r="CA706" s="13" t="n">
        <v>-0.065598</v>
      </c>
      <c r="CB706" s="13" t="n">
        <v>0.149652</v>
      </c>
      <c r="CC706" s="13" t="n">
        <v>0.036347</v>
      </c>
      <c r="CD706" s="13" t="n">
        <v>-0.129015</v>
      </c>
      <c r="CE706" s="13" t="n">
        <v>0.033099</v>
      </c>
      <c r="CF706" s="13" t="n">
        <v>-0.060405</v>
      </c>
      <c r="CG706" s="13" t="n">
        <v>-0.065045</v>
      </c>
      <c r="CH706" s="13" t="n">
        <v>0.154106</v>
      </c>
      <c r="CI706" s="13" t="n">
        <v>-0.040771</v>
      </c>
      <c r="CJ706" s="13" t="n">
        <v>-0.103145</v>
      </c>
      <c r="CK706" s="13" t="n">
        <v>0.01904</v>
      </c>
      <c r="CL706" s="13" t="n">
        <v>0.045464</v>
      </c>
      <c r="CM706" s="13" t="n">
        <v>0.07288</v>
      </c>
      <c r="CN706" s="13" t="n">
        <v>0.023517</v>
      </c>
      <c r="CO706" s="13" t="n">
        <v>-0.116052</v>
      </c>
      <c r="CP706" s="13" t="n">
        <v>-0.083019</v>
      </c>
      <c r="CQ706" s="13" t="n">
        <v>-0.097033</v>
      </c>
      <c r="CR706" s="13" t="n">
        <v>0.049912</v>
      </c>
      <c r="CS706" s="13" t="n">
        <v>0.150898</v>
      </c>
      <c r="CT706" s="13" t="n">
        <v>0.006965</v>
      </c>
      <c r="CU706" s="13" t="n">
        <v>0.099101</v>
      </c>
      <c r="CV706" s="13" t="n">
        <v>-0.030177</v>
      </c>
      <c r="CW706" s="13" t="n">
        <v>-0.124977</v>
      </c>
      <c r="CX706" s="13" t="n">
        <v>0.073358</v>
      </c>
      <c r="CY706" s="13" t="n">
        <v>-0.041906</v>
      </c>
      <c r="CZ706" s="13" t="n">
        <v>0.114197</v>
      </c>
      <c r="DA706" s="13" t="n">
        <v>-0.021811</v>
      </c>
      <c r="DB706" s="13" t="n">
        <v>0.030587</v>
      </c>
      <c r="DC706" s="13" t="n">
        <v>0.047145</v>
      </c>
      <c r="DD706" s="13" t="n">
        <v>0.115239</v>
      </c>
      <c r="DE706" s="13" t="n">
        <v>-0.061979</v>
      </c>
      <c r="DF706" s="13" t="n">
        <v>0.016076</v>
      </c>
      <c r="DG706" s="13" t="n">
        <v>-0.066187</v>
      </c>
      <c r="DH706" s="13" t="n">
        <v>-0.139327</v>
      </c>
      <c r="DV706" s="13" t="n">
        <v>-0.037297</v>
      </c>
      <c r="DW706" s="13" t="n">
        <v>0.011387</v>
      </c>
      <c r="DX706" s="13" t="n">
        <v>0.070936</v>
      </c>
      <c r="DY706" s="13" t="n">
        <v>-0.104703</v>
      </c>
      <c r="DZ706" s="13" t="n">
        <v>0.017921</v>
      </c>
      <c r="EA706" s="13" t="n">
        <v>-0.072222</v>
      </c>
      <c r="EB706" s="13" t="n">
        <v>-0.016606</v>
      </c>
      <c r="EC706" s="13" t="n">
        <v>-0.11212</v>
      </c>
      <c r="ED706" s="13" t="n">
        <v>-0.094973</v>
      </c>
      <c r="EE706" s="13" t="n">
        <v>-0.138658</v>
      </c>
      <c r="EF706" s="13" t="n">
        <v>-0.029596</v>
      </c>
      <c r="EG706" s="13" t="n">
        <v>0.039724</v>
      </c>
      <c r="EH706" s="13" t="n">
        <v>-0.185483</v>
      </c>
      <c r="EI706" s="13" t="n">
        <v>-0.085558</v>
      </c>
      <c r="EJ706" s="13" t="n">
        <v>-0.034031</v>
      </c>
      <c r="EK706" s="13" t="n">
        <v>0.106342</v>
      </c>
      <c r="EL706" s="13" t="n">
        <v>0.064099</v>
      </c>
      <c r="EM706" s="13" t="n">
        <v>-0.127659</v>
      </c>
      <c r="EN706" s="13" t="n">
        <v>0.015749</v>
      </c>
      <c r="EO706" s="13" t="n">
        <v>-0.055527</v>
      </c>
      <c r="EP706" s="13" t="n">
        <v>-0.057586</v>
      </c>
      <c r="EQ706" s="13" t="n">
        <v>0.164074</v>
      </c>
      <c r="ER706" s="13" t="n">
        <v>-0.054561</v>
      </c>
      <c r="ES706" s="13" t="n">
        <v>-0.11631</v>
      </c>
      <c r="ET706" s="13" t="n">
        <v>-0.010131</v>
      </c>
      <c r="EU706" s="13" t="n">
        <v>0.044679</v>
      </c>
      <c r="EV706" s="13" t="n">
        <v>0.013592</v>
      </c>
      <c r="EW706" s="13" t="n">
        <v>-0.009781</v>
      </c>
      <c r="EX706" s="13" t="n">
        <v>-0.080373</v>
      </c>
      <c r="EY706" s="13" t="n">
        <v>-0.096684</v>
      </c>
      <c r="EZ706" s="13" t="n">
        <v>-0.081711</v>
      </c>
      <c r="FA706" s="13" t="n">
        <v>0.057956</v>
      </c>
      <c r="FB706" s="13" t="n">
        <v>0.096736</v>
      </c>
      <c r="FC706" s="13" t="n">
        <v>-0.043898</v>
      </c>
      <c r="FD706" s="13" t="n">
        <v>0.07111</v>
      </c>
      <c r="FE706" s="13" t="n">
        <v>-0.016705</v>
      </c>
      <c r="FF706" s="13" t="n">
        <v>-0.069768</v>
      </c>
      <c r="FG706" s="13" t="n">
        <v>0.008716</v>
      </c>
      <c r="FH706" s="13" t="n">
        <v>-0.066445</v>
      </c>
      <c r="FI706" s="13" t="n">
        <v>0.056494</v>
      </c>
      <c r="FJ706" s="13" t="n">
        <v>-0.061303</v>
      </c>
      <c r="FK706" s="13" t="n">
        <v>0.005118</v>
      </c>
      <c r="FL706" s="13" t="n">
        <v>0.023625</v>
      </c>
      <c r="FM706" s="13" t="n">
        <v>0.042316</v>
      </c>
      <c r="FN706" s="13" t="n">
        <v>0.04149</v>
      </c>
      <c r="FO706" s="13" t="n">
        <v>0.032226</v>
      </c>
      <c r="FP706" s="13" t="n">
        <v>-0.102208</v>
      </c>
      <c r="FQ706" s="13" t="n">
        <v>-0.125848</v>
      </c>
    </row>
    <row r="707" customFormat="false" ht="15" hidden="false" customHeight="false" outlineLevel="0" collapsed="false">
      <c r="B707" s="8" t="str">
        <f aca="false">Deals!B707</f>
        <v>PAR Technology Corporation</v>
      </c>
      <c r="C707" s="12" t="n">
        <v>1</v>
      </c>
      <c r="D707" s="13" t="n">
        <v>-0.184806</v>
      </c>
      <c r="E707" s="13" t="n">
        <v>0.044504</v>
      </c>
      <c r="F707" s="13" t="n">
        <v>-0.127109</v>
      </c>
      <c r="G707" s="13" t="n">
        <v>0.112695</v>
      </c>
      <c r="H707" s="13" t="n">
        <v>-0.094509</v>
      </c>
      <c r="I707" s="13" t="n">
        <v>0.021297</v>
      </c>
      <c r="J707" s="13" t="n">
        <v>-0.166348</v>
      </c>
      <c r="K707" s="13" t="n">
        <v>0.007638</v>
      </c>
      <c r="L707" s="13" t="n">
        <v>-0.289369</v>
      </c>
      <c r="M707" s="13" t="n">
        <v>0.1184</v>
      </c>
      <c r="N707" s="13" t="n">
        <v>-0.03815</v>
      </c>
      <c r="O707" s="13" t="n">
        <v>-0.180962</v>
      </c>
      <c r="P707" s="13" t="n">
        <v>0.137409</v>
      </c>
      <c r="Q707" s="13" t="n">
        <v>-0.002395</v>
      </c>
      <c r="R707" s="13" t="n">
        <v>0.110163</v>
      </c>
      <c r="S707" s="13" t="n">
        <v>-0.154253</v>
      </c>
      <c r="T707" s="13" t="n">
        <v>-0.16108</v>
      </c>
      <c r="U707" s="13" t="n">
        <v>-0.025398</v>
      </c>
      <c r="V707" s="13" t="n">
        <v>-0.153231</v>
      </c>
      <c r="W707" s="13" t="n">
        <v>0.069758</v>
      </c>
      <c r="X707" s="13" t="n">
        <v>0.303797</v>
      </c>
      <c r="Y707" s="13" t="n">
        <v>0.004707</v>
      </c>
      <c r="Z707" s="13" t="n">
        <v>-0.005564</v>
      </c>
      <c r="AA707" s="13" t="n">
        <v>-0.099234</v>
      </c>
      <c r="AB707" s="13" t="n">
        <v>0.130108</v>
      </c>
      <c r="AC707" s="13" t="n">
        <v>-0.04744</v>
      </c>
      <c r="AD707" s="13" t="n">
        <v>0.05041</v>
      </c>
      <c r="AE707" s="13" t="n">
        <v>0.257011</v>
      </c>
      <c r="AF707" s="13" t="n">
        <v>-0.113615</v>
      </c>
      <c r="AG707" s="13" t="n">
        <v>-0.242605</v>
      </c>
      <c r="AH707" s="13" t="n">
        <v>0.261733</v>
      </c>
      <c r="AI707" s="13" t="n">
        <v>0.182188</v>
      </c>
      <c r="AJ707" s="13" t="n">
        <v>0.045935</v>
      </c>
      <c r="AK707" s="13" t="n">
        <v>-0.037769</v>
      </c>
      <c r="AL707" s="13" t="n">
        <v>0.035144</v>
      </c>
      <c r="AM707" s="13" t="n">
        <v>-0.067901</v>
      </c>
      <c r="AN707" s="13" t="n">
        <v>0.055345</v>
      </c>
      <c r="AO707" s="13" t="n">
        <v>0.055356</v>
      </c>
      <c r="AP707" s="13" t="n">
        <v>0.075388</v>
      </c>
      <c r="AQ707" s="13" t="n">
        <v>0.066153</v>
      </c>
      <c r="AR707" s="13" t="n">
        <v>-0.035377</v>
      </c>
      <c r="AS707" s="13" t="n">
        <v>0.13268</v>
      </c>
      <c r="AT707" s="13" t="n">
        <v>0.375487</v>
      </c>
      <c r="AU707" s="13" t="n">
        <v>-0.104387</v>
      </c>
      <c r="AV707" s="13" t="n">
        <v>-0.001101</v>
      </c>
      <c r="AW707" s="13" t="n">
        <v>-0.053451</v>
      </c>
      <c r="AX707" s="13" t="n">
        <v>-0.107262</v>
      </c>
      <c r="BM707" s="13" t="n">
        <v>-0.025949</v>
      </c>
      <c r="BN707" s="13" t="n">
        <v>0.06983</v>
      </c>
      <c r="BO707" s="13" t="n">
        <v>-0.075376</v>
      </c>
      <c r="BP707" s="13" t="n">
        <v>0.020545</v>
      </c>
      <c r="BQ707" s="13" t="n">
        <v>-0.052806</v>
      </c>
      <c r="BR707" s="13" t="n">
        <v>0.024457</v>
      </c>
      <c r="BS707" s="13" t="n">
        <v>-0.080613</v>
      </c>
      <c r="BT707" s="13" t="n">
        <v>-0.005266</v>
      </c>
      <c r="BU707" s="13" t="n">
        <v>-0.163775</v>
      </c>
      <c r="BV707" s="13" t="n">
        <v>-0.001611</v>
      </c>
      <c r="BW707" s="13" t="n">
        <v>0.012199</v>
      </c>
      <c r="BX707" s="13" t="n">
        <v>-0.180685</v>
      </c>
      <c r="BY707" s="13" t="n">
        <v>-0.032766</v>
      </c>
      <c r="BZ707" s="13" t="n">
        <v>-0.019338</v>
      </c>
      <c r="CA707" s="13" t="n">
        <v>0.128546</v>
      </c>
      <c r="CB707" s="13" t="n">
        <v>0.036743</v>
      </c>
      <c r="CC707" s="13" t="n">
        <v>-0.088022</v>
      </c>
      <c r="CD707" s="13" t="n">
        <v>0.076143</v>
      </c>
      <c r="CE707" s="13" t="n">
        <v>-0.002315</v>
      </c>
      <c r="CF707" s="13" t="n">
        <v>-0.050589</v>
      </c>
      <c r="CG707" s="13" t="n">
        <v>0.141421</v>
      </c>
      <c r="CH707" s="13" t="n">
        <v>-0.040665</v>
      </c>
      <c r="CI707" s="13" t="n">
        <v>-0.034632</v>
      </c>
      <c r="CJ707" s="13" t="n">
        <v>-0.027967</v>
      </c>
      <c r="CK707" s="13" t="n">
        <v>0.012513</v>
      </c>
      <c r="CL707" s="13" t="n">
        <v>0.070349</v>
      </c>
      <c r="CM707" s="13" t="n">
        <v>0.041532</v>
      </c>
      <c r="CN707" s="13" t="n">
        <v>-0.071954</v>
      </c>
      <c r="CO707" s="13" t="n">
        <v>-0.091371</v>
      </c>
      <c r="CP707" s="13" t="n">
        <v>-0.101457</v>
      </c>
      <c r="CQ707" s="13" t="n">
        <v>0.108746</v>
      </c>
      <c r="CR707" s="13" t="n">
        <v>0.122171</v>
      </c>
      <c r="CS707" s="13" t="n">
        <v>-0.039346</v>
      </c>
      <c r="CT707" s="13" t="n">
        <v>0.094637</v>
      </c>
      <c r="CU707" s="13" t="n">
        <v>0.003944</v>
      </c>
      <c r="CV707" s="13" t="n">
        <v>-0.069152</v>
      </c>
      <c r="CW707" s="13" t="n">
        <v>0.019278</v>
      </c>
      <c r="CX707" s="13" t="n">
        <v>-0.016837</v>
      </c>
      <c r="CY707" s="13" t="n">
        <v>0.075097</v>
      </c>
      <c r="CZ707" s="13" t="n">
        <v>0.006764</v>
      </c>
      <c r="DA707" s="13" t="n">
        <v>0.000931</v>
      </c>
      <c r="DB707" s="13" t="n">
        <v>-0.008068</v>
      </c>
      <c r="DC707" s="13" t="n">
        <v>0.14058</v>
      </c>
      <c r="DD707" s="13" t="n">
        <v>-0.041389</v>
      </c>
      <c r="DE707" s="13" t="n">
        <v>0.005532</v>
      </c>
      <c r="DF707" s="13" t="n">
        <v>-0.084494</v>
      </c>
      <c r="DG707" s="13" t="n">
        <v>-0.082801</v>
      </c>
      <c r="DV707" s="13" t="n">
        <v>-0.026132</v>
      </c>
      <c r="DW707" s="13" t="n">
        <v>0.06635</v>
      </c>
      <c r="DX707" s="13" t="n">
        <v>-0.076813</v>
      </c>
      <c r="DY707" s="13" t="n">
        <v>0.018217</v>
      </c>
      <c r="DZ707" s="13" t="n">
        <v>-0.053317</v>
      </c>
      <c r="EA707" s="13" t="n">
        <v>0.021146</v>
      </c>
      <c r="EB707" s="13" t="n">
        <v>-0.091985</v>
      </c>
      <c r="EC707" s="13" t="n">
        <v>-0.014805</v>
      </c>
      <c r="ED707" s="13" t="n">
        <v>-0.173369</v>
      </c>
      <c r="EE707" s="13" t="n">
        <v>-0.012789</v>
      </c>
      <c r="EF707" s="13" t="n">
        <v>0.018464</v>
      </c>
      <c r="EG707" s="13" t="n">
        <v>-0.198696</v>
      </c>
      <c r="EH707" s="13" t="n">
        <v>-0.057167</v>
      </c>
      <c r="EI707" s="13" t="n">
        <v>-0.02625</v>
      </c>
      <c r="EJ707" s="13" t="n">
        <v>0.129928</v>
      </c>
      <c r="EK707" s="13" t="n">
        <v>0.030138</v>
      </c>
      <c r="EL707" s="13" t="n">
        <v>-0.081445</v>
      </c>
      <c r="EM707" s="13" t="n">
        <v>0.087294</v>
      </c>
      <c r="EN707" s="13" t="n">
        <v>-0.006501</v>
      </c>
      <c r="EO707" s="13" t="n">
        <v>-0.051629</v>
      </c>
      <c r="EP707" s="13" t="n">
        <v>0.164361</v>
      </c>
      <c r="EQ707" s="13" t="n">
        <v>-0.049102</v>
      </c>
      <c r="ER707" s="13" t="n">
        <v>-0.042333</v>
      </c>
      <c r="ES707" s="13" t="n">
        <v>-0.043651</v>
      </c>
      <c r="ET707" s="13" t="n">
        <v>0.027983</v>
      </c>
      <c r="EU707" s="13" t="n">
        <v>0.075292</v>
      </c>
      <c r="EV707" s="13" t="n">
        <v>0.041174</v>
      </c>
      <c r="EW707" s="13" t="n">
        <v>-0.071456</v>
      </c>
      <c r="EX707" s="13" t="n">
        <v>-0.098155</v>
      </c>
      <c r="EY707" s="13" t="n">
        <v>-0.110132</v>
      </c>
      <c r="EZ707" s="13" t="n">
        <v>0.107279</v>
      </c>
      <c r="FA707" s="13" t="n">
        <v>0.142226</v>
      </c>
      <c r="FB707" s="13" t="n">
        <v>-0.046726</v>
      </c>
      <c r="FC707" s="13" t="n">
        <v>0.099012</v>
      </c>
      <c r="FD707" s="13" t="n">
        <v>-0.006566</v>
      </c>
      <c r="FE707" s="13" t="n">
        <v>-0.088553</v>
      </c>
      <c r="FF707" s="13" t="n">
        <v>0.04379</v>
      </c>
      <c r="FG707" s="13" t="n">
        <v>-0.01381</v>
      </c>
      <c r="FH707" s="13" t="n">
        <v>0.076992</v>
      </c>
      <c r="FI707" s="13" t="n">
        <v>-0.007169</v>
      </c>
      <c r="FJ707" s="13" t="n">
        <v>-0.005011</v>
      </c>
      <c r="FK707" s="13" t="n">
        <v>-0.001446</v>
      </c>
      <c r="FL707" s="13" t="n">
        <v>0.13118</v>
      </c>
      <c r="FM707" s="13" t="n">
        <v>-0.044324</v>
      </c>
      <c r="FN707" s="13" t="n">
        <v>0.027517</v>
      </c>
      <c r="FO707" s="13" t="n">
        <v>-0.087576</v>
      </c>
      <c r="FP707" s="13" t="n">
        <v>-0.080425</v>
      </c>
    </row>
    <row r="708" customFormat="false" ht="15" hidden="false" customHeight="false" outlineLevel="0" collapsed="false">
      <c r="B708" s="8" t="str">
        <f aca="false">Deals!B708</f>
        <v>Kaiser Aluminum Corporation</v>
      </c>
      <c r="C708" s="12" t="n">
        <v>1</v>
      </c>
      <c r="D708" s="13" t="n">
        <v>0.074043</v>
      </c>
      <c r="E708" s="13" t="n">
        <v>-0.045599</v>
      </c>
      <c r="F708" s="13" t="n">
        <v>-0.008827</v>
      </c>
      <c r="G708" s="13" t="n">
        <v>0.03764</v>
      </c>
      <c r="H708" s="13" t="n">
        <v>-0.137019</v>
      </c>
      <c r="I708" s="13" t="n">
        <v>-0.10848</v>
      </c>
      <c r="J708" s="13" t="n">
        <v>-0.081429</v>
      </c>
      <c r="K708" s="13" t="n">
        <v>0.052785</v>
      </c>
      <c r="L708" s="13" t="n">
        <v>0.027464</v>
      </c>
      <c r="M708" s="13" t="n">
        <v>0.007833</v>
      </c>
      <c r="N708" s="13" t="n">
        <v>-0.024249</v>
      </c>
      <c r="O708" s="13" t="n">
        <v>0.033029</v>
      </c>
      <c r="P708" s="13" t="n">
        <v>0.058756</v>
      </c>
      <c r="Q708" s="13" t="n">
        <v>-0.225898</v>
      </c>
      <c r="R708" s="13" t="n">
        <v>-0.032242</v>
      </c>
      <c r="S708" s="13" t="n">
        <v>-0.052923</v>
      </c>
      <c r="T708" s="13" t="n">
        <v>-0.145067</v>
      </c>
      <c r="U708" s="13" t="n">
        <v>0.329421</v>
      </c>
      <c r="V708" s="13" t="n">
        <v>0.11895</v>
      </c>
      <c r="W708" s="13" t="n">
        <v>-0.159735</v>
      </c>
      <c r="X708" s="13" t="n">
        <v>0.162322</v>
      </c>
      <c r="Y708" s="13" t="n">
        <v>-0.093693</v>
      </c>
      <c r="Z708" s="13" t="n">
        <v>-0.059128</v>
      </c>
      <c r="AA708" s="13" t="n">
        <v>-0.109071</v>
      </c>
      <c r="AB708" s="13" t="n">
        <v>-0.080949</v>
      </c>
      <c r="AC708" s="13" t="n">
        <v>0.186093</v>
      </c>
      <c r="AD708" s="13" t="n">
        <v>0.144193</v>
      </c>
      <c r="AE708" s="13" t="n">
        <v>-0.065025</v>
      </c>
      <c r="AF708" s="13" t="n">
        <v>-0.008693</v>
      </c>
      <c r="AG708" s="13" t="n">
        <v>-0.235052</v>
      </c>
      <c r="AH708" s="13" t="n">
        <v>0.029577</v>
      </c>
      <c r="AI708" s="13" t="n">
        <v>0.217339</v>
      </c>
      <c r="AJ708" s="13" t="n">
        <v>-0.077539</v>
      </c>
      <c r="AK708" s="13" t="n">
        <v>0.117411</v>
      </c>
      <c r="AL708" s="13" t="n">
        <v>0.232212</v>
      </c>
      <c r="AM708" s="13" t="n">
        <v>0.021262</v>
      </c>
      <c r="AN708" s="13" t="n">
        <v>0.080782</v>
      </c>
      <c r="AO708" s="13" t="n">
        <v>-0.101227</v>
      </c>
      <c r="AP708" s="13" t="n">
        <v>-0.096018</v>
      </c>
      <c r="AQ708" s="13" t="n">
        <v>-0.052612</v>
      </c>
      <c r="AR708" s="13" t="n">
        <v>-0.02723</v>
      </c>
      <c r="AS708" s="13" t="n">
        <v>0.034611</v>
      </c>
      <c r="AT708" s="13" t="n">
        <v>0.094533</v>
      </c>
      <c r="AU708" s="13" t="n">
        <v>-0.135458</v>
      </c>
      <c r="AV708" s="13" t="n">
        <v>0.007115</v>
      </c>
      <c r="AW708" s="13" t="n">
        <v>0.010857</v>
      </c>
      <c r="AX708" s="13" t="n">
        <v>-0.143301</v>
      </c>
      <c r="BM708" s="13" t="n">
        <v>0.011055</v>
      </c>
      <c r="BN708" s="13" t="n">
        <v>0.012853</v>
      </c>
      <c r="BO708" s="13" t="n">
        <v>-0.018155</v>
      </c>
      <c r="BP708" s="13" t="n">
        <v>0.013589</v>
      </c>
      <c r="BQ708" s="13" t="n">
        <v>-0.034063</v>
      </c>
      <c r="BR708" s="13" t="n">
        <v>0.039859</v>
      </c>
      <c r="BS708" s="13" t="n">
        <v>0.0057</v>
      </c>
      <c r="BT708" s="13" t="n">
        <v>0.0589</v>
      </c>
      <c r="BU708" s="13" t="n">
        <v>-0.095829</v>
      </c>
      <c r="BV708" s="13" t="n">
        <v>0.005483</v>
      </c>
      <c r="BW708" s="13" t="n">
        <v>0.017931</v>
      </c>
      <c r="BX708" s="13" t="n">
        <v>-0.080424</v>
      </c>
      <c r="BY708" s="13" t="n">
        <v>0.023442</v>
      </c>
      <c r="BZ708" s="13" t="n">
        <v>-0.072115</v>
      </c>
      <c r="CA708" s="13" t="n">
        <v>0.115972</v>
      </c>
      <c r="CB708" s="13" t="n">
        <v>-0.044554</v>
      </c>
      <c r="CC708" s="13" t="n">
        <v>-0.114803</v>
      </c>
      <c r="CD708" s="13" t="n">
        <v>0.104466</v>
      </c>
      <c r="CE708" s="13" t="n">
        <v>0.004422</v>
      </c>
      <c r="CF708" s="13" t="n">
        <v>-0.070133</v>
      </c>
      <c r="CG708" s="13" t="n">
        <v>0.1231</v>
      </c>
      <c r="CH708" s="13" t="n">
        <v>-0.00465</v>
      </c>
      <c r="CI708" s="13" t="n">
        <v>-0.032965</v>
      </c>
      <c r="CJ708" s="13" t="n">
        <v>-0.032649</v>
      </c>
      <c r="CK708" s="13" t="n">
        <v>0.019558</v>
      </c>
      <c r="CL708" s="13" t="n">
        <v>0.091615</v>
      </c>
      <c r="CM708" s="13" t="n">
        <v>0.061544</v>
      </c>
      <c r="CN708" s="13" t="n">
        <v>-0.036861</v>
      </c>
      <c r="CO708" s="13" t="n">
        <v>-0.046311</v>
      </c>
      <c r="CP708" s="13" t="n">
        <v>-0.069716</v>
      </c>
      <c r="CQ708" s="13" t="n">
        <v>0.086093</v>
      </c>
      <c r="CR708" s="13" t="n">
        <v>0.108974</v>
      </c>
      <c r="CS708" s="13" t="n">
        <v>-0.035745</v>
      </c>
      <c r="CT708" s="13" t="n">
        <v>0.06812</v>
      </c>
      <c r="CU708" s="13" t="n">
        <v>0.025352</v>
      </c>
      <c r="CV708" s="13" t="n">
        <v>-0.065718</v>
      </c>
      <c r="CW708" s="13" t="n">
        <v>0.052673</v>
      </c>
      <c r="CX708" s="13" t="n">
        <v>-0.021843</v>
      </c>
      <c r="CY708" s="13" t="n">
        <v>0.098444</v>
      </c>
      <c r="CZ708" s="13" t="n">
        <v>-0.036221</v>
      </c>
      <c r="DA708" s="13" t="n">
        <v>0.009113</v>
      </c>
      <c r="DB708" s="13" t="n">
        <v>-0.032464</v>
      </c>
      <c r="DC708" s="13" t="n">
        <v>0.108871</v>
      </c>
      <c r="DD708" s="13" t="n">
        <v>-0.087427</v>
      </c>
      <c r="DE708" s="13" t="n">
        <v>0.036021</v>
      </c>
      <c r="DF708" s="13" t="n">
        <v>-0.082942</v>
      </c>
      <c r="DG708" s="13" t="n">
        <v>-0.084026</v>
      </c>
      <c r="DV708" s="13" t="n">
        <v>0.016413</v>
      </c>
      <c r="DW708" s="13" t="n">
        <v>0.003494</v>
      </c>
      <c r="DX708" s="13" t="n">
        <v>-0.023492</v>
      </c>
      <c r="DY708" s="13" t="n">
        <v>0.010659</v>
      </c>
      <c r="DZ708" s="13" t="n">
        <v>-0.035282</v>
      </c>
      <c r="EA708" s="13" t="n">
        <v>0.041156</v>
      </c>
      <c r="EB708" s="13" t="n">
        <v>-0.003587</v>
      </c>
      <c r="EC708" s="13" t="n">
        <v>0.054826</v>
      </c>
      <c r="ED708" s="13" t="n">
        <v>-0.097752</v>
      </c>
      <c r="EE708" s="13" t="n">
        <v>0.003239</v>
      </c>
      <c r="EF708" s="13" t="n">
        <v>0.007621</v>
      </c>
      <c r="EG708" s="13" t="n">
        <v>-0.080781</v>
      </c>
      <c r="EH708" s="13" t="n">
        <v>0.012501</v>
      </c>
      <c r="EI708" s="13" t="n">
        <v>-0.060414</v>
      </c>
      <c r="EJ708" s="13" t="n">
        <v>0.113842</v>
      </c>
      <c r="EK708" s="13" t="n">
        <v>-0.039008</v>
      </c>
      <c r="EL708" s="13" t="n">
        <v>-0.119468</v>
      </c>
      <c r="EM708" s="13" t="n">
        <v>0.105606</v>
      </c>
      <c r="EN708" s="13" t="n">
        <v>0.003522</v>
      </c>
      <c r="EO708" s="13" t="n">
        <v>-0.065539</v>
      </c>
      <c r="EP708" s="13" t="n">
        <v>0.134282</v>
      </c>
      <c r="EQ708" s="13" t="n">
        <v>-0.02221</v>
      </c>
      <c r="ER708" s="13" t="n">
        <v>-0.049024</v>
      </c>
      <c r="ES708" s="13" t="n">
        <v>-0.025935</v>
      </c>
      <c r="ET708" s="13" t="n">
        <v>0.015862</v>
      </c>
      <c r="EU708" s="13" t="n">
        <v>0.096287</v>
      </c>
      <c r="EV708" s="13" t="n">
        <v>0.061646</v>
      </c>
      <c r="EW708" s="13" t="n">
        <v>-0.040878</v>
      </c>
      <c r="EX708" s="13" t="n">
        <v>-0.054465</v>
      </c>
      <c r="EY708" s="13" t="n">
        <v>-0.078234</v>
      </c>
      <c r="EZ708" s="13" t="n">
        <v>0.101981</v>
      </c>
      <c r="FA708" s="13" t="n">
        <v>0.125443</v>
      </c>
      <c r="FB708" s="13" t="n">
        <v>-0.045067</v>
      </c>
      <c r="FC708" s="13" t="n">
        <v>0.078133</v>
      </c>
      <c r="FD708" s="13" t="n">
        <v>0.031478</v>
      </c>
      <c r="FE708" s="13" t="n">
        <v>-0.080992</v>
      </c>
      <c r="FF708" s="13" t="n">
        <v>0.054415</v>
      </c>
      <c r="FG708" s="13" t="n">
        <v>-0.025984</v>
      </c>
      <c r="FH708" s="13" t="n">
        <v>0.100317</v>
      </c>
      <c r="FI708" s="13" t="n">
        <v>-0.040457</v>
      </c>
      <c r="FJ708" s="13" t="n">
        <v>0.012299</v>
      </c>
      <c r="FK708" s="13" t="n">
        <v>-0.028165</v>
      </c>
      <c r="FL708" s="13" t="n">
        <v>0.103669</v>
      </c>
      <c r="FM708" s="13" t="n">
        <v>-0.083363</v>
      </c>
      <c r="FN708" s="13" t="n">
        <v>0.030766</v>
      </c>
      <c r="FO708" s="13" t="n">
        <v>-0.088055</v>
      </c>
      <c r="FP708" s="13" t="n">
        <v>-0.091066</v>
      </c>
    </row>
    <row r="709" customFormat="false" ht="15" hidden="false" customHeight="false" outlineLevel="0" collapsed="false">
      <c r="B709" s="8" t="str">
        <f aca="false">Deals!B709</f>
        <v>MGP Ingredients, Inc.</v>
      </c>
      <c r="C709" s="12" t="n">
        <v>1</v>
      </c>
      <c r="D709" s="13" t="n">
        <v>0.161564</v>
      </c>
      <c r="E709" s="13" t="n">
        <v>-0.029416</v>
      </c>
      <c r="F709" s="13" t="n">
        <v>-0.118125</v>
      </c>
      <c r="G709" s="13" t="n">
        <v>0.096731</v>
      </c>
      <c r="H709" s="13" t="n">
        <v>-0.003063</v>
      </c>
      <c r="I709" s="13" t="n">
        <v>-0.013671</v>
      </c>
      <c r="J709" s="13" t="n">
        <v>0.216321</v>
      </c>
      <c r="K709" s="13" t="n">
        <v>0.089895</v>
      </c>
      <c r="L709" s="13" t="n">
        <v>-0.109778</v>
      </c>
      <c r="M709" s="13" t="n">
        <v>0.052207</v>
      </c>
      <c r="N709" s="13" t="n">
        <v>0.076624</v>
      </c>
      <c r="O709" s="13" t="n">
        <v>0.067064</v>
      </c>
      <c r="P709" s="13" t="n">
        <v>0.061864</v>
      </c>
      <c r="Q709" s="13" t="n">
        <v>0.033347</v>
      </c>
      <c r="R709" s="13" t="n">
        <v>0.050854</v>
      </c>
      <c r="S709" s="13" t="n">
        <v>0.041833</v>
      </c>
      <c r="T709" s="13" t="n">
        <v>-0.030148</v>
      </c>
      <c r="U709" s="13" t="n">
        <v>0.055482</v>
      </c>
      <c r="V709" s="13" t="n">
        <v>0.11718</v>
      </c>
      <c r="W709" s="13" t="n">
        <v>-0.149368</v>
      </c>
      <c r="X709" s="13" t="n">
        <v>-0.083098</v>
      </c>
      <c r="Y709" s="13" t="n">
        <v>0.039984</v>
      </c>
      <c r="Z709" s="13" t="n">
        <v>-0.045347</v>
      </c>
      <c r="AA709" s="13" t="n">
        <v>0.020265</v>
      </c>
      <c r="AB709" s="13" t="n">
        <v>-0.035468</v>
      </c>
      <c r="AC709" s="13" t="n">
        <v>0.118031</v>
      </c>
      <c r="AD709" s="13" t="n">
        <v>0.072732</v>
      </c>
      <c r="AE709" s="13" t="n">
        <v>0.052715</v>
      </c>
      <c r="AF709" s="13" t="n">
        <v>-0.120267</v>
      </c>
      <c r="AG709" s="13" t="n">
        <v>-0.102579</v>
      </c>
      <c r="AH709" s="13" t="n">
        <v>-0.096028</v>
      </c>
      <c r="AI709" s="13" t="n">
        <v>0.152955</v>
      </c>
      <c r="AJ709" s="13" t="n">
        <v>-0.137739</v>
      </c>
      <c r="AK709" s="13" t="n">
        <v>0.002707</v>
      </c>
      <c r="AL709" s="13" t="n">
        <v>0.012562</v>
      </c>
      <c r="AM709" s="13" t="n">
        <v>-0.089284</v>
      </c>
      <c r="AN709" s="13" t="n">
        <v>-0.008924</v>
      </c>
      <c r="AO709" s="13" t="n">
        <v>-0.041484</v>
      </c>
      <c r="AP709" s="13" t="n">
        <v>0.096102</v>
      </c>
      <c r="AQ709" s="13" t="n">
        <v>0.100061</v>
      </c>
      <c r="AR709" s="13" t="n">
        <v>-0.070767</v>
      </c>
      <c r="AS709" s="13" t="n">
        <v>-0.422943</v>
      </c>
      <c r="AT709" s="13" t="n">
        <v>-0.034138</v>
      </c>
      <c r="AU709" s="13" t="n">
        <v>-0.149309</v>
      </c>
      <c r="AV709" s="13" t="n">
        <v>-0.082296</v>
      </c>
      <c r="AW709" s="13" t="n">
        <v>-0.093828</v>
      </c>
      <c r="AX709" s="13" t="n">
        <v>-0.098962</v>
      </c>
      <c r="BM709" s="13" t="n">
        <v>0.002446</v>
      </c>
      <c r="BN709" s="13" t="n">
        <v>0.035313</v>
      </c>
      <c r="BO709" s="13" t="n">
        <v>-0.028278</v>
      </c>
      <c r="BP709" s="13" t="n">
        <v>0.024312</v>
      </c>
      <c r="BQ709" s="13" t="n">
        <v>-0.041121</v>
      </c>
      <c r="BR709" s="13" t="n">
        <v>0.023534</v>
      </c>
      <c r="BS709" s="13" t="n">
        <v>-0.034555</v>
      </c>
      <c r="BT709" s="13" t="n">
        <v>0.001539</v>
      </c>
      <c r="BU709" s="13" t="n">
        <v>-0.116597</v>
      </c>
      <c r="BV709" s="13" t="n">
        <v>0.020508</v>
      </c>
      <c r="BW709" s="13" t="n">
        <v>0.022185</v>
      </c>
      <c r="BX709" s="13" t="n">
        <v>-0.119564</v>
      </c>
      <c r="BY709" s="13" t="n">
        <v>-0.028738</v>
      </c>
      <c r="BZ709" s="13" t="n">
        <v>-0.063921</v>
      </c>
      <c r="CA709" s="13" t="n">
        <v>0.135102</v>
      </c>
      <c r="CB709" s="13" t="n">
        <v>-0.007929</v>
      </c>
      <c r="CC709" s="13" t="n">
        <v>-0.088004</v>
      </c>
      <c r="CD709" s="13" t="n">
        <v>0.092762</v>
      </c>
      <c r="CE709" s="13" t="n">
        <v>-0.018141</v>
      </c>
      <c r="CF709" s="13" t="n">
        <v>-0.073757</v>
      </c>
      <c r="CG709" s="13" t="n">
        <v>0.160132</v>
      </c>
      <c r="CH709" s="13" t="n">
        <v>-0.029084</v>
      </c>
      <c r="CI709" s="13" t="n">
        <v>-0.030294</v>
      </c>
      <c r="CJ709" s="13" t="n">
        <v>0.000974</v>
      </c>
      <c r="CK709" s="13" t="n">
        <v>0.034374</v>
      </c>
      <c r="CL709" s="13" t="n">
        <v>0.071376</v>
      </c>
      <c r="CM709" s="13" t="n">
        <v>0.055658</v>
      </c>
      <c r="CN709" s="13" t="n">
        <v>-0.070227</v>
      </c>
      <c r="CO709" s="13" t="n">
        <v>-0.055895</v>
      </c>
      <c r="CP709" s="13" t="n">
        <v>-0.076043</v>
      </c>
      <c r="CQ709" s="13" t="n">
        <v>0.090818</v>
      </c>
      <c r="CR709" s="13" t="n">
        <v>0.141331</v>
      </c>
      <c r="CS709" s="13" t="n">
        <v>-0.03884</v>
      </c>
      <c r="CT709" s="13" t="n">
        <v>0.062772</v>
      </c>
      <c r="CU709" s="13" t="n">
        <v>0.020685</v>
      </c>
      <c r="CV709" s="13" t="n">
        <v>-0.08132</v>
      </c>
      <c r="CW709" s="13" t="n">
        <v>0.03247</v>
      </c>
      <c r="CX709" s="13" t="n">
        <v>-0.016085</v>
      </c>
      <c r="CY709" s="13" t="n">
        <v>0.096359</v>
      </c>
      <c r="CZ709" s="13" t="n">
        <v>0.002008</v>
      </c>
      <c r="DA709" s="13" t="n">
        <v>0.012156</v>
      </c>
      <c r="DB709" s="13" t="n">
        <v>-0.00881</v>
      </c>
      <c r="DC709" s="13" t="n">
        <v>0.132864</v>
      </c>
      <c r="DD709" s="13" t="n">
        <v>-0.092084</v>
      </c>
      <c r="DE709" s="13" t="n">
        <v>0.027376</v>
      </c>
      <c r="DF709" s="13" t="n">
        <v>-0.087184</v>
      </c>
      <c r="DG709" s="13" t="n">
        <v>-0.07152</v>
      </c>
      <c r="DV709" s="13" t="n">
        <v>-0.008533</v>
      </c>
      <c r="DW709" s="13" t="n">
        <v>0.032572</v>
      </c>
      <c r="DX709" s="13" t="n">
        <v>-0.030216</v>
      </c>
      <c r="DY709" s="13" t="n">
        <v>0.020798</v>
      </c>
      <c r="DZ709" s="13" t="n">
        <v>-0.040113</v>
      </c>
      <c r="EA709" s="13" t="n">
        <v>0.024885</v>
      </c>
      <c r="EB709" s="13" t="n">
        <v>-0.052054</v>
      </c>
      <c r="EC709" s="13" t="n">
        <v>0.002106</v>
      </c>
      <c r="ED709" s="13" t="n">
        <v>-0.122474</v>
      </c>
      <c r="EE709" s="13" t="n">
        <v>0.004163</v>
      </c>
      <c r="EF709" s="13" t="n">
        <v>0.029007</v>
      </c>
      <c r="EG709" s="13" t="n">
        <v>-0.150847</v>
      </c>
      <c r="EH709" s="13" t="n">
        <v>-0.038851</v>
      </c>
      <c r="EI709" s="13" t="n">
        <v>-0.043457</v>
      </c>
      <c r="EJ709" s="13" t="n">
        <v>0.133239</v>
      </c>
      <c r="EK709" s="13" t="n">
        <v>0.00337</v>
      </c>
      <c r="EL709" s="13" t="n">
        <v>-0.088268</v>
      </c>
      <c r="EM709" s="13" t="n">
        <v>0.09263</v>
      </c>
      <c r="EN709" s="13" t="n">
        <v>-0.008961</v>
      </c>
      <c r="EO709" s="13" t="n">
        <v>-0.073196</v>
      </c>
      <c r="EP709" s="13" t="n">
        <v>0.179925</v>
      </c>
      <c r="EQ709" s="13" t="n">
        <v>-0.037455</v>
      </c>
      <c r="ER709" s="13" t="n">
        <v>-0.045087</v>
      </c>
      <c r="ES709" s="13" t="n">
        <v>-0.007067</v>
      </c>
      <c r="ET709" s="13" t="n">
        <v>0.026671</v>
      </c>
      <c r="EU709" s="13" t="n">
        <v>0.081708</v>
      </c>
      <c r="EV709" s="13" t="n">
        <v>0.048745</v>
      </c>
      <c r="EW709" s="13" t="n">
        <v>-0.067184</v>
      </c>
      <c r="EX709" s="13" t="n">
        <v>-0.056578</v>
      </c>
      <c r="EY709" s="13" t="n">
        <v>-0.086289</v>
      </c>
      <c r="EZ709" s="13" t="n">
        <v>0.096397</v>
      </c>
      <c r="FA709" s="13" t="n">
        <v>0.143956</v>
      </c>
      <c r="FB709" s="13" t="n">
        <v>-0.055801</v>
      </c>
      <c r="FC709" s="13" t="n">
        <v>0.059786</v>
      </c>
      <c r="FD709" s="13" t="n">
        <v>0.003677</v>
      </c>
      <c r="FE709" s="13" t="n">
        <v>-0.079926</v>
      </c>
      <c r="FF709" s="13" t="n">
        <v>0.024106</v>
      </c>
      <c r="FG709" s="13" t="n">
        <v>-0.027662</v>
      </c>
      <c r="FH709" s="13" t="n">
        <v>0.104449</v>
      </c>
      <c r="FI709" s="13" t="n">
        <v>-0.005668</v>
      </c>
      <c r="FJ709" s="13" t="n">
        <v>0.005186</v>
      </c>
      <c r="FK709" s="13" t="n">
        <v>-0.005121</v>
      </c>
      <c r="FL709" s="13" t="n">
        <v>0.118651</v>
      </c>
      <c r="FM709" s="13" t="n">
        <v>-0.083389</v>
      </c>
      <c r="FN709" s="13" t="n">
        <v>0.025358</v>
      </c>
      <c r="FO709" s="13" t="n">
        <v>-0.082682</v>
      </c>
      <c r="FP709" s="13" t="n">
        <v>-0.0774</v>
      </c>
    </row>
    <row r="710" customFormat="false" ht="15" hidden="false" customHeight="false" outlineLevel="0" collapsed="false">
      <c r="B710" s="8" t="str">
        <f aca="false">Deals!B710</f>
        <v>Tyler Technologies, Inc.</v>
      </c>
      <c r="C710" s="12" t="n">
        <v>1</v>
      </c>
      <c r="D710" s="13" t="n">
        <v>-0.051076</v>
      </c>
      <c r="E710" s="13" t="n">
        <v>0.122061</v>
      </c>
      <c r="F710" s="13" t="n">
        <v>0.08902</v>
      </c>
      <c r="G710" s="13" t="n">
        <v>-0.014087</v>
      </c>
      <c r="H710" s="13" t="n">
        <v>-0.055693</v>
      </c>
      <c r="I710" s="13" t="n">
        <v>0.184389</v>
      </c>
      <c r="J710" s="13" t="n">
        <v>-0.044623</v>
      </c>
      <c r="K710" s="13" t="n">
        <v>0.036552</v>
      </c>
      <c r="L710" s="13" t="n">
        <v>-0.119249</v>
      </c>
      <c r="M710" s="13" t="n">
        <v>-0.096117</v>
      </c>
      <c r="N710" s="13" t="n">
        <v>0.038832</v>
      </c>
      <c r="O710" s="13" t="n">
        <v>-0.112792</v>
      </c>
      <c r="P710" s="13" t="n">
        <v>-0.098528</v>
      </c>
      <c r="Q710" s="13" t="n">
        <v>-0.065595</v>
      </c>
      <c r="R710" s="13" t="n">
        <v>0.200072</v>
      </c>
      <c r="S710" s="13" t="n">
        <v>-0.068897</v>
      </c>
      <c r="T710" s="13" t="n">
        <v>-0.064628</v>
      </c>
      <c r="U710" s="13" t="n">
        <v>-0.069554</v>
      </c>
      <c r="V710" s="13" t="n">
        <v>0.060032</v>
      </c>
      <c r="W710" s="13" t="n">
        <v>-0.059316</v>
      </c>
      <c r="X710" s="13" t="n">
        <v>0.001117</v>
      </c>
      <c r="Y710" s="13" t="n">
        <v>-0.004709</v>
      </c>
      <c r="Z710" s="13" t="n">
        <v>0.103938</v>
      </c>
      <c r="AA710" s="13" t="n">
        <v>0.068774</v>
      </c>
      <c r="AB710" s="13" t="n">
        <v>0.047305</v>
      </c>
      <c r="AC710" s="13" t="n">
        <v>0.049149</v>
      </c>
      <c r="AD710" s="13" t="n">
        <v>-0.047638</v>
      </c>
      <c r="AE710" s="13" t="n">
        <v>0.004538</v>
      </c>
      <c r="AF710" s="13" t="n">
        <v>-0.030846</v>
      </c>
      <c r="AG710" s="13" t="n">
        <v>-0.034288</v>
      </c>
      <c r="AH710" s="13" t="n">
        <v>0.09638</v>
      </c>
      <c r="AI710" s="13" t="n">
        <v>0.022698</v>
      </c>
      <c r="AJ710" s="13" t="n">
        <v>0.011073</v>
      </c>
      <c r="AK710" s="13" t="n">
        <v>0.034039</v>
      </c>
      <c r="AL710" s="13" t="n">
        <v>-0.027749</v>
      </c>
      <c r="AM710" s="13" t="n">
        <v>0.085974</v>
      </c>
      <c r="AN710" s="13" t="n">
        <v>0.040754</v>
      </c>
      <c r="AO710" s="13" t="n">
        <v>0.046673</v>
      </c>
      <c r="AP710" s="13" t="n">
        <v>0.129938</v>
      </c>
      <c r="AQ710" s="13" t="n">
        <v>0.034782</v>
      </c>
      <c r="AR710" s="13" t="n">
        <v>-0.007059</v>
      </c>
      <c r="AS710" s="13" t="n">
        <v>0.037467</v>
      </c>
      <c r="AT710" s="13" t="n">
        <v>0.038937</v>
      </c>
      <c r="AU710" s="13" t="n">
        <v>-0.083491</v>
      </c>
      <c r="AV710" s="13" t="n">
        <v>0.043355</v>
      </c>
      <c r="AW710" s="13" t="n">
        <v>0.011286</v>
      </c>
      <c r="AX710" s="13" t="n">
        <v>-0.044442</v>
      </c>
      <c r="BM710" s="13" t="n">
        <v>-0.020314</v>
      </c>
      <c r="BN710" s="13" t="n">
        <v>0.05157</v>
      </c>
      <c r="BO710" s="13" t="n">
        <v>-0.008614</v>
      </c>
      <c r="BP710" s="13" t="n">
        <v>0.031631</v>
      </c>
      <c r="BQ710" s="13" t="n">
        <v>-0.042971</v>
      </c>
      <c r="BR710" s="13" t="n">
        <v>0.047924</v>
      </c>
      <c r="BS710" s="13" t="n">
        <v>-0.063866</v>
      </c>
      <c r="BT710" s="13" t="n">
        <v>0.003966</v>
      </c>
      <c r="BU710" s="13" t="n">
        <v>-0.127141</v>
      </c>
      <c r="BV710" s="13" t="n">
        <v>0.001103</v>
      </c>
      <c r="BW710" s="13" t="n">
        <v>0.001259</v>
      </c>
      <c r="BX710" s="13" t="n">
        <v>-0.107022</v>
      </c>
      <c r="BY710" s="13" t="n">
        <v>-0.028824</v>
      </c>
      <c r="BZ710" s="13" t="n">
        <v>-0.072625</v>
      </c>
      <c r="CA710" s="13" t="n">
        <v>0.130842</v>
      </c>
      <c r="CB710" s="13" t="n">
        <v>-0.025181</v>
      </c>
      <c r="CC710" s="13" t="n">
        <v>-0.091353</v>
      </c>
      <c r="CD710" s="13" t="n">
        <v>0.057844</v>
      </c>
      <c r="CE710" s="13" t="n">
        <v>0.043218</v>
      </c>
      <c r="CF710" s="13" t="n">
        <v>-0.053526</v>
      </c>
      <c r="CG710" s="13" t="n">
        <v>0.096917</v>
      </c>
      <c r="CH710" s="13" t="n">
        <v>-0.024248</v>
      </c>
      <c r="CI710" s="13" t="n">
        <v>0.012549</v>
      </c>
      <c r="CJ710" s="13" t="n">
        <v>-0.018976</v>
      </c>
      <c r="CK710" s="13" t="n">
        <v>0.00158</v>
      </c>
      <c r="CL710" s="13" t="n">
        <v>0.08151</v>
      </c>
      <c r="CM710" s="13" t="n">
        <v>0.012495</v>
      </c>
      <c r="CN710" s="13" t="n">
        <v>-0.024647</v>
      </c>
      <c r="CO710" s="13" t="n">
        <v>-0.058736</v>
      </c>
      <c r="CP710" s="13" t="n">
        <v>-0.06088</v>
      </c>
      <c r="CQ710" s="13" t="n">
        <v>0.098774</v>
      </c>
      <c r="CR710" s="13" t="n">
        <v>0.08847</v>
      </c>
      <c r="CS710" s="13" t="n">
        <v>-0.016905</v>
      </c>
      <c r="CT710" s="13" t="n">
        <v>0.070309</v>
      </c>
      <c r="CU710" s="13" t="n">
        <v>0.038473</v>
      </c>
      <c r="CV710" s="13" t="n">
        <v>-0.057327</v>
      </c>
      <c r="CW710" s="13" t="n">
        <v>0.025533</v>
      </c>
      <c r="CX710" s="13" t="n">
        <v>-0.006069</v>
      </c>
      <c r="CY710" s="13" t="n">
        <v>0.032133</v>
      </c>
      <c r="CZ710" s="13" t="n">
        <v>0.017784</v>
      </c>
      <c r="DA710" s="13" t="n">
        <v>0.034516</v>
      </c>
      <c r="DB710" s="13" t="n">
        <v>-0.010065</v>
      </c>
      <c r="DC710" s="13" t="n">
        <v>0.097341</v>
      </c>
      <c r="DD710" s="13" t="n">
        <v>-0.082651</v>
      </c>
      <c r="DE710" s="13" t="n">
        <v>0.042638</v>
      </c>
      <c r="DF710" s="13" t="n">
        <v>-0.042825</v>
      </c>
      <c r="DG710" s="13" t="n">
        <v>-0.066421</v>
      </c>
      <c r="DV710" s="13" t="n">
        <v>-0.018649</v>
      </c>
      <c r="DW710" s="13" t="n">
        <v>0.047074</v>
      </c>
      <c r="DX710" s="13" t="n">
        <v>-0.012965</v>
      </c>
      <c r="DY710" s="13" t="n">
        <v>0.026925</v>
      </c>
      <c r="DZ710" s="13" t="n">
        <v>-0.043898</v>
      </c>
      <c r="EA710" s="13" t="n">
        <v>0.049157</v>
      </c>
      <c r="EB710" s="13" t="n">
        <v>-0.074862</v>
      </c>
      <c r="EC710" s="13" t="n">
        <v>0.009118</v>
      </c>
      <c r="ED710" s="13" t="n">
        <v>-0.133336</v>
      </c>
      <c r="EE710" s="13" t="n">
        <v>-0.004978</v>
      </c>
      <c r="EF710" s="13" t="n">
        <v>0.001746</v>
      </c>
      <c r="EG710" s="13" t="n">
        <v>-0.124799</v>
      </c>
      <c r="EH710" s="13" t="n">
        <v>-0.039308</v>
      </c>
      <c r="EI710" s="13" t="n">
        <v>-0.070351</v>
      </c>
      <c r="EJ710" s="13" t="n">
        <v>0.130499</v>
      </c>
      <c r="EK710" s="13" t="n">
        <v>-0.023216</v>
      </c>
      <c r="EL710" s="13" t="n">
        <v>-0.090202</v>
      </c>
      <c r="EM710" s="13" t="n">
        <v>0.053736</v>
      </c>
      <c r="EN710" s="13" t="n">
        <v>0.048669</v>
      </c>
      <c r="EO710" s="13" t="n">
        <v>-0.052265</v>
      </c>
      <c r="EP710" s="13" t="n">
        <v>0.117259</v>
      </c>
      <c r="EQ710" s="13" t="n">
        <v>-0.019842</v>
      </c>
      <c r="ER710" s="13" t="n">
        <v>0.012199</v>
      </c>
      <c r="ES710" s="13" t="n">
        <v>-0.009812</v>
      </c>
      <c r="ET710" s="13" t="n">
        <v>0.008894</v>
      </c>
      <c r="EU710" s="13" t="n">
        <v>0.090874</v>
      </c>
      <c r="EV710" s="13" t="n">
        <v>0.014205</v>
      </c>
      <c r="EW710" s="13" t="n">
        <v>-0.019595</v>
      </c>
      <c r="EX710" s="13" t="n">
        <v>-0.061965</v>
      </c>
      <c r="EY710" s="13" t="n">
        <v>-0.063279</v>
      </c>
      <c r="EZ710" s="13" t="n">
        <v>0.099242</v>
      </c>
      <c r="FA710" s="13" t="n">
        <v>0.096129</v>
      </c>
      <c r="FB710" s="13" t="n">
        <v>-0.01973</v>
      </c>
      <c r="FC710" s="13" t="n">
        <v>0.076137</v>
      </c>
      <c r="FD710" s="13" t="n">
        <v>0.039414</v>
      </c>
      <c r="FE710" s="13" t="n">
        <v>-0.059407</v>
      </c>
      <c r="FF710" s="13" t="n">
        <v>0.019381</v>
      </c>
      <c r="FG710" s="13" t="n">
        <v>-0.010354</v>
      </c>
      <c r="FH710" s="13" t="n">
        <v>0.033709</v>
      </c>
      <c r="FI710" s="13" t="n">
        <v>0.014427</v>
      </c>
      <c r="FJ710" s="13" t="n">
        <v>0.029627</v>
      </c>
      <c r="FK710" s="13" t="n">
        <v>-0.006623</v>
      </c>
      <c r="FL710" s="13" t="n">
        <v>0.091114</v>
      </c>
      <c r="FM710" s="13" t="n">
        <v>-0.075772</v>
      </c>
      <c r="FN710" s="13" t="n">
        <v>0.036599</v>
      </c>
      <c r="FO710" s="13" t="n">
        <v>-0.045902</v>
      </c>
      <c r="FP710" s="13" t="n">
        <v>-0.058795</v>
      </c>
    </row>
    <row r="711" customFormat="false" ht="15" hidden="false" customHeight="false" outlineLevel="0" collapsed="false">
      <c r="B711" s="8" t="str">
        <f aca="false">Deals!B711</f>
        <v>Mativ Holdings, Inc.</v>
      </c>
      <c r="C711" s="12" t="n">
        <v>1</v>
      </c>
      <c r="D711" s="13" t="n">
        <v>-0.094592</v>
      </c>
      <c r="E711" s="13" t="n">
        <v>-0.012955</v>
      </c>
      <c r="F711" s="13" t="n">
        <v>-0.026003</v>
      </c>
      <c r="G711" s="13" t="n">
        <v>-0.015764</v>
      </c>
      <c r="H711" s="13" t="n">
        <v>-0.09433</v>
      </c>
      <c r="I711" s="13" t="n">
        <v>0.005193</v>
      </c>
      <c r="J711" s="13" t="n">
        <v>-0.163605</v>
      </c>
      <c r="K711" s="13" t="n">
        <v>0.041812</v>
      </c>
      <c r="L711" s="13" t="n">
        <v>0.012375</v>
      </c>
      <c r="M711" s="13" t="n">
        <v>0.031384</v>
      </c>
      <c r="N711" s="13" t="n">
        <v>-0.105061</v>
      </c>
      <c r="O711" s="13" t="n">
        <v>-0.085091</v>
      </c>
      <c r="P711" s="13" t="n">
        <v>0.09539</v>
      </c>
      <c r="Q711" s="13" t="n">
        <v>-0.073746</v>
      </c>
      <c r="R711" s="13" t="n">
        <v>-0.130175</v>
      </c>
      <c r="S711" s="13" t="n">
        <v>0.099314</v>
      </c>
      <c r="T711" s="13" t="n">
        <v>-0.065199</v>
      </c>
      <c r="U711" s="13" t="n">
        <v>0.075181</v>
      </c>
      <c r="V711" s="13" t="n">
        <v>-0.108256</v>
      </c>
      <c r="W711" s="13" t="n">
        <v>0.006259</v>
      </c>
      <c r="X711" s="13" t="n">
        <v>0.31866</v>
      </c>
      <c r="Y711" s="13" t="n">
        <v>-0.059869</v>
      </c>
      <c r="Z711" s="13" t="n">
        <v>-0.155924</v>
      </c>
      <c r="AA711" s="13" t="n">
        <v>-0.097811</v>
      </c>
      <c r="AB711" s="13" t="n">
        <v>-0.201859</v>
      </c>
      <c r="AC711" s="13" t="n">
        <v>0.003984</v>
      </c>
      <c r="AD711" s="13" t="n">
        <v>0.041005</v>
      </c>
      <c r="AE711" s="13" t="n">
        <v>0.048285</v>
      </c>
      <c r="AF711" s="13" t="n">
        <v>-0.130488</v>
      </c>
      <c r="AG711" s="13" t="n">
        <v>-0.081346</v>
      </c>
      <c r="AH711" s="13" t="n">
        <v>-0.099237</v>
      </c>
      <c r="AI711" s="13" t="n">
        <v>0.308547</v>
      </c>
      <c r="AJ711" s="13" t="n">
        <v>-0.214239</v>
      </c>
      <c r="AK711" s="13" t="n">
        <v>0.44389</v>
      </c>
      <c r="AL711" s="13" t="n">
        <v>0.085204</v>
      </c>
      <c r="AM711" s="13" t="n">
        <v>-0.026133</v>
      </c>
      <c r="AN711" s="13" t="n">
        <v>-0.010405</v>
      </c>
      <c r="AO711" s="13" t="n">
        <v>-0.056205</v>
      </c>
      <c r="AP711" s="13" t="n">
        <v>0.12559</v>
      </c>
      <c r="AQ711" s="13" t="n">
        <v>-0.001572</v>
      </c>
      <c r="AR711" s="13" t="n">
        <v>-0.103903</v>
      </c>
      <c r="AS711" s="13" t="n">
        <v>-0.090642</v>
      </c>
      <c r="AT711" s="13" t="n">
        <v>-0.142395</v>
      </c>
      <c r="AU711" s="13" t="n">
        <v>-0.171103</v>
      </c>
      <c r="AV711" s="13" t="n">
        <v>-0.123853</v>
      </c>
      <c r="AW711" s="13" t="n">
        <v>-0.292147</v>
      </c>
      <c r="AX711" s="13" t="n">
        <v>-0.063609</v>
      </c>
      <c r="BM711" s="13" t="n">
        <v>0.011055</v>
      </c>
      <c r="BN711" s="13" t="n">
        <v>0.012853</v>
      </c>
      <c r="BO711" s="13" t="n">
        <v>-0.018155</v>
      </c>
      <c r="BP711" s="13" t="n">
        <v>0.013589</v>
      </c>
      <c r="BQ711" s="13" t="n">
        <v>-0.034063</v>
      </c>
      <c r="BR711" s="13" t="n">
        <v>0.039859</v>
      </c>
      <c r="BS711" s="13" t="n">
        <v>0.0057</v>
      </c>
      <c r="BT711" s="13" t="n">
        <v>0.0589</v>
      </c>
      <c r="BU711" s="13" t="n">
        <v>-0.095829</v>
      </c>
      <c r="BV711" s="13" t="n">
        <v>0.005483</v>
      </c>
      <c r="BW711" s="13" t="n">
        <v>0.017931</v>
      </c>
      <c r="BX711" s="13" t="n">
        <v>-0.080424</v>
      </c>
      <c r="BY711" s="13" t="n">
        <v>0.023442</v>
      </c>
      <c r="BZ711" s="13" t="n">
        <v>-0.072115</v>
      </c>
      <c r="CA711" s="13" t="n">
        <v>0.115972</v>
      </c>
      <c r="CB711" s="13" t="n">
        <v>-0.044554</v>
      </c>
      <c r="CC711" s="13" t="n">
        <v>-0.114803</v>
      </c>
      <c r="CD711" s="13" t="n">
        <v>0.104466</v>
      </c>
      <c r="CE711" s="13" t="n">
        <v>0.004422</v>
      </c>
      <c r="CF711" s="13" t="n">
        <v>-0.070133</v>
      </c>
      <c r="CG711" s="13" t="n">
        <v>0.1231</v>
      </c>
      <c r="CH711" s="13" t="n">
        <v>-0.00465</v>
      </c>
      <c r="CI711" s="13" t="n">
        <v>-0.032965</v>
      </c>
      <c r="CJ711" s="13" t="n">
        <v>-0.032649</v>
      </c>
      <c r="CK711" s="13" t="n">
        <v>0.019558</v>
      </c>
      <c r="CL711" s="13" t="n">
        <v>0.091615</v>
      </c>
      <c r="CM711" s="13" t="n">
        <v>0.061544</v>
      </c>
      <c r="CN711" s="13" t="n">
        <v>-0.036861</v>
      </c>
      <c r="CO711" s="13" t="n">
        <v>-0.046311</v>
      </c>
      <c r="CP711" s="13" t="n">
        <v>-0.069716</v>
      </c>
      <c r="CQ711" s="13" t="n">
        <v>0.086093</v>
      </c>
      <c r="CR711" s="13" t="n">
        <v>0.108974</v>
      </c>
      <c r="CS711" s="13" t="n">
        <v>-0.035745</v>
      </c>
      <c r="CT711" s="13" t="n">
        <v>0.06812</v>
      </c>
      <c r="CU711" s="13" t="n">
        <v>0.025352</v>
      </c>
      <c r="CV711" s="13" t="n">
        <v>-0.065718</v>
      </c>
      <c r="CW711" s="13" t="n">
        <v>0.052673</v>
      </c>
      <c r="CX711" s="13" t="n">
        <v>-0.021843</v>
      </c>
      <c r="CY711" s="13" t="n">
        <v>0.098444</v>
      </c>
      <c r="CZ711" s="13" t="n">
        <v>-0.036221</v>
      </c>
      <c r="DA711" s="13" t="n">
        <v>0.009113</v>
      </c>
      <c r="DB711" s="13" t="n">
        <v>-0.032464</v>
      </c>
      <c r="DC711" s="13" t="n">
        <v>0.108871</v>
      </c>
      <c r="DD711" s="13" t="n">
        <v>-0.087427</v>
      </c>
      <c r="DE711" s="13" t="n">
        <v>0.036021</v>
      </c>
      <c r="DF711" s="13" t="n">
        <v>-0.082942</v>
      </c>
      <c r="DG711" s="13" t="n">
        <v>-0.084026</v>
      </c>
      <c r="DV711" s="13" t="n">
        <v>0.016413</v>
      </c>
      <c r="DW711" s="13" t="n">
        <v>0.003494</v>
      </c>
      <c r="DX711" s="13" t="n">
        <v>-0.023492</v>
      </c>
      <c r="DY711" s="13" t="n">
        <v>0.010659</v>
      </c>
      <c r="DZ711" s="13" t="n">
        <v>-0.035282</v>
      </c>
      <c r="EA711" s="13" t="n">
        <v>0.041156</v>
      </c>
      <c r="EB711" s="13" t="n">
        <v>-0.003587</v>
      </c>
      <c r="EC711" s="13" t="n">
        <v>0.054826</v>
      </c>
      <c r="ED711" s="13" t="n">
        <v>-0.097752</v>
      </c>
      <c r="EE711" s="13" t="n">
        <v>0.003239</v>
      </c>
      <c r="EF711" s="13" t="n">
        <v>0.007621</v>
      </c>
      <c r="EG711" s="13" t="n">
        <v>-0.080781</v>
      </c>
      <c r="EH711" s="13" t="n">
        <v>0.012501</v>
      </c>
      <c r="EI711" s="13" t="n">
        <v>-0.060414</v>
      </c>
      <c r="EJ711" s="13" t="n">
        <v>0.113842</v>
      </c>
      <c r="EK711" s="13" t="n">
        <v>-0.039008</v>
      </c>
      <c r="EL711" s="13" t="n">
        <v>-0.119468</v>
      </c>
      <c r="EM711" s="13" t="n">
        <v>0.105606</v>
      </c>
      <c r="EN711" s="13" t="n">
        <v>0.003522</v>
      </c>
      <c r="EO711" s="13" t="n">
        <v>-0.065539</v>
      </c>
      <c r="EP711" s="13" t="n">
        <v>0.134282</v>
      </c>
      <c r="EQ711" s="13" t="n">
        <v>-0.02221</v>
      </c>
      <c r="ER711" s="13" t="n">
        <v>-0.049024</v>
      </c>
      <c r="ES711" s="13" t="n">
        <v>-0.025935</v>
      </c>
      <c r="ET711" s="13" t="n">
        <v>0.015862</v>
      </c>
      <c r="EU711" s="13" t="n">
        <v>0.096287</v>
      </c>
      <c r="EV711" s="13" t="n">
        <v>0.061646</v>
      </c>
      <c r="EW711" s="13" t="n">
        <v>-0.040878</v>
      </c>
      <c r="EX711" s="13" t="n">
        <v>-0.054465</v>
      </c>
      <c r="EY711" s="13" t="n">
        <v>-0.078234</v>
      </c>
      <c r="EZ711" s="13" t="n">
        <v>0.101981</v>
      </c>
      <c r="FA711" s="13" t="n">
        <v>0.125443</v>
      </c>
      <c r="FB711" s="13" t="n">
        <v>-0.045067</v>
      </c>
      <c r="FC711" s="13" t="n">
        <v>0.078133</v>
      </c>
      <c r="FD711" s="13" t="n">
        <v>0.031478</v>
      </c>
      <c r="FE711" s="13" t="n">
        <v>-0.080992</v>
      </c>
      <c r="FF711" s="13" t="n">
        <v>0.054415</v>
      </c>
      <c r="FG711" s="13" t="n">
        <v>-0.025984</v>
      </c>
      <c r="FH711" s="13" t="n">
        <v>0.100317</v>
      </c>
      <c r="FI711" s="13" t="n">
        <v>-0.040457</v>
      </c>
      <c r="FJ711" s="13" t="n">
        <v>0.012299</v>
      </c>
      <c r="FK711" s="13" t="n">
        <v>-0.028165</v>
      </c>
      <c r="FL711" s="13" t="n">
        <v>0.103669</v>
      </c>
      <c r="FM711" s="13" t="n">
        <v>-0.083363</v>
      </c>
      <c r="FN711" s="13" t="n">
        <v>0.030766</v>
      </c>
      <c r="FO711" s="13" t="n">
        <v>-0.088055</v>
      </c>
      <c r="FP711" s="13" t="n">
        <v>-0.091066</v>
      </c>
    </row>
    <row r="712" customFormat="false" ht="15" hidden="false" customHeight="false" outlineLevel="0" collapsed="false">
      <c r="B712" s="8" t="str">
        <f aca="false">Deals!B712</f>
        <v>COLUMBUS McKINNON CORP</v>
      </c>
      <c r="C712" s="12" t="n">
        <v>1</v>
      </c>
      <c r="D712" s="13" t="n">
        <v>0.024036</v>
      </c>
      <c r="E712" s="13" t="n">
        <v>-0.048521</v>
      </c>
      <c r="F712" s="13" t="n">
        <v>-0.038143</v>
      </c>
      <c r="G712" s="13" t="n">
        <v>-0.00625</v>
      </c>
      <c r="H712" s="13" t="n">
        <v>0.049946</v>
      </c>
      <c r="I712" s="13" t="n">
        <v>-0.022337</v>
      </c>
      <c r="J712" s="13" t="n">
        <v>-0.059023</v>
      </c>
      <c r="K712" s="13" t="n">
        <v>0.041423</v>
      </c>
      <c r="L712" s="13" t="n">
        <v>-0.064419</v>
      </c>
      <c r="M712" s="13" t="n">
        <v>0.055915</v>
      </c>
      <c r="N712" s="13" t="n">
        <v>-0.07099</v>
      </c>
      <c r="O712" s="13" t="n">
        <v>-0.163915</v>
      </c>
      <c r="P712" s="13" t="n">
        <v>-0.04598</v>
      </c>
      <c r="Q712" s="13" t="n">
        <v>-0.159407</v>
      </c>
      <c r="R712" s="13" t="n">
        <v>0.166725</v>
      </c>
      <c r="S712" s="13" t="n">
        <v>-0.072508</v>
      </c>
      <c r="T712" s="13" t="n">
        <v>-0.145935</v>
      </c>
      <c r="U712" s="13" t="n">
        <v>0.090214</v>
      </c>
      <c r="V712" s="13" t="n">
        <v>0.132539</v>
      </c>
      <c r="W712" s="13" t="n">
        <v>0.007446</v>
      </c>
      <c r="X712" s="13" t="n">
        <v>0.107176</v>
      </c>
      <c r="Y712" s="13" t="n">
        <v>0.034492</v>
      </c>
      <c r="Z712" s="13" t="n">
        <v>0.001078</v>
      </c>
      <c r="AA712" s="13" t="n">
        <v>-0.065931</v>
      </c>
      <c r="AB712" s="13" t="n">
        <v>0.053011</v>
      </c>
      <c r="AC712" s="13" t="n">
        <v>0.114309</v>
      </c>
      <c r="AD712" s="13" t="n">
        <v>0.041574</v>
      </c>
      <c r="AE712" s="13" t="n">
        <v>-0.108644</v>
      </c>
      <c r="AF712" s="13" t="n">
        <v>-0.073268</v>
      </c>
      <c r="AG712" s="13" t="n">
        <v>-0.12432</v>
      </c>
      <c r="AH712" s="13" t="n">
        <v>0.144586</v>
      </c>
      <c r="AI712" s="13" t="n">
        <v>0.117411</v>
      </c>
      <c r="AJ712" s="13" t="n">
        <v>0.001281</v>
      </c>
      <c r="AK712" s="13" t="n">
        <v>0.070898</v>
      </c>
      <c r="AL712" s="13" t="n">
        <v>0.06847</v>
      </c>
      <c r="AM712" s="13" t="n">
        <v>-0.075286</v>
      </c>
      <c r="AN712" s="13" t="n">
        <v>-0.050884</v>
      </c>
      <c r="AO712" s="13" t="n">
        <v>-0.116624</v>
      </c>
      <c r="AP712" s="13" t="n">
        <v>0.104806</v>
      </c>
      <c r="AQ712" s="13" t="n">
        <v>-0.101677</v>
      </c>
      <c r="AR712" s="13" t="n">
        <v>0.052324</v>
      </c>
      <c r="AS712" s="13" t="n">
        <v>-0.116389</v>
      </c>
      <c r="AT712" s="13" t="n">
        <v>0.237347</v>
      </c>
      <c r="AU712" s="13" t="n">
        <v>-0.052176</v>
      </c>
      <c r="AV712" s="13" t="n">
        <v>-0.022019</v>
      </c>
      <c r="AW712" s="13" t="n">
        <v>-0.519495</v>
      </c>
      <c r="AX712" s="13" t="n">
        <v>-0.028686</v>
      </c>
      <c r="BM712" s="13" t="n">
        <v>0.011055</v>
      </c>
      <c r="BN712" s="13" t="n">
        <v>0.012853</v>
      </c>
      <c r="BO712" s="13" t="n">
        <v>-0.018155</v>
      </c>
      <c r="BP712" s="13" t="n">
        <v>0.013589</v>
      </c>
      <c r="BQ712" s="13" t="n">
        <v>-0.034063</v>
      </c>
      <c r="BR712" s="13" t="n">
        <v>0.039859</v>
      </c>
      <c r="BS712" s="13" t="n">
        <v>0.0057</v>
      </c>
      <c r="BT712" s="13" t="n">
        <v>0.0589</v>
      </c>
      <c r="BU712" s="13" t="n">
        <v>-0.095829</v>
      </c>
      <c r="BV712" s="13" t="n">
        <v>0.005483</v>
      </c>
      <c r="BW712" s="13" t="n">
        <v>0.017931</v>
      </c>
      <c r="BX712" s="13" t="n">
        <v>-0.080424</v>
      </c>
      <c r="BY712" s="13" t="n">
        <v>0.023442</v>
      </c>
      <c r="BZ712" s="13" t="n">
        <v>-0.072115</v>
      </c>
      <c r="CA712" s="13" t="n">
        <v>0.115972</v>
      </c>
      <c r="CB712" s="13" t="n">
        <v>-0.044554</v>
      </c>
      <c r="CC712" s="13" t="n">
        <v>-0.114803</v>
      </c>
      <c r="CD712" s="13" t="n">
        <v>0.104466</v>
      </c>
      <c r="CE712" s="13" t="n">
        <v>0.004422</v>
      </c>
      <c r="CF712" s="13" t="n">
        <v>-0.070133</v>
      </c>
      <c r="CG712" s="13" t="n">
        <v>0.1231</v>
      </c>
      <c r="CH712" s="13" t="n">
        <v>-0.00465</v>
      </c>
      <c r="CI712" s="13" t="n">
        <v>-0.032965</v>
      </c>
      <c r="CJ712" s="13" t="n">
        <v>-0.032649</v>
      </c>
      <c r="CK712" s="13" t="n">
        <v>0.019558</v>
      </c>
      <c r="CL712" s="13" t="n">
        <v>0.091615</v>
      </c>
      <c r="CM712" s="13" t="n">
        <v>0.061544</v>
      </c>
      <c r="CN712" s="13" t="n">
        <v>-0.036861</v>
      </c>
      <c r="CO712" s="13" t="n">
        <v>-0.046311</v>
      </c>
      <c r="CP712" s="13" t="n">
        <v>-0.069716</v>
      </c>
      <c r="CQ712" s="13" t="n">
        <v>0.086093</v>
      </c>
      <c r="CR712" s="13" t="n">
        <v>0.108974</v>
      </c>
      <c r="CS712" s="13" t="n">
        <v>-0.035745</v>
      </c>
      <c r="CT712" s="13" t="n">
        <v>0.06812</v>
      </c>
      <c r="CU712" s="13" t="n">
        <v>0.025352</v>
      </c>
      <c r="CV712" s="13" t="n">
        <v>-0.065718</v>
      </c>
      <c r="CW712" s="13" t="n">
        <v>0.052673</v>
      </c>
      <c r="CX712" s="13" t="n">
        <v>-0.021843</v>
      </c>
      <c r="CY712" s="13" t="n">
        <v>0.098444</v>
      </c>
      <c r="CZ712" s="13" t="n">
        <v>-0.036221</v>
      </c>
      <c r="DA712" s="13" t="n">
        <v>0.009113</v>
      </c>
      <c r="DB712" s="13" t="n">
        <v>-0.032464</v>
      </c>
      <c r="DC712" s="13" t="n">
        <v>0.108871</v>
      </c>
      <c r="DD712" s="13" t="n">
        <v>-0.087427</v>
      </c>
      <c r="DE712" s="13" t="n">
        <v>0.036021</v>
      </c>
      <c r="DF712" s="13" t="n">
        <v>-0.082942</v>
      </c>
      <c r="DG712" s="13" t="n">
        <v>-0.084026</v>
      </c>
      <c r="DV712" s="13" t="n">
        <v>0.016413</v>
      </c>
      <c r="DW712" s="13" t="n">
        <v>0.003494</v>
      </c>
      <c r="DX712" s="13" t="n">
        <v>-0.023492</v>
      </c>
      <c r="DY712" s="13" t="n">
        <v>0.010659</v>
      </c>
      <c r="DZ712" s="13" t="n">
        <v>-0.035282</v>
      </c>
      <c r="EA712" s="13" t="n">
        <v>0.041156</v>
      </c>
      <c r="EB712" s="13" t="n">
        <v>-0.003587</v>
      </c>
      <c r="EC712" s="13" t="n">
        <v>0.054826</v>
      </c>
      <c r="ED712" s="13" t="n">
        <v>-0.097752</v>
      </c>
      <c r="EE712" s="13" t="n">
        <v>0.003239</v>
      </c>
      <c r="EF712" s="13" t="n">
        <v>0.007621</v>
      </c>
      <c r="EG712" s="13" t="n">
        <v>-0.080781</v>
      </c>
      <c r="EH712" s="13" t="n">
        <v>0.012501</v>
      </c>
      <c r="EI712" s="13" t="n">
        <v>-0.060414</v>
      </c>
      <c r="EJ712" s="13" t="n">
        <v>0.113842</v>
      </c>
      <c r="EK712" s="13" t="n">
        <v>-0.039008</v>
      </c>
      <c r="EL712" s="13" t="n">
        <v>-0.119468</v>
      </c>
      <c r="EM712" s="13" t="n">
        <v>0.105606</v>
      </c>
      <c r="EN712" s="13" t="n">
        <v>0.003522</v>
      </c>
      <c r="EO712" s="13" t="n">
        <v>-0.065539</v>
      </c>
      <c r="EP712" s="13" t="n">
        <v>0.134282</v>
      </c>
      <c r="EQ712" s="13" t="n">
        <v>-0.02221</v>
      </c>
      <c r="ER712" s="13" t="n">
        <v>-0.049024</v>
      </c>
      <c r="ES712" s="13" t="n">
        <v>-0.025935</v>
      </c>
      <c r="ET712" s="13" t="n">
        <v>0.015862</v>
      </c>
      <c r="EU712" s="13" t="n">
        <v>0.096287</v>
      </c>
      <c r="EV712" s="13" t="n">
        <v>0.061646</v>
      </c>
      <c r="EW712" s="13" t="n">
        <v>-0.040878</v>
      </c>
      <c r="EX712" s="13" t="n">
        <v>-0.054465</v>
      </c>
      <c r="EY712" s="13" t="n">
        <v>-0.078234</v>
      </c>
      <c r="EZ712" s="13" t="n">
        <v>0.101981</v>
      </c>
      <c r="FA712" s="13" t="n">
        <v>0.125443</v>
      </c>
      <c r="FB712" s="13" t="n">
        <v>-0.045067</v>
      </c>
      <c r="FC712" s="13" t="n">
        <v>0.078133</v>
      </c>
      <c r="FD712" s="13" t="n">
        <v>0.031478</v>
      </c>
      <c r="FE712" s="13" t="n">
        <v>-0.080992</v>
      </c>
      <c r="FF712" s="13" t="n">
        <v>0.054415</v>
      </c>
      <c r="FG712" s="13" t="n">
        <v>-0.025984</v>
      </c>
      <c r="FH712" s="13" t="n">
        <v>0.100317</v>
      </c>
      <c r="FI712" s="13" t="n">
        <v>-0.040457</v>
      </c>
      <c r="FJ712" s="13" t="n">
        <v>0.012299</v>
      </c>
      <c r="FK712" s="13" t="n">
        <v>-0.028165</v>
      </c>
      <c r="FL712" s="13" t="n">
        <v>0.103669</v>
      </c>
      <c r="FM712" s="13" t="n">
        <v>-0.083363</v>
      </c>
      <c r="FN712" s="13" t="n">
        <v>0.030766</v>
      </c>
      <c r="FO712" s="13" t="n">
        <v>-0.088055</v>
      </c>
      <c r="FP712" s="13" t="n">
        <v>-0.091066</v>
      </c>
    </row>
    <row r="713" customFormat="false" ht="15" hidden="false" customHeight="false" outlineLevel="0" collapsed="false">
      <c r="B713" s="8" t="str">
        <f aca="false">Deals!B713</f>
        <v>Neenah Inc</v>
      </c>
      <c r="C713" s="12" t="n">
        <v>1</v>
      </c>
      <c r="D713" s="13" t="n">
        <v>0.004326</v>
      </c>
      <c r="E713" s="13" t="n">
        <v>-0.052144</v>
      </c>
      <c r="F713" s="13" t="n">
        <v>0.001993</v>
      </c>
      <c r="G713" s="13" t="n">
        <v>0.011737</v>
      </c>
      <c r="H713" s="13" t="n">
        <v>-0.075015</v>
      </c>
      <c r="I713" s="13" t="n">
        <v>0.084317</v>
      </c>
      <c r="J713" s="13" t="n">
        <v>-0.070736</v>
      </c>
      <c r="K713" s="13" t="n">
        <v>-0.004517</v>
      </c>
      <c r="L713" s="13" t="n">
        <v>-0.003889</v>
      </c>
      <c r="M713" s="13" t="n">
        <v>-0.144794</v>
      </c>
      <c r="N713" s="13" t="n">
        <v>0.018228</v>
      </c>
      <c r="O713" s="13" t="n">
        <v>-0.107413</v>
      </c>
      <c r="P713" s="13" t="n">
        <v>0.084322</v>
      </c>
      <c r="Q713" s="13" t="n">
        <v>-0.099446</v>
      </c>
      <c r="R713" s="13" t="n">
        <v>0.078731</v>
      </c>
      <c r="S713" s="13" t="n">
        <v>0.007907</v>
      </c>
      <c r="T713" s="13" t="n">
        <v>-0.073666</v>
      </c>
      <c r="U713" s="13" t="n">
        <v>0.089828</v>
      </c>
      <c r="V713" s="13" t="n">
        <v>0.005661</v>
      </c>
      <c r="W713" s="13" t="n">
        <v>-0.051979</v>
      </c>
      <c r="X713" s="13" t="n">
        <v>0.137687</v>
      </c>
      <c r="Y713" s="13" t="n">
        <v>-0.037377</v>
      </c>
      <c r="Z713" s="13" t="n">
        <v>-0.070433</v>
      </c>
      <c r="AA713" s="13" t="n">
        <v>-0.013914</v>
      </c>
      <c r="AB713" s="13" t="n">
        <v>0.032692</v>
      </c>
      <c r="AC713" s="13" t="n">
        <v>0.055486</v>
      </c>
      <c r="AD713" s="13" t="n">
        <v>0.039656</v>
      </c>
      <c r="AE713" s="13" t="n">
        <v>-0.104754</v>
      </c>
      <c r="AF713" s="13" t="n">
        <v>-0.065225</v>
      </c>
      <c r="AG713" s="13" t="n">
        <v>-0.07957</v>
      </c>
      <c r="AH713" s="13" t="n">
        <v>0.107235</v>
      </c>
      <c r="AI713" s="13" t="n">
        <v>0.146642</v>
      </c>
      <c r="AJ713" s="13" t="n">
        <v>-0.03506</v>
      </c>
      <c r="AK713" s="13" t="n">
        <v>0.117399</v>
      </c>
      <c r="AL713" s="13" t="n">
        <v>0.008684</v>
      </c>
      <c r="AM713" s="13" t="n">
        <v>-0.07102</v>
      </c>
      <c r="AN713" s="13" t="n">
        <v>0.045414</v>
      </c>
      <c r="AO713" s="13" t="n">
        <v>-0.055948</v>
      </c>
      <c r="AP713" s="13" t="n">
        <v>0.143277</v>
      </c>
      <c r="AQ713" s="13" t="n">
        <v>-0.025141</v>
      </c>
      <c r="AR713" s="13" t="n">
        <v>-0.014124</v>
      </c>
      <c r="AS713" s="13" t="n">
        <v>-0.006188</v>
      </c>
      <c r="AT713" s="13" t="n">
        <v>0.094269</v>
      </c>
      <c r="AU713" s="13" t="n">
        <v>-0.072125</v>
      </c>
      <c r="AV713" s="13" t="n">
        <v>0.009544</v>
      </c>
      <c r="AW713" s="13" t="n">
        <v>-0.068984</v>
      </c>
      <c r="AX713" s="13" t="n">
        <v>-0.089412</v>
      </c>
      <c r="BM713" s="13" t="n">
        <v>0.008568</v>
      </c>
      <c r="BN713" s="13" t="n">
        <v>0.015969</v>
      </c>
      <c r="BO713" s="13" t="n">
        <v>-0.039027</v>
      </c>
      <c r="BP713" s="13" t="n">
        <v>0.042598</v>
      </c>
      <c r="BQ713" s="13" t="n">
        <v>-0.036639</v>
      </c>
      <c r="BR713" s="13" t="n">
        <v>0.012365</v>
      </c>
      <c r="BS713" s="13" t="n">
        <v>-0.039551</v>
      </c>
      <c r="BT713" s="13" t="n">
        <v>0.022606</v>
      </c>
      <c r="BU713" s="13" t="n">
        <v>-0.101461</v>
      </c>
      <c r="BV713" s="13" t="n">
        <v>0.008251</v>
      </c>
      <c r="BW713" s="13" t="n">
        <v>0.005535</v>
      </c>
      <c r="BX713" s="13" t="n">
        <v>-0.100427</v>
      </c>
      <c r="BY713" s="13" t="n">
        <v>-0.009566</v>
      </c>
      <c r="BZ713" s="13" t="n">
        <v>-0.039563</v>
      </c>
      <c r="CA713" s="13" t="n">
        <v>0.078731</v>
      </c>
      <c r="CB713" s="13" t="n">
        <v>0.007907</v>
      </c>
      <c r="CC713" s="13" t="n">
        <v>-0.073666</v>
      </c>
      <c r="CD713" s="13" t="n">
        <v>0.089828</v>
      </c>
      <c r="CE713" s="13" t="n">
        <v>0.005661</v>
      </c>
      <c r="CF713" s="13" t="n">
        <v>-0.051979</v>
      </c>
      <c r="CG713" s="13" t="n">
        <v>0.137687</v>
      </c>
      <c r="CH713" s="13" t="n">
        <v>-0.037377</v>
      </c>
      <c r="CI713" s="13" t="n">
        <v>-0.070433</v>
      </c>
      <c r="CJ713" s="13" t="n">
        <v>-0.013914</v>
      </c>
      <c r="CK713" s="13" t="n">
        <v>0.032692</v>
      </c>
      <c r="CL713" s="13" t="n">
        <v>0.055486</v>
      </c>
      <c r="CM713" s="13" t="n">
        <v>0.039656</v>
      </c>
      <c r="CN713" s="13" t="n">
        <v>-0.104754</v>
      </c>
      <c r="CO713" s="13" t="n">
        <v>-0.065225</v>
      </c>
      <c r="CP713" s="13" t="n">
        <v>-0.07957</v>
      </c>
      <c r="CQ713" s="13" t="n">
        <v>0.107235</v>
      </c>
      <c r="CR713" s="13" t="n">
        <v>0.146642</v>
      </c>
      <c r="CS713" s="13" t="n">
        <v>-0.03506</v>
      </c>
      <c r="CT713" s="13" t="n">
        <v>0.117399</v>
      </c>
      <c r="CU713" s="13" t="n">
        <v>0.008684</v>
      </c>
      <c r="CV713" s="13" t="n">
        <v>-0.07102</v>
      </c>
      <c r="CW713" s="13" t="n">
        <v>0.045414</v>
      </c>
      <c r="CX713" s="13" t="n">
        <v>-0.055948</v>
      </c>
      <c r="CY713" s="13" t="n">
        <v>0.143277</v>
      </c>
      <c r="CZ713" s="13" t="n">
        <v>-0.025141</v>
      </c>
      <c r="DA713" s="13" t="n">
        <v>-0.014124</v>
      </c>
      <c r="DB713" s="13" t="n">
        <v>-0.006188</v>
      </c>
      <c r="DC713" s="13" t="n">
        <v>0.094269</v>
      </c>
      <c r="DD713" s="13" t="n">
        <v>-0.072125</v>
      </c>
      <c r="DE713" s="13" t="n">
        <v>0.009544</v>
      </c>
      <c r="DF713" s="13" t="n">
        <v>-0.068984</v>
      </c>
      <c r="DG713" s="13" t="n">
        <v>-0.089412</v>
      </c>
      <c r="DV713" s="13" t="n">
        <v>0.008948</v>
      </c>
      <c r="DW713" s="13" t="n">
        <v>0.037328</v>
      </c>
      <c r="DX713" s="13" t="n">
        <v>-0.047931</v>
      </c>
      <c r="DY713" s="13" t="n">
        <v>0.038013</v>
      </c>
      <c r="DZ713" s="13" t="n">
        <v>-0.047</v>
      </c>
      <c r="EA713" s="13" t="n">
        <v>-0.012191</v>
      </c>
      <c r="EB713" s="13" t="n">
        <v>-0.05156</v>
      </c>
      <c r="EC713" s="13" t="n">
        <v>-0.025657</v>
      </c>
      <c r="ED713" s="13" t="n">
        <v>-0.103698</v>
      </c>
      <c r="EE713" s="13" t="n">
        <v>-0.011993</v>
      </c>
      <c r="EF713" s="13" t="n">
        <v>0.028031</v>
      </c>
      <c r="EG713" s="13" t="n">
        <v>-0.14847</v>
      </c>
      <c r="EH713" s="13" t="n">
        <v>-0.024898</v>
      </c>
      <c r="EI713" s="13" t="n">
        <v>-0.045521</v>
      </c>
      <c r="EJ713" s="13" t="n">
        <v>0.07809</v>
      </c>
      <c r="EK713" s="13" t="n">
        <v>0.017632</v>
      </c>
      <c r="EL713" s="13" t="n">
        <v>-0.123383</v>
      </c>
      <c r="EM713" s="13" t="n">
        <v>0.057189</v>
      </c>
      <c r="EN713" s="13" t="n">
        <v>-0.032158</v>
      </c>
      <c r="EO713" s="13" t="n">
        <v>-0.087071</v>
      </c>
      <c r="EP713" s="13" t="n">
        <v>0.220874</v>
      </c>
      <c r="EQ713" s="13" t="n">
        <v>-0.049709</v>
      </c>
      <c r="ER713" s="13" t="n">
        <v>-0.092185</v>
      </c>
      <c r="ES713" s="13" t="n">
        <v>-0.017177</v>
      </c>
      <c r="ET713" s="13" t="n">
        <v>0.009133</v>
      </c>
      <c r="EU713" s="13" t="n">
        <v>0.037347</v>
      </c>
      <c r="EV713" s="13" t="n">
        <v>0.020107</v>
      </c>
      <c r="EW713" s="13" t="n">
        <v>-0.117804</v>
      </c>
      <c r="EX713" s="13" t="n">
        <v>-0.082947</v>
      </c>
      <c r="EY713" s="13" t="n">
        <v>-0.087058</v>
      </c>
      <c r="EZ713" s="13" t="n">
        <v>0.169079</v>
      </c>
      <c r="FA713" s="13" t="n">
        <v>0.109784</v>
      </c>
      <c r="FB713" s="13" t="n">
        <v>-0.050656</v>
      </c>
      <c r="FC713" s="13" t="n">
        <v>0.102283</v>
      </c>
      <c r="FD713" s="13" t="n">
        <v>0.008975</v>
      </c>
      <c r="FE713" s="13" t="n">
        <v>-0.109011</v>
      </c>
      <c r="FF713" s="13" t="n">
        <v>0.046828</v>
      </c>
      <c r="FG713" s="13" t="n">
        <v>-0.062047</v>
      </c>
      <c r="FH713" s="13" t="n">
        <v>0.107094</v>
      </c>
      <c r="FI713" s="13" t="n">
        <v>-0.023277</v>
      </c>
      <c r="FJ713" s="13" t="n">
        <v>0.010234</v>
      </c>
      <c r="FK713" s="13" t="n">
        <v>0.017124</v>
      </c>
      <c r="FL713" s="13" t="n">
        <v>0.050459</v>
      </c>
      <c r="FM713" s="13" t="n">
        <v>-0.052297</v>
      </c>
      <c r="FN713" s="13" t="n">
        <v>0.020697</v>
      </c>
      <c r="FO713" s="13" t="n">
        <v>-0.060564</v>
      </c>
      <c r="FP713" s="13" t="n">
        <v>-0.111692</v>
      </c>
    </row>
    <row r="714" customFormat="false" ht="15" hidden="false" customHeight="false" outlineLevel="0" collapsed="false">
      <c r="B714" s="8" t="str">
        <f aca="false">Deals!B714</f>
        <v>Civitas Resources, Inc.</v>
      </c>
      <c r="C714" s="12" t="n">
        <v>1</v>
      </c>
      <c r="D714" s="13" t="n">
        <v>0.298277</v>
      </c>
      <c r="E714" s="13" t="n">
        <v>0.103818</v>
      </c>
      <c r="F714" s="13" t="n">
        <v>-0.182707</v>
      </c>
      <c r="G714" s="13" t="n">
        <v>0.010658</v>
      </c>
      <c r="H714" s="13" t="n">
        <v>0.240998</v>
      </c>
      <c r="I714" s="13" t="n">
        <v>0.172025</v>
      </c>
      <c r="J714" s="13" t="n">
        <v>-0.089597</v>
      </c>
      <c r="K714" s="13" t="n">
        <v>-0.032812</v>
      </c>
      <c r="L714" s="13" t="n">
        <v>0.112926</v>
      </c>
      <c r="M714" s="13" t="n">
        <v>-0.073945</v>
      </c>
      <c r="N714" s="13" t="n">
        <v>0.197939</v>
      </c>
      <c r="O714" s="13" t="n">
        <v>-0.018255</v>
      </c>
      <c r="P714" s="13" t="n">
        <v>0.302456</v>
      </c>
      <c r="Q714" s="13" t="n">
        <v>-0.297276</v>
      </c>
      <c r="R714" s="13" t="n">
        <v>0.127558</v>
      </c>
      <c r="S714" s="13" t="n">
        <v>0.139586</v>
      </c>
      <c r="T714" s="13" t="n">
        <v>-0.119616</v>
      </c>
      <c r="U714" s="13" t="n">
        <v>0.218156</v>
      </c>
      <c r="V714" s="13" t="n">
        <v>-0.036475</v>
      </c>
      <c r="W714" s="13" t="n">
        <v>-0.111045</v>
      </c>
      <c r="X714" s="13" t="n">
        <v>0.1488</v>
      </c>
      <c r="Y714" s="13" t="n">
        <v>0.054395</v>
      </c>
      <c r="Z714" s="13" t="n">
        <v>0.00456</v>
      </c>
      <c r="AA714" s="13" t="n">
        <v>0.010389</v>
      </c>
      <c r="AB714" s="13" t="n">
        <v>-0.032585</v>
      </c>
      <c r="AC714" s="13" t="n">
        <v>0.07021</v>
      </c>
      <c r="AD714" s="13" t="n">
        <v>0.079141</v>
      </c>
      <c r="AE714" s="13" t="n">
        <v>0.098317</v>
      </c>
      <c r="AF714" s="13" t="n">
        <v>0.004743</v>
      </c>
      <c r="AG714" s="13" t="n">
        <v>-0.067268</v>
      </c>
      <c r="AH714" s="13" t="n">
        <v>-0.089354</v>
      </c>
      <c r="AI714" s="13" t="n">
        <v>0.018634</v>
      </c>
      <c r="AJ714" s="13" t="n">
        <v>-0.052208</v>
      </c>
      <c r="AK714" s="13" t="n">
        <v>0.059713</v>
      </c>
      <c r="AL714" s="13" t="n">
        <v>0.126383</v>
      </c>
      <c r="AM714" s="13" t="n">
        <v>-0.052035</v>
      </c>
      <c r="AN714" s="13" t="n">
        <v>0.022235</v>
      </c>
      <c r="AO714" s="13" t="n">
        <v>-0.041599</v>
      </c>
      <c r="AP714" s="13" t="n">
        <v>0.011014</v>
      </c>
      <c r="AQ714" s="13" t="n">
        <v>-0.120843</v>
      </c>
      <c r="AR714" s="13" t="n">
        <v>-0.157182</v>
      </c>
      <c r="AS714" s="13" t="n">
        <v>-0.037103</v>
      </c>
      <c r="AT714" s="13" t="n">
        <v>0.063333</v>
      </c>
      <c r="AU714" s="13" t="n">
        <v>-0.106207</v>
      </c>
      <c r="AV714" s="13" t="n">
        <v>0.106606</v>
      </c>
      <c r="AW714" s="13" t="n">
        <v>-0.244681</v>
      </c>
      <c r="AX714" s="13" t="n">
        <v>-0.076943</v>
      </c>
      <c r="BM714" s="13" t="n">
        <v>0.071065</v>
      </c>
      <c r="BN714" s="13" t="n">
        <v>0.004465</v>
      </c>
      <c r="BO714" s="13" t="n">
        <v>-0.060784</v>
      </c>
      <c r="BP714" s="13" t="n">
        <v>0.024565</v>
      </c>
      <c r="BQ714" s="13" t="n">
        <v>0.033738</v>
      </c>
      <c r="BR714" s="13" t="n">
        <v>0.028453</v>
      </c>
      <c r="BS714" s="13" t="n">
        <v>-0.040391</v>
      </c>
      <c r="BT714" s="13" t="n">
        <v>0.050249</v>
      </c>
      <c r="BU714" s="13" t="n">
        <v>0.003868</v>
      </c>
      <c r="BV714" s="13" t="n">
        <v>0.027265</v>
      </c>
      <c r="BW714" s="13" t="n">
        <v>-0.000287</v>
      </c>
      <c r="BX714" s="13" t="n">
        <v>-0.060679</v>
      </c>
      <c r="BY714" s="13" t="n">
        <v>0.059566</v>
      </c>
      <c r="BZ714" s="13" t="n">
        <v>-0.128977</v>
      </c>
      <c r="CA714" s="13" t="n">
        <v>0.092258</v>
      </c>
      <c r="CB714" s="13" t="n">
        <v>-0.024771</v>
      </c>
      <c r="CC714" s="13" t="n">
        <v>-0.101276</v>
      </c>
      <c r="CD714" s="13" t="n">
        <v>0.157299</v>
      </c>
      <c r="CE714" s="13" t="n">
        <v>0.014679</v>
      </c>
      <c r="CF714" s="13" t="n">
        <v>-0.056763</v>
      </c>
      <c r="CG714" s="13" t="n">
        <v>0.066881</v>
      </c>
      <c r="CH714" s="13" t="n">
        <v>-0.015086</v>
      </c>
      <c r="CI714" s="13" t="n">
        <v>-0.100858</v>
      </c>
      <c r="CJ714" s="13" t="n">
        <v>-0.029129</v>
      </c>
      <c r="CK714" s="13" t="n">
        <v>-0.049448</v>
      </c>
      <c r="CL714" s="13" t="n">
        <v>0.082103</v>
      </c>
      <c r="CM714" s="13" t="n">
        <v>0.102372</v>
      </c>
      <c r="CN714" s="13" t="n">
        <v>-0.042175</v>
      </c>
      <c r="CO714" s="13" t="n">
        <v>-0.063858</v>
      </c>
      <c r="CP714" s="13" t="n">
        <v>-0.070333</v>
      </c>
      <c r="CQ714" s="13" t="n">
        <v>0.106582</v>
      </c>
      <c r="CR714" s="13" t="n">
        <v>0.156883</v>
      </c>
      <c r="CS714" s="13" t="n">
        <v>-0.059712</v>
      </c>
      <c r="CT714" s="13" t="n">
        <v>0.008072</v>
      </c>
      <c r="CU714" s="13" t="n">
        <v>0.043252</v>
      </c>
      <c r="CV714" s="13" t="n">
        <v>-0.067276</v>
      </c>
      <c r="CW714" s="13" t="n">
        <v>0.055662</v>
      </c>
      <c r="CX714" s="13" t="n">
        <v>-0.02875</v>
      </c>
      <c r="CY714" s="13" t="n">
        <v>0.149324</v>
      </c>
      <c r="CZ714" s="13" t="n">
        <v>-0.018352</v>
      </c>
      <c r="DA714" s="13" t="n">
        <v>-0.009528</v>
      </c>
      <c r="DB714" s="13" t="n">
        <v>-0.009615</v>
      </c>
      <c r="DC714" s="13" t="n">
        <v>0.11257</v>
      </c>
      <c r="DD714" s="13" t="n">
        <v>-0.067704</v>
      </c>
      <c r="DE714" s="13" t="n">
        <v>0.025424</v>
      </c>
      <c r="DF714" s="13" t="n">
        <v>-0.042389</v>
      </c>
      <c r="DG714" s="13" t="n">
        <v>-0.072074</v>
      </c>
      <c r="DV714" s="13" t="n">
        <v>0.064895</v>
      </c>
      <c r="DW714" s="13" t="n">
        <v>-0.004041</v>
      </c>
      <c r="DX714" s="13" t="n">
        <v>-0.062834</v>
      </c>
      <c r="DY714" s="13" t="n">
        <v>0.023676</v>
      </c>
      <c r="DZ714" s="13" t="n">
        <v>0.038432</v>
      </c>
      <c r="EA714" s="13" t="n">
        <v>0.027954</v>
      </c>
      <c r="EB714" s="13" t="n">
        <v>-0.042826</v>
      </c>
      <c r="EC714" s="13" t="n">
        <v>0.047521</v>
      </c>
      <c r="ED714" s="13" t="n">
        <v>0.005107</v>
      </c>
      <c r="EE714" s="13" t="n">
        <v>0.031754</v>
      </c>
      <c r="EF714" s="13" t="n">
        <v>0.002859</v>
      </c>
      <c r="EG714" s="13" t="n">
        <v>-0.064882</v>
      </c>
      <c r="EH714" s="13" t="n">
        <v>0.048428</v>
      </c>
      <c r="EI714" s="13" t="n">
        <v>-0.118309</v>
      </c>
      <c r="EJ714" s="13" t="n">
        <v>0.088304</v>
      </c>
      <c r="EK714" s="13" t="n">
        <v>-0.01777</v>
      </c>
      <c r="EL714" s="13" t="n">
        <v>-0.107483</v>
      </c>
      <c r="EM714" s="13" t="n">
        <v>0.153918</v>
      </c>
      <c r="EN714" s="13" t="n">
        <v>0.014489</v>
      </c>
      <c r="EO714" s="13" t="n">
        <v>-0.056602</v>
      </c>
      <c r="EP714" s="13" t="n">
        <v>0.077091</v>
      </c>
      <c r="EQ714" s="13" t="n">
        <v>-0.018164</v>
      </c>
      <c r="ER714" s="13" t="n">
        <v>-0.10622</v>
      </c>
      <c r="ES714" s="13" t="n">
        <v>-0.03736</v>
      </c>
      <c r="ET714" s="13" t="n">
        <v>-0.047588</v>
      </c>
      <c r="EU714" s="13" t="n">
        <v>0.085889</v>
      </c>
      <c r="EV714" s="13" t="n">
        <v>0.103458</v>
      </c>
      <c r="EW714" s="13" t="n">
        <v>-0.027839</v>
      </c>
      <c r="EX714" s="13" t="n">
        <v>-0.069414</v>
      </c>
      <c r="EY714" s="13" t="n">
        <v>-0.078196</v>
      </c>
      <c r="EZ714" s="13" t="n">
        <v>0.117579</v>
      </c>
      <c r="FA714" s="13" t="n">
        <v>0.155973</v>
      </c>
      <c r="FB714" s="13" t="n">
        <v>-0.059929</v>
      </c>
      <c r="FC714" s="13" t="n">
        <v>0.0096</v>
      </c>
      <c r="FD714" s="13" t="n">
        <v>0.049697</v>
      </c>
      <c r="FE714" s="13" t="n">
        <v>-0.073271</v>
      </c>
      <c r="FF714" s="13" t="n">
        <v>0.057942</v>
      </c>
      <c r="FG714" s="13" t="n">
        <v>-0.038418</v>
      </c>
      <c r="FH714" s="13" t="n">
        <v>0.151899</v>
      </c>
      <c r="FI714" s="13" t="n">
        <v>-0.021682</v>
      </c>
      <c r="FJ714" s="13" t="n">
        <v>-0.00605</v>
      </c>
      <c r="FK714" s="13" t="n">
        <v>-0.013066</v>
      </c>
      <c r="FL714" s="13" t="n">
        <v>0.118278</v>
      </c>
      <c r="FM714" s="13" t="n">
        <v>-0.07173</v>
      </c>
      <c r="FN714" s="13" t="n">
        <v>0.015888</v>
      </c>
      <c r="FO714" s="13" t="n">
        <v>-0.041501</v>
      </c>
      <c r="FP714" s="13" t="n">
        <v>-0.079441</v>
      </c>
    </row>
    <row r="715" customFormat="false" ht="15" hidden="false" customHeight="false" outlineLevel="0" collapsed="false">
      <c r="B715" s="8" t="str">
        <f aca="false">Deals!B715</f>
        <v>Magnite, Inc.</v>
      </c>
      <c r="C715" s="12" t="n">
        <v>1</v>
      </c>
      <c r="D715" s="13" t="n">
        <v>-0.258427</v>
      </c>
      <c r="E715" s="13" t="n">
        <v>0.139394</v>
      </c>
      <c r="F715" s="13" t="n">
        <v>-0.10461</v>
      </c>
      <c r="G715" s="13" t="n">
        <v>-0.042244</v>
      </c>
      <c r="H715" s="13" t="n">
        <v>-0.035148</v>
      </c>
      <c r="I715" s="13" t="n">
        <v>-0.034643</v>
      </c>
      <c r="J715" s="13" t="n">
        <v>-0.347762</v>
      </c>
      <c r="K715" s="13" t="n">
        <v>-0.007374</v>
      </c>
      <c r="L715" s="13" t="n">
        <v>-0.224571</v>
      </c>
      <c r="M715" s="13" t="n">
        <v>0.074429</v>
      </c>
      <c r="N715" s="13" t="n">
        <v>-0.093964</v>
      </c>
      <c r="O715" s="13" t="n">
        <v>-0.269493</v>
      </c>
      <c r="P715" s="13" t="n">
        <v>0.13886</v>
      </c>
      <c r="Q715" s="13" t="n">
        <v>-0.191993</v>
      </c>
      <c r="R715" s="13" t="n">
        <v>-0.13964</v>
      </c>
      <c r="S715" s="13" t="n">
        <v>-0.014398</v>
      </c>
      <c r="T715" s="13" t="n">
        <v>-0.12749</v>
      </c>
      <c r="U715" s="13" t="n">
        <v>0.109589</v>
      </c>
      <c r="V715" s="13" t="n">
        <v>0.524005</v>
      </c>
      <c r="W715" s="13" t="n">
        <v>-0.046805</v>
      </c>
      <c r="X715" s="13" t="n">
        <v>0.140699</v>
      </c>
      <c r="Y715" s="13" t="n">
        <v>-0.078642</v>
      </c>
      <c r="Z715" s="13" t="n">
        <v>-0.168014</v>
      </c>
      <c r="AA715" s="13" t="n">
        <v>0.015119</v>
      </c>
      <c r="AB715" s="13" t="n">
        <v>0.26383</v>
      </c>
      <c r="AC715" s="13" t="n">
        <v>0.14899</v>
      </c>
      <c r="AD715" s="13" t="n">
        <v>0.108425</v>
      </c>
      <c r="AE715" s="13" t="n">
        <v>-0.454726</v>
      </c>
      <c r="AF715" s="13" t="n">
        <v>-0.086061</v>
      </c>
      <c r="AG715" s="13" t="n">
        <v>-0.119363</v>
      </c>
      <c r="AH715" s="13" t="n">
        <v>0.216867</v>
      </c>
      <c r="AI715" s="13" t="n">
        <v>0.155941</v>
      </c>
      <c r="AJ715" s="13" t="n">
        <v>-0.052463</v>
      </c>
      <c r="AK715" s="13" t="n">
        <v>0.358192</v>
      </c>
      <c r="AL715" s="13" t="n">
        <v>-0.105657</v>
      </c>
      <c r="AM715" s="13" t="n">
        <v>-0.178605</v>
      </c>
      <c r="AN715" s="13" t="n">
        <v>0.397508</v>
      </c>
      <c r="AO715" s="13" t="n">
        <v>0.076985</v>
      </c>
      <c r="AP715" s="13" t="n">
        <v>0.094056</v>
      </c>
      <c r="AQ715" s="13" t="n">
        <v>-0.051582</v>
      </c>
      <c r="AR715" s="13" t="n">
        <v>0.004351</v>
      </c>
      <c r="AS715" s="13" t="n">
        <v>-0.098917</v>
      </c>
      <c r="AT715" s="13" t="n">
        <v>0.345353</v>
      </c>
      <c r="AU715" s="13" t="n">
        <v>-0.051817</v>
      </c>
      <c r="AV715" s="13" t="n">
        <v>0.080402</v>
      </c>
      <c r="AW715" s="13" t="n">
        <v>-0.08314</v>
      </c>
      <c r="AX715" s="13" t="n">
        <v>-0.276474</v>
      </c>
      <c r="BM715" s="13" t="n">
        <v>-0.033421</v>
      </c>
      <c r="BN715" s="13" t="n">
        <v>0.054695</v>
      </c>
      <c r="BO715" s="13" t="n">
        <v>-0.02501</v>
      </c>
      <c r="BP715" s="13" t="n">
        <v>0.019022</v>
      </c>
      <c r="BQ715" s="13" t="n">
        <v>-0.038561</v>
      </c>
      <c r="BR715" s="13" t="n">
        <v>0.046626</v>
      </c>
      <c r="BS715" s="13" t="n">
        <v>-0.08576</v>
      </c>
      <c r="BT715" s="13" t="n">
        <v>0.000968</v>
      </c>
      <c r="BU715" s="13" t="n">
        <v>-0.142109</v>
      </c>
      <c r="BV715" s="13" t="n">
        <v>-0.007716</v>
      </c>
      <c r="BW715" s="13" t="n">
        <v>0.017833</v>
      </c>
      <c r="BX715" s="13" t="n">
        <v>-0.117955</v>
      </c>
      <c r="BY715" s="13" t="n">
        <v>-0.053077</v>
      </c>
      <c r="BZ715" s="13" t="n">
        <v>-0.044319</v>
      </c>
      <c r="CA715" s="13" t="n">
        <v>0.116268</v>
      </c>
      <c r="CB715" s="13" t="n">
        <v>-0.038541</v>
      </c>
      <c r="CC715" s="13" t="n">
        <v>-0.088512</v>
      </c>
      <c r="CD715" s="13" t="n">
        <v>0.034639</v>
      </c>
      <c r="CE715" s="13" t="n">
        <v>0.031372</v>
      </c>
      <c r="CF715" s="13" t="n">
        <v>-0.043533</v>
      </c>
      <c r="CG715" s="13" t="n">
        <v>0.106176</v>
      </c>
      <c r="CH715" s="13" t="n">
        <v>-0.003618</v>
      </c>
      <c r="CI715" s="13" t="n">
        <v>-0.008652</v>
      </c>
      <c r="CJ715" s="13" t="n">
        <v>-0.032515</v>
      </c>
      <c r="CK715" s="13" t="n">
        <v>0.010489</v>
      </c>
      <c r="CL715" s="13" t="n">
        <v>0.068229</v>
      </c>
      <c r="CM715" s="13" t="n">
        <v>0.053331</v>
      </c>
      <c r="CN715" s="13" t="n">
        <v>-0.053394</v>
      </c>
      <c r="CO715" s="13" t="n">
        <v>-0.058727</v>
      </c>
      <c r="CP715" s="13" t="n">
        <v>-0.073528</v>
      </c>
      <c r="CQ715" s="13" t="n">
        <v>0.111124</v>
      </c>
      <c r="CR715" s="13" t="n">
        <v>0.103291</v>
      </c>
      <c r="CS715" s="13" t="n">
        <v>-0.042161</v>
      </c>
      <c r="CT715" s="13" t="n">
        <v>0.032515</v>
      </c>
      <c r="CU715" s="13" t="n">
        <v>0.006384</v>
      </c>
      <c r="CV715" s="13" t="n">
        <v>-0.06286</v>
      </c>
      <c r="CW715" s="13" t="n">
        <v>0.046483</v>
      </c>
      <c r="CX715" s="13" t="n">
        <v>0.028059</v>
      </c>
      <c r="CY715" s="13" t="n">
        <v>0.064974</v>
      </c>
      <c r="CZ715" s="13" t="n">
        <v>-0.001472</v>
      </c>
      <c r="DA715" s="13" t="n">
        <v>0.042635</v>
      </c>
      <c r="DB715" s="13" t="n">
        <v>-0.016588</v>
      </c>
      <c r="DC715" s="13" t="n">
        <v>0.102793</v>
      </c>
      <c r="DD715" s="13" t="n">
        <v>-0.079478</v>
      </c>
      <c r="DE715" s="13" t="n">
        <v>0.053794</v>
      </c>
      <c r="DF715" s="13" t="n">
        <v>-0.056928</v>
      </c>
      <c r="DG715" s="13" t="n">
        <v>-0.07451</v>
      </c>
      <c r="DV715" s="13" t="n">
        <v>-0.028421</v>
      </c>
      <c r="DW715" s="13" t="n">
        <v>0.061708</v>
      </c>
      <c r="DX715" s="13" t="n">
        <v>-0.023545</v>
      </c>
      <c r="DY715" s="13" t="n">
        <v>0.015868</v>
      </c>
      <c r="DZ715" s="13" t="n">
        <v>-0.039964</v>
      </c>
      <c r="EA715" s="13" t="n">
        <v>0.047113</v>
      </c>
      <c r="EB715" s="13" t="n">
        <v>-0.084736</v>
      </c>
      <c r="EC715" s="13" t="n">
        <v>-0.003415</v>
      </c>
      <c r="ED715" s="13" t="n">
        <v>-0.141596</v>
      </c>
      <c r="EE715" s="13" t="n">
        <v>-0.016339</v>
      </c>
      <c r="EF715" s="13" t="n">
        <v>0.004296</v>
      </c>
      <c r="EG715" s="13" t="n">
        <v>-0.138311</v>
      </c>
      <c r="EH715" s="13" t="n">
        <v>-0.045222</v>
      </c>
      <c r="EI715" s="13" t="n">
        <v>-0.046504</v>
      </c>
      <c r="EJ715" s="13" t="n">
        <v>0.116767</v>
      </c>
      <c r="EK715" s="13" t="n">
        <v>-0.030875</v>
      </c>
      <c r="EL715" s="13" t="n">
        <v>-0.092886</v>
      </c>
      <c r="EM715" s="13" t="n">
        <v>0.038196</v>
      </c>
      <c r="EN715" s="13" t="n">
        <v>0.031364</v>
      </c>
      <c r="EO715" s="13" t="n">
        <v>-0.050589</v>
      </c>
      <c r="EP715" s="13" t="n">
        <v>0.12749</v>
      </c>
      <c r="EQ715" s="13" t="n">
        <v>-0.008377</v>
      </c>
      <c r="ER715" s="13" t="n">
        <v>-0.018392</v>
      </c>
      <c r="ES715" s="13" t="n">
        <v>-0.031244</v>
      </c>
      <c r="ET715" s="13" t="n">
        <v>0.024876</v>
      </c>
      <c r="EU715" s="13" t="n">
        <v>0.074528</v>
      </c>
      <c r="EV715" s="13" t="n">
        <v>0.058153</v>
      </c>
      <c r="EW715" s="13" t="n">
        <v>-0.055866</v>
      </c>
      <c r="EX715" s="13" t="n">
        <v>-0.061774</v>
      </c>
      <c r="EY715" s="13" t="n">
        <v>-0.07758</v>
      </c>
      <c r="EZ715" s="13" t="n">
        <v>0.128905</v>
      </c>
      <c r="FA715" s="13" t="n">
        <v>0.115622</v>
      </c>
      <c r="FB715" s="13" t="n">
        <v>-0.04519</v>
      </c>
      <c r="FC715" s="13" t="n">
        <v>0.029184</v>
      </c>
      <c r="FD715" s="13" t="n">
        <v>0.003445</v>
      </c>
      <c r="FE715" s="13" t="n">
        <v>-0.066565</v>
      </c>
      <c r="FF715" s="13" t="n">
        <v>0.07274</v>
      </c>
      <c r="FG715" s="13" t="n">
        <v>0.026772</v>
      </c>
      <c r="FH715" s="13" t="n">
        <v>0.068904</v>
      </c>
      <c r="FI715" s="13" t="n">
        <v>-0.001826</v>
      </c>
      <c r="FJ715" s="13" t="n">
        <v>0.034451</v>
      </c>
      <c r="FK715" s="13" t="n">
        <v>-0.012354</v>
      </c>
      <c r="FL715" s="13" t="n">
        <v>0.129517</v>
      </c>
      <c r="FM715" s="13" t="n">
        <v>-0.079792</v>
      </c>
      <c r="FN715" s="13" t="n">
        <v>0.048261</v>
      </c>
      <c r="FO715" s="13" t="n">
        <v>-0.057773</v>
      </c>
      <c r="FP715" s="13" t="n">
        <v>-0.075988</v>
      </c>
    </row>
    <row r="716" customFormat="false" ht="15" hidden="false" customHeight="false" outlineLevel="0" collapsed="false">
      <c r="B716" s="8" t="str">
        <f aca="false">Deals!B716</f>
        <v>Custom Truck One Source, Inc.</v>
      </c>
      <c r="C716" s="12" t="n">
        <v>1</v>
      </c>
      <c r="D716" s="13" t="n">
        <v>0.034113</v>
      </c>
      <c r="E716" s="13" t="n">
        <v>-0.102733</v>
      </c>
      <c r="F716" s="13" t="n">
        <v>-0.181723</v>
      </c>
      <c r="G716" s="13" t="n">
        <v>0.100128</v>
      </c>
      <c r="H716" s="13" t="n">
        <v>0.088681</v>
      </c>
      <c r="I716" s="13" t="n">
        <v>-0.030011</v>
      </c>
      <c r="J716" s="13" t="n">
        <v>-0.169061</v>
      </c>
      <c r="K716" s="13" t="n">
        <v>0.06383</v>
      </c>
      <c r="L716" s="13" t="n">
        <v>0.0275</v>
      </c>
      <c r="M716" s="13" t="n">
        <v>-0.043796</v>
      </c>
      <c r="N716" s="13" t="n">
        <v>0.06743</v>
      </c>
      <c r="O716" s="13" t="n">
        <v>-0.216925</v>
      </c>
      <c r="P716" s="13" t="n">
        <v>-0.092846</v>
      </c>
      <c r="Q716" s="13" t="n">
        <v>-0.060403</v>
      </c>
      <c r="R716" s="13" t="n">
        <v>0.105357</v>
      </c>
      <c r="S716" s="13" t="n">
        <v>0.063005</v>
      </c>
      <c r="T716" s="13" t="n">
        <v>-0.113982</v>
      </c>
      <c r="U716" s="13" t="n">
        <v>0.188679</v>
      </c>
      <c r="V716" s="13" t="n">
        <v>-0.012987</v>
      </c>
      <c r="W716" s="13" t="n">
        <v>-0.076023</v>
      </c>
      <c r="X716" s="13" t="n">
        <v>0.120253</v>
      </c>
      <c r="Y716" s="13" t="n">
        <v>0.022599</v>
      </c>
      <c r="Z716" s="13" t="n">
        <v>-0.062155</v>
      </c>
      <c r="AA716" s="13" t="n">
        <v>-0.07511</v>
      </c>
      <c r="AB716" s="13" t="n">
        <v>0.025478</v>
      </c>
      <c r="AC716" s="13" t="n">
        <v>0.046584</v>
      </c>
      <c r="AD716" s="13" t="n">
        <v>0.026706</v>
      </c>
      <c r="AE716" s="13" t="n">
        <v>-0.030347</v>
      </c>
      <c r="AF716" s="13" t="n">
        <v>-0.076006</v>
      </c>
      <c r="AG716" s="13" t="n">
        <v>-0.069355</v>
      </c>
      <c r="AH716" s="13" t="n">
        <v>0.006932</v>
      </c>
      <c r="AI716" s="13" t="n">
        <v>0.063683</v>
      </c>
      <c r="AJ716" s="13" t="n">
        <v>0.058252</v>
      </c>
      <c r="AK716" s="13" t="n">
        <v>-0.018349</v>
      </c>
      <c r="AL716" s="13" t="n">
        <v>-0.093458</v>
      </c>
      <c r="AM716" s="13" t="n">
        <v>-0.142612</v>
      </c>
      <c r="AN716" s="13" t="n">
        <v>-0.044088</v>
      </c>
      <c r="AO716" s="13" t="n">
        <v>-0.08805</v>
      </c>
      <c r="AP716" s="13" t="n">
        <v>0.151724</v>
      </c>
      <c r="AQ716" s="13" t="n">
        <v>-0.181637</v>
      </c>
      <c r="AR716" s="13" t="n">
        <v>-0.158537</v>
      </c>
      <c r="AS716" s="13" t="n">
        <v>0.185507</v>
      </c>
      <c r="AT716" s="13" t="n">
        <v>0.462103</v>
      </c>
      <c r="AU716" s="13" t="n">
        <v>-0.195652</v>
      </c>
      <c r="AV716" s="13" t="n">
        <v>0.058212</v>
      </c>
      <c r="AW716" s="13" t="n">
        <v>-0.129666</v>
      </c>
      <c r="AX716" s="13" t="n">
        <v>-0.047404</v>
      </c>
      <c r="BM716" s="13" t="n">
        <v>0.018956</v>
      </c>
      <c r="BN716" s="13" t="n">
        <v>0.083779</v>
      </c>
      <c r="BO716" s="13" t="n">
        <v>-0.103342</v>
      </c>
      <c r="BP716" s="13" t="n">
        <v>0.025586</v>
      </c>
      <c r="BQ716" s="13" t="n">
        <v>-0.056338</v>
      </c>
      <c r="BR716" s="13" t="n">
        <v>0.018208</v>
      </c>
      <c r="BS716" s="13" t="n">
        <v>-0.08429</v>
      </c>
      <c r="BT716" s="13" t="n">
        <v>-0.067665</v>
      </c>
      <c r="BU716" s="13" t="n">
        <v>-0.158681</v>
      </c>
      <c r="BV716" s="13" t="n">
        <v>-0.015223</v>
      </c>
      <c r="BW716" s="13" t="n">
        <v>0.008697</v>
      </c>
      <c r="BX716" s="13" t="n">
        <v>-0.161376</v>
      </c>
      <c r="BY716" s="13" t="n">
        <v>-0.055295</v>
      </c>
      <c r="BZ716" s="13" t="n">
        <v>-0.065598</v>
      </c>
      <c r="CA716" s="13" t="n">
        <v>0.149652</v>
      </c>
      <c r="CB716" s="13" t="n">
        <v>0.036347</v>
      </c>
      <c r="CC716" s="13" t="n">
        <v>-0.129015</v>
      </c>
      <c r="CD716" s="13" t="n">
        <v>0.033099</v>
      </c>
      <c r="CE716" s="13" t="n">
        <v>-0.060405</v>
      </c>
      <c r="CF716" s="13" t="n">
        <v>-0.065045</v>
      </c>
      <c r="CG716" s="13" t="n">
        <v>0.154106</v>
      </c>
      <c r="CH716" s="13" t="n">
        <v>-0.040771</v>
      </c>
      <c r="CI716" s="13" t="n">
        <v>-0.103145</v>
      </c>
      <c r="CJ716" s="13" t="n">
        <v>0.01904</v>
      </c>
      <c r="CK716" s="13" t="n">
        <v>0.045464</v>
      </c>
      <c r="CL716" s="13" t="n">
        <v>0.07288</v>
      </c>
      <c r="CM716" s="13" t="n">
        <v>0.023517</v>
      </c>
      <c r="CN716" s="13" t="n">
        <v>-0.116052</v>
      </c>
      <c r="CO716" s="13" t="n">
        <v>-0.083019</v>
      </c>
      <c r="CP716" s="13" t="n">
        <v>-0.097033</v>
      </c>
      <c r="CQ716" s="13" t="n">
        <v>0.049912</v>
      </c>
      <c r="CR716" s="13" t="n">
        <v>0.150898</v>
      </c>
      <c r="CS716" s="13" t="n">
        <v>0.006965</v>
      </c>
      <c r="CT716" s="13" t="n">
        <v>0.099101</v>
      </c>
      <c r="CU716" s="13" t="n">
        <v>-0.030177</v>
      </c>
      <c r="CV716" s="13" t="n">
        <v>-0.124977</v>
      </c>
      <c r="CW716" s="13" t="n">
        <v>0.073358</v>
      </c>
      <c r="CX716" s="13" t="n">
        <v>-0.041906</v>
      </c>
      <c r="CY716" s="13" t="n">
        <v>0.114197</v>
      </c>
      <c r="CZ716" s="13" t="n">
        <v>-0.021811</v>
      </c>
      <c r="DA716" s="13" t="n">
        <v>0.030587</v>
      </c>
      <c r="DB716" s="13" t="n">
        <v>0.047145</v>
      </c>
      <c r="DC716" s="13" t="n">
        <v>0.115239</v>
      </c>
      <c r="DD716" s="13" t="n">
        <v>-0.061979</v>
      </c>
      <c r="DE716" s="13" t="n">
        <v>0.016076</v>
      </c>
      <c r="DF716" s="13" t="n">
        <v>-0.066187</v>
      </c>
      <c r="DG716" s="13" t="n">
        <v>-0.139327</v>
      </c>
      <c r="DV716" s="13" t="n">
        <v>0.011387</v>
      </c>
      <c r="DW716" s="13" t="n">
        <v>0.070936</v>
      </c>
      <c r="DX716" s="13" t="n">
        <v>-0.104703</v>
      </c>
      <c r="DY716" s="13" t="n">
        <v>0.017921</v>
      </c>
      <c r="DZ716" s="13" t="n">
        <v>-0.072222</v>
      </c>
      <c r="EA716" s="13" t="n">
        <v>-0.016606</v>
      </c>
      <c r="EB716" s="13" t="n">
        <v>-0.11212</v>
      </c>
      <c r="EC716" s="13" t="n">
        <v>-0.094973</v>
      </c>
      <c r="ED716" s="13" t="n">
        <v>-0.138658</v>
      </c>
      <c r="EE716" s="13" t="n">
        <v>-0.029596</v>
      </c>
      <c r="EF716" s="13" t="n">
        <v>0.039724</v>
      </c>
      <c r="EG716" s="13" t="n">
        <v>-0.185483</v>
      </c>
      <c r="EH716" s="13" t="n">
        <v>-0.085558</v>
      </c>
      <c r="EI716" s="13" t="n">
        <v>-0.034031</v>
      </c>
      <c r="EJ716" s="13" t="n">
        <v>0.106342</v>
      </c>
      <c r="EK716" s="13" t="n">
        <v>0.064099</v>
      </c>
      <c r="EL716" s="13" t="n">
        <v>-0.127659</v>
      </c>
      <c r="EM716" s="13" t="n">
        <v>0.015749</v>
      </c>
      <c r="EN716" s="13" t="n">
        <v>-0.055527</v>
      </c>
      <c r="EO716" s="13" t="n">
        <v>-0.057586</v>
      </c>
      <c r="EP716" s="13" t="n">
        <v>0.164074</v>
      </c>
      <c r="EQ716" s="13" t="n">
        <v>-0.054561</v>
      </c>
      <c r="ER716" s="13" t="n">
        <v>-0.11631</v>
      </c>
      <c r="ES716" s="13" t="n">
        <v>-0.010131</v>
      </c>
      <c r="ET716" s="13" t="n">
        <v>0.044679</v>
      </c>
      <c r="EU716" s="13" t="n">
        <v>0.013592</v>
      </c>
      <c r="EV716" s="13" t="n">
        <v>-0.009781</v>
      </c>
      <c r="EW716" s="13" t="n">
        <v>-0.080373</v>
      </c>
      <c r="EX716" s="13" t="n">
        <v>-0.096684</v>
      </c>
      <c r="EY716" s="13" t="n">
        <v>-0.081711</v>
      </c>
      <c r="EZ716" s="13" t="n">
        <v>0.057956</v>
      </c>
      <c r="FA716" s="13" t="n">
        <v>0.096736</v>
      </c>
      <c r="FB716" s="13" t="n">
        <v>-0.043898</v>
      </c>
      <c r="FC716" s="13" t="n">
        <v>0.07111</v>
      </c>
      <c r="FD716" s="13" t="n">
        <v>-0.016705</v>
      </c>
      <c r="FE716" s="13" t="n">
        <v>-0.069768</v>
      </c>
      <c r="FF716" s="13" t="n">
        <v>0.008716</v>
      </c>
      <c r="FG716" s="13" t="n">
        <v>-0.066445</v>
      </c>
      <c r="FH716" s="13" t="n">
        <v>0.056494</v>
      </c>
      <c r="FI716" s="13" t="n">
        <v>-0.061303</v>
      </c>
      <c r="FJ716" s="13" t="n">
        <v>0.005118</v>
      </c>
      <c r="FK716" s="13" t="n">
        <v>0.023625</v>
      </c>
      <c r="FL716" s="13" t="n">
        <v>0.042316</v>
      </c>
      <c r="FM716" s="13" t="n">
        <v>0.04149</v>
      </c>
      <c r="FN716" s="13" t="n">
        <v>0.032226</v>
      </c>
      <c r="FO716" s="13" t="n">
        <v>-0.102208</v>
      </c>
      <c r="FP716" s="13" t="n">
        <v>-0.125848</v>
      </c>
    </row>
    <row r="717" customFormat="false" ht="15" hidden="false" customHeight="false" outlineLevel="0" collapsed="false">
      <c r="B717" s="8" t="str">
        <f aca="false">Deals!B717</f>
        <v>McGRATH RENTCORP</v>
      </c>
      <c r="C717" s="12" t="n">
        <v>1</v>
      </c>
      <c r="D717" s="13" t="n">
        <v>-0.048524</v>
      </c>
      <c r="E717" s="13" t="n">
        <v>-0.033284</v>
      </c>
      <c r="F717" s="13" t="n">
        <v>-0.110176</v>
      </c>
      <c r="G717" s="13" t="n">
        <v>0.031098</v>
      </c>
      <c r="H717" s="13" t="n">
        <v>0.008687</v>
      </c>
      <c r="I717" s="13" t="n">
        <v>0.071528</v>
      </c>
      <c r="J717" s="13" t="n">
        <v>0.038292</v>
      </c>
      <c r="K717" s="13" t="n">
        <v>-0.045041</v>
      </c>
      <c r="L717" s="13" t="n">
        <v>0.066527</v>
      </c>
      <c r="M717" s="13" t="n">
        <v>0.045522</v>
      </c>
      <c r="N717" s="13" t="n">
        <v>-0.012532</v>
      </c>
      <c r="O717" s="13" t="n">
        <v>-0.014977</v>
      </c>
      <c r="P717" s="13" t="n">
        <v>-0.075538</v>
      </c>
      <c r="Q717" s="13" t="n">
        <v>0.115987</v>
      </c>
      <c r="R717" s="13" t="n">
        <v>0.001897</v>
      </c>
      <c r="S717" s="13" t="n">
        <v>-0.007809</v>
      </c>
      <c r="T717" s="13" t="n">
        <v>0.126938</v>
      </c>
      <c r="U717" s="13" t="n">
        <v>0.043275</v>
      </c>
      <c r="V717" s="13" t="n">
        <v>0.006319</v>
      </c>
      <c r="W717" s="13" t="n">
        <v>0.01271</v>
      </c>
      <c r="X717" s="13" t="n">
        <v>0.033153</v>
      </c>
      <c r="Y717" s="13" t="n">
        <v>-0.092668</v>
      </c>
      <c r="Z717" s="13" t="n">
        <v>-0.042493</v>
      </c>
      <c r="AA717" s="13" t="n">
        <v>-0.000788</v>
      </c>
      <c r="AB717" s="13" t="n">
        <v>0.041324</v>
      </c>
      <c r="AC717" s="13" t="n">
        <v>0.047199</v>
      </c>
      <c r="AD717" s="13" t="n">
        <v>0.048973</v>
      </c>
      <c r="AE717" s="13" t="n">
        <v>-0.008506</v>
      </c>
      <c r="AF717" s="13" t="n">
        <v>0.00823</v>
      </c>
      <c r="AG717" s="13" t="n">
        <v>0.010835</v>
      </c>
      <c r="AH717" s="13" t="n">
        <v>0.17632</v>
      </c>
      <c r="AI717" s="13" t="n">
        <v>-0.03884</v>
      </c>
      <c r="AJ717" s="13" t="n">
        <v>0.062772</v>
      </c>
      <c r="AK717" s="13" t="n">
        <v>0.020685</v>
      </c>
      <c r="AL717" s="13" t="n">
        <v>-0.08132</v>
      </c>
      <c r="AM717" s="13" t="n">
        <v>0.03247</v>
      </c>
      <c r="AN717" s="13" t="n">
        <v>-0.016085</v>
      </c>
      <c r="AO717" s="13" t="n">
        <v>0.096359</v>
      </c>
      <c r="AP717" s="13" t="n">
        <v>0.002008</v>
      </c>
      <c r="AQ717" s="13" t="n">
        <v>0.012156</v>
      </c>
      <c r="AR717" s="13" t="n">
        <v>-0.00881</v>
      </c>
      <c r="AS717" s="13" t="n">
        <v>0.132864</v>
      </c>
      <c r="AT717" s="13" t="n">
        <v>-0.092084</v>
      </c>
      <c r="AU717" s="13" t="n">
        <v>0.027376</v>
      </c>
      <c r="AV717" s="13" t="n">
        <v>-0.087184</v>
      </c>
      <c r="AW717" s="13" t="n">
        <v>-0.07152</v>
      </c>
      <c r="BM717" s="13" t="n">
        <v>0.035313</v>
      </c>
      <c r="BN717" s="13" t="n">
        <v>-0.028278</v>
      </c>
      <c r="BO717" s="13" t="n">
        <v>0.024312</v>
      </c>
      <c r="BP717" s="13" t="n">
        <v>-0.041121</v>
      </c>
      <c r="BQ717" s="13" t="n">
        <v>0.023534</v>
      </c>
      <c r="BR717" s="13" t="n">
        <v>-0.034555</v>
      </c>
      <c r="BS717" s="13" t="n">
        <v>0.001539</v>
      </c>
      <c r="BT717" s="13" t="n">
        <v>-0.116597</v>
      </c>
      <c r="BU717" s="13" t="n">
        <v>0.020508</v>
      </c>
      <c r="BV717" s="13" t="n">
        <v>0.022185</v>
      </c>
      <c r="BW717" s="13" t="n">
        <v>-0.119564</v>
      </c>
      <c r="BX717" s="13" t="n">
        <v>-0.028738</v>
      </c>
      <c r="BY717" s="13" t="n">
        <v>-0.063921</v>
      </c>
      <c r="BZ717" s="13" t="n">
        <v>0.135102</v>
      </c>
      <c r="CA717" s="13" t="n">
        <v>-0.007929</v>
      </c>
      <c r="CB717" s="13" t="n">
        <v>-0.088004</v>
      </c>
      <c r="CC717" s="13" t="n">
        <v>0.092762</v>
      </c>
      <c r="CD717" s="13" t="n">
        <v>-0.018141</v>
      </c>
      <c r="CE717" s="13" t="n">
        <v>-0.073757</v>
      </c>
      <c r="CF717" s="13" t="n">
        <v>0.160132</v>
      </c>
      <c r="CG717" s="13" t="n">
        <v>-0.029084</v>
      </c>
      <c r="CH717" s="13" t="n">
        <v>-0.030294</v>
      </c>
      <c r="CI717" s="13" t="n">
        <v>0.000974</v>
      </c>
      <c r="CJ717" s="13" t="n">
        <v>0.034374</v>
      </c>
      <c r="CK717" s="13" t="n">
        <v>0.071376</v>
      </c>
      <c r="CL717" s="13" t="n">
        <v>0.055658</v>
      </c>
      <c r="CM717" s="13" t="n">
        <v>-0.070227</v>
      </c>
      <c r="CN717" s="13" t="n">
        <v>-0.055895</v>
      </c>
      <c r="CO717" s="13" t="n">
        <v>-0.076043</v>
      </c>
      <c r="CP717" s="13" t="n">
        <v>0.090818</v>
      </c>
      <c r="CQ717" s="13" t="n">
        <v>0.141331</v>
      </c>
      <c r="CR717" s="13" t="n">
        <v>-0.03884</v>
      </c>
      <c r="CS717" s="13" t="n">
        <v>0.062772</v>
      </c>
      <c r="CT717" s="13" t="n">
        <v>0.020685</v>
      </c>
      <c r="CU717" s="13" t="n">
        <v>-0.08132</v>
      </c>
      <c r="CV717" s="13" t="n">
        <v>0.03247</v>
      </c>
      <c r="CW717" s="13" t="n">
        <v>-0.016085</v>
      </c>
      <c r="CX717" s="13" t="n">
        <v>0.096359</v>
      </c>
      <c r="CY717" s="13" t="n">
        <v>0.002008</v>
      </c>
      <c r="CZ717" s="13" t="n">
        <v>0.012156</v>
      </c>
      <c r="DA717" s="13" t="n">
        <v>-0.00881</v>
      </c>
      <c r="DB717" s="13" t="n">
        <v>0.132864</v>
      </c>
      <c r="DC717" s="13" t="n">
        <v>-0.092084</v>
      </c>
      <c r="DD717" s="13" t="n">
        <v>0.027376</v>
      </c>
      <c r="DE717" s="13" t="n">
        <v>-0.087184</v>
      </c>
      <c r="DF717" s="13" t="n">
        <v>-0.07152</v>
      </c>
      <c r="DV717" s="13" t="n">
        <v>0.032572</v>
      </c>
      <c r="DW717" s="13" t="n">
        <v>-0.030216</v>
      </c>
      <c r="DX717" s="13" t="n">
        <v>0.020798</v>
      </c>
      <c r="DY717" s="13" t="n">
        <v>-0.040113</v>
      </c>
      <c r="DZ717" s="13" t="n">
        <v>0.024885</v>
      </c>
      <c r="EA717" s="13" t="n">
        <v>-0.052054</v>
      </c>
      <c r="EB717" s="13" t="n">
        <v>0.002106</v>
      </c>
      <c r="EC717" s="13" t="n">
        <v>-0.122474</v>
      </c>
      <c r="ED717" s="13" t="n">
        <v>0.004163</v>
      </c>
      <c r="EE717" s="13" t="n">
        <v>0.029007</v>
      </c>
      <c r="EF717" s="13" t="n">
        <v>-0.150847</v>
      </c>
      <c r="EG717" s="13" t="n">
        <v>-0.038851</v>
      </c>
      <c r="EH717" s="13" t="n">
        <v>-0.043457</v>
      </c>
      <c r="EI717" s="13" t="n">
        <v>0.133239</v>
      </c>
      <c r="EJ717" s="13" t="n">
        <v>0.00337</v>
      </c>
      <c r="EK717" s="13" t="n">
        <v>-0.088268</v>
      </c>
      <c r="EL717" s="13" t="n">
        <v>0.09263</v>
      </c>
      <c r="EM717" s="13" t="n">
        <v>-0.008961</v>
      </c>
      <c r="EN717" s="13" t="n">
        <v>-0.073196</v>
      </c>
      <c r="EO717" s="13" t="n">
        <v>0.179925</v>
      </c>
      <c r="EP717" s="13" t="n">
        <v>-0.037455</v>
      </c>
      <c r="EQ717" s="13" t="n">
        <v>-0.045087</v>
      </c>
      <c r="ER717" s="13" t="n">
        <v>-0.007067</v>
      </c>
      <c r="ES717" s="13" t="n">
        <v>0.026671</v>
      </c>
      <c r="ET717" s="13" t="n">
        <v>0.081708</v>
      </c>
      <c r="EU717" s="13" t="n">
        <v>0.048745</v>
      </c>
      <c r="EV717" s="13" t="n">
        <v>-0.067184</v>
      </c>
      <c r="EW717" s="13" t="n">
        <v>-0.056578</v>
      </c>
      <c r="EX717" s="13" t="n">
        <v>-0.086289</v>
      </c>
      <c r="EY717" s="13" t="n">
        <v>0.096397</v>
      </c>
      <c r="EZ717" s="13" t="n">
        <v>0.143956</v>
      </c>
      <c r="FA717" s="13" t="n">
        <v>-0.055801</v>
      </c>
      <c r="FB717" s="13" t="n">
        <v>0.059786</v>
      </c>
      <c r="FC717" s="13" t="n">
        <v>0.003677</v>
      </c>
      <c r="FD717" s="13" t="n">
        <v>-0.079926</v>
      </c>
      <c r="FE717" s="13" t="n">
        <v>0.024106</v>
      </c>
      <c r="FF717" s="13" t="n">
        <v>-0.027662</v>
      </c>
      <c r="FG717" s="13" t="n">
        <v>0.104449</v>
      </c>
      <c r="FH717" s="13" t="n">
        <v>-0.005668</v>
      </c>
      <c r="FI717" s="13" t="n">
        <v>0.005186</v>
      </c>
      <c r="FJ717" s="13" t="n">
        <v>-0.005121</v>
      </c>
      <c r="FK717" s="13" t="n">
        <v>0.118651</v>
      </c>
      <c r="FL717" s="13" t="n">
        <v>-0.083389</v>
      </c>
      <c r="FM717" s="13" t="n">
        <v>0.025358</v>
      </c>
      <c r="FN717" s="13" t="n">
        <v>-0.082682</v>
      </c>
      <c r="FO717" s="13" t="n">
        <v>-0.0774</v>
      </c>
    </row>
    <row r="718" customFormat="false" ht="15" hidden="false" customHeight="false" outlineLevel="0" collapsed="false">
      <c r="B718" s="8" t="str">
        <f aca="false">Deals!B718</f>
        <v>Outdoor Holding Company</v>
      </c>
      <c r="C718" s="12" t="n">
        <v>1</v>
      </c>
      <c r="D718" s="13" t="n">
        <v>0.427114</v>
      </c>
      <c r="E718" s="13" t="n">
        <v>-0.308478</v>
      </c>
      <c r="F718" s="13" t="n">
        <v>0.085672</v>
      </c>
      <c r="G718" s="13" t="n">
        <v>-0.163265</v>
      </c>
      <c r="H718" s="13" t="n">
        <v>-0.017886</v>
      </c>
      <c r="I718" s="13" t="n">
        <v>0.02649</v>
      </c>
      <c r="J718" s="13" t="n">
        <v>-0.120968</v>
      </c>
      <c r="K718" s="13" t="n">
        <v>-0.148624</v>
      </c>
      <c r="L718" s="13" t="n">
        <v>0.015086</v>
      </c>
      <c r="M718" s="13" t="n">
        <v>0.019108</v>
      </c>
      <c r="N718" s="13" t="n">
        <v>-0.15625</v>
      </c>
      <c r="O718" s="13" t="n">
        <v>0.091358</v>
      </c>
      <c r="P718" s="13" t="n">
        <v>-0.128959</v>
      </c>
      <c r="Q718" s="13" t="n">
        <v>0.267532</v>
      </c>
      <c r="R718" s="13" t="n">
        <v>-0.219262</v>
      </c>
      <c r="S718" s="13" t="n">
        <v>-0.230971</v>
      </c>
      <c r="T718" s="13" t="n">
        <v>0.109215</v>
      </c>
      <c r="U718" s="13" t="n">
        <v>-0.341538</v>
      </c>
      <c r="V718" s="13" t="n">
        <v>-0.191589</v>
      </c>
      <c r="W718" s="13" t="n">
        <v>0.433526</v>
      </c>
      <c r="X718" s="13" t="n">
        <v>-0.21371</v>
      </c>
      <c r="Y718" s="13" t="n">
        <v>0.010256</v>
      </c>
      <c r="Z718" s="13" t="n">
        <v>0</v>
      </c>
      <c r="AA718" s="13" t="n">
        <v>-0.106599</v>
      </c>
      <c r="AB718" s="13" t="n">
        <v>0.210227</v>
      </c>
      <c r="AC718" s="13" t="n">
        <v>-0.023474</v>
      </c>
      <c r="AD718" s="13" t="n">
        <v>0.100962</v>
      </c>
      <c r="AE718" s="13" t="n">
        <v>-0.117904</v>
      </c>
      <c r="AF718" s="13" t="n">
        <v>0.440594</v>
      </c>
      <c r="AG718" s="13" t="n">
        <v>-0.298969</v>
      </c>
      <c r="AH718" s="13" t="n">
        <v>0.029412</v>
      </c>
      <c r="AI718" s="13" t="n">
        <v>0.033333</v>
      </c>
      <c r="AJ718" s="13" t="n">
        <v>0.096774</v>
      </c>
      <c r="AK718" s="13" t="n">
        <v>0.155462</v>
      </c>
      <c r="AL718" s="13" t="n">
        <v>-0.076364</v>
      </c>
      <c r="AM718" s="13" t="n">
        <v>0.062992</v>
      </c>
      <c r="AN718" s="13" t="n">
        <v>-0.377778</v>
      </c>
      <c r="AO718" s="13" t="n">
        <v>0.083333</v>
      </c>
      <c r="AP718" s="13" t="n">
        <v>-0.126374</v>
      </c>
      <c r="AQ718" s="13" t="n">
        <v>-0.100629</v>
      </c>
      <c r="AR718" s="13" t="n">
        <v>-0.244755</v>
      </c>
      <c r="AS718" s="13" t="n">
        <v>0.148148</v>
      </c>
      <c r="AT718" s="13" t="n">
        <v>-0.112903</v>
      </c>
      <c r="AU718" s="13" t="n">
        <v>0.590909</v>
      </c>
      <c r="AV718" s="13" t="n">
        <v>-0.085714</v>
      </c>
      <c r="AW718" s="13" t="n">
        <v>-0.1375</v>
      </c>
      <c r="BM718" s="13" t="n">
        <v>0.083779</v>
      </c>
      <c r="BN718" s="13" t="n">
        <v>-0.103342</v>
      </c>
      <c r="BO718" s="13" t="n">
        <v>0.025586</v>
      </c>
      <c r="BP718" s="13" t="n">
        <v>-0.056338</v>
      </c>
      <c r="BQ718" s="13" t="n">
        <v>0.018208</v>
      </c>
      <c r="BR718" s="13" t="n">
        <v>-0.08429</v>
      </c>
      <c r="BS718" s="13" t="n">
        <v>-0.067665</v>
      </c>
      <c r="BT718" s="13" t="n">
        <v>-0.158681</v>
      </c>
      <c r="BU718" s="13" t="n">
        <v>-0.015223</v>
      </c>
      <c r="BV718" s="13" t="n">
        <v>0.008697</v>
      </c>
      <c r="BW718" s="13" t="n">
        <v>-0.161376</v>
      </c>
      <c r="BX718" s="13" t="n">
        <v>-0.055295</v>
      </c>
      <c r="BY718" s="13" t="n">
        <v>-0.065598</v>
      </c>
      <c r="BZ718" s="13" t="n">
        <v>0.149652</v>
      </c>
      <c r="CA718" s="13" t="n">
        <v>0.036347</v>
      </c>
      <c r="CB718" s="13" t="n">
        <v>-0.129015</v>
      </c>
      <c r="CC718" s="13" t="n">
        <v>0.033099</v>
      </c>
      <c r="CD718" s="13" t="n">
        <v>-0.060405</v>
      </c>
      <c r="CE718" s="13" t="n">
        <v>-0.065045</v>
      </c>
      <c r="CF718" s="13" t="n">
        <v>0.154106</v>
      </c>
      <c r="CG718" s="13" t="n">
        <v>-0.040771</v>
      </c>
      <c r="CH718" s="13" t="n">
        <v>-0.103145</v>
      </c>
      <c r="CI718" s="13" t="n">
        <v>0.01904</v>
      </c>
      <c r="CJ718" s="13" t="n">
        <v>0.045464</v>
      </c>
      <c r="CK718" s="13" t="n">
        <v>0.07288</v>
      </c>
      <c r="CL718" s="13" t="n">
        <v>0.023517</v>
      </c>
      <c r="CM718" s="13" t="n">
        <v>-0.116052</v>
      </c>
      <c r="CN718" s="13" t="n">
        <v>-0.083019</v>
      </c>
      <c r="CO718" s="13" t="n">
        <v>-0.097033</v>
      </c>
      <c r="CP718" s="13" t="n">
        <v>0.049912</v>
      </c>
      <c r="CQ718" s="13" t="n">
        <v>0.150898</v>
      </c>
      <c r="CR718" s="13" t="n">
        <v>0.006965</v>
      </c>
      <c r="CS718" s="13" t="n">
        <v>0.099101</v>
      </c>
      <c r="CT718" s="13" t="n">
        <v>-0.030177</v>
      </c>
      <c r="CU718" s="13" t="n">
        <v>-0.124977</v>
      </c>
      <c r="CV718" s="13" t="n">
        <v>0.073358</v>
      </c>
      <c r="CW718" s="13" t="n">
        <v>-0.041906</v>
      </c>
      <c r="CX718" s="13" t="n">
        <v>0.114197</v>
      </c>
      <c r="CY718" s="13" t="n">
        <v>-0.021811</v>
      </c>
      <c r="CZ718" s="13" t="n">
        <v>0.030587</v>
      </c>
      <c r="DA718" s="13" t="n">
        <v>0.047145</v>
      </c>
      <c r="DB718" s="13" t="n">
        <v>0.115239</v>
      </c>
      <c r="DC718" s="13" t="n">
        <v>-0.061979</v>
      </c>
      <c r="DD718" s="13" t="n">
        <v>0.016076</v>
      </c>
      <c r="DE718" s="13" t="n">
        <v>-0.066187</v>
      </c>
      <c r="DF718" s="13" t="n">
        <v>-0.139327</v>
      </c>
      <c r="DV718" s="13" t="n">
        <v>0.070936</v>
      </c>
      <c r="DW718" s="13" t="n">
        <v>-0.104703</v>
      </c>
      <c r="DX718" s="13" t="n">
        <v>0.017921</v>
      </c>
      <c r="DY718" s="13" t="n">
        <v>-0.072222</v>
      </c>
      <c r="DZ718" s="13" t="n">
        <v>-0.016606</v>
      </c>
      <c r="EA718" s="13" t="n">
        <v>-0.11212</v>
      </c>
      <c r="EB718" s="13" t="n">
        <v>-0.094973</v>
      </c>
      <c r="EC718" s="13" t="n">
        <v>-0.138658</v>
      </c>
      <c r="ED718" s="13" t="n">
        <v>-0.029596</v>
      </c>
      <c r="EE718" s="13" t="n">
        <v>0.039724</v>
      </c>
      <c r="EF718" s="13" t="n">
        <v>-0.185483</v>
      </c>
      <c r="EG718" s="13" t="n">
        <v>-0.085558</v>
      </c>
      <c r="EH718" s="13" t="n">
        <v>-0.034031</v>
      </c>
      <c r="EI718" s="13" t="n">
        <v>0.106342</v>
      </c>
      <c r="EJ718" s="13" t="n">
        <v>0.064099</v>
      </c>
      <c r="EK718" s="13" t="n">
        <v>-0.127659</v>
      </c>
      <c r="EL718" s="13" t="n">
        <v>0.015749</v>
      </c>
      <c r="EM718" s="13" t="n">
        <v>-0.055527</v>
      </c>
      <c r="EN718" s="13" t="n">
        <v>-0.057586</v>
      </c>
      <c r="EO718" s="13" t="n">
        <v>0.164074</v>
      </c>
      <c r="EP718" s="13" t="n">
        <v>-0.054561</v>
      </c>
      <c r="EQ718" s="13" t="n">
        <v>-0.11631</v>
      </c>
      <c r="ER718" s="13" t="n">
        <v>-0.010131</v>
      </c>
      <c r="ES718" s="13" t="n">
        <v>0.044679</v>
      </c>
      <c r="ET718" s="13" t="n">
        <v>0.013592</v>
      </c>
      <c r="EU718" s="13" t="n">
        <v>-0.009781</v>
      </c>
      <c r="EV718" s="13" t="n">
        <v>-0.080373</v>
      </c>
      <c r="EW718" s="13" t="n">
        <v>-0.096684</v>
      </c>
      <c r="EX718" s="13" t="n">
        <v>-0.081711</v>
      </c>
      <c r="EY718" s="13" t="n">
        <v>0.057956</v>
      </c>
      <c r="EZ718" s="13" t="n">
        <v>0.096736</v>
      </c>
      <c r="FA718" s="13" t="n">
        <v>-0.043898</v>
      </c>
      <c r="FB718" s="13" t="n">
        <v>0.07111</v>
      </c>
      <c r="FC718" s="13" t="n">
        <v>-0.016705</v>
      </c>
      <c r="FD718" s="13" t="n">
        <v>-0.069768</v>
      </c>
      <c r="FE718" s="13" t="n">
        <v>0.008716</v>
      </c>
      <c r="FF718" s="13" t="n">
        <v>-0.066445</v>
      </c>
      <c r="FG718" s="13" t="n">
        <v>0.056494</v>
      </c>
      <c r="FH718" s="13" t="n">
        <v>-0.061303</v>
      </c>
      <c r="FI718" s="13" t="n">
        <v>0.005118</v>
      </c>
      <c r="FJ718" s="13" t="n">
        <v>0.023625</v>
      </c>
      <c r="FK718" s="13" t="n">
        <v>0.042316</v>
      </c>
      <c r="FL718" s="13" t="n">
        <v>0.04149</v>
      </c>
      <c r="FM718" s="13" t="n">
        <v>0.032226</v>
      </c>
      <c r="FN718" s="13" t="n">
        <v>-0.102208</v>
      </c>
      <c r="FO718" s="13" t="n">
        <v>-0.125848</v>
      </c>
    </row>
    <row r="719" customFormat="false" ht="15" hidden="false" customHeight="false" outlineLevel="0" collapsed="false">
      <c r="B719" s="8" t="str">
        <f aca="false">Deals!B719</f>
        <v>Teledyne Technologies Inc</v>
      </c>
      <c r="C719" s="12" t="n">
        <v>1</v>
      </c>
      <c r="D719" s="13" t="n">
        <v>-0.001526</v>
      </c>
      <c r="E719" s="13" t="n">
        <v>0.081035</v>
      </c>
      <c r="F719" s="13" t="n">
        <v>0.023434</v>
      </c>
      <c r="G719" s="13" t="n">
        <v>-0.072942</v>
      </c>
      <c r="H719" s="13" t="n">
        <v>0.045719</v>
      </c>
      <c r="I719" s="13" t="n">
        <v>-0.075531</v>
      </c>
      <c r="J719" s="13" t="n">
        <v>0.052012</v>
      </c>
      <c r="K719" s="13" t="n">
        <v>-0.035386</v>
      </c>
      <c r="L719" s="13" t="n">
        <v>0.018864</v>
      </c>
      <c r="M719" s="13" t="n">
        <v>0.100727</v>
      </c>
      <c r="N719" s="13" t="n">
        <v>-0.086918</v>
      </c>
      <c r="O719" s="13" t="n">
        <v>-0.061175</v>
      </c>
      <c r="P719" s="13" t="n">
        <v>-0.074145</v>
      </c>
      <c r="Q719" s="13" t="n">
        <v>0.043427</v>
      </c>
      <c r="R719" s="13" t="n">
        <v>-0.058866</v>
      </c>
      <c r="S719" s="13" t="n">
        <v>-0.083858</v>
      </c>
      <c r="T719" s="13" t="n">
        <v>0.179305</v>
      </c>
      <c r="U719" s="13" t="n">
        <v>0.055581</v>
      </c>
      <c r="V719" s="13" t="n">
        <v>-0.04806</v>
      </c>
      <c r="W719" s="13" t="n">
        <v>0.060889</v>
      </c>
      <c r="X719" s="13" t="n">
        <v>0.013694</v>
      </c>
      <c r="Y719" s="13" t="n">
        <v>0.040203</v>
      </c>
      <c r="Z719" s="13" t="n">
        <v>-0.073677</v>
      </c>
      <c r="AA719" s="13" t="n">
        <v>-0.062138</v>
      </c>
      <c r="AB719" s="13" t="n">
        <v>0.05779</v>
      </c>
      <c r="AC719" s="13" t="n">
        <v>-0.064654</v>
      </c>
      <c r="AD719" s="13" t="n">
        <v>0.087821</v>
      </c>
      <c r="AE719" s="13" t="n">
        <v>-0.023237</v>
      </c>
      <c r="AF719" s="13" t="n">
        <v>-0.083191</v>
      </c>
      <c r="AG719" s="13" t="n">
        <v>0.075736</v>
      </c>
      <c r="AH719" s="13" t="n">
        <v>0.107529</v>
      </c>
      <c r="AI719" s="13" t="n">
        <v>-0.062336</v>
      </c>
      <c r="AJ719" s="13" t="n">
        <v>0.021029</v>
      </c>
      <c r="AK719" s="13" t="n">
        <v>0.004798</v>
      </c>
      <c r="AL719" s="13" t="n">
        <v>-0.111432</v>
      </c>
      <c r="AM719" s="13" t="n">
        <v>0.040553</v>
      </c>
      <c r="AN719" s="13" t="n">
        <v>-0.022597</v>
      </c>
      <c r="AO719" s="13" t="n">
        <v>0.087324</v>
      </c>
      <c r="AP719" s="13" t="n">
        <v>0.025933</v>
      </c>
      <c r="AQ719" s="13" t="n">
        <v>0.011229</v>
      </c>
      <c r="AR719" s="13" t="n">
        <v>0.040351</v>
      </c>
      <c r="AS719" s="13" t="n">
        <v>0.065756</v>
      </c>
      <c r="AT719" s="13" t="n">
        <v>-0.043544</v>
      </c>
      <c r="AU719" s="13" t="n">
        <v>0.101696</v>
      </c>
      <c r="AV719" s="13" t="n">
        <v>0.007216</v>
      </c>
      <c r="AW719" s="13" t="n">
        <v>-0.03361</v>
      </c>
      <c r="BM719" s="13" t="n">
        <v>0.05157</v>
      </c>
      <c r="BN719" s="13" t="n">
        <v>-0.008614</v>
      </c>
      <c r="BO719" s="13" t="n">
        <v>0.031631</v>
      </c>
      <c r="BP719" s="13" t="n">
        <v>-0.042971</v>
      </c>
      <c r="BQ719" s="13" t="n">
        <v>0.047924</v>
      </c>
      <c r="BR719" s="13" t="n">
        <v>-0.063866</v>
      </c>
      <c r="BS719" s="13" t="n">
        <v>0.003966</v>
      </c>
      <c r="BT719" s="13" t="n">
        <v>-0.127141</v>
      </c>
      <c r="BU719" s="13" t="n">
        <v>0.001103</v>
      </c>
      <c r="BV719" s="13" t="n">
        <v>0.001259</v>
      </c>
      <c r="BW719" s="13" t="n">
        <v>-0.107022</v>
      </c>
      <c r="BX719" s="13" t="n">
        <v>-0.028824</v>
      </c>
      <c r="BY719" s="13" t="n">
        <v>-0.072625</v>
      </c>
      <c r="BZ719" s="13" t="n">
        <v>0.130842</v>
      </c>
      <c r="CA719" s="13" t="n">
        <v>-0.025181</v>
      </c>
      <c r="CB719" s="13" t="n">
        <v>-0.091353</v>
      </c>
      <c r="CC719" s="13" t="n">
        <v>0.057844</v>
      </c>
      <c r="CD719" s="13" t="n">
        <v>0.043218</v>
      </c>
      <c r="CE719" s="13" t="n">
        <v>-0.053526</v>
      </c>
      <c r="CF719" s="13" t="n">
        <v>0.096917</v>
      </c>
      <c r="CG719" s="13" t="n">
        <v>-0.024248</v>
      </c>
      <c r="CH719" s="13" t="n">
        <v>0.012549</v>
      </c>
      <c r="CI719" s="13" t="n">
        <v>-0.018976</v>
      </c>
      <c r="CJ719" s="13" t="n">
        <v>0.00158</v>
      </c>
      <c r="CK719" s="13" t="n">
        <v>0.08151</v>
      </c>
      <c r="CL719" s="13" t="n">
        <v>0.012495</v>
      </c>
      <c r="CM719" s="13" t="n">
        <v>-0.024647</v>
      </c>
      <c r="CN719" s="13" t="n">
        <v>-0.058736</v>
      </c>
      <c r="CO719" s="13" t="n">
        <v>-0.06088</v>
      </c>
      <c r="CP719" s="13" t="n">
        <v>0.098774</v>
      </c>
      <c r="CQ719" s="13" t="n">
        <v>0.08847</v>
      </c>
      <c r="CR719" s="13" t="n">
        <v>-0.016905</v>
      </c>
      <c r="CS719" s="13" t="n">
        <v>0.070309</v>
      </c>
      <c r="CT719" s="13" t="n">
        <v>0.038473</v>
      </c>
      <c r="CU719" s="13" t="n">
        <v>-0.057327</v>
      </c>
      <c r="CV719" s="13" t="n">
        <v>0.025533</v>
      </c>
      <c r="CW719" s="13" t="n">
        <v>-0.006069</v>
      </c>
      <c r="CX719" s="13" t="n">
        <v>0.032133</v>
      </c>
      <c r="CY719" s="13" t="n">
        <v>0.017784</v>
      </c>
      <c r="CZ719" s="13" t="n">
        <v>0.034516</v>
      </c>
      <c r="DA719" s="13" t="n">
        <v>-0.010065</v>
      </c>
      <c r="DB719" s="13" t="n">
        <v>0.097341</v>
      </c>
      <c r="DC719" s="13" t="n">
        <v>-0.082651</v>
      </c>
      <c r="DD719" s="13" t="n">
        <v>0.042638</v>
      </c>
      <c r="DE719" s="13" t="n">
        <v>-0.042825</v>
      </c>
      <c r="DF719" s="13" t="n">
        <v>-0.066421</v>
      </c>
      <c r="DV719" s="13" t="n">
        <v>0.047074</v>
      </c>
      <c r="DW719" s="13" t="n">
        <v>-0.012965</v>
      </c>
      <c r="DX719" s="13" t="n">
        <v>0.026925</v>
      </c>
      <c r="DY719" s="13" t="n">
        <v>-0.043898</v>
      </c>
      <c r="DZ719" s="13" t="n">
        <v>0.049157</v>
      </c>
      <c r="EA719" s="13" t="n">
        <v>-0.074862</v>
      </c>
      <c r="EB719" s="13" t="n">
        <v>0.009118</v>
      </c>
      <c r="EC719" s="13" t="n">
        <v>-0.133336</v>
      </c>
      <c r="ED719" s="13" t="n">
        <v>-0.004978</v>
      </c>
      <c r="EE719" s="13" t="n">
        <v>0.001746</v>
      </c>
      <c r="EF719" s="13" t="n">
        <v>-0.124799</v>
      </c>
      <c r="EG719" s="13" t="n">
        <v>-0.039308</v>
      </c>
      <c r="EH719" s="13" t="n">
        <v>-0.070351</v>
      </c>
      <c r="EI719" s="13" t="n">
        <v>0.130499</v>
      </c>
      <c r="EJ719" s="13" t="n">
        <v>-0.023216</v>
      </c>
      <c r="EK719" s="13" t="n">
        <v>-0.090202</v>
      </c>
      <c r="EL719" s="13" t="n">
        <v>0.053736</v>
      </c>
      <c r="EM719" s="13" t="n">
        <v>0.048669</v>
      </c>
      <c r="EN719" s="13" t="n">
        <v>-0.052265</v>
      </c>
      <c r="EO719" s="13" t="n">
        <v>0.117259</v>
      </c>
      <c r="EP719" s="13" t="n">
        <v>-0.019842</v>
      </c>
      <c r="EQ719" s="13" t="n">
        <v>0.012199</v>
      </c>
      <c r="ER719" s="13" t="n">
        <v>-0.009812</v>
      </c>
      <c r="ES719" s="13" t="n">
        <v>0.008894</v>
      </c>
      <c r="ET719" s="13" t="n">
        <v>0.090874</v>
      </c>
      <c r="EU719" s="13" t="n">
        <v>0.014205</v>
      </c>
      <c r="EV719" s="13" t="n">
        <v>-0.019595</v>
      </c>
      <c r="EW719" s="13" t="n">
        <v>-0.061965</v>
      </c>
      <c r="EX719" s="13" t="n">
        <v>-0.063279</v>
      </c>
      <c r="EY719" s="13" t="n">
        <v>0.099242</v>
      </c>
      <c r="EZ719" s="13" t="n">
        <v>0.096129</v>
      </c>
      <c r="FA719" s="13" t="n">
        <v>-0.01973</v>
      </c>
      <c r="FB719" s="13" t="n">
        <v>0.076137</v>
      </c>
      <c r="FC719" s="13" t="n">
        <v>0.039414</v>
      </c>
      <c r="FD719" s="13" t="n">
        <v>-0.059407</v>
      </c>
      <c r="FE719" s="13" t="n">
        <v>0.019381</v>
      </c>
      <c r="FF719" s="13" t="n">
        <v>-0.010354</v>
      </c>
      <c r="FG719" s="13" t="n">
        <v>0.033709</v>
      </c>
      <c r="FH719" s="13" t="n">
        <v>0.014427</v>
      </c>
      <c r="FI719" s="13" t="n">
        <v>0.029627</v>
      </c>
      <c r="FJ719" s="13" t="n">
        <v>-0.006623</v>
      </c>
      <c r="FK719" s="13" t="n">
        <v>0.091114</v>
      </c>
      <c r="FL719" s="13" t="n">
        <v>-0.075772</v>
      </c>
      <c r="FM719" s="13" t="n">
        <v>0.036599</v>
      </c>
      <c r="FN719" s="13" t="n">
        <v>-0.045902</v>
      </c>
      <c r="FO719" s="13" t="n">
        <v>-0.058795</v>
      </c>
    </row>
    <row r="720" customFormat="false" ht="15" hidden="false" customHeight="false" outlineLevel="0" collapsed="false">
      <c r="B720" s="8" t="str">
        <f aca="false">Deals!B720</f>
        <v>Jazz Pharmaceuticals plc</v>
      </c>
      <c r="C720" s="12" t="n">
        <v>1</v>
      </c>
      <c r="D720" s="13" t="n">
        <v>-0.002751</v>
      </c>
      <c r="E720" s="13" t="n">
        <v>-0.04571</v>
      </c>
      <c r="F720" s="13" t="n">
        <v>-0.223042</v>
      </c>
      <c r="G720" s="13" t="n">
        <v>-0.011389</v>
      </c>
      <c r="H720" s="13" t="n">
        <v>0.021734</v>
      </c>
      <c r="I720" s="13" t="n">
        <v>-0.098993</v>
      </c>
      <c r="J720" s="13" t="n">
        <v>0.062818</v>
      </c>
      <c r="K720" s="13" t="n">
        <v>0.090345</v>
      </c>
      <c r="L720" s="13" t="n">
        <v>-0.010726</v>
      </c>
      <c r="M720" s="13" t="n">
        <v>0.132805</v>
      </c>
      <c r="N720" s="13" t="n">
        <v>0.029228</v>
      </c>
      <c r="O720" s="13" t="n">
        <v>-0.065785</v>
      </c>
      <c r="P720" s="13" t="n">
        <v>0.04229</v>
      </c>
      <c r="Q720" s="13" t="n">
        <v>0.00032</v>
      </c>
      <c r="R720" s="13" t="n">
        <v>-0.005383</v>
      </c>
      <c r="S720" s="13" t="n">
        <v>-0.141283</v>
      </c>
      <c r="T720" s="13" t="n">
        <v>0.078776</v>
      </c>
      <c r="U720" s="13" t="n">
        <v>0.091244</v>
      </c>
      <c r="V720" s="13" t="n">
        <v>0.015295</v>
      </c>
      <c r="W720" s="13" t="n">
        <v>-0.016634</v>
      </c>
      <c r="X720" s="13" t="n">
        <v>-0.103792</v>
      </c>
      <c r="Y720" s="13" t="n">
        <v>0.042236</v>
      </c>
      <c r="Z720" s="13" t="n">
        <v>-0.040046</v>
      </c>
      <c r="AA720" s="13" t="n">
        <v>-0.087634</v>
      </c>
      <c r="AB720" s="13" t="n">
        <v>-0.032694</v>
      </c>
      <c r="AC720" s="13" t="n">
        <v>0.052029</v>
      </c>
      <c r="AD720" s="13" t="n">
        <v>0.099218</v>
      </c>
      <c r="AE720" s="13" t="n">
        <v>-0.097098</v>
      </c>
      <c r="AF720" s="13" t="n">
        <v>-0.018696</v>
      </c>
      <c r="AG720" s="13" t="n">
        <v>-0.069202</v>
      </c>
      <c r="AH720" s="13" t="n">
        <v>0.040345</v>
      </c>
      <c r="AI720" s="13" t="n">
        <v>-0.002276</v>
      </c>
      <c r="AJ720" s="13" t="n">
        <v>-0.031128</v>
      </c>
      <c r="AK720" s="13" t="n">
        <v>0.012784</v>
      </c>
      <c r="AL720" s="13" t="n">
        <v>-0.080302</v>
      </c>
      <c r="AM720" s="13" t="n">
        <v>-0.049661</v>
      </c>
      <c r="AN720" s="13" t="n">
        <v>0.014062</v>
      </c>
      <c r="AO720" s="13" t="n">
        <v>0.03298</v>
      </c>
      <c r="AP720" s="13" t="n">
        <v>0.051973</v>
      </c>
      <c r="AQ720" s="13" t="n">
        <v>-0.039403</v>
      </c>
      <c r="AR720" s="13" t="n">
        <v>-0.012387</v>
      </c>
      <c r="AS720" s="13" t="n">
        <v>0.105062</v>
      </c>
      <c r="AT720" s="13" t="n">
        <v>0.01283</v>
      </c>
      <c r="AU720" s="13" t="n">
        <v>0.009907</v>
      </c>
      <c r="AV720" s="13" t="n">
        <v>0.154056</v>
      </c>
      <c r="AW720" s="13" t="n">
        <v>-0.135024</v>
      </c>
      <c r="BM720" s="13" t="n">
        <v>-0.012513</v>
      </c>
      <c r="BN720" s="13" t="n">
        <v>-0.012862</v>
      </c>
      <c r="BO720" s="13" t="n">
        <v>0.016428</v>
      </c>
      <c r="BP720" s="13" t="n">
        <v>-0.021588</v>
      </c>
      <c r="BQ720" s="13" t="n">
        <v>0.053756</v>
      </c>
      <c r="BR720" s="13" t="n">
        <v>-0.030463</v>
      </c>
      <c r="BS720" s="13" t="n">
        <v>0.054007</v>
      </c>
      <c r="BT720" s="13" t="n">
        <v>-0.041405</v>
      </c>
      <c r="BU720" s="13" t="n">
        <v>0.006859</v>
      </c>
      <c r="BV720" s="13" t="n">
        <v>0.035932</v>
      </c>
      <c r="BW720" s="13" t="n">
        <v>-0.048852</v>
      </c>
      <c r="BX720" s="13" t="n">
        <v>0.044371</v>
      </c>
      <c r="BY720" s="13" t="n">
        <v>-0.113068</v>
      </c>
      <c r="BZ720" s="13" t="n">
        <v>0.068956</v>
      </c>
      <c r="CA720" s="13" t="n">
        <v>-0.039545</v>
      </c>
      <c r="CB720" s="13" t="n">
        <v>-0.111256</v>
      </c>
      <c r="CC720" s="13" t="n">
        <v>0.1186</v>
      </c>
      <c r="CD720" s="13" t="n">
        <v>0.053685</v>
      </c>
      <c r="CE720" s="13" t="n">
        <v>-0.047152</v>
      </c>
      <c r="CF720" s="13" t="n">
        <v>0.08114</v>
      </c>
      <c r="CG720" s="13" t="n">
        <v>-0.029058</v>
      </c>
      <c r="CH720" s="13" t="n">
        <v>-0.025019</v>
      </c>
      <c r="CI720" s="13" t="n">
        <v>-0.00394</v>
      </c>
      <c r="CJ720" s="13" t="n">
        <v>-0.040008</v>
      </c>
      <c r="CK720" s="13" t="n">
        <v>0.091469</v>
      </c>
      <c r="CL720" s="13" t="n">
        <v>0.049151</v>
      </c>
      <c r="CM720" s="13" t="n">
        <v>-0.027942</v>
      </c>
      <c r="CN720" s="13" t="n">
        <v>-0.067057</v>
      </c>
      <c r="CO720" s="13" t="n">
        <v>-0.071421</v>
      </c>
      <c r="CP720" s="13" t="n">
        <v>0.090999</v>
      </c>
      <c r="CQ720" s="13" t="n">
        <v>0.090679</v>
      </c>
      <c r="CR720" s="13" t="n">
        <v>-0.014938</v>
      </c>
      <c r="CS720" s="13" t="n">
        <v>0.036154</v>
      </c>
      <c r="CT720" s="13" t="n">
        <v>0.050535</v>
      </c>
      <c r="CU720" s="13" t="n">
        <v>-0.060649</v>
      </c>
      <c r="CV720" s="13" t="n">
        <v>0.025392</v>
      </c>
      <c r="CW720" s="13" t="n">
        <v>-0.023903</v>
      </c>
      <c r="CX720" s="13" t="n">
        <v>0.066677</v>
      </c>
      <c r="CY720" s="13" t="n">
        <v>0.015802</v>
      </c>
      <c r="CZ720" s="13" t="n">
        <v>0.012306</v>
      </c>
      <c r="DA720" s="13" t="n">
        <v>-0.014521</v>
      </c>
      <c r="DB720" s="13" t="n">
        <v>0.056845</v>
      </c>
      <c r="DC720" s="13" t="n">
        <v>-0.065352</v>
      </c>
      <c r="DD720" s="13" t="n">
        <v>0.050171</v>
      </c>
      <c r="DE720" s="13" t="n">
        <v>-0.022094</v>
      </c>
      <c r="DF720" s="13" t="n">
        <v>-0.035011</v>
      </c>
      <c r="DV720" s="13" t="n">
        <v>-0.008976</v>
      </c>
      <c r="DW720" s="13" t="n">
        <v>-0.011142</v>
      </c>
      <c r="DX720" s="13" t="n">
        <v>0.012908</v>
      </c>
      <c r="DY720" s="13" t="n">
        <v>-0.016159</v>
      </c>
      <c r="DZ720" s="13" t="n">
        <v>0.052565</v>
      </c>
      <c r="EA720" s="13" t="n">
        <v>-0.036406</v>
      </c>
      <c r="EB720" s="13" t="n">
        <v>0.050779</v>
      </c>
      <c r="EC720" s="13" t="n">
        <v>-0.041859</v>
      </c>
      <c r="ED720" s="13" t="n">
        <v>0.00545</v>
      </c>
      <c r="EE720" s="13" t="n">
        <v>0.028508</v>
      </c>
      <c r="EF720" s="13" t="n">
        <v>-0.054502</v>
      </c>
      <c r="EG720" s="13" t="n">
        <v>0.038173</v>
      </c>
      <c r="EH720" s="13" t="n">
        <v>-0.110414</v>
      </c>
      <c r="EI720" s="13" t="n">
        <v>0.073636</v>
      </c>
      <c r="EJ720" s="13" t="n">
        <v>-0.035969</v>
      </c>
      <c r="EK720" s="13" t="n">
        <v>-0.110605</v>
      </c>
      <c r="EL720" s="13" t="n">
        <v>0.118592</v>
      </c>
      <c r="EM720" s="13" t="n">
        <v>0.057764</v>
      </c>
      <c r="EN720" s="13" t="n">
        <v>-0.048956</v>
      </c>
      <c r="EO720" s="13" t="n">
        <v>0.092385</v>
      </c>
      <c r="EP720" s="13" t="n">
        <v>-0.027413</v>
      </c>
      <c r="EQ720" s="13" t="n">
        <v>-0.02707</v>
      </c>
      <c r="ER720" s="13" t="n">
        <v>-0.006752</v>
      </c>
      <c r="ES720" s="13" t="n">
        <v>-0.040006</v>
      </c>
      <c r="ET720" s="13" t="n">
        <v>0.08934</v>
      </c>
      <c r="EU720" s="13" t="n">
        <v>0.052942</v>
      </c>
      <c r="EV720" s="13" t="n">
        <v>-0.029106</v>
      </c>
      <c r="EW720" s="13" t="n">
        <v>-0.068619</v>
      </c>
      <c r="EX720" s="13" t="n">
        <v>-0.076182</v>
      </c>
      <c r="EY720" s="13" t="n">
        <v>0.092525</v>
      </c>
      <c r="EZ720" s="13" t="n">
        <v>0.095987</v>
      </c>
      <c r="FA720" s="13" t="n">
        <v>-0.019535</v>
      </c>
      <c r="FB720" s="13" t="n">
        <v>0.030822</v>
      </c>
      <c r="FC720" s="13" t="n">
        <v>0.047036</v>
      </c>
      <c r="FD720" s="13" t="n">
        <v>-0.066117</v>
      </c>
      <c r="FE720" s="13" t="n">
        <v>0.037484</v>
      </c>
      <c r="FF720" s="13" t="n">
        <v>-0.029571</v>
      </c>
      <c r="FG720" s="13" t="n">
        <v>0.068915</v>
      </c>
      <c r="FH720" s="13" t="n">
        <v>0.015475</v>
      </c>
      <c r="FI720" s="13" t="n">
        <v>0.013876</v>
      </c>
      <c r="FJ720" s="13" t="n">
        <v>-0.011102</v>
      </c>
      <c r="FK720" s="13" t="n">
        <v>0.061639</v>
      </c>
      <c r="FL720" s="13" t="n">
        <v>-0.064144</v>
      </c>
      <c r="FM720" s="13" t="n">
        <v>0.049973</v>
      </c>
      <c r="FN720" s="13" t="n">
        <v>-0.030876</v>
      </c>
      <c r="FO720" s="13" t="n">
        <v>-0.033423</v>
      </c>
    </row>
    <row r="721" customFormat="false" ht="15" hidden="false" customHeight="false" outlineLevel="0" collapsed="false">
      <c r="B721" s="8" t="str">
        <f aca="false">Deals!B721</f>
        <v>Broadridge Financial Solutions, Inc.</v>
      </c>
      <c r="C721" s="12" t="n">
        <v>1</v>
      </c>
      <c r="D721" s="13" t="n">
        <v>0.012854</v>
      </c>
      <c r="E721" s="13" t="n">
        <v>0.074042</v>
      </c>
      <c r="F721" s="13" t="n">
        <v>-0.00732</v>
      </c>
      <c r="G721" s="13" t="n">
        <v>-0.0324</v>
      </c>
      <c r="H721" s="13" t="n">
        <v>0.070631</v>
      </c>
      <c r="I721" s="13" t="n">
        <v>-0.055154</v>
      </c>
      <c r="J721" s="13" t="n">
        <v>0.084535</v>
      </c>
      <c r="K721" s="13" t="n">
        <v>-0.129089</v>
      </c>
      <c r="L721" s="13" t="n">
        <v>-0.081711</v>
      </c>
      <c r="M721" s="13" t="n">
        <v>0.064975</v>
      </c>
      <c r="N721" s="13" t="n">
        <v>-0.074369</v>
      </c>
      <c r="O721" s="13" t="n">
        <v>0.014501</v>
      </c>
      <c r="P721" s="13" t="n">
        <v>-0.025099</v>
      </c>
      <c r="Q721" s="13" t="n">
        <v>0.126271</v>
      </c>
      <c r="R721" s="13" t="n">
        <v>0.066148</v>
      </c>
      <c r="S721" s="13" t="n">
        <v>-0.156862</v>
      </c>
      <c r="T721" s="13" t="n">
        <v>0.039773</v>
      </c>
      <c r="U721" s="13" t="n">
        <v>-0.006331</v>
      </c>
      <c r="V721" s="13" t="n">
        <v>-0.100463</v>
      </c>
      <c r="W721" s="13" t="n">
        <v>0.121002</v>
      </c>
      <c r="X721" s="13" t="n">
        <v>-0.063714</v>
      </c>
      <c r="Y721" s="13" t="n">
        <v>0.041128</v>
      </c>
      <c r="Z721" s="13" t="n">
        <v>-0.007914</v>
      </c>
      <c r="AA721" s="13" t="n">
        <v>0.009009</v>
      </c>
      <c r="AB721" s="13" t="n">
        <v>0.128885</v>
      </c>
      <c r="AC721" s="13" t="n">
        <v>0.013826</v>
      </c>
      <c r="AD721" s="13" t="n">
        <v>0.108921</v>
      </c>
      <c r="AE721" s="13" t="n">
        <v>-0.038451</v>
      </c>
      <c r="AF721" s="13" t="n">
        <v>-0.04697</v>
      </c>
      <c r="AG721" s="13" t="n">
        <v>0.135842</v>
      </c>
      <c r="AH721" s="13" t="n">
        <v>0.061552</v>
      </c>
      <c r="AI721" s="13" t="n">
        <v>-0.007533</v>
      </c>
      <c r="AJ721" s="13" t="n">
        <v>-0.003036</v>
      </c>
      <c r="AK721" s="13" t="n">
        <v>0.006287</v>
      </c>
      <c r="AL721" s="13" t="n">
        <v>-0.055892</v>
      </c>
      <c r="AM721" s="13" t="n">
        <v>0.038054</v>
      </c>
      <c r="AN721" s="13" t="n">
        <v>-0.018778</v>
      </c>
      <c r="AO721" s="13" t="n">
        <v>0.086294</v>
      </c>
      <c r="AP721" s="13" t="n">
        <v>-0.005327</v>
      </c>
      <c r="AQ721" s="13" t="n">
        <v>0.010194</v>
      </c>
      <c r="AR721" s="13" t="n">
        <v>-0.019393</v>
      </c>
      <c r="AS721" s="13" t="n">
        <v>0.119321</v>
      </c>
      <c r="AT721" s="13" t="n">
        <v>-0.042073</v>
      </c>
      <c r="AU721" s="13" t="n">
        <v>0.053651</v>
      </c>
      <c r="AV721" s="13" t="n">
        <v>0.012593</v>
      </c>
      <c r="AW721" s="13" t="n">
        <v>0.005141</v>
      </c>
      <c r="BM721" s="13" t="n">
        <v>0.05157</v>
      </c>
      <c r="BN721" s="13" t="n">
        <v>-0.008614</v>
      </c>
      <c r="BO721" s="13" t="n">
        <v>0.031631</v>
      </c>
      <c r="BP721" s="13" t="n">
        <v>-0.042971</v>
      </c>
      <c r="BQ721" s="13" t="n">
        <v>0.047924</v>
      </c>
      <c r="BR721" s="13" t="n">
        <v>-0.063866</v>
      </c>
      <c r="BS721" s="13" t="n">
        <v>0.003966</v>
      </c>
      <c r="BT721" s="13" t="n">
        <v>-0.127141</v>
      </c>
      <c r="BU721" s="13" t="n">
        <v>0.001103</v>
      </c>
      <c r="BV721" s="13" t="n">
        <v>0.001259</v>
      </c>
      <c r="BW721" s="13" t="n">
        <v>-0.107022</v>
      </c>
      <c r="BX721" s="13" t="n">
        <v>-0.028824</v>
      </c>
      <c r="BY721" s="13" t="n">
        <v>-0.072625</v>
      </c>
      <c r="BZ721" s="13" t="n">
        <v>0.130842</v>
      </c>
      <c r="CA721" s="13" t="n">
        <v>-0.025181</v>
      </c>
      <c r="CB721" s="13" t="n">
        <v>-0.091353</v>
      </c>
      <c r="CC721" s="13" t="n">
        <v>0.057844</v>
      </c>
      <c r="CD721" s="13" t="n">
        <v>0.043218</v>
      </c>
      <c r="CE721" s="13" t="n">
        <v>-0.053526</v>
      </c>
      <c r="CF721" s="13" t="n">
        <v>0.096917</v>
      </c>
      <c r="CG721" s="13" t="n">
        <v>-0.024248</v>
      </c>
      <c r="CH721" s="13" t="n">
        <v>0.012549</v>
      </c>
      <c r="CI721" s="13" t="n">
        <v>-0.018976</v>
      </c>
      <c r="CJ721" s="13" t="n">
        <v>0.00158</v>
      </c>
      <c r="CK721" s="13" t="n">
        <v>0.08151</v>
      </c>
      <c r="CL721" s="13" t="n">
        <v>0.012495</v>
      </c>
      <c r="CM721" s="13" t="n">
        <v>-0.024647</v>
      </c>
      <c r="CN721" s="13" t="n">
        <v>-0.058736</v>
      </c>
      <c r="CO721" s="13" t="n">
        <v>-0.06088</v>
      </c>
      <c r="CP721" s="13" t="n">
        <v>0.098774</v>
      </c>
      <c r="CQ721" s="13" t="n">
        <v>0.08847</v>
      </c>
      <c r="CR721" s="13" t="n">
        <v>-0.016905</v>
      </c>
      <c r="CS721" s="13" t="n">
        <v>0.070309</v>
      </c>
      <c r="CT721" s="13" t="n">
        <v>0.038473</v>
      </c>
      <c r="CU721" s="13" t="n">
        <v>-0.057327</v>
      </c>
      <c r="CV721" s="13" t="n">
        <v>0.025533</v>
      </c>
      <c r="CW721" s="13" t="n">
        <v>-0.006069</v>
      </c>
      <c r="CX721" s="13" t="n">
        <v>0.032133</v>
      </c>
      <c r="CY721" s="13" t="n">
        <v>0.017784</v>
      </c>
      <c r="CZ721" s="13" t="n">
        <v>0.034516</v>
      </c>
      <c r="DA721" s="13" t="n">
        <v>-0.010065</v>
      </c>
      <c r="DB721" s="13" t="n">
        <v>0.097341</v>
      </c>
      <c r="DC721" s="13" t="n">
        <v>-0.082651</v>
      </c>
      <c r="DD721" s="13" t="n">
        <v>0.042638</v>
      </c>
      <c r="DE721" s="13" t="n">
        <v>-0.042825</v>
      </c>
      <c r="DF721" s="13" t="n">
        <v>-0.066421</v>
      </c>
      <c r="DV721" s="13" t="n">
        <v>0.047074</v>
      </c>
      <c r="DW721" s="13" t="n">
        <v>-0.012965</v>
      </c>
      <c r="DX721" s="13" t="n">
        <v>0.026925</v>
      </c>
      <c r="DY721" s="13" t="n">
        <v>-0.043898</v>
      </c>
      <c r="DZ721" s="13" t="n">
        <v>0.049157</v>
      </c>
      <c r="EA721" s="13" t="n">
        <v>-0.074862</v>
      </c>
      <c r="EB721" s="13" t="n">
        <v>0.009118</v>
      </c>
      <c r="EC721" s="13" t="n">
        <v>-0.133336</v>
      </c>
      <c r="ED721" s="13" t="n">
        <v>-0.004978</v>
      </c>
      <c r="EE721" s="13" t="n">
        <v>0.001746</v>
      </c>
      <c r="EF721" s="13" t="n">
        <v>-0.124799</v>
      </c>
      <c r="EG721" s="13" t="n">
        <v>-0.039308</v>
      </c>
      <c r="EH721" s="13" t="n">
        <v>-0.070351</v>
      </c>
      <c r="EI721" s="13" t="n">
        <v>0.130499</v>
      </c>
      <c r="EJ721" s="13" t="n">
        <v>-0.023216</v>
      </c>
      <c r="EK721" s="13" t="n">
        <v>-0.090202</v>
      </c>
      <c r="EL721" s="13" t="n">
        <v>0.053736</v>
      </c>
      <c r="EM721" s="13" t="n">
        <v>0.048669</v>
      </c>
      <c r="EN721" s="13" t="n">
        <v>-0.052265</v>
      </c>
      <c r="EO721" s="13" t="n">
        <v>0.117259</v>
      </c>
      <c r="EP721" s="13" t="n">
        <v>-0.019842</v>
      </c>
      <c r="EQ721" s="13" t="n">
        <v>0.012199</v>
      </c>
      <c r="ER721" s="13" t="n">
        <v>-0.009812</v>
      </c>
      <c r="ES721" s="13" t="n">
        <v>0.008894</v>
      </c>
      <c r="ET721" s="13" t="n">
        <v>0.090874</v>
      </c>
      <c r="EU721" s="13" t="n">
        <v>0.014205</v>
      </c>
      <c r="EV721" s="13" t="n">
        <v>-0.019595</v>
      </c>
      <c r="EW721" s="13" t="n">
        <v>-0.061965</v>
      </c>
      <c r="EX721" s="13" t="n">
        <v>-0.063279</v>
      </c>
      <c r="EY721" s="13" t="n">
        <v>0.099242</v>
      </c>
      <c r="EZ721" s="13" t="n">
        <v>0.096129</v>
      </c>
      <c r="FA721" s="13" t="n">
        <v>-0.01973</v>
      </c>
      <c r="FB721" s="13" t="n">
        <v>0.076137</v>
      </c>
      <c r="FC721" s="13" t="n">
        <v>0.039414</v>
      </c>
      <c r="FD721" s="13" t="n">
        <v>-0.059407</v>
      </c>
      <c r="FE721" s="13" t="n">
        <v>0.019381</v>
      </c>
      <c r="FF721" s="13" t="n">
        <v>-0.010354</v>
      </c>
      <c r="FG721" s="13" t="n">
        <v>0.033709</v>
      </c>
      <c r="FH721" s="13" t="n">
        <v>0.014427</v>
      </c>
      <c r="FI721" s="13" t="n">
        <v>0.029627</v>
      </c>
      <c r="FJ721" s="13" t="n">
        <v>-0.006623</v>
      </c>
      <c r="FK721" s="13" t="n">
        <v>0.091114</v>
      </c>
      <c r="FL721" s="13" t="n">
        <v>-0.075772</v>
      </c>
      <c r="FM721" s="13" t="n">
        <v>0.036599</v>
      </c>
      <c r="FN721" s="13" t="n">
        <v>-0.045902</v>
      </c>
      <c r="FO721" s="13" t="n">
        <v>-0.058795</v>
      </c>
    </row>
    <row r="722" customFormat="false" ht="15" hidden="false" customHeight="false" outlineLevel="0" collapsed="false">
      <c r="B722" s="8" t="str">
        <f aca="false">Deals!B722</f>
        <v>Trinseo PLC</v>
      </c>
      <c r="C722" s="12" t="n">
        <v>1</v>
      </c>
      <c r="D722" s="13" t="n">
        <v>-0.078534</v>
      </c>
      <c r="E722" s="13" t="n">
        <v>-0.090241</v>
      </c>
      <c r="F722" s="13" t="n">
        <v>-0.044702</v>
      </c>
      <c r="G722" s="13" t="n">
        <v>0.045638</v>
      </c>
      <c r="H722" s="13" t="n">
        <v>0.038533</v>
      </c>
      <c r="I722" s="13" t="n">
        <v>-0.15751</v>
      </c>
      <c r="J722" s="13" t="n">
        <v>0.110735</v>
      </c>
      <c r="K722" s="13" t="n">
        <v>0.026687</v>
      </c>
      <c r="L722" s="13" t="n">
        <v>-0.029511</v>
      </c>
      <c r="M722" s="13" t="n">
        <v>-0.077752</v>
      </c>
      <c r="N722" s="13" t="n">
        <v>-0.00313</v>
      </c>
      <c r="O722" s="13" t="n">
        <v>-0.003372</v>
      </c>
      <c r="P722" s="13" t="n">
        <v>-0.18672</v>
      </c>
      <c r="Q722" s="13" t="n">
        <v>-0.061622</v>
      </c>
      <c r="R722" s="13" t="n">
        <v>-0.258317</v>
      </c>
      <c r="S722" s="13" t="n">
        <v>-0.309461</v>
      </c>
      <c r="T722" s="13" t="n">
        <v>0.04476</v>
      </c>
      <c r="U722" s="13" t="n">
        <v>0.309777</v>
      </c>
      <c r="V722" s="13" t="n">
        <v>-0.078702</v>
      </c>
      <c r="W722" s="13" t="n">
        <v>0.236019</v>
      </c>
      <c r="X722" s="13" t="n">
        <v>-0.164685</v>
      </c>
      <c r="Y722" s="13" t="n">
        <v>-0.100518</v>
      </c>
      <c r="Z722" s="13" t="n">
        <v>-0.124221</v>
      </c>
      <c r="AA722" s="13" t="n">
        <v>-0.31457</v>
      </c>
      <c r="AB722" s="13" t="n">
        <v>0.020129</v>
      </c>
      <c r="AC722" s="13" t="n">
        <v>0.391476</v>
      </c>
      <c r="AD722" s="13" t="n">
        <v>-0.402384</v>
      </c>
      <c r="AE722" s="13" t="n">
        <v>-0.224122</v>
      </c>
      <c r="AF722" s="13" t="n">
        <v>-0.241126</v>
      </c>
      <c r="AG722" s="13" t="n">
        <v>-0.066236</v>
      </c>
      <c r="AH722" s="13" t="n">
        <v>0.448097</v>
      </c>
      <c r="AI722" s="13" t="n">
        <v>-0.278375</v>
      </c>
      <c r="AJ722" s="13" t="n">
        <v>-0.253731</v>
      </c>
      <c r="AK722" s="13" t="n">
        <v>-0.16</v>
      </c>
      <c r="AL722" s="13" t="n">
        <v>-0.306878</v>
      </c>
      <c r="AM722" s="13" t="n">
        <v>0.467433</v>
      </c>
      <c r="AN722" s="13" t="n">
        <v>-0.396867</v>
      </c>
      <c r="AO722" s="13" t="n">
        <v>0.251082</v>
      </c>
      <c r="AP722" s="13" t="n">
        <v>0.50519</v>
      </c>
      <c r="AQ722" s="13" t="n">
        <v>0.174713</v>
      </c>
      <c r="AR722" s="13" t="n">
        <v>-0.093933</v>
      </c>
      <c r="AS722" s="13" t="n">
        <v>-0.062771</v>
      </c>
      <c r="AT722" s="13" t="n">
        <v>0.177829</v>
      </c>
      <c r="AU722" s="13" t="n">
        <v>-0.186275</v>
      </c>
      <c r="AV722" s="13" t="n">
        <v>0.188406</v>
      </c>
      <c r="AW722" s="13" t="n">
        <v>-0.252033</v>
      </c>
      <c r="BM722" s="13" t="n">
        <v>0.035313</v>
      </c>
      <c r="BN722" s="13" t="n">
        <v>-0.028278</v>
      </c>
      <c r="BO722" s="13" t="n">
        <v>0.024312</v>
      </c>
      <c r="BP722" s="13" t="n">
        <v>-0.041121</v>
      </c>
      <c r="BQ722" s="13" t="n">
        <v>0.023534</v>
      </c>
      <c r="BR722" s="13" t="n">
        <v>-0.034555</v>
      </c>
      <c r="BS722" s="13" t="n">
        <v>0.001539</v>
      </c>
      <c r="BT722" s="13" t="n">
        <v>-0.116597</v>
      </c>
      <c r="BU722" s="13" t="n">
        <v>0.020508</v>
      </c>
      <c r="BV722" s="13" t="n">
        <v>0.022185</v>
      </c>
      <c r="BW722" s="13" t="n">
        <v>-0.119564</v>
      </c>
      <c r="BX722" s="13" t="n">
        <v>-0.028738</v>
      </c>
      <c r="BY722" s="13" t="n">
        <v>-0.063921</v>
      </c>
      <c r="BZ722" s="13" t="n">
        <v>0.135102</v>
      </c>
      <c r="CA722" s="13" t="n">
        <v>-0.007929</v>
      </c>
      <c r="CB722" s="13" t="n">
        <v>-0.088004</v>
      </c>
      <c r="CC722" s="13" t="n">
        <v>0.092762</v>
      </c>
      <c r="CD722" s="13" t="n">
        <v>-0.018141</v>
      </c>
      <c r="CE722" s="13" t="n">
        <v>-0.073757</v>
      </c>
      <c r="CF722" s="13" t="n">
        <v>0.160132</v>
      </c>
      <c r="CG722" s="13" t="n">
        <v>-0.029084</v>
      </c>
      <c r="CH722" s="13" t="n">
        <v>-0.030294</v>
      </c>
      <c r="CI722" s="13" t="n">
        <v>0.000974</v>
      </c>
      <c r="CJ722" s="13" t="n">
        <v>0.034374</v>
      </c>
      <c r="CK722" s="13" t="n">
        <v>0.071376</v>
      </c>
      <c r="CL722" s="13" t="n">
        <v>0.055658</v>
      </c>
      <c r="CM722" s="13" t="n">
        <v>-0.070227</v>
      </c>
      <c r="CN722" s="13" t="n">
        <v>-0.055895</v>
      </c>
      <c r="CO722" s="13" t="n">
        <v>-0.076043</v>
      </c>
      <c r="CP722" s="13" t="n">
        <v>0.090818</v>
      </c>
      <c r="CQ722" s="13" t="n">
        <v>0.141331</v>
      </c>
      <c r="CR722" s="13" t="n">
        <v>-0.03884</v>
      </c>
      <c r="CS722" s="13" t="n">
        <v>0.062772</v>
      </c>
      <c r="CT722" s="13" t="n">
        <v>0.020685</v>
      </c>
      <c r="CU722" s="13" t="n">
        <v>-0.08132</v>
      </c>
      <c r="CV722" s="13" t="n">
        <v>0.03247</v>
      </c>
      <c r="CW722" s="13" t="n">
        <v>-0.016085</v>
      </c>
      <c r="CX722" s="13" t="n">
        <v>0.096359</v>
      </c>
      <c r="CY722" s="13" t="n">
        <v>0.002008</v>
      </c>
      <c r="CZ722" s="13" t="n">
        <v>0.012156</v>
      </c>
      <c r="DA722" s="13" t="n">
        <v>-0.00881</v>
      </c>
      <c r="DB722" s="13" t="n">
        <v>0.132864</v>
      </c>
      <c r="DC722" s="13" t="n">
        <v>-0.092084</v>
      </c>
      <c r="DD722" s="13" t="n">
        <v>0.027376</v>
      </c>
      <c r="DE722" s="13" t="n">
        <v>-0.087184</v>
      </c>
      <c r="DF722" s="13" t="n">
        <v>-0.07152</v>
      </c>
      <c r="DV722" s="13" t="n">
        <v>0.032572</v>
      </c>
      <c r="DW722" s="13" t="n">
        <v>-0.030216</v>
      </c>
      <c r="DX722" s="13" t="n">
        <v>0.020798</v>
      </c>
      <c r="DY722" s="13" t="n">
        <v>-0.040113</v>
      </c>
      <c r="DZ722" s="13" t="n">
        <v>0.024885</v>
      </c>
      <c r="EA722" s="13" t="n">
        <v>-0.052054</v>
      </c>
      <c r="EB722" s="13" t="n">
        <v>0.002106</v>
      </c>
      <c r="EC722" s="13" t="n">
        <v>-0.122474</v>
      </c>
      <c r="ED722" s="13" t="n">
        <v>0.004163</v>
      </c>
      <c r="EE722" s="13" t="n">
        <v>0.029007</v>
      </c>
      <c r="EF722" s="13" t="n">
        <v>-0.150847</v>
      </c>
      <c r="EG722" s="13" t="n">
        <v>-0.038851</v>
      </c>
      <c r="EH722" s="13" t="n">
        <v>-0.043457</v>
      </c>
      <c r="EI722" s="13" t="n">
        <v>0.133239</v>
      </c>
      <c r="EJ722" s="13" t="n">
        <v>0.00337</v>
      </c>
      <c r="EK722" s="13" t="n">
        <v>-0.088268</v>
      </c>
      <c r="EL722" s="13" t="n">
        <v>0.09263</v>
      </c>
      <c r="EM722" s="13" t="n">
        <v>-0.008961</v>
      </c>
      <c r="EN722" s="13" t="n">
        <v>-0.073196</v>
      </c>
      <c r="EO722" s="13" t="n">
        <v>0.179925</v>
      </c>
      <c r="EP722" s="13" t="n">
        <v>-0.037455</v>
      </c>
      <c r="EQ722" s="13" t="n">
        <v>-0.045087</v>
      </c>
      <c r="ER722" s="13" t="n">
        <v>-0.007067</v>
      </c>
      <c r="ES722" s="13" t="n">
        <v>0.026671</v>
      </c>
      <c r="ET722" s="13" t="n">
        <v>0.081708</v>
      </c>
      <c r="EU722" s="13" t="n">
        <v>0.048745</v>
      </c>
      <c r="EV722" s="13" t="n">
        <v>-0.067184</v>
      </c>
      <c r="EW722" s="13" t="n">
        <v>-0.056578</v>
      </c>
      <c r="EX722" s="13" t="n">
        <v>-0.086289</v>
      </c>
      <c r="EY722" s="13" t="n">
        <v>0.096397</v>
      </c>
      <c r="EZ722" s="13" t="n">
        <v>0.143956</v>
      </c>
      <c r="FA722" s="13" t="n">
        <v>-0.055801</v>
      </c>
      <c r="FB722" s="13" t="n">
        <v>0.059786</v>
      </c>
      <c r="FC722" s="13" t="n">
        <v>0.003677</v>
      </c>
      <c r="FD722" s="13" t="n">
        <v>-0.079926</v>
      </c>
      <c r="FE722" s="13" t="n">
        <v>0.024106</v>
      </c>
      <c r="FF722" s="13" t="n">
        <v>-0.027662</v>
      </c>
      <c r="FG722" s="13" t="n">
        <v>0.104449</v>
      </c>
      <c r="FH722" s="13" t="n">
        <v>-0.005668</v>
      </c>
      <c r="FI722" s="13" t="n">
        <v>0.005186</v>
      </c>
      <c r="FJ722" s="13" t="n">
        <v>-0.005121</v>
      </c>
      <c r="FK722" s="13" t="n">
        <v>0.118651</v>
      </c>
      <c r="FL722" s="13" t="n">
        <v>-0.083389</v>
      </c>
      <c r="FM722" s="13" t="n">
        <v>0.025358</v>
      </c>
      <c r="FN722" s="13" t="n">
        <v>-0.082682</v>
      </c>
      <c r="FO722" s="13" t="n">
        <v>-0.0774</v>
      </c>
    </row>
    <row r="723" customFormat="false" ht="15" hidden="false" customHeight="false" outlineLevel="0" collapsed="false">
      <c r="B723" s="8" t="str">
        <f aca="false">Deals!B723</f>
        <v>Cable One, Inc.</v>
      </c>
      <c r="C723" s="12" t="n">
        <v>1</v>
      </c>
      <c r="D723" s="13" t="n">
        <v>0.053565</v>
      </c>
      <c r="E723" s="13" t="n">
        <v>-0.012976</v>
      </c>
      <c r="F723" s="13" t="n">
        <v>0.113533</v>
      </c>
      <c r="G723" s="13" t="n">
        <v>-0.136436</v>
      </c>
      <c r="H723" s="13" t="n">
        <v>-0.056212</v>
      </c>
      <c r="I723" s="13" t="n">
        <v>0.037167</v>
      </c>
      <c r="J723" s="13" t="n">
        <v>-0.004859</v>
      </c>
      <c r="K723" s="13" t="n">
        <v>-0.12403</v>
      </c>
      <c r="L723" s="13" t="n">
        <v>-0.070647</v>
      </c>
      <c r="M723" s="13" t="n">
        <v>0.021907</v>
      </c>
      <c r="N723" s="13" t="n">
        <v>-0.203546</v>
      </c>
      <c r="O723" s="13" t="n">
        <v>0.119748</v>
      </c>
      <c r="P723" s="13" t="n">
        <v>-0.010575</v>
      </c>
      <c r="Q723" s="13" t="n">
        <v>0.067757</v>
      </c>
      <c r="R723" s="13" t="n">
        <v>-0.173483</v>
      </c>
      <c r="S723" s="13" t="n">
        <v>-0.248414</v>
      </c>
      <c r="T723" s="13" t="n">
        <v>0.007479</v>
      </c>
      <c r="U723" s="13" t="n">
        <v>-0.153928</v>
      </c>
      <c r="V723" s="13" t="n">
        <v>-0.017162</v>
      </c>
      <c r="W723" s="13" t="n">
        <v>0.1096</v>
      </c>
      <c r="X723" s="13" t="n">
        <v>-0.122069</v>
      </c>
      <c r="Y723" s="13" t="n">
        <v>0.016493</v>
      </c>
      <c r="Z723" s="13" t="n">
        <v>0.080356</v>
      </c>
      <c r="AA723" s="13" t="n">
        <v>-0.189515</v>
      </c>
      <c r="AB723" s="13" t="n">
        <v>0.073958</v>
      </c>
      <c r="AC723" s="13" t="n">
        <v>0.101753</v>
      </c>
      <c r="AD723" s="13" t="n">
        <v>-0.097273</v>
      </c>
      <c r="AE723" s="13" t="n">
        <v>-0.053691</v>
      </c>
      <c r="AF723" s="13" t="n">
        <v>-0.106832</v>
      </c>
      <c r="AG723" s="13" t="n">
        <v>-0.026988</v>
      </c>
      <c r="AH723" s="13" t="n">
        <v>0.046065</v>
      </c>
      <c r="AI723" s="13" t="n">
        <v>-0.013762</v>
      </c>
      <c r="AJ723" s="13" t="n">
        <v>-0.163919</v>
      </c>
      <c r="AK723" s="13" t="n">
        <v>-0.072083</v>
      </c>
      <c r="AL723" s="13" t="n">
        <v>-0.069199</v>
      </c>
      <c r="AM723" s="13" t="n">
        <v>-0.01267</v>
      </c>
      <c r="AN723" s="13" t="n">
        <v>-0.082688</v>
      </c>
      <c r="AO723" s="13" t="n">
        <v>0.16774</v>
      </c>
      <c r="AP723" s="13" t="n">
        <v>-0.139605</v>
      </c>
      <c r="AQ723" s="13" t="n">
        <v>-0.008307</v>
      </c>
      <c r="AR723" s="13" t="n">
        <v>-0.023528</v>
      </c>
      <c r="AS723" s="13" t="n">
        <v>0.230296</v>
      </c>
      <c r="AT723" s="13" t="n">
        <v>-0.131241</v>
      </c>
      <c r="AU723" s="13" t="n">
        <v>-0.160472</v>
      </c>
      <c r="AV723" s="13" t="n">
        <v>-0.134469</v>
      </c>
      <c r="AW723" s="13" t="n">
        <v>0.021485</v>
      </c>
      <c r="BM723" s="13" t="n">
        <v>0.05157</v>
      </c>
      <c r="BN723" s="13" t="n">
        <v>-0.008614</v>
      </c>
      <c r="BO723" s="13" t="n">
        <v>0.031631</v>
      </c>
      <c r="BP723" s="13" t="n">
        <v>-0.042971</v>
      </c>
      <c r="BQ723" s="13" t="n">
        <v>0.047924</v>
      </c>
      <c r="BR723" s="13" t="n">
        <v>-0.063866</v>
      </c>
      <c r="BS723" s="13" t="n">
        <v>0.003966</v>
      </c>
      <c r="BT723" s="13" t="n">
        <v>-0.127141</v>
      </c>
      <c r="BU723" s="13" t="n">
        <v>0.001103</v>
      </c>
      <c r="BV723" s="13" t="n">
        <v>0.001259</v>
      </c>
      <c r="BW723" s="13" t="n">
        <v>-0.107022</v>
      </c>
      <c r="BX723" s="13" t="n">
        <v>-0.028824</v>
      </c>
      <c r="BY723" s="13" t="n">
        <v>-0.072625</v>
      </c>
      <c r="BZ723" s="13" t="n">
        <v>0.130842</v>
      </c>
      <c r="CA723" s="13" t="n">
        <v>-0.025181</v>
      </c>
      <c r="CB723" s="13" t="n">
        <v>-0.091353</v>
      </c>
      <c r="CC723" s="13" t="n">
        <v>0.057844</v>
      </c>
      <c r="CD723" s="13" t="n">
        <v>0.043218</v>
      </c>
      <c r="CE723" s="13" t="n">
        <v>-0.053526</v>
      </c>
      <c r="CF723" s="13" t="n">
        <v>0.096917</v>
      </c>
      <c r="CG723" s="13" t="n">
        <v>-0.024248</v>
      </c>
      <c r="CH723" s="13" t="n">
        <v>0.012549</v>
      </c>
      <c r="CI723" s="13" t="n">
        <v>-0.018976</v>
      </c>
      <c r="CJ723" s="13" t="n">
        <v>0.00158</v>
      </c>
      <c r="CK723" s="13" t="n">
        <v>0.08151</v>
      </c>
      <c r="CL723" s="13" t="n">
        <v>0.012495</v>
      </c>
      <c r="CM723" s="13" t="n">
        <v>-0.024647</v>
      </c>
      <c r="CN723" s="13" t="n">
        <v>-0.058736</v>
      </c>
      <c r="CO723" s="13" t="n">
        <v>-0.06088</v>
      </c>
      <c r="CP723" s="13" t="n">
        <v>0.098774</v>
      </c>
      <c r="CQ723" s="13" t="n">
        <v>0.08847</v>
      </c>
      <c r="CR723" s="13" t="n">
        <v>-0.016905</v>
      </c>
      <c r="CS723" s="13" t="n">
        <v>0.070309</v>
      </c>
      <c r="CT723" s="13" t="n">
        <v>0.038473</v>
      </c>
      <c r="CU723" s="13" t="n">
        <v>-0.057327</v>
      </c>
      <c r="CV723" s="13" t="n">
        <v>0.025533</v>
      </c>
      <c r="CW723" s="13" t="n">
        <v>-0.006069</v>
      </c>
      <c r="CX723" s="13" t="n">
        <v>0.032133</v>
      </c>
      <c r="CY723" s="13" t="n">
        <v>0.017784</v>
      </c>
      <c r="CZ723" s="13" t="n">
        <v>0.034516</v>
      </c>
      <c r="DA723" s="13" t="n">
        <v>-0.010065</v>
      </c>
      <c r="DB723" s="13" t="n">
        <v>0.097341</v>
      </c>
      <c r="DC723" s="13" t="n">
        <v>-0.082651</v>
      </c>
      <c r="DD723" s="13" t="n">
        <v>0.042638</v>
      </c>
      <c r="DE723" s="13" t="n">
        <v>-0.042825</v>
      </c>
      <c r="DF723" s="13" t="n">
        <v>-0.066421</v>
      </c>
      <c r="DV723" s="13" t="n">
        <v>0.047074</v>
      </c>
      <c r="DW723" s="13" t="n">
        <v>-0.012965</v>
      </c>
      <c r="DX723" s="13" t="n">
        <v>0.026925</v>
      </c>
      <c r="DY723" s="13" t="n">
        <v>-0.043898</v>
      </c>
      <c r="DZ723" s="13" t="n">
        <v>0.049157</v>
      </c>
      <c r="EA723" s="13" t="n">
        <v>-0.074862</v>
      </c>
      <c r="EB723" s="13" t="n">
        <v>0.009118</v>
      </c>
      <c r="EC723" s="13" t="n">
        <v>-0.133336</v>
      </c>
      <c r="ED723" s="13" t="n">
        <v>-0.004978</v>
      </c>
      <c r="EE723" s="13" t="n">
        <v>0.001746</v>
      </c>
      <c r="EF723" s="13" t="n">
        <v>-0.124799</v>
      </c>
      <c r="EG723" s="13" t="n">
        <v>-0.039308</v>
      </c>
      <c r="EH723" s="13" t="n">
        <v>-0.070351</v>
      </c>
      <c r="EI723" s="13" t="n">
        <v>0.130499</v>
      </c>
      <c r="EJ723" s="13" t="n">
        <v>-0.023216</v>
      </c>
      <c r="EK723" s="13" t="n">
        <v>-0.090202</v>
      </c>
      <c r="EL723" s="13" t="n">
        <v>0.053736</v>
      </c>
      <c r="EM723" s="13" t="n">
        <v>0.048669</v>
      </c>
      <c r="EN723" s="13" t="n">
        <v>-0.052265</v>
      </c>
      <c r="EO723" s="13" t="n">
        <v>0.117259</v>
      </c>
      <c r="EP723" s="13" t="n">
        <v>-0.019842</v>
      </c>
      <c r="EQ723" s="13" t="n">
        <v>0.012199</v>
      </c>
      <c r="ER723" s="13" t="n">
        <v>-0.009812</v>
      </c>
      <c r="ES723" s="13" t="n">
        <v>0.008894</v>
      </c>
      <c r="ET723" s="13" t="n">
        <v>0.090874</v>
      </c>
      <c r="EU723" s="13" t="n">
        <v>0.014205</v>
      </c>
      <c r="EV723" s="13" t="n">
        <v>-0.019595</v>
      </c>
      <c r="EW723" s="13" t="n">
        <v>-0.061965</v>
      </c>
      <c r="EX723" s="13" t="n">
        <v>-0.063279</v>
      </c>
      <c r="EY723" s="13" t="n">
        <v>0.099242</v>
      </c>
      <c r="EZ723" s="13" t="n">
        <v>0.096129</v>
      </c>
      <c r="FA723" s="13" t="n">
        <v>-0.01973</v>
      </c>
      <c r="FB723" s="13" t="n">
        <v>0.076137</v>
      </c>
      <c r="FC723" s="13" t="n">
        <v>0.039414</v>
      </c>
      <c r="FD723" s="13" t="n">
        <v>-0.059407</v>
      </c>
      <c r="FE723" s="13" t="n">
        <v>0.019381</v>
      </c>
      <c r="FF723" s="13" t="n">
        <v>-0.010354</v>
      </c>
      <c r="FG723" s="13" t="n">
        <v>0.033709</v>
      </c>
      <c r="FH723" s="13" t="n">
        <v>0.014427</v>
      </c>
      <c r="FI723" s="13" t="n">
        <v>0.029627</v>
      </c>
      <c r="FJ723" s="13" t="n">
        <v>-0.006623</v>
      </c>
      <c r="FK723" s="13" t="n">
        <v>0.091114</v>
      </c>
      <c r="FL723" s="13" t="n">
        <v>-0.075772</v>
      </c>
      <c r="FM723" s="13" t="n">
        <v>0.036599</v>
      </c>
      <c r="FN723" s="13" t="n">
        <v>-0.045902</v>
      </c>
      <c r="FO723" s="13" t="n">
        <v>-0.058795</v>
      </c>
    </row>
    <row r="724" customFormat="false" ht="15" hidden="false" customHeight="false" outlineLevel="0" collapsed="false">
      <c r="B724" s="8" t="str">
        <f aca="false">Deals!B724</f>
        <v>SeaSpine Holdings Corporation</v>
      </c>
      <c r="C724" s="12" t="n">
        <v>1</v>
      </c>
      <c r="D724" s="13" t="n">
        <v>0.006379</v>
      </c>
      <c r="E724" s="13" t="n">
        <v>-0.044856</v>
      </c>
      <c r="F724" s="13" t="n">
        <v>-0.143441</v>
      </c>
      <c r="G724" s="13" t="n">
        <v>-0.062574</v>
      </c>
      <c r="H724" s="13" t="n">
        <v>-0.048951</v>
      </c>
      <c r="I724" s="13" t="n">
        <v>-0.102273</v>
      </c>
      <c r="J724" s="13" t="n">
        <v>0.014147</v>
      </c>
      <c r="K724" s="13" t="n">
        <v>-0.120411</v>
      </c>
      <c r="L724" s="13" t="n">
        <v>0.057596</v>
      </c>
      <c r="M724" s="13" t="n">
        <v>-0.040253</v>
      </c>
      <c r="N724" s="13" t="n">
        <v>-0.234375</v>
      </c>
      <c r="O724" s="13" t="n">
        <v>-0.111708</v>
      </c>
      <c r="P724" s="13" t="n">
        <v>-0.316808</v>
      </c>
      <c r="Q724" s="13" t="n">
        <v>0.051327</v>
      </c>
      <c r="R724" s="13" t="n">
        <v>0.077441</v>
      </c>
      <c r="S724" s="13" t="n">
        <v>-0.1125</v>
      </c>
      <c r="T724" s="13" t="n">
        <v>0.132042</v>
      </c>
      <c r="U724" s="13" t="n">
        <v>0.164852</v>
      </c>
      <c r="V724" s="13" t="n">
        <v>0.11482</v>
      </c>
      <c r="W724" s="13" t="n">
        <v>0.13506</v>
      </c>
      <c r="X724" s="13" t="n">
        <v>-0.054289</v>
      </c>
      <c r="Y724" s="13" t="n">
        <v>-0.067151</v>
      </c>
      <c r="Z724" s="13" t="n">
        <v>-0.024961</v>
      </c>
      <c r="AA724" s="13" t="n">
        <v>0.025373</v>
      </c>
      <c r="AB724" s="13" t="n">
        <v>0.033891</v>
      </c>
      <c r="AC724" s="13" t="n">
        <v>0.028747</v>
      </c>
      <c r="AD724" s="13" t="n">
        <v>-0.076144</v>
      </c>
      <c r="AE724" s="13" t="n">
        <v>-0.078277</v>
      </c>
      <c r="AF724" s="13" t="n">
        <v>-0.089038</v>
      </c>
      <c r="AG724" s="13" t="n">
        <v>0.081674</v>
      </c>
      <c r="AH724" s="13" t="n">
        <v>0.164507</v>
      </c>
      <c r="AI724" s="13" t="n">
        <v>-0.032929</v>
      </c>
      <c r="AJ724" s="13" t="n">
        <v>0.075402</v>
      </c>
      <c r="AK724" s="13" t="n">
        <v>0.019399</v>
      </c>
      <c r="AL724" s="13" t="n">
        <v>-0.076591</v>
      </c>
      <c r="AM724" s="13" t="n">
        <v>0.031768</v>
      </c>
      <c r="AN724" s="13" t="n">
        <v>-0.025821</v>
      </c>
      <c r="AO724" s="13" t="n">
        <v>0.089101</v>
      </c>
      <c r="AP724" s="13" t="n">
        <v>-0.043016</v>
      </c>
      <c r="AQ724" s="13" t="n">
        <v>0.019622</v>
      </c>
      <c r="AR724" s="13" t="n">
        <v>0.005107</v>
      </c>
      <c r="AS724" s="13" t="n">
        <v>0.097075</v>
      </c>
      <c r="AT724" s="13" t="n">
        <v>-0.051389</v>
      </c>
      <c r="AU724" s="13" t="n">
        <v>0.003004</v>
      </c>
      <c r="AV724" s="13" t="n">
        <v>-0.061271</v>
      </c>
      <c r="AW724" s="13" t="n">
        <v>-0.118159</v>
      </c>
      <c r="BM724" s="13" t="n">
        <v>0.053254</v>
      </c>
      <c r="BN724" s="13" t="n">
        <v>-0.075508</v>
      </c>
      <c r="BO724" s="13" t="n">
        <v>0.05447</v>
      </c>
      <c r="BP724" s="13" t="n">
        <v>-0.044277</v>
      </c>
      <c r="BQ724" s="13" t="n">
        <v>0.001521</v>
      </c>
      <c r="BR724" s="13" t="n">
        <v>-0.06949</v>
      </c>
      <c r="BS724" s="13" t="n">
        <v>0.004989</v>
      </c>
      <c r="BT724" s="13" t="n">
        <v>-0.144752</v>
      </c>
      <c r="BU724" s="13" t="n">
        <v>-0.01312</v>
      </c>
      <c r="BV724" s="13" t="n">
        <v>0.017694</v>
      </c>
      <c r="BW724" s="13" t="n">
        <v>-0.131485</v>
      </c>
      <c r="BX724" s="13" t="n">
        <v>-0.035124</v>
      </c>
      <c r="BY724" s="13" t="n">
        <v>-0.043342</v>
      </c>
      <c r="BZ724" s="13" t="n">
        <v>0.13204</v>
      </c>
      <c r="CA724" s="13" t="n">
        <v>0.00417</v>
      </c>
      <c r="CB724" s="13" t="n">
        <v>-0.094854</v>
      </c>
      <c r="CC724" s="13" t="n">
        <v>0.053112</v>
      </c>
      <c r="CD724" s="13" t="n">
        <v>-0.031889</v>
      </c>
      <c r="CE724" s="13" t="n">
        <v>-0.047933</v>
      </c>
      <c r="CF724" s="13" t="n">
        <v>0.13506</v>
      </c>
      <c r="CG724" s="13" t="n">
        <v>-0.054289</v>
      </c>
      <c r="CH724" s="13" t="n">
        <v>-0.067151</v>
      </c>
      <c r="CI724" s="13" t="n">
        <v>-0.024961</v>
      </c>
      <c r="CJ724" s="13" t="n">
        <v>0.025373</v>
      </c>
      <c r="CK724" s="13" t="n">
        <v>0.033891</v>
      </c>
      <c r="CL724" s="13" t="n">
        <v>0.028747</v>
      </c>
      <c r="CM724" s="13" t="n">
        <v>-0.076144</v>
      </c>
      <c r="CN724" s="13" t="n">
        <v>-0.078277</v>
      </c>
      <c r="CO724" s="13" t="n">
        <v>-0.089038</v>
      </c>
      <c r="CP724" s="13" t="n">
        <v>0.081674</v>
      </c>
      <c r="CQ724" s="13" t="n">
        <v>0.164507</v>
      </c>
      <c r="CR724" s="13" t="n">
        <v>-0.032929</v>
      </c>
      <c r="CS724" s="13" t="n">
        <v>0.075402</v>
      </c>
      <c r="CT724" s="13" t="n">
        <v>0.019399</v>
      </c>
      <c r="CU724" s="13" t="n">
        <v>-0.076591</v>
      </c>
      <c r="CV724" s="13" t="n">
        <v>0.031768</v>
      </c>
      <c r="CW724" s="13" t="n">
        <v>-0.025821</v>
      </c>
      <c r="CX724" s="13" t="n">
        <v>0.089101</v>
      </c>
      <c r="CY724" s="13" t="n">
        <v>-0.043016</v>
      </c>
      <c r="CZ724" s="13" t="n">
        <v>0.019622</v>
      </c>
      <c r="DA724" s="13" t="n">
        <v>0.005107</v>
      </c>
      <c r="DB724" s="13" t="n">
        <v>0.097075</v>
      </c>
      <c r="DC724" s="13" t="n">
        <v>-0.051389</v>
      </c>
      <c r="DD724" s="13" t="n">
        <v>0.003004</v>
      </c>
      <c r="DE724" s="13" t="n">
        <v>-0.061271</v>
      </c>
      <c r="DF724" s="13" t="n">
        <v>-0.118159</v>
      </c>
      <c r="DV724" s="13" t="n">
        <v>0.060618</v>
      </c>
      <c r="DW724" s="13" t="n">
        <v>-0.086434</v>
      </c>
      <c r="DX724" s="13" t="n">
        <v>0.048492</v>
      </c>
      <c r="DY724" s="13" t="n">
        <v>-0.038452</v>
      </c>
      <c r="DZ724" s="13" t="n">
        <v>-0.018309</v>
      </c>
      <c r="EA724" s="13" t="n">
        <v>-0.093073</v>
      </c>
      <c r="EB724" s="13" t="n">
        <v>-0.059899</v>
      </c>
      <c r="EC724" s="13" t="n">
        <v>-0.145843</v>
      </c>
      <c r="ED724" s="13" t="n">
        <v>-0.048091</v>
      </c>
      <c r="EE724" s="13" t="n">
        <v>0.043102</v>
      </c>
      <c r="EF724" s="13" t="n">
        <v>-0.181586</v>
      </c>
      <c r="EG724" s="13" t="n">
        <v>-0.054644</v>
      </c>
      <c r="EH724" s="13" t="n">
        <v>-0.022003</v>
      </c>
      <c r="EI724" s="13" t="n">
        <v>0.087088</v>
      </c>
      <c r="EJ724" s="13" t="n">
        <v>0.015216</v>
      </c>
      <c r="EK724" s="13" t="n">
        <v>-0.129039</v>
      </c>
      <c r="EL724" s="13" t="n">
        <v>0.013322</v>
      </c>
      <c r="EM724" s="13" t="n">
        <v>-0.011355</v>
      </c>
      <c r="EN724" s="13" t="n">
        <v>-0.061249</v>
      </c>
      <c r="EO724" s="13" t="n">
        <v>0.214876</v>
      </c>
      <c r="EP724" s="13" t="n">
        <v>-0.07407</v>
      </c>
      <c r="EQ724" s="13" t="n">
        <v>-0.088251</v>
      </c>
      <c r="ER724" s="13" t="n">
        <v>-0.026843</v>
      </c>
      <c r="ES724" s="13" t="n">
        <v>0.029442</v>
      </c>
      <c r="ET724" s="13" t="n">
        <v>0.001205</v>
      </c>
      <c r="EU724" s="13" t="n">
        <v>0.004569</v>
      </c>
      <c r="EV724" s="13" t="n">
        <v>-0.096764</v>
      </c>
      <c r="EW724" s="13" t="n">
        <v>-0.100514</v>
      </c>
      <c r="EX724" s="13" t="n">
        <v>-0.107004</v>
      </c>
      <c r="EY724" s="13" t="n">
        <v>0.043533</v>
      </c>
      <c r="EZ724" s="13" t="n">
        <v>0.174338</v>
      </c>
      <c r="FA724" s="13" t="n">
        <v>-0.020493</v>
      </c>
      <c r="FB724" s="13" t="n">
        <v>0.061341</v>
      </c>
      <c r="FC724" s="13" t="n">
        <v>0.024105</v>
      </c>
      <c r="FD724" s="13" t="n">
        <v>-0.087345</v>
      </c>
      <c r="FE724" s="13" t="n">
        <v>0.073993</v>
      </c>
      <c r="FF724" s="13" t="n">
        <v>-0.075226</v>
      </c>
      <c r="FG724" s="13" t="n">
        <v>0.063187</v>
      </c>
      <c r="FH724" s="13" t="n">
        <v>-0.068123</v>
      </c>
      <c r="FI724" s="13" t="n">
        <v>-0.021453</v>
      </c>
      <c r="FJ724" s="13" t="n">
        <v>0.017702</v>
      </c>
      <c r="FK724" s="13" t="n">
        <v>0.075201</v>
      </c>
      <c r="FL724" s="13" t="n">
        <v>-0.007837</v>
      </c>
      <c r="FM724" s="13" t="n">
        <v>-0.004475</v>
      </c>
      <c r="FN724" s="13" t="n">
        <v>-0.078544</v>
      </c>
      <c r="FO724" s="13" t="n">
        <v>-0.117657</v>
      </c>
    </row>
    <row r="725" customFormat="false" ht="15" hidden="false" customHeight="false" outlineLevel="0" collapsed="false">
      <c r="B725" s="8" t="str">
        <f aca="false">Deals!B725</f>
        <v>Hydrofarm Holdings Group, Inc.</v>
      </c>
      <c r="C725" s="12" t="n">
        <v>1</v>
      </c>
      <c r="D725" s="13" t="n">
        <v>-0.051052</v>
      </c>
      <c r="E725" s="13" t="n">
        <v>-0.165285</v>
      </c>
      <c r="F725" s="13" t="n">
        <v>0.024726</v>
      </c>
      <c r="G725" s="13" t="n">
        <v>-0.251384</v>
      </c>
      <c r="H725" s="13" t="n">
        <v>-0.12893</v>
      </c>
      <c r="I725" s="13" t="n">
        <v>0.00091</v>
      </c>
      <c r="J725" s="13" t="n">
        <v>-0.142727</v>
      </c>
      <c r="K725" s="13" t="n">
        <v>-0.306822</v>
      </c>
      <c r="L725" s="13" t="n">
        <v>0.032636</v>
      </c>
      <c r="M725" s="13" t="n">
        <v>-0.251852</v>
      </c>
      <c r="N725" s="13" t="n">
        <v>-0.369637</v>
      </c>
      <c r="O725" s="13" t="n">
        <v>-0.278534</v>
      </c>
      <c r="P725" s="13" t="n">
        <v>-0.49492</v>
      </c>
      <c r="Q725" s="13" t="n">
        <v>-0.071839</v>
      </c>
      <c r="R725" s="13" t="n">
        <v>0.052632</v>
      </c>
      <c r="S725" s="13" t="n">
        <v>-0.429412</v>
      </c>
      <c r="T725" s="13" t="n">
        <v>0.329897</v>
      </c>
      <c r="U725" s="13" t="n">
        <v>-0.027132</v>
      </c>
      <c r="V725" s="13" t="n">
        <v>-0.38247</v>
      </c>
      <c r="W725" s="13" t="n">
        <v>0.206452</v>
      </c>
      <c r="X725" s="13" t="n">
        <v>0.026738</v>
      </c>
      <c r="Y725" s="13" t="n">
        <v>-0.098958</v>
      </c>
      <c r="Z725" s="13" t="n">
        <v>-0.092486</v>
      </c>
      <c r="AA725" s="13" t="n">
        <v>-0.41586</v>
      </c>
      <c r="AB725" s="13" t="n">
        <v>-0.147312</v>
      </c>
      <c r="AC725" s="13" t="n">
        <v>0.496164</v>
      </c>
      <c r="AD725" s="13" t="n">
        <v>0.068376</v>
      </c>
      <c r="AE725" s="13" t="n">
        <v>-0.024</v>
      </c>
      <c r="AF725" s="13" t="n">
        <v>-0.181639</v>
      </c>
      <c r="AG725" s="13" t="n">
        <v>-0.145833</v>
      </c>
      <c r="AH725" s="13" t="n">
        <v>0.075868</v>
      </c>
      <c r="AI725" s="13" t="n">
        <v>0.079019</v>
      </c>
      <c r="AJ725" s="13" t="n">
        <v>-0.08798</v>
      </c>
      <c r="AK725" s="13" t="n">
        <v>0.196146</v>
      </c>
      <c r="AL725" s="13" t="n">
        <v>-0.101759</v>
      </c>
      <c r="AM725" s="13" t="n">
        <v>-0.18462</v>
      </c>
      <c r="AN725" s="13" t="n">
        <v>-0.127686</v>
      </c>
      <c r="AO725" s="13" t="n">
        <v>-0.078551</v>
      </c>
      <c r="AP725" s="13" t="n">
        <v>-0.315036</v>
      </c>
      <c r="AQ725" s="13" t="n">
        <v>0.58209</v>
      </c>
      <c r="AR725" s="13" t="n">
        <v>-0.017417</v>
      </c>
      <c r="AS725" s="13" t="n">
        <v>0.205465</v>
      </c>
      <c r="AT725" s="13" t="n">
        <v>-0.289303</v>
      </c>
      <c r="AU725" s="13" t="n">
        <v>0.120172</v>
      </c>
      <c r="AV725" s="13" t="n">
        <v>-0.23811</v>
      </c>
      <c r="AW725" s="13" t="n">
        <v>-0.618182</v>
      </c>
      <c r="BM725" s="13" t="n">
        <v>0.06983</v>
      </c>
      <c r="BN725" s="13" t="n">
        <v>-0.075376</v>
      </c>
      <c r="BO725" s="13" t="n">
        <v>0.020545</v>
      </c>
      <c r="BP725" s="13" t="n">
        <v>-0.052806</v>
      </c>
      <c r="BQ725" s="13" t="n">
        <v>0.024457</v>
      </c>
      <c r="BR725" s="13" t="n">
        <v>-0.080613</v>
      </c>
      <c r="BS725" s="13" t="n">
        <v>-0.005266</v>
      </c>
      <c r="BT725" s="13" t="n">
        <v>-0.163775</v>
      </c>
      <c r="BU725" s="13" t="n">
        <v>-0.001611</v>
      </c>
      <c r="BV725" s="13" t="n">
        <v>0.012199</v>
      </c>
      <c r="BW725" s="13" t="n">
        <v>-0.180685</v>
      </c>
      <c r="BX725" s="13" t="n">
        <v>-0.032766</v>
      </c>
      <c r="BY725" s="13" t="n">
        <v>-0.019338</v>
      </c>
      <c r="BZ725" s="13" t="n">
        <v>0.128546</v>
      </c>
      <c r="CA725" s="13" t="n">
        <v>0.036743</v>
      </c>
      <c r="CB725" s="13" t="n">
        <v>-0.088022</v>
      </c>
      <c r="CC725" s="13" t="n">
        <v>0.076143</v>
      </c>
      <c r="CD725" s="13" t="n">
        <v>-0.002315</v>
      </c>
      <c r="CE725" s="13" t="n">
        <v>-0.050589</v>
      </c>
      <c r="CF725" s="13" t="n">
        <v>0.141421</v>
      </c>
      <c r="CG725" s="13" t="n">
        <v>-0.040665</v>
      </c>
      <c r="CH725" s="13" t="n">
        <v>-0.034632</v>
      </c>
      <c r="CI725" s="13" t="n">
        <v>-0.027967</v>
      </c>
      <c r="CJ725" s="13" t="n">
        <v>0.012513</v>
      </c>
      <c r="CK725" s="13" t="n">
        <v>0.070349</v>
      </c>
      <c r="CL725" s="13" t="n">
        <v>0.041532</v>
      </c>
      <c r="CM725" s="13" t="n">
        <v>-0.071954</v>
      </c>
      <c r="CN725" s="13" t="n">
        <v>-0.091371</v>
      </c>
      <c r="CO725" s="13" t="n">
        <v>-0.101457</v>
      </c>
      <c r="CP725" s="13" t="n">
        <v>0.108746</v>
      </c>
      <c r="CQ725" s="13" t="n">
        <v>0.122171</v>
      </c>
      <c r="CR725" s="13" t="n">
        <v>-0.039346</v>
      </c>
      <c r="CS725" s="13" t="n">
        <v>0.094637</v>
      </c>
      <c r="CT725" s="13" t="n">
        <v>0.003944</v>
      </c>
      <c r="CU725" s="13" t="n">
        <v>-0.069152</v>
      </c>
      <c r="CV725" s="13" t="n">
        <v>0.019278</v>
      </c>
      <c r="CW725" s="13" t="n">
        <v>-0.016837</v>
      </c>
      <c r="CX725" s="13" t="n">
        <v>0.075097</v>
      </c>
      <c r="CY725" s="13" t="n">
        <v>0.006764</v>
      </c>
      <c r="CZ725" s="13" t="n">
        <v>0.000931</v>
      </c>
      <c r="DA725" s="13" t="n">
        <v>-0.008068</v>
      </c>
      <c r="DB725" s="13" t="n">
        <v>0.14058</v>
      </c>
      <c r="DC725" s="13" t="n">
        <v>-0.041389</v>
      </c>
      <c r="DD725" s="13" t="n">
        <v>0.005532</v>
      </c>
      <c r="DE725" s="13" t="n">
        <v>-0.084494</v>
      </c>
      <c r="DF725" s="13" t="n">
        <v>-0.082801</v>
      </c>
      <c r="DV725" s="13" t="n">
        <v>0.06635</v>
      </c>
      <c r="DW725" s="13" t="n">
        <v>-0.076813</v>
      </c>
      <c r="DX725" s="13" t="n">
        <v>0.018217</v>
      </c>
      <c r="DY725" s="13" t="n">
        <v>-0.053317</v>
      </c>
      <c r="DZ725" s="13" t="n">
        <v>0.021146</v>
      </c>
      <c r="EA725" s="13" t="n">
        <v>-0.091985</v>
      </c>
      <c r="EB725" s="13" t="n">
        <v>-0.014805</v>
      </c>
      <c r="EC725" s="13" t="n">
        <v>-0.173369</v>
      </c>
      <c r="ED725" s="13" t="n">
        <v>-0.012789</v>
      </c>
      <c r="EE725" s="13" t="n">
        <v>0.018464</v>
      </c>
      <c r="EF725" s="13" t="n">
        <v>-0.198696</v>
      </c>
      <c r="EG725" s="13" t="n">
        <v>-0.057167</v>
      </c>
      <c r="EH725" s="13" t="n">
        <v>-0.02625</v>
      </c>
      <c r="EI725" s="13" t="n">
        <v>0.129928</v>
      </c>
      <c r="EJ725" s="13" t="n">
        <v>0.030138</v>
      </c>
      <c r="EK725" s="13" t="n">
        <v>-0.081445</v>
      </c>
      <c r="EL725" s="13" t="n">
        <v>0.087294</v>
      </c>
      <c r="EM725" s="13" t="n">
        <v>-0.006501</v>
      </c>
      <c r="EN725" s="13" t="n">
        <v>-0.051629</v>
      </c>
      <c r="EO725" s="13" t="n">
        <v>0.164361</v>
      </c>
      <c r="EP725" s="13" t="n">
        <v>-0.049102</v>
      </c>
      <c r="EQ725" s="13" t="n">
        <v>-0.042333</v>
      </c>
      <c r="ER725" s="13" t="n">
        <v>-0.043651</v>
      </c>
      <c r="ES725" s="13" t="n">
        <v>0.027983</v>
      </c>
      <c r="ET725" s="13" t="n">
        <v>0.075292</v>
      </c>
      <c r="EU725" s="13" t="n">
        <v>0.041174</v>
      </c>
      <c r="EV725" s="13" t="n">
        <v>-0.071456</v>
      </c>
      <c r="EW725" s="13" t="n">
        <v>-0.098155</v>
      </c>
      <c r="EX725" s="13" t="n">
        <v>-0.110132</v>
      </c>
      <c r="EY725" s="13" t="n">
        <v>0.107279</v>
      </c>
      <c r="EZ725" s="13" t="n">
        <v>0.142226</v>
      </c>
      <c r="FA725" s="13" t="n">
        <v>-0.046726</v>
      </c>
      <c r="FB725" s="13" t="n">
        <v>0.099012</v>
      </c>
      <c r="FC725" s="13" t="n">
        <v>-0.006566</v>
      </c>
      <c r="FD725" s="13" t="n">
        <v>-0.088553</v>
      </c>
      <c r="FE725" s="13" t="n">
        <v>0.04379</v>
      </c>
      <c r="FF725" s="13" t="n">
        <v>-0.01381</v>
      </c>
      <c r="FG725" s="13" t="n">
        <v>0.076992</v>
      </c>
      <c r="FH725" s="13" t="n">
        <v>-0.007169</v>
      </c>
      <c r="FI725" s="13" t="n">
        <v>-0.005011</v>
      </c>
      <c r="FJ725" s="13" t="n">
        <v>-0.001446</v>
      </c>
      <c r="FK725" s="13" t="n">
        <v>0.13118</v>
      </c>
      <c r="FL725" s="13" t="n">
        <v>-0.044324</v>
      </c>
      <c r="FM725" s="13" t="n">
        <v>0.027517</v>
      </c>
      <c r="FN725" s="13" t="n">
        <v>-0.087576</v>
      </c>
      <c r="FO725" s="13" t="n">
        <v>-0.080425</v>
      </c>
    </row>
    <row r="726" customFormat="false" ht="15" hidden="false" customHeight="false" outlineLevel="0" collapsed="false">
      <c r="B726" s="8" t="str">
        <f aca="false">Deals!B726</f>
        <v>Agiliti, Inc. \De,</v>
      </c>
      <c r="C726" s="12" t="n">
        <v>1</v>
      </c>
      <c r="D726" s="13" t="n">
        <v>0</v>
      </c>
      <c r="E726" s="13" t="n">
        <v>-0.104252</v>
      </c>
      <c r="F726" s="13" t="n">
        <v>0.088821</v>
      </c>
      <c r="G726" s="13" t="n">
        <v>-0.107361</v>
      </c>
      <c r="H726" s="13" t="n">
        <v>0.184349</v>
      </c>
      <c r="I726" s="13" t="n">
        <v>-0.066075</v>
      </c>
      <c r="J726" s="13" t="n">
        <v>0.099715</v>
      </c>
      <c r="K726" s="13" t="n">
        <v>-0.174007</v>
      </c>
      <c r="L726" s="13" t="n">
        <v>-0.058547</v>
      </c>
      <c r="M726" s="13" t="n">
        <v>0.171571</v>
      </c>
      <c r="N726" s="13" t="n">
        <v>-0.064455</v>
      </c>
      <c r="O726" s="13" t="n">
        <v>-0.021277</v>
      </c>
      <c r="P726" s="13" t="n">
        <v>0.061594</v>
      </c>
      <c r="Q726" s="13" t="n">
        <v>0.067284</v>
      </c>
      <c r="R726" s="13" t="n">
        <v>-0.266332</v>
      </c>
      <c r="S726" s="13" t="n">
        <v>-0.108966</v>
      </c>
      <c r="T726" s="13" t="n">
        <v>0.220825</v>
      </c>
      <c r="U726" s="13" t="n">
        <v>-0.054951</v>
      </c>
      <c r="V726" s="13" t="n">
        <v>-0.012114</v>
      </c>
      <c r="W726" s="13" t="n">
        <v>0.131208</v>
      </c>
      <c r="X726" s="13" t="n">
        <v>0.033062</v>
      </c>
      <c r="Y726" s="13" t="n">
        <v>-0.161595</v>
      </c>
      <c r="Z726" s="13" t="n">
        <v>0.046308</v>
      </c>
      <c r="AA726" s="13" t="n">
        <v>-0.020933</v>
      </c>
      <c r="AB726" s="13" t="n">
        <v>0.007941</v>
      </c>
      <c r="AC726" s="13" t="n">
        <v>0.040606</v>
      </c>
      <c r="AD726" s="13" t="n">
        <v>-0.437973</v>
      </c>
      <c r="AE726" s="13" t="n">
        <v>-0.327461</v>
      </c>
      <c r="AF726" s="13" t="n">
        <v>-0.132512</v>
      </c>
      <c r="AG726" s="13" t="n">
        <v>0.431616</v>
      </c>
      <c r="AH726" s="13" t="n">
        <v>-0.01737</v>
      </c>
      <c r="AI726" s="13" t="n">
        <v>-0.104798</v>
      </c>
      <c r="AJ726" s="13" t="n">
        <v>0.392102</v>
      </c>
      <c r="AK726" s="13" t="n">
        <v>0.025329</v>
      </c>
      <c r="AL726" s="13" t="n">
        <v>0.002964</v>
      </c>
      <c r="AM726" s="13" t="n">
        <v>0.03247</v>
      </c>
      <c r="AN726" s="13" t="n">
        <v>-0.016085</v>
      </c>
      <c r="AO726" s="13" t="n">
        <v>0.096359</v>
      </c>
      <c r="AP726" s="13" t="n">
        <v>0.002008</v>
      </c>
      <c r="AQ726" s="13" t="n">
        <v>0.012156</v>
      </c>
      <c r="AR726" s="13" t="n">
        <v>-0.00881</v>
      </c>
      <c r="AS726" s="13" t="n">
        <v>0.132864</v>
      </c>
      <c r="AT726" s="13" t="n">
        <v>-0.092084</v>
      </c>
      <c r="AU726" s="13" t="n">
        <v>0.027376</v>
      </c>
      <c r="AV726" s="13" t="n">
        <v>-0.087184</v>
      </c>
      <c r="AW726" s="13" t="n">
        <v>-0.07152</v>
      </c>
      <c r="BM726" s="13" t="n">
        <v>0.035313</v>
      </c>
      <c r="BN726" s="13" t="n">
        <v>-0.028278</v>
      </c>
      <c r="BO726" s="13" t="n">
        <v>0.024312</v>
      </c>
      <c r="BP726" s="13" t="n">
        <v>-0.041121</v>
      </c>
      <c r="BQ726" s="13" t="n">
        <v>0.023534</v>
      </c>
      <c r="BR726" s="13" t="n">
        <v>-0.034555</v>
      </c>
      <c r="BS726" s="13" t="n">
        <v>0.001539</v>
      </c>
      <c r="BT726" s="13" t="n">
        <v>-0.116597</v>
      </c>
      <c r="BU726" s="13" t="n">
        <v>0.020508</v>
      </c>
      <c r="BV726" s="13" t="n">
        <v>0.022185</v>
      </c>
      <c r="BW726" s="13" t="n">
        <v>-0.119564</v>
      </c>
      <c r="BX726" s="13" t="n">
        <v>-0.028738</v>
      </c>
      <c r="BY726" s="13" t="n">
        <v>-0.063921</v>
      </c>
      <c r="BZ726" s="13" t="n">
        <v>0.135102</v>
      </c>
      <c r="CA726" s="13" t="n">
        <v>-0.007929</v>
      </c>
      <c r="CB726" s="13" t="n">
        <v>-0.088004</v>
      </c>
      <c r="CC726" s="13" t="n">
        <v>0.092762</v>
      </c>
      <c r="CD726" s="13" t="n">
        <v>-0.018141</v>
      </c>
      <c r="CE726" s="13" t="n">
        <v>-0.073757</v>
      </c>
      <c r="CF726" s="13" t="n">
        <v>0.160132</v>
      </c>
      <c r="CG726" s="13" t="n">
        <v>-0.029084</v>
      </c>
      <c r="CH726" s="13" t="n">
        <v>-0.030294</v>
      </c>
      <c r="CI726" s="13" t="n">
        <v>0.000974</v>
      </c>
      <c r="CJ726" s="13" t="n">
        <v>0.034374</v>
      </c>
      <c r="CK726" s="13" t="n">
        <v>0.071376</v>
      </c>
      <c r="CL726" s="13" t="n">
        <v>0.055658</v>
      </c>
      <c r="CM726" s="13" t="n">
        <v>-0.070227</v>
      </c>
      <c r="CN726" s="13" t="n">
        <v>-0.055895</v>
      </c>
      <c r="CO726" s="13" t="n">
        <v>-0.076043</v>
      </c>
      <c r="CP726" s="13" t="n">
        <v>0.090818</v>
      </c>
      <c r="CQ726" s="13" t="n">
        <v>0.141331</v>
      </c>
      <c r="CR726" s="13" t="n">
        <v>-0.03884</v>
      </c>
      <c r="CS726" s="13" t="n">
        <v>0.062772</v>
      </c>
      <c r="CT726" s="13" t="n">
        <v>0.020685</v>
      </c>
      <c r="CU726" s="13" t="n">
        <v>-0.08132</v>
      </c>
      <c r="CV726" s="13" t="n">
        <v>0.03247</v>
      </c>
      <c r="CW726" s="13" t="n">
        <v>-0.016085</v>
      </c>
      <c r="CX726" s="13" t="n">
        <v>0.096359</v>
      </c>
      <c r="CY726" s="13" t="n">
        <v>0.002008</v>
      </c>
      <c r="CZ726" s="13" t="n">
        <v>0.012156</v>
      </c>
      <c r="DA726" s="13" t="n">
        <v>-0.00881</v>
      </c>
      <c r="DB726" s="13" t="n">
        <v>0.132864</v>
      </c>
      <c r="DC726" s="13" t="n">
        <v>-0.092084</v>
      </c>
      <c r="DD726" s="13" t="n">
        <v>0.027376</v>
      </c>
      <c r="DE726" s="13" t="n">
        <v>-0.087184</v>
      </c>
      <c r="DF726" s="13" t="n">
        <v>-0.07152</v>
      </c>
      <c r="DV726" s="13" t="n">
        <v>0.032572</v>
      </c>
      <c r="DW726" s="13" t="n">
        <v>-0.030216</v>
      </c>
      <c r="DX726" s="13" t="n">
        <v>0.020798</v>
      </c>
      <c r="DY726" s="13" t="n">
        <v>-0.040113</v>
      </c>
      <c r="DZ726" s="13" t="n">
        <v>0.024885</v>
      </c>
      <c r="EA726" s="13" t="n">
        <v>-0.052054</v>
      </c>
      <c r="EB726" s="13" t="n">
        <v>0.002106</v>
      </c>
      <c r="EC726" s="13" t="n">
        <v>-0.122474</v>
      </c>
      <c r="ED726" s="13" t="n">
        <v>0.004163</v>
      </c>
      <c r="EE726" s="13" t="n">
        <v>0.029007</v>
      </c>
      <c r="EF726" s="13" t="n">
        <v>-0.150847</v>
      </c>
      <c r="EG726" s="13" t="n">
        <v>-0.038851</v>
      </c>
      <c r="EH726" s="13" t="n">
        <v>-0.043457</v>
      </c>
      <c r="EI726" s="13" t="n">
        <v>0.133239</v>
      </c>
      <c r="EJ726" s="13" t="n">
        <v>0.00337</v>
      </c>
      <c r="EK726" s="13" t="n">
        <v>-0.088268</v>
      </c>
      <c r="EL726" s="13" t="n">
        <v>0.09263</v>
      </c>
      <c r="EM726" s="13" t="n">
        <v>-0.008961</v>
      </c>
      <c r="EN726" s="13" t="n">
        <v>-0.073196</v>
      </c>
      <c r="EO726" s="13" t="n">
        <v>0.179925</v>
      </c>
      <c r="EP726" s="13" t="n">
        <v>-0.037455</v>
      </c>
      <c r="EQ726" s="13" t="n">
        <v>-0.045087</v>
      </c>
      <c r="ER726" s="13" t="n">
        <v>-0.007067</v>
      </c>
      <c r="ES726" s="13" t="n">
        <v>0.026671</v>
      </c>
      <c r="ET726" s="13" t="n">
        <v>0.081708</v>
      </c>
      <c r="EU726" s="13" t="n">
        <v>0.048745</v>
      </c>
      <c r="EV726" s="13" t="n">
        <v>-0.067184</v>
      </c>
      <c r="EW726" s="13" t="n">
        <v>-0.056578</v>
      </c>
      <c r="EX726" s="13" t="n">
        <v>-0.086289</v>
      </c>
      <c r="EY726" s="13" t="n">
        <v>0.096397</v>
      </c>
      <c r="EZ726" s="13" t="n">
        <v>0.143956</v>
      </c>
      <c r="FA726" s="13" t="n">
        <v>-0.055801</v>
      </c>
      <c r="FB726" s="13" t="n">
        <v>0.059786</v>
      </c>
      <c r="FC726" s="13" t="n">
        <v>0.003677</v>
      </c>
      <c r="FD726" s="13" t="n">
        <v>-0.079926</v>
      </c>
      <c r="FE726" s="13" t="n">
        <v>0.024106</v>
      </c>
      <c r="FF726" s="13" t="n">
        <v>-0.027662</v>
      </c>
      <c r="FG726" s="13" t="n">
        <v>0.104449</v>
      </c>
      <c r="FH726" s="13" t="n">
        <v>-0.005668</v>
      </c>
      <c r="FI726" s="13" t="n">
        <v>0.005186</v>
      </c>
      <c r="FJ726" s="13" t="n">
        <v>-0.005121</v>
      </c>
      <c r="FK726" s="13" t="n">
        <v>0.118651</v>
      </c>
      <c r="FL726" s="13" t="n">
        <v>-0.083389</v>
      </c>
      <c r="FM726" s="13" t="n">
        <v>0.025358</v>
      </c>
      <c r="FN726" s="13" t="n">
        <v>-0.082682</v>
      </c>
      <c r="FO726" s="13" t="n">
        <v>-0.0774</v>
      </c>
    </row>
    <row r="727" customFormat="false" ht="15" hidden="false" customHeight="false" outlineLevel="0" collapsed="false">
      <c r="B727" s="8" t="str">
        <f aca="false">Deals!B727</f>
        <v>Deluxe Corporation</v>
      </c>
      <c r="C727" s="12" t="n">
        <v>1</v>
      </c>
      <c r="D727" s="13" t="n">
        <v>-0.081013</v>
      </c>
      <c r="E727" s="13" t="n">
        <v>-0.11959</v>
      </c>
      <c r="F727" s="13" t="n">
        <v>-0.064146</v>
      </c>
      <c r="G727" s="13" t="n">
        <v>-0.00613</v>
      </c>
      <c r="H727" s="13" t="n">
        <v>-0.042893</v>
      </c>
      <c r="I727" s="13" t="n">
        <v>-0.051123</v>
      </c>
      <c r="J727" s="13" t="n">
        <v>-0.062597</v>
      </c>
      <c r="K727" s="13" t="n">
        <v>0.043522</v>
      </c>
      <c r="L727" s="13" t="n">
        <v>-0.027965</v>
      </c>
      <c r="M727" s="13" t="n">
        <v>-0.104497</v>
      </c>
      <c r="N727" s="13" t="n">
        <v>-0.105244</v>
      </c>
      <c r="O727" s="13" t="n">
        <v>-0.094442</v>
      </c>
      <c r="P727" s="13" t="n">
        <v>0.160129</v>
      </c>
      <c r="Q727" s="13" t="n">
        <v>-0.222753</v>
      </c>
      <c r="R727" s="13" t="n">
        <v>-0.134615</v>
      </c>
      <c r="S727" s="13" t="n">
        <v>0.103904</v>
      </c>
      <c r="T727" s="13" t="n">
        <v>0.068553</v>
      </c>
      <c r="U727" s="13" t="n">
        <v>-0.122027</v>
      </c>
      <c r="V727" s="13" t="n">
        <v>0.177267</v>
      </c>
      <c r="W727" s="13" t="n">
        <v>-0.062531</v>
      </c>
      <c r="X727" s="13" t="n">
        <v>-0.132321</v>
      </c>
      <c r="Y727" s="13" t="n">
        <v>-0.053125</v>
      </c>
      <c r="Z727" s="13" t="n">
        <v>0.024422</v>
      </c>
      <c r="AA727" s="13" t="n">
        <v>0.148489</v>
      </c>
      <c r="AB727" s="13" t="n">
        <v>0.086384</v>
      </c>
      <c r="AC727" s="13" t="n">
        <v>0.080569</v>
      </c>
      <c r="AD727" s="13" t="n">
        <v>-0.065776</v>
      </c>
      <c r="AE727" s="13" t="n">
        <v>-0.097406</v>
      </c>
      <c r="AF727" s="13" t="n">
        <v>0.090323</v>
      </c>
      <c r="AG727" s="13" t="n">
        <v>0.172772</v>
      </c>
      <c r="AH727" s="13" t="n">
        <v>-0.118415</v>
      </c>
      <c r="AI727" s="13" t="n">
        <v>0.042306</v>
      </c>
      <c r="AJ727" s="13" t="n">
        <v>0.060793</v>
      </c>
      <c r="AK727" s="13" t="n">
        <v>-0.040797</v>
      </c>
      <c r="AL727" s="13" t="n">
        <v>0.166076</v>
      </c>
      <c r="AM727" s="13" t="n">
        <v>-0.011879</v>
      </c>
      <c r="AN727" s="13" t="n">
        <v>0.085485</v>
      </c>
      <c r="AO727" s="13" t="n">
        <v>-0.14315</v>
      </c>
      <c r="AP727" s="13" t="n">
        <v>-0.053424</v>
      </c>
      <c r="AQ727" s="13" t="n">
        <v>-0.037455</v>
      </c>
      <c r="AR727" s="13" t="n">
        <v>0.251066</v>
      </c>
      <c r="AS727" s="13" t="n">
        <v>-0.025032</v>
      </c>
      <c r="AT727" s="13" t="n">
        <v>0.02656</v>
      </c>
      <c r="AU727" s="13" t="n">
        <v>-0.277275</v>
      </c>
      <c r="AV727" s="13" t="n">
        <v>-0.03949</v>
      </c>
      <c r="BM727" s="13" t="n">
        <v>-0.028278</v>
      </c>
      <c r="BN727" s="13" t="n">
        <v>0.024312</v>
      </c>
      <c r="BO727" s="13" t="n">
        <v>-0.041121</v>
      </c>
      <c r="BP727" s="13" t="n">
        <v>0.023534</v>
      </c>
      <c r="BQ727" s="13" t="n">
        <v>-0.034555</v>
      </c>
      <c r="BR727" s="13" t="n">
        <v>0.001539</v>
      </c>
      <c r="BS727" s="13" t="n">
        <v>-0.116597</v>
      </c>
      <c r="BT727" s="13" t="n">
        <v>0.020508</v>
      </c>
      <c r="BU727" s="13" t="n">
        <v>0.022185</v>
      </c>
      <c r="BV727" s="13" t="n">
        <v>-0.119564</v>
      </c>
      <c r="BW727" s="13" t="n">
        <v>-0.028738</v>
      </c>
      <c r="BX727" s="13" t="n">
        <v>-0.063921</v>
      </c>
      <c r="BY727" s="13" t="n">
        <v>0.135102</v>
      </c>
      <c r="BZ727" s="13" t="n">
        <v>-0.007929</v>
      </c>
      <c r="CA727" s="13" t="n">
        <v>-0.088004</v>
      </c>
      <c r="CB727" s="13" t="n">
        <v>0.092762</v>
      </c>
      <c r="CC727" s="13" t="n">
        <v>-0.018141</v>
      </c>
      <c r="CD727" s="13" t="n">
        <v>-0.073757</v>
      </c>
      <c r="CE727" s="13" t="n">
        <v>0.160132</v>
      </c>
      <c r="CF727" s="13" t="n">
        <v>-0.029084</v>
      </c>
      <c r="CG727" s="13" t="n">
        <v>-0.030294</v>
      </c>
      <c r="CH727" s="13" t="n">
        <v>0.000974</v>
      </c>
      <c r="CI727" s="13" t="n">
        <v>0.034374</v>
      </c>
      <c r="CJ727" s="13" t="n">
        <v>0.071376</v>
      </c>
      <c r="CK727" s="13" t="n">
        <v>0.055658</v>
      </c>
      <c r="CL727" s="13" t="n">
        <v>-0.070227</v>
      </c>
      <c r="CM727" s="13" t="n">
        <v>-0.055895</v>
      </c>
      <c r="CN727" s="13" t="n">
        <v>-0.076043</v>
      </c>
      <c r="CO727" s="13" t="n">
        <v>0.090818</v>
      </c>
      <c r="CP727" s="13" t="n">
        <v>0.141331</v>
      </c>
      <c r="CQ727" s="13" t="n">
        <v>-0.03884</v>
      </c>
      <c r="CR727" s="13" t="n">
        <v>0.062772</v>
      </c>
      <c r="CS727" s="13" t="n">
        <v>0.020685</v>
      </c>
      <c r="CT727" s="13" t="n">
        <v>-0.08132</v>
      </c>
      <c r="CU727" s="13" t="n">
        <v>0.03247</v>
      </c>
      <c r="CV727" s="13" t="n">
        <v>-0.016085</v>
      </c>
      <c r="CW727" s="13" t="n">
        <v>0.096359</v>
      </c>
      <c r="CX727" s="13" t="n">
        <v>0.002008</v>
      </c>
      <c r="CY727" s="13" t="n">
        <v>0.012156</v>
      </c>
      <c r="CZ727" s="13" t="n">
        <v>-0.00881</v>
      </c>
      <c r="DA727" s="13" t="n">
        <v>0.132864</v>
      </c>
      <c r="DB727" s="13" t="n">
        <v>-0.092084</v>
      </c>
      <c r="DC727" s="13" t="n">
        <v>0.027376</v>
      </c>
      <c r="DD727" s="13" t="n">
        <v>-0.087184</v>
      </c>
      <c r="DE727" s="13" t="n">
        <v>-0.07152</v>
      </c>
      <c r="DV727" s="13" t="n">
        <v>-0.030216</v>
      </c>
      <c r="DW727" s="13" t="n">
        <v>0.020798</v>
      </c>
      <c r="DX727" s="13" t="n">
        <v>-0.040113</v>
      </c>
      <c r="DY727" s="13" t="n">
        <v>0.024885</v>
      </c>
      <c r="DZ727" s="13" t="n">
        <v>-0.052054</v>
      </c>
      <c r="EA727" s="13" t="n">
        <v>0.002106</v>
      </c>
      <c r="EB727" s="13" t="n">
        <v>-0.122474</v>
      </c>
      <c r="EC727" s="13" t="n">
        <v>0.004163</v>
      </c>
      <c r="ED727" s="13" t="n">
        <v>0.029007</v>
      </c>
      <c r="EE727" s="13" t="n">
        <v>-0.150847</v>
      </c>
      <c r="EF727" s="13" t="n">
        <v>-0.038851</v>
      </c>
      <c r="EG727" s="13" t="n">
        <v>-0.043457</v>
      </c>
      <c r="EH727" s="13" t="n">
        <v>0.133239</v>
      </c>
      <c r="EI727" s="13" t="n">
        <v>0.00337</v>
      </c>
      <c r="EJ727" s="13" t="n">
        <v>-0.088268</v>
      </c>
      <c r="EK727" s="13" t="n">
        <v>0.09263</v>
      </c>
      <c r="EL727" s="13" t="n">
        <v>-0.008961</v>
      </c>
      <c r="EM727" s="13" t="n">
        <v>-0.073196</v>
      </c>
      <c r="EN727" s="13" t="n">
        <v>0.179925</v>
      </c>
      <c r="EO727" s="13" t="n">
        <v>-0.037455</v>
      </c>
      <c r="EP727" s="13" t="n">
        <v>-0.045087</v>
      </c>
      <c r="EQ727" s="13" t="n">
        <v>-0.007067</v>
      </c>
      <c r="ER727" s="13" t="n">
        <v>0.026671</v>
      </c>
      <c r="ES727" s="13" t="n">
        <v>0.081708</v>
      </c>
      <c r="ET727" s="13" t="n">
        <v>0.048745</v>
      </c>
      <c r="EU727" s="13" t="n">
        <v>-0.067184</v>
      </c>
      <c r="EV727" s="13" t="n">
        <v>-0.056578</v>
      </c>
      <c r="EW727" s="13" t="n">
        <v>-0.086289</v>
      </c>
      <c r="EX727" s="13" t="n">
        <v>0.096397</v>
      </c>
      <c r="EY727" s="13" t="n">
        <v>0.143956</v>
      </c>
      <c r="EZ727" s="13" t="n">
        <v>-0.055801</v>
      </c>
      <c r="FA727" s="13" t="n">
        <v>0.059786</v>
      </c>
      <c r="FB727" s="13" t="n">
        <v>0.003677</v>
      </c>
      <c r="FC727" s="13" t="n">
        <v>-0.079926</v>
      </c>
      <c r="FD727" s="13" t="n">
        <v>0.024106</v>
      </c>
      <c r="FE727" s="13" t="n">
        <v>-0.027662</v>
      </c>
      <c r="FF727" s="13" t="n">
        <v>0.104449</v>
      </c>
      <c r="FG727" s="13" t="n">
        <v>-0.005668</v>
      </c>
      <c r="FH727" s="13" t="n">
        <v>0.005186</v>
      </c>
      <c r="FI727" s="13" t="n">
        <v>-0.005121</v>
      </c>
      <c r="FJ727" s="13" t="n">
        <v>0.118651</v>
      </c>
      <c r="FK727" s="13" t="n">
        <v>-0.083389</v>
      </c>
      <c r="FL727" s="13" t="n">
        <v>0.025358</v>
      </c>
      <c r="FM727" s="13" t="n">
        <v>-0.082682</v>
      </c>
      <c r="FN727" s="13" t="n">
        <v>-0.0774</v>
      </c>
    </row>
    <row r="728" customFormat="false" ht="15" hidden="false" customHeight="false" outlineLevel="0" collapsed="false">
      <c r="B728" s="8" t="str">
        <f aca="false">Deals!B728</f>
        <v>The Goodyear Tire &amp; Rubber Company</v>
      </c>
      <c r="C728" s="12" t="n">
        <v>1</v>
      </c>
      <c r="D728" s="13" t="n">
        <v>-0.083965</v>
      </c>
      <c r="E728" s="13" t="n">
        <v>0.008275</v>
      </c>
      <c r="F728" s="13" t="n">
        <v>0.117424</v>
      </c>
      <c r="G728" s="13" t="n">
        <v>0.080226</v>
      </c>
      <c r="H728" s="13" t="n">
        <v>0.051778</v>
      </c>
      <c r="I728" s="13" t="n">
        <v>0.060169</v>
      </c>
      <c r="J728" s="13" t="n">
        <v>-0.027674</v>
      </c>
      <c r="K728" s="13" t="n">
        <v>-0.252774</v>
      </c>
      <c r="L728" s="13" t="n">
        <v>-0.077469</v>
      </c>
      <c r="M728" s="13" t="n">
        <v>-0.06788</v>
      </c>
      <c r="N728" s="13" t="n">
        <v>-0.03003</v>
      </c>
      <c r="O728" s="13" t="n">
        <v>-0.171053</v>
      </c>
      <c r="P728" s="13" t="n">
        <v>0.146592</v>
      </c>
      <c r="Q728" s="13" t="n">
        <v>0.142508</v>
      </c>
      <c r="R728" s="13" t="n">
        <v>-0.280827</v>
      </c>
      <c r="S728" s="13" t="n">
        <v>0.258672</v>
      </c>
      <c r="T728" s="13" t="n">
        <v>-0.116535</v>
      </c>
      <c r="U728" s="13" t="n">
        <v>-0.095365</v>
      </c>
      <c r="V728" s="13" t="n">
        <v>0.108374</v>
      </c>
      <c r="W728" s="13" t="n">
        <v>0.009778</v>
      </c>
      <c r="X728" s="13" t="n">
        <v>-0.02993</v>
      </c>
      <c r="Y728" s="13" t="n">
        <v>-0.03176</v>
      </c>
      <c r="Z728" s="13" t="n">
        <v>0.286785</v>
      </c>
      <c r="AA728" s="13" t="n">
        <v>-0.003642</v>
      </c>
      <c r="AB728" s="13" t="n">
        <v>0.175439</v>
      </c>
      <c r="AC728" s="13" t="n">
        <v>-0.197139</v>
      </c>
      <c r="AD728" s="13" t="n">
        <v>-0.03718</v>
      </c>
      <c r="AE728" s="13" t="n">
        <v>-0.042639</v>
      </c>
      <c r="AF728" s="13" t="n">
        <v>0.167227</v>
      </c>
      <c r="AG728" s="13" t="n">
        <v>0.030958</v>
      </c>
      <c r="AH728" s="13" t="n">
        <v>-0.026536</v>
      </c>
      <c r="AI728" s="13" t="n">
        <v>-0.147776</v>
      </c>
      <c r="AJ728" s="13" t="n">
        <v>0.155724</v>
      </c>
      <c r="AK728" s="13" t="n">
        <v>-0.128915</v>
      </c>
      <c r="AL728" s="13" t="n">
        <v>0.029264</v>
      </c>
      <c r="AM728" s="13" t="n">
        <v>-0.077985</v>
      </c>
      <c r="AN728" s="13" t="n">
        <v>0.030837</v>
      </c>
      <c r="AO728" s="13" t="n">
        <v>-0.246154</v>
      </c>
      <c r="AP728" s="13" t="n">
        <v>0.003401</v>
      </c>
      <c r="AQ728" s="13" t="n">
        <v>-0.094915</v>
      </c>
      <c r="AR728" s="13" t="n">
        <v>0.340824</v>
      </c>
      <c r="AS728" s="13" t="n">
        <v>-0.162011</v>
      </c>
      <c r="AT728" s="13" t="n">
        <v>-0.014444</v>
      </c>
      <c r="AU728" s="13" t="n">
        <v>0.065389</v>
      </c>
      <c r="AV728" s="13" t="n">
        <v>-0.022222</v>
      </c>
      <c r="BM728" s="13" t="n">
        <v>-0.014361</v>
      </c>
      <c r="BN728" s="13" t="n">
        <v>0.019025</v>
      </c>
      <c r="BO728" s="13" t="n">
        <v>-0.029657</v>
      </c>
      <c r="BP728" s="13" t="n">
        <v>0.039369</v>
      </c>
      <c r="BQ728" s="13" t="n">
        <v>-0.02552</v>
      </c>
      <c r="BR728" s="13" t="n">
        <v>0.043022</v>
      </c>
      <c r="BS728" s="13" t="n">
        <v>-0.063419</v>
      </c>
      <c r="BT728" s="13" t="n">
        <v>0.015302</v>
      </c>
      <c r="BU728" s="13" t="n">
        <v>0.008021</v>
      </c>
      <c r="BV728" s="13" t="n">
        <v>-0.064057</v>
      </c>
      <c r="BW728" s="13" t="n">
        <v>0.012167</v>
      </c>
      <c r="BX728" s="13" t="n">
        <v>-0.073974</v>
      </c>
      <c r="BY728" s="13" t="n">
        <v>0.097031</v>
      </c>
      <c r="BZ728" s="13" t="n">
        <v>-0.029051</v>
      </c>
      <c r="CA728" s="13" t="n">
        <v>-0.098544</v>
      </c>
      <c r="CB728" s="13" t="n">
        <v>0.123911</v>
      </c>
      <c r="CC728" s="13" t="n">
        <v>0.063521</v>
      </c>
      <c r="CD728" s="13" t="n">
        <v>-0.054844</v>
      </c>
      <c r="CE728" s="13" t="n">
        <v>0.105504</v>
      </c>
      <c r="CF728" s="13" t="n">
        <v>-0.016618</v>
      </c>
      <c r="CG728" s="13" t="n">
        <v>-0.026911</v>
      </c>
      <c r="CH728" s="13" t="n">
        <v>-0.013867</v>
      </c>
      <c r="CI728" s="13" t="n">
        <v>-0.03655</v>
      </c>
      <c r="CJ728" s="13" t="n">
        <v>0.084236</v>
      </c>
      <c r="CK728" s="13" t="n">
        <v>0.038932</v>
      </c>
      <c r="CL728" s="13" t="n">
        <v>-0.052068</v>
      </c>
      <c r="CM728" s="13" t="n">
        <v>-0.059445</v>
      </c>
      <c r="CN728" s="13" t="n">
        <v>-0.054472</v>
      </c>
      <c r="CO728" s="13" t="n">
        <v>0.084571</v>
      </c>
      <c r="CP728" s="13" t="n">
        <v>0.09972</v>
      </c>
      <c r="CQ728" s="13" t="n">
        <v>-0.040306</v>
      </c>
      <c r="CR728" s="13" t="n">
        <v>0.053529</v>
      </c>
      <c r="CS728" s="13" t="n">
        <v>0.047299</v>
      </c>
      <c r="CT728" s="13" t="n">
        <v>-0.059534</v>
      </c>
      <c r="CU728" s="13" t="n">
        <v>0.042114</v>
      </c>
      <c r="CV728" s="13" t="n">
        <v>-0.017701</v>
      </c>
      <c r="CW728" s="13" t="n">
        <v>0.091286</v>
      </c>
      <c r="CX728" s="13" t="n">
        <v>-0.009634</v>
      </c>
      <c r="CY728" s="13" t="n">
        <v>0.010493</v>
      </c>
      <c r="CZ728" s="13" t="n">
        <v>-0.012831</v>
      </c>
      <c r="DA728" s="13" t="n">
        <v>0.115833</v>
      </c>
      <c r="DB728" s="13" t="n">
        <v>-0.080605</v>
      </c>
      <c r="DC728" s="13" t="n">
        <v>0.046361</v>
      </c>
      <c r="DD728" s="13" t="n">
        <v>-0.049152</v>
      </c>
      <c r="DE728" s="13" t="n">
        <v>-0.063499</v>
      </c>
      <c r="DV728" s="13" t="n">
        <v>-0.014149</v>
      </c>
      <c r="DW728" s="13" t="n">
        <v>0.020098</v>
      </c>
      <c r="DX728" s="13" t="n">
        <v>-0.030775</v>
      </c>
      <c r="DY728" s="13" t="n">
        <v>0.04496</v>
      </c>
      <c r="DZ728" s="13" t="n">
        <v>-0.023879</v>
      </c>
      <c r="EA728" s="13" t="n">
        <v>0.046081</v>
      </c>
      <c r="EB728" s="13" t="n">
        <v>-0.065981</v>
      </c>
      <c r="EC728" s="13" t="n">
        <v>0.01874</v>
      </c>
      <c r="ED728" s="13" t="n">
        <v>0.003467</v>
      </c>
      <c r="EE728" s="13" t="n">
        <v>-0.072255</v>
      </c>
      <c r="EF728" s="13" t="n">
        <v>0.015656</v>
      </c>
      <c r="EG728" s="13" t="n">
        <v>-0.079185</v>
      </c>
      <c r="EH728" s="13" t="n">
        <v>0.097155</v>
      </c>
      <c r="EI728" s="13" t="n">
        <v>-0.030417</v>
      </c>
      <c r="EJ728" s="13" t="n">
        <v>-0.101629</v>
      </c>
      <c r="EK728" s="13" t="n">
        <v>0.126585</v>
      </c>
      <c r="EL728" s="13" t="n">
        <v>0.062172</v>
      </c>
      <c r="EM728" s="13" t="n">
        <v>-0.055573</v>
      </c>
      <c r="EN728" s="13" t="n">
        <v>0.108861</v>
      </c>
      <c r="EO728" s="13" t="n">
        <v>-0.016155</v>
      </c>
      <c r="EP728" s="13" t="n">
        <v>-0.025283</v>
      </c>
      <c r="EQ728" s="13" t="n">
        <v>-0.014063</v>
      </c>
      <c r="ER728" s="13" t="n">
        <v>-0.031882</v>
      </c>
      <c r="ES728" s="13" t="n">
        <v>0.076746</v>
      </c>
      <c r="ET728" s="13" t="n">
        <v>0.041123</v>
      </c>
      <c r="EU728" s="13" t="n">
        <v>-0.054372</v>
      </c>
      <c r="EV728" s="13" t="n">
        <v>-0.061727</v>
      </c>
      <c r="EW728" s="13" t="n">
        <v>-0.056256</v>
      </c>
      <c r="EX728" s="13" t="n">
        <v>0.090276</v>
      </c>
      <c r="EY728" s="13" t="n">
        <v>0.101353</v>
      </c>
      <c r="EZ728" s="13" t="n">
        <v>-0.046179</v>
      </c>
      <c r="FA728" s="13" t="n">
        <v>0.044354</v>
      </c>
      <c r="FB728" s="13" t="n">
        <v>0.043283</v>
      </c>
      <c r="FC728" s="13" t="n">
        <v>-0.062582</v>
      </c>
      <c r="FD728" s="13" t="n">
        <v>0.04155</v>
      </c>
      <c r="FE728" s="13" t="n">
        <v>-0.019875</v>
      </c>
      <c r="FF728" s="13" t="n">
        <v>0.095316</v>
      </c>
      <c r="FG728" s="13" t="n">
        <v>-0.008765</v>
      </c>
      <c r="FH728" s="13" t="n">
        <v>0.012007</v>
      </c>
      <c r="FI728" s="13" t="n">
        <v>-0.009706</v>
      </c>
      <c r="FJ728" s="13" t="n">
        <v>0.117638</v>
      </c>
      <c r="FK728" s="13" t="n">
        <v>-0.084348</v>
      </c>
      <c r="FL728" s="13" t="n">
        <v>0.042485</v>
      </c>
      <c r="FM728" s="13" t="n">
        <v>-0.053294</v>
      </c>
      <c r="FN728" s="13" t="n">
        <v>-0.051079</v>
      </c>
    </row>
    <row r="729" customFormat="false" ht="15" hidden="false" customHeight="false" outlineLevel="0" collapsed="false">
      <c r="B729" s="8" t="str">
        <f aca="false">Deals!B729</f>
        <v>Ncr Voyix Corporation</v>
      </c>
      <c r="C729" s="12" t="n">
        <v>1</v>
      </c>
      <c r="D729" s="13" t="n">
        <v>-0.026529</v>
      </c>
      <c r="E729" s="13" t="n">
        <v>-0.043243</v>
      </c>
      <c r="F729" s="13" t="n">
        <v>-0.087571</v>
      </c>
      <c r="G729" s="13" t="n">
        <v>0.020124</v>
      </c>
      <c r="H729" s="13" t="n">
        <v>-0.016186</v>
      </c>
      <c r="I729" s="13" t="n">
        <v>0.033419</v>
      </c>
      <c r="J729" s="13" t="n">
        <v>-0.053234</v>
      </c>
      <c r="K729" s="13" t="n">
        <v>0.064635</v>
      </c>
      <c r="L729" s="13" t="n">
        <v>-0.008144</v>
      </c>
      <c r="M729" s="13" t="n">
        <v>-0.12839</v>
      </c>
      <c r="N729" s="13" t="n">
        <v>-0.009706</v>
      </c>
      <c r="O729" s="13" t="n">
        <v>-0.1032</v>
      </c>
      <c r="P729" s="13" t="n">
        <v>0.043073</v>
      </c>
      <c r="Q729" s="13" t="n">
        <v>-0.043143</v>
      </c>
      <c r="R729" s="13" t="n">
        <v>-0.387762</v>
      </c>
      <c r="S729" s="13" t="n">
        <v>0.118359</v>
      </c>
      <c r="T729" s="13" t="n">
        <v>0.122766</v>
      </c>
      <c r="U729" s="13" t="n">
        <v>-0.019271</v>
      </c>
      <c r="V729" s="13" t="n">
        <v>0.171294</v>
      </c>
      <c r="W729" s="13" t="n">
        <v>-0.068928</v>
      </c>
      <c r="X729" s="13" t="n">
        <v>-0.075989</v>
      </c>
      <c r="Y729" s="13" t="n">
        <v>-0.055108</v>
      </c>
      <c r="Z729" s="13" t="n">
        <v>0.063257</v>
      </c>
      <c r="AA729" s="13" t="n">
        <v>0.063291</v>
      </c>
      <c r="AB729" s="13" t="n">
        <v>0.066667</v>
      </c>
      <c r="AC729" s="13" t="n">
        <v>0.144345</v>
      </c>
      <c r="AD729" s="13" t="n">
        <v>-0.123212</v>
      </c>
      <c r="AE729" s="13" t="n">
        <v>-0.073528</v>
      </c>
      <c r="AF729" s="13" t="n">
        <v>0.025507</v>
      </c>
      <c r="AG729" s="13" t="n">
        <v>0.078444</v>
      </c>
      <c r="AH729" s="13" t="n">
        <v>-0.130692</v>
      </c>
      <c r="AI729" s="13" t="n">
        <v>-0.006122</v>
      </c>
      <c r="AJ729" s="13" t="n">
        <v>-0.135524</v>
      </c>
      <c r="AK729" s="13" t="n">
        <v>-0.030087</v>
      </c>
      <c r="AL729" s="13" t="n">
        <v>0.075918</v>
      </c>
      <c r="AM729" s="13" t="n">
        <v>-0.062974</v>
      </c>
      <c r="AN729" s="13" t="n">
        <v>0.194332</v>
      </c>
      <c r="AO729" s="13" t="n">
        <v>-0.085424</v>
      </c>
      <c r="AP729" s="13" t="n">
        <v>0.00593</v>
      </c>
      <c r="AQ729" s="13" t="n">
        <v>-0.056006</v>
      </c>
      <c r="AR729" s="13" t="n">
        <v>0.132709</v>
      </c>
      <c r="AS729" s="13" t="n">
        <v>-0.046175</v>
      </c>
      <c r="AT729" s="13" t="n">
        <v>-0.111994</v>
      </c>
      <c r="AU729" s="13" t="n">
        <v>-0.082181</v>
      </c>
      <c r="AV729" s="13" t="n">
        <v>-0.135638</v>
      </c>
      <c r="BM729" s="13" t="n">
        <v>-0.02501</v>
      </c>
      <c r="BN729" s="13" t="n">
        <v>0.019022</v>
      </c>
      <c r="BO729" s="13" t="n">
        <v>-0.038561</v>
      </c>
      <c r="BP729" s="13" t="n">
        <v>0.046626</v>
      </c>
      <c r="BQ729" s="13" t="n">
        <v>-0.08576</v>
      </c>
      <c r="BR729" s="13" t="n">
        <v>0.000968</v>
      </c>
      <c r="BS729" s="13" t="n">
        <v>-0.142109</v>
      </c>
      <c r="BT729" s="13" t="n">
        <v>-0.007716</v>
      </c>
      <c r="BU729" s="13" t="n">
        <v>0.017833</v>
      </c>
      <c r="BV729" s="13" t="n">
        <v>-0.117955</v>
      </c>
      <c r="BW729" s="13" t="n">
        <v>-0.053077</v>
      </c>
      <c r="BX729" s="13" t="n">
        <v>-0.044319</v>
      </c>
      <c r="BY729" s="13" t="n">
        <v>0.116268</v>
      </c>
      <c r="BZ729" s="13" t="n">
        <v>-0.038541</v>
      </c>
      <c r="CA729" s="13" t="n">
        <v>-0.088512</v>
      </c>
      <c r="CB729" s="13" t="n">
        <v>0.034639</v>
      </c>
      <c r="CC729" s="13" t="n">
        <v>0.031372</v>
      </c>
      <c r="CD729" s="13" t="n">
        <v>-0.043533</v>
      </c>
      <c r="CE729" s="13" t="n">
        <v>0.106176</v>
      </c>
      <c r="CF729" s="13" t="n">
        <v>-0.003618</v>
      </c>
      <c r="CG729" s="13" t="n">
        <v>-0.008652</v>
      </c>
      <c r="CH729" s="13" t="n">
        <v>-0.032515</v>
      </c>
      <c r="CI729" s="13" t="n">
        <v>0.010489</v>
      </c>
      <c r="CJ729" s="13" t="n">
        <v>0.068229</v>
      </c>
      <c r="CK729" s="13" t="n">
        <v>0.053331</v>
      </c>
      <c r="CL729" s="13" t="n">
        <v>-0.053394</v>
      </c>
      <c r="CM729" s="13" t="n">
        <v>-0.058727</v>
      </c>
      <c r="CN729" s="13" t="n">
        <v>-0.073528</v>
      </c>
      <c r="CO729" s="13" t="n">
        <v>0.111124</v>
      </c>
      <c r="CP729" s="13" t="n">
        <v>0.103291</v>
      </c>
      <c r="CQ729" s="13" t="n">
        <v>-0.042161</v>
      </c>
      <c r="CR729" s="13" t="n">
        <v>0.032515</v>
      </c>
      <c r="CS729" s="13" t="n">
        <v>0.006384</v>
      </c>
      <c r="CT729" s="13" t="n">
        <v>-0.06286</v>
      </c>
      <c r="CU729" s="13" t="n">
        <v>0.046483</v>
      </c>
      <c r="CV729" s="13" t="n">
        <v>0.028059</v>
      </c>
      <c r="CW729" s="13" t="n">
        <v>0.064974</v>
      </c>
      <c r="CX729" s="13" t="n">
        <v>-0.001472</v>
      </c>
      <c r="CY729" s="13" t="n">
        <v>0.042635</v>
      </c>
      <c r="CZ729" s="13" t="n">
        <v>-0.016588</v>
      </c>
      <c r="DA729" s="13" t="n">
        <v>0.102793</v>
      </c>
      <c r="DB729" s="13" t="n">
        <v>-0.079478</v>
      </c>
      <c r="DC729" s="13" t="n">
        <v>0.053794</v>
      </c>
      <c r="DD729" s="13" t="n">
        <v>-0.056928</v>
      </c>
      <c r="DE729" s="13" t="n">
        <v>-0.07451</v>
      </c>
      <c r="DV729" s="13" t="n">
        <v>-0.023545</v>
      </c>
      <c r="DW729" s="13" t="n">
        <v>0.015868</v>
      </c>
      <c r="DX729" s="13" t="n">
        <v>-0.039964</v>
      </c>
      <c r="DY729" s="13" t="n">
        <v>0.047113</v>
      </c>
      <c r="DZ729" s="13" t="n">
        <v>-0.084736</v>
      </c>
      <c r="EA729" s="13" t="n">
        <v>-0.003415</v>
      </c>
      <c r="EB729" s="13" t="n">
        <v>-0.141596</v>
      </c>
      <c r="EC729" s="13" t="n">
        <v>-0.016339</v>
      </c>
      <c r="ED729" s="13" t="n">
        <v>0.004296</v>
      </c>
      <c r="EE729" s="13" t="n">
        <v>-0.138311</v>
      </c>
      <c r="EF729" s="13" t="n">
        <v>-0.045222</v>
      </c>
      <c r="EG729" s="13" t="n">
        <v>-0.046504</v>
      </c>
      <c r="EH729" s="13" t="n">
        <v>0.116767</v>
      </c>
      <c r="EI729" s="13" t="n">
        <v>-0.030875</v>
      </c>
      <c r="EJ729" s="13" t="n">
        <v>-0.092886</v>
      </c>
      <c r="EK729" s="13" t="n">
        <v>0.038196</v>
      </c>
      <c r="EL729" s="13" t="n">
        <v>0.031364</v>
      </c>
      <c r="EM729" s="13" t="n">
        <v>-0.050589</v>
      </c>
      <c r="EN729" s="13" t="n">
        <v>0.12749</v>
      </c>
      <c r="EO729" s="13" t="n">
        <v>-0.008377</v>
      </c>
      <c r="EP729" s="13" t="n">
        <v>-0.018392</v>
      </c>
      <c r="EQ729" s="13" t="n">
        <v>-0.031244</v>
      </c>
      <c r="ER729" s="13" t="n">
        <v>0.024876</v>
      </c>
      <c r="ES729" s="13" t="n">
        <v>0.074528</v>
      </c>
      <c r="ET729" s="13" t="n">
        <v>0.058153</v>
      </c>
      <c r="EU729" s="13" t="n">
        <v>-0.055866</v>
      </c>
      <c r="EV729" s="13" t="n">
        <v>-0.061774</v>
      </c>
      <c r="EW729" s="13" t="n">
        <v>-0.07758</v>
      </c>
      <c r="EX729" s="13" t="n">
        <v>0.128905</v>
      </c>
      <c r="EY729" s="13" t="n">
        <v>0.115622</v>
      </c>
      <c r="EZ729" s="13" t="n">
        <v>-0.04519</v>
      </c>
      <c r="FA729" s="13" t="n">
        <v>0.029184</v>
      </c>
      <c r="FB729" s="13" t="n">
        <v>0.003445</v>
      </c>
      <c r="FC729" s="13" t="n">
        <v>-0.066565</v>
      </c>
      <c r="FD729" s="13" t="n">
        <v>0.07274</v>
      </c>
      <c r="FE729" s="13" t="n">
        <v>0.026772</v>
      </c>
      <c r="FF729" s="13" t="n">
        <v>0.068904</v>
      </c>
      <c r="FG729" s="13" t="n">
        <v>-0.001826</v>
      </c>
      <c r="FH729" s="13" t="n">
        <v>0.034451</v>
      </c>
      <c r="FI729" s="13" t="n">
        <v>-0.012354</v>
      </c>
      <c r="FJ729" s="13" t="n">
        <v>0.129517</v>
      </c>
      <c r="FK729" s="13" t="n">
        <v>-0.079792</v>
      </c>
      <c r="FL729" s="13" t="n">
        <v>0.048261</v>
      </c>
      <c r="FM729" s="13" t="n">
        <v>-0.057773</v>
      </c>
      <c r="FN729" s="13" t="n">
        <v>-0.075988</v>
      </c>
    </row>
    <row r="730" customFormat="false" ht="15" hidden="false" customHeight="false" outlineLevel="0" collapsed="false">
      <c r="B730" s="8" t="str">
        <f aca="false">Deals!B730</f>
        <v>Maximus, Inc.</v>
      </c>
      <c r="C730" s="12" t="n">
        <v>1</v>
      </c>
      <c r="D730" s="13" t="n">
        <v>0.011709</v>
      </c>
      <c r="E730" s="13" t="n">
        <v>-0.021461</v>
      </c>
      <c r="F730" s="13" t="n">
        <v>-0.044666</v>
      </c>
      <c r="G730" s="13" t="n">
        <v>0.016466</v>
      </c>
      <c r="H730" s="13" t="n">
        <v>-0.10784</v>
      </c>
      <c r="I730" s="13" t="n">
        <v>0.055931</v>
      </c>
      <c r="J730" s="13" t="n">
        <v>-0.029497</v>
      </c>
      <c r="K730" s="13" t="n">
        <v>0.019917</v>
      </c>
      <c r="L730" s="13" t="n">
        <v>-0.049582</v>
      </c>
      <c r="M730" s="13" t="n">
        <v>-0.027618</v>
      </c>
      <c r="N730" s="13" t="n">
        <v>-0.109632</v>
      </c>
      <c r="O730" s="13" t="n">
        <v>-0.036677</v>
      </c>
      <c r="P730" s="13" t="n">
        <v>0.069429</v>
      </c>
      <c r="Q730" s="13" t="n">
        <v>-0.093642</v>
      </c>
      <c r="R730" s="13" t="n">
        <v>-0.044892</v>
      </c>
      <c r="S730" s="13" t="n">
        <v>0.065664</v>
      </c>
      <c r="T730" s="13" t="n">
        <v>0.139938</v>
      </c>
      <c r="U730" s="13" t="n">
        <v>0.043101</v>
      </c>
      <c r="V730" s="13" t="n">
        <v>0.020728</v>
      </c>
      <c r="W730" s="13" t="n">
        <v>0.096593</v>
      </c>
      <c r="X730" s="13" t="n">
        <v>-0.041179</v>
      </c>
      <c r="Y730" s="13" t="n">
        <v>0.062897</v>
      </c>
      <c r="Z730" s="13" t="n">
        <v>-0.032158</v>
      </c>
      <c r="AA730" s="13" t="n">
        <v>0.043849</v>
      </c>
      <c r="AB730" s="13" t="n">
        <v>-0.008875</v>
      </c>
      <c r="AC730" s="13" t="n">
        <v>-0.0351</v>
      </c>
      <c r="AD730" s="13" t="n">
        <v>-0.075971</v>
      </c>
      <c r="AE730" s="13" t="n">
        <v>0.000536</v>
      </c>
      <c r="AF730" s="13" t="n">
        <v>0.117372</v>
      </c>
      <c r="AG730" s="13" t="n">
        <v>0.004432</v>
      </c>
      <c r="AH730" s="13" t="n">
        <v>-0.032674</v>
      </c>
      <c r="AI730" s="13" t="n">
        <v>0.031312</v>
      </c>
      <c r="AJ730" s="13" t="n">
        <v>0.002869</v>
      </c>
      <c r="AK730" s="13" t="n">
        <v>-0.043147</v>
      </c>
      <c r="AL730" s="13" t="n">
        <v>0.072496</v>
      </c>
      <c r="AM730" s="13" t="n">
        <v>-0.004646</v>
      </c>
      <c r="AN730" s="13" t="n">
        <v>0.083897</v>
      </c>
      <c r="AO730" s="13" t="n">
        <v>-0.006782</v>
      </c>
      <c r="AP730" s="13" t="n">
        <v>0.009755</v>
      </c>
      <c r="AQ730" s="13" t="n">
        <v>-0.072134</v>
      </c>
      <c r="AR730" s="13" t="n">
        <v>-0.13813</v>
      </c>
      <c r="AS730" s="13" t="n">
        <v>0.002013</v>
      </c>
      <c r="AT730" s="13" t="n">
        <v>0.008573</v>
      </c>
      <c r="AU730" s="13" t="n">
        <v>-0.134015</v>
      </c>
      <c r="AV730" s="13" t="n">
        <v>0.045859</v>
      </c>
      <c r="BM730" s="13" t="n">
        <v>-0.008307</v>
      </c>
      <c r="BN730" s="13" t="n">
        <v>0.01354</v>
      </c>
      <c r="BO730" s="13" t="n">
        <v>-0.039939</v>
      </c>
      <c r="BP730" s="13" t="n">
        <v>0.038484</v>
      </c>
      <c r="BQ730" s="13" t="n">
        <v>-0.021291</v>
      </c>
      <c r="BR730" s="13" t="n">
        <v>0.044855</v>
      </c>
      <c r="BS730" s="13" t="n">
        <v>-0.101419</v>
      </c>
      <c r="BT730" s="13" t="n">
        <v>0.005679</v>
      </c>
      <c r="BU730" s="13" t="n">
        <v>0.008371</v>
      </c>
      <c r="BV730" s="13" t="n">
        <v>-0.076092</v>
      </c>
      <c r="BW730" s="13" t="n">
        <v>0.009316</v>
      </c>
      <c r="BX730" s="13" t="n">
        <v>-0.073263</v>
      </c>
      <c r="BY730" s="13" t="n">
        <v>0.117887</v>
      </c>
      <c r="BZ730" s="13" t="n">
        <v>-0.03435</v>
      </c>
      <c r="CA730" s="13" t="n">
        <v>-0.091984</v>
      </c>
      <c r="CB730" s="13" t="n">
        <v>0.09267</v>
      </c>
      <c r="CC730" s="13" t="n">
        <v>0.054291</v>
      </c>
      <c r="CD730" s="13" t="n">
        <v>-0.075471</v>
      </c>
      <c r="CE730" s="13" t="n">
        <v>0.127305</v>
      </c>
      <c r="CF730" s="13" t="n">
        <v>-0.012527</v>
      </c>
      <c r="CG730" s="13" t="n">
        <v>-0.00927</v>
      </c>
      <c r="CH730" s="13" t="n">
        <v>-0.004757</v>
      </c>
      <c r="CI730" s="13" t="n">
        <v>-0.021191</v>
      </c>
      <c r="CJ730" s="13" t="n">
        <v>0.089021</v>
      </c>
      <c r="CK730" s="13" t="n">
        <v>0.032669</v>
      </c>
      <c r="CL730" s="13" t="n">
        <v>-0.044226</v>
      </c>
      <c r="CM730" s="13" t="n">
        <v>-0.046387</v>
      </c>
      <c r="CN730" s="13" t="n">
        <v>-0.06206</v>
      </c>
      <c r="CO730" s="13" t="n">
        <v>0.074219</v>
      </c>
      <c r="CP730" s="13" t="n">
        <v>0.108568</v>
      </c>
      <c r="CQ730" s="13" t="n">
        <v>-0.030991</v>
      </c>
      <c r="CR730" s="13" t="n">
        <v>0.05521</v>
      </c>
      <c r="CS730" s="13" t="n">
        <v>0.028812</v>
      </c>
      <c r="CT730" s="13" t="n">
        <v>-0.062882</v>
      </c>
      <c r="CU730" s="13" t="n">
        <v>0.051154</v>
      </c>
      <c r="CV730" s="13" t="n">
        <v>-0.00855</v>
      </c>
      <c r="CW730" s="13" t="n">
        <v>0.060491</v>
      </c>
      <c r="CX730" s="13" t="n">
        <v>-0.020629</v>
      </c>
      <c r="CY730" s="13" t="n">
        <v>0.023503</v>
      </c>
      <c r="CZ730" s="13" t="n">
        <v>-0.027289</v>
      </c>
      <c r="DA730" s="13" t="n">
        <v>0.111932</v>
      </c>
      <c r="DB730" s="13" t="n">
        <v>-0.079098</v>
      </c>
      <c r="DC730" s="13" t="n">
        <v>0.028509</v>
      </c>
      <c r="DD730" s="13" t="n">
        <v>-0.049352</v>
      </c>
      <c r="DE730" s="13" t="n">
        <v>-0.068196</v>
      </c>
      <c r="DV730" s="13" t="n">
        <v>-0.007576</v>
      </c>
      <c r="DW730" s="13" t="n">
        <v>0.0162</v>
      </c>
      <c r="DX730" s="13" t="n">
        <v>-0.038653</v>
      </c>
      <c r="DY730" s="13" t="n">
        <v>0.035353</v>
      </c>
      <c r="DZ730" s="13" t="n">
        <v>-0.023202</v>
      </c>
      <c r="EA730" s="13" t="n">
        <v>0.045936</v>
      </c>
      <c r="EB730" s="13" t="n">
        <v>-0.099006</v>
      </c>
      <c r="EC730" s="13" t="n">
        <v>-0.001334</v>
      </c>
      <c r="ED730" s="13" t="n">
        <v>0.010422</v>
      </c>
      <c r="EE730" s="13" t="n">
        <v>-0.081153</v>
      </c>
      <c r="EF730" s="13" t="n">
        <v>0.007554</v>
      </c>
      <c r="EG730" s="13" t="n">
        <v>-0.063068</v>
      </c>
      <c r="EH730" s="13" t="n">
        <v>0.12091</v>
      </c>
      <c r="EI730" s="13" t="n">
        <v>-0.033799</v>
      </c>
      <c r="EJ730" s="13" t="n">
        <v>-0.094081</v>
      </c>
      <c r="EK730" s="13" t="n">
        <v>0.091652</v>
      </c>
      <c r="EL730" s="13" t="n">
        <v>0.062795</v>
      </c>
      <c r="EM730" s="13" t="n">
        <v>-0.069898</v>
      </c>
      <c r="EN730" s="13" t="n">
        <v>0.136796</v>
      </c>
      <c r="EO730" s="13" t="n">
        <v>-0.019023</v>
      </c>
      <c r="EP730" s="13" t="n">
        <v>-0.011326</v>
      </c>
      <c r="EQ730" s="13" t="n">
        <v>-0.003019</v>
      </c>
      <c r="ER730" s="13" t="n">
        <v>-0.022705</v>
      </c>
      <c r="ES730" s="13" t="n">
        <v>0.084591</v>
      </c>
      <c r="ET730" s="13" t="n">
        <v>0.036865</v>
      </c>
      <c r="EU730" s="13" t="n">
        <v>-0.046647</v>
      </c>
      <c r="EV730" s="13" t="n">
        <v>-0.049839</v>
      </c>
      <c r="EW730" s="13" t="n">
        <v>-0.066086</v>
      </c>
      <c r="EX730" s="13" t="n">
        <v>0.082842</v>
      </c>
      <c r="EY730" s="13" t="n">
        <v>0.115153</v>
      </c>
      <c r="EZ730" s="13" t="n">
        <v>-0.037422</v>
      </c>
      <c r="FA730" s="13" t="n">
        <v>0.047999</v>
      </c>
      <c r="FB730" s="13" t="n">
        <v>0.024713</v>
      </c>
      <c r="FC730" s="13" t="n">
        <v>-0.074428</v>
      </c>
      <c r="FD730" s="13" t="n">
        <v>0.050026</v>
      </c>
      <c r="FE730" s="13" t="n">
        <v>-0.009515</v>
      </c>
      <c r="FF730" s="13" t="n">
        <v>0.060442</v>
      </c>
      <c r="FG730" s="13" t="n">
        <v>-0.020796</v>
      </c>
      <c r="FH730" s="13" t="n">
        <v>0.019958</v>
      </c>
      <c r="FI730" s="13" t="n">
        <v>-0.025874</v>
      </c>
      <c r="FJ730" s="13" t="n">
        <v>0.113772</v>
      </c>
      <c r="FK730" s="13" t="n">
        <v>-0.072511</v>
      </c>
      <c r="FL730" s="13" t="n">
        <v>0.021458</v>
      </c>
      <c r="FM730" s="13" t="n">
        <v>-0.05812</v>
      </c>
      <c r="FN730" s="13" t="n">
        <v>-0.071289</v>
      </c>
    </row>
    <row r="731" customFormat="false" ht="15" hidden="false" customHeight="false" outlineLevel="0" collapsed="false">
      <c r="B731" s="8" t="str">
        <f aca="false">Deals!B731</f>
        <v>Cencora, Inc.</v>
      </c>
      <c r="C731" s="12" t="n">
        <v>1</v>
      </c>
      <c r="D731" s="13" t="n">
        <v>0.06708</v>
      </c>
      <c r="E731" s="13" t="n">
        <v>0.000327</v>
      </c>
      <c r="F731" s="13" t="n">
        <v>-0.022584</v>
      </c>
      <c r="G731" s="13" t="n">
        <v>0.021515</v>
      </c>
      <c r="H731" s="13" t="n">
        <v>-0.051385</v>
      </c>
      <c r="I731" s="13" t="n">
        <v>0.148078</v>
      </c>
      <c r="J731" s="13" t="n">
        <v>0.024908</v>
      </c>
      <c r="K731" s="13" t="n">
        <v>0.046476</v>
      </c>
      <c r="L731" s="13" t="n">
        <v>0.085456</v>
      </c>
      <c r="M731" s="13" t="n">
        <v>-0.022106</v>
      </c>
      <c r="N731" s="13" t="n">
        <v>0.023134</v>
      </c>
      <c r="O731" s="13" t="n">
        <v>-0.085987</v>
      </c>
      <c r="P731" s="13" t="n">
        <v>0.031453</v>
      </c>
      <c r="Q731" s="13" t="n">
        <v>0.004317</v>
      </c>
      <c r="R731" s="13" t="n">
        <v>-0.076624</v>
      </c>
      <c r="S731" s="13" t="n">
        <v>0.161753</v>
      </c>
      <c r="T731" s="13" t="n">
        <v>0.085676</v>
      </c>
      <c r="U731" s="13" t="n">
        <v>-0.029176</v>
      </c>
      <c r="V731" s="13" t="n">
        <v>0.019613</v>
      </c>
      <c r="W731" s="13" t="n">
        <v>-0.079309</v>
      </c>
      <c r="X731" s="13" t="n">
        <v>0.029249</v>
      </c>
      <c r="Y731" s="13" t="n">
        <v>0.042096</v>
      </c>
      <c r="Z731" s="13" t="n">
        <v>0.019778</v>
      </c>
      <c r="AA731" s="13" t="n">
        <v>0.130943</v>
      </c>
      <c r="AB731" s="13" t="n">
        <v>-0.028738</v>
      </c>
      <c r="AC731" s="13" t="n">
        <v>-0.058427</v>
      </c>
      <c r="AD731" s="13" t="n">
        <v>0.022673</v>
      </c>
      <c r="AE731" s="13" t="n">
        <v>0.028783</v>
      </c>
      <c r="AF731" s="13" t="n">
        <v>0.098407</v>
      </c>
      <c r="AG731" s="13" t="n">
        <v>0.009883</v>
      </c>
      <c r="AH731" s="13" t="n">
        <v>0.132924</v>
      </c>
      <c r="AI731" s="13" t="n">
        <v>0.012549</v>
      </c>
      <c r="AJ731" s="13" t="n">
        <v>0.031367</v>
      </c>
      <c r="AK731" s="13" t="n">
        <v>-0.016215</v>
      </c>
      <c r="AL731" s="13" t="n">
        <v>-0.052207</v>
      </c>
      <c r="AM731" s="13" t="n">
        <v>-0.005605</v>
      </c>
      <c r="AN731" s="13" t="n">
        <v>0.055837</v>
      </c>
      <c r="AO731" s="13" t="n">
        <v>0.007104</v>
      </c>
      <c r="AP731" s="13" t="n">
        <v>-0.060483</v>
      </c>
      <c r="AQ731" s="13" t="n">
        <v>0.013329</v>
      </c>
      <c r="AR731" s="13" t="n">
        <v>0.102902</v>
      </c>
      <c r="AS731" s="13" t="n">
        <v>-0.106818</v>
      </c>
      <c r="AT731" s="13" t="n">
        <v>0.131431</v>
      </c>
      <c r="AU731" s="13" t="n">
        <v>-0.002636</v>
      </c>
      <c r="AV731" s="13" t="n">
        <v>0.096829</v>
      </c>
      <c r="BM731" s="13" t="n">
        <v>0.032936</v>
      </c>
      <c r="BN731" s="13" t="n">
        <v>0.033156</v>
      </c>
      <c r="BO731" s="13" t="n">
        <v>-0.052802</v>
      </c>
      <c r="BP731" s="13" t="n">
        <v>0.089956</v>
      </c>
      <c r="BQ731" s="13" t="n">
        <v>0.012325</v>
      </c>
      <c r="BR731" s="13" t="n">
        <v>0.021218</v>
      </c>
      <c r="BS731" s="13" t="n">
        <v>-0.077613</v>
      </c>
      <c r="BT731" s="13" t="n">
        <v>-0.033277</v>
      </c>
      <c r="BU731" s="13" t="n">
        <v>0.048718</v>
      </c>
      <c r="BV731" s="13" t="n">
        <v>-0.10863</v>
      </c>
      <c r="BW731" s="13" t="n">
        <v>-0.030079</v>
      </c>
      <c r="BX731" s="13" t="n">
        <v>-0.078069</v>
      </c>
      <c r="BY731" s="13" t="n">
        <v>0.127169</v>
      </c>
      <c r="BZ731" s="13" t="n">
        <v>-0.053498</v>
      </c>
      <c r="CA731" s="13" t="n">
        <v>-0.100388</v>
      </c>
      <c r="CB731" s="13" t="n">
        <v>0.052883</v>
      </c>
      <c r="CC731" s="13" t="n">
        <v>0.047454</v>
      </c>
      <c r="CD731" s="13" t="n">
        <v>-0.082033</v>
      </c>
      <c r="CE731" s="13" t="n">
        <v>0.087217</v>
      </c>
      <c r="CF731" s="13" t="n">
        <v>-0.01317</v>
      </c>
      <c r="CG731" s="13" t="n">
        <v>0.081256</v>
      </c>
      <c r="CH731" s="13" t="n">
        <v>0.01129</v>
      </c>
      <c r="CI731" s="13" t="n">
        <v>0.054991</v>
      </c>
      <c r="CJ731" s="13" t="n">
        <v>0.072447</v>
      </c>
      <c r="CK731" s="13" t="n">
        <v>0.023838</v>
      </c>
      <c r="CL731" s="13" t="n">
        <v>-0.008326</v>
      </c>
      <c r="CM731" s="13" t="n">
        <v>-0.05542</v>
      </c>
      <c r="CN731" s="13" t="n">
        <v>-0.009954</v>
      </c>
      <c r="CO731" s="13" t="n">
        <v>0.098907</v>
      </c>
      <c r="CP731" s="13" t="n">
        <v>0.037524</v>
      </c>
      <c r="CQ731" s="13" t="n">
        <v>0.022668</v>
      </c>
      <c r="CR731" s="13" t="n">
        <v>0.060191</v>
      </c>
      <c r="CS731" s="13" t="n">
        <v>0.016533</v>
      </c>
      <c r="CT731" s="13" t="n">
        <v>-0.040193</v>
      </c>
      <c r="CU731" s="13" t="n">
        <v>0.059598</v>
      </c>
      <c r="CV731" s="13" t="n">
        <v>0.061092</v>
      </c>
      <c r="CW731" s="13" t="n">
        <v>-0.008513</v>
      </c>
      <c r="CX731" s="13" t="n">
        <v>0.021543</v>
      </c>
      <c r="CY731" s="13" t="n">
        <v>0.024194</v>
      </c>
      <c r="CZ731" s="13" t="n">
        <v>-0.007924</v>
      </c>
      <c r="DA731" s="13" t="n">
        <v>0.063182</v>
      </c>
      <c r="DB731" s="13" t="n">
        <v>0.003266</v>
      </c>
      <c r="DC731" s="13" t="n">
        <v>0.014885</v>
      </c>
      <c r="DD731" s="13" t="n">
        <v>-0.031109</v>
      </c>
      <c r="DE731" s="13" t="n">
        <v>-0.076633</v>
      </c>
      <c r="DV731" s="13" t="n">
        <v>0.030241</v>
      </c>
      <c r="DW731" s="13" t="n">
        <v>0.029029</v>
      </c>
      <c r="DX731" s="13" t="n">
        <v>-0.051931</v>
      </c>
      <c r="DY731" s="13" t="n">
        <v>0.076494</v>
      </c>
      <c r="DZ731" s="13" t="n">
        <v>-0.023675</v>
      </c>
      <c r="EA731" s="13" t="n">
        <v>0.027244</v>
      </c>
      <c r="EB731" s="13" t="n">
        <v>-0.105932</v>
      </c>
      <c r="EC731" s="13" t="n">
        <v>-0.028087</v>
      </c>
      <c r="ED731" s="13" t="n">
        <v>0.024591</v>
      </c>
      <c r="EE731" s="13" t="n">
        <v>-0.102794</v>
      </c>
      <c r="EF731" s="13" t="n">
        <v>-0.042047</v>
      </c>
      <c r="EG731" s="13" t="n">
        <v>-0.081421</v>
      </c>
      <c r="EH731" s="13" t="n">
        <v>0.115932</v>
      </c>
      <c r="EI731" s="13" t="n">
        <v>-0.040409</v>
      </c>
      <c r="EJ731" s="13" t="n">
        <v>-0.09131</v>
      </c>
      <c r="EK731" s="13" t="n">
        <v>0.077555</v>
      </c>
      <c r="EL731" s="13" t="n">
        <v>0.068696</v>
      </c>
      <c r="EM731" s="13" t="n">
        <v>-0.064949</v>
      </c>
      <c r="EN731" s="13" t="n">
        <v>0.083649</v>
      </c>
      <c r="EO731" s="13" t="n">
        <v>-0.013406</v>
      </c>
      <c r="EP731" s="13" t="n">
        <v>0.044705</v>
      </c>
      <c r="EQ731" s="13" t="n">
        <v>-0.010179</v>
      </c>
      <c r="ER731" s="13" t="n">
        <v>0.017315</v>
      </c>
      <c r="ES731" s="13" t="n">
        <v>0.073915</v>
      </c>
      <c r="ET731" s="13" t="n">
        <v>0.027187</v>
      </c>
      <c r="EU731" s="13" t="n">
        <v>-0.023523</v>
      </c>
      <c r="EV731" s="13" t="n">
        <v>-0.051409</v>
      </c>
      <c r="EW731" s="13" t="n">
        <v>-0.03327</v>
      </c>
      <c r="EX731" s="13" t="n">
        <v>0.105435</v>
      </c>
      <c r="EY731" s="13" t="n">
        <v>0.064066</v>
      </c>
      <c r="EZ731" s="13" t="n">
        <v>0.005583</v>
      </c>
      <c r="FA731" s="13" t="n">
        <v>0.053753</v>
      </c>
      <c r="FB731" s="13" t="n">
        <v>0.021634</v>
      </c>
      <c r="FC731" s="13" t="n">
        <v>-0.048148</v>
      </c>
      <c r="FD731" s="13" t="n">
        <v>0.010258</v>
      </c>
      <c r="FE731" s="13" t="n">
        <v>0.019325</v>
      </c>
      <c r="FF731" s="13" t="n">
        <v>0.000127</v>
      </c>
      <c r="FG731" s="13" t="n">
        <v>0.029717</v>
      </c>
      <c r="FH731" s="13" t="n">
        <v>0.023121</v>
      </c>
      <c r="FI731" s="13" t="n">
        <v>-0.009897</v>
      </c>
      <c r="FJ731" s="13" t="n">
        <v>0.082276</v>
      </c>
      <c r="FK731" s="13" t="n">
        <v>-0.042846</v>
      </c>
      <c r="FL731" s="13" t="n">
        <v>0.045785</v>
      </c>
      <c r="FM731" s="13" t="n">
        <v>-0.023907</v>
      </c>
      <c r="FN731" s="13" t="n">
        <v>-0.062674</v>
      </c>
    </row>
    <row r="732" customFormat="false" ht="15" hidden="false" customHeight="false" outlineLevel="0" collapsed="false">
      <c r="B732" s="8" t="str">
        <f aca="false">Deals!B732</f>
        <v>BioVie Inc.</v>
      </c>
      <c r="C732" s="12" t="n">
        <v>1</v>
      </c>
      <c r="D732" s="13" t="n">
        <v>-0.165782</v>
      </c>
      <c r="E732" s="13" t="n">
        <v>-0.435644</v>
      </c>
      <c r="F732" s="13" t="n">
        <v>-0.161654</v>
      </c>
      <c r="G732" s="13" t="n">
        <v>-0.085202</v>
      </c>
      <c r="H732" s="13" t="n">
        <v>0.052288</v>
      </c>
      <c r="I732" s="13" t="n">
        <v>-0.301242</v>
      </c>
      <c r="J732" s="13" t="n">
        <v>-0.295556</v>
      </c>
      <c r="K732" s="13" t="n">
        <v>-0.018927</v>
      </c>
      <c r="L732" s="13" t="n">
        <v>0.517685</v>
      </c>
      <c r="M732" s="13" t="n">
        <v>-0.211864</v>
      </c>
      <c r="N732" s="13" t="n">
        <v>-0.311828</v>
      </c>
      <c r="O732" s="13" t="n">
        <v>-0.433594</v>
      </c>
      <c r="P732" s="13" t="n">
        <v>0.482759</v>
      </c>
      <c r="Q732" s="13" t="n">
        <v>0.67907</v>
      </c>
      <c r="R732" s="13" t="n">
        <v>-0.310249</v>
      </c>
      <c r="S732" s="13" t="n">
        <v>0.698795</v>
      </c>
      <c r="T732" s="13" t="n">
        <v>0.593381</v>
      </c>
      <c r="U732" s="13" t="n">
        <v>0.152819</v>
      </c>
      <c r="V732" s="13" t="n">
        <v>-0.34749</v>
      </c>
      <c r="W732" s="13" t="n">
        <v>0.516765</v>
      </c>
      <c r="X732" s="13" t="n">
        <v>0.050715</v>
      </c>
      <c r="Y732" s="13" t="n">
        <v>-0.011139</v>
      </c>
      <c r="Z732" s="13" t="n">
        <v>-0.269086</v>
      </c>
      <c r="AA732" s="13" t="n">
        <v>-0.261986</v>
      </c>
      <c r="AB732" s="13" t="n">
        <v>0.095128</v>
      </c>
      <c r="AC732" s="13" t="n">
        <v>-0.341102</v>
      </c>
      <c r="AD732" s="13" t="n">
        <v>0.096463</v>
      </c>
      <c r="AE732" s="13" t="n">
        <v>0.278592</v>
      </c>
      <c r="AF732" s="13" t="n">
        <v>-0.587156</v>
      </c>
      <c r="AG732" s="13" t="n">
        <v>-0.3</v>
      </c>
      <c r="AH732" s="13" t="n">
        <v>-0.174603</v>
      </c>
      <c r="AI732" s="13" t="n">
        <v>0.192308</v>
      </c>
      <c r="AJ732" s="13" t="n">
        <v>-0.57371</v>
      </c>
      <c r="AK732" s="13" t="n">
        <v>-0.073023</v>
      </c>
      <c r="AL732" s="13" t="n">
        <v>-0.070408</v>
      </c>
      <c r="AM732" s="13" t="n">
        <v>-0.120746</v>
      </c>
      <c r="AN732" s="13" t="n">
        <v>-0.027715</v>
      </c>
      <c r="AO732" s="13" t="n">
        <v>-0.286081</v>
      </c>
      <c r="AP732" s="13" t="n">
        <v>-0.568345</v>
      </c>
      <c r="AQ732" s="13" t="n">
        <v>1.283333</v>
      </c>
      <c r="AR732" s="13" t="n">
        <v>0.021898</v>
      </c>
      <c r="AS732" s="13" t="n">
        <v>-0.285714</v>
      </c>
      <c r="AT732" s="13" t="n">
        <v>0.016076</v>
      </c>
      <c r="AU732" s="13" t="n">
        <v>-0.066187</v>
      </c>
      <c r="AV732" s="13" t="n">
        <v>-0.139327</v>
      </c>
      <c r="BM732" s="13" t="n">
        <v>-0.103342</v>
      </c>
      <c r="BN732" s="13" t="n">
        <v>0.025586</v>
      </c>
      <c r="BO732" s="13" t="n">
        <v>-0.056338</v>
      </c>
      <c r="BP732" s="13" t="n">
        <v>0.018208</v>
      </c>
      <c r="BQ732" s="13" t="n">
        <v>-0.08429</v>
      </c>
      <c r="BR732" s="13" t="n">
        <v>-0.067665</v>
      </c>
      <c r="BS732" s="13" t="n">
        <v>-0.158681</v>
      </c>
      <c r="BT732" s="13" t="n">
        <v>-0.015223</v>
      </c>
      <c r="BU732" s="13" t="n">
        <v>0.008697</v>
      </c>
      <c r="BV732" s="13" t="n">
        <v>-0.161376</v>
      </c>
      <c r="BW732" s="13" t="n">
        <v>-0.055295</v>
      </c>
      <c r="BX732" s="13" t="n">
        <v>-0.065598</v>
      </c>
      <c r="BY732" s="13" t="n">
        <v>0.149652</v>
      </c>
      <c r="BZ732" s="13" t="n">
        <v>0.036347</v>
      </c>
      <c r="CA732" s="13" t="n">
        <v>-0.129015</v>
      </c>
      <c r="CB732" s="13" t="n">
        <v>0.033099</v>
      </c>
      <c r="CC732" s="13" t="n">
        <v>-0.060405</v>
      </c>
      <c r="CD732" s="13" t="n">
        <v>-0.065045</v>
      </c>
      <c r="CE732" s="13" t="n">
        <v>0.154106</v>
      </c>
      <c r="CF732" s="13" t="n">
        <v>-0.040771</v>
      </c>
      <c r="CG732" s="13" t="n">
        <v>-0.103145</v>
      </c>
      <c r="CH732" s="13" t="n">
        <v>0.01904</v>
      </c>
      <c r="CI732" s="13" t="n">
        <v>0.045464</v>
      </c>
      <c r="CJ732" s="13" t="n">
        <v>0.07288</v>
      </c>
      <c r="CK732" s="13" t="n">
        <v>0.023517</v>
      </c>
      <c r="CL732" s="13" t="n">
        <v>-0.116052</v>
      </c>
      <c r="CM732" s="13" t="n">
        <v>-0.083019</v>
      </c>
      <c r="CN732" s="13" t="n">
        <v>-0.097033</v>
      </c>
      <c r="CO732" s="13" t="n">
        <v>0.049912</v>
      </c>
      <c r="CP732" s="13" t="n">
        <v>0.150898</v>
      </c>
      <c r="CQ732" s="13" t="n">
        <v>0.006965</v>
      </c>
      <c r="CR732" s="13" t="n">
        <v>0.099101</v>
      </c>
      <c r="CS732" s="13" t="n">
        <v>-0.030177</v>
      </c>
      <c r="CT732" s="13" t="n">
        <v>-0.124977</v>
      </c>
      <c r="CU732" s="13" t="n">
        <v>0.073358</v>
      </c>
      <c r="CV732" s="13" t="n">
        <v>-0.041906</v>
      </c>
      <c r="CW732" s="13" t="n">
        <v>0.114197</v>
      </c>
      <c r="CX732" s="13" t="n">
        <v>-0.021811</v>
      </c>
      <c r="CY732" s="13" t="n">
        <v>0.030587</v>
      </c>
      <c r="CZ732" s="13" t="n">
        <v>0.047145</v>
      </c>
      <c r="DA732" s="13" t="n">
        <v>0.115239</v>
      </c>
      <c r="DB732" s="13" t="n">
        <v>-0.061979</v>
      </c>
      <c r="DC732" s="13" t="n">
        <v>0.016076</v>
      </c>
      <c r="DD732" s="13" t="n">
        <v>-0.066187</v>
      </c>
      <c r="DE732" s="13" t="n">
        <v>-0.139327</v>
      </c>
      <c r="DV732" s="13" t="n">
        <v>-0.104703</v>
      </c>
      <c r="DW732" s="13" t="n">
        <v>0.017921</v>
      </c>
      <c r="DX732" s="13" t="n">
        <v>-0.072222</v>
      </c>
      <c r="DY732" s="13" t="n">
        <v>-0.016606</v>
      </c>
      <c r="DZ732" s="13" t="n">
        <v>-0.11212</v>
      </c>
      <c r="EA732" s="13" t="n">
        <v>-0.094973</v>
      </c>
      <c r="EB732" s="13" t="n">
        <v>-0.138658</v>
      </c>
      <c r="EC732" s="13" t="n">
        <v>-0.029596</v>
      </c>
      <c r="ED732" s="13" t="n">
        <v>0.039724</v>
      </c>
      <c r="EE732" s="13" t="n">
        <v>-0.185483</v>
      </c>
      <c r="EF732" s="13" t="n">
        <v>-0.085558</v>
      </c>
      <c r="EG732" s="13" t="n">
        <v>-0.034031</v>
      </c>
      <c r="EH732" s="13" t="n">
        <v>0.106342</v>
      </c>
      <c r="EI732" s="13" t="n">
        <v>0.064099</v>
      </c>
      <c r="EJ732" s="13" t="n">
        <v>-0.127659</v>
      </c>
      <c r="EK732" s="13" t="n">
        <v>0.015749</v>
      </c>
      <c r="EL732" s="13" t="n">
        <v>-0.055527</v>
      </c>
      <c r="EM732" s="13" t="n">
        <v>-0.057586</v>
      </c>
      <c r="EN732" s="13" t="n">
        <v>0.164074</v>
      </c>
      <c r="EO732" s="13" t="n">
        <v>-0.054561</v>
      </c>
      <c r="EP732" s="13" t="n">
        <v>-0.11631</v>
      </c>
      <c r="EQ732" s="13" t="n">
        <v>-0.010131</v>
      </c>
      <c r="ER732" s="13" t="n">
        <v>0.044679</v>
      </c>
      <c r="ES732" s="13" t="n">
        <v>0.013592</v>
      </c>
      <c r="ET732" s="13" t="n">
        <v>-0.009781</v>
      </c>
      <c r="EU732" s="13" t="n">
        <v>-0.080373</v>
      </c>
      <c r="EV732" s="13" t="n">
        <v>-0.096684</v>
      </c>
      <c r="EW732" s="13" t="n">
        <v>-0.081711</v>
      </c>
      <c r="EX732" s="13" t="n">
        <v>0.057956</v>
      </c>
      <c r="EY732" s="13" t="n">
        <v>0.096736</v>
      </c>
      <c r="EZ732" s="13" t="n">
        <v>-0.043898</v>
      </c>
      <c r="FA732" s="13" t="n">
        <v>0.07111</v>
      </c>
      <c r="FB732" s="13" t="n">
        <v>-0.016705</v>
      </c>
      <c r="FC732" s="13" t="n">
        <v>-0.069768</v>
      </c>
      <c r="FD732" s="13" t="n">
        <v>0.008716</v>
      </c>
      <c r="FE732" s="13" t="n">
        <v>-0.066445</v>
      </c>
      <c r="FF732" s="13" t="n">
        <v>0.056494</v>
      </c>
      <c r="FG732" s="13" t="n">
        <v>-0.061303</v>
      </c>
      <c r="FH732" s="13" t="n">
        <v>0.005118</v>
      </c>
      <c r="FI732" s="13" t="n">
        <v>0.023625</v>
      </c>
      <c r="FJ732" s="13" t="n">
        <v>0.042316</v>
      </c>
      <c r="FK732" s="13" t="n">
        <v>0.04149</v>
      </c>
      <c r="FL732" s="13" t="n">
        <v>0.032226</v>
      </c>
      <c r="FM732" s="13" t="n">
        <v>-0.102208</v>
      </c>
      <c r="FN732" s="13" t="n">
        <v>-0.125848</v>
      </c>
    </row>
    <row r="733" customFormat="false" ht="15" hidden="false" customHeight="false" outlineLevel="0" collapsed="false">
      <c r="B733" s="8" t="str">
        <f aca="false">Deals!B733</f>
        <v>Verra Mobility Corporation</v>
      </c>
      <c r="C733" s="12" t="n">
        <v>1</v>
      </c>
      <c r="D733" s="13" t="n">
        <v>-0.003904</v>
      </c>
      <c r="E733" s="13" t="n">
        <v>0.013063</v>
      </c>
      <c r="F733" s="13" t="n">
        <v>-0.028369</v>
      </c>
      <c r="G733" s="13" t="n">
        <v>-0.012608</v>
      </c>
      <c r="H733" s="13" t="n">
        <v>-0.03293</v>
      </c>
      <c r="I733" s="13" t="n">
        <v>0.072272</v>
      </c>
      <c r="J733" s="13" t="n">
        <v>0.026572</v>
      </c>
      <c r="K733" s="13" t="n">
        <v>0.060606</v>
      </c>
      <c r="L733" s="13" t="n">
        <v>-0.030952</v>
      </c>
      <c r="M733" s="13" t="n">
        <v>-0.138206</v>
      </c>
      <c r="N733" s="13" t="n">
        <v>0.13685</v>
      </c>
      <c r="O733" s="13" t="n">
        <v>-0.015047</v>
      </c>
      <c r="P733" s="13" t="n">
        <v>0.04965</v>
      </c>
      <c r="Q733" s="13" t="n">
        <v>-0.033354</v>
      </c>
      <c r="R733" s="13" t="n">
        <v>-0.035759</v>
      </c>
      <c r="S733" s="13" t="n">
        <v>0.110605</v>
      </c>
      <c r="T733" s="13" t="n">
        <v>-0.07147</v>
      </c>
      <c r="U733" s="13" t="n">
        <v>-0.127445</v>
      </c>
      <c r="V733" s="13" t="n">
        <v>0.115691</v>
      </c>
      <c r="W733" s="13" t="n">
        <v>0.116656</v>
      </c>
      <c r="X733" s="13" t="n">
        <v>-0.017992</v>
      </c>
      <c r="Y733" s="13" t="n">
        <v>0.001773</v>
      </c>
      <c r="Z733" s="13" t="n">
        <v>0.040118</v>
      </c>
      <c r="AA733" s="13" t="n">
        <v>0.118548</v>
      </c>
      <c r="AB733" s="13" t="n">
        <v>0.064402</v>
      </c>
      <c r="AC733" s="13" t="n">
        <v>-0.152454</v>
      </c>
      <c r="AD733" s="13" t="n">
        <v>0.051152</v>
      </c>
      <c r="AE733" s="13" t="n">
        <v>0.057219</v>
      </c>
      <c r="AF733" s="13" t="n">
        <v>0.01568</v>
      </c>
      <c r="AG733" s="13" t="n">
        <v>0.146912</v>
      </c>
      <c r="AH733" s="13" t="n">
        <v>0.038211</v>
      </c>
      <c r="AI733" s="13" t="n">
        <v>-0.095776</v>
      </c>
      <c r="AJ733" s="13" t="n">
        <v>0.154949</v>
      </c>
      <c r="AK733" s="13" t="n">
        <v>-0.055667</v>
      </c>
      <c r="AL733" s="13" t="n">
        <v>0.129771</v>
      </c>
      <c r="AM733" s="13" t="n">
        <v>0.021021</v>
      </c>
      <c r="AN733" s="13" t="n">
        <v>0.107721</v>
      </c>
      <c r="AO733" s="13" t="n">
        <v>-0.083638</v>
      </c>
      <c r="AP733" s="13" t="n">
        <v>0.007244</v>
      </c>
      <c r="AQ733" s="13" t="n">
        <v>-0.066163</v>
      </c>
      <c r="AR733" s="13" t="n">
        <v>-0.088949</v>
      </c>
      <c r="AS733" s="13" t="n">
        <v>0.021978</v>
      </c>
      <c r="AT733" s="13" t="n">
        <v>0.091398</v>
      </c>
      <c r="AU733" s="13" t="n">
        <v>-0.132626</v>
      </c>
      <c r="AV733" s="13" t="n">
        <v>-0.016601</v>
      </c>
      <c r="BM733" s="13" t="n">
        <v>-0.075376</v>
      </c>
      <c r="BN733" s="13" t="n">
        <v>0.020545</v>
      </c>
      <c r="BO733" s="13" t="n">
        <v>-0.052806</v>
      </c>
      <c r="BP733" s="13" t="n">
        <v>0.024457</v>
      </c>
      <c r="BQ733" s="13" t="n">
        <v>-0.080613</v>
      </c>
      <c r="BR733" s="13" t="n">
        <v>-0.005266</v>
      </c>
      <c r="BS733" s="13" t="n">
        <v>-0.163775</v>
      </c>
      <c r="BT733" s="13" t="n">
        <v>-0.001611</v>
      </c>
      <c r="BU733" s="13" t="n">
        <v>0.012199</v>
      </c>
      <c r="BV733" s="13" t="n">
        <v>-0.180685</v>
      </c>
      <c r="BW733" s="13" t="n">
        <v>-0.032766</v>
      </c>
      <c r="BX733" s="13" t="n">
        <v>-0.019338</v>
      </c>
      <c r="BY733" s="13" t="n">
        <v>0.128546</v>
      </c>
      <c r="BZ733" s="13" t="n">
        <v>0.036743</v>
      </c>
      <c r="CA733" s="13" t="n">
        <v>-0.088022</v>
      </c>
      <c r="CB733" s="13" t="n">
        <v>0.076143</v>
      </c>
      <c r="CC733" s="13" t="n">
        <v>-0.002315</v>
      </c>
      <c r="CD733" s="13" t="n">
        <v>-0.050589</v>
      </c>
      <c r="CE733" s="13" t="n">
        <v>0.141421</v>
      </c>
      <c r="CF733" s="13" t="n">
        <v>-0.040665</v>
      </c>
      <c r="CG733" s="13" t="n">
        <v>-0.034632</v>
      </c>
      <c r="CH733" s="13" t="n">
        <v>-0.027967</v>
      </c>
      <c r="CI733" s="13" t="n">
        <v>0.012513</v>
      </c>
      <c r="CJ733" s="13" t="n">
        <v>0.070349</v>
      </c>
      <c r="CK733" s="13" t="n">
        <v>0.041532</v>
      </c>
      <c r="CL733" s="13" t="n">
        <v>-0.071954</v>
      </c>
      <c r="CM733" s="13" t="n">
        <v>-0.091371</v>
      </c>
      <c r="CN733" s="13" t="n">
        <v>-0.101457</v>
      </c>
      <c r="CO733" s="13" t="n">
        <v>0.108746</v>
      </c>
      <c r="CP733" s="13" t="n">
        <v>0.122171</v>
      </c>
      <c r="CQ733" s="13" t="n">
        <v>-0.039346</v>
      </c>
      <c r="CR733" s="13" t="n">
        <v>0.094637</v>
      </c>
      <c r="CS733" s="13" t="n">
        <v>0.003944</v>
      </c>
      <c r="CT733" s="13" t="n">
        <v>-0.069152</v>
      </c>
      <c r="CU733" s="13" t="n">
        <v>0.019278</v>
      </c>
      <c r="CV733" s="13" t="n">
        <v>-0.016837</v>
      </c>
      <c r="CW733" s="13" t="n">
        <v>0.075097</v>
      </c>
      <c r="CX733" s="13" t="n">
        <v>0.006764</v>
      </c>
      <c r="CY733" s="13" t="n">
        <v>0.000931</v>
      </c>
      <c r="CZ733" s="13" t="n">
        <v>-0.008068</v>
      </c>
      <c r="DA733" s="13" t="n">
        <v>0.14058</v>
      </c>
      <c r="DB733" s="13" t="n">
        <v>-0.041389</v>
      </c>
      <c r="DC733" s="13" t="n">
        <v>0.005532</v>
      </c>
      <c r="DD733" s="13" t="n">
        <v>-0.084494</v>
      </c>
      <c r="DE733" s="13" t="n">
        <v>-0.082801</v>
      </c>
      <c r="DV733" s="13" t="n">
        <v>-0.076813</v>
      </c>
      <c r="DW733" s="13" t="n">
        <v>0.018217</v>
      </c>
      <c r="DX733" s="13" t="n">
        <v>-0.053317</v>
      </c>
      <c r="DY733" s="13" t="n">
        <v>0.021146</v>
      </c>
      <c r="DZ733" s="13" t="n">
        <v>-0.091985</v>
      </c>
      <c r="EA733" s="13" t="n">
        <v>-0.014805</v>
      </c>
      <c r="EB733" s="13" t="n">
        <v>-0.173369</v>
      </c>
      <c r="EC733" s="13" t="n">
        <v>-0.012789</v>
      </c>
      <c r="ED733" s="13" t="n">
        <v>0.018464</v>
      </c>
      <c r="EE733" s="13" t="n">
        <v>-0.198696</v>
      </c>
      <c r="EF733" s="13" t="n">
        <v>-0.057167</v>
      </c>
      <c r="EG733" s="13" t="n">
        <v>-0.02625</v>
      </c>
      <c r="EH733" s="13" t="n">
        <v>0.129928</v>
      </c>
      <c r="EI733" s="13" t="n">
        <v>0.030138</v>
      </c>
      <c r="EJ733" s="13" t="n">
        <v>-0.081445</v>
      </c>
      <c r="EK733" s="13" t="n">
        <v>0.087294</v>
      </c>
      <c r="EL733" s="13" t="n">
        <v>-0.006501</v>
      </c>
      <c r="EM733" s="13" t="n">
        <v>-0.051629</v>
      </c>
      <c r="EN733" s="13" t="n">
        <v>0.164361</v>
      </c>
      <c r="EO733" s="13" t="n">
        <v>-0.049102</v>
      </c>
      <c r="EP733" s="13" t="n">
        <v>-0.042333</v>
      </c>
      <c r="EQ733" s="13" t="n">
        <v>-0.043651</v>
      </c>
      <c r="ER733" s="13" t="n">
        <v>0.027983</v>
      </c>
      <c r="ES733" s="13" t="n">
        <v>0.075292</v>
      </c>
      <c r="ET733" s="13" t="n">
        <v>0.041174</v>
      </c>
      <c r="EU733" s="13" t="n">
        <v>-0.071456</v>
      </c>
      <c r="EV733" s="13" t="n">
        <v>-0.098155</v>
      </c>
      <c r="EW733" s="13" t="n">
        <v>-0.110132</v>
      </c>
      <c r="EX733" s="13" t="n">
        <v>0.107279</v>
      </c>
      <c r="EY733" s="13" t="n">
        <v>0.142226</v>
      </c>
      <c r="EZ733" s="13" t="n">
        <v>-0.046726</v>
      </c>
      <c r="FA733" s="13" t="n">
        <v>0.099012</v>
      </c>
      <c r="FB733" s="13" t="n">
        <v>-0.006566</v>
      </c>
      <c r="FC733" s="13" t="n">
        <v>-0.088553</v>
      </c>
      <c r="FD733" s="13" t="n">
        <v>0.04379</v>
      </c>
      <c r="FE733" s="13" t="n">
        <v>-0.01381</v>
      </c>
      <c r="FF733" s="13" t="n">
        <v>0.076992</v>
      </c>
      <c r="FG733" s="13" t="n">
        <v>-0.007169</v>
      </c>
      <c r="FH733" s="13" t="n">
        <v>-0.005011</v>
      </c>
      <c r="FI733" s="13" t="n">
        <v>-0.001446</v>
      </c>
      <c r="FJ733" s="13" t="n">
        <v>0.13118</v>
      </c>
      <c r="FK733" s="13" t="n">
        <v>-0.044324</v>
      </c>
      <c r="FL733" s="13" t="n">
        <v>0.027517</v>
      </c>
      <c r="FM733" s="13" t="n">
        <v>-0.087576</v>
      </c>
      <c r="FN733" s="13" t="n">
        <v>-0.080425</v>
      </c>
    </row>
    <row r="734" customFormat="false" ht="15" hidden="false" customHeight="false" outlineLevel="0" collapsed="false">
      <c r="B734" s="8" t="str">
        <f aca="false">Deals!B734</f>
        <v>STERIS plc</v>
      </c>
      <c r="C734" s="12" t="n">
        <v>1</v>
      </c>
      <c r="D734" s="13" t="n">
        <v>0.056471</v>
      </c>
      <c r="E734" s="13" t="n">
        <v>-0.013489</v>
      </c>
      <c r="F734" s="13" t="n">
        <v>-0.049905</v>
      </c>
      <c r="G734" s="13" t="n">
        <v>0.144214</v>
      </c>
      <c r="H734" s="13" t="n">
        <v>-0.065072</v>
      </c>
      <c r="I734" s="13" t="n">
        <v>0.113852</v>
      </c>
      <c r="J734" s="13" t="n">
        <v>-0.078099</v>
      </c>
      <c r="K734" s="13" t="n">
        <v>0.069519</v>
      </c>
      <c r="L734" s="13" t="n">
        <v>0.007375</v>
      </c>
      <c r="M734" s="13" t="n">
        <v>-0.073293</v>
      </c>
      <c r="N734" s="13" t="n">
        <v>0.018523</v>
      </c>
      <c r="O734" s="13" t="n">
        <v>-0.096626</v>
      </c>
      <c r="P734" s="13" t="n">
        <v>0.094591</v>
      </c>
      <c r="Q734" s="13" t="n">
        <v>-0.107556</v>
      </c>
      <c r="R734" s="13" t="n">
        <v>-0.174297</v>
      </c>
      <c r="S734" s="13" t="n">
        <v>0.037888</v>
      </c>
      <c r="T734" s="13" t="n">
        <v>0.076254</v>
      </c>
      <c r="U734" s="13" t="n">
        <v>-0.005653</v>
      </c>
      <c r="V734" s="13" t="n">
        <v>0.118144</v>
      </c>
      <c r="W734" s="13" t="n">
        <v>-0.089487</v>
      </c>
      <c r="X734" s="13" t="n">
        <v>0.017284</v>
      </c>
      <c r="Y734" s="13" t="n">
        <v>-0.014272</v>
      </c>
      <c r="Z734" s="13" t="n">
        <v>0.060567</v>
      </c>
      <c r="AA734" s="13" t="n">
        <v>0.125069</v>
      </c>
      <c r="AB734" s="13" t="n">
        <v>0.002534</v>
      </c>
      <c r="AC734" s="13" t="n">
        <v>0.017912</v>
      </c>
      <c r="AD734" s="13" t="n">
        <v>-0.044296</v>
      </c>
      <c r="AE734" s="13" t="n">
        <v>-0.043023</v>
      </c>
      <c r="AF734" s="13" t="n">
        <v>-0.043052</v>
      </c>
      <c r="AG734" s="13" t="n">
        <v>0.094108</v>
      </c>
      <c r="AH734" s="13" t="n">
        <v>-0.004094</v>
      </c>
      <c r="AI734" s="13" t="n">
        <v>0.063759</v>
      </c>
      <c r="AJ734" s="13" t="n">
        <v>-0.034734</v>
      </c>
      <c r="AK734" s="13" t="n">
        <v>-0.090117</v>
      </c>
      <c r="AL734" s="13" t="n">
        <v>0.089558</v>
      </c>
      <c r="AM734" s="13" t="n">
        <v>-0.014986</v>
      </c>
      <c r="AN734" s="13" t="n">
        <v>0.087547</v>
      </c>
      <c r="AO734" s="13" t="n">
        <v>0.009801</v>
      </c>
      <c r="AP734" s="13" t="n">
        <v>0.005973</v>
      </c>
      <c r="AQ734" s="13" t="n">
        <v>-0.085306</v>
      </c>
      <c r="AR734" s="13" t="n">
        <v>-0.012576</v>
      </c>
      <c r="AS734" s="13" t="n">
        <v>-0.061627</v>
      </c>
      <c r="AT734" s="13" t="n">
        <v>0.073409</v>
      </c>
      <c r="AU734" s="13" t="n">
        <v>-0.0063</v>
      </c>
      <c r="AV734" s="13" t="n">
        <v>0.033704</v>
      </c>
      <c r="BM734" s="13" t="n">
        <v>0.018915</v>
      </c>
      <c r="BN734" s="13" t="n">
        <v>0.015678</v>
      </c>
      <c r="BO734" s="13" t="n">
        <v>-0.05048</v>
      </c>
      <c r="BP734" s="13" t="n">
        <v>0.055583</v>
      </c>
      <c r="BQ734" s="13" t="n">
        <v>-0.019604</v>
      </c>
      <c r="BR734" s="13" t="n">
        <v>0.058722</v>
      </c>
      <c r="BS734" s="13" t="n">
        <v>-0.071201</v>
      </c>
      <c r="BT734" s="13" t="n">
        <v>0.004318</v>
      </c>
      <c r="BU734" s="13" t="n">
        <v>0.011975</v>
      </c>
      <c r="BV734" s="13" t="n">
        <v>-0.07864</v>
      </c>
      <c r="BW734" s="13" t="n">
        <v>0.01079</v>
      </c>
      <c r="BX734" s="13" t="n">
        <v>-0.09489</v>
      </c>
      <c r="BY734" s="13" t="n">
        <v>0.108125</v>
      </c>
      <c r="BZ734" s="13" t="n">
        <v>-0.032816</v>
      </c>
      <c r="CA734" s="13" t="n">
        <v>-0.097124</v>
      </c>
      <c r="CB734" s="13" t="n">
        <v>0.079647</v>
      </c>
      <c r="CC734" s="13" t="n">
        <v>0.052705</v>
      </c>
      <c r="CD734" s="13" t="n">
        <v>-0.052121</v>
      </c>
      <c r="CE734" s="13" t="n">
        <v>0.096082</v>
      </c>
      <c r="CF734" s="13" t="n">
        <v>-0.022839</v>
      </c>
      <c r="CG734" s="13" t="n">
        <v>-0.004812</v>
      </c>
      <c r="CH734" s="13" t="n">
        <v>-0.021756</v>
      </c>
      <c r="CI734" s="13" t="n">
        <v>-0.020714</v>
      </c>
      <c r="CJ734" s="13" t="n">
        <v>0.092361</v>
      </c>
      <c r="CK734" s="13" t="n">
        <v>0.043147</v>
      </c>
      <c r="CL734" s="13" t="n">
        <v>-0.023688</v>
      </c>
      <c r="CM734" s="13" t="n">
        <v>-0.045895</v>
      </c>
      <c r="CN734" s="13" t="n">
        <v>-0.058615</v>
      </c>
      <c r="CO734" s="13" t="n">
        <v>0.090922</v>
      </c>
      <c r="CP734" s="13" t="n">
        <v>0.077786</v>
      </c>
      <c r="CQ734" s="13" t="n">
        <v>-0.000187</v>
      </c>
      <c r="CR734" s="13" t="n">
        <v>0.080568</v>
      </c>
      <c r="CS734" s="13" t="n">
        <v>0.046856</v>
      </c>
      <c r="CT734" s="13" t="n">
        <v>-0.06426</v>
      </c>
      <c r="CU734" s="13" t="n">
        <v>0.021786</v>
      </c>
      <c r="CV734" s="13" t="n">
        <v>-0.017629</v>
      </c>
      <c r="CW734" s="13" t="n">
        <v>0.072788</v>
      </c>
      <c r="CX734" s="13" t="n">
        <v>0.020632</v>
      </c>
      <c r="CY734" s="13" t="n">
        <v>0.02273</v>
      </c>
      <c r="CZ734" s="13" t="n">
        <v>-0.019377</v>
      </c>
      <c r="DA734" s="13" t="n">
        <v>0.069756</v>
      </c>
      <c r="DB734" s="13" t="n">
        <v>-0.071455</v>
      </c>
      <c r="DC734" s="13" t="n">
        <v>0.043838</v>
      </c>
      <c r="DD734" s="13" t="n">
        <v>-0.068613</v>
      </c>
      <c r="DE734" s="13" t="n">
        <v>-0.056898</v>
      </c>
      <c r="DV734" s="13" t="n">
        <v>0.00943</v>
      </c>
      <c r="DW734" s="13" t="n">
        <v>0.0133</v>
      </c>
      <c r="DX734" s="13" t="n">
        <v>-0.050123</v>
      </c>
      <c r="DY734" s="13" t="n">
        <v>0.053583</v>
      </c>
      <c r="DZ734" s="13" t="n">
        <v>-0.022478</v>
      </c>
      <c r="EA734" s="13" t="n">
        <v>0.054778</v>
      </c>
      <c r="EB734" s="13" t="n">
        <v>-0.066878</v>
      </c>
      <c r="EC734" s="13" t="n">
        <v>0.009682</v>
      </c>
      <c r="ED734" s="13" t="n">
        <v>0.003909</v>
      </c>
      <c r="EE734" s="13" t="n">
        <v>-0.078286</v>
      </c>
      <c r="EF734" s="13" t="n">
        <v>-0.002641</v>
      </c>
      <c r="EG734" s="13" t="n">
        <v>-0.100149</v>
      </c>
      <c r="EH734" s="13" t="n">
        <v>0.112838</v>
      </c>
      <c r="EI734" s="13" t="n">
        <v>-0.035444</v>
      </c>
      <c r="EJ734" s="13" t="n">
        <v>-0.097565</v>
      </c>
      <c r="EK734" s="13" t="n">
        <v>0.086619</v>
      </c>
      <c r="EL734" s="13" t="n">
        <v>0.046762</v>
      </c>
      <c r="EM734" s="13" t="n">
        <v>-0.052223</v>
      </c>
      <c r="EN734" s="13" t="n">
        <v>0.109059</v>
      </c>
      <c r="EO734" s="13" t="n">
        <v>-0.020578</v>
      </c>
      <c r="EP734" s="13" t="n">
        <v>-0.00811</v>
      </c>
      <c r="EQ734" s="13" t="n">
        <v>-0.020214</v>
      </c>
      <c r="ER734" s="13" t="n">
        <v>-0.019514</v>
      </c>
      <c r="ES734" s="13" t="n">
        <v>0.096463</v>
      </c>
      <c r="ET734" s="13" t="n">
        <v>0.043151</v>
      </c>
      <c r="EU734" s="13" t="n">
        <v>-0.018811</v>
      </c>
      <c r="EV734" s="13" t="n">
        <v>-0.050759</v>
      </c>
      <c r="EW734" s="13" t="n">
        <v>-0.061461</v>
      </c>
      <c r="EX734" s="13" t="n">
        <v>0.094023</v>
      </c>
      <c r="EY734" s="13" t="n">
        <v>0.08574</v>
      </c>
      <c r="EZ734" s="13" t="n">
        <v>-0.008521</v>
      </c>
      <c r="FA734" s="13" t="n">
        <v>0.06608</v>
      </c>
      <c r="FB734" s="13" t="n">
        <v>0.040152</v>
      </c>
      <c r="FC734" s="13" t="n">
        <v>-0.066904</v>
      </c>
      <c r="FD734" s="13" t="n">
        <v>0.025327</v>
      </c>
      <c r="FE734" s="13" t="n">
        <v>-0.016463</v>
      </c>
      <c r="FF734" s="13" t="n">
        <v>0.069979</v>
      </c>
      <c r="FG734" s="13" t="n">
        <v>0.025021</v>
      </c>
      <c r="FH734" s="13" t="n">
        <v>0.025244</v>
      </c>
      <c r="FI734" s="13" t="n">
        <v>-0.020004</v>
      </c>
      <c r="FJ734" s="13" t="n">
        <v>0.076652</v>
      </c>
      <c r="FK734" s="13" t="n">
        <v>-0.067235</v>
      </c>
      <c r="FL734" s="13" t="n">
        <v>0.046952</v>
      </c>
      <c r="FM734" s="13" t="n">
        <v>-0.067453</v>
      </c>
      <c r="FN734" s="13" t="n">
        <v>-0.058782</v>
      </c>
    </row>
    <row r="735" customFormat="false" ht="15" hidden="false" customHeight="false" outlineLevel="0" collapsed="false">
      <c r="B735" s="8" t="str">
        <f aca="false">Deals!B735</f>
        <v>Bill Holdings, Inc.</v>
      </c>
      <c r="C735" s="12" t="n">
        <v>1</v>
      </c>
      <c r="D735" s="13" t="n">
        <v>0.129053</v>
      </c>
      <c r="E735" s="13" t="n">
        <v>0.326709</v>
      </c>
      <c r="F735" s="13" t="n">
        <v>-0.027115</v>
      </c>
      <c r="G735" s="13" t="n">
        <v>0.102491</v>
      </c>
      <c r="H735" s="13" t="n">
        <v>-0.045734</v>
      </c>
      <c r="I735" s="13" t="n">
        <v>-0.112872</v>
      </c>
      <c r="J735" s="13" t="n">
        <v>-0.244592</v>
      </c>
      <c r="K735" s="13" t="n">
        <v>0.263907</v>
      </c>
      <c r="L735" s="13" t="n">
        <v>-0.04662</v>
      </c>
      <c r="M735" s="13" t="n">
        <v>-0.247277</v>
      </c>
      <c r="N735" s="13" t="n">
        <v>-0.307363</v>
      </c>
      <c r="O735" s="13" t="n">
        <v>-0.070196</v>
      </c>
      <c r="P735" s="13" t="n">
        <v>0.22867</v>
      </c>
      <c r="Q735" s="13" t="n">
        <v>0.198401</v>
      </c>
      <c r="R735" s="13" t="n">
        <v>-0.182296</v>
      </c>
      <c r="S735" s="13" t="n">
        <v>0.007479</v>
      </c>
      <c r="T735" s="13" t="n">
        <v>-0.097031</v>
      </c>
      <c r="U735" s="13" t="n">
        <v>-0.095167</v>
      </c>
      <c r="V735" s="13" t="n">
        <v>0.061123</v>
      </c>
      <c r="W735" s="13" t="n">
        <v>-0.268033</v>
      </c>
      <c r="X735" s="13" t="n">
        <v>-0.041238</v>
      </c>
      <c r="Y735" s="13" t="n">
        <v>-0.053365</v>
      </c>
      <c r="Z735" s="13" t="n">
        <v>0.348522</v>
      </c>
      <c r="AA735" s="13" t="n">
        <v>0.128114</v>
      </c>
      <c r="AB735" s="13" t="n">
        <v>0.072657</v>
      </c>
      <c r="AC735" s="13" t="n">
        <v>-0.080102</v>
      </c>
      <c r="AD735" s="13" t="n">
        <v>-0.058369</v>
      </c>
      <c r="AE735" s="13" t="n">
        <v>-0.15916</v>
      </c>
      <c r="AF735" s="13" t="n">
        <v>-0.282835</v>
      </c>
      <c r="AG735" s="13" t="n">
        <v>0.24622</v>
      </c>
      <c r="AH735" s="13" t="n">
        <v>-0.043388</v>
      </c>
      <c r="AI735" s="13" t="n">
        <v>-0.188597</v>
      </c>
      <c r="AJ735" s="13" t="n">
        <v>0.08511</v>
      </c>
      <c r="AK735" s="13" t="n">
        <v>-0.092549</v>
      </c>
      <c r="AL735" s="13" t="n">
        <v>-0.16533</v>
      </c>
      <c r="AM735" s="13" t="n">
        <v>0.010951</v>
      </c>
      <c r="AN735" s="13" t="n">
        <v>-0.050551</v>
      </c>
      <c r="AO735" s="13" t="n">
        <v>0.092074</v>
      </c>
      <c r="AP735" s="13" t="n">
        <v>-0.032991</v>
      </c>
      <c r="AQ735" s="13" t="n">
        <v>0.106141</v>
      </c>
      <c r="AR735" s="13" t="n">
        <v>0.545922</v>
      </c>
      <c r="AS735" s="13" t="n">
        <v>-0.061073</v>
      </c>
      <c r="AT735" s="13" t="n">
        <v>0.142368</v>
      </c>
      <c r="AU735" s="13" t="n">
        <v>-0.429575</v>
      </c>
      <c r="AV735" s="13" t="n">
        <v>-0.168659</v>
      </c>
      <c r="BM735" s="13" t="n">
        <v>-0.008614</v>
      </c>
      <c r="BN735" s="13" t="n">
        <v>0.031631</v>
      </c>
      <c r="BO735" s="13" t="n">
        <v>-0.042971</v>
      </c>
      <c r="BP735" s="13" t="n">
        <v>0.047924</v>
      </c>
      <c r="BQ735" s="13" t="n">
        <v>-0.063866</v>
      </c>
      <c r="BR735" s="13" t="n">
        <v>0.003966</v>
      </c>
      <c r="BS735" s="13" t="n">
        <v>-0.127141</v>
      </c>
      <c r="BT735" s="13" t="n">
        <v>0.001103</v>
      </c>
      <c r="BU735" s="13" t="n">
        <v>0.001259</v>
      </c>
      <c r="BV735" s="13" t="n">
        <v>-0.107022</v>
      </c>
      <c r="BW735" s="13" t="n">
        <v>-0.028824</v>
      </c>
      <c r="BX735" s="13" t="n">
        <v>-0.072625</v>
      </c>
      <c r="BY735" s="13" t="n">
        <v>0.130842</v>
      </c>
      <c r="BZ735" s="13" t="n">
        <v>-0.025181</v>
      </c>
      <c r="CA735" s="13" t="n">
        <v>-0.091353</v>
      </c>
      <c r="CB735" s="13" t="n">
        <v>0.057844</v>
      </c>
      <c r="CC735" s="13" t="n">
        <v>0.043218</v>
      </c>
      <c r="CD735" s="13" t="n">
        <v>-0.053526</v>
      </c>
      <c r="CE735" s="13" t="n">
        <v>0.096917</v>
      </c>
      <c r="CF735" s="13" t="n">
        <v>-0.024248</v>
      </c>
      <c r="CG735" s="13" t="n">
        <v>0.012549</v>
      </c>
      <c r="CH735" s="13" t="n">
        <v>-0.018976</v>
      </c>
      <c r="CI735" s="13" t="n">
        <v>0.00158</v>
      </c>
      <c r="CJ735" s="13" t="n">
        <v>0.08151</v>
      </c>
      <c r="CK735" s="13" t="n">
        <v>0.012495</v>
      </c>
      <c r="CL735" s="13" t="n">
        <v>-0.024647</v>
      </c>
      <c r="CM735" s="13" t="n">
        <v>-0.058736</v>
      </c>
      <c r="CN735" s="13" t="n">
        <v>-0.06088</v>
      </c>
      <c r="CO735" s="13" t="n">
        <v>0.098774</v>
      </c>
      <c r="CP735" s="13" t="n">
        <v>0.08847</v>
      </c>
      <c r="CQ735" s="13" t="n">
        <v>-0.016905</v>
      </c>
      <c r="CR735" s="13" t="n">
        <v>0.070309</v>
      </c>
      <c r="CS735" s="13" t="n">
        <v>0.038473</v>
      </c>
      <c r="CT735" s="13" t="n">
        <v>-0.057327</v>
      </c>
      <c r="CU735" s="13" t="n">
        <v>0.025533</v>
      </c>
      <c r="CV735" s="13" t="n">
        <v>-0.006069</v>
      </c>
      <c r="CW735" s="13" t="n">
        <v>0.032133</v>
      </c>
      <c r="CX735" s="13" t="n">
        <v>0.017784</v>
      </c>
      <c r="CY735" s="13" t="n">
        <v>0.034516</v>
      </c>
      <c r="CZ735" s="13" t="n">
        <v>-0.010065</v>
      </c>
      <c r="DA735" s="13" t="n">
        <v>0.097341</v>
      </c>
      <c r="DB735" s="13" t="n">
        <v>-0.082651</v>
      </c>
      <c r="DC735" s="13" t="n">
        <v>0.042638</v>
      </c>
      <c r="DD735" s="13" t="n">
        <v>-0.042825</v>
      </c>
      <c r="DE735" s="13" t="n">
        <v>-0.066421</v>
      </c>
      <c r="DV735" s="13" t="n">
        <v>-0.012965</v>
      </c>
      <c r="DW735" s="13" t="n">
        <v>0.026925</v>
      </c>
      <c r="DX735" s="13" t="n">
        <v>-0.043898</v>
      </c>
      <c r="DY735" s="13" t="n">
        <v>0.049157</v>
      </c>
      <c r="DZ735" s="13" t="n">
        <v>-0.074862</v>
      </c>
      <c r="EA735" s="13" t="n">
        <v>0.009118</v>
      </c>
      <c r="EB735" s="13" t="n">
        <v>-0.133336</v>
      </c>
      <c r="EC735" s="13" t="n">
        <v>-0.004978</v>
      </c>
      <c r="ED735" s="13" t="n">
        <v>0.001746</v>
      </c>
      <c r="EE735" s="13" t="n">
        <v>-0.124799</v>
      </c>
      <c r="EF735" s="13" t="n">
        <v>-0.039308</v>
      </c>
      <c r="EG735" s="13" t="n">
        <v>-0.070351</v>
      </c>
      <c r="EH735" s="13" t="n">
        <v>0.130499</v>
      </c>
      <c r="EI735" s="13" t="n">
        <v>-0.023216</v>
      </c>
      <c r="EJ735" s="13" t="n">
        <v>-0.090202</v>
      </c>
      <c r="EK735" s="13" t="n">
        <v>0.053736</v>
      </c>
      <c r="EL735" s="13" t="n">
        <v>0.048669</v>
      </c>
      <c r="EM735" s="13" t="n">
        <v>-0.052265</v>
      </c>
      <c r="EN735" s="13" t="n">
        <v>0.117259</v>
      </c>
      <c r="EO735" s="13" t="n">
        <v>-0.019842</v>
      </c>
      <c r="EP735" s="13" t="n">
        <v>0.012199</v>
      </c>
      <c r="EQ735" s="13" t="n">
        <v>-0.009812</v>
      </c>
      <c r="ER735" s="13" t="n">
        <v>0.008894</v>
      </c>
      <c r="ES735" s="13" t="n">
        <v>0.090874</v>
      </c>
      <c r="ET735" s="13" t="n">
        <v>0.014205</v>
      </c>
      <c r="EU735" s="13" t="n">
        <v>-0.019595</v>
      </c>
      <c r="EV735" s="13" t="n">
        <v>-0.061965</v>
      </c>
      <c r="EW735" s="13" t="n">
        <v>-0.063279</v>
      </c>
      <c r="EX735" s="13" t="n">
        <v>0.099242</v>
      </c>
      <c r="EY735" s="13" t="n">
        <v>0.096129</v>
      </c>
      <c r="EZ735" s="13" t="n">
        <v>-0.01973</v>
      </c>
      <c r="FA735" s="13" t="n">
        <v>0.076137</v>
      </c>
      <c r="FB735" s="13" t="n">
        <v>0.039414</v>
      </c>
      <c r="FC735" s="13" t="n">
        <v>-0.059407</v>
      </c>
      <c r="FD735" s="13" t="n">
        <v>0.019381</v>
      </c>
      <c r="FE735" s="13" t="n">
        <v>-0.010354</v>
      </c>
      <c r="FF735" s="13" t="n">
        <v>0.033709</v>
      </c>
      <c r="FG735" s="13" t="n">
        <v>0.014427</v>
      </c>
      <c r="FH735" s="13" t="n">
        <v>0.029627</v>
      </c>
      <c r="FI735" s="13" t="n">
        <v>-0.006623</v>
      </c>
      <c r="FJ735" s="13" t="n">
        <v>0.091114</v>
      </c>
      <c r="FK735" s="13" t="n">
        <v>-0.075772</v>
      </c>
      <c r="FL735" s="13" t="n">
        <v>0.036599</v>
      </c>
      <c r="FM735" s="13" t="n">
        <v>-0.045902</v>
      </c>
      <c r="FN735" s="13" t="n">
        <v>-0.058795</v>
      </c>
    </row>
    <row r="736" customFormat="false" ht="15" hidden="false" customHeight="false" outlineLevel="0" collapsed="false">
      <c r="B736" s="8" t="str">
        <f aca="false">Deals!B736</f>
        <v>Eqt Corporation</v>
      </c>
      <c r="C736" s="12" t="n">
        <v>1</v>
      </c>
      <c r="D736" s="13" t="n">
        <v>-0.003263</v>
      </c>
      <c r="E736" s="13" t="n">
        <v>0.116203</v>
      </c>
      <c r="F736" s="13" t="n">
        <v>-0.026882</v>
      </c>
      <c r="G736" s="13" t="n">
        <v>-0.024108</v>
      </c>
      <c r="H736" s="13" t="n">
        <v>0.122491</v>
      </c>
      <c r="I736" s="13" t="n">
        <v>-0.025676</v>
      </c>
      <c r="J736" s="13" t="n">
        <v>0.094824</v>
      </c>
      <c r="K736" s="13" t="n">
        <v>0.487035</v>
      </c>
      <c r="L736" s="13" t="n">
        <v>0.155187</v>
      </c>
      <c r="M736" s="13" t="n">
        <v>0.203648</v>
      </c>
      <c r="N736" s="13" t="n">
        <v>-0.279128</v>
      </c>
      <c r="O736" s="13" t="n">
        <v>0.279942</v>
      </c>
      <c r="P736" s="13" t="n">
        <v>0.08903</v>
      </c>
      <c r="Q736" s="13" t="n">
        <v>-0.14749</v>
      </c>
      <c r="R736" s="13" t="n">
        <v>0.026748</v>
      </c>
      <c r="S736" s="13" t="n">
        <v>0.017208</v>
      </c>
      <c r="T736" s="13" t="n">
        <v>-0.202311</v>
      </c>
      <c r="U736" s="13" t="n">
        <v>-0.034289</v>
      </c>
      <c r="V736" s="13" t="n">
        <v>0.020202</v>
      </c>
      <c r="W736" s="13" t="n">
        <v>-0.038276</v>
      </c>
      <c r="X736" s="13" t="n">
        <v>0.091821</v>
      </c>
      <c r="Y736" s="13" t="n">
        <v>0.002296</v>
      </c>
      <c r="Z736" s="13" t="n">
        <v>0.182916</v>
      </c>
      <c r="AA736" s="13" t="n">
        <v>0.025529</v>
      </c>
      <c r="AB736" s="13" t="n">
        <v>0.028212</v>
      </c>
      <c r="AC736" s="13" t="n">
        <v>-0.061083</v>
      </c>
      <c r="AD736" s="13" t="n">
        <v>0.044357</v>
      </c>
      <c r="AE736" s="13" t="n">
        <v>-0.053374</v>
      </c>
      <c r="AF736" s="13" t="n">
        <v>-0.032533</v>
      </c>
      <c r="AG736" s="13" t="n">
        <v>-0.084325</v>
      </c>
      <c r="AH736" s="13" t="n">
        <v>0.053898</v>
      </c>
      <c r="AI736" s="13" t="n">
        <v>-0.002153</v>
      </c>
      <c r="AJ736" s="13" t="n">
        <v>0.081467</v>
      </c>
      <c r="AK736" s="13" t="n">
        <v>0.028885</v>
      </c>
      <c r="AL736" s="13" t="n">
        <v>-0.100024</v>
      </c>
      <c r="AM736" s="13" t="n">
        <v>-0.066793</v>
      </c>
      <c r="AN736" s="13" t="n">
        <v>-0.024399</v>
      </c>
      <c r="AO736" s="13" t="n">
        <v>0.093405</v>
      </c>
      <c r="AP736" s="13" t="n">
        <v>-0.002729</v>
      </c>
      <c r="AQ736" s="13" t="n">
        <v>0.247879</v>
      </c>
      <c r="AR736" s="13" t="n">
        <v>0.014745</v>
      </c>
      <c r="AS736" s="13" t="n">
        <v>0.108653</v>
      </c>
      <c r="AT736" s="13" t="n">
        <v>-0.054626</v>
      </c>
      <c r="AU736" s="13" t="n">
        <v>0.109197</v>
      </c>
      <c r="BM736" s="13" t="n">
        <v>0.050378</v>
      </c>
      <c r="BN736" s="13" t="n">
        <v>0.018128</v>
      </c>
      <c r="BO736" s="13" t="n">
        <v>0.046196</v>
      </c>
      <c r="BP736" s="13" t="n">
        <v>-0.047186</v>
      </c>
      <c r="BQ736" s="13" t="n">
        <v>0.038335</v>
      </c>
      <c r="BR736" s="13" t="n">
        <v>0.059416</v>
      </c>
      <c r="BS736" s="13" t="n">
        <v>0.035105</v>
      </c>
      <c r="BT736" s="13" t="n">
        <v>0.021024</v>
      </c>
      <c r="BU736" s="13" t="n">
        <v>-0.069234</v>
      </c>
      <c r="BV736" s="13" t="n">
        <v>0.08355</v>
      </c>
      <c r="BW736" s="13" t="n">
        <v>-0.134754</v>
      </c>
      <c r="BX736" s="13" t="n">
        <v>0.061593</v>
      </c>
      <c r="BY736" s="13" t="n">
        <v>-0.003688</v>
      </c>
      <c r="BZ736" s="13" t="n">
        <v>-0.093584</v>
      </c>
      <c r="CA736" s="13" t="n">
        <v>0.115419</v>
      </c>
      <c r="CB736" s="13" t="n">
        <v>0.02423</v>
      </c>
      <c r="CC736" s="13" t="n">
        <v>-0.079942</v>
      </c>
      <c r="CD736" s="13" t="n">
        <v>0.06773</v>
      </c>
      <c r="CE736" s="13" t="n">
        <v>-0.043639</v>
      </c>
      <c r="CF736" s="13" t="n">
        <v>-0.114563</v>
      </c>
      <c r="CG736" s="13" t="n">
        <v>0.004532</v>
      </c>
      <c r="CH736" s="13" t="n">
        <v>-0.079298</v>
      </c>
      <c r="CI736" s="13" t="n">
        <v>0.067631</v>
      </c>
      <c r="CJ736" s="13" t="n">
        <v>0.085167</v>
      </c>
      <c r="CK736" s="13" t="n">
        <v>-0.021289</v>
      </c>
      <c r="CL736" s="13" t="n">
        <v>-0.035014</v>
      </c>
      <c r="CM736" s="13" t="n">
        <v>-0.062826</v>
      </c>
      <c r="CN736" s="13" t="n">
        <v>0.0785</v>
      </c>
      <c r="CO736" s="13" t="n">
        <v>0.11719</v>
      </c>
      <c r="CP736" s="13" t="n">
        <v>-0.024499</v>
      </c>
      <c r="CQ736" s="13" t="n">
        <v>0.025456</v>
      </c>
      <c r="CR736" s="13" t="n">
        <v>0.076679</v>
      </c>
      <c r="CS736" s="13" t="n">
        <v>-0.05734</v>
      </c>
      <c r="CT736" s="13" t="n">
        <v>0.036068</v>
      </c>
      <c r="CU736" s="13" t="n">
        <v>-0.028367</v>
      </c>
      <c r="CV736" s="13" t="n">
        <v>0.070577</v>
      </c>
      <c r="CW736" s="13" t="n">
        <v>-0.003216</v>
      </c>
      <c r="CX736" s="13" t="n">
        <v>-0.01321</v>
      </c>
      <c r="CY736" s="13" t="n">
        <v>0.013028</v>
      </c>
      <c r="CZ736" s="13" t="n">
        <v>0.125219</v>
      </c>
      <c r="DA736" s="13" t="n">
        <v>-0.055569</v>
      </c>
      <c r="DB736" s="13" t="n">
        <v>0.044249</v>
      </c>
      <c r="DC736" s="13" t="n">
        <v>-0.017869</v>
      </c>
      <c r="DD736" s="13" t="n">
        <v>-0.018059</v>
      </c>
      <c r="DV736" s="13" t="n">
        <v>0.049493</v>
      </c>
      <c r="DW736" s="13" t="n">
        <v>0.017678</v>
      </c>
      <c r="DX736" s="13" t="n">
        <v>0.049747</v>
      </c>
      <c r="DY736" s="13" t="n">
        <v>-0.051123</v>
      </c>
      <c r="DZ736" s="13" t="n">
        <v>0.04254</v>
      </c>
      <c r="EA736" s="13" t="n">
        <v>0.054541</v>
      </c>
      <c r="EB736" s="13" t="n">
        <v>0.040972</v>
      </c>
      <c r="EC736" s="13" t="n">
        <v>0.017585</v>
      </c>
      <c r="ED736" s="13" t="n">
        <v>-0.064942</v>
      </c>
      <c r="EE736" s="13" t="n">
        <v>0.071262</v>
      </c>
      <c r="EF736" s="13" t="n">
        <v>-0.119619</v>
      </c>
      <c r="EG736" s="13" t="n">
        <v>0.067159</v>
      </c>
      <c r="EH736" s="13" t="n">
        <v>-0.005468</v>
      </c>
      <c r="EI736" s="13" t="n">
        <v>-0.087344</v>
      </c>
      <c r="EJ736" s="13" t="n">
        <v>0.107872</v>
      </c>
      <c r="EK736" s="13" t="n">
        <v>0.028687</v>
      </c>
      <c r="EL736" s="13" t="n">
        <v>-0.076034</v>
      </c>
      <c r="EM736" s="13" t="n">
        <v>0.074663</v>
      </c>
      <c r="EN736" s="13" t="n">
        <v>-0.047805</v>
      </c>
      <c r="EO736" s="13" t="n">
        <v>-0.110547</v>
      </c>
      <c r="EP736" s="13" t="n">
        <v>-0.004279</v>
      </c>
      <c r="EQ736" s="13" t="n">
        <v>-0.086828</v>
      </c>
      <c r="ER736" s="13" t="n">
        <v>0.06962</v>
      </c>
      <c r="ES736" s="13" t="n">
        <v>0.089486</v>
      </c>
      <c r="ET736" s="13" t="n">
        <v>-0.017754</v>
      </c>
      <c r="EU736" s="13" t="n">
        <v>-0.039346</v>
      </c>
      <c r="EV736" s="13" t="n">
        <v>-0.065642</v>
      </c>
      <c r="EW736" s="13" t="n">
        <v>0.090617</v>
      </c>
      <c r="EX736" s="13" t="n">
        <v>0.121054</v>
      </c>
      <c r="EY736" s="13" t="n">
        <v>-0.02144</v>
      </c>
      <c r="EZ736" s="13" t="n">
        <v>0.02096</v>
      </c>
      <c r="FA736" s="13" t="n">
        <v>0.062435</v>
      </c>
      <c r="FB736" s="13" t="n">
        <v>-0.06905</v>
      </c>
      <c r="FC736" s="13" t="n">
        <v>0.041717</v>
      </c>
      <c r="FD736" s="13" t="n">
        <v>-0.036516</v>
      </c>
      <c r="FE736" s="13" t="n">
        <v>0.076843</v>
      </c>
      <c r="FF736" s="13" t="n">
        <v>-0.007379</v>
      </c>
      <c r="FG736" s="13" t="n">
        <v>-0.014379</v>
      </c>
      <c r="FH736" s="13" t="n">
        <v>0.012497</v>
      </c>
      <c r="FI736" s="13" t="n">
        <v>0.108063</v>
      </c>
      <c r="FJ736" s="13" t="n">
        <v>-0.054067</v>
      </c>
      <c r="FK736" s="13" t="n">
        <v>0.046842</v>
      </c>
      <c r="FL736" s="13" t="n">
        <v>-0.02864</v>
      </c>
      <c r="FM736" s="13" t="n">
        <v>-0.015907</v>
      </c>
    </row>
    <row r="737" customFormat="false" ht="15" hidden="false" customHeight="false" outlineLevel="0" collapsed="false">
      <c r="B737" s="8" t="str">
        <f aca="false">Deals!B737</f>
        <v>MillerKnoll, Inc.</v>
      </c>
      <c r="C737" s="12" t="n">
        <v>1</v>
      </c>
      <c r="D737" s="13" t="n">
        <v>-0.025956</v>
      </c>
      <c r="E737" s="13" t="n">
        <v>-0.103973</v>
      </c>
      <c r="F737" s="13" t="n">
        <v>0.033457</v>
      </c>
      <c r="G737" s="13" t="n">
        <v>-0.02518</v>
      </c>
      <c r="H737" s="13" t="n">
        <v>0.032947</v>
      </c>
      <c r="I737" s="13" t="n">
        <v>-0.014545</v>
      </c>
      <c r="J737" s="13" t="n">
        <v>0.006732</v>
      </c>
      <c r="K737" s="13" t="n">
        <v>-0.111111</v>
      </c>
      <c r="L737" s="13" t="n">
        <v>-0.081887</v>
      </c>
      <c r="M737" s="13" t="n">
        <v>-0.048219</v>
      </c>
      <c r="N737" s="13" t="n">
        <v>-0.130132</v>
      </c>
      <c r="O737" s="13" t="n">
        <v>0.146174</v>
      </c>
      <c r="P737" s="13" t="n">
        <v>-0.080704</v>
      </c>
      <c r="Q737" s="13" t="n">
        <v>-0.436416</v>
      </c>
      <c r="R737" s="13" t="n">
        <v>0.357692</v>
      </c>
      <c r="S737" s="13" t="n">
        <v>-0.037299</v>
      </c>
      <c r="T737" s="13" t="n">
        <v>0.030407</v>
      </c>
      <c r="U737" s="13" t="n">
        <v>0.136602</v>
      </c>
      <c r="V737" s="13" t="n">
        <v>-0.000419</v>
      </c>
      <c r="W737" s="13" t="n">
        <v>-0.143276</v>
      </c>
      <c r="X737" s="13" t="n">
        <v>-0.168215</v>
      </c>
      <c r="Y737" s="13" t="n">
        <v>-0.20341</v>
      </c>
      <c r="Z737" s="13" t="n">
        <v>0.090775</v>
      </c>
      <c r="AA737" s="13" t="n">
        <v>0.324087</v>
      </c>
      <c r="AB737" s="13" t="n">
        <v>-0.024016</v>
      </c>
      <c r="AC737" s="13" t="n">
        <v>0.280105</v>
      </c>
      <c r="AD737" s="13" t="n">
        <v>-0.038855</v>
      </c>
      <c r="AE737" s="13" t="n">
        <v>0.097872</v>
      </c>
      <c r="AF737" s="13" t="n">
        <v>0.034109</v>
      </c>
      <c r="AG737" s="13" t="n">
        <v>-0.003373</v>
      </c>
      <c r="AH737" s="13" t="n">
        <v>0.148928</v>
      </c>
      <c r="AI737" s="13" t="n">
        <v>-0.189525</v>
      </c>
      <c r="AJ737" s="13" t="n">
        <v>0.02706</v>
      </c>
      <c r="AK737" s="13" t="n">
        <v>0.084546</v>
      </c>
      <c r="AL737" s="13" t="n">
        <v>-0.039521</v>
      </c>
      <c r="AM737" s="13" t="n">
        <v>0.171008</v>
      </c>
      <c r="AN737" s="13" t="n">
        <v>-0.050613</v>
      </c>
      <c r="AO737" s="13" t="n">
        <v>-0.159253</v>
      </c>
      <c r="AP737" s="13" t="n">
        <v>-0.096931</v>
      </c>
      <c r="AQ737" s="13" t="n">
        <v>0.124329</v>
      </c>
      <c r="AR737" s="13" t="n">
        <v>-0.101432</v>
      </c>
      <c r="AS737" s="13" t="n">
        <v>-0.00664</v>
      </c>
      <c r="AT737" s="13" t="n">
        <v>-0.041889</v>
      </c>
      <c r="AU737" s="13" t="n">
        <v>-0.109767</v>
      </c>
      <c r="BM737" s="13" t="n">
        <v>0.024312</v>
      </c>
      <c r="BN737" s="13" t="n">
        <v>-0.041121</v>
      </c>
      <c r="BO737" s="13" t="n">
        <v>0.023534</v>
      </c>
      <c r="BP737" s="13" t="n">
        <v>-0.034555</v>
      </c>
      <c r="BQ737" s="13" t="n">
        <v>0.001539</v>
      </c>
      <c r="BR737" s="13" t="n">
        <v>-0.116597</v>
      </c>
      <c r="BS737" s="13" t="n">
        <v>0.020508</v>
      </c>
      <c r="BT737" s="13" t="n">
        <v>0.022185</v>
      </c>
      <c r="BU737" s="13" t="n">
        <v>-0.119564</v>
      </c>
      <c r="BV737" s="13" t="n">
        <v>-0.028738</v>
      </c>
      <c r="BW737" s="13" t="n">
        <v>-0.063921</v>
      </c>
      <c r="BX737" s="13" t="n">
        <v>0.135102</v>
      </c>
      <c r="BY737" s="13" t="n">
        <v>-0.007929</v>
      </c>
      <c r="BZ737" s="13" t="n">
        <v>-0.088004</v>
      </c>
      <c r="CA737" s="13" t="n">
        <v>0.092762</v>
      </c>
      <c r="CB737" s="13" t="n">
        <v>-0.018141</v>
      </c>
      <c r="CC737" s="13" t="n">
        <v>-0.073757</v>
      </c>
      <c r="CD737" s="13" t="n">
        <v>0.160132</v>
      </c>
      <c r="CE737" s="13" t="n">
        <v>-0.029084</v>
      </c>
      <c r="CF737" s="13" t="n">
        <v>-0.030294</v>
      </c>
      <c r="CG737" s="13" t="n">
        <v>0.000974</v>
      </c>
      <c r="CH737" s="13" t="n">
        <v>0.034374</v>
      </c>
      <c r="CI737" s="13" t="n">
        <v>0.071376</v>
      </c>
      <c r="CJ737" s="13" t="n">
        <v>0.055658</v>
      </c>
      <c r="CK737" s="13" t="n">
        <v>-0.070227</v>
      </c>
      <c r="CL737" s="13" t="n">
        <v>-0.055895</v>
      </c>
      <c r="CM737" s="13" t="n">
        <v>-0.076043</v>
      </c>
      <c r="CN737" s="13" t="n">
        <v>0.090818</v>
      </c>
      <c r="CO737" s="13" t="n">
        <v>0.141331</v>
      </c>
      <c r="CP737" s="13" t="n">
        <v>-0.03884</v>
      </c>
      <c r="CQ737" s="13" t="n">
        <v>0.062772</v>
      </c>
      <c r="CR737" s="13" t="n">
        <v>0.020685</v>
      </c>
      <c r="CS737" s="13" t="n">
        <v>-0.08132</v>
      </c>
      <c r="CT737" s="13" t="n">
        <v>0.03247</v>
      </c>
      <c r="CU737" s="13" t="n">
        <v>-0.016085</v>
      </c>
      <c r="CV737" s="13" t="n">
        <v>0.096359</v>
      </c>
      <c r="CW737" s="13" t="n">
        <v>0.002008</v>
      </c>
      <c r="CX737" s="13" t="n">
        <v>0.012156</v>
      </c>
      <c r="CY737" s="13" t="n">
        <v>-0.00881</v>
      </c>
      <c r="CZ737" s="13" t="n">
        <v>0.132864</v>
      </c>
      <c r="DA737" s="13" t="n">
        <v>-0.092084</v>
      </c>
      <c r="DB737" s="13" t="n">
        <v>0.027376</v>
      </c>
      <c r="DC737" s="13" t="n">
        <v>-0.087184</v>
      </c>
      <c r="DD737" s="13" t="n">
        <v>-0.07152</v>
      </c>
      <c r="DV737" s="13" t="n">
        <v>0.020798</v>
      </c>
      <c r="DW737" s="13" t="n">
        <v>-0.040113</v>
      </c>
      <c r="DX737" s="13" t="n">
        <v>0.024885</v>
      </c>
      <c r="DY737" s="13" t="n">
        <v>-0.052054</v>
      </c>
      <c r="DZ737" s="13" t="n">
        <v>0.002106</v>
      </c>
      <c r="EA737" s="13" t="n">
        <v>-0.122474</v>
      </c>
      <c r="EB737" s="13" t="n">
        <v>0.004163</v>
      </c>
      <c r="EC737" s="13" t="n">
        <v>0.029007</v>
      </c>
      <c r="ED737" s="13" t="n">
        <v>-0.150847</v>
      </c>
      <c r="EE737" s="13" t="n">
        <v>-0.038851</v>
      </c>
      <c r="EF737" s="13" t="n">
        <v>-0.043457</v>
      </c>
      <c r="EG737" s="13" t="n">
        <v>0.133239</v>
      </c>
      <c r="EH737" s="13" t="n">
        <v>0.00337</v>
      </c>
      <c r="EI737" s="13" t="n">
        <v>-0.088268</v>
      </c>
      <c r="EJ737" s="13" t="n">
        <v>0.09263</v>
      </c>
      <c r="EK737" s="13" t="n">
        <v>-0.008961</v>
      </c>
      <c r="EL737" s="13" t="n">
        <v>-0.073196</v>
      </c>
      <c r="EM737" s="13" t="n">
        <v>0.179925</v>
      </c>
      <c r="EN737" s="13" t="n">
        <v>-0.037455</v>
      </c>
      <c r="EO737" s="13" t="n">
        <v>-0.045087</v>
      </c>
      <c r="EP737" s="13" t="n">
        <v>-0.007067</v>
      </c>
      <c r="EQ737" s="13" t="n">
        <v>0.026671</v>
      </c>
      <c r="ER737" s="13" t="n">
        <v>0.081708</v>
      </c>
      <c r="ES737" s="13" t="n">
        <v>0.048745</v>
      </c>
      <c r="ET737" s="13" t="n">
        <v>-0.067184</v>
      </c>
      <c r="EU737" s="13" t="n">
        <v>-0.056578</v>
      </c>
      <c r="EV737" s="13" t="n">
        <v>-0.086289</v>
      </c>
      <c r="EW737" s="13" t="n">
        <v>0.096397</v>
      </c>
      <c r="EX737" s="13" t="n">
        <v>0.143956</v>
      </c>
      <c r="EY737" s="13" t="n">
        <v>-0.055801</v>
      </c>
      <c r="EZ737" s="13" t="n">
        <v>0.059786</v>
      </c>
      <c r="FA737" s="13" t="n">
        <v>0.003677</v>
      </c>
      <c r="FB737" s="13" t="n">
        <v>-0.079926</v>
      </c>
      <c r="FC737" s="13" t="n">
        <v>0.024106</v>
      </c>
      <c r="FD737" s="13" t="n">
        <v>-0.027662</v>
      </c>
      <c r="FE737" s="13" t="n">
        <v>0.104449</v>
      </c>
      <c r="FF737" s="13" t="n">
        <v>-0.005668</v>
      </c>
      <c r="FG737" s="13" t="n">
        <v>0.005186</v>
      </c>
      <c r="FH737" s="13" t="n">
        <v>-0.005121</v>
      </c>
      <c r="FI737" s="13" t="n">
        <v>0.118651</v>
      </c>
      <c r="FJ737" s="13" t="n">
        <v>-0.083389</v>
      </c>
      <c r="FK737" s="13" t="n">
        <v>0.025358</v>
      </c>
      <c r="FL737" s="13" t="n">
        <v>-0.082682</v>
      </c>
      <c r="FM737" s="13" t="n">
        <v>-0.0774</v>
      </c>
    </row>
    <row r="738" customFormat="false" ht="15" hidden="false" customHeight="false" outlineLevel="0" collapsed="false">
      <c r="B738" s="8" t="str">
        <f aca="false">Deals!B738</f>
        <v>Atn International, Inc.</v>
      </c>
      <c r="C738" s="12" t="n">
        <v>1</v>
      </c>
      <c r="D738" s="13" t="n">
        <v>0.059001</v>
      </c>
      <c r="E738" s="13" t="n">
        <v>0.031367</v>
      </c>
      <c r="F738" s="13" t="n">
        <v>-0.129562</v>
      </c>
      <c r="G738" s="13" t="n">
        <v>-0.063021</v>
      </c>
      <c r="H738" s="13" t="n">
        <v>0.049987</v>
      </c>
      <c r="I738" s="13" t="n">
        <v>-0.006758</v>
      </c>
      <c r="J738" s="13" t="n">
        <v>-0.16003</v>
      </c>
      <c r="K738" s="13" t="n">
        <v>0.19652</v>
      </c>
      <c r="L738" s="13" t="n">
        <v>-0.005266</v>
      </c>
      <c r="M738" s="13" t="n">
        <v>0.116203</v>
      </c>
      <c r="N738" s="13" t="n">
        <v>0.067816</v>
      </c>
      <c r="O738" s="13" t="n">
        <v>-0.018546</v>
      </c>
      <c r="P738" s="13" t="n">
        <v>0.017593</v>
      </c>
      <c r="Q738" s="13" t="n">
        <v>-0.173106</v>
      </c>
      <c r="R738" s="13" t="n">
        <v>0.117967</v>
      </c>
      <c r="S738" s="13" t="n">
        <v>0.122681</v>
      </c>
      <c r="T738" s="13" t="n">
        <v>-0.059698</v>
      </c>
      <c r="U738" s="13" t="n">
        <v>0.078791</v>
      </c>
      <c r="V738" s="13" t="n">
        <v>-0.13973</v>
      </c>
      <c r="W738" s="13" t="n">
        <v>-0.021879</v>
      </c>
      <c r="X738" s="13" t="n">
        <v>-0.11608</v>
      </c>
      <c r="Y738" s="13" t="n">
        <v>0.0376</v>
      </c>
      <c r="Z738" s="13" t="n">
        <v>-0.019185</v>
      </c>
      <c r="AA738" s="13" t="n">
        <v>-0.007104</v>
      </c>
      <c r="AB738" s="13" t="n">
        <v>-0.012933</v>
      </c>
      <c r="AC738" s="13" t="n">
        <v>-0.114302</v>
      </c>
      <c r="AD738" s="13" t="n">
        <v>-0.019328</v>
      </c>
      <c r="AE738" s="13" t="n">
        <v>-0.016478</v>
      </c>
      <c r="AF738" s="13" t="n">
        <v>0.288108</v>
      </c>
      <c r="AG738" s="13" t="n">
        <v>-0.053118</v>
      </c>
      <c r="AH738" s="13" t="n">
        <v>-0.091057</v>
      </c>
      <c r="AI738" s="13" t="n">
        <v>-0.053518</v>
      </c>
      <c r="AJ738" s="13" t="n">
        <v>-0.394382</v>
      </c>
      <c r="AK738" s="13" t="n">
        <v>0.275681</v>
      </c>
      <c r="AL738" s="13" t="n">
        <v>-0.05341</v>
      </c>
      <c r="AM738" s="13" t="n">
        <v>0.301316</v>
      </c>
      <c r="AN738" s="13" t="n">
        <v>-0.098079</v>
      </c>
      <c r="AO738" s="13" t="n">
        <v>0.217489</v>
      </c>
      <c r="AP738" s="13" t="n">
        <v>-0.351886</v>
      </c>
      <c r="AQ738" s="13" t="n">
        <v>-0.056298</v>
      </c>
      <c r="AR738" s="13" t="n">
        <v>-0.138018</v>
      </c>
      <c r="AS738" s="13" t="n">
        <v>-0.074955</v>
      </c>
      <c r="AT738" s="13" t="n">
        <v>0.111254</v>
      </c>
      <c r="AU738" s="13" t="n">
        <v>0.189236</v>
      </c>
      <c r="BM738" s="13" t="n">
        <v>0.03808</v>
      </c>
      <c r="BN738" s="13" t="n">
        <v>0.000428</v>
      </c>
      <c r="BO738" s="13" t="n">
        <v>0.041354</v>
      </c>
      <c r="BP738" s="13" t="n">
        <v>-0.033466</v>
      </c>
      <c r="BQ738" s="13" t="n">
        <v>0.034385</v>
      </c>
      <c r="BR738" s="13" t="n">
        <v>-0.019091</v>
      </c>
      <c r="BS738" s="13" t="n">
        <v>0.029208</v>
      </c>
      <c r="BT738" s="13" t="n">
        <v>0.024942</v>
      </c>
      <c r="BU738" s="13" t="n">
        <v>-0.040798</v>
      </c>
      <c r="BV738" s="13" t="n">
        <v>0.029279</v>
      </c>
      <c r="BW738" s="13" t="n">
        <v>-0.099199</v>
      </c>
      <c r="BX738" s="13" t="n">
        <v>0.058975</v>
      </c>
      <c r="BY738" s="13" t="n">
        <v>-0.003345</v>
      </c>
      <c r="BZ738" s="13" t="n">
        <v>-0.092831</v>
      </c>
      <c r="CA738" s="13" t="n">
        <v>0.099183</v>
      </c>
      <c r="CB738" s="13" t="n">
        <v>0.015688</v>
      </c>
      <c r="CC738" s="13" t="n">
        <v>-0.034399</v>
      </c>
      <c r="CD738" s="13" t="n">
        <v>0.071003</v>
      </c>
      <c r="CE738" s="13" t="n">
        <v>-0.010212</v>
      </c>
      <c r="CF738" s="13" t="n">
        <v>-0.096968</v>
      </c>
      <c r="CG738" s="13" t="n">
        <v>-0.041692</v>
      </c>
      <c r="CH738" s="13" t="n">
        <v>-0.018759</v>
      </c>
      <c r="CI738" s="13" t="n">
        <v>0.071504</v>
      </c>
      <c r="CJ738" s="13" t="n">
        <v>0.104731</v>
      </c>
      <c r="CK738" s="13" t="n">
        <v>-0.076887</v>
      </c>
      <c r="CL738" s="13" t="n">
        <v>-0.059078</v>
      </c>
      <c r="CM738" s="13" t="n">
        <v>-0.078456</v>
      </c>
      <c r="CN738" s="13" t="n">
        <v>0.07131</v>
      </c>
      <c r="CO738" s="13" t="n">
        <v>0.15025</v>
      </c>
      <c r="CP738" s="13" t="n">
        <v>-0.035734</v>
      </c>
      <c r="CQ738" s="13" t="n">
        <v>0.043465</v>
      </c>
      <c r="CR738" s="13" t="n">
        <v>0.047526</v>
      </c>
      <c r="CS738" s="13" t="n">
        <v>-0.075752</v>
      </c>
      <c r="CT738" s="13" t="n">
        <v>0.043204</v>
      </c>
      <c r="CU738" s="13" t="n">
        <v>-0.025702</v>
      </c>
      <c r="CV738" s="13" t="n">
        <v>0.145137</v>
      </c>
      <c r="CW738" s="13" t="n">
        <v>-0.021203</v>
      </c>
      <c r="CX738" s="13" t="n">
        <v>-0.002295</v>
      </c>
      <c r="CY738" s="13" t="n">
        <v>0.006632</v>
      </c>
      <c r="CZ738" s="13" t="n">
        <v>0.107518</v>
      </c>
      <c r="DA738" s="13" t="n">
        <v>-0.045938</v>
      </c>
      <c r="DB738" s="13" t="n">
        <v>-0.000909</v>
      </c>
      <c r="DC738" s="13" t="n">
        <v>-0.023508</v>
      </c>
      <c r="DD738" s="13" t="n">
        <v>-0.066419</v>
      </c>
      <c r="DV738" s="13" t="n">
        <v>0.0263</v>
      </c>
      <c r="DW738" s="13" t="n">
        <v>0.001292</v>
      </c>
      <c r="DX738" s="13" t="n">
        <v>0.028219</v>
      </c>
      <c r="DY738" s="13" t="n">
        <v>-0.035104</v>
      </c>
      <c r="DZ738" s="13" t="n">
        <v>0.015844</v>
      </c>
      <c r="EA738" s="13" t="n">
        <v>-0.018371</v>
      </c>
      <c r="EB738" s="13" t="n">
        <v>0.016085</v>
      </c>
      <c r="EC738" s="13" t="n">
        <v>0.017487</v>
      </c>
      <c r="ED738" s="13" t="n">
        <v>-0.049066</v>
      </c>
      <c r="EE738" s="13" t="n">
        <v>-0.002746</v>
      </c>
      <c r="EF738" s="13" t="n">
        <v>-0.076071</v>
      </c>
      <c r="EG738" s="13" t="n">
        <v>0.038029</v>
      </c>
      <c r="EH738" s="13" t="n">
        <v>0.00642</v>
      </c>
      <c r="EI738" s="13" t="n">
        <v>-0.118368</v>
      </c>
      <c r="EJ738" s="13" t="n">
        <v>0.060375</v>
      </c>
      <c r="EK738" s="13" t="n">
        <v>-0.007672</v>
      </c>
      <c r="EL738" s="13" t="n">
        <v>-0.046204</v>
      </c>
      <c r="EM738" s="13" t="n">
        <v>0.168055</v>
      </c>
      <c r="EN738" s="13" t="n">
        <v>-0.035842</v>
      </c>
      <c r="EO738" s="13" t="n">
        <v>-0.088333</v>
      </c>
      <c r="EP738" s="13" t="n">
        <v>-0.028705</v>
      </c>
      <c r="EQ738" s="13" t="n">
        <v>-0.004111</v>
      </c>
      <c r="ER738" s="13" t="n">
        <v>0.057559</v>
      </c>
      <c r="ES738" s="13" t="n">
        <v>0.065658</v>
      </c>
      <c r="ET738" s="13" t="n">
        <v>-0.078492</v>
      </c>
      <c r="EU738" s="13" t="n">
        <v>-0.071479</v>
      </c>
      <c r="EV738" s="13" t="n">
        <v>-0.083379</v>
      </c>
      <c r="EW738" s="13" t="n">
        <v>0.049842</v>
      </c>
      <c r="EX738" s="13" t="n">
        <v>0.129295</v>
      </c>
      <c r="EY738" s="13" t="n">
        <v>-0.007747</v>
      </c>
      <c r="EZ738" s="13" t="n">
        <v>0.050661</v>
      </c>
      <c r="FA738" s="13" t="n">
        <v>0.031632</v>
      </c>
      <c r="FB738" s="13" t="n">
        <v>-0.072511</v>
      </c>
      <c r="FC738" s="13" t="n">
        <v>0.083515</v>
      </c>
      <c r="FD738" s="13" t="n">
        <v>-0.04613</v>
      </c>
      <c r="FE738" s="13" t="n">
        <v>0.074418</v>
      </c>
      <c r="FF738" s="13" t="n">
        <v>-0.03696</v>
      </c>
      <c r="FG738" s="13" t="n">
        <v>0.005838</v>
      </c>
      <c r="FH738" s="13" t="n">
        <v>-0.006542</v>
      </c>
      <c r="FI738" s="13" t="n">
        <v>0.088662</v>
      </c>
      <c r="FJ738" s="13" t="n">
        <v>0.016914</v>
      </c>
      <c r="FK738" s="13" t="n">
        <v>-0.000135</v>
      </c>
      <c r="FL738" s="13" t="n">
        <v>-0.044578</v>
      </c>
      <c r="FM738" s="13" t="n">
        <v>-0.097047</v>
      </c>
    </row>
    <row r="739" customFormat="false" ht="15" hidden="false" customHeight="false" outlineLevel="0" collapsed="false">
      <c r="B739" s="8" t="str">
        <f aca="false">Deals!B739</f>
        <v>Clarus Corporation</v>
      </c>
      <c r="C739" s="12" t="n">
        <v>1</v>
      </c>
      <c r="D739" s="13" t="n">
        <v>-0.049264</v>
      </c>
      <c r="E739" s="13" t="n">
        <v>-0.053894</v>
      </c>
      <c r="F739" s="13" t="n">
        <v>0.076083</v>
      </c>
      <c r="G739" s="13" t="n">
        <v>-0.042241</v>
      </c>
      <c r="H739" s="13" t="n">
        <v>0.050398</v>
      </c>
      <c r="I739" s="13" t="n">
        <v>-0.187229</v>
      </c>
      <c r="J739" s="13" t="n">
        <v>0.010652</v>
      </c>
      <c r="K739" s="13" t="n">
        <v>0.001537</v>
      </c>
      <c r="L739" s="13" t="n">
        <v>-0.018876</v>
      </c>
      <c r="M739" s="13" t="n">
        <v>-0.018568</v>
      </c>
      <c r="N739" s="13" t="n">
        <v>-0.133272</v>
      </c>
      <c r="O739" s="13" t="n">
        <v>0.085835</v>
      </c>
      <c r="P739" s="13" t="n">
        <v>-0.263094</v>
      </c>
      <c r="Q739" s="13" t="n">
        <v>-0.112063</v>
      </c>
      <c r="R739" s="13" t="n">
        <v>-0.100965</v>
      </c>
      <c r="S739" s="13" t="n">
        <v>-0.3109</v>
      </c>
      <c r="T739" s="13" t="n">
        <v>-0.057692</v>
      </c>
      <c r="U739" s="13" t="n">
        <v>0.281888</v>
      </c>
      <c r="V739" s="13" t="n">
        <v>-0.014925</v>
      </c>
      <c r="W739" s="13" t="n">
        <v>-0.042929</v>
      </c>
      <c r="X739" s="13" t="n">
        <v>0.02963</v>
      </c>
      <c r="Y739" s="13" t="n">
        <v>-0.147482</v>
      </c>
      <c r="Z739" s="13" t="n">
        <v>0.1052</v>
      </c>
      <c r="AA739" s="13" t="n">
        <v>-0.026258</v>
      </c>
      <c r="AB739" s="13" t="n">
        <v>-0.189326</v>
      </c>
      <c r="AC739" s="13" t="n">
        <v>0.05146</v>
      </c>
      <c r="AD739" s="13" t="n">
        <v>-0.234127</v>
      </c>
      <c r="AE739" s="13" t="n">
        <v>-0.012953</v>
      </c>
      <c r="AF739" s="13" t="n">
        <v>0.211775</v>
      </c>
      <c r="AG739" s="13" t="n">
        <v>-0.141407</v>
      </c>
      <c r="AH739" s="13" t="n">
        <v>-0.027027</v>
      </c>
      <c r="AI739" s="13" t="n">
        <v>0.176215</v>
      </c>
      <c r="AJ739" s="13" t="n">
        <v>-0.062222</v>
      </c>
      <c r="AK739" s="13" t="n">
        <v>0.109795</v>
      </c>
      <c r="AL739" s="13" t="n">
        <v>-0.038571</v>
      </c>
      <c r="AM739" s="13" t="n">
        <v>-0.102526</v>
      </c>
      <c r="AN739" s="13" t="n">
        <v>-0.282285</v>
      </c>
      <c r="AO739" s="13" t="n">
        <v>0.044084</v>
      </c>
      <c r="AP739" s="13" t="n">
        <v>-0.064444</v>
      </c>
      <c r="AQ739" s="13" t="n">
        <v>0.084323</v>
      </c>
      <c r="AR739" s="13" t="n">
        <v>-0.006608</v>
      </c>
      <c r="AS739" s="13" t="n">
        <v>0.077605</v>
      </c>
      <c r="AT739" s="13" t="n">
        <v>-0.053498</v>
      </c>
      <c r="AU739" s="13" t="n">
        <v>-0.179348</v>
      </c>
      <c r="BM739" s="13" t="n">
        <v>0.05447</v>
      </c>
      <c r="BN739" s="13" t="n">
        <v>-0.044277</v>
      </c>
      <c r="BO739" s="13" t="n">
        <v>0.001521</v>
      </c>
      <c r="BP739" s="13" t="n">
        <v>-0.06949</v>
      </c>
      <c r="BQ739" s="13" t="n">
        <v>0.004989</v>
      </c>
      <c r="BR739" s="13" t="n">
        <v>-0.144752</v>
      </c>
      <c r="BS739" s="13" t="n">
        <v>-0.01312</v>
      </c>
      <c r="BT739" s="13" t="n">
        <v>0.017694</v>
      </c>
      <c r="BU739" s="13" t="n">
        <v>-0.131485</v>
      </c>
      <c r="BV739" s="13" t="n">
        <v>-0.035124</v>
      </c>
      <c r="BW739" s="13" t="n">
        <v>-0.043342</v>
      </c>
      <c r="BX739" s="13" t="n">
        <v>0.13204</v>
      </c>
      <c r="BY739" s="13" t="n">
        <v>0.00417</v>
      </c>
      <c r="BZ739" s="13" t="n">
        <v>-0.094854</v>
      </c>
      <c r="CA739" s="13" t="n">
        <v>0.053112</v>
      </c>
      <c r="CB739" s="13" t="n">
        <v>-0.031889</v>
      </c>
      <c r="CC739" s="13" t="n">
        <v>-0.047933</v>
      </c>
      <c r="CD739" s="13" t="n">
        <v>0.13506</v>
      </c>
      <c r="CE739" s="13" t="n">
        <v>-0.054289</v>
      </c>
      <c r="CF739" s="13" t="n">
        <v>-0.067151</v>
      </c>
      <c r="CG739" s="13" t="n">
        <v>-0.024961</v>
      </c>
      <c r="CH739" s="13" t="n">
        <v>0.025373</v>
      </c>
      <c r="CI739" s="13" t="n">
        <v>0.033891</v>
      </c>
      <c r="CJ739" s="13" t="n">
        <v>0.028747</v>
      </c>
      <c r="CK739" s="13" t="n">
        <v>-0.076144</v>
      </c>
      <c r="CL739" s="13" t="n">
        <v>-0.078277</v>
      </c>
      <c r="CM739" s="13" t="n">
        <v>-0.089038</v>
      </c>
      <c r="CN739" s="13" t="n">
        <v>0.081674</v>
      </c>
      <c r="CO739" s="13" t="n">
        <v>0.164507</v>
      </c>
      <c r="CP739" s="13" t="n">
        <v>-0.032929</v>
      </c>
      <c r="CQ739" s="13" t="n">
        <v>0.075402</v>
      </c>
      <c r="CR739" s="13" t="n">
        <v>0.019399</v>
      </c>
      <c r="CS739" s="13" t="n">
        <v>-0.076591</v>
      </c>
      <c r="CT739" s="13" t="n">
        <v>0.031768</v>
      </c>
      <c r="CU739" s="13" t="n">
        <v>-0.025821</v>
      </c>
      <c r="CV739" s="13" t="n">
        <v>0.089101</v>
      </c>
      <c r="CW739" s="13" t="n">
        <v>-0.043016</v>
      </c>
      <c r="CX739" s="13" t="n">
        <v>0.019622</v>
      </c>
      <c r="CY739" s="13" t="n">
        <v>0.005107</v>
      </c>
      <c r="CZ739" s="13" t="n">
        <v>0.097075</v>
      </c>
      <c r="DA739" s="13" t="n">
        <v>-0.051389</v>
      </c>
      <c r="DB739" s="13" t="n">
        <v>0.003004</v>
      </c>
      <c r="DC739" s="13" t="n">
        <v>-0.061271</v>
      </c>
      <c r="DD739" s="13" t="n">
        <v>-0.118159</v>
      </c>
      <c r="DV739" s="13" t="n">
        <v>0.048492</v>
      </c>
      <c r="DW739" s="13" t="n">
        <v>-0.038452</v>
      </c>
      <c r="DX739" s="13" t="n">
        <v>-0.018309</v>
      </c>
      <c r="DY739" s="13" t="n">
        <v>-0.093073</v>
      </c>
      <c r="DZ739" s="13" t="n">
        <v>-0.059899</v>
      </c>
      <c r="EA739" s="13" t="n">
        <v>-0.145843</v>
      </c>
      <c r="EB739" s="13" t="n">
        <v>-0.048091</v>
      </c>
      <c r="EC739" s="13" t="n">
        <v>0.043102</v>
      </c>
      <c r="ED739" s="13" t="n">
        <v>-0.181586</v>
      </c>
      <c r="EE739" s="13" t="n">
        <v>-0.054644</v>
      </c>
      <c r="EF739" s="13" t="n">
        <v>-0.022003</v>
      </c>
      <c r="EG739" s="13" t="n">
        <v>0.087088</v>
      </c>
      <c r="EH739" s="13" t="n">
        <v>0.015216</v>
      </c>
      <c r="EI739" s="13" t="n">
        <v>-0.129039</v>
      </c>
      <c r="EJ739" s="13" t="n">
        <v>0.013322</v>
      </c>
      <c r="EK739" s="13" t="n">
        <v>-0.011355</v>
      </c>
      <c r="EL739" s="13" t="n">
        <v>-0.061249</v>
      </c>
      <c r="EM739" s="13" t="n">
        <v>0.214876</v>
      </c>
      <c r="EN739" s="13" t="n">
        <v>-0.07407</v>
      </c>
      <c r="EO739" s="13" t="n">
        <v>-0.088251</v>
      </c>
      <c r="EP739" s="13" t="n">
        <v>-0.026843</v>
      </c>
      <c r="EQ739" s="13" t="n">
        <v>0.029442</v>
      </c>
      <c r="ER739" s="13" t="n">
        <v>0.001205</v>
      </c>
      <c r="ES739" s="13" t="n">
        <v>0.004569</v>
      </c>
      <c r="ET739" s="13" t="n">
        <v>-0.096764</v>
      </c>
      <c r="EU739" s="13" t="n">
        <v>-0.100514</v>
      </c>
      <c r="EV739" s="13" t="n">
        <v>-0.107004</v>
      </c>
      <c r="EW739" s="13" t="n">
        <v>0.043533</v>
      </c>
      <c r="EX739" s="13" t="n">
        <v>0.174338</v>
      </c>
      <c r="EY739" s="13" t="n">
        <v>-0.020493</v>
      </c>
      <c r="EZ739" s="13" t="n">
        <v>0.061341</v>
      </c>
      <c r="FA739" s="13" t="n">
        <v>0.024105</v>
      </c>
      <c r="FB739" s="13" t="n">
        <v>-0.087345</v>
      </c>
      <c r="FC739" s="13" t="n">
        <v>0.073993</v>
      </c>
      <c r="FD739" s="13" t="n">
        <v>-0.075226</v>
      </c>
      <c r="FE739" s="13" t="n">
        <v>0.063187</v>
      </c>
      <c r="FF739" s="13" t="n">
        <v>-0.068123</v>
      </c>
      <c r="FG739" s="13" t="n">
        <v>-0.021453</v>
      </c>
      <c r="FH739" s="13" t="n">
        <v>0.017702</v>
      </c>
      <c r="FI739" s="13" t="n">
        <v>0.075201</v>
      </c>
      <c r="FJ739" s="13" t="n">
        <v>-0.007837</v>
      </c>
      <c r="FK739" s="13" t="n">
        <v>-0.004475</v>
      </c>
      <c r="FL739" s="13" t="n">
        <v>-0.078544</v>
      </c>
      <c r="FM739" s="13" t="n">
        <v>-0.117657</v>
      </c>
    </row>
    <row r="740" customFormat="false" ht="15" hidden="false" customHeight="false" outlineLevel="0" collapsed="false">
      <c r="B740" s="8" t="str">
        <f aca="false">Deals!B740</f>
        <v>Chord Energy Corporation</v>
      </c>
      <c r="C740" s="12" t="n">
        <v>1</v>
      </c>
      <c r="D740" s="13" t="n">
        <v>-0.051739</v>
      </c>
      <c r="E740" s="13" t="n">
        <v>0.14817</v>
      </c>
      <c r="F740" s="13" t="n">
        <v>0.213036</v>
      </c>
      <c r="G740" s="13" t="n">
        <v>-0.001658</v>
      </c>
      <c r="H740" s="13" t="n">
        <v>0.050792</v>
      </c>
      <c r="I740" s="13" t="n">
        <v>0.074927</v>
      </c>
      <c r="J740" s="13" t="n">
        <v>-0.017241</v>
      </c>
      <c r="K740" s="13" t="n">
        <v>0.126707</v>
      </c>
      <c r="L740" s="13" t="n">
        <v>-0.093233</v>
      </c>
      <c r="M740" s="13" t="n">
        <v>0.223089</v>
      </c>
      <c r="N740" s="13" t="n">
        <v>-0.233604</v>
      </c>
      <c r="O740" s="13" t="n">
        <v>0.054172</v>
      </c>
      <c r="P740" s="13" t="n">
        <v>0.113537</v>
      </c>
      <c r="Q740" s="13" t="n">
        <v>-0.033769</v>
      </c>
      <c r="R740" s="13" t="n">
        <v>0.119324</v>
      </c>
      <c r="S740" s="13" t="n">
        <v>0.020315</v>
      </c>
      <c r="T740" s="13" t="n">
        <v>-0.103062</v>
      </c>
      <c r="U740" s="13" t="n">
        <v>0.047657</v>
      </c>
      <c r="V740" s="13" t="n">
        <v>-0.060769</v>
      </c>
      <c r="W740" s="13" t="n">
        <v>0.035507</v>
      </c>
      <c r="X740" s="13" t="n">
        <v>0.057429</v>
      </c>
      <c r="Y740" s="13" t="n">
        <v>0.027612</v>
      </c>
      <c r="Z740" s="13" t="n">
        <v>0.075224</v>
      </c>
      <c r="AA740" s="13" t="n">
        <v>0.019766</v>
      </c>
      <c r="AB740" s="13" t="n">
        <v>0.038383</v>
      </c>
      <c r="AC740" s="13" t="n">
        <v>0.003529</v>
      </c>
      <c r="AD740" s="13" t="n">
        <v>0.020053</v>
      </c>
      <c r="AE740" s="13" t="n">
        <v>-0.004113</v>
      </c>
      <c r="AF740" s="13" t="n">
        <v>0.025225</v>
      </c>
      <c r="AG740" s="13" t="n">
        <v>-0.075017</v>
      </c>
      <c r="AH740" s="13" t="n">
        <v>0.056517</v>
      </c>
      <c r="AI740" s="13" t="n">
        <v>0.117205</v>
      </c>
      <c r="AJ740" s="13" t="n">
        <v>-0.007069</v>
      </c>
      <c r="AK740" s="13" t="n">
        <v>0.064245</v>
      </c>
      <c r="AL740" s="13" t="n">
        <v>-0.095626</v>
      </c>
      <c r="AM740" s="13" t="n">
        <v>0.023736</v>
      </c>
      <c r="AN740" s="13" t="n">
        <v>-0.120645</v>
      </c>
      <c r="AO740" s="13" t="n">
        <v>-0.122617</v>
      </c>
      <c r="AP740" s="13" t="n">
        <v>-0.039392</v>
      </c>
      <c r="AQ740" s="13" t="n">
        <v>0.029337</v>
      </c>
      <c r="AR740" s="13" t="n">
        <v>-0.083124</v>
      </c>
      <c r="AS740" s="13" t="n">
        <v>-0.038231</v>
      </c>
      <c r="AT740" s="13" t="n">
        <v>0.016452</v>
      </c>
      <c r="AU740" s="13" t="n">
        <v>-0.00245</v>
      </c>
      <c r="BM740" s="13" t="n">
        <v>0.013589</v>
      </c>
      <c r="BN740" s="13" t="n">
        <v>-0.034063</v>
      </c>
      <c r="BO740" s="13" t="n">
        <v>0.039859</v>
      </c>
      <c r="BP740" s="13" t="n">
        <v>0.0057</v>
      </c>
      <c r="BQ740" s="13" t="n">
        <v>0.0589</v>
      </c>
      <c r="BR740" s="13" t="n">
        <v>-0.095829</v>
      </c>
      <c r="BS740" s="13" t="n">
        <v>0.005483</v>
      </c>
      <c r="BT740" s="13" t="n">
        <v>0.017931</v>
      </c>
      <c r="BU740" s="13" t="n">
        <v>-0.080424</v>
      </c>
      <c r="BV740" s="13" t="n">
        <v>0.023442</v>
      </c>
      <c r="BW740" s="13" t="n">
        <v>-0.072115</v>
      </c>
      <c r="BX740" s="13" t="n">
        <v>0.115972</v>
      </c>
      <c r="BY740" s="13" t="n">
        <v>-0.044554</v>
      </c>
      <c r="BZ740" s="13" t="n">
        <v>-0.114803</v>
      </c>
      <c r="CA740" s="13" t="n">
        <v>0.104466</v>
      </c>
      <c r="CB740" s="13" t="n">
        <v>0.004422</v>
      </c>
      <c r="CC740" s="13" t="n">
        <v>-0.070133</v>
      </c>
      <c r="CD740" s="13" t="n">
        <v>0.1231</v>
      </c>
      <c r="CE740" s="13" t="n">
        <v>-0.00465</v>
      </c>
      <c r="CF740" s="13" t="n">
        <v>-0.032965</v>
      </c>
      <c r="CG740" s="13" t="n">
        <v>-0.032649</v>
      </c>
      <c r="CH740" s="13" t="n">
        <v>0.019558</v>
      </c>
      <c r="CI740" s="13" t="n">
        <v>0.091615</v>
      </c>
      <c r="CJ740" s="13" t="n">
        <v>0.061544</v>
      </c>
      <c r="CK740" s="13" t="n">
        <v>-0.036861</v>
      </c>
      <c r="CL740" s="13" t="n">
        <v>-0.046311</v>
      </c>
      <c r="CM740" s="13" t="n">
        <v>-0.069716</v>
      </c>
      <c r="CN740" s="13" t="n">
        <v>0.086093</v>
      </c>
      <c r="CO740" s="13" t="n">
        <v>0.108974</v>
      </c>
      <c r="CP740" s="13" t="n">
        <v>-0.035745</v>
      </c>
      <c r="CQ740" s="13" t="n">
        <v>0.06812</v>
      </c>
      <c r="CR740" s="13" t="n">
        <v>0.025352</v>
      </c>
      <c r="CS740" s="13" t="n">
        <v>-0.065718</v>
      </c>
      <c r="CT740" s="13" t="n">
        <v>0.052673</v>
      </c>
      <c r="CU740" s="13" t="n">
        <v>-0.021843</v>
      </c>
      <c r="CV740" s="13" t="n">
        <v>0.098444</v>
      </c>
      <c r="CW740" s="13" t="n">
        <v>-0.036221</v>
      </c>
      <c r="CX740" s="13" t="n">
        <v>0.009113</v>
      </c>
      <c r="CY740" s="13" t="n">
        <v>-0.032464</v>
      </c>
      <c r="CZ740" s="13" t="n">
        <v>0.108871</v>
      </c>
      <c r="DA740" s="13" t="n">
        <v>-0.087427</v>
      </c>
      <c r="DB740" s="13" t="n">
        <v>0.036021</v>
      </c>
      <c r="DC740" s="13" t="n">
        <v>-0.082942</v>
      </c>
      <c r="DD740" s="13" t="n">
        <v>-0.084026</v>
      </c>
      <c r="DV740" s="13" t="n">
        <v>0.010659</v>
      </c>
      <c r="DW740" s="13" t="n">
        <v>-0.035282</v>
      </c>
      <c r="DX740" s="13" t="n">
        <v>0.041156</v>
      </c>
      <c r="DY740" s="13" t="n">
        <v>-0.003587</v>
      </c>
      <c r="DZ740" s="13" t="n">
        <v>0.054826</v>
      </c>
      <c r="EA740" s="13" t="n">
        <v>-0.097752</v>
      </c>
      <c r="EB740" s="13" t="n">
        <v>0.003239</v>
      </c>
      <c r="EC740" s="13" t="n">
        <v>0.007621</v>
      </c>
      <c r="ED740" s="13" t="n">
        <v>-0.080781</v>
      </c>
      <c r="EE740" s="13" t="n">
        <v>0.012501</v>
      </c>
      <c r="EF740" s="13" t="n">
        <v>-0.060414</v>
      </c>
      <c r="EG740" s="13" t="n">
        <v>0.113842</v>
      </c>
      <c r="EH740" s="13" t="n">
        <v>-0.039008</v>
      </c>
      <c r="EI740" s="13" t="n">
        <v>-0.119468</v>
      </c>
      <c r="EJ740" s="13" t="n">
        <v>0.105606</v>
      </c>
      <c r="EK740" s="13" t="n">
        <v>0.003522</v>
      </c>
      <c r="EL740" s="13" t="n">
        <v>-0.065539</v>
      </c>
      <c r="EM740" s="13" t="n">
        <v>0.134282</v>
      </c>
      <c r="EN740" s="13" t="n">
        <v>-0.02221</v>
      </c>
      <c r="EO740" s="13" t="n">
        <v>-0.049024</v>
      </c>
      <c r="EP740" s="13" t="n">
        <v>-0.025935</v>
      </c>
      <c r="EQ740" s="13" t="n">
        <v>0.015862</v>
      </c>
      <c r="ER740" s="13" t="n">
        <v>0.096287</v>
      </c>
      <c r="ES740" s="13" t="n">
        <v>0.061646</v>
      </c>
      <c r="ET740" s="13" t="n">
        <v>-0.040878</v>
      </c>
      <c r="EU740" s="13" t="n">
        <v>-0.054465</v>
      </c>
      <c r="EV740" s="13" t="n">
        <v>-0.078234</v>
      </c>
      <c r="EW740" s="13" t="n">
        <v>0.101981</v>
      </c>
      <c r="EX740" s="13" t="n">
        <v>0.125443</v>
      </c>
      <c r="EY740" s="13" t="n">
        <v>-0.045067</v>
      </c>
      <c r="EZ740" s="13" t="n">
        <v>0.078133</v>
      </c>
      <c r="FA740" s="13" t="n">
        <v>0.031478</v>
      </c>
      <c r="FB740" s="13" t="n">
        <v>-0.080992</v>
      </c>
      <c r="FC740" s="13" t="n">
        <v>0.054415</v>
      </c>
      <c r="FD740" s="13" t="n">
        <v>-0.025984</v>
      </c>
      <c r="FE740" s="13" t="n">
        <v>0.100317</v>
      </c>
      <c r="FF740" s="13" t="n">
        <v>-0.040457</v>
      </c>
      <c r="FG740" s="13" t="n">
        <v>0.012299</v>
      </c>
      <c r="FH740" s="13" t="n">
        <v>-0.028165</v>
      </c>
      <c r="FI740" s="13" t="n">
        <v>0.103669</v>
      </c>
      <c r="FJ740" s="13" t="n">
        <v>-0.083363</v>
      </c>
      <c r="FK740" s="13" t="n">
        <v>0.030766</v>
      </c>
      <c r="FL740" s="13" t="n">
        <v>-0.088055</v>
      </c>
      <c r="FM740" s="13" t="n">
        <v>-0.091066</v>
      </c>
    </row>
    <row r="741" customFormat="false" ht="15" hidden="false" customHeight="false" outlineLevel="0" collapsed="false">
      <c r="B741" s="8" t="str">
        <f aca="false">Deals!B741</f>
        <v>Knight-Swift Transportation Holdings Inc.</v>
      </c>
      <c r="C741" s="12" t="n">
        <v>1</v>
      </c>
      <c r="D741" s="13" t="n">
        <v>0.045079</v>
      </c>
      <c r="E741" s="13" t="n">
        <v>-0.013095</v>
      </c>
      <c r="F741" s="13" t="n">
        <v>0.108309</v>
      </c>
      <c r="G741" s="13" t="n">
        <v>0.009878</v>
      </c>
      <c r="H741" s="13" t="n">
        <v>0.066201</v>
      </c>
      <c r="I741" s="13" t="n">
        <v>-0.071546</v>
      </c>
      <c r="J741" s="13" t="n">
        <v>-0.037116</v>
      </c>
      <c r="K741" s="13" t="n">
        <v>-0.071586</v>
      </c>
      <c r="L741" s="13" t="n">
        <v>-0.050931</v>
      </c>
      <c r="M741" s="13" t="n">
        <v>0.015661</v>
      </c>
      <c r="N741" s="13" t="n">
        <v>-0.045847</v>
      </c>
      <c r="O741" s="13" t="n">
        <v>0.187081</v>
      </c>
      <c r="P741" s="13" t="n">
        <v>-0.080801</v>
      </c>
      <c r="Q741" s="13" t="n">
        <v>-0.031281</v>
      </c>
      <c r="R741" s="13" t="n">
        <v>-0.018394</v>
      </c>
      <c r="S741" s="13" t="n">
        <v>0.15407</v>
      </c>
      <c r="T741" s="13" t="n">
        <v>-0.052318</v>
      </c>
      <c r="U741" s="13" t="n">
        <v>0.127647</v>
      </c>
      <c r="V741" s="13" t="n">
        <v>-0.03824</v>
      </c>
      <c r="W741" s="13" t="n">
        <v>-0.002111</v>
      </c>
      <c r="X741" s="13" t="n">
        <v>-0.004595</v>
      </c>
      <c r="Y741" s="13" t="n">
        <v>-0.023615</v>
      </c>
      <c r="Z741" s="13" t="n">
        <v>0.012911</v>
      </c>
      <c r="AA741" s="13" t="n">
        <v>0.093413</v>
      </c>
      <c r="AB741" s="13" t="n">
        <v>-0.097613</v>
      </c>
      <c r="AC741" s="13" t="n">
        <v>-0.082634</v>
      </c>
      <c r="AD741" s="13" t="n">
        <v>-0.025125</v>
      </c>
      <c r="AE741" s="13" t="n">
        <v>0.10002</v>
      </c>
      <c r="AF741" s="13" t="n">
        <v>0.074563</v>
      </c>
      <c r="AG741" s="13" t="n">
        <v>-0.004683</v>
      </c>
      <c r="AH741" s="13" t="n">
        <v>-0.018125</v>
      </c>
      <c r="AI741" s="13" t="n">
        <v>-0.020589</v>
      </c>
      <c r="AJ741" s="13" t="n">
        <v>-0.15976</v>
      </c>
      <c r="AK741" s="13" t="n">
        <v>0.043695</v>
      </c>
      <c r="AL741" s="13" t="n">
        <v>0.037927</v>
      </c>
      <c r="AM741" s="13" t="n">
        <v>0.090345</v>
      </c>
      <c r="AN741" s="13" t="n">
        <v>-0.037663</v>
      </c>
      <c r="AO741" s="13" t="n">
        <v>0.033028</v>
      </c>
      <c r="AP741" s="13" t="n">
        <v>-0.034662</v>
      </c>
      <c r="AQ741" s="13" t="n">
        <v>0.139785</v>
      </c>
      <c r="AR741" s="13" t="n">
        <v>-0.103774</v>
      </c>
      <c r="AS741" s="13" t="n">
        <v>0.076357</v>
      </c>
      <c r="AT741" s="13" t="n">
        <v>-0.116483</v>
      </c>
      <c r="AU741" s="13" t="n">
        <v>-0.134219</v>
      </c>
      <c r="BM741" s="13" t="n">
        <v>0.032297</v>
      </c>
      <c r="BN741" s="13" t="n">
        <v>-0.045915</v>
      </c>
      <c r="BO741" s="13" t="n">
        <v>0.045505</v>
      </c>
      <c r="BP741" s="13" t="n">
        <v>-0.013633</v>
      </c>
      <c r="BQ741" s="13" t="n">
        <v>0.061869</v>
      </c>
      <c r="BR741" s="13" t="n">
        <v>-0.027948</v>
      </c>
      <c r="BS741" s="13" t="n">
        <v>0.02007</v>
      </c>
      <c r="BT741" s="13" t="n">
        <v>0.011779</v>
      </c>
      <c r="BU741" s="13" t="n">
        <v>-0.057821</v>
      </c>
      <c r="BV741" s="13" t="n">
        <v>0.009084</v>
      </c>
      <c r="BW741" s="13" t="n">
        <v>-0.100595</v>
      </c>
      <c r="BX741" s="13" t="n">
        <v>0.096505</v>
      </c>
      <c r="BY741" s="13" t="n">
        <v>-0.025527</v>
      </c>
      <c r="BZ741" s="13" t="n">
        <v>-0.098613</v>
      </c>
      <c r="CA741" s="13" t="n">
        <v>0.08813</v>
      </c>
      <c r="CB741" s="13" t="n">
        <v>0.068372</v>
      </c>
      <c r="CC741" s="13" t="n">
        <v>-0.054141</v>
      </c>
      <c r="CD741" s="13" t="n">
        <v>0.112513</v>
      </c>
      <c r="CE741" s="13" t="n">
        <v>-0.032575</v>
      </c>
      <c r="CF741" s="13" t="n">
        <v>-0.040192</v>
      </c>
      <c r="CG741" s="13" t="n">
        <v>-0.016039</v>
      </c>
      <c r="CH741" s="13" t="n">
        <v>-0.032273</v>
      </c>
      <c r="CI741" s="13" t="n">
        <v>0.099205</v>
      </c>
      <c r="CJ741" s="13" t="n">
        <v>0.097039</v>
      </c>
      <c r="CK741" s="13" t="n">
        <v>-0.03784</v>
      </c>
      <c r="CL741" s="13" t="n">
        <v>-0.048187</v>
      </c>
      <c r="CM741" s="13" t="n">
        <v>-0.054759</v>
      </c>
      <c r="CN741" s="13" t="n">
        <v>0.08531</v>
      </c>
      <c r="CO741" s="13" t="n">
        <v>0.089012</v>
      </c>
      <c r="CP741" s="13" t="n">
        <v>-0.032855</v>
      </c>
      <c r="CQ741" s="13" t="n">
        <v>0.04613</v>
      </c>
      <c r="CR741" s="13" t="n">
        <v>0.082041</v>
      </c>
      <c r="CS741" s="13" t="n">
        <v>-0.068568</v>
      </c>
      <c r="CT741" s="13" t="n">
        <v>0.052938</v>
      </c>
      <c r="CU741" s="13" t="n">
        <v>-0.016565</v>
      </c>
      <c r="CV741" s="13" t="n">
        <v>0.067612</v>
      </c>
      <c r="CW741" s="13" t="n">
        <v>0.014801</v>
      </c>
      <c r="CX741" s="13" t="n">
        <v>0.036539</v>
      </c>
      <c r="CY741" s="13" t="n">
        <v>0.015997</v>
      </c>
      <c r="CZ741" s="13" t="n">
        <v>0.104277</v>
      </c>
      <c r="DA741" s="13" t="n">
        <v>-0.062309</v>
      </c>
      <c r="DB741" s="13" t="n">
        <v>0.067514</v>
      </c>
      <c r="DC741" s="13" t="n">
        <v>-0.02811</v>
      </c>
      <c r="DD741" s="13" t="n">
        <v>-0.06433</v>
      </c>
      <c r="DV741" s="13" t="n">
        <v>0.032401</v>
      </c>
      <c r="DW741" s="13" t="n">
        <v>-0.042227</v>
      </c>
      <c r="DX741" s="13" t="n">
        <v>0.036012</v>
      </c>
      <c r="DY741" s="13" t="n">
        <v>-0.010791</v>
      </c>
      <c r="DZ741" s="13" t="n">
        <v>0.059268</v>
      </c>
      <c r="EA741" s="13" t="n">
        <v>-0.027601</v>
      </c>
      <c r="EB741" s="13" t="n">
        <v>0.023828</v>
      </c>
      <c r="EC741" s="13" t="n">
        <v>-0.00181</v>
      </c>
      <c r="ED741" s="13" t="n">
        <v>-0.059716</v>
      </c>
      <c r="EE741" s="13" t="n">
        <v>0.010661</v>
      </c>
      <c r="EF741" s="13" t="n">
        <v>-0.095414</v>
      </c>
      <c r="EG741" s="13" t="n">
        <v>0.094773</v>
      </c>
      <c r="EH741" s="13" t="n">
        <v>-0.024873</v>
      </c>
      <c r="EI741" s="13" t="n">
        <v>-0.093939</v>
      </c>
      <c r="EJ741" s="13" t="n">
        <v>0.085451</v>
      </c>
      <c r="EK741" s="13" t="n">
        <v>0.06848</v>
      </c>
      <c r="EL741" s="13" t="n">
        <v>-0.056006</v>
      </c>
      <c r="EM741" s="13" t="n">
        <v>0.113387</v>
      </c>
      <c r="EN741" s="13" t="n">
        <v>-0.037696</v>
      </c>
      <c r="EO741" s="13" t="n">
        <v>-0.050124</v>
      </c>
      <c r="EP741" s="13" t="n">
        <v>-0.012263</v>
      </c>
      <c r="EQ741" s="13" t="n">
        <v>-0.039979</v>
      </c>
      <c r="ER741" s="13" t="n">
        <v>0.106961</v>
      </c>
      <c r="ES741" s="13" t="n">
        <v>0.082148</v>
      </c>
      <c r="ET741" s="13" t="n">
        <v>-0.026329</v>
      </c>
      <c r="EU741" s="13" t="n">
        <v>-0.052519</v>
      </c>
      <c r="EV741" s="13" t="n">
        <v>-0.058072</v>
      </c>
      <c r="EW741" s="13" t="n">
        <v>0.087314</v>
      </c>
      <c r="EX741" s="13" t="n">
        <v>0.086254</v>
      </c>
      <c r="EY741" s="13" t="n">
        <v>-0.022001</v>
      </c>
      <c r="EZ741" s="13" t="n">
        <v>0.027241</v>
      </c>
      <c r="FA741" s="13" t="n">
        <v>0.064789</v>
      </c>
      <c r="FB741" s="13" t="n">
        <v>-0.066625</v>
      </c>
      <c r="FC741" s="13" t="n">
        <v>0.046882</v>
      </c>
      <c r="FD741" s="13" t="n">
        <v>-0.015991</v>
      </c>
      <c r="FE741" s="13" t="n">
        <v>0.07244</v>
      </c>
      <c r="FF741" s="13" t="n">
        <v>0.010649</v>
      </c>
      <c r="FG741" s="13" t="n">
        <v>0.039863</v>
      </c>
      <c r="FH741" s="13" t="n">
        <v>0.009522</v>
      </c>
      <c r="FI741" s="13" t="n">
        <v>0.093858</v>
      </c>
      <c r="FJ741" s="13" t="n">
        <v>-0.069416</v>
      </c>
      <c r="FK741" s="13" t="n">
        <v>0.055399</v>
      </c>
      <c r="FL741" s="13" t="n">
        <v>-0.022104</v>
      </c>
      <c r="FM741" s="13" t="n">
        <v>-0.056148</v>
      </c>
    </row>
    <row r="742" customFormat="false" ht="15" hidden="false" customHeight="false" outlineLevel="0" collapsed="false">
      <c r="B742" s="8" t="str">
        <f aca="false">Deals!B742</f>
        <v>Vital Energy, Inc.</v>
      </c>
      <c r="C742" s="12" t="n">
        <v>1</v>
      </c>
      <c r="D742" s="13" t="n">
        <v>-0.018707</v>
      </c>
      <c r="E742" s="13" t="n">
        <v>0.500463</v>
      </c>
      <c r="F742" s="13" t="n">
        <v>-0.06994</v>
      </c>
      <c r="G742" s="13" t="n">
        <v>-0.218833</v>
      </c>
      <c r="H742" s="13" t="n">
        <v>0.020883</v>
      </c>
      <c r="I742" s="13" t="n">
        <v>0.116913</v>
      </c>
      <c r="J742" s="13" t="n">
        <v>0.139964</v>
      </c>
      <c r="K742" s="13" t="n">
        <v>0.033699</v>
      </c>
      <c r="L742" s="13" t="n">
        <v>-0.100202</v>
      </c>
      <c r="M742" s="13" t="n">
        <v>0.181997</v>
      </c>
      <c r="N742" s="13" t="n">
        <v>-0.180943</v>
      </c>
      <c r="O742" s="13" t="n">
        <v>0.286191</v>
      </c>
      <c r="P742" s="13" t="n">
        <v>-0.124732</v>
      </c>
      <c r="Q742" s="13" t="n">
        <v>-0.190182</v>
      </c>
      <c r="R742" s="13" t="n">
        <v>0.02864</v>
      </c>
      <c r="S742" s="13" t="n">
        <v>-0.012684</v>
      </c>
      <c r="T742" s="13" t="n">
        <v>-0.194423</v>
      </c>
      <c r="U742" s="13" t="n">
        <v>0.094516</v>
      </c>
      <c r="V742" s="13" t="n">
        <v>-0.086887</v>
      </c>
      <c r="W742" s="13" t="n">
        <v>-0.113835</v>
      </c>
      <c r="X742" s="13" t="n">
        <v>0.021739</v>
      </c>
      <c r="Y742" s="13" t="n">
        <v>-0.108317</v>
      </c>
      <c r="Z742" s="13" t="n">
        <v>0.088214</v>
      </c>
      <c r="AA742" s="13" t="n">
        <v>0.168992</v>
      </c>
      <c r="AB742" s="13" t="n">
        <v>0.142289</v>
      </c>
      <c r="AC742" s="13" t="n">
        <v>-0.080776</v>
      </c>
      <c r="AD742" s="13" t="n">
        <v>-0.097077</v>
      </c>
      <c r="AE742" s="13" t="n">
        <v>-0.103917</v>
      </c>
      <c r="AF742" s="13" t="n">
        <v>0.014496</v>
      </c>
      <c r="AG742" s="13" t="n">
        <v>-0.036492</v>
      </c>
      <c r="AH742" s="13" t="n">
        <v>0.1483</v>
      </c>
      <c r="AI742" s="13" t="n">
        <v>0.04391</v>
      </c>
      <c r="AJ742" s="13" t="n">
        <v>0.009136</v>
      </c>
      <c r="AK742" s="13" t="n">
        <v>-0.07865</v>
      </c>
      <c r="AL742" s="13" t="n">
        <v>-0.082497</v>
      </c>
      <c r="AM742" s="13" t="n">
        <v>-0.026997</v>
      </c>
      <c r="AN742" s="13" t="n">
        <v>-0.177024</v>
      </c>
      <c r="AO742" s="13" t="n">
        <v>-0.250488</v>
      </c>
      <c r="AP742" s="13" t="n">
        <v>0.013755</v>
      </c>
      <c r="AQ742" s="13" t="n">
        <v>0.203887</v>
      </c>
      <c r="AR742" s="13" t="n">
        <v>-0.058178</v>
      </c>
      <c r="AS742" s="13" t="n">
        <v>0.031695</v>
      </c>
      <c r="AT742" s="13" t="n">
        <v>-0.162696</v>
      </c>
      <c r="AU742" s="13" t="n">
        <v>-0.205541</v>
      </c>
      <c r="BM742" s="13" t="n">
        <v>0.020545</v>
      </c>
      <c r="BN742" s="13" t="n">
        <v>-0.052806</v>
      </c>
      <c r="BO742" s="13" t="n">
        <v>0.024457</v>
      </c>
      <c r="BP742" s="13" t="n">
        <v>-0.080613</v>
      </c>
      <c r="BQ742" s="13" t="n">
        <v>-0.005266</v>
      </c>
      <c r="BR742" s="13" t="n">
        <v>-0.163775</v>
      </c>
      <c r="BS742" s="13" t="n">
        <v>-0.001611</v>
      </c>
      <c r="BT742" s="13" t="n">
        <v>0.012199</v>
      </c>
      <c r="BU742" s="13" t="n">
        <v>-0.180685</v>
      </c>
      <c r="BV742" s="13" t="n">
        <v>-0.032766</v>
      </c>
      <c r="BW742" s="13" t="n">
        <v>-0.019338</v>
      </c>
      <c r="BX742" s="13" t="n">
        <v>0.128546</v>
      </c>
      <c r="BY742" s="13" t="n">
        <v>0.036743</v>
      </c>
      <c r="BZ742" s="13" t="n">
        <v>-0.088022</v>
      </c>
      <c r="CA742" s="13" t="n">
        <v>0.076143</v>
      </c>
      <c r="CB742" s="13" t="n">
        <v>-0.002315</v>
      </c>
      <c r="CC742" s="13" t="n">
        <v>-0.050589</v>
      </c>
      <c r="CD742" s="13" t="n">
        <v>0.141421</v>
      </c>
      <c r="CE742" s="13" t="n">
        <v>-0.040665</v>
      </c>
      <c r="CF742" s="13" t="n">
        <v>-0.034632</v>
      </c>
      <c r="CG742" s="13" t="n">
        <v>-0.027967</v>
      </c>
      <c r="CH742" s="13" t="n">
        <v>0.012513</v>
      </c>
      <c r="CI742" s="13" t="n">
        <v>0.070349</v>
      </c>
      <c r="CJ742" s="13" t="n">
        <v>0.041532</v>
      </c>
      <c r="CK742" s="13" t="n">
        <v>-0.071954</v>
      </c>
      <c r="CL742" s="13" t="n">
        <v>-0.091371</v>
      </c>
      <c r="CM742" s="13" t="n">
        <v>-0.101457</v>
      </c>
      <c r="CN742" s="13" t="n">
        <v>0.108746</v>
      </c>
      <c r="CO742" s="13" t="n">
        <v>0.122171</v>
      </c>
      <c r="CP742" s="13" t="n">
        <v>-0.039346</v>
      </c>
      <c r="CQ742" s="13" t="n">
        <v>0.094637</v>
      </c>
      <c r="CR742" s="13" t="n">
        <v>0.003944</v>
      </c>
      <c r="CS742" s="13" t="n">
        <v>-0.069152</v>
      </c>
      <c r="CT742" s="13" t="n">
        <v>0.019278</v>
      </c>
      <c r="CU742" s="13" t="n">
        <v>-0.016837</v>
      </c>
      <c r="CV742" s="13" t="n">
        <v>0.075097</v>
      </c>
      <c r="CW742" s="13" t="n">
        <v>0.006764</v>
      </c>
      <c r="CX742" s="13" t="n">
        <v>0.000931</v>
      </c>
      <c r="CY742" s="13" t="n">
        <v>-0.008068</v>
      </c>
      <c r="CZ742" s="13" t="n">
        <v>0.14058</v>
      </c>
      <c r="DA742" s="13" t="n">
        <v>-0.041389</v>
      </c>
      <c r="DB742" s="13" t="n">
        <v>0.005532</v>
      </c>
      <c r="DC742" s="13" t="n">
        <v>-0.084494</v>
      </c>
      <c r="DD742" s="13" t="n">
        <v>-0.082801</v>
      </c>
      <c r="DV742" s="13" t="n">
        <v>0.018217</v>
      </c>
      <c r="DW742" s="13" t="n">
        <v>-0.053317</v>
      </c>
      <c r="DX742" s="13" t="n">
        <v>0.021146</v>
      </c>
      <c r="DY742" s="13" t="n">
        <v>-0.091985</v>
      </c>
      <c r="DZ742" s="13" t="n">
        <v>-0.014805</v>
      </c>
      <c r="EA742" s="13" t="n">
        <v>-0.173369</v>
      </c>
      <c r="EB742" s="13" t="n">
        <v>-0.012789</v>
      </c>
      <c r="EC742" s="13" t="n">
        <v>0.018464</v>
      </c>
      <c r="ED742" s="13" t="n">
        <v>-0.198696</v>
      </c>
      <c r="EE742" s="13" t="n">
        <v>-0.057167</v>
      </c>
      <c r="EF742" s="13" t="n">
        <v>-0.02625</v>
      </c>
      <c r="EG742" s="13" t="n">
        <v>0.129928</v>
      </c>
      <c r="EH742" s="13" t="n">
        <v>0.030138</v>
      </c>
      <c r="EI742" s="13" t="n">
        <v>-0.081445</v>
      </c>
      <c r="EJ742" s="13" t="n">
        <v>0.087294</v>
      </c>
      <c r="EK742" s="13" t="n">
        <v>-0.006501</v>
      </c>
      <c r="EL742" s="13" t="n">
        <v>-0.051629</v>
      </c>
      <c r="EM742" s="13" t="n">
        <v>0.164361</v>
      </c>
      <c r="EN742" s="13" t="n">
        <v>-0.049102</v>
      </c>
      <c r="EO742" s="13" t="n">
        <v>-0.042333</v>
      </c>
      <c r="EP742" s="13" t="n">
        <v>-0.043651</v>
      </c>
      <c r="EQ742" s="13" t="n">
        <v>0.027983</v>
      </c>
      <c r="ER742" s="13" t="n">
        <v>0.075292</v>
      </c>
      <c r="ES742" s="13" t="n">
        <v>0.041174</v>
      </c>
      <c r="ET742" s="13" t="n">
        <v>-0.071456</v>
      </c>
      <c r="EU742" s="13" t="n">
        <v>-0.098155</v>
      </c>
      <c r="EV742" s="13" t="n">
        <v>-0.110132</v>
      </c>
      <c r="EW742" s="13" t="n">
        <v>0.107279</v>
      </c>
      <c r="EX742" s="13" t="n">
        <v>0.142226</v>
      </c>
      <c r="EY742" s="13" t="n">
        <v>-0.046726</v>
      </c>
      <c r="EZ742" s="13" t="n">
        <v>0.099012</v>
      </c>
      <c r="FA742" s="13" t="n">
        <v>-0.006566</v>
      </c>
      <c r="FB742" s="13" t="n">
        <v>-0.088553</v>
      </c>
      <c r="FC742" s="13" t="n">
        <v>0.04379</v>
      </c>
      <c r="FD742" s="13" t="n">
        <v>-0.01381</v>
      </c>
      <c r="FE742" s="13" t="n">
        <v>0.076992</v>
      </c>
      <c r="FF742" s="13" t="n">
        <v>-0.007169</v>
      </c>
      <c r="FG742" s="13" t="n">
        <v>-0.005011</v>
      </c>
      <c r="FH742" s="13" t="n">
        <v>-0.001446</v>
      </c>
      <c r="FI742" s="13" t="n">
        <v>0.13118</v>
      </c>
      <c r="FJ742" s="13" t="n">
        <v>-0.044324</v>
      </c>
      <c r="FK742" s="13" t="n">
        <v>0.027517</v>
      </c>
      <c r="FL742" s="13" t="n">
        <v>-0.087576</v>
      </c>
      <c r="FM742" s="13" t="n">
        <v>-0.080425</v>
      </c>
    </row>
    <row r="743" customFormat="false" ht="15" hidden="false" customHeight="false" outlineLevel="0" collapsed="false">
      <c r="B743" s="8" t="str">
        <f aca="false">Deals!B743</f>
        <v>Ftai Aviation Ltd.</v>
      </c>
      <c r="C743" s="12" t="n">
        <v>1</v>
      </c>
      <c r="D743" s="13" t="n">
        <v>-0.044771</v>
      </c>
      <c r="E743" s="13" t="n">
        <v>-0.059303</v>
      </c>
      <c r="F743" s="13" t="n">
        <v>0.028763</v>
      </c>
      <c r="G743" s="13" t="n">
        <v>-0.128303</v>
      </c>
      <c r="H743" s="13" t="n">
        <v>0.289345</v>
      </c>
      <c r="I743" s="13" t="n">
        <v>-0.077109</v>
      </c>
      <c r="J743" s="13" t="n">
        <v>-0.115774</v>
      </c>
      <c r="K743" s="13" t="n">
        <v>0.105085</v>
      </c>
      <c r="L743" s="13" t="n">
        <v>-0.165437</v>
      </c>
      <c r="M743" s="13" t="n">
        <v>-0.050721</v>
      </c>
      <c r="N743" s="13" t="n">
        <v>-0.036373</v>
      </c>
      <c r="O743" s="13" t="n">
        <v>0.188728</v>
      </c>
      <c r="P743" s="13" t="n">
        <v>-0.258373</v>
      </c>
      <c r="Q743" s="13" t="n">
        <v>-0.10317</v>
      </c>
      <c r="R743" s="13" t="n">
        <v>0.159053</v>
      </c>
      <c r="S743" s="13" t="n">
        <v>0.025316</v>
      </c>
      <c r="T743" s="13" t="n">
        <v>-0.022831</v>
      </c>
      <c r="U743" s="13" t="n">
        <v>0.306075</v>
      </c>
      <c r="V743" s="13" t="n">
        <v>0.130143</v>
      </c>
      <c r="W743" s="13" t="n">
        <v>0.118322</v>
      </c>
      <c r="X743" s="13" t="n">
        <v>0.017525</v>
      </c>
      <c r="Y743" s="13" t="n">
        <v>-0.003515</v>
      </c>
      <c r="Z743" s="13" t="n">
        <v>0.128699</v>
      </c>
      <c r="AA743" s="13" t="n">
        <v>0.017372</v>
      </c>
      <c r="AB743" s="13" t="n">
        <v>0.156784</v>
      </c>
      <c r="AC743" s="13" t="n">
        <v>-0.038149</v>
      </c>
      <c r="AD743" s="13" t="n">
        <v>0.057947</v>
      </c>
      <c r="AE743" s="13" t="n">
        <v>0.103696</v>
      </c>
      <c r="AF743" s="13" t="n">
        <v>0.12594</v>
      </c>
      <c r="AG743" s="13" t="n">
        <v>0.162716</v>
      </c>
      <c r="AH743" s="13" t="n">
        <v>0.043373</v>
      </c>
      <c r="AI743" s="13" t="n">
        <v>0.200924</v>
      </c>
      <c r="AJ743" s="13" t="n">
        <v>0.043239</v>
      </c>
      <c r="AK743" s="13" t="n">
        <v>0.205241</v>
      </c>
      <c r="AL743" s="13" t="n">
        <v>0.224265</v>
      </c>
      <c r="AM743" s="13" t="n">
        <v>0.079628</v>
      </c>
      <c r="AN743" s="13" t="n">
        <v>0.149484</v>
      </c>
      <c r="AO743" s="13" t="n">
        <v>0.039825</v>
      </c>
      <c r="AP743" s="13" t="n">
        <v>0.011588</v>
      </c>
      <c r="AQ743" s="13" t="n">
        <v>0.257959</v>
      </c>
      <c r="AR743" s="13" t="n">
        <v>-0.146784</v>
      </c>
      <c r="AS743" s="13" t="n">
        <v>-0.302069</v>
      </c>
      <c r="AT743" s="13" t="n">
        <v>0.280314</v>
      </c>
      <c r="AU743" s="13" t="n">
        <v>-0.135032</v>
      </c>
      <c r="BM743" s="13" t="n">
        <v>0.013589</v>
      </c>
      <c r="BN743" s="13" t="n">
        <v>-0.034063</v>
      </c>
      <c r="BO743" s="13" t="n">
        <v>0.039859</v>
      </c>
      <c r="BP743" s="13" t="n">
        <v>0.0057</v>
      </c>
      <c r="BQ743" s="13" t="n">
        <v>0.0589</v>
      </c>
      <c r="BR743" s="13" t="n">
        <v>-0.095829</v>
      </c>
      <c r="BS743" s="13" t="n">
        <v>0.005483</v>
      </c>
      <c r="BT743" s="13" t="n">
        <v>0.017931</v>
      </c>
      <c r="BU743" s="13" t="n">
        <v>-0.080424</v>
      </c>
      <c r="BV743" s="13" t="n">
        <v>0.023442</v>
      </c>
      <c r="BW743" s="13" t="n">
        <v>-0.072115</v>
      </c>
      <c r="BX743" s="13" t="n">
        <v>0.115972</v>
      </c>
      <c r="BY743" s="13" t="n">
        <v>-0.044554</v>
      </c>
      <c r="BZ743" s="13" t="n">
        <v>-0.114803</v>
      </c>
      <c r="CA743" s="13" t="n">
        <v>0.104466</v>
      </c>
      <c r="CB743" s="13" t="n">
        <v>0.004422</v>
      </c>
      <c r="CC743" s="13" t="n">
        <v>-0.070133</v>
      </c>
      <c r="CD743" s="13" t="n">
        <v>0.1231</v>
      </c>
      <c r="CE743" s="13" t="n">
        <v>-0.00465</v>
      </c>
      <c r="CF743" s="13" t="n">
        <v>-0.032965</v>
      </c>
      <c r="CG743" s="13" t="n">
        <v>-0.032649</v>
      </c>
      <c r="CH743" s="13" t="n">
        <v>0.019558</v>
      </c>
      <c r="CI743" s="13" t="n">
        <v>0.091615</v>
      </c>
      <c r="CJ743" s="13" t="n">
        <v>0.061544</v>
      </c>
      <c r="CK743" s="13" t="n">
        <v>-0.036861</v>
      </c>
      <c r="CL743" s="13" t="n">
        <v>-0.046311</v>
      </c>
      <c r="CM743" s="13" t="n">
        <v>-0.069716</v>
      </c>
      <c r="CN743" s="13" t="n">
        <v>0.086093</v>
      </c>
      <c r="CO743" s="13" t="n">
        <v>0.108974</v>
      </c>
      <c r="CP743" s="13" t="n">
        <v>-0.035745</v>
      </c>
      <c r="CQ743" s="13" t="n">
        <v>0.06812</v>
      </c>
      <c r="CR743" s="13" t="n">
        <v>0.025352</v>
      </c>
      <c r="CS743" s="13" t="n">
        <v>-0.065718</v>
      </c>
      <c r="CT743" s="13" t="n">
        <v>0.052673</v>
      </c>
      <c r="CU743" s="13" t="n">
        <v>-0.021843</v>
      </c>
      <c r="CV743" s="13" t="n">
        <v>0.098444</v>
      </c>
      <c r="CW743" s="13" t="n">
        <v>-0.036221</v>
      </c>
      <c r="CX743" s="13" t="n">
        <v>0.009113</v>
      </c>
      <c r="CY743" s="13" t="n">
        <v>-0.032464</v>
      </c>
      <c r="CZ743" s="13" t="n">
        <v>0.108871</v>
      </c>
      <c r="DA743" s="13" t="n">
        <v>-0.087427</v>
      </c>
      <c r="DB743" s="13" t="n">
        <v>0.036021</v>
      </c>
      <c r="DC743" s="13" t="n">
        <v>-0.082942</v>
      </c>
      <c r="DD743" s="13" t="n">
        <v>-0.084026</v>
      </c>
      <c r="DV743" s="13" t="n">
        <v>0.010659</v>
      </c>
      <c r="DW743" s="13" t="n">
        <v>-0.035282</v>
      </c>
      <c r="DX743" s="13" t="n">
        <v>0.041156</v>
      </c>
      <c r="DY743" s="13" t="n">
        <v>-0.003587</v>
      </c>
      <c r="DZ743" s="13" t="n">
        <v>0.054826</v>
      </c>
      <c r="EA743" s="13" t="n">
        <v>-0.097752</v>
      </c>
      <c r="EB743" s="13" t="n">
        <v>0.003239</v>
      </c>
      <c r="EC743" s="13" t="n">
        <v>0.007621</v>
      </c>
      <c r="ED743" s="13" t="n">
        <v>-0.080781</v>
      </c>
      <c r="EE743" s="13" t="n">
        <v>0.012501</v>
      </c>
      <c r="EF743" s="13" t="n">
        <v>-0.060414</v>
      </c>
      <c r="EG743" s="13" t="n">
        <v>0.113842</v>
      </c>
      <c r="EH743" s="13" t="n">
        <v>-0.039008</v>
      </c>
      <c r="EI743" s="13" t="n">
        <v>-0.119468</v>
      </c>
      <c r="EJ743" s="13" t="n">
        <v>0.105606</v>
      </c>
      <c r="EK743" s="13" t="n">
        <v>0.003522</v>
      </c>
      <c r="EL743" s="13" t="n">
        <v>-0.065539</v>
      </c>
      <c r="EM743" s="13" t="n">
        <v>0.134282</v>
      </c>
      <c r="EN743" s="13" t="n">
        <v>-0.02221</v>
      </c>
      <c r="EO743" s="13" t="n">
        <v>-0.049024</v>
      </c>
      <c r="EP743" s="13" t="n">
        <v>-0.025935</v>
      </c>
      <c r="EQ743" s="13" t="n">
        <v>0.015862</v>
      </c>
      <c r="ER743" s="13" t="n">
        <v>0.096287</v>
      </c>
      <c r="ES743" s="13" t="n">
        <v>0.061646</v>
      </c>
      <c r="ET743" s="13" t="n">
        <v>-0.040878</v>
      </c>
      <c r="EU743" s="13" t="n">
        <v>-0.054465</v>
      </c>
      <c r="EV743" s="13" t="n">
        <v>-0.078234</v>
      </c>
      <c r="EW743" s="13" t="n">
        <v>0.101981</v>
      </c>
      <c r="EX743" s="13" t="n">
        <v>0.125443</v>
      </c>
      <c r="EY743" s="13" t="n">
        <v>-0.045067</v>
      </c>
      <c r="EZ743" s="13" t="n">
        <v>0.078133</v>
      </c>
      <c r="FA743" s="13" t="n">
        <v>0.031478</v>
      </c>
      <c r="FB743" s="13" t="n">
        <v>-0.080992</v>
      </c>
      <c r="FC743" s="13" t="n">
        <v>0.054415</v>
      </c>
      <c r="FD743" s="13" t="n">
        <v>-0.025984</v>
      </c>
      <c r="FE743" s="13" t="n">
        <v>0.100317</v>
      </c>
      <c r="FF743" s="13" t="n">
        <v>-0.040457</v>
      </c>
      <c r="FG743" s="13" t="n">
        <v>0.012299</v>
      </c>
      <c r="FH743" s="13" t="n">
        <v>-0.028165</v>
      </c>
      <c r="FI743" s="13" t="n">
        <v>0.103669</v>
      </c>
      <c r="FJ743" s="13" t="n">
        <v>-0.083363</v>
      </c>
      <c r="FK743" s="13" t="n">
        <v>0.030766</v>
      </c>
      <c r="FL743" s="13" t="n">
        <v>-0.088055</v>
      </c>
      <c r="FM743" s="13" t="n">
        <v>-0.091066</v>
      </c>
    </row>
    <row r="744" customFormat="false" ht="15" hidden="false" customHeight="false" outlineLevel="0" collapsed="false">
      <c r="B744" s="8" t="str">
        <f aca="false">Deals!B744</f>
        <v>International Seaways, Inc.</v>
      </c>
      <c r="C744" s="12" t="n">
        <v>1</v>
      </c>
      <c r="D744" s="13" t="n">
        <v>0.045593</v>
      </c>
      <c r="E744" s="13" t="n">
        <v>0.062791</v>
      </c>
      <c r="F744" s="13" t="n">
        <v>-0.036773</v>
      </c>
      <c r="G744" s="13" t="n">
        <v>-0.168091</v>
      </c>
      <c r="H744" s="13" t="n">
        <v>0.009589</v>
      </c>
      <c r="I744" s="13" t="n">
        <v>-0.006131</v>
      </c>
      <c r="J744" s="13" t="n">
        <v>0.253598</v>
      </c>
      <c r="K744" s="13" t="n">
        <v>-0.010388</v>
      </c>
      <c r="L744" s="13" t="n">
        <v>0.171286</v>
      </c>
      <c r="M744" s="13" t="n">
        <v>0.141978</v>
      </c>
      <c r="N744" s="13" t="n">
        <v>-0.116453</v>
      </c>
      <c r="O744" s="13" t="n">
        <v>0.115566</v>
      </c>
      <c r="P744" s="13" t="n">
        <v>0.248626</v>
      </c>
      <c r="Q744" s="13" t="n">
        <v>0.193701</v>
      </c>
      <c r="R744" s="13" t="n">
        <v>0.20723</v>
      </c>
      <c r="S744" s="13" t="n">
        <v>0.015798</v>
      </c>
      <c r="T744" s="13" t="n">
        <v>-0.11467</v>
      </c>
      <c r="U744" s="13" t="n">
        <v>0.049163</v>
      </c>
      <c r="V744" s="13" t="n">
        <v>0.324408</v>
      </c>
      <c r="W744" s="13" t="n">
        <v>-0.150855</v>
      </c>
      <c r="X744" s="13" t="n">
        <v>-0.044626</v>
      </c>
      <c r="Y744" s="13" t="n">
        <v>-0.094676</v>
      </c>
      <c r="Z744" s="13" t="n">
        <v>0.105687</v>
      </c>
      <c r="AA744" s="13" t="n">
        <v>0.1216</v>
      </c>
      <c r="AB744" s="13" t="n">
        <v>0.001865</v>
      </c>
      <c r="AC744" s="13" t="n">
        <v>0.080289</v>
      </c>
      <c r="AD744" s="13" t="n">
        <v>0.068667</v>
      </c>
      <c r="AE744" s="13" t="n">
        <v>-0.050946</v>
      </c>
      <c r="AF744" s="13" t="n">
        <v>0.023883</v>
      </c>
      <c r="AG744" s="13" t="n">
        <v>0.17942</v>
      </c>
      <c r="AH744" s="13" t="n">
        <v>-0.013236</v>
      </c>
      <c r="AI744" s="13" t="n">
        <v>0.03004</v>
      </c>
      <c r="AJ744" s="13" t="n">
        <v>0.039286</v>
      </c>
      <c r="AK744" s="13" t="n">
        <v>0.165129</v>
      </c>
      <c r="AL744" s="13" t="n">
        <v>-0.054952</v>
      </c>
      <c r="AM744" s="13" t="n">
        <v>-0.052934</v>
      </c>
      <c r="AN744" s="13" t="n">
        <v>-0.074464</v>
      </c>
      <c r="AO744" s="13" t="n">
        <v>-0.002894</v>
      </c>
      <c r="AP744" s="13" t="n">
        <v>-0.155547</v>
      </c>
      <c r="AQ744" s="13" t="n">
        <v>-0.104272</v>
      </c>
      <c r="AR744" s="13" t="n">
        <v>-0.050769</v>
      </c>
      <c r="AS744" s="13" t="n">
        <v>0.083751</v>
      </c>
      <c r="AT744" s="13" t="n">
        <v>-0.144288</v>
      </c>
      <c r="AU744" s="13" t="n">
        <v>0.013501</v>
      </c>
      <c r="BM744" s="13" t="n">
        <v>0.03808</v>
      </c>
      <c r="BN744" s="13" t="n">
        <v>0.000428</v>
      </c>
      <c r="BO744" s="13" t="n">
        <v>0.041354</v>
      </c>
      <c r="BP744" s="13" t="n">
        <v>-0.033466</v>
      </c>
      <c r="BQ744" s="13" t="n">
        <v>0.034385</v>
      </c>
      <c r="BR744" s="13" t="n">
        <v>-0.019091</v>
      </c>
      <c r="BS744" s="13" t="n">
        <v>0.029208</v>
      </c>
      <c r="BT744" s="13" t="n">
        <v>0.024942</v>
      </c>
      <c r="BU744" s="13" t="n">
        <v>-0.040798</v>
      </c>
      <c r="BV744" s="13" t="n">
        <v>0.029279</v>
      </c>
      <c r="BW744" s="13" t="n">
        <v>-0.099199</v>
      </c>
      <c r="BX744" s="13" t="n">
        <v>0.058975</v>
      </c>
      <c r="BY744" s="13" t="n">
        <v>-0.003345</v>
      </c>
      <c r="BZ744" s="13" t="n">
        <v>-0.092831</v>
      </c>
      <c r="CA744" s="13" t="n">
        <v>0.099183</v>
      </c>
      <c r="CB744" s="13" t="n">
        <v>0.015688</v>
      </c>
      <c r="CC744" s="13" t="n">
        <v>-0.034399</v>
      </c>
      <c r="CD744" s="13" t="n">
        <v>0.071003</v>
      </c>
      <c r="CE744" s="13" t="n">
        <v>-0.010212</v>
      </c>
      <c r="CF744" s="13" t="n">
        <v>-0.096968</v>
      </c>
      <c r="CG744" s="13" t="n">
        <v>-0.041692</v>
      </c>
      <c r="CH744" s="13" t="n">
        <v>-0.018759</v>
      </c>
      <c r="CI744" s="13" t="n">
        <v>0.071504</v>
      </c>
      <c r="CJ744" s="13" t="n">
        <v>0.104731</v>
      </c>
      <c r="CK744" s="13" t="n">
        <v>-0.076887</v>
      </c>
      <c r="CL744" s="13" t="n">
        <v>-0.059078</v>
      </c>
      <c r="CM744" s="13" t="n">
        <v>-0.078456</v>
      </c>
      <c r="CN744" s="13" t="n">
        <v>0.07131</v>
      </c>
      <c r="CO744" s="13" t="n">
        <v>0.15025</v>
      </c>
      <c r="CP744" s="13" t="n">
        <v>-0.035734</v>
      </c>
      <c r="CQ744" s="13" t="n">
        <v>0.043465</v>
      </c>
      <c r="CR744" s="13" t="n">
        <v>0.047526</v>
      </c>
      <c r="CS744" s="13" t="n">
        <v>-0.075752</v>
      </c>
      <c r="CT744" s="13" t="n">
        <v>0.043204</v>
      </c>
      <c r="CU744" s="13" t="n">
        <v>-0.025702</v>
      </c>
      <c r="CV744" s="13" t="n">
        <v>0.145137</v>
      </c>
      <c r="CW744" s="13" t="n">
        <v>-0.021203</v>
      </c>
      <c r="CX744" s="13" t="n">
        <v>-0.002295</v>
      </c>
      <c r="CY744" s="13" t="n">
        <v>0.006632</v>
      </c>
      <c r="CZ744" s="13" t="n">
        <v>0.107518</v>
      </c>
      <c r="DA744" s="13" t="n">
        <v>-0.045938</v>
      </c>
      <c r="DB744" s="13" t="n">
        <v>-0.000909</v>
      </c>
      <c r="DC744" s="13" t="n">
        <v>-0.023508</v>
      </c>
      <c r="DD744" s="13" t="n">
        <v>-0.066419</v>
      </c>
      <c r="DV744" s="13" t="n">
        <v>0.0263</v>
      </c>
      <c r="DW744" s="13" t="n">
        <v>0.001292</v>
      </c>
      <c r="DX744" s="13" t="n">
        <v>0.028219</v>
      </c>
      <c r="DY744" s="13" t="n">
        <v>-0.035104</v>
      </c>
      <c r="DZ744" s="13" t="n">
        <v>0.015844</v>
      </c>
      <c r="EA744" s="13" t="n">
        <v>-0.018371</v>
      </c>
      <c r="EB744" s="13" t="n">
        <v>0.016085</v>
      </c>
      <c r="EC744" s="13" t="n">
        <v>0.017487</v>
      </c>
      <c r="ED744" s="13" t="n">
        <v>-0.049066</v>
      </c>
      <c r="EE744" s="13" t="n">
        <v>-0.002746</v>
      </c>
      <c r="EF744" s="13" t="n">
        <v>-0.076071</v>
      </c>
      <c r="EG744" s="13" t="n">
        <v>0.038029</v>
      </c>
      <c r="EH744" s="13" t="n">
        <v>0.00642</v>
      </c>
      <c r="EI744" s="13" t="n">
        <v>-0.118368</v>
      </c>
      <c r="EJ744" s="13" t="n">
        <v>0.060375</v>
      </c>
      <c r="EK744" s="13" t="n">
        <v>-0.007672</v>
      </c>
      <c r="EL744" s="13" t="n">
        <v>-0.046204</v>
      </c>
      <c r="EM744" s="13" t="n">
        <v>0.168055</v>
      </c>
      <c r="EN744" s="13" t="n">
        <v>-0.035842</v>
      </c>
      <c r="EO744" s="13" t="n">
        <v>-0.088333</v>
      </c>
      <c r="EP744" s="13" t="n">
        <v>-0.028705</v>
      </c>
      <c r="EQ744" s="13" t="n">
        <v>-0.004111</v>
      </c>
      <c r="ER744" s="13" t="n">
        <v>0.057559</v>
      </c>
      <c r="ES744" s="13" t="n">
        <v>0.065658</v>
      </c>
      <c r="ET744" s="13" t="n">
        <v>-0.078492</v>
      </c>
      <c r="EU744" s="13" t="n">
        <v>-0.071479</v>
      </c>
      <c r="EV744" s="13" t="n">
        <v>-0.083379</v>
      </c>
      <c r="EW744" s="13" t="n">
        <v>0.049842</v>
      </c>
      <c r="EX744" s="13" t="n">
        <v>0.129295</v>
      </c>
      <c r="EY744" s="13" t="n">
        <v>-0.007747</v>
      </c>
      <c r="EZ744" s="13" t="n">
        <v>0.050661</v>
      </c>
      <c r="FA744" s="13" t="n">
        <v>0.031632</v>
      </c>
      <c r="FB744" s="13" t="n">
        <v>-0.072511</v>
      </c>
      <c r="FC744" s="13" t="n">
        <v>0.083515</v>
      </c>
      <c r="FD744" s="13" t="n">
        <v>-0.04613</v>
      </c>
      <c r="FE744" s="13" t="n">
        <v>0.074418</v>
      </c>
      <c r="FF744" s="13" t="n">
        <v>-0.03696</v>
      </c>
      <c r="FG744" s="13" t="n">
        <v>0.005838</v>
      </c>
      <c r="FH744" s="13" t="n">
        <v>-0.006542</v>
      </c>
      <c r="FI744" s="13" t="n">
        <v>0.088662</v>
      </c>
      <c r="FJ744" s="13" t="n">
        <v>0.016914</v>
      </c>
      <c r="FK744" s="13" t="n">
        <v>-0.000135</v>
      </c>
      <c r="FL744" s="13" t="n">
        <v>-0.044578</v>
      </c>
      <c r="FM744" s="13" t="n">
        <v>-0.097047</v>
      </c>
    </row>
    <row r="745" customFormat="false" ht="15" hidden="false" customHeight="false" outlineLevel="0" collapsed="false">
      <c r="B745" s="8" t="str">
        <f aca="false">Deals!B745</f>
        <v>Origin Materials, Inc.</v>
      </c>
      <c r="C745" s="12" t="n">
        <v>1</v>
      </c>
      <c r="D745" s="13" t="n">
        <v>0.164407</v>
      </c>
      <c r="E745" s="13" t="n">
        <v>-0.008734</v>
      </c>
      <c r="F745" s="13" t="n">
        <v>-0.054332</v>
      </c>
      <c r="G745" s="13" t="n">
        <v>0.054348</v>
      </c>
      <c r="H745" s="13" t="n">
        <v>-0.050074</v>
      </c>
      <c r="I745" s="13" t="n">
        <v>-0.187597</v>
      </c>
      <c r="J745" s="13" t="n">
        <v>-0.009542</v>
      </c>
      <c r="K745" s="13" t="n">
        <v>0.267823</v>
      </c>
      <c r="L745" s="13" t="n">
        <v>-0.013678</v>
      </c>
      <c r="M745" s="13" t="n">
        <v>0.090909</v>
      </c>
      <c r="N745" s="13" t="n">
        <v>-0.276836</v>
      </c>
      <c r="O745" s="13" t="n">
        <v>0.148438</v>
      </c>
      <c r="P745" s="13" t="n">
        <v>0.062925</v>
      </c>
      <c r="Q745" s="13" t="n">
        <v>-0.1744</v>
      </c>
      <c r="R745" s="13" t="n">
        <v>0.100775</v>
      </c>
      <c r="S745" s="13" t="n">
        <v>-0.019366</v>
      </c>
      <c r="T745" s="13" t="n">
        <v>-0.172352</v>
      </c>
      <c r="U745" s="13" t="n">
        <v>0.312364</v>
      </c>
      <c r="V745" s="13" t="n">
        <v>-0.206612</v>
      </c>
      <c r="W745" s="13" t="n">
        <v>-0.110417</v>
      </c>
      <c r="X745" s="13" t="n">
        <v>-0.074941</v>
      </c>
      <c r="Y745" s="13" t="n">
        <v>0.070886</v>
      </c>
      <c r="Z745" s="13" t="n">
        <v>0.007092</v>
      </c>
      <c r="AA745" s="13" t="n">
        <v>0.051643</v>
      </c>
      <c r="AB745" s="13" t="n">
        <v>-0.694196</v>
      </c>
      <c r="AC745" s="13" t="n">
        <v>-0.065693</v>
      </c>
      <c r="AD745" s="13" t="n">
        <v>-0.227734</v>
      </c>
      <c r="AE745" s="13" t="n">
        <v>-0.309358</v>
      </c>
      <c r="AF745" s="13" t="n">
        <v>0.224843</v>
      </c>
      <c r="AG745" s="13" t="n">
        <v>-0.294427</v>
      </c>
      <c r="AH745" s="13" t="n">
        <v>0.006102</v>
      </c>
      <c r="AI745" s="13" t="n">
        <v>-0.140836</v>
      </c>
      <c r="AJ745" s="13" t="n">
        <v>0.587255</v>
      </c>
      <c r="AK745" s="13" t="n">
        <v>0.432983</v>
      </c>
      <c r="AL745" s="13" t="n">
        <v>-0.223017</v>
      </c>
      <c r="AM745" s="13" t="n">
        <v>-0.001331</v>
      </c>
      <c r="AN745" s="13" t="n">
        <v>0.755361</v>
      </c>
      <c r="AO745" s="13" t="n">
        <v>-0.025316</v>
      </c>
      <c r="AP745" s="13" t="n">
        <v>-0.097403</v>
      </c>
      <c r="AQ745" s="13" t="n">
        <v>-0.107914</v>
      </c>
      <c r="AR745" s="13" t="n">
        <v>0.032258</v>
      </c>
      <c r="AS745" s="13" t="n">
        <v>-0.269531</v>
      </c>
      <c r="AT745" s="13" t="n">
        <v>-0.022888</v>
      </c>
      <c r="AU745" s="13" t="n">
        <v>-0.273643</v>
      </c>
      <c r="BM745" s="13" t="n">
        <v>0.020545</v>
      </c>
      <c r="BN745" s="13" t="n">
        <v>-0.052806</v>
      </c>
      <c r="BO745" s="13" t="n">
        <v>0.024457</v>
      </c>
      <c r="BP745" s="13" t="n">
        <v>-0.080613</v>
      </c>
      <c r="BQ745" s="13" t="n">
        <v>-0.005266</v>
      </c>
      <c r="BR745" s="13" t="n">
        <v>-0.163775</v>
      </c>
      <c r="BS745" s="13" t="n">
        <v>-0.001611</v>
      </c>
      <c r="BT745" s="13" t="n">
        <v>0.012199</v>
      </c>
      <c r="BU745" s="13" t="n">
        <v>-0.180685</v>
      </c>
      <c r="BV745" s="13" t="n">
        <v>-0.032766</v>
      </c>
      <c r="BW745" s="13" t="n">
        <v>-0.019338</v>
      </c>
      <c r="BX745" s="13" t="n">
        <v>0.128546</v>
      </c>
      <c r="BY745" s="13" t="n">
        <v>0.036743</v>
      </c>
      <c r="BZ745" s="13" t="n">
        <v>-0.088022</v>
      </c>
      <c r="CA745" s="13" t="n">
        <v>0.076143</v>
      </c>
      <c r="CB745" s="13" t="n">
        <v>-0.002315</v>
      </c>
      <c r="CC745" s="13" t="n">
        <v>-0.050589</v>
      </c>
      <c r="CD745" s="13" t="n">
        <v>0.141421</v>
      </c>
      <c r="CE745" s="13" t="n">
        <v>-0.040665</v>
      </c>
      <c r="CF745" s="13" t="n">
        <v>-0.034632</v>
      </c>
      <c r="CG745" s="13" t="n">
        <v>-0.027967</v>
      </c>
      <c r="CH745" s="13" t="n">
        <v>0.012513</v>
      </c>
      <c r="CI745" s="13" t="n">
        <v>0.070349</v>
      </c>
      <c r="CJ745" s="13" t="n">
        <v>0.041532</v>
      </c>
      <c r="CK745" s="13" t="n">
        <v>-0.071954</v>
      </c>
      <c r="CL745" s="13" t="n">
        <v>-0.091371</v>
      </c>
      <c r="CM745" s="13" t="n">
        <v>-0.101457</v>
      </c>
      <c r="CN745" s="13" t="n">
        <v>0.108746</v>
      </c>
      <c r="CO745" s="13" t="n">
        <v>0.122171</v>
      </c>
      <c r="CP745" s="13" t="n">
        <v>-0.039346</v>
      </c>
      <c r="CQ745" s="13" t="n">
        <v>0.094637</v>
      </c>
      <c r="CR745" s="13" t="n">
        <v>0.003944</v>
      </c>
      <c r="CS745" s="13" t="n">
        <v>-0.069152</v>
      </c>
      <c r="CT745" s="13" t="n">
        <v>0.019278</v>
      </c>
      <c r="CU745" s="13" t="n">
        <v>-0.016837</v>
      </c>
      <c r="CV745" s="13" t="n">
        <v>0.075097</v>
      </c>
      <c r="CW745" s="13" t="n">
        <v>0.006764</v>
      </c>
      <c r="CX745" s="13" t="n">
        <v>0.000931</v>
      </c>
      <c r="CY745" s="13" t="n">
        <v>-0.008068</v>
      </c>
      <c r="CZ745" s="13" t="n">
        <v>0.14058</v>
      </c>
      <c r="DA745" s="13" t="n">
        <v>-0.041389</v>
      </c>
      <c r="DB745" s="13" t="n">
        <v>0.005532</v>
      </c>
      <c r="DC745" s="13" t="n">
        <v>-0.084494</v>
      </c>
      <c r="DD745" s="13" t="n">
        <v>-0.082801</v>
      </c>
      <c r="DV745" s="13" t="n">
        <v>0.018217</v>
      </c>
      <c r="DW745" s="13" t="n">
        <v>-0.053317</v>
      </c>
      <c r="DX745" s="13" t="n">
        <v>0.021146</v>
      </c>
      <c r="DY745" s="13" t="n">
        <v>-0.091985</v>
      </c>
      <c r="DZ745" s="13" t="n">
        <v>-0.014805</v>
      </c>
      <c r="EA745" s="13" t="n">
        <v>-0.173369</v>
      </c>
      <c r="EB745" s="13" t="n">
        <v>-0.012789</v>
      </c>
      <c r="EC745" s="13" t="n">
        <v>0.018464</v>
      </c>
      <c r="ED745" s="13" t="n">
        <v>-0.198696</v>
      </c>
      <c r="EE745" s="13" t="n">
        <v>-0.057167</v>
      </c>
      <c r="EF745" s="13" t="n">
        <v>-0.02625</v>
      </c>
      <c r="EG745" s="13" t="n">
        <v>0.129928</v>
      </c>
      <c r="EH745" s="13" t="n">
        <v>0.030138</v>
      </c>
      <c r="EI745" s="13" t="n">
        <v>-0.081445</v>
      </c>
      <c r="EJ745" s="13" t="n">
        <v>0.087294</v>
      </c>
      <c r="EK745" s="13" t="n">
        <v>-0.006501</v>
      </c>
      <c r="EL745" s="13" t="n">
        <v>-0.051629</v>
      </c>
      <c r="EM745" s="13" t="n">
        <v>0.164361</v>
      </c>
      <c r="EN745" s="13" t="n">
        <v>-0.049102</v>
      </c>
      <c r="EO745" s="13" t="n">
        <v>-0.042333</v>
      </c>
      <c r="EP745" s="13" t="n">
        <v>-0.043651</v>
      </c>
      <c r="EQ745" s="13" t="n">
        <v>0.027983</v>
      </c>
      <c r="ER745" s="13" t="n">
        <v>0.075292</v>
      </c>
      <c r="ES745" s="13" t="n">
        <v>0.041174</v>
      </c>
      <c r="ET745" s="13" t="n">
        <v>-0.071456</v>
      </c>
      <c r="EU745" s="13" t="n">
        <v>-0.098155</v>
      </c>
      <c r="EV745" s="13" t="n">
        <v>-0.110132</v>
      </c>
      <c r="EW745" s="13" t="n">
        <v>0.107279</v>
      </c>
      <c r="EX745" s="13" t="n">
        <v>0.142226</v>
      </c>
      <c r="EY745" s="13" t="n">
        <v>-0.046726</v>
      </c>
      <c r="EZ745" s="13" t="n">
        <v>0.099012</v>
      </c>
      <c r="FA745" s="13" t="n">
        <v>-0.006566</v>
      </c>
      <c r="FB745" s="13" t="n">
        <v>-0.088553</v>
      </c>
      <c r="FC745" s="13" t="n">
        <v>0.04379</v>
      </c>
      <c r="FD745" s="13" t="n">
        <v>-0.01381</v>
      </c>
      <c r="FE745" s="13" t="n">
        <v>0.076992</v>
      </c>
      <c r="FF745" s="13" t="n">
        <v>-0.007169</v>
      </c>
      <c r="FG745" s="13" t="n">
        <v>-0.005011</v>
      </c>
      <c r="FH745" s="13" t="n">
        <v>-0.001446</v>
      </c>
      <c r="FI745" s="13" t="n">
        <v>0.13118</v>
      </c>
      <c r="FJ745" s="13" t="n">
        <v>-0.044324</v>
      </c>
      <c r="FK745" s="13" t="n">
        <v>0.027517</v>
      </c>
      <c r="FL745" s="13" t="n">
        <v>-0.087576</v>
      </c>
      <c r="FM745" s="13" t="n">
        <v>-0.080425</v>
      </c>
    </row>
    <row r="746" customFormat="false" ht="15" hidden="false" customHeight="false" outlineLevel="0" collapsed="false">
      <c r="B746" s="8" t="str">
        <f aca="false">Deals!B746</f>
        <v>Adtalem Global Education Inc.</v>
      </c>
      <c r="C746" s="12" t="n">
        <v>1</v>
      </c>
      <c r="D746" s="13" t="n">
        <v>0.021892</v>
      </c>
      <c r="E746" s="13" t="n">
        <v>-0.023274</v>
      </c>
      <c r="F746" s="13" t="n">
        <v>-0.196588</v>
      </c>
      <c r="G746" s="13" t="n">
        <v>-0.003707</v>
      </c>
      <c r="H746" s="13" t="n">
        <v>-0.004736</v>
      </c>
      <c r="I746" s="13" t="n">
        <v>-0.293678</v>
      </c>
      <c r="J746" s="13" t="n">
        <v>0.42974</v>
      </c>
      <c r="K746" s="13" t="n">
        <v>-0.013463</v>
      </c>
      <c r="L746" s="13" t="n">
        <v>0.112931</v>
      </c>
      <c r="M746" s="13" t="n">
        <v>0.102698</v>
      </c>
      <c r="N746" s="13" t="n">
        <v>0.114818</v>
      </c>
      <c r="O746" s="13" t="n">
        <v>-0.0601</v>
      </c>
      <c r="P746" s="13" t="n">
        <v>-0.0329</v>
      </c>
      <c r="Q746" s="13" t="n">
        <v>0.144033</v>
      </c>
      <c r="R746" s="13" t="n">
        <v>-0.002398</v>
      </c>
      <c r="S746" s="13" t="n">
        <v>-0.146635</v>
      </c>
      <c r="T746" s="13" t="n">
        <v>0.075493</v>
      </c>
      <c r="U746" s="13" t="n">
        <v>0.02462</v>
      </c>
      <c r="V746" s="13" t="n">
        <v>-0.012781</v>
      </c>
      <c r="W746" s="13" t="n">
        <v>0.050492</v>
      </c>
      <c r="X746" s="13" t="n">
        <v>0.022923</v>
      </c>
      <c r="Y746" s="13" t="n">
        <v>-0.17253</v>
      </c>
      <c r="Z746" s="13" t="n">
        <v>0.259173</v>
      </c>
      <c r="AA746" s="13" t="n">
        <v>0.014107</v>
      </c>
      <c r="AB746" s="13" t="n">
        <v>-0.022805</v>
      </c>
      <c r="AC746" s="13" t="n">
        <v>0.208868</v>
      </c>
      <c r="AD746" s="13" t="n">
        <v>0.099807</v>
      </c>
      <c r="AE746" s="13" t="n">
        <v>0.034755</v>
      </c>
      <c r="AF746" s="13" t="n">
        <v>-0.143681</v>
      </c>
      <c r="AG746" s="13" t="n">
        <v>-0.019414</v>
      </c>
      <c r="AH746" s="13" t="n">
        <v>0.038384</v>
      </c>
      <c r="AI746" s="13" t="n">
        <v>-0.03463</v>
      </c>
      <c r="AJ746" s="13" t="n">
        <v>0.297662</v>
      </c>
      <c r="AK746" s="13" t="n">
        <v>0.059326</v>
      </c>
      <c r="AL746" s="13" t="n">
        <v>0.149538</v>
      </c>
      <c r="AM746" s="13" t="n">
        <v>-0.034434</v>
      </c>
      <c r="AN746" s="13" t="n">
        <v>-0.003038</v>
      </c>
      <c r="AO746" s="13" t="n">
        <v>0.072072</v>
      </c>
      <c r="AP746" s="13" t="n">
        <v>0.129634</v>
      </c>
      <c r="AQ746" s="13" t="n">
        <v>-0.006126</v>
      </c>
      <c r="AR746" s="13" t="n">
        <v>0.179196</v>
      </c>
      <c r="AS746" s="13" t="n">
        <v>-0.044992</v>
      </c>
      <c r="AT746" s="13" t="n">
        <v>-0.016323</v>
      </c>
      <c r="BM746" s="13" t="n">
        <v>-0.007108</v>
      </c>
      <c r="BN746" s="13" t="n">
        <v>0.049723</v>
      </c>
      <c r="BO746" s="13" t="n">
        <v>-0.026919</v>
      </c>
      <c r="BP746" s="13" t="n">
        <v>0.060643</v>
      </c>
      <c r="BQ746" s="13" t="n">
        <v>-0.05249</v>
      </c>
      <c r="BR746" s="13" t="n">
        <v>0.031228</v>
      </c>
      <c r="BS746" s="13" t="n">
        <v>-0.001624</v>
      </c>
      <c r="BT746" s="13" t="n">
        <v>-0.063465</v>
      </c>
      <c r="BU746" s="13" t="n">
        <v>0.040402</v>
      </c>
      <c r="BV746" s="13" t="n">
        <v>-0.06493</v>
      </c>
      <c r="BW746" s="13" t="n">
        <v>0.098137</v>
      </c>
      <c r="BX746" s="13" t="n">
        <v>-0.038615</v>
      </c>
      <c r="BY746" s="13" t="n">
        <v>-0.094177</v>
      </c>
      <c r="BZ746" s="13" t="n">
        <v>0.1276</v>
      </c>
      <c r="CA746" s="13" t="n">
        <v>0.044059</v>
      </c>
      <c r="CB746" s="13" t="n">
        <v>-0.052868</v>
      </c>
      <c r="CC746" s="13" t="n">
        <v>0.082098</v>
      </c>
      <c r="CD746" s="13" t="n">
        <v>-0.026258</v>
      </c>
      <c r="CE746" s="13" t="n">
        <v>-0.052486</v>
      </c>
      <c r="CF746" s="13" t="n">
        <v>-0.030739</v>
      </c>
      <c r="CG746" s="13" t="n">
        <v>0.020507</v>
      </c>
      <c r="CH746" s="13" t="n">
        <v>0.088055</v>
      </c>
      <c r="CI746" s="13" t="n">
        <v>0.084062</v>
      </c>
      <c r="CJ746" s="13" t="n">
        <v>-0.050354</v>
      </c>
      <c r="CK746" s="13" t="n">
        <v>-0.057355</v>
      </c>
      <c r="CL746" s="13" t="n">
        <v>-0.039185</v>
      </c>
      <c r="CM746" s="13" t="n">
        <v>0.087086</v>
      </c>
      <c r="CN746" s="13" t="n">
        <v>0.133132</v>
      </c>
      <c r="CO746" s="13" t="n">
        <v>-0.049956</v>
      </c>
      <c r="CP746" s="13" t="n">
        <v>0.045055</v>
      </c>
      <c r="CQ746" s="13" t="n">
        <v>0.027131</v>
      </c>
      <c r="CR746" s="13" t="n">
        <v>-0.05644</v>
      </c>
      <c r="CS746" s="13" t="n">
        <v>0.047468</v>
      </c>
      <c r="CT746" s="13" t="n">
        <v>-0.014183</v>
      </c>
      <c r="CU746" s="13" t="n">
        <v>0.120522</v>
      </c>
      <c r="CV746" s="13" t="n">
        <v>-0.02238</v>
      </c>
      <c r="CW746" s="13" t="n">
        <v>-0.004959</v>
      </c>
      <c r="CX746" s="13" t="n">
        <v>-0.004851</v>
      </c>
      <c r="CY746" s="13" t="n">
        <v>0.126278</v>
      </c>
      <c r="CZ746" s="13" t="n">
        <v>-0.088626</v>
      </c>
      <c r="DA746" s="13" t="n">
        <v>0.030713</v>
      </c>
      <c r="DB746" s="13" t="n">
        <v>-0.05651</v>
      </c>
      <c r="DC746" s="13" t="n">
        <v>-0.060607</v>
      </c>
      <c r="DV746" s="13" t="n">
        <v>-0.004066</v>
      </c>
      <c r="DW746" s="13" t="n">
        <v>0.046113</v>
      </c>
      <c r="DX746" s="13" t="n">
        <v>-0.025583</v>
      </c>
      <c r="DY746" s="13" t="n">
        <v>0.065363</v>
      </c>
      <c r="DZ746" s="13" t="n">
        <v>-0.044123</v>
      </c>
      <c r="EA746" s="13" t="n">
        <v>0.027911</v>
      </c>
      <c r="EB746" s="13" t="n">
        <v>0.000467</v>
      </c>
      <c r="EC746" s="13" t="n">
        <v>-0.062672</v>
      </c>
      <c r="ED746" s="13" t="n">
        <v>0.042617</v>
      </c>
      <c r="EE746" s="13" t="n">
        <v>-0.071091</v>
      </c>
      <c r="EF746" s="13" t="n">
        <v>0.098027</v>
      </c>
      <c r="EG746" s="13" t="n">
        <v>-0.03928</v>
      </c>
      <c r="EH746" s="13" t="n">
        <v>-0.095241</v>
      </c>
      <c r="EI746" s="13" t="n">
        <v>0.125444</v>
      </c>
      <c r="EJ746" s="13" t="n">
        <v>0.039659</v>
      </c>
      <c r="EK746" s="13" t="n">
        <v>-0.063255</v>
      </c>
      <c r="EL746" s="13" t="n">
        <v>0.100845</v>
      </c>
      <c r="EM746" s="13" t="n">
        <v>-0.032236</v>
      </c>
      <c r="EN746" s="13" t="n">
        <v>-0.067798</v>
      </c>
      <c r="EO746" s="13" t="n">
        <v>-0.045484</v>
      </c>
      <c r="EP746" s="13" t="n">
        <v>-0.011718</v>
      </c>
      <c r="EQ746" s="13" t="n">
        <v>0.10126</v>
      </c>
      <c r="ER746" s="13" t="n">
        <v>0.083698</v>
      </c>
      <c r="ES746" s="13" t="n">
        <v>-0.052925</v>
      </c>
      <c r="ET746" s="13" t="n">
        <v>-0.059869</v>
      </c>
      <c r="EU746" s="13" t="n">
        <v>-0.042783</v>
      </c>
      <c r="EV746" s="13" t="n">
        <v>0.082297</v>
      </c>
      <c r="EW746" s="13" t="n">
        <v>0.137984</v>
      </c>
      <c r="EX746" s="13" t="n">
        <v>-0.053643</v>
      </c>
      <c r="EY746" s="13" t="n">
        <v>0.044356</v>
      </c>
      <c r="EZ746" s="13" t="n">
        <v>0.031723</v>
      </c>
      <c r="FA746" s="13" t="n">
        <v>-0.061814</v>
      </c>
      <c r="FB746" s="13" t="n">
        <v>0.048244</v>
      </c>
      <c r="FC746" s="13" t="n">
        <v>-0.021929</v>
      </c>
      <c r="FD746" s="13" t="n">
        <v>0.122527</v>
      </c>
      <c r="FE746" s="13" t="n">
        <v>-0.024336</v>
      </c>
      <c r="FF746" s="13" t="n">
        <v>-0.003355</v>
      </c>
      <c r="FG746" s="13" t="n">
        <v>-0.00554</v>
      </c>
      <c r="FH746" s="13" t="n">
        <v>0.128018</v>
      </c>
      <c r="FI746" s="13" t="n">
        <v>-0.086606</v>
      </c>
      <c r="FJ746" s="13" t="n">
        <v>0.026976</v>
      </c>
      <c r="FK746" s="13" t="n">
        <v>-0.065102</v>
      </c>
      <c r="FL746" s="13" t="n">
        <v>-0.05041</v>
      </c>
    </row>
    <row r="747" customFormat="false" ht="15" hidden="false" customHeight="false" outlineLevel="0" collapsed="false">
      <c r="B747" s="8" t="str">
        <f aca="false">Deals!B747</f>
        <v>Carlisle Companies Incorporated</v>
      </c>
      <c r="C747" s="12" t="n">
        <v>1</v>
      </c>
      <c r="D747" s="13" t="n">
        <v>-0.056705</v>
      </c>
      <c r="E747" s="13" t="n">
        <v>0.121384</v>
      </c>
      <c r="F747" s="13" t="n">
        <v>0.01265</v>
      </c>
      <c r="G747" s="13" t="n">
        <v>0.101776</v>
      </c>
      <c r="H747" s="13" t="n">
        <v>-0.099468</v>
      </c>
      <c r="I747" s="13" t="n">
        <v>0.064894</v>
      </c>
      <c r="J747" s="13" t="n">
        <v>0.035889</v>
      </c>
      <c r="K747" s="13" t="n">
        <v>0.054652</v>
      </c>
      <c r="L747" s="13" t="n">
        <v>-0.016926</v>
      </c>
      <c r="M747" s="13" t="n">
        <v>-0.062178</v>
      </c>
      <c r="N747" s="13" t="n">
        <v>0.240937</v>
      </c>
      <c r="O747" s="13" t="n">
        <v>0.001047</v>
      </c>
      <c r="P747" s="13" t="n">
        <v>-0.05158</v>
      </c>
      <c r="Q747" s="13" t="n">
        <v>-0.14839</v>
      </c>
      <c r="R747" s="13" t="n">
        <v>0.104941</v>
      </c>
      <c r="S747" s="13" t="n">
        <v>-0.104367</v>
      </c>
      <c r="T747" s="13" t="n">
        <v>0.064545</v>
      </c>
      <c r="U747" s="13" t="n">
        <v>0.032329</v>
      </c>
      <c r="V747" s="13" t="n">
        <v>-0.124506</v>
      </c>
      <c r="W747" s="13" t="n">
        <v>-0.045207</v>
      </c>
      <c r="X747" s="13" t="n">
        <v>-0.012323</v>
      </c>
      <c r="Y747" s="13" t="n">
        <v>0.207541</v>
      </c>
      <c r="Z747" s="13" t="n">
        <v>0.080575</v>
      </c>
      <c r="AA747" s="13" t="n">
        <v>-0.048088</v>
      </c>
      <c r="AB747" s="13" t="n">
        <v>-0.014295</v>
      </c>
      <c r="AC747" s="13" t="n">
        <v>-0.019941</v>
      </c>
      <c r="AD747" s="13" t="n">
        <v>0.106931</v>
      </c>
      <c r="AE747" s="13" t="n">
        <v>0.11419</v>
      </c>
      <c r="AF747" s="13" t="n">
        <v>0.005857</v>
      </c>
      <c r="AG747" s="13" t="n">
        <v>0.116432</v>
      </c>
      <c r="AH747" s="13" t="n">
        <v>0.119571</v>
      </c>
      <c r="AI747" s="13" t="n">
        <v>-0.009187</v>
      </c>
      <c r="AJ747" s="13" t="n">
        <v>0.079562</v>
      </c>
      <c r="AK747" s="13" t="n">
        <v>-0.03127</v>
      </c>
      <c r="AL747" s="13" t="n">
        <v>0.032995</v>
      </c>
      <c r="AM747" s="13" t="n">
        <v>0.01486</v>
      </c>
      <c r="AN747" s="13" t="n">
        <v>0.061232</v>
      </c>
      <c r="AO747" s="13" t="n">
        <v>-0.06119</v>
      </c>
      <c r="AP747" s="13" t="n">
        <v>0.084006</v>
      </c>
      <c r="AQ747" s="13" t="n">
        <v>-0.19238</v>
      </c>
      <c r="AR747" s="13" t="n">
        <v>0.055905</v>
      </c>
      <c r="AS747" s="13" t="n">
        <v>-0.122477</v>
      </c>
      <c r="AT747" s="13" t="n">
        <v>-0.000763</v>
      </c>
      <c r="BM747" s="13" t="n">
        <v>-0.05048</v>
      </c>
      <c r="BN747" s="13" t="n">
        <v>0.055583</v>
      </c>
      <c r="BO747" s="13" t="n">
        <v>-0.019604</v>
      </c>
      <c r="BP747" s="13" t="n">
        <v>0.058722</v>
      </c>
      <c r="BQ747" s="13" t="n">
        <v>-0.071201</v>
      </c>
      <c r="BR747" s="13" t="n">
        <v>0.004318</v>
      </c>
      <c r="BS747" s="13" t="n">
        <v>0.011975</v>
      </c>
      <c r="BT747" s="13" t="n">
        <v>-0.07864</v>
      </c>
      <c r="BU747" s="13" t="n">
        <v>0.01079</v>
      </c>
      <c r="BV747" s="13" t="n">
        <v>-0.09489</v>
      </c>
      <c r="BW747" s="13" t="n">
        <v>0.108125</v>
      </c>
      <c r="BX747" s="13" t="n">
        <v>-0.032816</v>
      </c>
      <c r="BY747" s="13" t="n">
        <v>-0.097124</v>
      </c>
      <c r="BZ747" s="13" t="n">
        <v>0.079647</v>
      </c>
      <c r="CA747" s="13" t="n">
        <v>0.052705</v>
      </c>
      <c r="CB747" s="13" t="n">
        <v>-0.052121</v>
      </c>
      <c r="CC747" s="13" t="n">
        <v>0.096082</v>
      </c>
      <c r="CD747" s="13" t="n">
        <v>-0.022839</v>
      </c>
      <c r="CE747" s="13" t="n">
        <v>-0.004812</v>
      </c>
      <c r="CF747" s="13" t="n">
        <v>-0.021756</v>
      </c>
      <c r="CG747" s="13" t="n">
        <v>-0.020714</v>
      </c>
      <c r="CH747" s="13" t="n">
        <v>0.092361</v>
      </c>
      <c r="CI747" s="13" t="n">
        <v>0.043147</v>
      </c>
      <c r="CJ747" s="13" t="n">
        <v>-0.023688</v>
      </c>
      <c r="CK747" s="13" t="n">
        <v>-0.045895</v>
      </c>
      <c r="CL747" s="13" t="n">
        <v>-0.058615</v>
      </c>
      <c r="CM747" s="13" t="n">
        <v>0.090922</v>
      </c>
      <c r="CN747" s="13" t="n">
        <v>0.077786</v>
      </c>
      <c r="CO747" s="13" t="n">
        <v>-0.000187</v>
      </c>
      <c r="CP747" s="13" t="n">
        <v>0.080568</v>
      </c>
      <c r="CQ747" s="13" t="n">
        <v>0.046856</v>
      </c>
      <c r="CR747" s="13" t="n">
        <v>-0.06426</v>
      </c>
      <c r="CS747" s="13" t="n">
        <v>0.021786</v>
      </c>
      <c r="CT747" s="13" t="n">
        <v>-0.017629</v>
      </c>
      <c r="CU747" s="13" t="n">
        <v>0.072788</v>
      </c>
      <c r="CV747" s="13" t="n">
        <v>0.020632</v>
      </c>
      <c r="CW747" s="13" t="n">
        <v>0.02273</v>
      </c>
      <c r="CX747" s="13" t="n">
        <v>-0.019377</v>
      </c>
      <c r="CY747" s="13" t="n">
        <v>0.069756</v>
      </c>
      <c r="CZ747" s="13" t="n">
        <v>-0.071455</v>
      </c>
      <c r="DA747" s="13" t="n">
        <v>0.043838</v>
      </c>
      <c r="DB747" s="13" t="n">
        <v>-0.068613</v>
      </c>
      <c r="DC747" s="13" t="n">
        <v>-0.056898</v>
      </c>
      <c r="DV747" s="13" t="n">
        <v>-0.050123</v>
      </c>
      <c r="DW747" s="13" t="n">
        <v>0.053583</v>
      </c>
      <c r="DX747" s="13" t="n">
        <v>-0.022478</v>
      </c>
      <c r="DY747" s="13" t="n">
        <v>0.054778</v>
      </c>
      <c r="DZ747" s="13" t="n">
        <v>-0.066878</v>
      </c>
      <c r="EA747" s="13" t="n">
        <v>0.009682</v>
      </c>
      <c r="EB747" s="13" t="n">
        <v>0.003909</v>
      </c>
      <c r="EC747" s="13" t="n">
        <v>-0.078286</v>
      </c>
      <c r="ED747" s="13" t="n">
        <v>-0.002641</v>
      </c>
      <c r="EE747" s="13" t="n">
        <v>-0.100149</v>
      </c>
      <c r="EF747" s="13" t="n">
        <v>0.112838</v>
      </c>
      <c r="EG747" s="13" t="n">
        <v>-0.035444</v>
      </c>
      <c r="EH747" s="13" t="n">
        <v>-0.097565</v>
      </c>
      <c r="EI747" s="13" t="n">
        <v>0.086619</v>
      </c>
      <c r="EJ747" s="13" t="n">
        <v>0.046762</v>
      </c>
      <c r="EK747" s="13" t="n">
        <v>-0.052223</v>
      </c>
      <c r="EL747" s="13" t="n">
        <v>0.109059</v>
      </c>
      <c r="EM747" s="13" t="n">
        <v>-0.020578</v>
      </c>
      <c r="EN747" s="13" t="n">
        <v>-0.00811</v>
      </c>
      <c r="EO747" s="13" t="n">
        <v>-0.020214</v>
      </c>
      <c r="EP747" s="13" t="n">
        <v>-0.019514</v>
      </c>
      <c r="EQ747" s="13" t="n">
        <v>0.096463</v>
      </c>
      <c r="ER747" s="13" t="n">
        <v>0.043151</v>
      </c>
      <c r="ES747" s="13" t="n">
        <v>-0.018811</v>
      </c>
      <c r="ET747" s="13" t="n">
        <v>-0.050759</v>
      </c>
      <c r="EU747" s="13" t="n">
        <v>-0.061461</v>
      </c>
      <c r="EV747" s="13" t="n">
        <v>0.094023</v>
      </c>
      <c r="EW747" s="13" t="n">
        <v>0.08574</v>
      </c>
      <c r="EX747" s="13" t="n">
        <v>-0.008521</v>
      </c>
      <c r="EY747" s="13" t="n">
        <v>0.06608</v>
      </c>
      <c r="EZ747" s="13" t="n">
        <v>0.040152</v>
      </c>
      <c r="FA747" s="13" t="n">
        <v>-0.066904</v>
      </c>
      <c r="FB747" s="13" t="n">
        <v>0.025327</v>
      </c>
      <c r="FC747" s="13" t="n">
        <v>-0.016463</v>
      </c>
      <c r="FD747" s="13" t="n">
        <v>0.069979</v>
      </c>
      <c r="FE747" s="13" t="n">
        <v>0.025021</v>
      </c>
      <c r="FF747" s="13" t="n">
        <v>0.025244</v>
      </c>
      <c r="FG747" s="13" t="n">
        <v>-0.020004</v>
      </c>
      <c r="FH747" s="13" t="n">
        <v>0.076652</v>
      </c>
      <c r="FI747" s="13" t="n">
        <v>-0.067235</v>
      </c>
      <c r="FJ747" s="13" t="n">
        <v>0.046952</v>
      </c>
      <c r="FK747" s="13" t="n">
        <v>-0.067453</v>
      </c>
      <c r="FL747" s="13" t="n">
        <v>-0.058782</v>
      </c>
    </row>
    <row r="748" customFormat="false" ht="15" hidden="false" customHeight="false" outlineLevel="0" collapsed="false">
      <c r="B748" s="8" t="str">
        <f aca="false">Deals!B748</f>
        <v>Dorman Products, Inc.</v>
      </c>
      <c r="C748" s="12" t="n">
        <v>1</v>
      </c>
      <c r="D748" s="13" t="n">
        <v>0.00863</v>
      </c>
      <c r="E748" s="13" t="n">
        <v>0.102567</v>
      </c>
      <c r="F748" s="13" t="n">
        <v>0.063231</v>
      </c>
      <c r="G748" s="13" t="n">
        <v>0.018292</v>
      </c>
      <c r="H748" s="13" t="n">
        <v>-0.171489</v>
      </c>
      <c r="I748" s="13" t="n">
        <v>-0.002243</v>
      </c>
      <c r="J748" s="13" t="n">
        <v>0.017234</v>
      </c>
      <c r="K748" s="13" t="n">
        <v>0.03883</v>
      </c>
      <c r="L748" s="13" t="n">
        <v>0.023602</v>
      </c>
      <c r="M748" s="13" t="n">
        <v>0.0857</v>
      </c>
      <c r="N748" s="13" t="n">
        <v>-0.078571</v>
      </c>
      <c r="O748" s="13" t="n">
        <v>-0.103274</v>
      </c>
      <c r="P748" s="13" t="n">
        <v>-0.094098</v>
      </c>
      <c r="Q748" s="13" t="n">
        <v>-0.006089</v>
      </c>
      <c r="R748" s="13" t="n">
        <v>0.09826</v>
      </c>
      <c r="S748" s="13" t="n">
        <v>-0.097836</v>
      </c>
      <c r="T748" s="13" t="n">
        <v>0.200198</v>
      </c>
      <c r="U748" s="13" t="n">
        <v>-0.041521</v>
      </c>
      <c r="V748" s="13" t="n">
        <v>-0.072772</v>
      </c>
      <c r="W748" s="13" t="n">
        <v>-0.001159</v>
      </c>
      <c r="X748" s="13" t="n">
        <v>-0.047702</v>
      </c>
      <c r="Y748" s="13" t="n">
        <v>-0.039244</v>
      </c>
      <c r="Z748" s="13" t="n">
        <v>0.074337</v>
      </c>
      <c r="AA748" s="13" t="n">
        <v>-0.025741</v>
      </c>
      <c r="AB748" s="13" t="n">
        <v>-0.081808</v>
      </c>
      <c r="AC748" s="13" t="n">
        <v>-0.17925</v>
      </c>
      <c r="AD748" s="13" t="n">
        <v>0.158572</v>
      </c>
      <c r="AE748" s="13" t="n">
        <v>0.157829</v>
      </c>
      <c r="AF748" s="13" t="n">
        <v>-0.023978</v>
      </c>
      <c r="AG748" s="13" t="n">
        <v>0.157352</v>
      </c>
      <c r="AH748" s="13" t="n">
        <v>0.023031</v>
      </c>
      <c r="AI748" s="13" t="n">
        <v>-0.092748</v>
      </c>
      <c r="AJ748" s="13" t="n">
        <v>0.051687</v>
      </c>
      <c r="AK748" s="13" t="n">
        <v>-0.005328</v>
      </c>
      <c r="AL748" s="13" t="n">
        <v>0.108111</v>
      </c>
      <c r="AM748" s="13" t="n">
        <v>0.118871</v>
      </c>
      <c r="AN748" s="13" t="n">
        <v>-0.002645</v>
      </c>
      <c r="AO748" s="13" t="n">
        <v>0.008045</v>
      </c>
      <c r="AP748" s="13" t="n">
        <v>0.227572</v>
      </c>
      <c r="AQ748" s="13" t="n">
        <v>-0.074511</v>
      </c>
      <c r="AR748" s="13" t="n">
        <v>0.013354</v>
      </c>
      <c r="AS748" s="13" t="n">
        <v>0.001371</v>
      </c>
      <c r="AT748" s="13" t="n">
        <v>-0.083067</v>
      </c>
      <c r="BM748" s="13" t="n">
        <v>-0.039939</v>
      </c>
      <c r="BN748" s="13" t="n">
        <v>0.038484</v>
      </c>
      <c r="BO748" s="13" t="n">
        <v>-0.021291</v>
      </c>
      <c r="BP748" s="13" t="n">
        <v>0.044855</v>
      </c>
      <c r="BQ748" s="13" t="n">
        <v>-0.101419</v>
      </c>
      <c r="BR748" s="13" t="n">
        <v>0.005679</v>
      </c>
      <c r="BS748" s="13" t="n">
        <v>0.008371</v>
      </c>
      <c r="BT748" s="13" t="n">
        <v>-0.076092</v>
      </c>
      <c r="BU748" s="13" t="n">
        <v>0.009316</v>
      </c>
      <c r="BV748" s="13" t="n">
        <v>-0.073263</v>
      </c>
      <c r="BW748" s="13" t="n">
        <v>0.117887</v>
      </c>
      <c r="BX748" s="13" t="n">
        <v>-0.03435</v>
      </c>
      <c r="BY748" s="13" t="n">
        <v>-0.091984</v>
      </c>
      <c r="BZ748" s="13" t="n">
        <v>0.09267</v>
      </c>
      <c r="CA748" s="13" t="n">
        <v>0.054291</v>
      </c>
      <c r="CB748" s="13" t="n">
        <v>-0.075471</v>
      </c>
      <c r="CC748" s="13" t="n">
        <v>0.127305</v>
      </c>
      <c r="CD748" s="13" t="n">
        <v>-0.012527</v>
      </c>
      <c r="CE748" s="13" t="n">
        <v>-0.00927</v>
      </c>
      <c r="CF748" s="13" t="n">
        <v>-0.004757</v>
      </c>
      <c r="CG748" s="13" t="n">
        <v>-0.021191</v>
      </c>
      <c r="CH748" s="13" t="n">
        <v>0.089021</v>
      </c>
      <c r="CI748" s="13" t="n">
        <v>0.032669</v>
      </c>
      <c r="CJ748" s="13" t="n">
        <v>-0.044226</v>
      </c>
      <c r="CK748" s="13" t="n">
        <v>-0.046387</v>
      </c>
      <c r="CL748" s="13" t="n">
        <v>-0.06206</v>
      </c>
      <c r="CM748" s="13" t="n">
        <v>0.074219</v>
      </c>
      <c r="CN748" s="13" t="n">
        <v>0.108568</v>
      </c>
      <c r="CO748" s="13" t="n">
        <v>-0.030991</v>
      </c>
      <c r="CP748" s="13" t="n">
        <v>0.05521</v>
      </c>
      <c r="CQ748" s="13" t="n">
        <v>0.028812</v>
      </c>
      <c r="CR748" s="13" t="n">
        <v>-0.062882</v>
      </c>
      <c r="CS748" s="13" t="n">
        <v>0.051154</v>
      </c>
      <c r="CT748" s="13" t="n">
        <v>-0.00855</v>
      </c>
      <c r="CU748" s="13" t="n">
        <v>0.060491</v>
      </c>
      <c r="CV748" s="13" t="n">
        <v>-0.020629</v>
      </c>
      <c r="CW748" s="13" t="n">
        <v>0.023503</v>
      </c>
      <c r="CX748" s="13" t="n">
        <v>-0.027289</v>
      </c>
      <c r="CY748" s="13" t="n">
        <v>0.111932</v>
      </c>
      <c r="CZ748" s="13" t="n">
        <v>-0.079098</v>
      </c>
      <c r="DA748" s="13" t="n">
        <v>0.028509</v>
      </c>
      <c r="DB748" s="13" t="n">
        <v>-0.049352</v>
      </c>
      <c r="DC748" s="13" t="n">
        <v>-0.068196</v>
      </c>
      <c r="DV748" s="13" t="n">
        <v>-0.038653</v>
      </c>
      <c r="DW748" s="13" t="n">
        <v>0.035353</v>
      </c>
      <c r="DX748" s="13" t="n">
        <v>-0.023202</v>
      </c>
      <c r="DY748" s="13" t="n">
        <v>0.045936</v>
      </c>
      <c r="DZ748" s="13" t="n">
        <v>-0.099006</v>
      </c>
      <c r="EA748" s="13" t="n">
        <v>-0.001334</v>
      </c>
      <c r="EB748" s="13" t="n">
        <v>0.010422</v>
      </c>
      <c r="EC748" s="13" t="n">
        <v>-0.081153</v>
      </c>
      <c r="ED748" s="13" t="n">
        <v>0.007554</v>
      </c>
      <c r="EE748" s="13" t="n">
        <v>-0.063068</v>
      </c>
      <c r="EF748" s="13" t="n">
        <v>0.12091</v>
      </c>
      <c r="EG748" s="13" t="n">
        <v>-0.033799</v>
      </c>
      <c r="EH748" s="13" t="n">
        <v>-0.094081</v>
      </c>
      <c r="EI748" s="13" t="n">
        <v>0.091652</v>
      </c>
      <c r="EJ748" s="13" t="n">
        <v>0.062795</v>
      </c>
      <c r="EK748" s="13" t="n">
        <v>-0.069898</v>
      </c>
      <c r="EL748" s="13" t="n">
        <v>0.136796</v>
      </c>
      <c r="EM748" s="13" t="n">
        <v>-0.019023</v>
      </c>
      <c r="EN748" s="13" t="n">
        <v>-0.011326</v>
      </c>
      <c r="EO748" s="13" t="n">
        <v>-0.003019</v>
      </c>
      <c r="EP748" s="13" t="n">
        <v>-0.022705</v>
      </c>
      <c r="EQ748" s="13" t="n">
        <v>0.084591</v>
      </c>
      <c r="ER748" s="13" t="n">
        <v>0.036865</v>
      </c>
      <c r="ES748" s="13" t="n">
        <v>-0.046647</v>
      </c>
      <c r="ET748" s="13" t="n">
        <v>-0.049839</v>
      </c>
      <c r="EU748" s="13" t="n">
        <v>-0.066086</v>
      </c>
      <c r="EV748" s="13" t="n">
        <v>0.082842</v>
      </c>
      <c r="EW748" s="13" t="n">
        <v>0.115153</v>
      </c>
      <c r="EX748" s="13" t="n">
        <v>-0.037422</v>
      </c>
      <c r="EY748" s="13" t="n">
        <v>0.047999</v>
      </c>
      <c r="EZ748" s="13" t="n">
        <v>0.024713</v>
      </c>
      <c r="FA748" s="13" t="n">
        <v>-0.074428</v>
      </c>
      <c r="FB748" s="13" t="n">
        <v>0.050026</v>
      </c>
      <c r="FC748" s="13" t="n">
        <v>-0.009515</v>
      </c>
      <c r="FD748" s="13" t="n">
        <v>0.060442</v>
      </c>
      <c r="FE748" s="13" t="n">
        <v>-0.020796</v>
      </c>
      <c r="FF748" s="13" t="n">
        <v>0.019958</v>
      </c>
      <c r="FG748" s="13" t="n">
        <v>-0.025874</v>
      </c>
      <c r="FH748" s="13" t="n">
        <v>0.113772</v>
      </c>
      <c r="FI748" s="13" t="n">
        <v>-0.072511</v>
      </c>
      <c r="FJ748" s="13" t="n">
        <v>0.021458</v>
      </c>
      <c r="FK748" s="13" t="n">
        <v>-0.05812</v>
      </c>
      <c r="FL748" s="13" t="n">
        <v>-0.071289</v>
      </c>
    </row>
    <row r="749" customFormat="false" ht="15" hidden="false" customHeight="false" outlineLevel="0" collapsed="false">
      <c r="B749" s="8" t="str">
        <f aca="false">Deals!B749</f>
        <v>Cornerstone Building Brands, Inc.</v>
      </c>
      <c r="C749" s="12" t="n">
        <v>1</v>
      </c>
      <c r="D749" s="13" t="n">
        <v>-0.120939</v>
      </c>
      <c r="E749" s="13" t="n">
        <v>-0.020534</v>
      </c>
      <c r="F749" s="13" t="n">
        <v>0.098532</v>
      </c>
      <c r="G749" s="13" t="n">
        <v>0.109415</v>
      </c>
      <c r="H749" s="13" t="n">
        <v>-0.154243</v>
      </c>
      <c r="I749" s="13" t="n">
        <v>0.496949</v>
      </c>
      <c r="J749" s="13" t="n">
        <v>0.101449</v>
      </c>
      <c r="K749" s="13" t="n">
        <v>0.002878</v>
      </c>
      <c r="L749" s="13" t="n">
        <v>0.00656</v>
      </c>
      <c r="M749" s="13" t="n">
        <v>-0.002444</v>
      </c>
      <c r="N749" s="13" t="n">
        <v>0.135102</v>
      </c>
      <c r="O749" s="13" t="n">
        <v>-0.007929</v>
      </c>
      <c r="P749" s="13" t="n">
        <v>-0.088004</v>
      </c>
      <c r="Q749" s="13" t="n">
        <v>0.092762</v>
      </c>
      <c r="R749" s="13" t="n">
        <v>-0.018141</v>
      </c>
      <c r="S749" s="13" t="n">
        <v>-0.073757</v>
      </c>
      <c r="T749" s="13" t="n">
        <v>0.160132</v>
      </c>
      <c r="U749" s="13" t="n">
        <v>-0.029084</v>
      </c>
      <c r="V749" s="13" t="n">
        <v>-0.030294</v>
      </c>
      <c r="W749" s="13" t="n">
        <v>0.000974</v>
      </c>
      <c r="X749" s="13" t="n">
        <v>0.034374</v>
      </c>
      <c r="Y749" s="13" t="n">
        <v>0.071376</v>
      </c>
      <c r="Z749" s="13" t="n">
        <v>0.055658</v>
      </c>
      <c r="AA749" s="13" t="n">
        <v>-0.070227</v>
      </c>
      <c r="AB749" s="13" t="n">
        <v>-0.055895</v>
      </c>
      <c r="AC749" s="13" t="n">
        <v>-0.076043</v>
      </c>
      <c r="AD749" s="13" t="n">
        <v>0.090818</v>
      </c>
      <c r="AE749" s="13" t="n">
        <v>0.141331</v>
      </c>
      <c r="AF749" s="13" t="n">
        <v>-0.03884</v>
      </c>
      <c r="AG749" s="13" t="n">
        <v>0.062772</v>
      </c>
      <c r="AH749" s="13" t="n">
        <v>0.020685</v>
      </c>
      <c r="AI749" s="13" t="n">
        <v>-0.08132</v>
      </c>
      <c r="AJ749" s="13" t="n">
        <v>0.03247</v>
      </c>
      <c r="AK749" s="13" t="n">
        <v>-0.016085</v>
      </c>
      <c r="AL749" s="13" t="n">
        <v>0.096359</v>
      </c>
      <c r="AM749" s="13" t="n">
        <v>0.002008</v>
      </c>
      <c r="AN749" s="13" t="n">
        <v>0.012156</v>
      </c>
      <c r="AO749" s="13" t="n">
        <v>-0.00881</v>
      </c>
      <c r="AP749" s="13" t="n">
        <v>0.132864</v>
      </c>
      <c r="AQ749" s="13" t="n">
        <v>-0.092084</v>
      </c>
      <c r="AR749" s="13" t="n">
        <v>0.027376</v>
      </c>
      <c r="AS749" s="13" t="n">
        <v>-0.087184</v>
      </c>
      <c r="AT749" s="13" t="n">
        <v>-0.07152</v>
      </c>
      <c r="BM749" s="13" t="n">
        <v>-0.041121</v>
      </c>
      <c r="BN749" s="13" t="n">
        <v>0.023534</v>
      </c>
      <c r="BO749" s="13" t="n">
        <v>-0.034555</v>
      </c>
      <c r="BP749" s="13" t="n">
        <v>0.001539</v>
      </c>
      <c r="BQ749" s="13" t="n">
        <v>-0.116597</v>
      </c>
      <c r="BR749" s="13" t="n">
        <v>0.020508</v>
      </c>
      <c r="BS749" s="13" t="n">
        <v>0.022185</v>
      </c>
      <c r="BT749" s="13" t="n">
        <v>-0.119564</v>
      </c>
      <c r="BU749" s="13" t="n">
        <v>-0.028738</v>
      </c>
      <c r="BV749" s="13" t="n">
        <v>-0.063921</v>
      </c>
      <c r="BW749" s="13" t="n">
        <v>0.135102</v>
      </c>
      <c r="BX749" s="13" t="n">
        <v>-0.007929</v>
      </c>
      <c r="BY749" s="13" t="n">
        <v>-0.088004</v>
      </c>
      <c r="BZ749" s="13" t="n">
        <v>0.092762</v>
      </c>
      <c r="CA749" s="13" t="n">
        <v>-0.018141</v>
      </c>
      <c r="CB749" s="13" t="n">
        <v>-0.073757</v>
      </c>
      <c r="CC749" s="13" t="n">
        <v>0.160132</v>
      </c>
      <c r="CD749" s="13" t="n">
        <v>-0.029084</v>
      </c>
      <c r="CE749" s="13" t="n">
        <v>-0.030294</v>
      </c>
      <c r="CF749" s="13" t="n">
        <v>0.000974</v>
      </c>
      <c r="CG749" s="13" t="n">
        <v>0.034374</v>
      </c>
      <c r="CH749" s="13" t="n">
        <v>0.071376</v>
      </c>
      <c r="CI749" s="13" t="n">
        <v>0.055658</v>
      </c>
      <c r="CJ749" s="13" t="n">
        <v>-0.070227</v>
      </c>
      <c r="CK749" s="13" t="n">
        <v>-0.055895</v>
      </c>
      <c r="CL749" s="13" t="n">
        <v>-0.076043</v>
      </c>
      <c r="CM749" s="13" t="n">
        <v>0.090818</v>
      </c>
      <c r="CN749" s="13" t="n">
        <v>0.141331</v>
      </c>
      <c r="CO749" s="13" t="n">
        <v>-0.03884</v>
      </c>
      <c r="CP749" s="13" t="n">
        <v>0.062772</v>
      </c>
      <c r="CQ749" s="13" t="n">
        <v>0.020685</v>
      </c>
      <c r="CR749" s="13" t="n">
        <v>-0.08132</v>
      </c>
      <c r="CS749" s="13" t="n">
        <v>0.03247</v>
      </c>
      <c r="CT749" s="13" t="n">
        <v>-0.016085</v>
      </c>
      <c r="CU749" s="13" t="n">
        <v>0.096359</v>
      </c>
      <c r="CV749" s="13" t="n">
        <v>0.002008</v>
      </c>
      <c r="CW749" s="13" t="n">
        <v>0.012156</v>
      </c>
      <c r="CX749" s="13" t="n">
        <v>-0.00881</v>
      </c>
      <c r="CY749" s="13" t="n">
        <v>0.132864</v>
      </c>
      <c r="CZ749" s="13" t="n">
        <v>-0.092084</v>
      </c>
      <c r="DA749" s="13" t="n">
        <v>0.027376</v>
      </c>
      <c r="DB749" s="13" t="n">
        <v>-0.087184</v>
      </c>
      <c r="DC749" s="13" t="n">
        <v>-0.07152</v>
      </c>
      <c r="DV749" s="13" t="n">
        <v>-0.040113</v>
      </c>
      <c r="DW749" s="13" t="n">
        <v>0.024885</v>
      </c>
      <c r="DX749" s="13" t="n">
        <v>-0.052054</v>
      </c>
      <c r="DY749" s="13" t="n">
        <v>0.002106</v>
      </c>
      <c r="DZ749" s="13" t="n">
        <v>-0.122474</v>
      </c>
      <c r="EA749" s="13" t="n">
        <v>0.004163</v>
      </c>
      <c r="EB749" s="13" t="n">
        <v>0.029007</v>
      </c>
      <c r="EC749" s="13" t="n">
        <v>-0.150847</v>
      </c>
      <c r="ED749" s="13" t="n">
        <v>-0.038851</v>
      </c>
      <c r="EE749" s="13" t="n">
        <v>-0.043457</v>
      </c>
      <c r="EF749" s="13" t="n">
        <v>0.133239</v>
      </c>
      <c r="EG749" s="13" t="n">
        <v>0.00337</v>
      </c>
      <c r="EH749" s="13" t="n">
        <v>-0.088268</v>
      </c>
      <c r="EI749" s="13" t="n">
        <v>0.09263</v>
      </c>
      <c r="EJ749" s="13" t="n">
        <v>-0.008961</v>
      </c>
      <c r="EK749" s="13" t="n">
        <v>-0.073196</v>
      </c>
      <c r="EL749" s="13" t="n">
        <v>0.179925</v>
      </c>
      <c r="EM749" s="13" t="n">
        <v>-0.037455</v>
      </c>
      <c r="EN749" s="13" t="n">
        <v>-0.045087</v>
      </c>
      <c r="EO749" s="13" t="n">
        <v>-0.007067</v>
      </c>
      <c r="EP749" s="13" t="n">
        <v>0.026671</v>
      </c>
      <c r="EQ749" s="13" t="n">
        <v>0.081708</v>
      </c>
      <c r="ER749" s="13" t="n">
        <v>0.048745</v>
      </c>
      <c r="ES749" s="13" t="n">
        <v>-0.067184</v>
      </c>
      <c r="ET749" s="13" t="n">
        <v>-0.056578</v>
      </c>
      <c r="EU749" s="13" t="n">
        <v>-0.086289</v>
      </c>
      <c r="EV749" s="13" t="n">
        <v>0.096397</v>
      </c>
      <c r="EW749" s="13" t="n">
        <v>0.143956</v>
      </c>
      <c r="EX749" s="13" t="n">
        <v>-0.055801</v>
      </c>
      <c r="EY749" s="13" t="n">
        <v>0.059786</v>
      </c>
      <c r="EZ749" s="13" t="n">
        <v>0.003677</v>
      </c>
      <c r="FA749" s="13" t="n">
        <v>-0.079926</v>
      </c>
      <c r="FB749" s="13" t="n">
        <v>0.024106</v>
      </c>
      <c r="FC749" s="13" t="n">
        <v>-0.027662</v>
      </c>
      <c r="FD749" s="13" t="n">
        <v>0.104449</v>
      </c>
      <c r="FE749" s="13" t="n">
        <v>-0.005668</v>
      </c>
      <c r="FF749" s="13" t="n">
        <v>0.005186</v>
      </c>
      <c r="FG749" s="13" t="n">
        <v>-0.005121</v>
      </c>
      <c r="FH749" s="13" t="n">
        <v>0.118651</v>
      </c>
      <c r="FI749" s="13" t="n">
        <v>-0.083389</v>
      </c>
      <c r="FJ749" s="13" t="n">
        <v>0.025358</v>
      </c>
      <c r="FK749" s="13" t="n">
        <v>-0.082682</v>
      </c>
      <c r="FL749" s="13" t="n">
        <v>-0.0774</v>
      </c>
    </row>
    <row r="750" customFormat="false" ht="15" hidden="false" customHeight="false" outlineLevel="0" collapsed="false">
      <c r="B750" s="8" t="str">
        <f aca="false">Deals!B750</f>
        <v>Illumina, Inc.</v>
      </c>
      <c r="C750" s="12" t="n">
        <v>1</v>
      </c>
      <c r="D750" s="13" t="n">
        <v>-0.112761</v>
      </c>
      <c r="E750" s="13" t="n">
        <v>0.023298</v>
      </c>
      <c r="F750" s="13" t="n">
        <v>-0.119814</v>
      </c>
      <c r="G750" s="13" t="n">
        <v>0.04136</v>
      </c>
      <c r="H750" s="13" t="n">
        <v>-0.083114</v>
      </c>
      <c r="I750" s="13" t="n">
        <v>-0.0637</v>
      </c>
      <c r="J750" s="13" t="n">
        <v>0.06981</v>
      </c>
      <c r="K750" s="13" t="n">
        <v>-0.150973</v>
      </c>
      <c r="L750" s="13" t="n">
        <v>-0.192719</v>
      </c>
      <c r="M750" s="13" t="n">
        <v>-0.230165</v>
      </c>
      <c r="N750" s="13" t="n">
        <v>0.175309</v>
      </c>
      <c r="O750" s="13" t="n">
        <v>-0.069411</v>
      </c>
      <c r="P750" s="13" t="n">
        <v>-0.053809</v>
      </c>
      <c r="Q750" s="13" t="n">
        <v>0.199329</v>
      </c>
      <c r="R750" s="13" t="n">
        <v>-0.046936</v>
      </c>
      <c r="S750" s="13" t="n">
        <v>-0.072817</v>
      </c>
      <c r="T750" s="13" t="n">
        <v>0.059347</v>
      </c>
      <c r="U750" s="13" t="n">
        <v>-0.070028</v>
      </c>
      <c r="V750" s="13" t="n">
        <v>0.16742</v>
      </c>
      <c r="W750" s="13" t="n">
        <v>-0.116061</v>
      </c>
      <c r="X750" s="13" t="n">
        <v>-0.043345</v>
      </c>
      <c r="Y750" s="13" t="n">
        <v>-0.04658</v>
      </c>
      <c r="Z750" s="13" t="n">
        <v>0.024855</v>
      </c>
      <c r="AA750" s="13" t="n">
        <v>-0.140151</v>
      </c>
      <c r="AB750" s="13" t="n">
        <v>-0.169108</v>
      </c>
      <c r="AC750" s="13" t="n">
        <v>-0.202943</v>
      </c>
      <c r="AD750" s="13" t="n">
        <v>-0.068269</v>
      </c>
      <c r="AE750" s="13" t="n">
        <v>0.365768</v>
      </c>
      <c r="AF750" s="13" t="n">
        <v>0.027076</v>
      </c>
      <c r="AG750" s="13" t="n">
        <v>-0.022236</v>
      </c>
      <c r="AH750" s="13" t="n">
        <v>-0.01795</v>
      </c>
      <c r="AI750" s="13" t="n">
        <v>-0.103918</v>
      </c>
      <c r="AJ750" s="13" t="n">
        <v>-0.15254</v>
      </c>
      <c r="AK750" s="13" t="n">
        <v>0.000959</v>
      </c>
      <c r="AL750" s="13" t="n">
        <v>0.174555</v>
      </c>
      <c r="AM750" s="13" t="n">
        <v>0.071778</v>
      </c>
      <c r="AN750" s="13" t="n">
        <v>-0.007534</v>
      </c>
      <c r="AO750" s="13" t="n">
        <v>0.105283</v>
      </c>
      <c r="AP750" s="13" t="n">
        <v>6.9E-005</v>
      </c>
      <c r="AQ750" s="13" t="n">
        <v>-0.07298</v>
      </c>
      <c r="AR750" s="13" t="n">
        <v>-0.00666</v>
      </c>
      <c r="AS750" s="13" t="n">
        <v>-0.331475</v>
      </c>
      <c r="AT750" s="13" t="n">
        <v>-0.105927</v>
      </c>
      <c r="BM750" s="13" t="n">
        <v>-0.052802</v>
      </c>
      <c r="BN750" s="13" t="n">
        <v>0.089956</v>
      </c>
      <c r="BO750" s="13" t="n">
        <v>0.012325</v>
      </c>
      <c r="BP750" s="13" t="n">
        <v>0.021218</v>
      </c>
      <c r="BQ750" s="13" t="n">
        <v>-0.077613</v>
      </c>
      <c r="BR750" s="13" t="n">
        <v>-0.033277</v>
      </c>
      <c r="BS750" s="13" t="n">
        <v>0.048718</v>
      </c>
      <c r="BT750" s="13" t="n">
        <v>-0.10863</v>
      </c>
      <c r="BU750" s="13" t="n">
        <v>-0.030079</v>
      </c>
      <c r="BV750" s="13" t="n">
        <v>-0.078069</v>
      </c>
      <c r="BW750" s="13" t="n">
        <v>0.127169</v>
      </c>
      <c r="BX750" s="13" t="n">
        <v>-0.053498</v>
      </c>
      <c r="BY750" s="13" t="n">
        <v>-0.100388</v>
      </c>
      <c r="BZ750" s="13" t="n">
        <v>0.052883</v>
      </c>
      <c r="CA750" s="13" t="n">
        <v>0.047454</v>
      </c>
      <c r="CB750" s="13" t="n">
        <v>-0.082033</v>
      </c>
      <c r="CC750" s="13" t="n">
        <v>0.087217</v>
      </c>
      <c r="CD750" s="13" t="n">
        <v>-0.01317</v>
      </c>
      <c r="CE750" s="13" t="n">
        <v>0.081256</v>
      </c>
      <c r="CF750" s="13" t="n">
        <v>0.01129</v>
      </c>
      <c r="CG750" s="13" t="n">
        <v>0.054991</v>
      </c>
      <c r="CH750" s="13" t="n">
        <v>0.072447</v>
      </c>
      <c r="CI750" s="13" t="n">
        <v>0.023838</v>
      </c>
      <c r="CJ750" s="13" t="n">
        <v>-0.008326</v>
      </c>
      <c r="CK750" s="13" t="n">
        <v>-0.05542</v>
      </c>
      <c r="CL750" s="13" t="n">
        <v>-0.009954</v>
      </c>
      <c r="CM750" s="13" t="n">
        <v>0.098907</v>
      </c>
      <c r="CN750" s="13" t="n">
        <v>0.037524</v>
      </c>
      <c r="CO750" s="13" t="n">
        <v>0.022668</v>
      </c>
      <c r="CP750" s="13" t="n">
        <v>0.060191</v>
      </c>
      <c r="CQ750" s="13" t="n">
        <v>0.016533</v>
      </c>
      <c r="CR750" s="13" t="n">
        <v>-0.040193</v>
      </c>
      <c r="CS750" s="13" t="n">
        <v>0.059598</v>
      </c>
      <c r="CT750" s="13" t="n">
        <v>0.061092</v>
      </c>
      <c r="CU750" s="13" t="n">
        <v>-0.008513</v>
      </c>
      <c r="CV750" s="13" t="n">
        <v>0.021543</v>
      </c>
      <c r="CW750" s="13" t="n">
        <v>0.024194</v>
      </c>
      <c r="CX750" s="13" t="n">
        <v>-0.007924</v>
      </c>
      <c r="CY750" s="13" t="n">
        <v>0.063182</v>
      </c>
      <c r="CZ750" s="13" t="n">
        <v>0.003266</v>
      </c>
      <c r="DA750" s="13" t="n">
        <v>0.014885</v>
      </c>
      <c r="DB750" s="13" t="n">
        <v>-0.031109</v>
      </c>
      <c r="DC750" s="13" t="n">
        <v>-0.076633</v>
      </c>
      <c r="DV750" s="13" t="n">
        <v>-0.051931</v>
      </c>
      <c r="DW750" s="13" t="n">
        <v>0.076494</v>
      </c>
      <c r="DX750" s="13" t="n">
        <v>-0.023675</v>
      </c>
      <c r="DY750" s="13" t="n">
        <v>0.027244</v>
      </c>
      <c r="DZ750" s="13" t="n">
        <v>-0.105932</v>
      </c>
      <c r="EA750" s="13" t="n">
        <v>-0.028087</v>
      </c>
      <c r="EB750" s="13" t="n">
        <v>0.024591</v>
      </c>
      <c r="EC750" s="13" t="n">
        <v>-0.102794</v>
      </c>
      <c r="ED750" s="13" t="n">
        <v>-0.042047</v>
      </c>
      <c r="EE750" s="13" t="n">
        <v>-0.081421</v>
      </c>
      <c r="EF750" s="13" t="n">
        <v>0.115932</v>
      </c>
      <c r="EG750" s="13" t="n">
        <v>-0.040409</v>
      </c>
      <c r="EH750" s="13" t="n">
        <v>-0.09131</v>
      </c>
      <c r="EI750" s="13" t="n">
        <v>0.077555</v>
      </c>
      <c r="EJ750" s="13" t="n">
        <v>0.068696</v>
      </c>
      <c r="EK750" s="13" t="n">
        <v>-0.064949</v>
      </c>
      <c r="EL750" s="13" t="n">
        <v>0.083649</v>
      </c>
      <c r="EM750" s="13" t="n">
        <v>-0.013406</v>
      </c>
      <c r="EN750" s="13" t="n">
        <v>0.044705</v>
      </c>
      <c r="EO750" s="13" t="n">
        <v>-0.010179</v>
      </c>
      <c r="EP750" s="13" t="n">
        <v>0.017315</v>
      </c>
      <c r="EQ750" s="13" t="n">
        <v>0.073915</v>
      </c>
      <c r="ER750" s="13" t="n">
        <v>0.027187</v>
      </c>
      <c r="ES750" s="13" t="n">
        <v>-0.023523</v>
      </c>
      <c r="ET750" s="13" t="n">
        <v>-0.051409</v>
      </c>
      <c r="EU750" s="13" t="n">
        <v>-0.03327</v>
      </c>
      <c r="EV750" s="13" t="n">
        <v>0.105435</v>
      </c>
      <c r="EW750" s="13" t="n">
        <v>0.064066</v>
      </c>
      <c r="EX750" s="13" t="n">
        <v>0.005583</v>
      </c>
      <c r="EY750" s="13" t="n">
        <v>0.053753</v>
      </c>
      <c r="EZ750" s="13" t="n">
        <v>0.021634</v>
      </c>
      <c r="FA750" s="13" t="n">
        <v>-0.048148</v>
      </c>
      <c r="FB750" s="13" t="n">
        <v>0.010258</v>
      </c>
      <c r="FC750" s="13" t="n">
        <v>0.019325</v>
      </c>
      <c r="FD750" s="13" t="n">
        <v>0.000127</v>
      </c>
      <c r="FE750" s="13" t="n">
        <v>0.029717</v>
      </c>
      <c r="FF750" s="13" t="n">
        <v>0.023121</v>
      </c>
      <c r="FG750" s="13" t="n">
        <v>-0.009897</v>
      </c>
      <c r="FH750" s="13" t="n">
        <v>0.082276</v>
      </c>
      <c r="FI750" s="13" t="n">
        <v>-0.042846</v>
      </c>
      <c r="FJ750" s="13" t="n">
        <v>0.045785</v>
      </c>
      <c r="FK750" s="13" t="n">
        <v>-0.023907</v>
      </c>
      <c r="FL750" s="13" t="n">
        <v>-0.062674</v>
      </c>
    </row>
    <row r="751" customFormat="false" ht="15" hidden="false" customHeight="false" outlineLevel="0" collapsed="false">
      <c r="B751" s="8" t="str">
        <f aca="false">Deals!B751</f>
        <v>Huntington Ingalls Industries, Inc.</v>
      </c>
      <c r="C751" s="12" t="n">
        <v>1</v>
      </c>
      <c r="D751" s="13" t="n">
        <v>-0.054415</v>
      </c>
      <c r="E751" s="13" t="n">
        <v>0.050088</v>
      </c>
      <c r="F751" s="13" t="n">
        <v>-0.118581</v>
      </c>
      <c r="G751" s="13" t="n">
        <v>0.051997</v>
      </c>
      <c r="H751" s="13" t="n">
        <v>0.002463</v>
      </c>
      <c r="I751" s="13" t="n">
        <v>0.098184</v>
      </c>
      <c r="J751" s="13" t="n">
        <v>-0.024266</v>
      </c>
      <c r="K751" s="13" t="n">
        <v>0.066687</v>
      </c>
      <c r="L751" s="13" t="n">
        <v>-0.005171</v>
      </c>
      <c r="M751" s="13" t="n">
        <v>0.034971</v>
      </c>
      <c r="N751" s="13" t="n">
        <v>-0.004499</v>
      </c>
      <c r="O751" s="13" t="n">
        <v>0.067331</v>
      </c>
      <c r="P751" s="13" t="n">
        <v>-0.038044</v>
      </c>
      <c r="Q751" s="13" t="n">
        <v>0.160587</v>
      </c>
      <c r="R751" s="13" t="n">
        <v>-0.092854</v>
      </c>
      <c r="S751" s="13" t="n">
        <v>-0.005518</v>
      </c>
      <c r="T751" s="13" t="n">
        <v>-0.043957</v>
      </c>
      <c r="U751" s="13" t="n">
        <v>-0.018591</v>
      </c>
      <c r="V751" s="13" t="n">
        <v>-0.038011</v>
      </c>
      <c r="W751" s="13" t="n">
        <v>-0.025891</v>
      </c>
      <c r="X751" s="13" t="n">
        <v>0.00476</v>
      </c>
      <c r="Y751" s="13" t="n">
        <v>0.130202</v>
      </c>
      <c r="Z751" s="13" t="n">
        <v>0.009095</v>
      </c>
      <c r="AA751" s="13" t="n">
        <v>-0.035312</v>
      </c>
      <c r="AB751" s="13" t="n">
        <v>-0.071442</v>
      </c>
      <c r="AC751" s="13" t="n">
        <v>0.074494</v>
      </c>
      <c r="AD751" s="13" t="n">
        <v>0.08416</v>
      </c>
      <c r="AE751" s="13" t="n">
        <v>0.095435</v>
      </c>
      <c r="AF751" s="13" t="n">
        <v>-0.002773</v>
      </c>
      <c r="AG751" s="13" t="n">
        <v>0.131315</v>
      </c>
      <c r="AH751" s="13" t="n">
        <v>-0.000514</v>
      </c>
      <c r="AI751" s="13" t="n">
        <v>-0.049885</v>
      </c>
      <c r="AJ751" s="13" t="n">
        <v>-0.081356</v>
      </c>
      <c r="AK751" s="13" t="n">
        <v>-0.026748</v>
      </c>
      <c r="AL751" s="13" t="n">
        <v>0.136605</v>
      </c>
      <c r="AM751" s="13" t="n">
        <v>0.014608</v>
      </c>
      <c r="AN751" s="13" t="n">
        <v>-0.065035</v>
      </c>
      <c r="AO751" s="13" t="n">
        <v>-0.300401</v>
      </c>
      <c r="AP751" s="13" t="n">
        <v>0.077368</v>
      </c>
      <c r="AQ751" s="13" t="n">
        <v>-0.04522</v>
      </c>
      <c r="AR751" s="13" t="n">
        <v>0.043869</v>
      </c>
      <c r="AS751" s="13" t="n">
        <v>-0.103062</v>
      </c>
      <c r="AT751" s="13" t="n">
        <v>0.162091</v>
      </c>
      <c r="BM751" s="13" t="n">
        <v>-0.05048</v>
      </c>
      <c r="BN751" s="13" t="n">
        <v>0.055583</v>
      </c>
      <c r="BO751" s="13" t="n">
        <v>-0.019604</v>
      </c>
      <c r="BP751" s="13" t="n">
        <v>0.058722</v>
      </c>
      <c r="BQ751" s="13" t="n">
        <v>-0.071201</v>
      </c>
      <c r="BR751" s="13" t="n">
        <v>0.004318</v>
      </c>
      <c r="BS751" s="13" t="n">
        <v>0.011975</v>
      </c>
      <c r="BT751" s="13" t="n">
        <v>-0.07864</v>
      </c>
      <c r="BU751" s="13" t="n">
        <v>0.01079</v>
      </c>
      <c r="BV751" s="13" t="n">
        <v>-0.09489</v>
      </c>
      <c r="BW751" s="13" t="n">
        <v>0.108125</v>
      </c>
      <c r="BX751" s="13" t="n">
        <v>-0.032816</v>
      </c>
      <c r="BY751" s="13" t="n">
        <v>-0.097124</v>
      </c>
      <c r="BZ751" s="13" t="n">
        <v>0.079647</v>
      </c>
      <c r="CA751" s="13" t="n">
        <v>0.052705</v>
      </c>
      <c r="CB751" s="13" t="n">
        <v>-0.052121</v>
      </c>
      <c r="CC751" s="13" t="n">
        <v>0.096082</v>
      </c>
      <c r="CD751" s="13" t="n">
        <v>-0.022839</v>
      </c>
      <c r="CE751" s="13" t="n">
        <v>-0.004812</v>
      </c>
      <c r="CF751" s="13" t="n">
        <v>-0.021756</v>
      </c>
      <c r="CG751" s="13" t="n">
        <v>-0.020714</v>
      </c>
      <c r="CH751" s="13" t="n">
        <v>0.092361</v>
      </c>
      <c r="CI751" s="13" t="n">
        <v>0.043147</v>
      </c>
      <c r="CJ751" s="13" t="n">
        <v>-0.023688</v>
      </c>
      <c r="CK751" s="13" t="n">
        <v>-0.045895</v>
      </c>
      <c r="CL751" s="13" t="n">
        <v>-0.058615</v>
      </c>
      <c r="CM751" s="13" t="n">
        <v>0.090922</v>
      </c>
      <c r="CN751" s="13" t="n">
        <v>0.077786</v>
      </c>
      <c r="CO751" s="13" t="n">
        <v>-0.000187</v>
      </c>
      <c r="CP751" s="13" t="n">
        <v>0.080568</v>
      </c>
      <c r="CQ751" s="13" t="n">
        <v>0.046856</v>
      </c>
      <c r="CR751" s="13" t="n">
        <v>-0.06426</v>
      </c>
      <c r="CS751" s="13" t="n">
        <v>0.021786</v>
      </c>
      <c r="CT751" s="13" t="n">
        <v>-0.017629</v>
      </c>
      <c r="CU751" s="13" t="n">
        <v>0.072788</v>
      </c>
      <c r="CV751" s="13" t="n">
        <v>0.020632</v>
      </c>
      <c r="CW751" s="13" t="n">
        <v>0.02273</v>
      </c>
      <c r="CX751" s="13" t="n">
        <v>-0.019377</v>
      </c>
      <c r="CY751" s="13" t="n">
        <v>0.069756</v>
      </c>
      <c r="CZ751" s="13" t="n">
        <v>-0.071455</v>
      </c>
      <c r="DA751" s="13" t="n">
        <v>0.043838</v>
      </c>
      <c r="DB751" s="13" t="n">
        <v>-0.068613</v>
      </c>
      <c r="DC751" s="13" t="n">
        <v>-0.056898</v>
      </c>
      <c r="DV751" s="13" t="n">
        <v>-0.050123</v>
      </c>
      <c r="DW751" s="13" t="n">
        <v>0.053583</v>
      </c>
      <c r="DX751" s="13" t="n">
        <v>-0.022478</v>
      </c>
      <c r="DY751" s="13" t="n">
        <v>0.054778</v>
      </c>
      <c r="DZ751" s="13" t="n">
        <v>-0.066878</v>
      </c>
      <c r="EA751" s="13" t="n">
        <v>0.009682</v>
      </c>
      <c r="EB751" s="13" t="n">
        <v>0.003909</v>
      </c>
      <c r="EC751" s="13" t="n">
        <v>-0.078286</v>
      </c>
      <c r="ED751" s="13" t="n">
        <v>-0.002641</v>
      </c>
      <c r="EE751" s="13" t="n">
        <v>-0.100149</v>
      </c>
      <c r="EF751" s="13" t="n">
        <v>0.112838</v>
      </c>
      <c r="EG751" s="13" t="n">
        <v>-0.035444</v>
      </c>
      <c r="EH751" s="13" t="n">
        <v>-0.097565</v>
      </c>
      <c r="EI751" s="13" t="n">
        <v>0.086619</v>
      </c>
      <c r="EJ751" s="13" t="n">
        <v>0.046762</v>
      </c>
      <c r="EK751" s="13" t="n">
        <v>-0.052223</v>
      </c>
      <c r="EL751" s="13" t="n">
        <v>0.109059</v>
      </c>
      <c r="EM751" s="13" t="n">
        <v>-0.020578</v>
      </c>
      <c r="EN751" s="13" t="n">
        <v>-0.00811</v>
      </c>
      <c r="EO751" s="13" t="n">
        <v>-0.020214</v>
      </c>
      <c r="EP751" s="13" t="n">
        <v>-0.019514</v>
      </c>
      <c r="EQ751" s="13" t="n">
        <v>0.096463</v>
      </c>
      <c r="ER751" s="13" t="n">
        <v>0.043151</v>
      </c>
      <c r="ES751" s="13" t="n">
        <v>-0.018811</v>
      </c>
      <c r="ET751" s="13" t="n">
        <v>-0.050759</v>
      </c>
      <c r="EU751" s="13" t="n">
        <v>-0.061461</v>
      </c>
      <c r="EV751" s="13" t="n">
        <v>0.094023</v>
      </c>
      <c r="EW751" s="13" t="n">
        <v>0.08574</v>
      </c>
      <c r="EX751" s="13" t="n">
        <v>-0.008521</v>
      </c>
      <c r="EY751" s="13" t="n">
        <v>0.06608</v>
      </c>
      <c r="EZ751" s="13" t="n">
        <v>0.040152</v>
      </c>
      <c r="FA751" s="13" t="n">
        <v>-0.066904</v>
      </c>
      <c r="FB751" s="13" t="n">
        <v>0.025327</v>
      </c>
      <c r="FC751" s="13" t="n">
        <v>-0.016463</v>
      </c>
      <c r="FD751" s="13" t="n">
        <v>0.069979</v>
      </c>
      <c r="FE751" s="13" t="n">
        <v>0.025021</v>
      </c>
      <c r="FF751" s="13" t="n">
        <v>0.025244</v>
      </c>
      <c r="FG751" s="13" t="n">
        <v>-0.020004</v>
      </c>
      <c r="FH751" s="13" t="n">
        <v>0.076652</v>
      </c>
      <c r="FI751" s="13" t="n">
        <v>-0.067235</v>
      </c>
      <c r="FJ751" s="13" t="n">
        <v>0.046952</v>
      </c>
      <c r="FK751" s="13" t="n">
        <v>-0.067453</v>
      </c>
      <c r="FL751" s="13" t="n">
        <v>-0.058782</v>
      </c>
    </row>
    <row r="752" customFormat="false" ht="15" hidden="false" customHeight="false" outlineLevel="0" collapsed="false">
      <c r="B752" s="8" t="str">
        <f aca="false">Deals!B752</f>
        <v>Crossamerica Partners Lp</v>
      </c>
      <c r="C752" s="12" t="n">
        <v>1</v>
      </c>
      <c r="D752" s="13" t="n">
        <v>0.055732</v>
      </c>
      <c r="E752" s="13" t="n">
        <v>0.124183</v>
      </c>
      <c r="F752" s="13" t="n">
        <v>-0.08788</v>
      </c>
      <c r="G752" s="13" t="n">
        <v>-0.040765</v>
      </c>
      <c r="H752" s="13" t="n">
        <v>0.170514</v>
      </c>
      <c r="I752" s="13" t="n">
        <v>-0.074182</v>
      </c>
      <c r="J752" s="13" t="n">
        <v>0.083458</v>
      </c>
      <c r="K752" s="13" t="n">
        <v>-0.045851</v>
      </c>
      <c r="L752" s="13" t="n">
        <v>0.104517</v>
      </c>
      <c r="M752" s="13" t="n">
        <v>-0.098397</v>
      </c>
      <c r="N752" s="13" t="n">
        <v>0.097284</v>
      </c>
      <c r="O752" s="13" t="n">
        <v>-0.035779</v>
      </c>
      <c r="P752" s="13" t="n">
        <v>-0.105742</v>
      </c>
      <c r="Q752" s="13" t="n">
        <v>0.044409</v>
      </c>
      <c r="R752" s="13" t="n">
        <v>0.051998</v>
      </c>
      <c r="S752" s="13" t="n">
        <v>-0.008996</v>
      </c>
      <c r="T752" s="13" t="n">
        <v>0.13767</v>
      </c>
      <c r="U752" s="13" t="n">
        <v>-0.025488</v>
      </c>
      <c r="V752" s="13" t="n">
        <v>0.001398</v>
      </c>
      <c r="W752" s="13" t="n">
        <v>-0.005119</v>
      </c>
      <c r="X752" s="13" t="n">
        <v>-0.126052</v>
      </c>
      <c r="Y752" s="13" t="n">
        <v>0.084802</v>
      </c>
      <c r="Z752" s="13" t="n">
        <v>0.040102</v>
      </c>
      <c r="AA752" s="13" t="n">
        <v>-0.021718</v>
      </c>
      <c r="AB752" s="13" t="n">
        <v>0.111168</v>
      </c>
      <c r="AC752" s="13" t="n">
        <v>0.049331</v>
      </c>
      <c r="AD752" s="13" t="n">
        <v>0.065685</v>
      </c>
      <c r="AE752" s="13" t="n">
        <v>-0.039191</v>
      </c>
      <c r="AF752" s="13" t="n">
        <v>0.03114</v>
      </c>
      <c r="AG752" s="13" t="n">
        <v>-0.088473</v>
      </c>
      <c r="AH752" s="13" t="n">
        <v>0.063462</v>
      </c>
      <c r="AI752" s="13" t="n">
        <v>0.009215</v>
      </c>
      <c r="AJ752" s="13" t="n">
        <v>-0.09587</v>
      </c>
      <c r="AK752" s="13" t="n">
        <v>-0.02072</v>
      </c>
      <c r="AL752" s="13" t="n">
        <v>0.022166</v>
      </c>
      <c r="AM752" s="13" t="n">
        <v>-0.005175</v>
      </c>
      <c r="AN752" s="13" t="n">
        <v>0.053917</v>
      </c>
      <c r="AO752" s="13" t="n">
        <v>0.029923</v>
      </c>
      <c r="AP752" s="13" t="n">
        <v>-0.007732</v>
      </c>
      <c r="AQ752" s="13" t="n">
        <v>0.065375</v>
      </c>
      <c r="AR752" s="13" t="n">
        <v>0.058182</v>
      </c>
      <c r="AS752" s="13" t="n">
        <v>0.019974</v>
      </c>
      <c r="AT752" s="13" t="n">
        <v>0.05814</v>
      </c>
      <c r="BM752" s="13" t="n">
        <v>-0.036639</v>
      </c>
      <c r="BN752" s="13" t="n">
        <v>0.012365</v>
      </c>
      <c r="BO752" s="13" t="n">
        <v>-0.039551</v>
      </c>
      <c r="BP752" s="13" t="n">
        <v>0.022606</v>
      </c>
      <c r="BQ752" s="13" t="n">
        <v>-0.101461</v>
      </c>
      <c r="BR752" s="13" t="n">
        <v>0.008251</v>
      </c>
      <c r="BS752" s="13" t="n">
        <v>0.005535</v>
      </c>
      <c r="BT752" s="13" t="n">
        <v>-0.100427</v>
      </c>
      <c r="BU752" s="13" t="n">
        <v>-0.009566</v>
      </c>
      <c r="BV752" s="13" t="n">
        <v>-0.039563</v>
      </c>
      <c r="BW752" s="13" t="n">
        <v>0.078731</v>
      </c>
      <c r="BX752" s="13" t="n">
        <v>0.007907</v>
      </c>
      <c r="BY752" s="13" t="n">
        <v>-0.073666</v>
      </c>
      <c r="BZ752" s="13" t="n">
        <v>0.089828</v>
      </c>
      <c r="CA752" s="13" t="n">
        <v>0.005661</v>
      </c>
      <c r="CB752" s="13" t="n">
        <v>-0.051979</v>
      </c>
      <c r="CC752" s="13" t="n">
        <v>0.137687</v>
      </c>
      <c r="CD752" s="13" t="n">
        <v>-0.037377</v>
      </c>
      <c r="CE752" s="13" t="n">
        <v>-0.070433</v>
      </c>
      <c r="CF752" s="13" t="n">
        <v>-0.013914</v>
      </c>
      <c r="CG752" s="13" t="n">
        <v>0.032692</v>
      </c>
      <c r="CH752" s="13" t="n">
        <v>0.055486</v>
      </c>
      <c r="CI752" s="13" t="n">
        <v>0.039656</v>
      </c>
      <c r="CJ752" s="13" t="n">
        <v>-0.104754</v>
      </c>
      <c r="CK752" s="13" t="n">
        <v>-0.065225</v>
      </c>
      <c r="CL752" s="13" t="n">
        <v>-0.07957</v>
      </c>
      <c r="CM752" s="13" t="n">
        <v>0.107235</v>
      </c>
      <c r="CN752" s="13" t="n">
        <v>0.146642</v>
      </c>
      <c r="CO752" s="13" t="n">
        <v>-0.03506</v>
      </c>
      <c r="CP752" s="13" t="n">
        <v>0.117399</v>
      </c>
      <c r="CQ752" s="13" t="n">
        <v>0.008684</v>
      </c>
      <c r="CR752" s="13" t="n">
        <v>-0.07102</v>
      </c>
      <c r="CS752" s="13" t="n">
        <v>0.045414</v>
      </c>
      <c r="CT752" s="13" t="n">
        <v>-0.055948</v>
      </c>
      <c r="CU752" s="13" t="n">
        <v>0.143277</v>
      </c>
      <c r="CV752" s="13" t="n">
        <v>-0.025141</v>
      </c>
      <c r="CW752" s="13" t="n">
        <v>-0.014124</v>
      </c>
      <c r="CX752" s="13" t="n">
        <v>-0.006188</v>
      </c>
      <c r="CY752" s="13" t="n">
        <v>0.094269</v>
      </c>
      <c r="CZ752" s="13" t="n">
        <v>-0.072125</v>
      </c>
      <c r="DA752" s="13" t="n">
        <v>0.009544</v>
      </c>
      <c r="DB752" s="13" t="n">
        <v>-0.068984</v>
      </c>
      <c r="DC752" s="13" t="n">
        <v>-0.089412</v>
      </c>
      <c r="DV752" s="13" t="n">
        <v>-0.047</v>
      </c>
      <c r="DW752" s="13" t="n">
        <v>-0.012191</v>
      </c>
      <c r="DX752" s="13" t="n">
        <v>-0.05156</v>
      </c>
      <c r="DY752" s="13" t="n">
        <v>-0.025657</v>
      </c>
      <c r="DZ752" s="13" t="n">
        <v>-0.103698</v>
      </c>
      <c r="EA752" s="13" t="n">
        <v>-0.011993</v>
      </c>
      <c r="EB752" s="13" t="n">
        <v>0.028031</v>
      </c>
      <c r="EC752" s="13" t="n">
        <v>-0.14847</v>
      </c>
      <c r="ED752" s="13" t="n">
        <v>-0.024898</v>
      </c>
      <c r="EE752" s="13" t="n">
        <v>-0.045521</v>
      </c>
      <c r="EF752" s="13" t="n">
        <v>0.07809</v>
      </c>
      <c r="EG752" s="13" t="n">
        <v>0.017632</v>
      </c>
      <c r="EH752" s="13" t="n">
        <v>-0.123383</v>
      </c>
      <c r="EI752" s="13" t="n">
        <v>0.057189</v>
      </c>
      <c r="EJ752" s="13" t="n">
        <v>-0.032158</v>
      </c>
      <c r="EK752" s="13" t="n">
        <v>-0.087071</v>
      </c>
      <c r="EL752" s="13" t="n">
        <v>0.220874</v>
      </c>
      <c r="EM752" s="13" t="n">
        <v>-0.049709</v>
      </c>
      <c r="EN752" s="13" t="n">
        <v>-0.092185</v>
      </c>
      <c r="EO752" s="13" t="n">
        <v>-0.017177</v>
      </c>
      <c r="EP752" s="13" t="n">
        <v>0.009133</v>
      </c>
      <c r="EQ752" s="13" t="n">
        <v>0.037347</v>
      </c>
      <c r="ER752" s="13" t="n">
        <v>0.020107</v>
      </c>
      <c r="ES752" s="13" t="n">
        <v>-0.117804</v>
      </c>
      <c r="ET752" s="13" t="n">
        <v>-0.082947</v>
      </c>
      <c r="EU752" s="13" t="n">
        <v>-0.087058</v>
      </c>
      <c r="EV752" s="13" t="n">
        <v>0.169079</v>
      </c>
      <c r="EW752" s="13" t="n">
        <v>0.109784</v>
      </c>
      <c r="EX752" s="13" t="n">
        <v>-0.050656</v>
      </c>
      <c r="EY752" s="13" t="n">
        <v>0.102283</v>
      </c>
      <c r="EZ752" s="13" t="n">
        <v>0.008975</v>
      </c>
      <c r="FA752" s="13" t="n">
        <v>-0.109011</v>
      </c>
      <c r="FB752" s="13" t="n">
        <v>0.046828</v>
      </c>
      <c r="FC752" s="13" t="n">
        <v>-0.062047</v>
      </c>
      <c r="FD752" s="13" t="n">
        <v>0.107094</v>
      </c>
      <c r="FE752" s="13" t="n">
        <v>-0.023277</v>
      </c>
      <c r="FF752" s="13" t="n">
        <v>0.010234</v>
      </c>
      <c r="FG752" s="13" t="n">
        <v>0.017124</v>
      </c>
      <c r="FH752" s="13" t="n">
        <v>0.050459</v>
      </c>
      <c r="FI752" s="13" t="n">
        <v>-0.052297</v>
      </c>
      <c r="FJ752" s="13" t="n">
        <v>0.020697</v>
      </c>
      <c r="FK752" s="13" t="n">
        <v>-0.060564</v>
      </c>
      <c r="FL752" s="13" t="n">
        <v>-0.111692</v>
      </c>
    </row>
    <row r="753" customFormat="false" ht="15" hidden="false" customHeight="false" outlineLevel="0" collapsed="false">
      <c r="B753" s="8" t="str">
        <f aca="false">Deals!B753</f>
        <v>Hilton Grand Vacations Inc.</v>
      </c>
      <c r="C753" s="12" t="n">
        <v>1</v>
      </c>
      <c r="D753" s="13" t="n">
        <v>0.088808</v>
      </c>
      <c r="E753" s="13" t="n">
        <v>0.056969</v>
      </c>
      <c r="F753" s="13" t="n">
        <v>-0.05529</v>
      </c>
      <c r="G753" s="13" t="n">
        <v>0.097053</v>
      </c>
      <c r="H753" s="13" t="n">
        <v>-0.062368</v>
      </c>
      <c r="I753" s="13" t="n">
        <v>0.0614</v>
      </c>
      <c r="J753" s="13" t="n">
        <v>0.002892</v>
      </c>
      <c r="K753" s="13" t="n">
        <v>-0.099596</v>
      </c>
      <c r="L753" s="13" t="n">
        <v>-0.023062</v>
      </c>
      <c r="M753" s="13" t="n">
        <v>-0.219016</v>
      </c>
      <c r="N753" s="13" t="n">
        <v>0.141058</v>
      </c>
      <c r="O753" s="13" t="n">
        <v>0.000245</v>
      </c>
      <c r="P753" s="13" t="n">
        <v>-0.193477</v>
      </c>
      <c r="Q753" s="13" t="n">
        <v>0.193068</v>
      </c>
      <c r="R753" s="13" t="n">
        <v>0.121814</v>
      </c>
      <c r="S753" s="13" t="n">
        <v>-0.124489</v>
      </c>
      <c r="T753" s="13" t="n">
        <v>0.228853</v>
      </c>
      <c r="U753" s="13" t="n">
        <v>0.008024</v>
      </c>
      <c r="V753" s="13" t="n">
        <v>-0.069334</v>
      </c>
      <c r="W753" s="13" t="n">
        <v>-0.036687</v>
      </c>
      <c r="X753" s="13" t="n">
        <v>-0.001168</v>
      </c>
      <c r="Y753" s="13" t="n">
        <v>0.062924</v>
      </c>
      <c r="Z753" s="13" t="n">
        <v>0.023327</v>
      </c>
      <c r="AA753" s="13" t="n">
        <v>-0.059785</v>
      </c>
      <c r="AB753" s="13" t="n">
        <v>-0.069076</v>
      </c>
      <c r="AC753" s="13" t="n">
        <v>-0.116708</v>
      </c>
      <c r="AD753" s="13" t="n">
        <v>-0.04701</v>
      </c>
      <c r="AE753" s="13" t="n">
        <v>0.172796</v>
      </c>
      <c r="AF753" s="13" t="n">
        <v>0.03783</v>
      </c>
      <c r="AG753" s="13" t="n">
        <v>0.076259</v>
      </c>
      <c r="AH753" s="13" t="n">
        <v>0.051916</v>
      </c>
      <c r="AI753" s="13" t="n">
        <v>-0.117983</v>
      </c>
      <c r="AJ753" s="13" t="n">
        <v>-0.007445</v>
      </c>
      <c r="AK753" s="13" t="n">
        <v>-0.021776</v>
      </c>
      <c r="AL753" s="13" t="n">
        <v>0.068761</v>
      </c>
      <c r="AM753" s="13" t="n">
        <v>-0.107151</v>
      </c>
      <c r="AN753" s="13" t="n">
        <v>-0.05858</v>
      </c>
      <c r="AO753" s="13" t="n">
        <v>0.015419</v>
      </c>
      <c r="AP753" s="13" t="n">
        <v>0.149403</v>
      </c>
      <c r="AQ753" s="13" t="n">
        <v>-0.081151</v>
      </c>
      <c r="AR753" s="13" t="n">
        <v>0.057766</v>
      </c>
      <c r="AS753" s="13" t="n">
        <v>0.041262</v>
      </c>
      <c r="AT753" s="13" t="n">
        <v>-0.127972</v>
      </c>
      <c r="BM753" s="13" t="n">
        <v>-0.038561</v>
      </c>
      <c r="BN753" s="13" t="n">
        <v>0.046626</v>
      </c>
      <c r="BO753" s="13" t="n">
        <v>-0.08576</v>
      </c>
      <c r="BP753" s="13" t="n">
        <v>0.000968</v>
      </c>
      <c r="BQ753" s="13" t="n">
        <v>-0.142109</v>
      </c>
      <c r="BR753" s="13" t="n">
        <v>-0.007716</v>
      </c>
      <c r="BS753" s="13" t="n">
        <v>0.017833</v>
      </c>
      <c r="BT753" s="13" t="n">
        <v>-0.117955</v>
      </c>
      <c r="BU753" s="13" t="n">
        <v>-0.053077</v>
      </c>
      <c r="BV753" s="13" t="n">
        <v>-0.044319</v>
      </c>
      <c r="BW753" s="13" t="n">
        <v>0.116268</v>
      </c>
      <c r="BX753" s="13" t="n">
        <v>-0.038541</v>
      </c>
      <c r="BY753" s="13" t="n">
        <v>-0.088512</v>
      </c>
      <c r="BZ753" s="13" t="n">
        <v>0.034639</v>
      </c>
      <c r="CA753" s="13" t="n">
        <v>0.031372</v>
      </c>
      <c r="CB753" s="13" t="n">
        <v>-0.043533</v>
      </c>
      <c r="CC753" s="13" t="n">
        <v>0.106176</v>
      </c>
      <c r="CD753" s="13" t="n">
        <v>-0.003618</v>
      </c>
      <c r="CE753" s="13" t="n">
        <v>-0.008652</v>
      </c>
      <c r="CF753" s="13" t="n">
        <v>-0.032515</v>
      </c>
      <c r="CG753" s="13" t="n">
        <v>0.010489</v>
      </c>
      <c r="CH753" s="13" t="n">
        <v>0.068229</v>
      </c>
      <c r="CI753" s="13" t="n">
        <v>0.053331</v>
      </c>
      <c r="CJ753" s="13" t="n">
        <v>-0.053394</v>
      </c>
      <c r="CK753" s="13" t="n">
        <v>-0.058727</v>
      </c>
      <c r="CL753" s="13" t="n">
        <v>-0.073528</v>
      </c>
      <c r="CM753" s="13" t="n">
        <v>0.111124</v>
      </c>
      <c r="CN753" s="13" t="n">
        <v>0.103291</v>
      </c>
      <c r="CO753" s="13" t="n">
        <v>-0.042161</v>
      </c>
      <c r="CP753" s="13" t="n">
        <v>0.032515</v>
      </c>
      <c r="CQ753" s="13" t="n">
        <v>0.006384</v>
      </c>
      <c r="CR753" s="13" t="n">
        <v>-0.06286</v>
      </c>
      <c r="CS753" s="13" t="n">
        <v>0.046483</v>
      </c>
      <c r="CT753" s="13" t="n">
        <v>0.028059</v>
      </c>
      <c r="CU753" s="13" t="n">
        <v>0.064974</v>
      </c>
      <c r="CV753" s="13" t="n">
        <v>-0.001472</v>
      </c>
      <c r="CW753" s="13" t="n">
        <v>0.042635</v>
      </c>
      <c r="CX753" s="13" t="n">
        <v>-0.016588</v>
      </c>
      <c r="CY753" s="13" t="n">
        <v>0.102793</v>
      </c>
      <c r="CZ753" s="13" t="n">
        <v>-0.079478</v>
      </c>
      <c r="DA753" s="13" t="n">
        <v>0.053794</v>
      </c>
      <c r="DB753" s="13" t="n">
        <v>-0.056928</v>
      </c>
      <c r="DC753" s="13" t="n">
        <v>-0.07451</v>
      </c>
      <c r="DV753" s="13" t="n">
        <v>-0.039964</v>
      </c>
      <c r="DW753" s="13" t="n">
        <v>0.047113</v>
      </c>
      <c r="DX753" s="13" t="n">
        <v>-0.084736</v>
      </c>
      <c r="DY753" s="13" t="n">
        <v>-0.003415</v>
      </c>
      <c r="DZ753" s="13" t="n">
        <v>-0.141596</v>
      </c>
      <c r="EA753" s="13" t="n">
        <v>-0.016339</v>
      </c>
      <c r="EB753" s="13" t="n">
        <v>0.004296</v>
      </c>
      <c r="EC753" s="13" t="n">
        <v>-0.138311</v>
      </c>
      <c r="ED753" s="13" t="n">
        <v>-0.045222</v>
      </c>
      <c r="EE753" s="13" t="n">
        <v>-0.046504</v>
      </c>
      <c r="EF753" s="13" t="n">
        <v>0.116767</v>
      </c>
      <c r="EG753" s="13" t="n">
        <v>-0.030875</v>
      </c>
      <c r="EH753" s="13" t="n">
        <v>-0.092886</v>
      </c>
      <c r="EI753" s="13" t="n">
        <v>0.038196</v>
      </c>
      <c r="EJ753" s="13" t="n">
        <v>0.031364</v>
      </c>
      <c r="EK753" s="13" t="n">
        <v>-0.050589</v>
      </c>
      <c r="EL753" s="13" t="n">
        <v>0.12749</v>
      </c>
      <c r="EM753" s="13" t="n">
        <v>-0.008377</v>
      </c>
      <c r="EN753" s="13" t="n">
        <v>-0.018392</v>
      </c>
      <c r="EO753" s="13" t="n">
        <v>-0.031244</v>
      </c>
      <c r="EP753" s="13" t="n">
        <v>0.024876</v>
      </c>
      <c r="EQ753" s="13" t="n">
        <v>0.074528</v>
      </c>
      <c r="ER753" s="13" t="n">
        <v>0.058153</v>
      </c>
      <c r="ES753" s="13" t="n">
        <v>-0.055866</v>
      </c>
      <c r="ET753" s="13" t="n">
        <v>-0.061774</v>
      </c>
      <c r="EU753" s="13" t="n">
        <v>-0.07758</v>
      </c>
      <c r="EV753" s="13" t="n">
        <v>0.128905</v>
      </c>
      <c r="EW753" s="13" t="n">
        <v>0.115622</v>
      </c>
      <c r="EX753" s="13" t="n">
        <v>-0.04519</v>
      </c>
      <c r="EY753" s="13" t="n">
        <v>0.029184</v>
      </c>
      <c r="EZ753" s="13" t="n">
        <v>0.003445</v>
      </c>
      <c r="FA753" s="13" t="n">
        <v>-0.066565</v>
      </c>
      <c r="FB753" s="13" t="n">
        <v>0.07274</v>
      </c>
      <c r="FC753" s="13" t="n">
        <v>0.026772</v>
      </c>
      <c r="FD753" s="13" t="n">
        <v>0.068904</v>
      </c>
      <c r="FE753" s="13" t="n">
        <v>-0.001826</v>
      </c>
      <c r="FF753" s="13" t="n">
        <v>0.034451</v>
      </c>
      <c r="FG753" s="13" t="n">
        <v>-0.012354</v>
      </c>
      <c r="FH753" s="13" t="n">
        <v>0.129517</v>
      </c>
      <c r="FI753" s="13" t="n">
        <v>-0.079792</v>
      </c>
      <c r="FJ753" s="13" t="n">
        <v>0.048261</v>
      </c>
      <c r="FK753" s="13" t="n">
        <v>-0.057773</v>
      </c>
      <c r="FL753" s="13" t="n">
        <v>-0.075988</v>
      </c>
    </row>
    <row r="754" customFormat="false" ht="15" hidden="false" customHeight="false" outlineLevel="0" collapsed="false">
      <c r="B754" s="8" t="str">
        <f aca="false">Deals!B754</f>
        <v>NexTier Oilfield Solutions Inc.</v>
      </c>
      <c r="C754" s="12" t="n">
        <v>1</v>
      </c>
      <c r="D754" s="13" t="n">
        <v>0.277778</v>
      </c>
      <c r="E754" s="13" t="n">
        <v>-0.030435</v>
      </c>
      <c r="F754" s="13" t="n">
        <v>-0.192825</v>
      </c>
      <c r="G754" s="13" t="n">
        <v>-0.013889</v>
      </c>
      <c r="H754" s="13" t="n">
        <v>0.695775</v>
      </c>
      <c r="I754" s="13" t="n">
        <v>0.322259</v>
      </c>
      <c r="J754" s="13" t="n">
        <v>0.160804</v>
      </c>
      <c r="K754" s="13" t="n">
        <v>0.193723</v>
      </c>
      <c r="L754" s="13" t="n">
        <v>-0.011786</v>
      </c>
      <c r="M754" s="13" t="n">
        <v>-0.127523</v>
      </c>
      <c r="N754" s="13" t="n">
        <v>0.04837</v>
      </c>
      <c r="O754" s="13" t="n">
        <v>-0.060181</v>
      </c>
      <c r="P754" s="13" t="n">
        <v>-0.210245</v>
      </c>
      <c r="Q754" s="13" t="n">
        <v>0.362162</v>
      </c>
      <c r="R754" s="13" t="n">
        <v>0.010913</v>
      </c>
      <c r="S754" s="13" t="n">
        <v>-0.093229</v>
      </c>
      <c r="T754" s="13" t="n">
        <v>0.019481</v>
      </c>
      <c r="U754" s="13" t="n">
        <v>-0.030786</v>
      </c>
      <c r="V754" s="13" t="n">
        <v>-0.129244</v>
      </c>
      <c r="W754" s="13" t="n">
        <v>0.016352</v>
      </c>
      <c r="X754" s="13" t="n">
        <v>-0.066832</v>
      </c>
      <c r="Y754" s="13" t="n">
        <v>0.185676</v>
      </c>
      <c r="Z754" s="13" t="n">
        <v>0.333333</v>
      </c>
      <c r="AA754" s="13" t="n">
        <v>-0.109899</v>
      </c>
      <c r="AB754" s="13" t="n">
        <v>-0.058804</v>
      </c>
      <c r="AC754" s="13" t="n">
        <v>-0.062577</v>
      </c>
      <c r="AD754" s="13" t="n">
        <v>0.087316</v>
      </c>
      <c r="AE754" s="13" t="n">
        <v>0.167647</v>
      </c>
      <c r="AF754" s="13" t="n">
        <v>-0.042006</v>
      </c>
      <c r="AG754" s="13" t="n">
        <v>0.025511</v>
      </c>
      <c r="AH754" s="13" t="n">
        <v>0.019701</v>
      </c>
      <c r="AI754" s="13" t="n">
        <v>-0.073795</v>
      </c>
      <c r="AJ754" s="13" t="n">
        <v>0.03988</v>
      </c>
      <c r="AK754" s="13" t="n">
        <v>-0.020289</v>
      </c>
      <c r="AL754" s="13" t="n">
        <v>0.141863</v>
      </c>
      <c r="AM754" s="13" t="n">
        <v>-0.037129</v>
      </c>
      <c r="AN754" s="13" t="n">
        <v>-0.01245</v>
      </c>
      <c r="AO754" s="13" t="n">
        <v>-0.008833</v>
      </c>
      <c r="AP754" s="13" t="n">
        <v>0.090752</v>
      </c>
      <c r="AQ754" s="13" t="n">
        <v>-0.07796</v>
      </c>
      <c r="AR754" s="13" t="n">
        <v>0.012878</v>
      </c>
      <c r="AS754" s="13" t="n">
        <v>-0.059085</v>
      </c>
      <c r="AT754" s="13" t="n">
        <v>-0.095956</v>
      </c>
      <c r="BM754" s="13" t="n">
        <v>-0.013942</v>
      </c>
      <c r="BN754" s="13" t="n">
        <v>0.017536</v>
      </c>
      <c r="BO754" s="13" t="n">
        <v>-0.036812</v>
      </c>
      <c r="BP754" s="13" t="n">
        <v>0.022914</v>
      </c>
      <c r="BQ754" s="13" t="n">
        <v>-0.036912</v>
      </c>
      <c r="BR754" s="13" t="n">
        <v>0.005067</v>
      </c>
      <c r="BS754" s="13" t="n">
        <v>0.012956</v>
      </c>
      <c r="BT754" s="13" t="n">
        <v>-0.063042</v>
      </c>
      <c r="BU754" s="13" t="n">
        <v>-0.001264</v>
      </c>
      <c r="BV754" s="13" t="n">
        <v>-0.065832</v>
      </c>
      <c r="BW754" s="13" t="n">
        <v>0.095765</v>
      </c>
      <c r="BX754" s="13" t="n">
        <v>0.001838</v>
      </c>
      <c r="BY754" s="13" t="n">
        <v>-0.11515</v>
      </c>
      <c r="BZ754" s="13" t="n">
        <v>0.086939</v>
      </c>
      <c r="CA754" s="13" t="n">
        <v>0.007461</v>
      </c>
      <c r="CB754" s="13" t="n">
        <v>-0.051387</v>
      </c>
      <c r="CC754" s="13" t="n">
        <v>0.100357</v>
      </c>
      <c r="CD754" s="13" t="n">
        <v>-0.022982</v>
      </c>
      <c r="CE754" s="13" t="n">
        <v>-0.070696</v>
      </c>
      <c r="CF754" s="13" t="n">
        <v>-0.026189</v>
      </c>
      <c r="CG754" s="13" t="n">
        <v>-0.012862</v>
      </c>
      <c r="CH754" s="13" t="n">
        <v>0.065175</v>
      </c>
      <c r="CI754" s="13" t="n">
        <v>0.074096</v>
      </c>
      <c r="CJ754" s="13" t="n">
        <v>-0.057361</v>
      </c>
      <c r="CK754" s="13" t="n">
        <v>-0.058804</v>
      </c>
      <c r="CL754" s="13" t="n">
        <v>-0.062577</v>
      </c>
      <c r="CM754" s="13" t="n">
        <v>0.087316</v>
      </c>
      <c r="CN754" s="13" t="n">
        <v>0.167647</v>
      </c>
      <c r="CO754" s="13" t="n">
        <v>-0.042006</v>
      </c>
      <c r="CP754" s="13" t="n">
        <v>0.025511</v>
      </c>
      <c r="CQ754" s="13" t="n">
        <v>0.019701</v>
      </c>
      <c r="CR754" s="13" t="n">
        <v>-0.073795</v>
      </c>
      <c r="CS754" s="13" t="n">
        <v>0.03988</v>
      </c>
      <c r="CT754" s="13" t="n">
        <v>-0.020289</v>
      </c>
      <c r="CU754" s="13" t="n">
        <v>0.141863</v>
      </c>
      <c r="CV754" s="13" t="n">
        <v>-0.037129</v>
      </c>
      <c r="CW754" s="13" t="n">
        <v>-0.01245</v>
      </c>
      <c r="CX754" s="13" t="n">
        <v>-0.008833</v>
      </c>
      <c r="CY754" s="13" t="n">
        <v>0.090752</v>
      </c>
      <c r="CZ754" s="13" t="n">
        <v>-0.07796</v>
      </c>
      <c r="DA754" s="13" t="n">
        <v>0.012878</v>
      </c>
      <c r="DB754" s="13" t="n">
        <v>-0.059085</v>
      </c>
      <c r="DC754" s="13" t="n">
        <v>-0.095956</v>
      </c>
      <c r="DV754" s="13" t="n">
        <v>-0.019625</v>
      </c>
      <c r="DW754" s="13" t="n">
        <v>-0.000943</v>
      </c>
      <c r="DX754" s="13" t="n">
        <v>-0.066842</v>
      </c>
      <c r="DY754" s="13" t="n">
        <v>-0.015017</v>
      </c>
      <c r="DZ754" s="13" t="n">
        <v>-0.063139</v>
      </c>
      <c r="EA754" s="13" t="n">
        <v>-0.008565</v>
      </c>
      <c r="EB754" s="13" t="n">
        <v>0.044958</v>
      </c>
      <c r="EC754" s="13" t="n">
        <v>-0.11949</v>
      </c>
      <c r="ED754" s="13" t="n">
        <v>-0.018863</v>
      </c>
      <c r="EE754" s="13" t="n">
        <v>-0.071678</v>
      </c>
      <c r="EF754" s="13" t="n">
        <v>0.072182</v>
      </c>
      <c r="EG754" s="13" t="n">
        <v>0.009894</v>
      </c>
      <c r="EH754" s="13" t="n">
        <v>-0.129606</v>
      </c>
      <c r="EI754" s="13" t="n">
        <v>0.04332</v>
      </c>
      <c r="EJ754" s="13" t="n">
        <v>-0.025415</v>
      </c>
      <c r="EK754" s="13" t="n">
        <v>-0.078022</v>
      </c>
      <c r="EL754" s="13" t="n">
        <v>0.220079</v>
      </c>
      <c r="EM754" s="13" t="n">
        <v>-0.046192</v>
      </c>
      <c r="EN754" s="13" t="n">
        <v>-0.092522</v>
      </c>
      <c r="EO754" s="13" t="n">
        <v>-0.027754</v>
      </c>
      <c r="EP754" s="13" t="n">
        <v>-0.000961</v>
      </c>
      <c r="EQ754" s="13" t="n">
        <v>0.055387</v>
      </c>
      <c r="ER754" s="13" t="n">
        <v>0.075794</v>
      </c>
      <c r="ES754" s="13" t="n">
        <v>-0.060336</v>
      </c>
      <c r="ET754" s="13" t="n">
        <v>-0.053829</v>
      </c>
      <c r="EU754" s="13" t="n">
        <v>-0.083686</v>
      </c>
      <c r="EV754" s="13" t="n">
        <v>0.100766</v>
      </c>
      <c r="EW754" s="13" t="n">
        <v>0.164218</v>
      </c>
      <c r="EX754" s="13" t="n">
        <v>-0.04378</v>
      </c>
      <c r="EY754" s="13" t="n">
        <v>0.031563</v>
      </c>
      <c r="EZ754" s="13" t="n">
        <v>0.013332</v>
      </c>
      <c r="FA754" s="13" t="n">
        <v>-0.072142</v>
      </c>
      <c r="FB754" s="13" t="n">
        <v>0.02561</v>
      </c>
      <c r="FC754" s="13" t="n">
        <v>-0.029139</v>
      </c>
      <c r="FD754" s="13" t="n">
        <v>0.116529</v>
      </c>
      <c r="FE754" s="13" t="n">
        <v>-0.030118</v>
      </c>
      <c r="FF754" s="13" t="n">
        <v>-0.019562</v>
      </c>
      <c r="FG754" s="13" t="n">
        <v>0.00718</v>
      </c>
      <c r="FH754" s="13" t="n">
        <v>0.101908</v>
      </c>
      <c r="FI754" s="13" t="n">
        <v>-0.044882</v>
      </c>
      <c r="FJ754" s="13" t="n">
        <v>-0.013186</v>
      </c>
      <c r="FK754" s="13" t="n">
        <v>-0.065657</v>
      </c>
      <c r="FL754" s="13" t="n">
        <v>-0.125361</v>
      </c>
    </row>
    <row r="755" customFormat="false" ht="15" hidden="false" customHeight="false" outlineLevel="0" collapsed="false">
      <c r="B755" s="8" t="str">
        <f aca="false">Deals!B755</f>
        <v>Revvity, Inc.</v>
      </c>
      <c r="C755" s="12" t="n">
        <v>1</v>
      </c>
      <c r="D755" s="13" t="n">
        <v>0.021178</v>
      </c>
      <c r="E755" s="13" t="n">
        <v>0.029793</v>
      </c>
      <c r="F755" s="13" t="n">
        <v>0.103755</v>
      </c>
      <c r="G755" s="13" t="n">
        <v>-0.14334</v>
      </c>
      <c r="H755" s="13" t="n">
        <v>0.043213</v>
      </c>
      <c r="I755" s="13" t="n">
        <v>-0.028673</v>
      </c>
      <c r="J755" s="13" t="n">
        <v>-0.159234</v>
      </c>
      <c r="K755" s="13" t="n">
        <v>0.020872</v>
      </c>
      <c r="L755" s="13" t="n">
        <v>-0.049776</v>
      </c>
      <c r="M755" s="13" t="n">
        <v>0.077486</v>
      </c>
      <c r="N755" s="13" t="n">
        <v>-0.118235</v>
      </c>
      <c r="O755" s="13" t="n">
        <v>-0.109063</v>
      </c>
      <c r="P755" s="13" t="n">
        <v>0.110696</v>
      </c>
      <c r="Q755" s="13" t="n">
        <v>0.04604</v>
      </c>
      <c r="R755" s="13" t="n">
        <v>0.003507</v>
      </c>
      <c r="S755" s="13" t="n">
        <v>-0.018685</v>
      </c>
      <c r="T755" s="13" t="n">
        <v>-0.094234</v>
      </c>
      <c r="U755" s="13" t="n">
        <v>0.06976</v>
      </c>
      <c r="V755" s="13" t="n">
        <v>-0.020261</v>
      </c>
      <c r="W755" s="13" t="n">
        <v>-0.116254</v>
      </c>
      <c r="X755" s="13" t="n">
        <v>0.03009</v>
      </c>
      <c r="Y755" s="13" t="n">
        <v>0.035609</v>
      </c>
      <c r="Z755" s="13" t="n">
        <v>-0.04815</v>
      </c>
      <c r="AA755" s="13" t="n">
        <v>-0.054089</v>
      </c>
      <c r="AB755" s="13" t="n">
        <v>-0.250949</v>
      </c>
      <c r="AC755" s="13" t="n">
        <v>0.073024</v>
      </c>
      <c r="AD755" s="13" t="n">
        <v>0.229584</v>
      </c>
      <c r="AE755" s="13" t="n">
        <v>-0.018845</v>
      </c>
      <c r="AF755" s="13" t="n">
        <v>0.022486</v>
      </c>
      <c r="AG755" s="13" t="n">
        <v>-0.041883</v>
      </c>
      <c r="AH755" s="13" t="n">
        <v>-0.023429</v>
      </c>
      <c r="AI755" s="13" t="n">
        <v>0.066263</v>
      </c>
      <c r="AJ755" s="13" t="n">
        <v>-0.040271</v>
      </c>
      <c r="AK755" s="13" t="n">
        <v>0.19855</v>
      </c>
      <c r="AL755" s="13" t="n">
        <v>-0.024441</v>
      </c>
      <c r="AM755" s="13" t="n">
        <v>0.042517</v>
      </c>
      <c r="AN755" s="13" t="n">
        <v>-0.071155</v>
      </c>
      <c r="AO755" s="13" t="n">
        <v>-0.020659</v>
      </c>
      <c r="AP755" s="13" t="n">
        <v>-0.039005</v>
      </c>
      <c r="AQ755" s="13" t="n">
        <v>0.130723</v>
      </c>
      <c r="AR755" s="13" t="n">
        <v>-0.110838</v>
      </c>
      <c r="AS755" s="13" t="n">
        <v>-0.056621</v>
      </c>
      <c r="BM755" s="13" t="n">
        <v>0.055583</v>
      </c>
      <c r="BN755" s="13" t="n">
        <v>-0.019604</v>
      </c>
      <c r="BO755" s="13" t="n">
        <v>0.058722</v>
      </c>
      <c r="BP755" s="13" t="n">
        <v>-0.071201</v>
      </c>
      <c r="BQ755" s="13" t="n">
        <v>0.004318</v>
      </c>
      <c r="BR755" s="13" t="n">
        <v>0.011975</v>
      </c>
      <c r="BS755" s="13" t="n">
        <v>-0.07864</v>
      </c>
      <c r="BT755" s="13" t="n">
        <v>0.01079</v>
      </c>
      <c r="BU755" s="13" t="n">
        <v>-0.09489</v>
      </c>
      <c r="BV755" s="13" t="n">
        <v>0.108125</v>
      </c>
      <c r="BW755" s="13" t="n">
        <v>-0.032816</v>
      </c>
      <c r="BX755" s="13" t="n">
        <v>-0.097124</v>
      </c>
      <c r="BY755" s="13" t="n">
        <v>0.079647</v>
      </c>
      <c r="BZ755" s="13" t="n">
        <v>0.052705</v>
      </c>
      <c r="CA755" s="13" t="n">
        <v>-0.052121</v>
      </c>
      <c r="CB755" s="13" t="n">
        <v>0.096082</v>
      </c>
      <c r="CC755" s="13" t="n">
        <v>-0.022839</v>
      </c>
      <c r="CD755" s="13" t="n">
        <v>-0.004812</v>
      </c>
      <c r="CE755" s="13" t="n">
        <v>-0.021756</v>
      </c>
      <c r="CF755" s="13" t="n">
        <v>-0.020714</v>
      </c>
      <c r="CG755" s="13" t="n">
        <v>0.092361</v>
      </c>
      <c r="CH755" s="13" t="n">
        <v>0.043147</v>
      </c>
      <c r="CI755" s="13" t="n">
        <v>-0.023688</v>
      </c>
      <c r="CJ755" s="13" t="n">
        <v>-0.045895</v>
      </c>
      <c r="CK755" s="13" t="n">
        <v>-0.058615</v>
      </c>
      <c r="CL755" s="13" t="n">
        <v>0.090922</v>
      </c>
      <c r="CM755" s="13" t="n">
        <v>0.077786</v>
      </c>
      <c r="CN755" s="13" t="n">
        <v>-0.000187</v>
      </c>
      <c r="CO755" s="13" t="n">
        <v>0.080568</v>
      </c>
      <c r="CP755" s="13" t="n">
        <v>0.046856</v>
      </c>
      <c r="CQ755" s="13" t="n">
        <v>-0.06426</v>
      </c>
      <c r="CR755" s="13" t="n">
        <v>0.021786</v>
      </c>
      <c r="CS755" s="13" t="n">
        <v>-0.017629</v>
      </c>
      <c r="CT755" s="13" t="n">
        <v>0.072788</v>
      </c>
      <c r="CU755" s="13" t="n">
        <v>0.020632</v>
      </c>
      <c r="CV755" s="13" t="n">
        <v>0.02273</v>
      </c>
      <c r="CW755" s="13" t="n">
        <v>-0.019377</v>
      </c>
      <c r="CX755" s="13" t="n">
        <v>0.069756</v>
      </c>
      <c r="CY755" s="13" t="n">
        <v>-0.071455</v>
      </c>
      <c r="CZ755" s="13" t="n">
        <v>0.043838</v>
      </c>
      <c r="DA755" s="13" t="n">
        <v>-0.068613</v>
      </c>
      <c r="DB755" s="13" t="n">
        <v>-0.056898</v>
      </c>
      <c r="DV755" s="13" t="n">
        <v>0.053583</v>
      </c>
      <c r="DW755" s="13" t="n">
        <v>-0.022478</v>
      </c>
      <c r="DX755" s="13" t="n">
        <v>0.054778</v>
      </c>
      <c r="DY755" s="13" t="n">
        <v>-0.066878</v>
      </c>
      <c r="DZ755" s="13" t="n">
        <v>0.009682</v>
      </c>
      <c r="EA755" s="13" t="n">
        <v>0.003909</v>
      </c>
      <c r="EB755" s="13" t="n">
        <v>-0.078286</v>
      </c>
      <c r="EC755" s="13" t="n">
        <v>-0.002641</v>
      </c>
      <c r="ED755" s="13" t="n">
        <v>-0.100149</v>
      </c>
      <c r="EE755" s="13" t="n">
        <v>0.112838</v>
      </c>
      <c r="EF755" s="13" t="n">
        <v>-0.035444</v>
      </c>
      <c r="EG755" s="13" t="n">
        <v>-0.097565</v>
      </c>
      <c r="EH755" s="13" t="n">
        <v>0.086619</v>
      </c>
      <c r="EI755" s="13" t="n">
        <v>0.046762</v>
      </c>
      <c r="EJ755" s="13" t="n">
        <v>-0.052223</v>
      </c>
      <c r="EK755" s="13" t="n">
        <v>0.109059</v>
      </c>
      <c r="EL755" s="13" t="n">
        <v>-0.020578</v>
      </c>
      <c r="EM755" s="13" t="n">
        <v>-0.00811</v>
      </c>
      <c r="EN755" s="13" t="n">
        <v>-0.020214</v>
      </c>
      <c r="EO755" s="13" t="n">
        <v>-0.019514</v>
      </c>
      <c r="EP755" s="13" t="n">
        <v>0.096463</v>
      </c>
      <c r="EQ755" s="13" t="n">
        <v>0.043151</v>
      </c>
      <c r="ER755" s="13" t="n">
        <v>-0.018811</v>
      </c>
      <c r="ES755" s="13" t="n">
        <v>-0.050759</v>
      </c>
      <c r="ET755" s="13" t="n">
        <v>-0.061461</v>
      </c>
      <c r="EU755" s="13" t="n">
        <v>0.094023</v>
      </c>
      <c r="EV755" s="13" t="n">
        <v>0.08574</v>
      </c>
      <c r="EW755" s="13" t="n">
        <v>-0.008521</v>
      </c>
      <c r="EX755" s="13" t="n">
        <v>0.06608</v>
      </c>
      <c r="EY755" s="13" t="n">
        <v>0.040152</v>
      </c>
      <c r="EZ755" s="13" t="n">
        <v>-0.066904</v>
      </c>
      <c r="FA755" s="13" t="n">
        <v>0.025327</v>
      </c>
      <c r="FB755" s="13" t="n">
        <v>-0.016463</v>
      </c>
      <c r="FC755" s="13" t="n">
        <v>0.069979</v>
      </c>
      <c r="FD755" s="13" t="n">
        <v>0.025021</v>
      </c>
      <c r="FE755" s="13" t="n">
        <v>0.025244</v>
      </c>
      <c r="FF755" s="13" t="n">
        <v>-0.020004</v>
      </c>
      <c r="FG755" s="13" t="n">
        <v>0.076652</v>
      </c>
      <c r="FH755" s="13" t="n">
        <v>-0.067235</v>
      </c>
      <c r="FI755" s="13" t="n">
        <v>0.046952</v>
      </c>
      <c r="FJ755" s="13" t="n">
        <v>-0.067453</v>
      </c>
      <c r="FK755" s="13" t="n">
        <v>-0.058782</v>
      </c>
    </row>
    <row r="756" customFormat="false" ht="15" hidden="false" customHeight="false" outlineLevel="0" collapsed="false">
      <c r="B756" s="8" t="str">
        <f aca="false">Deals!B756</f>
        <v>THOR Industries, Inc.</v>
      </c>
      <c r="C756" s="12" t="n">
        <v>1</v>
      </c>
      <c r="D756" s="13" t="n">
        <v>-0.169436</v>
      </c>
      <c r="E756" s="13" t="n">
        <v>0.036779</v>
      </c>
      <c r="F756" s="13" t="n">
        <v>-0.018352</v>
      </c>
      <c r="G756" s="13" t="n">
        <v>-0.088465</v>
      </c>
      <c r="H756" s="13" t="n">
        <v>-0.043239</v>
      </c>
      <c r="I756" s="13" t="n">
        <v>-0.130387</v>
      </c>
      <c r="J756" s="13" t="n">
        <v>-0.027319</v>
      </c>
      <c r="K756" s="13" t="n">
        <v>-0.007577</v>
      </c>
      <c r="L756" s="13" t="n">
        <v>-0.016322</v>
      </c>
      <c r="M756" s="13" t="n">
        <v>0.128462</v>
      </c>
      <c r="N756" s="13" t="n">
        <v>-0.039369</v>
      </c>
      <c r="O756" s="13" t="n">
        <v>-0.136156</v>
      </c>
      <c r="P756" s="13" t="n">
        <v>0.16419</v>
      </c>
      <c r="Q756" s="13" t="n">
        <v>0.057322</v>
      </c>
      <c r="R756" s="13" t="n">
        <v>-0.123636</v>
      </c>
      <c r="S756" s="13" t="n">
        <v>0.262816</v>
      </c>
      <c r="T756" s="13" t="n">
        <v>-0.045526</v>
      </c>
      <c r="U756" s="13" t="n">
        <v>-0.124739</v>
      </c>
      <c r="V756" s="13" t="n">
        <v>-0.007785</v>
      </c>
      <c r="W756" s="13" t="n">
        <v>-0.009491</v>
      </c>
      <c r="X756" s="13" t="n">
        <v>0.322346</v>
      </c>
      <c r="Y756" s="13" t="n">
        <v>0.115845</v>
      </c>
      <c r="Z756" s="13" t="n">
        <v>-0.092389</v>
      </c>
      <c r="AA756" s="13" t="n">
        <v>-0.092444</v>
      </c>
      <c r="AB756" s="13" t="n">
        <v>-0.075686</v>
      </c>
      <c r="AC756" s="13" t="n">
        <v>0.126692</v>
      </c>
      <c r="AD756" s="13" t="n">
        <v>0.1936</v>
      </c>
      <c r="AE756" s="13" t="n">
        <v>-0.044228</v>
      </c>
      <c r="AF756" s="13" t="n">
        <v>0.134136</v>
      </c>
      <c r="AG756" s="13" t="n">
        <v>-0.084569</v>
      </c>
      <c r="AH756" s="13" t="n">
        <v>-0.152719</v>
      </c>
      <c r="AI756" s="13" t="n">
        <v>-0.001811</v>
      </c>
      <c r="AJ756" s="13" t="n">
        <v>-0.058343</v>
      </c>
      <c r="AK756" s="13" t="n">
        <v>0.135795</v>
      </c>
      <c r="AL756" s="13" t="n">
        <v>0.010552</v>
      </c>
      <c r="AM756" s="13" t="n">
        <v>0.02452</v>
      </c>
      <c r="AN756" s="13" t="n">
        <v>-0.052871</v>
      </c>
      <c r="AO756" s="13" t="n">
        <v>0.072252</v>
      </c>
      <c r="AP756" s="13" t="n">
        <v>-0.142384</v>
      </c>
      <c r="AQ756" s="13" t="n">
        <v>0.074496</v>
      </c>
      <c r="AR756" s="13" t="n">
        <v>-0.033547</v>
      </c>
      <c r="AS756" s="13" t="n">
        <v>-0.237247</v>
      </c>
      <c r="BM756" s="13" t="n">
        <v>0.039369</v>
      </c>
      <c r="BN756" s="13" t="n">
        <v>-0.02552</v>
      </c>
      <c r="BO756" s="13" t="n">
        <v>0.043022</v>
      </c>
      <c r="BP756" s="13" t="n">
        <v>-0.063419</v>
      </c>
      <c r="BQ756" s="13" t="n">
        <v>0.015302</v>
      </c>
      <c r="BR756" s="13" t="n">
        <v>0.008021</v>
      </c>
      <c r="BS756" s="13" t="n">
        <v>-0.064057</v>
      </c>
      <c r="BT756" s="13" t="n">
        <v>0.012167</v>
      </c>
      <c r="BU756" s="13" t="n">
        <v>-0.073974</v>
      </c>
      <c r="BV756" s="13" t="n">
        <v>0.097031</v>
      </c>
      <c r="BW756" s="13" t="n">
        <v>-0.029051</v>
      </c>
      <c r="BX756" s="13" t="n">
        <v>-0.098544</v>
      </c>
      <c r="BY756" s="13" t="n">
        <v>0.123911</v>
      </c>
      <c r="BZ756" s="13" t="n">
        <v>0.063521</v>
      </c>
      <c r="CA756" s="13" t="n">
        <v>-0.054844</v>
      </c>
      <c r="CB756" s="13" t="n">
        <v>0.105504</v>
      </c>
      <c r="CC756" s="13" t="n">
        <v>-0.016618</v>
      </c>
      <c r="CD756" s="13" t="n">
        <v>-0.026911</v>
      </c>
      <c r="CE756" s="13" t="n">
        <v>-0.013867</v>
      </c>
      <c r="CF756" s="13" t="n">
        <v>-0.03655</v>
      </c>
      <c r="CG756" s="13" t="n">
        <v>0.084236</v>
      </c>
      <c r="CH756" s="13" t="n">
        <v>0.038932</v>
      </c>
      <c r="CI756" s="13" t="n">
        <v>-0.052068</v>
      </c>
      <c r="CJ756" s="13" t="n">
        <v>-0.059445</v>
      </c>
      <c r="CK756" s="13" t="n">
        <v>-0.054472</v>
      </c>
      <c r="CL756" s="13" t="n">
        <v>0.084571</v>
      </c>
      <c r="CM756" s="13" t="n">
        <v>0.09972</v>
      </c>
      <c r="CN756" s="13" t="n">
        <v>-0.040306</v>
      </c>
      <c r="CO756" s="13" t="n">
        <v>0.053529</v>
      </c>
      <c r="CP756" s="13" t="n">
        <v>0.047299</v>
      </c>
      <c r="CQ756" s="13" t="n">
        <v>-0.059534</v>
      </c>
      <c r="CR756" s="13" t="n">
        <v>0.042114</v>
      </c>
      <c r="CS756" s="13" t="n">
        <v>-0.017701</v>
      </c>
      <c r="CT756" s="13" t="n">
        <v>0.091286</v>
      </c>
      <c r="CU756" s="13" t="n">
        <v>-0.009634</v>
      </c>
      <c r="CV756" s="13" t="n">
        <v>0.010493</v>
      </c>
      <c r="CW756" s="13" t="n">
        <v>-0.012831</v>
      </c>
      <c r="CX756" s="13" t="n">
        <v>0.115833</v>
      </c>
      <c r="CY756" s="13" t="n">
        <v>-0.080605</v>
      </c>
      <c r="CZ756" s="13" t="n">
        <v>0.046361</v>
      </c>
      <c r="DA756" s="13" t="n">
        <v>-0.049152</v>
      </c>
      <c r="DB756" s="13" t="n">
        <v>-0.063499</v>
      </c>
      <c r="DV756" s="13" t="n">
        <v>0.04496</v>
      </c>
      <c r="DW756" s="13" t="n">
        <v>-0.023879</v>
      </c>
      <c r="DX756" s="13" t="n">
        <v>0.046081</v>
      </c>
      <c r="DY756" s="13" t="n">
        <v>-0.065981</v>
      </c>
      <c r="DZ756" s="13" t="n">
        <v>0.01874</v>
      </c>
      <c r="EA756" s="13" t="n">
        <v>0.003467</v>
      </c>
      <c r="EB756" s="13" t="n">
        <v>-0.072255</v>
      </c>
      <c r="EC756" s="13" t="n">
        <v>0.015656</v>
      </c>
      <c r="ED756" s="13" t="n">
        <v>-0.079185</v>
      </c>
      <c r="EE756" s="13" t="n">
        <v>0.097155</v>
      </c>
      <c r="EF756" s="13" t="n">
        <v>-0.030417</v>
      </c>
      <c r="EG756" s="13" t="n">
        <v>-0.101629</v>
      </c>
      <c r="EH756" s="13" t="n">
        <v>0.126585</v>
      </c>
      <c r="EI756" s="13" t="n">
        <v>0.062172</v>
      </c>
      <c r="EJ756" s="13" t="n">
        <v>-0.055573</v>
      </c>
      <c r="EK756" s="13" t="n">
        <v>0.108861</v>
      </c>
      <c r="EL756" s="13" t="n">
        <v>-0.016155</v>
      </c>
      <c r="EM756" s="13" t="n">
        <v>-0.025283</v>
      </c>
      <c r="EN756" s="13" t="n">
        <v>-0.014063</v>
      </c>
      <c r="EO756" s="13" t="n">
        <v>-0.031882</v>
      </c>
      <c r="EP756" s="13" t="n">
        <v>0.076746</v>
      </c>
      <c r="EQ756" s="13" t="n">
        <v>0.041123</v>
      </c>
      <c r="ER756" s="13" t="n">
        <v>-0.054372</v>
      </c>
      <c r="ES756" s="13" t="n">
        <v>-0.061727</v>
      </c>
      <c r="ET756" s="13" t="n">
        <v>-0.056256</v>
      </c>
      <c r="EU756" s="13" t="n">
        <v>0.090276</v>
      </c>
      <c r="EV756" s="13" t="n">
        <v>0.101353</v>
      </c>
      <c r="EW756" s="13" t="n">
        <v>-0.046179</v>
      </c>
      <c r="EX756" s="13" t="n">
        <v>0.044354</v>
      </c>
      <c r="EY756" s="13" t="n">
        <v>0.043283</v>
      </c>
      <c r="EZ756" s="13" t="n">
        <v>-0.062582</v>
      </c>
      <c r="FA756" s="13" t="n">
        <v>0.04155</v>
      </c>
      <c r="FB756" s="13" t="n">
        <v>-0.019875</v>
      </c>
      <c r="FC756" s="13" t="n">
        <v>0.095316</v>
      </c>
      <c r="FD756" s="13" t="n">
        <v>-0.008765</v>
      </c>
      <c r="FE756" s="13" t="n">
        <v>0.012007</v>
      </c>
      <c r="FF756" s="13" t="n">
        <v>-0.009706</v>
      </c>
      <c r="FG756" s="13" t="n">
        <v>0.117638</v>
      </c>
      <c r="FH756" s="13" t="n">
        <v>-0.084348</v>
      </c>
      <c r="FI756" s="13" t="n">
        <v>0.042485</v>
      </c>
      <c r="FJ756" s="13" t="n">
        <v>-0.053294</v>
      </c>
      <c r="FK756" s="13" t="n">
        <v>-0.051079</v>
      </c>
    </row>
    <row r="757" customFormat="false" ht="15" hidden="false" customHeight="false" outlineLevel="0" collapsed="false">
      <c r="B757" s="8" t="str">
        <f aca="false">Deals!B757</f>
        <v>Abm Industries Inc</v>
      </c>
      <c r="C757" s="12" t="n">
        <v>1</v>
      </c>
      <c r="D757" s="13" t="n">
        <v>-0.022217</v>
      </c>
      <c r="E757" s="13" t="n">
        <v>0.022495</v>
      </c>
      <c r="F757" s="13" t="n">
        <v>-0.092222</v>
      </c>
      <c r="G757" s="13" t="n">
        <v>0.020563</v>
      </c>
      <c r="H757" s="13" t="n">
        <v>0.075318</v>
      </c>
      <c r="I757" s="13" t="n">
        <v>0.026991</v>
      </c>
      <c r="J757" s="13" t="n">
        <v>0.048436</v>
      </c>
      <c r="K757" s="13" t="n">
        <v>0.001657</v>
      </c>
      <c r="L757" s="13" t="n">
        <v>-0.101965</v>
      </c>
      <c r="M757" s="13" t="n">
        <v>0.032704</v>
      </c>
      <c r="N757" s="13" t="n">
        <v>0.03479</v>
      </c>
      <c r="O757" s="13" t="n">
        <v>-0.176078</v>
      </c>
      <c r="P757" s="13" t="n">
        <v>0.164269</v>
      </c>
      <c r="Q757" s="13" t="n">
        <v>0.059987</v>
      </c>
      <c r="R757" s="13" t="n">
        <v>-0.058499</v>
      </c>
      <c r="S757" s="13" t="n">
        <v>0.056056</v>
      </c>
      <c r="T757" s="13" t="n">
        <v>0.031976</v>
      </c>
      <c r="U757" s="13" t="n">
        <v>-0.071679</v>
      </c>
      <c r="V757" s="13" t="n">
        <v>-0.052514</v>
      </c>
      <c r="W757" s="13" t="n">
        <v>0.037107</v>
      </c>
      <c r="X757" s="13" t="n">
        <v>-0.034194</v>
      </c>
      <c r="Y757" s="13" t="n">
        <v>0.085111</v>
      </c>
      <c r="Z757" s="13" t="n">
        <v>-0.018583</v>
      </c>
      <c r="AA757" s="13" t="n">
        <v>-0.119111</v>
      </c>
      <c r="AB757" s="13" t="n">
        <v>-0.016746</v>
      </c>
      <c r="AC757" s="13" t="n">
        <v>0.041942</v>
      </c>
      <c r="AD757" s="13" t="n">
        <v>0.093681</v>
      </c>
      <c r="AE757" s="13" t="n">
        <v>-0.090118</v>
      </c>
      <c r="AF757" s="13" t="n">
        <v>0.012748</v>
      </c>
      <c r="AG757" s="13" t="n">
        <v>0.080126</v>
      </c>
      <c r="AH757" s="13" t="n">
        <v>-0.020619</v>
      </c>
      <c r="AI757" s="13" t="n">
        <v>0.081693</v>
      </c>
      <c r="AJ757" s="13" t="n">
        <v>0.069812</v>
      </c>
      <c r="AK757" s="13" t="n">
        <v>0.098675</v>
      </c>
      <c r="AL757" s="13" t="n">
        <v>0.028618</v>
      </c>
      <c r="AM757" s="13" t="n">
        <v>-0.076815</v>
      </c>
      <c r="AN757" s="13" t="n">
        <v>0.005686</v>
      </c>
      <c r="AO757" s="13" t="n">
        <v>0.077459</v>
      </c>
      <c r="AP757" s="13" t="n">
        <v>-0.104775</v>
      </c>
      <c r="AQ757" s="13" t="n">
        <v>0.042595</v>
      </c>
      <c r="AR757" s="13" t="n">
        <v>0.018178</v>
      </c>
      <c r="AS757" s="13" t="n">
        <v>-0.12829</v>
      </c>
      <c r="BM757" s="13" t="n">
        <v>0.039369</v>
      </c>
      <c r="BN757" s="13" t="n">
        <v>-0.02552</v>
      </c>
      <c r="BO757" s="13" t="n">
        <v>0.043022</v>
      </c>
      <c r="BP757" s="13" t="n">
        <v>-0.063419</v>
      </c>
      <c r="BQ757" s="13" t="n">
        <v>0.015302</v>
      </c>
      <c r="BR757" s="13" t="n">
        <v>0.008021</v>
      </c>
      <c r="BS757" s="13" t="n">
        <v>-0.064057</v>
      </c>
      <c r="BT757" s="13" t="n">
        <v>0.012167</v>
      </c>
      <c r="BU757" s="13" t="n">
        <v>-0.073974</v>
      </c>
      <c r="BV757" s="13" t="n">
        <v>0.097031</v>
      </c>
      <c r="BW757" s="13" t="n">
        <v>-0.029051</v>
      </c>
      <c r="BX757" s="13" t="n">
        <v>-0.098544</v>
      </c>
      <c r="BY757" s="13" t="n">
        <v>0.123911</v>
      </c>
      <c r="BZ757" s="13" t="n">
        <v>0.063521</v>
      </c>
      <c r="CA757" s="13" t="n">
        <v>-0.054844</v>
      </c>
      <c r="CB757" s="13" t="n">
        <v>0.105504</v>
      </c>
      <c r="CC757" s="13" t="n">
        <v>-0.016618</v>
      </c>
      <c r="CD757" s="13" t="n">
        <v>-0.026911</v>
      </c>
      <c r="CE757" s="13" t="n">
        <v>-0.013867</v>
      </c>
      <c r="CF757" s="13" t="n">
        <v>-0.03655</v>
      </c>
      <c r="CG757" s="13" t="n">
        <v>0.084236</v>
      </c>
      <c r="CH757" s="13" t="n">
        <v>0.038932</v>
      </c>
      <c r="CI757" s="13" t="n">
        <v>-0.052068</v>
      </c>
      <c r="CJ757" s="13" t="n">
        <v>-0.059445</v>
      </c>
      <c r="CK757" s="13" t="n">
        <v>-0.054472</v>
      </c>
      <c r="CL757" s="13" t="n">
        <v>0.084571</v>
      </c>
      <c r="CM757" s="13" t="n">
        <v>0.09972</v>
      </c>
      <c r="CN757" s="13" t="n">
        <v>-0.040306</v>
      </c>
      <c r="CO757" s="13" t="n">
        <v>0.053529</v>
      </c>
      <c r="CP757" s="13" t="n">
        <v>0.047299</v>
      </c>
      <c r="CQ757" s="13" t="n">
        <v>-0.059534</v>
      </c>
      <c r="CR757" s="13" t="n">
        <v>0.042114</v>
      </c>
      <c r="CS757" s="13" t="n">
        <v>-0.017701</v>
      </c>
      <c r="CT757" s="13" t="n">
        <v>0.091286</v>
      </c>
      <c r="CU757" s="13" t="n">
        <v>-0.009634</v>
      </c>
      <c r="CV757" s="13" t="n">
        <v>0.010493</v>
      </c>
      <c r="CW757" s="13" t="n">
        <v>-0.012831</v>
      </c>
      <c r="CX757" s="13" t="n">
        <v>0.115833</v>
      </c>
      <c r="CY757" s="13" t="n">
        <v>-0.080605</v>
      </c>
      <c r="CZ757" s="13" t="n">
        <v>0.046361</v>
      </c>
      <c r="DA757" s="13" t="n">
        <v>-0.049152</v>
      </c>
      <c r="DB757" s="13" t="n">
        <v>-0.063499</v>
      </c>
      <c r="DV757" s="13" t="n">
        <v>0.04496</v>
      </c>
      <c r="DW757" s="13" t="n">
        <v>-0.023879</v>
      </c>
      <c r="DX757" s="13" t="n">
        <v>0.046081</v>
      </c>
      <c r="DY757" s="13" t="n">
        <v>-0.065981</v>
      </c>
      <c r="DZ757" s="13" t="n">
        <v>0.01874</v>
      </c>
      <c r="EA757" s="13" t="n">
        <v>0.003467</v>
      </c>
      <c r="EB757" s="13" t="n">
        <v>-0.072255</v>
      </c>
      <c r="EC757" s="13" t="n">
        <v>0.015656</v>
      </c>
      <c r="ED757" s="13" t="n">
        <v>-0.079185</v>
      </c>
      <c r="EE757" s="13" t="n">
        <v>0.097155</v>
      </c>
      <c r="EF757" s="13" t="n">
        <v>-0.030417</v>
      </c>
      <c r="EG757" s="13" t="n">
        <v>-0.101629</v>
      </c>
      <c r="EH757" s="13" t="n">
        <v>0.126585</v>
      </c>
      <c r="EI757" s="13" t="n">
        <v>0.062172</v>
      </c>
      <c r="EJ757" s="13" t="n">
        <v>-0.055573</v>
      </c>
      <c r="EK757" s="13" t="n">
        <v>0.108861</v>
      </c>
      <c r="EL757" s="13" t="n">
        <v>-0.016155</v>
      </c>
      <c r="EM757" s="13" t="n">
        <v>-0.025283</v>
      </c>
      <c r="EN757" s="13" t="n">
        <v>-0.014063</v>
      </c>
      <c r="EO757" s="13" t="n">
        <v>-0.031882</v>
      </c>
      <c r="EP757" s="13" t="n">
        <v>0.076746</v>
      </c>
      <c r="EQ757" s="13" t="n">
        <v>0.041123</v>
      </c>
      <c r="ER757" s="13" t="n">
        <v>-0.054372</v>
      </c>
      <c r="ES757" s="13" t="n">
        <v>-0.061727</v>
      </c>
      <c r="ET757" s="13" t="n">
        <v>-0.056256</v>
      </c>
      <c r="EU757" s="13" t="n">
        <v>0.090276</v>
      </c>
      <c r="EV757" s="13" t="n">
        <v>0.101353</v>
      </c>
      <c r="EW757" s="13" t="n">
        <v>-0.046179</v>
      </c>
      <c r="EX757" s="13" t="n">
        <v>0.044354</v>
      </c>
      <c r="EY757" s="13" t="n">
        <v>0.043283</v>
      </c>
      <c r="EZ757" s="13" t="n">
        <v>-0.062582</v>
      </c>
      <c r="FA757" s="13" t="n">
        <v>0.04155</v>
      </c>
      <c r="FB757" s="13" t="n">
        <v>-0.019875</v>
      </c>
      <c r="FC757" s="13" t="n">
        <v>0.095316</v>
      </c>
      <c r="FD757" s="13" t="n">
        <v>-0.008765</v>
      </c>
      <c r="FE757" s="13" t="n">
        <v>0.012007</v>
      </c>
      <c r="FF757" s="13" t="n">
        <v>-0.009706</v>
      </c>
      <c r="FG757" s="13" t="n">
        <v>0.117638</v>
      </c>
      <c r="FH757" s="13" t="n">
        <v>-0.084348</v>
      </c>
      <c r="FI757" s="13" t="n">
        <v>0.042485</v>
      </c>
      <c r="FJ757" s="13" t="n">
        <v>-0.053294</v>
      </c>
      <c r="FK757" s="13" t="n">
        <v>-0.051079</v>
      </c>
    </row>
    <row r="758" customFormat="false" ht="15" hidden="false" customHeight="false" outlineLevel="0" collapsed="false">
      <c r="B758" s="8" t="str">
        <f aca="false">Deals!B758</f>
        <v>American Public Education, Inc.</v>
      </c>
      <c r="C758" s="12" t="n">
        <v>1</v>
      </c>
      <c r="D758" s="13" t="n">
        <v>-0.024209</v>
      </c>
      <c r="E758" s="13" t="n">
        <v>-0.244098</v>
      </c>
      <c r="F758" s="13" t="n">
        <v>0.177872</v>
      </c>
      <c r="G758" s="13" t="n">
        <v>-0.038652</v>
      </c>
      <c r="H758" s="13" t="n">
        <v>-0.066854</v>
      </c>
      <c r="I758" s="13" t="n">
        <v>0.064128</v>
      </c>
      <c r="J758" s="13" t="n">
        <v>-0.084746</v>
      </c>
      <c r="K758" s="13" t="n">
        <v>-0.282922</v>
      </c>
      <c r="L758" s="13" t="n">
        <v>0.159254</v>
      </c>
      <c r="M758" s="13" t="n">
        <v>-0.027847</v>
      </c>
      <c r="N758" s="13" t="n">
        <v>-0.342457</v>
      </c>
      <c r="O758" s="13" t="n">
        <v>-0.115198</v>
      </c>
      <c r="P758" s="13" t="n">
        <v>0.401532</v>
      </c>
      <c r="Q758" s="13" t="n">
        <v>0.003123</v>
      </c>
      <c r="R758" s="13" t="n">
        <v>-0.04358</v>
      </c>
      <c r="S758" s="13" t="n">
        <v>-0.014646</v>
      </c>
      <c r="T758" s="13" t="n">
        <v>-0.088357</v>
      </c>
      <c r="U758" s="13" t="n">
        <v>-0.509058</v>
      </c>
      <c r="V758" s="13" t="n">
        <v>0.051661</v>
      </c>
      <c r="W758" s="13" t="n">
        <v>-0.121053</v>
      </c>
      <c r="X758" s="13" t="n">
        <v>-0.053892</v>
      </c>
      <c r="Y758" s="13" t="n">
        <v>0.056962</v>
      </c>
      <c r="Z758" s="13" t="n">
        <v>0.0499</v>
      </c>
      <c r="AA758" s="13" t="n">
        <v>-0.053232</v>
      </c>
      <c r="AB758" s="13" t="n">
        <v>-0.162651</v>
      </c>
      <c r="AC758" s="13" t="n">
        <v>0.88729</v>
      </c>
      <c r="AD758" s="13" t="n">
        <v>0.226175</v>
      </c>
      <c r="AE758" s="13" t="n">
        <v>0.096373</v>
      </c>
      <c r="AF758" s="13" t="n">
        <v>-0.012287</v>
      </c>
      <c r="AG758" s="13" t="n">
        <v>0.358852</v>
      </c>
      <c r="AH758" s="13" t="n">
        <v>-0.026056</v>
      </c>
      <c r="AI758" s="13" t="n">
        <v>0.258134</v>
      </c>
      <c r="AJ758" s="13" t="n">
        <v>0.010345</v>
      </c>
      <c r="AK758" s="13" t="n">
        <v>0.135381</v>
      </c>
      <c r="AL758" s="13" t="n">
        <v>-0.162325</v>
      </c>
      <c r="AM758" s="13" t="n">
        <v>-0.117823</v>
      </c>
      <c r="AN758" s="13" t="n">
        <v>0.028475</v>
      </c>
      <c r="AO758" s="13" t="n">
        <v>0.359262</v>
      </c>
      <c r="AP758" s="13" t="n">
        <v>0.046072</v>
      </c>
      <c r="AQ758" s="13" t="n">
        <v>0.027816</v>
      </c>
      <c r="AR758" s="13" t="n">
        <v>-0.045557</v>
      </c>
      <c r="AS758" s="13" t="n">
        <v>0.05482</v>
      </c>
      <c r="BM758" s="13" t="n">
        <v>0.017536</v>
      </c>
      <c r="BN758" s="13" t="n">
        <v>-0.036812</v>
      </c>
      <c r="BO758" s="13" t="n">
        <v>0.022914</v>
      </c>
      <c r="BP758" s="13" t="n">
        <v>-0.036912</v>
      </c>
      <c r="BQ758" s="13" t="n">
        <v>0.005067</v>
      </c>
      <c r="BR758" s="13" t="n">
        <v>0.012956</v>
      </c>
      <c r="BS758" s="13" t="n">
        <v>-0.063042</v>
      </c>
      <c r="BT758" s="13" t="n">
        <v>-0.001264</v>
      </c>
      <c r="BU758" s="13" t="n">
        <v>-0.065832</v>
      </c>
      <c r="BV758" s="13" t="n">
        <v>0.095765</v>
      </c>
      <c r="BW758" s="13" t="n">
        <v>0.001838</v>
      </c>
      <c r="BX758" s="13" t="n">
        <v>-0.11515</v>
      </c>
      <c r="BY758" s="13" t="n">
        <v>0.086939</v>
      </c>
      <c r="BZ758" s="13" t="n">
        <v>0.007461</v>
      </c>
      <c r="CA758" s="13" t="n">
        <v>-0.051387</v>
      </c>
      <c r="CB758" s="13" t="n">
        <v>0.100357</v>
      </c>
      <c r="CC758" s="13" t="n">
        <v>-0.022982</v>
      </c>
      <c r="CD758" s="13" t="n">
        <v>-0.070696</v>
      </c>
      <c r="CE758" s="13" t="n">
        <v>-0.026189</v>
      </c>
      <c r="CF758" s="13" t="n">
        <v>-0.012862</v>
      </c>
      <c r="CG758" s="13" t="n">
        <v>0.065175</v>
      </c>
      <c r="CH758" s="13" t="n">
        <v>0.074096</v>
      </c>
      <c r="CI758" s="13" t="n">
        <v>-0.057361</v>
      </c>
      <c r="CJ758" s="13" t="n">
        <v>-0.058804</v>
      </c>
      <c r="CK758" s="13" t="n">
        <v>-0.062577</v>
      </c>
      <c r="CL758" s="13" t="n">
        <v>0.087316</v>
      </c>
      <c r="CM758" s="13" t="n">
        <v>0.167647</v>
      </c>
      <c r="CN758" s="13" t="n">
        <v>-0.042006</v>
      </c>
      <c r="CO758" s="13" t="n">
        <v>0.025511</v>
      </c>
      <c r="CP758" s="13" t="n">
        <v>0.019701</v>
      </c>
      <c r="CQ758" s="13" t="n">
        <v>-0.073795</v>
      </c>
      <c r="CR758" s="13" t="n">
        <v>0.03988</v>
      </c>
      <c r="CS758" s="13" t="n">
        <v>-0.020289</v>
      </c>
      <c r="CT758" s="13" t="n">
        <v>0.141863</v>
      </c>
      <c r="CU758" s="13" t="n">
        <v>-0.037129</v>
      </c>
      <c r="CV758" s="13" t="n">
        <v>-0.01245</v>
      </c>
      <c r="CW758" s="13" t="n">
        <v>-0.008833</v>
      </c>
      <c r="CX758" s="13" t="n">
        <v>0.090752</v>
      </c>
      <c r="CY758" s="13" t="n">
        <v>-0.07796</v>
      </c>
      <c r="CZ758" s="13" t="n">
        <v>0.012878</v>
      </c>
      <c r="DA758" s="13" t="n">
        <v>-0.059085</v>
      </c>
      <c r="DB758" s="13" t="n">
        <v>-0.095956</v>
      </c>
      <c r="DV758" s="13" t="n">
        <v>-0.000943</v>
      </c>
      <c r="DW758" s="13" t="n">
        <v>-0.066842</v>
      </c>
      <c r="DX758" s="13" t="n">
        <v>-0.015017</v>
      </c>
      <c r="DY758" s="13" t="n">
        <v>-0.063139</v>
      </c>
      <c r="DZ758" s="13" t="n">
        <v>-0.008565</v>
      </c>
      <c r="EA758" s="13" t="n">
        <v>0.044958</v>
      </c>
      <c r="EB758" s="13" t="n">
        <v>-0.11949</v>
      </c>
      <c r="EC758" s="13" t="n">
        <v>-0.018863</v>
      </c>
      <c r="ED758" s="13" t="n">
        <v>-0.071678</v>
      </c>
      <c r="EE758" s="13" t="n">
        <v>0.072182</v>
      </c>
      <c r="EF758" s="13" t="n">
        <v>0.009894</v>
      </c>
      <c r="EG758" s="13" t="n">
        <v>-0.129606</v>
      </c>
      <c r="EH758" s="13" t="n">
        <v>0.04332</v>
      </c>
      <c r="EI758" s="13" t="n">
        <v>-0.025415</v>
      </c>
      <c r="EJ758" s="13" t="n">
        <v>-0.078022</v>
      </c>
      <c r="EK758" s="13" t="n">
        <v>0.220079</v>
      </c>
      <c r="EL758" s="13" t="n">
        <v>-0.046192</v>
      </c>
      <c r="EM758" s="13" t="n">
        <v>-0.092522</v>
      </c>
      <c r="EN758" s="13" t="n">
        <v>-0.027754</v>
      </c>
      <c r="EO758" s="13" t="n">
        <v>-0.000961</v>
      </c>
      <c r="EP758" s="13" t="n">
        <v>0.055387</v>
      </c>
      <c r="EQ758" s="13" t="n">
        <v>0.075794</v>
      </c>
      <c r="ER758" s="13" t="n">
        <v>-0.060336</v>
      </c>
      <c r="ES758" s="13" t="n">
        <v>-0.053829</v>
      </c>
      <c r="ET758" s="13" t="n">
        <v>-0.083686</v>
      </c>
      <c r="EU758" s="13" t="n">
        <v>0.100766</v>
      </c>
      <c r="EV758" s="13" t="n">
        <v>0.164218</v>
      </c>
      <c r="EW758" s="13" t="n">
        <v>-0.04378</v>
      </c>
      <c r="EX758" s="13" t="n">
        <v>0.031563</v>
      </c>
      <c r="EY758" s="13" t="n">
        <v>0.013332</v>
      </c>
      <c r="EZ758" s="13" t="n">
        <v>-0.072142</v>
      </c>
      <c r="FA758" s="13" t="n">
        <v>0.02561</v>
      </c>
      <c r="FB758" s="13" t="n">
        <v>-0.029139</v>
      </c>
      <c r="FC758" s="13" t="n">
        <v>0.116529</v>
      </c>
      <c r="FD758" s="13" t="n">
        <v>-0.030118</v>
      </c>
      <c r="FE758" s="13" t="n">
        <v>-0.019562</v>
      </c>
      <c r="FF758" s="13" t="n">
        <v>0.00718</v>
      </c>
      <c r="FG758" s="13" t="n">
        <v>0.101908</v>
      </c>
      <c r="FH758" s="13" t="n">
        <v>-0.044882</v>
      </c>
      <c r="FI758" s="13" t="n">
        <v>-0.013186</v>
      </c>
      <c r="FJ758" s="13" t="n">
        <v>-0.065657</v>
      </c>
      <c r="FK758" s="13" t="n">
        <v>-0.125361</v>
      </c>
    </row>
    <row r="759" customFormat="false" ht="15" hidden="false" customHeight="false" outlineLevel="0" collapsed="false">
      <c r="B759" s="8" t="str">
        <f aca="false">Deals!B759</f>
        <v>1Life Healthcare, Inc.</v>
      </c>
      <c r="C759" s="12" t="n">
        <v>1</v>
      </c>
      <c r="D759" s="13" t="n">
        <v>0.06963</v>
      </c>
      <c r="E759" s="13" t="n">
        <v>-0.264543</v>
      </c>
      <c r="F759" s="13" t="n">
        <v>0.10295</v>
      </c>
      <c r="G759" s="13" t="n">
        <v>-0.364826</v>
      </c>
      <c r="H759" s="13" t="n">
        <v>-0.031362</v>
      </c>
      <c r="I759" s="13" t="n">
        <v>0.024977</v>
      </c>
      <c r="J759" s="13" t="n">
        <v>-0.363718</v>
      </c>
      <c r="K759" s="13" t="n">
        <v>0.201418</v>
      </c>
      <c r="L759" s="13" t="n">
        <v>-0.07438</v>
      </c>
      <c r="M759" s="13" t="n">
        <v>1.160714</v>
      </c>
      <c r="N759" s="13" t="n">
        <v>0.015939</v>
      </c>
      <c r="O759" s="13" t="n">
        <v>-0.003486</v>
      </c>
      <c r="P759" s="13" t="n">
        <v>-0.002915</v>
      </c>
      <c r="Q759" s="13" t="n">
        <v>-0.006433</v>
      </c>
      <c r="R759" s="13" t="n">
        <v>-0.01648</v>
      </c>
      <c r="S759" s="13" t="n">
        <v>-0.043088</v>
      </c>
      <c r="T759" s="13" t="n">
        <v>-0.003618</v>
      </c>
      <c r="U759" s="13" t="n">
        <v>-0.008652</v>
      </c>
      <c r="V759" s="13" t="n">
        <v>-0.032515</v>
      </c>
      <c r="W759" s="13" t="n">
        <v>0.010489</v>
      </c>
      <c r="X759" s="13" t="n">
        <v>0.068229</v>
      </c>
      <c r="Y759" s="13" t="n">
        <v>0.053331</v>
      </c>
      <c r="Z759" s="13" t="n">
        <v>-0.053394</v>
      </c>
      <c r="AA759" s="13" t="n">
        <v>-0.058727</v>
      </c>
      <c r="AB759" s="13" t="n">
        <v>-0.073528</v>
      </c>
      <c r="AC759" s="13" t="n">
        <v>0.111124</v>
      </c>
      <c r="AD759" s="13" t="n">
        <v>0.103291</v>
      </c>
      <c r="AE759" s="13" t="n">
        <v>-0.042161</v>
      </c>
      <c r="AF759" s="13" t="n">
        <v>0.032515</v>
      </c>
      <c r="AG759" s="13" t="n">
        <v>0.006384</v>
      </c>
      <c r="AH759" s="13" t="n">
        <v>-0.06286</v>
      </c>
      <c r="AI759" s="13" t="n">
        <v>0.046483</v>
      </c>
      <c r="AJ759" s="13" t="n">
        <v>0.028059</v>
      </c>
      <c r="AK759" s="13" t="n">
        <v>0.064974</v>
      </c>
      <c r="AL759" s="13" t="n">
        <v>-0.001472</v>
      </c>
      <c r="AM759" s="13" t="n">
        <v>0.042635</v>
      </c>
      <c r="AN759" s="13" t="n">
        <v>-0.016588</v>
      </c>
      <c r="AO759" s="13" t="n">
        <v>0.102793</v>
      </c>
      <c r="AP759" s="13" t="n">
        <v>-0.079478</v>
      </c>
      <c r="AQ759" s="13" t="n">
        <v>0.053794</v>
      </c>
      <c r="AR759" s="13" t="n">
        <v>-0.056928</v>
      </c>
      <c r="AS759" s="13" t="n">
        <v>-0.07451</v>
      </c>
      <c r="BM759" s="13" t="n">
        <v>0.046626</v>
      </c>
      <c r="BN759" s="13" t="n">
        <v>-0.08576</v>
      </c>
      <c r="BO759" s="13" t="n">
        <v>0.000968</v>
      </c>
      <c r="BP759" s="13" t="n">
        <v>-0.142109</v>
      </c>
      <c r="BQ759" s="13" t="n">
        <v>-0.007716</v>
      </c>
      <c r="BR759" s="13" t="n">
        <v>0.017833</v>
      </c>
      <c r="BS759" s="13" t="n">
        <v>-0.117955</v>
      </c>
      <c r="BT759" s="13" t="n">
        <v>-0.053077</v>
      </c>
      <c r="BU759" s="13" t="n">
        <v>-0.044319</v>
      </c>
      <c r="BV759" s="13" t="n">
        <v>0.116268</v>
      </c>
      <c r="BW759" s="13" t="n">
        <v>-0.038541</v>
      </c>
      <c r="BX759" s="13" t="n">
        <v>-0.088512</v>
      </c>
      <c r="BY759" s="13" t="n">
        <v>0.034639</v>
      </c>
      <c r="BZ759" s="13" t="n">
        <v>0.031372</v>
      </c>
      <c r="CA759" s="13" t="n">
        <v>-0.043533</v>
      </c>
      <c r="CB759" s="13" t="n">
        <v>0.106176</v>
      </c>
      <c r="CC759" s="13" t="n">
        <v>-0.003618</v>
      </c>
      <c r="CD759" s="13" t="n">
        <v>-0.008652</v>
      </c>
      <c r="CE759" s="13" t="n">
        <v>-0.032515</v>
      </c>
      <c r="CF759" s="13" t="n">
        <v>0.010489</v>
      </c>
      <c r="CG759" s="13" t="n">
        <v>0.068229</v>
      </c>
      <c r="CH759" s="13" t="n">
        <v>0.053331</v>
      </c>
      <c r="CI759" s="13" t="n">
        <v>-0.053394</v>
      </c>
      <c r="CJ759" s="13" t="n">
        <v>-0.058727</v>
      </c>
      <c r="CK759" s="13" t="n">
        <v>-0.073528</v>
      </c>
      <c r="CL759" s="13" t="n">
        <v>0.111124</v>
      </c>
      <c r="CM759" s="13" t="n">
        <v>0.103291</v>
      </c>
      <c r="CN759" s="13" t="n">
        <v>-0.042161</v>
      </c>
      <c r="CO759" s="13" t="n">
        <v>0.032515</v>
      </c>
      <c r="CP759" s="13" t="n">
        <v>0.006384</v>
      </c>
      <c r="CQ759" s="13" t="n">
        <v>-0.06286</v>
      </c>
      <c r="CR759" s="13" t="n">
        <v>0.046483</v>
      </c>
      <c r="CS759" s="13" t="n">
        <v>0.028059</v>
      </c>
      <c r="CT759" s="13" t="n">
        <v>0.064974</v>
      </c>
      <c r="CU759" s="13" t="n">
        <v>-0.001472</v>
      </c>
      <c r="CV759" s="13" t="n">
        <v>0.042635</v>
      </c>
      <c r="CW759" s="13" t="n">
        <v>-0.016588</v>
      </c>
      <c r="CX759" s="13" t="n">
        <v>0.102793</v>
      </c>
      <c r="CY759" s="13" t="n">
        <v>-0.079478</v>
      </c>
      <c r="CZ759" s="13" t="n">
        <v>0.053794</v>
      </c>
      <c r="DA759" s="13" t="n">
        <v>-0.056928</v>
      </c>
      <c r="DB759" s="13" t="n">
        <v>-0.07451</v>
      </c>
      <c r="DV759" s="13" t="n">
        <v>0.047113</v>
      </c>
      <c r="DW759" s="13" t="n">
        <v>-0.084736</v>
      </c>
      <c r="DX759" s="13" t="n">
        <v>-0.003415</v>
      </c>
      <c r="DY759" s="13" t="n">
        <v>-0.141596</v>
      </c>
      <c r="DZ759" s="13" t="n">
        <v>-0.016339</v>
      </c>
      <c r="EA759" s="13" t="n">
        <v>0.004296</v>
      </c>
      <c r="EB759" s="13" t="n">
        <v>-0.138311</v>
      </c>
      <c r="EC759" s="13" t="n">
        <v>-0.045222</v>
      </c>
      <c r="ED759" s="13" t="n">
        <v>-0.046504</v>
      </c>
      <c r="EE759" s="13" t="n">
        <v>0.116767</v>
      </c>
      <c r="EF759" s="13" t="n">
        <v>-0.030875</v>
      </c>
      <c r="EG759" s="13" t="n">
        <v>-0.092886</v>
      </c>
      <c r="EH759" s="13" t="n">
        <v>0.038196</v>
      </c>
      <c r="EI759" s="13" t="n">
        <v>0.031364</v>
      </c>
      <c r="EJ759" s="13" t="n">
        <v>-0.050589</v>
      </c>
      <c r="EK759" s="13" t="n">
        <v>0.12749</v>
      </c>
      <c r="EL759" s="13" t="n">
        <v>-0.008377</v>
      </c>
      <c r="EM759" s="13" t="n">
        <v>-0.018392</v>
      </c>
      <c r="EN759" s="13" t="n">
        <v>-0.031244</v>
      </c>
      <c r="EO759" s="13" t="n">
        <v>0.024876</v>
      </c>
      <c r="EP759" s="13" t="n">
        <v>0.074528</v>
      </c>
      <c r="EQ759" s="13" t="n">
        <v>0.058153</v>
      </c>
      <c r="ER759" s="13" t="n">
        <v>-0.055866</v>
      </c>
      <c r="ES759" s="13" t="n">
        <v>-0.061774</v>
      </c>
      <c r="ET759" s="13" t="n">
        <v>-0.07758</v>
      </c>
      <c r="EU759" s="13" t="n">
        <v>0.128905</v>
      </c>
      <c r="EV759" s="13" t="n">
        <v>0.115622</v>
      </c>
      <c r="EW759" s="13" t="n">
        <v>-0.04519</v>
      </c>
      <c r="EX759" s="13" t="n">
        <v>0.029184</v>
      </c>
      <c r="EY759" s="13" t="n">
        <v>0.003445</v>
      </c>
      <c r="EZ759" s="13" t="n">
        <v>-0.066565</v>
      </c>
      <c r="FA759" s="13" t="n">
        <v>0.07274</v>
      </c>
      <c r="FB759" s="13" t="n">
        <v>0.026772</v>
      </c>
      <c r="FC759" s="13" t="n">
        <v>0.068904</v>
      </c>
      <c r="FD759" s="13" t="n">
        <v>-0.001826</v>
      </c>
      <c r="FE759" s="13" t="n">
        <v>0.034451</v>
      </c>
      <c r="FF759" s="13" t="n">
        <v>-0.012354</v>
      </c>
      <c r="FG759" s="13" t="n">
        <v>0.129517</v>
      </c>
      <c r="FH759" s="13" t="n">
        <v>-0.079792</v>
      </c>
      <c r="FI759" s="13" t="n">
        <v>0.048261</v>
      </c>
      <c r="FJ759" s="13" t="n">
        <v>-0.057773</v>
      </c>
      <c r="FK759" s="13" t="n">
        <v>-0.075988</v>
      </c>
    </row>
    <row r="760" customFormat="false" ht="15" hidden="false" customHeight="false" outlineLevel="0" collapsed="false">
      <c r="B760" s="8" t="str">
        <f aca="false">Deals!B760</f>
        <v>Priority Technology Holdings, Inc.</v>
      </c>
      <c r="C760" s="12" t="n">
        <v>1</v>
      </c>
      <c r="D760" s="13" t="n">
        <v>-0.209581</v>
      </c>
      <c r="E760" s="13" t="n">
        <v>0.223485</v>
      </c>
      <c r="F760" s="13" t="n">
        <v>0.095975</v>
      </c>
      <c r="G760" s="13" t="n">
        <v>-0.144068</v>
      </c>
      <c r="H760" s="13" t="n">
        <v>-0.132013</v>
      </c>
      <c r="I760" s="13" t="n">
        <v>0.093156</v>
      </c>
      <c r="J760" s="13" t="n">
        <v>-0.165217</v>
      </c>
      <c r="K760" s="13" t="n">
        <v>0.066667</v>
      </c>
      <c r="L760" s="13" t="n">
        <v>-0.355469</v>
      </c>
      <c r="M760" s="13" t="n">
        <v>0.360606</v>
      </c>
      <c r="N760" s="13" t="n">
        <v>-0.109131</v>
      </c>
      <c r="O760" s="13" t="n">
        <v>0.1275</v>
      </c>
      <c r="P760" s="13" t="n">
        <v>0.137472</v>
      </c>
      <c r="Q760" s="13" t="n">
        <v>0.161793</v>
      </c>
      <c r="R760" s="13" t="n">
        <v>-0.11745</v>
      </c>
      <c r="S760" s="13" t="n">
        <v>-0.085551</v>
      </c>
      <c r="T760" s="13" t="n">
        <v>-0.185031</v>
      </c>
      <c r="U760" s="13" t="n">
        <v>-0.084184</v>
      </c>
      <c r="V760" s="13" t="n">
        <v>-0.10585</v>
      </c>
      <c r="W760" s="13" t="n">
        <v>0.115265</v>
      </c>
      <c r="X760" s="13" t="n">
        <v>0.011173</v>
      </c>
      <c r="Y760" s="13" t="n">
        <v>0.243094</v>
      </c>
      <c r="Z760" s="13" t="n">
        <v>-0.175556</v>
      </c>
      <c r="AA760" s="13" t="n">
        <v>-0.126685</v>
      </c>
      <c r="AB760" s="13" t="n">
        <v>0.157407</v>
      </c>
      <c r="AC760" s="13" t="n">
        <v>-0.2</v>
      </c>
      <c r="AD760" s="13" t="n">
        <v>0.186667</v>
      </c>
      <c r="AE760" s="13" t="n">
        <v>-0.002809</v>
      </c>
      <c r="AF760" s="13" t="n">
        <v>-0.067606</v>
      </c>
      <c r="AG760" s="13" t="n">
        <v>-0.012085</v>
      </c>
      <c r="AH760" s="13" t="n">
        <v>-0.018349</v>
      </c>
      <c r="AI760" s="13" t="n">
        <v>0.423676</v>
      </c>
      <c r="AJ760" s="13" t="n">
        <v>0.155361</v>
      </c>
      <c r="AK760" s="13" t="n">
        <v>0.123106</v>
      </c>
      <c r="AL760" s="13" t="n">
        <v>0.011804</v>
      </c>
      <c r="AM760" s="13" t="n">
        <v>0.138333</v>
      </c>
      <c r="AN760" s="13" t="n">
        <v>-0.210835</v>
      </c>
      <c r="AO760" s="13" t="n">
        <v>0.725417</v>
      </c>
      <c r="AP760" s="13" t="n">
        <v>0.263441</v>
      </c>
      <c r="AQ760" s="13" t="n">
        <v>-0.191489</v>
      </c>
      <c r="AR760" s="13" t="n">
        <v>0.129474</v>
      </c>
      <c r="AS760" s="13" t="n">
        <v>-0.364865</v>
      </c>
      <c r="BM760" s="13" t="n">
        <v>0.018208</v>
      </c>
      <c r="BN760" s="13" t="n">
        <v>-0.08429</v>
      </c>
      <c r="BO760" s="13" t="n">
        <v>-0.067665</v>
      </c>
      <c r="BP760" s="13" t="n">
        <v>-0.158681</v>
      </c>
      <c r="BQ760" s="13" t="n">
        <v>-0.015223</v>
      </c>
      <c r="BR760" s="13" t="n">
        <v>0.008697</v>
      </c>
      <c r="BS760" s="13" t="n">
        <v>-0.161376</v>
      </c>
      <c r="BT760" s="13" t="n">
        <v>-0.055295</v>
      </c>
      <c r="BU760" s="13" t="n">
        <v>-0.065598</v>
      </c>
      <c r="BV760" s="13" t="n">
        <v>0.149652</v>
      </c>
      <c r="BW760" s="13" t="n">
        <v>0.036347</v>
      </c>
      <c r="BX760" s="13" t="n">
        <v>-0.129015</v>
      </c>
      <c r="BY760" s="13" t="n">
        <v>0.033099</v>
      </c>
      <c r="BZ760" s="13" t="n">
        <v>-0.060405</v>
      </c>
      <c r="CA760" s="13" t="n">
        <v>-0.065045</v>
      </c>
      <c r="CB760" s="13" t="n">
        <v>0.154106</v>
      </c>
      <c r="CC760" s="13" t="n">
        <v>-0.040771</v>
      </c>
      <c r="CD760" s="13" t="n">
        <v>-0.103145</v>
      </c>
      <c r="CE760" s="13" t="n">
        <v>0.01904</v>
      </c>
      <c r="CF760" s="13" t="n">
        <v>0.045464</v>
      </c>
      <c r="CG760" s="13" t="n">
        <v>0.07288</v>
      </c>
      <c r="CH760" s="13" t="n">
        <v>0.023517</v>
      </c>
      <c r="CI760" s="13" t="n">
        <v>-0.116052</v>
      </c>
      <c r="CJ760" s="13" t="n">
        <v>-0.083019</v>
      </c>
      <c r="CK760" s="13" t="n">
        <v>-0.097033</v>
      </c>
      <c r="CL760" s="13" t="n">
        <v>0.049912</v>
      </c>
      <c r="CM760" s="13" t="n">
        <v>0.150898</v>
      </c>
      <c r="CN760" s="13" t="n">
        <v>0.006965</v>
      </c>
      <c r="CO760" s="13" t="n">
        <v>0.099101</v>
      </c>
      <c r="CP760" s="13" t="n">
        <v>-0.030177</v>
      </c>
      <c r="CQ760" s="13" t="n">
        <v>-0.124977</v>
      </c>
      <c r="CR760" s="13" t="n">
        <v>0.073358</v>
      </c>
      <c r="CS760" s="13" t="n">
        <v>-0.041906</v>
      </c>
      <c r="CT760" s="13" t="n">
        <v>0.114197</v>
      </c>
      <c r="CU760" s="13" t="n">
        <v>-0.021811</v>
      </c>
      <c r="CV760" s="13" t="n">
        <v>0.030587</v>
      </c>
      <c r="CW760" s="13" t="n">
        <v>0.047145</v>
      </c>
      <c r="CX760" s="13" t="n">
        <v>0.115239</v>
      </c>
      <c r="CY760" s="13" t="n">
        <v>-0.061979</v>
      </c>
      <c r="CZ760" s="13" t="n">
        <v>0.016076</v>
      </c>
      <c r="DA760" s="13" t="n">
        <v>-0.066187</v>
      </c>
      <c r="DB760" s="13" t="n">
        <v>-0.139327</v>
      </c>
      <c r="DV760" s="13" t="n">
        <v>-0.016606</v>
      </c>
      <c r="DW760" s="13" t="n">
        <v>-0.11212</v>
      </c>
      <c r="DX760" s="13" t="n">
        <v>-0.094973</v>
      </c>
      <c r="DY760" s="13" t="n">
        <v>-0.138658</v>
      </c>
      <c r="DZ760" s="13" t="n">
        <v>-0.029596</v>
      </c>
      <c r="EA760" s="13" t="n">
        <v>0.039724</v>
      </c>
      <c r="EB760" s="13" t="n">
        <v>-0.185483</v>
      </c>
      <c r="EC760" s="13" t="n">
        <v>-0.085558</v>
      </c>
      <c r="ED760" s="13" t="n">
        <v>-0.034031</v>
      </c>
      <c r="EE760" s="13" t="n">
        <v>0.106342</v>
      </c>
      <c r="EF760" s="13" t="n">
        <v>0.064099</v>
      </c>
      <c r="EG760" s="13" t="n">
        <v>-0.127659</v>
      </c>
      <c r="EH760" s="13" t="n">
        <v>0.015749</v>
      </c>
      <c r="EI760" s="13" t="n">
        <v>-0.055527</v>
      </c>
      <c r="EJ760" s="13" t="n">
        <v>-0.057586</v>
      </c>
      <c r="EK760" s="13" t="n">
        <v>0.164074</v>
      </c>
      <c r="EL760" s="13" t="n">
        <v>-0.054561</v>
      </c>
      <c r="EM760" s="13" t="n">
        <v>-0.11631</v>
      </c>
      <c r="EN760" s="13" t="n">
        <v>-0.010131</v>
      </c>
      <c r="EO760" s="13" t="n">
        <v>0.044679</v>
      </c>
      <c r="EP760" s="13" t="n">
        <v>0.013592</v>
      </c>
      <c r="EQ760" s="13" t="n">
        <v>-0.009781</v>
      </c>
      <c r="ER760" s="13" t="n">
        <v>-0.080373</v>
      </c>
      <c r="ES760" s="13" t="n">
        <v>-0.096684</v>
      </c>
      <c r="ET760" s="13" t="n">
        <v>-0.081711</v>
      </c>
      <c r="EU760" s="13" t="n">
        <v>0.057956</v>
      </c>
      <c r="EV760" s="13" t="n">
        <v>0.096736</v>
      </c>
      <c r="EW760" s="13" t="n">
        <v>-0.043898</v>
      </c>
      <c r="EX760" s="13" t="n">
        <v>0.07111</v>
      </c>
      <c r="EY760" s="13" t="n">
        <v>-0.016705</v>
      </c>
      <c r="EZ760" s="13" t="n">
        <v>-0.069768</v>
      </c>
      <c r="FA760" s="13" t="n">
        <v>0.008716</v>
      </c>
      <c r="FB760" s="13" t="n">
        <v>-0.066445</v>
      </c>
      <c r="FC760" s="13" t="n">
        <v>0.056494</v>
      </c>
      <c r="FD760" s="13" t="n">
        <v>-0.061303</v>
      </c>
      <c r="FE760" s="13" t="n">
        <v>0.005118</v>
      </c>
      <c r="FF760" s="13" t="n">
        <v>0.023625</v>
      </c>
      <c r="FG760" s="13" t="n">
        <v>0.042316</v>
      </c>
      <c r="FH760" s="13" t="n">
        <v>0.04149</v>
      </c>
      <c r="FI760" s="13" t="n">
        <v>0.032226</v>
      </c>
      <c r="FJ760" s="13" t="n">
        <v>-0.102208</v>
      </c>
      <c r="FK760" s="13" t="n">
        <v>-0.125848</v>
      </c>
    </row>
    <row r="761" customFormat="false" ht="15" hidden="false" customHeight="false" outlineLevel="0" collapsed="false">
      <c r="B761" s="8" t="str">
        <f aca="false">Deals!B761</f>
        <v>E2open Parent Holdings, Inc.</v>
      </c>
      <c r="C761" s="12" t="n">
        <v>1</v>
      </c>
      <c r="D761" s="13" t="n">
        <v>0.106195</v>
      </c>
      <c r="E761" s="13" t="n">
        <v>-0.0256</v>
      </c>
      <c r="F761" s="13" t="n">
        <v>-0.075534</v>
      </c>
      <c r="G761" s="13" t="n">
        <v>-0.174067</v>
      </c>
      <c r="H761" s="13" t="n">
        <v>-0.034409</v>
      </c>
      <c r="I761" s="13" t="n">
        <v>-0.018931</v>
      </c>
      <c r="J761" s="13" t="n">
        <v>-0.121453</v>
      </c>
      <c r="K761" s="13" t="n">
        <v>0.043928</v>
      </c>
      <c r="L761" s="13" t="n">
        <v>-0.037129</v>
      </c>
      <c r="M761" s="13" t="n">
        <v>-0.132391</v>
      </c>
      <c r="N761" s="13" t="n">
        <v>0.017778</v>
      </c>
      <c r="O761" s="13" t="n">
        <v>-0.116448</v>
      </c>
      <c r="P761" s="13" t="n">
        <v>-0.039539</v>
      </c>
      <c r="Q761" s="13" t="n">
        <v>0.010292</v>
      </c>
      <c r="R761" s="13" t="n">
        <v>-0.003396</v>
      </c>
      <c r="S761" s="13" t="n">
        <v>0.175468</v>
      </c>
      <c r="T761" s="13" t="n">
        <v>-0.101449</v>
      </c>
      <c r="U761" s="13" t="n">
        <v>-0.06129</v>
      </c>
      <c r="V761" s="13" t="n">
        <v>0.080756</v>
      </c>
      <c r="W761" s="13" t="n">
        <v>-0.205087</v>
      </c>
      <c r="X761" s="13" t="n">
        <v>0.12</v>
      </c>
      <c r="Y761" s="13" t="n">
        <v>-0.080357</v>
      </c>
      <c r="Z761" s="13" t="n">
        <v>-0.062136</v>
      </c>
      <c r="AA761" s="13" t="n">
        <v>-0.060041</v>
      </c>
      <c r="AB761" s="13" t="n">
        <v>-0.363436</v>
      </c>
      <c r="AC761" s="13" t="n">
        <v>0.259516</v>
      </c>
      <c r="AD761" s="13" t="n">
        <v>0.206044</v>
      </c>
      <c r="AE761" s="13" t="n">
        <v>-0.143508</v>
      </c>
      <c r="AF761" s="13" t="n">
        <v>0.125</v>
      </c>
      <c r="AG761" s="13" t="n">
        <v>0.049645</v>
      </c>
      <c r="AH761" s="13" t="n">
        <v>0.092342</v>
      </c>
      <c r="AI761" s="13" t="n">
        <v>-0.039175</v>
      </c>
      <c r="AJ761" s="13" t="n">
        <v>-0.036481</v>
      </c>
      <c r="AK761" s="13" t="n">
        <v>0.040089</v>
      </c>
      <c r="AL761" s="13" t="n">
        <v>-0.040685</v>
      </c>
      <c r="AM761" s="13" t="n">
        <v>-0.015625</v>
      </c>
      <c r="AN761" s="13" t="n">
        <v>-0.335601</v>
      </c>
      <c r="AO761" s="13" t="n">
        <v>0.037543</v>
      </c>
      <c r="AP761" s="13" t="n">
        <v>-0.125</v>
      </c>
      <c r="AQ761" s="13" t="n">
        <v>-0.011278</v>
      </c>
      <c r="AR761" s="13" t="n">
        <v>-0.129278</v>
      </c>
      <c r="AS761" s="13" t="n">
        <v>-0.126638</v>
      </c>
      <c r="BM761" s="13" t="n">
        <v>0.039037</v>
      </c>
      <c r="BN761" s="13" t="n">
        <v>-0.024358</v>
      </c>
      <c r="BO761" s="13" t="n">
        <v>0.052503</v>
      </c>
      <c r="BP761" s="13" t="n">
        <v>-0.039308</v>
      </c>
      <c r="BQ761" s="13" t="n">
        <v>-0.002388</v>
      </c>
      <c r="BR761" s="13" t="n">
        <v>0.003781</v>
      </c>
      <c r="BS761" s="13" t="n">
        <v>-0.066351</v>
      </c>
      <c r="BT761" s="13" t="n">
        <v>0.042167</v>
      </c>
      <c r="BU761" s="13" t="n">
        <v>-0.106721</v>
      </c>
      <c r="BV761" s="13" t="n">
        <v>0.07714</v>
      </c>
      <c r="BW761" s="13" t="n">
        <v>-0.017984</v>
      </c>
      <c r="BX761" s="13" t="n">
        <v>-0.102042</v>
      </c>
      <c r="BY761" s="13" t="n">
        <v>0.144777</v>
      </c>
      <c r="BZ761" s="13" t="n">
        <v>0.068711</v>
      </c>
      <c r="CA761" s="13" t="n">
        <v>-0.067906</v>
      </c>
      <c r="CB761" s="13" t="n">
        <v>0.076853</v>
      </c>
      <c r="CC761" s="13" t="n">
        <v>-0.016453</v>
      </c>
      <c r="CD761" s="13" t="n">
        <v>-0.046464</v>
      </c>
      <c r="CE761" s="13" t="n">
        <v>-0.012823</v>
      </c>
      <c r="CF761" s="13" t="n">
        <v>-0.036533</v>
      </c>
      <c r="CG761" s="13" t="n">
        <v>0.091363</v>
      </c>
      <c r="CH761" s="13" t="n">
        <v>0.086874</v>
      </c>
      <c r="CI761" s="13" t="n">
        <v>-0.065287</v>
      </c>
      <c r="CJ761" s="13" t="n">
        <v>-0.051739</v>
      </c>
      <c r="CK761" s="13" t="n">
        <v>-0.047857</v>
      </c>
      <c r="CL761" s="13" t="n">
        <v>0.112489</v>
      </c>
      <c r="CM761" s="13" t="n">
        <v>0.122413</v>
      </c>
      <c r="CN761" s="13" t="n">
        <v>-0.034258</v>
      </c>
      <c r="CO761" s="13" t="n">
        <v>0.016457</v>
      </c>
      <c r="CP761" s="13" t="n">
        <v>0.046139</v>
      </c>
      <c r="CQ761" s="13" t="n">
        <v>-0.064626</v>
      </c>
      <c r="CR761" s="13" t="n">
        <v>0.053275</v>
      </c>
      <c r="CS761" s="13" t="n">
        <v>-0.027688</v>
      </c>
      <c r="CT761" s="13" t="n">
        <v>0.104114</v>
      </c>
      <c r="CU761" s="13" t="n">
        <v>-0.013943</v>
      </c>
      <c r="CV761" s="13" t="n">
        <v>0.000766</v>
      </c>
      <c r="CW761" s="13" t="n">
        <v>-0.013824</v>
      </c>
      <c r="CX761" s="13" t="n">
        <v>0.097792</v>
      </c>
      <c r="CY761" s="13" t="n">
        <v>-0.089497</v>
      </c>
      <c r="CZ761" s="13" t="n">
        <v>0.027332</v>
      </c>
      <c r="DA761" s="13" t="n">
        <v>-0.027759</v>
      </c>
      <c r="DB761" s="13" t="n">
        <v>-0.055594</v>
      </c>
      <c r="DV761" s="13" t="n">
        <v>0.033634</v>
      </c>
      <c r="DW761" s="13" t="n">
        <v>-0.018818</v>
      </c>
      <c r="DX761" s="13" t="n">
        <v>0.04535</v>
      </c>
      <c r="DY761" s="13" t="n">
        <v>-0.035218</v>
      </c>
      <c r="DZ761" s="13" t="n">
        <v>-0.007035</v>
      </c>
      <c r="EA761" s="13" t="n">
        <v>0.004345</v>
      </c>
      <c r="EB761" s="13" t="n">
        <v>-0.071522</v>
      </c>
      <c r="EC761" s="13" t="n">
        <v>0.033714</v>
      </c>
      <c r="ED761" s="13" t="n">
        <v>-0.118202</v>
      </c>
      <c r="EE761" s="13" t="n">
        <v>0.082529</v>
      </c>
      <c r="EF761" s="13" t="n">
        <v>-0.019642</v>
      </c>
      <c r="EG761" s="13" t="n">
        <v>-0.100677</v>
      </c>
      <c r="EH761" s="13" t="n">
        <v>0.152502</v>
      </c>
      <c r="EI761" s="13" t="n">
        <v>0.068526</v>
      </c>
      <c r="EJ761" s="13" t="n">
        <v>-0.064298</v>
      </c>
      <c r="EK761" s="13" t="n">
        <v>0.076842</v>
      </c>
      <c r="EL761" s="13" t="n">
        <v>-0.009427</v>
      </c>
      <c r="EM761" s="13" t="n">
        <v>-0.050456</v>
      </c>
      <c r="EN761" s="13" t="n">
        <v>-0.013969</v>
      </c>
      <c r="EO761" s="13" t="n">
        <v>-0.037495</v>
      </c>
      <c r="EP761" s="13" t="n">
        <v>0.092045</v>
      </c>
      <c r="EQ761" s="13" t="n">
        <v>0.08631</v>
      </c>
      <c r="ER761" s="13" t="n">
        <v>-0.06023</v>
      </c>
      <c r="ES761" s="13" t="n">
        <v>-0.056655</v>
      </c>
      <c r="ET761" s="13" t="n">
        <v>-0.047128</v>
      </c>
      <c r="EU761" s="13" t="n">
        <v>0.118415</v>
      </c>
      <c r="EV761" s="13" t="n">
        <v>0.124417</v>
      </c>
      <c r="EW761" s="13" t="n">
        <v>-0.041467</v>
      </c>
      <c r="EX761" s="13" t="n">
        <v>0.01738</v>
      </c>
      <c r="EY761" s="13" t="n">
        <v>0.042759</v>
      </c>
      <c r="EZ761" s="13" t="n">
        <v>-0.063393</v>
      </c>
      <c r="FA761" s="13" t="n">
        <v>0.055185</v>
      </c>
      <c r="FB761" s="13" t="n">
        <v>-0.031237</v>
      </c>
      <c r="FC761" s="13" t="n">
        <v>0.107288</v>
      </c>
      <c r="FD761" s="13" t="n">
        <v>-0.014896</v>
      </c>
      <c r="FE761" s="13" t="n">
        <v>0.002511</v>
      </c>
      <c r="FF761" s="13" t="n">
        <v>-0.016107</v>
      </c>
      <c r="FG761" s="13" t="n">
        <v>0.097455</v>
      </c>
      <c r="FH761" s="13" t="n">
        <v>-0.08821</v>
      </c>
      <c r="FI761" s="13" t="n">
        <v>0.022448</v>
      </c>
      <c r="FJ761" s="13" t="n">
        <v>-0.029876</v>
      </c>
      <c r="FK761" s="13" t="n">
        <v>-0.045354</v>
      </c>
    </row>
    <row r="762" customFormat="false" ht="15" hidden="false" customHeight="false" outlineLevel="0" collapsed="false">
      <c r="B762" s="8" t="str">
        <f aca="false">Deals!B762</f>
        <v>Brunswick Corporation</v>
      </c>
      <c r="C762" s="12" t="n">
        <v>1</v>
      </c>
      <c r="D762" s="13" t="n">
        <v>0.012407</v>
      </c>
      <c r="E762" s="13" t="n">
        <v>0.072623</v>
      </c>
      <c r="F762" s="13" t="n">
        <v>-0.09868</v>
      </c>
      <c r="G762" s="13" t="n">
        <v>0.056119</v>
      </c>
      <c r="H762" s="13" t="n">
        <v>-0.153162</v>
      </c>
      <c r="I762" s="13" t="n">
        <v>-0.065274</v>
      </c>
      <c r="J762" s="13" t="n">
        <v>-0.000198</v>
      </c>
      <c r="K762" s="13" t="n">
        <v>-0.130932</v>
      </c>
      <c r="L762" s="13" t="n">
        <v>0.225451</v>
      </c>
      <c r="M762" s="13" t="n">
        <v>-0.062968</v>
      </c>
      <c r="N762" s="13" t="n">
        <v>-0.123946</v>
      </c>
      <c r="O762" s="13" t="n">
        <v>0.079756</v>
      </c>
      <c r="P762" s="13" t="n">
        <v>0.055115</v>
      </c>
      <c r="Q762" s="13" t="n">
        <v>-0.028571</v>
      </c>
      <c r="R762" s="13" t="n">
        <v>0.16995</v>
      </c>
      <c r="S762" s="13" t="n">
        <v>0.041385</v>
      </c>
      <c r="T762" s="13" t="n">
        <v>-0.062</v>
      </c>
      <c r="U762" s="13" t="n">
        <v>0.034024</v>
      </c>
      <c r="V762" s="13" t="n">
        <v>-0.104847</v>
      </c>
      <c r="W762" s="13" t="n">
        <v>0.14755</v>
      </c>
      <c r="X762" s="13" t="n">
        <v>-0.003809</v>
      </c>
      <c r="Y762" s="13" t="n">
        <v>-0.07867</v>
      </c>
      <c r="Z762" s="13" t="n">
        <v>-0.001517</v>
      </c>
      <c r="AA762" s="13" t="n">
        <v>-0.120633</v>
      </c>
      <c r="AB762" s="13" t="n">
        <v>0.141068</v>
      </c>
      <c r="AC762" s="13" t="n">
        <v>0.226702</v>
      </c>
      <c r="AD762" s="13" t="n">
        <v>-0.166098</v>
      </c>
      <c r="AE762" s="13" t="n">
        <v>0.088498</v>
      </c>
      <c r="AF762" s="13" t="n">
        <v>0.104348</v>
      </c>
      <c r="AG762" s="13" t="n">
        <v>-0.164525</v>
      </c>
      <c r="AH762" s="13" t="n">
        <v>0.028646</v>
      </c>
      <c r="AI762" s="13" t="n">
        <v>-0.11826</v>
      </c>
      <c r="AJ762" s="13" t="n">
        <v>0.11928</v>
      </c>
      <c r="AK762" s="13" t="n">
        <v>-0.024309</v>
      </c>
      <c r="AL762" s="13" t="n">
        <v>0.060342</v>
      </c>
      <c r="AM762" s="13" t="n">
        <v>-0.048676</v>
      </c>
      <c r="AN762" s="13" t="n">
        <v>0.014924</v>
      </c>
      <c r="AO762" s="13" t="n">
        <v>-0.196622</v>
      </c>
      <c r="AP762" s="13" t="n">
        <v>0.042672</v>
      </c>
      <c r="AQ762" s="13" t="n">
        <v>-0.09134</v>
      </c>
      <c r="AR762" s="13" t="n">
        <v>-0.115037</v>
      </c>
      <c r="BM762" s="13" t="n">
        <v>-0.019604</v>
      </c>
      <c r="BN762" s="13" t="n">
        <v>0.058722</v>
      </c>
      <c r="BO762" s="13" t="n">
        <v>-0.071201</v>
      </c>
      <c r="BP762" s="13" t="n">
        <v>0.004318</v>
      </c>
      <c r="BQ762" s="13" t="n">
        <v>0.011975</v>
      </c>
      <c r="BR762" s="13" t="n">
        <v>-0.07864</v>
      </c>
      <c r="BS762" s="13" t="n">
        <v>0.01079</v>
      </c>
      <c r="BT762" s="13" t="n">
        <v>-0.09489</v>
      </c>
      <c r="BU762" s="13" t="n">
        <v>0.108125</v>
      </c>
      <c r="BV762" s="13" t="n">
        <v>-0.032816</v>
      </c>
      <c r="BW762" s="13" t="n">
        <v>-0.097124</v>
      </c>
      <c r="BX762" s="13" t="n">
        <v>0.079647</v>
      </c>
      <c r="BY762" s="13" t="n">
        <v>0.052705</v>
      </c>
      <c r="BZ762" s="13" t="n">
        <v>-0.052121</v>
      </c>
      <c r="CA762" s="13" t="n">
        <v>0.096082</v>
      </c>
      <c r="CB762" s="13" t="n">
        <v>-0.022839</v>
      </c>
      <c r="CC762" s="13" t="n">
        <v>-0.004812</v>
      </c>
      <c r="CD762" s="13" t="n">
        <v>-0.021756</v>
      </c>
      <c r="CE762" s="13" t="n">
        <v>-0.020714</v>
      </c>
      <c r="CF762" s="13" t="n">
        <v>0.092361</v>
      </c>
      <c r="CG762" s="13" t="n">
        <v>0.043147</v>
      </c>
      <c r="CH762" s="13" t="n">
        <v>-0.023688</v>
      </c>
      <c r="CI762" s="13" t="n">
        <v>-0.045895</v>
      </c>
      <c r="CJ762" s="13" t="n">
        <v>-0.058615</v>
      </c>
      <c r="CK762" s="13" t="n">
        <v>0.090922</v>
      </c>
      <c r="CL762" s="13" t="n">
        <v>0.077786</v>
      </c>
      <c r="CM762" s="13" t="n">
        <v>-0.000187</v>
      </c>
      <c r="CN762" s="13" t="n">
        <v>0.080568</v>
      </c>
      <c r="CO762" s="13" t="n">
        <v>0.046856</v>
      </c>
      <c r="CP762" s="13" t="n">
        <v>-0.06426</v>
      </c>
      <c r="CQ762" s="13" t="n">
        <v>0.021786</v>
      </c>
      <c r="CR762" s="13" t="n">
        <v>-0.017629</v>
      </c>
      <c r="CS762" s="13" t="n">
        <v>0.072788</v>
      </c>
      <c r="CT762" s="13" t="n">
        <v>0.020632</v>
      </c>
      <c r="CU762" s="13" t="n">
        <v>0.02273</v>
      </c>
      <c r="CV762" s="13" t="n">
        <v>-0.019377</v>
      </c>
      <c r="CW762" s="13" t="n">
        <v>0.069756</v>
      </c>
      <c r="CX762" s="13" t="n">
        <v>-0.071455</v>
      </c>
      <c r="CY762" s="13" t="n">
        <v>0.043838</v>
      </c>
      <c r="CZ762" s="13" t="n">
        <v>-0.068613</v>
      </c>
      <c r="DA762" s="13" t="n">
        <v>-0.056898</v>
      </c>
      <c r="DV762" s="13" t="n">
        <v>-0.022478</v>
      </c>
      <c r="DW762" s="13" t="n">
        <v>0.054778</v>
      </c>
      <c r="DX762" s="13" t="n">
        <v>-0.066878</v>
      </c>
      <c r="DY762" s="13" t="n">
        <v>0.009682</v>
      </c>
      <c r="DZ762" s="13" t="n">
        <v>0.003909</v>
      </c>
      <c r="EA762" s="13" t="n">
        <v>-0.078286</v>
      </c>
      <c r="EB762" s="13" t="n">
        <v>-0.002641</v>
      </c>
      <c r="EC762" s="13" t="n">
        <v>-0.100149</v>
      </c>
      <c r="ED762" s="13" t="n">
        <v>0.112838</v>
      </c>
      <c r="EE762" s="13" t="n">
        <v>-0.035444</v>
      </c>
      <c r="EF762" s="13" t="n">
        <v>-0.097565</v>
      </c>
      <c r="EG762" s="13" t="n">
        <v>0.086619</v>
      </c>
      <c r="EH762" s="13" t="n">
        <v>0.046762</v>
      </c>
      <c r="EI762" s="13" t="n">
        <v>-0.052223</v>
      </c>
      <c r="EJ762" s="13" t="n">
        <v>0.109059</v>
      </c>
      <c r="EK762" s="13" t="n">
        <v>-0.020578</v>
      </c>
      <c r="EL762" s="13" t="n">
        <v>-0.00811</v>
      </c>
      <c r="EM762" s="13" t="n">
        <v>-0.020214</v>
      </c>
      <c r="EN762" s="13" t="n">
        <v>-0.019514</v>
      </c>
      <c r="EO762" s="13" t="n">
        <v>0.096463</v>
      </c>
      <c r="EP762" s="13" t="n">
        <v>0.043151</v>
      </c>
      <c r="EQ762" s="13" t="n">
        <v>-0.018811</v>
      </c>
      <c r="ER762" s="13" t="n">
        <v>-0.050759</v>
      </c>
      <c r="ES762" s="13" t="n">
        <v>-0.061461</v>
      </c>
      <c r="ET762" s="13" t="n">
        <v>0.094023</v>
      </c>
      <c r="EU762" s="13" t="n">
        <v>0.08574</v>
      </c>
      <c r="EV762" s="13" t="n">
        <v>-0.008521</v>
      </c>
      <c r="EW762" s="13" t="n">
        <v>0.06608</v>
      </c>
      <c r="EX762" s="13" t="n">
        <v>0.040152</v>
      </c>
      <c r="EY762" s="13" t="n">
        <v>-0.066904</v>
      </c>
      <c r="EZ762" s="13" t="n">
        <v>0.025327</v>
      </c>
      <c r="FA762" s="13" t="n">
        <v>-0.016463</v>
      </c>
      <c r="FB762" s="13" t="n">
        <v>0.069979</v>
      </c>
      <c r="FC762" s="13" t="n">
        <v>0.025021</v>
      </c>
      <c r="FD762" s="13" t="n">
        <v>0.025244</v>
      </c>
      <c r="FE762" s="13" t="n">
        <v>-0.020004</v>
      </c>
      <c r="FF762" s="13" t="n">
        <v>0.076652</v>
      </c>
      <c r="FG762" s="13" t="n">
        <v>-0.067235</v>
      </c>
      <c r="FH762" s="13" t="n">
        <v>0.046952</v>
      </c>
      <c r="FI762" s="13" t="n">
        <v>-0.067453</v>
      </c>
      <c r="FJ762" s="13" t="n">
        <v>-0.058782</v>
      </c>
    </row>
    <row r="763" customFormat="false" ht="15" hidden="false" customHeight="false" outlineLevel="0" collapsed="false">
      <c r="B763" s="8" t="str">
        <f aca="false">Deals!B763</f>
        <v>Regal Rexnord Corporation</v>
      </c>
      <c r="C763" s="12" t="n">
        <v>1</v>
      </c>
      <c r="D763" s="13" t="n">
        <v>0.037878</v>
      </c>
      <c r="E763" s="13" t="n">
        <v>0.078495</v>
      </c>
      <c r="F763" s="13" t="n">
        <v>-0.068751</v>
      </c>
      <c r="G763" s="13" t="n">
        <v>0.0118</v>
      </c>
      <c r="H763" s="13" t="n">
        <v>-0.070097</v>
      </c>
      <c r="I763" s="13" t="n">
        <v>-0.144778</v>
      </c>
      <c r="J763" s="13" t="n">
        <v>-0.017997</v>
      </c>
      <c r="K763" s="13" t="n">
        <v>-0.088675</v>
      </c>
      <c r="L763" s="13" t="n">
        <v>0.183051</v>
      </c>
      <c r="M763" s="13" t="n">
        <v>0.024497</v>
      </c>
      <c r="N763" s="13" t="n">
        <v>0.022676</v>
      </c>
      <c r="O763" s="13" t="n">
        <v>-0.098461</v>
      </c>
      <c r="P763" s="13" t="n">
        <v>0.036115</v>
      </c>
      <c r="Q763" s="13" t="n">
        <v>-0.082221</v>
      </c>
      <c r="R763" s="13" t="n">
        <v>0.160193</v>
      </c>
      <c r="S763" s="13" t="n">
        <v>0.132471</v>
      </c>
      <c r="T763" s="13" t="n">
        <v>-0.105049</v>
      </c>
      <c r="U763" s="13" t="n">
        <v>-0.075108</v>
      </c>
      <c r="V763" s="13" t="n">
        <v>-0.002074</v>
      </c>
      <c r="W763" s="13" t="n">
        <v>0.187543</v>
      </c>
      <c r="X763" s="13" t="n">
        <v>0.014815</v>
      </c>
      <c r="Y763" s="13" t="n">
        <v>0.038481</v>
      </c>
      <c r="Z763" s="13" t="n">
        <v>-0.1169</v>
      </c>
      <c r="AA763" s="13" t="n">
        <v>-0.171263</v>
      </c>
      <c r="AB763" s="13" t="n">
        <v>0.011739</v>
      </c>
      <c r="AC763" s="13" t="n">
        <v>0.238481</v>
      </c>
      <c r="AD763" s="13" t="n">
        <v>-0.098365</v>
      </c>
      <c r="AE763" s="13" t="n">
        <v>0.284954</v>
      </c>
      <c r="AF763" s="13" t="n">
        <v>0.052248</v>
      </c>
      <c r="AG763" s="13" t="n">
        <v>-0.103998</v>
      </c>
      <c r="AH763" s="13" t="n">
        <v>-0.07331</v>
      </c>
      <c r="AI763" s="13" t="n">
        <v>-0.09342</v>
      </c>
      <c r="AJ763" s="13" t="n">
        <v>0.188286</v>
      </c>
      <c r="AK763" s="13" t="n">
        <v>0.044374</v>
      </c>
      <c r="AL763" s="13" t="n">
        <v>-0.009415</v>
      </c>
      <c r="AM763" s="13" t="n">
        <v>0.003979</v>
      </c>
      <c r="AN763" s="13" t="n">
        <v>0.037048</v>
      </c>
      <c r="AO763" s="13" t="n">
        <v>-0.099763</v>
      </c>
      <c r="AP763" s="13" t="n">
        <v>0.023206</v>
      </c>
      <c r="AQ763" s="13" t="n">
        <v>-0.184779</v>
      </c>
      <c r="AR763" s="13" t="n">
        <v>-0.117465</v>
      </c>
      <c r="BM763" s="13" t="n">
        <v>-0.019604</v>
      </c>
      <c r="BN763" s="13" t="n">
        <v>0.058722</v>
      </c>
      <c r="BO763" s="13" t="n">
        <v>-0.071201</v>
      </c>
      <c r="BP763" s="13" t="n">
        <v>0.004318</v>
      </c>
      <c r="BQ763" s="13" t="n">
        <v>0.011975</v>
      </c>
      <c r="BR763" s="13" t="n">
        <v>-0.07864</v>
      </c>
      <c r="BS763" s="13" t="n">
        <v>0.01079</v>
      </c>
      <c r="BT763" s="13" t="n">
        <v>-0.09489</v>
      </c>
      <c r="BU763" s="13" t="n">
        <v>0.108125</v>
      </c>
      <c r="BV763" s="13" t="n">
        <v>-0.032816</v>
      </c>
      <c r="BW763" s="13" t="n">
        <v>-0.097124</v>
      </c>
      <c r="BX763" s="13" t="n">
        <v>0.079647</v>
      </c>
      <c r="BY763" s="13" t="n">
        <v>0.052705</v>
      </c>
      <c r="BZ763" s="13" t="n">
        <v>-0.052121</v>
      </c>
      <c r="CA763" s="13" t="n">
        <v>0.096082</v>
      </c>
      <c r="CB763" s="13" t="n">
        <v>-0.022839</v>
      </c>
      <c r="CC763" s="13" t="n">
        <v>-0.004812</v>
      </c>
      <c r="CD763" s="13" t="n">
        <v>-0.021756</v>
      </c>
      <c r="CE763" s="13" t="n">
        <v>-0.020714</v>
      </c>
      <c r="CF763" s="13" t="n">
        <v>0.092361</v>
      </c>
      <c r="CG763" s="13" t="n">
        <v>0.043147</v>
      </c>
      <c r="CH763" s="13" t="n">
        <v>-0.023688</v>
      </c>
      <c r="CI763" s="13" t="n">
        <v>-0.045895</v>
      </c>
      <c r="CJ763" s="13" t="n">
        <v>-0.058615</v>
      </c>
      <c r="CK763" s="13" t="n">
        <v>0.090922</v>
      </c>
      <c r="CL763" s="13" t="n">
        <v>0.077786</v>
      </c>
      <c r="CM763" s="13" t="n">
        <v>-0.000187</v>
      </c>
      <c r="CN763" s="13" t="n">
        <v>0.080568</v>
      </c>
      <c r="CO763" s="13" t="n">
        <v>0.046856</v>
      </c>
      <c r="CP763" s="13" t="n">
        <v>-0.06426</v>
      </c>
      <c r="CQ763" s="13" t="n">
        <v>0.021786</v>
      </c>
      <c r="CR763" s="13" t="n">
        <v>-0.017629</v>
      </c>
      <c r="CS763" s="13" t="n">
        <v>0.072788</v>
      </c>
      <c r="CT763" s="13" t="n">
        <v>0.020632</v>
      </c>
      <c r="CU763" s="13" t="n">
        <v>0.02273</v>
      </c>
      <c r="CV763" s="13" t="n">
        <v>-0.019377</v>
      </c>
      <c r="CW763" s="13" t="n">
        <v>0.069756</v>
      </c>
      <c r="CX763" s="13" t="n">
        <v>-0.071455</v>
      </c>
      <c r="CY763" s="13" t="n">
        <v>0.043838</v>
      </c>
      <c r="CZ763" s="13" t="n">
        <v>-0.068613</v>
      </c>
      <c r="DA763" s="13" t="n">
        <v>-0.056898</v>
      </c>
      <c r="DV763" s="13" t="n">
        <v>-0.022478</v>
      </c>
      <c r="DW763" s="13" t="n">
        <v>0.054778</v>
      </c>
      <c r="DX763" s="13" t="n">
        <v>-0.066878</v>
      </c>
      <c r="DY763" s="13" t="n">
        <v>0.009682</v>
      </c>
      <c r="DZ763" s="13" t="n">
        <v>0.003909</v>
      </c>
      <c r="EA763" s="13" t="n">
        <v>-0.078286</v>
      </c>
      <c r="EB763" s="13" t="n">
        <v>-0.002641</v>
      </c>
      <c r="EC763" s="13" t="n">
        <v>-0.100149</v>
      </c>
      <c r="ED763" s="13" t="n">
        <v>0.112838</v>
      </c>
      <c r="EE763" s="13" t="n">
        <v>-0.035444</v>
      </c>
      <c r="EF763" s="13" t="n">
        <v>-0.097565</v>
      </c>
      <c r="EG763" s="13" t="n">
        <v>0.086619</v>
      </c>
      <c r="EH763" s="13" t="n">
        <v>0.046762</v>
      </c>
      <c r="EI763" s="13" t="n">
        <v>-0.052223</v>
      </c>
      <c r="EJ763" s="13" t="n">
        <v>0.109059</v>
      </c>
      <c r="EK763" s="13" t="n">
        <v>-0.020578</v>
      </c>
      <c r="EL763" s="13" t="n">
        <v>-0.00811</v>
      </c>
      <c r="EM763" s="13" t="n">
        <v>-0.020214</v>
      </c>
      <c r="EN763" s="13" t="n">
        <v>-0.019514</v>
      </c>
      <c r="EO763" s="13" t="n">
        <v>0.096463</v>
      </c>
      <c r="EP763" s="13" t="n">
        <v>0.043151</v>
      </c>
      <c r="EQ763" s="13" t="n">
        <v>-0.018811</v>
      </c>
      <c r="ER763" s="13" t="n">
        <v>-0.050759</v>
      </c>
      <c r="ES763" s="13" t="n">
        <v>-0.061461</v>
      </c>
      <c r="ET763" s="13" t="n">
        <v>0.094023</v>
      </c>
      <c r="EU763" s="13" t="n">
        <v>0.08574</v>
      </c>
      <c r="EV763" s="13" t="n">
        <v>-0.008521</v>
      </c>
      <c r="EW763" s="13" t="n">
        <v>0.06608</v>
      </c>
      <c r="EX763" s="13" t="n">
        <v>0.040152</v>
      </c>
      <c r="EY763" s="13" t="n">
        <v>-0.066904</v>
      </c>
      <c r="EZ763" s="13" t="n">
        <v>0.025327</v>
      </c>
      <c r="FA763" s="13" t="n">
        <v>-0.016463</v>
      </c>
      <c r="FB763" s="13" t="n">
        <v>0.069979</v>
      </c>
      <c r="FC763" s="13" t="n">
        <v>0.025021</v>
      </c>
      <c r="FD763" s="13" t="n">
        <v>0.025244</v>
      </c>
      <c r="FE763" s="13" t="n">
        <v>-0.020004</v>
      </c>
      <c r="FF763" s="13" t="n">
        <v>0.076652</v>
      </c>
      <c r="FG763" s="13" t="n">
        <v>-0.067235</v>
      </c>
      <c r="FH763" s="13" t="n">
        <v>0.046952</v>
      </c>
      <c r="FI763" s="13" t="n">
        <v>-0.067453</v>
      </c>
      <c r="FJ763" s="13" t="n">
        <v>-0.058782</v>
      </c>
    </row>
    <row r="764" customFormat="false" ht="15" hidden="false" customHeight="false" outlineLevel="0" collapsed="false">
      <c r="B764" s="8" t="str">
        <f aca="false">Deals!B764</f>
        <v>SPX Technologies, Inc.</v>
      </c>
      <c r="C764" s="12" t="n">
        <v>1</v>
      </c>
      <c r="D764" s="13" t="n">
        <v>0.001033</v>
      </c>
      <c r="E764" s="13" t="n">
        <v>0.026311</v>
      </c>
      <c r="F764" s="13" t="n">
        <v>-0.12567</v>
      </c>
      <c r="G764" s="13" t="n">
        <v>-0.028363</v>
      </c>
      <c r="H764" s="13" t="n">
        <v>-0.025444</v>
      </c>
      <c r="I764" s="13" t="n">
        <v>-0.151994</v>
      </c>
      <c r="J764" s="13" t="n">
        <v>0.201193</v>
      </c>
      <c r="K764" s="13" t="n">
        <v>0.049871</v>
      </c>
      <c r="L764" s="13" t="n">
        <v>0.119039</v>
      </c>
      <c r="M764" s="13" t="n">
        <v>-0.035008</v>
      </c>
      <c r="N764" s="13" t="n">
        <v>-0.032247</v>
      </c>
      <c r="O764" s="13" t="n">
        <v>0.192322</v>
      </c>
      <c r="P764" s="13" t="n">
        <v>0.0161</v>
      </c>
      <c r="Q764" s="13" t="n">
        <v>-0.018685</v>
      </c>
      <c r="R764" s="13" t="n">
        <v>0.142574</v>
      </c>
      <c r="S764" s="13" t="n">
        <v>-0.060925</v>
      </c>
      <c r="T764" s="13" t="n">
        <v>0.001988</v>
      </c>
      <c r="U764" s="13" t="n">
        <v>-0.097761</v>
      </c>
      <c r="V764" s="13" t="n">
        <v>0.199121</v>
      </c>
      <c r="W764" s="13" t="n">
        <v>0.112755</v>
      </c>
      <c r="X764" s="13" t="n">
        <v>-0.004237</v>
      </c>
      <c r="Y764" s="13" t="n">
        <v>-0.066068</v>
      </c>
      <c r="Z764" s="13" t="n">
        <v>0.030119</v>
      </c>
      <c r="AA764" s="13" t="n">
        <v>-0.015725</v>
      </c>
      <c r="AB764" s="13" t="n">
        <v>0.064778</v>
      </c>
      <c r="AC764" s="13" t="n">
        <v>0.184035</v>
      </c>
      <c r="AD764" s="13" t="n">
        <v>-0.003663</v>
      </c>
      <c r="AE764" s="13" t="n">
        <v>0.164448</v>
      </c>
      <c r="AF764" s="13" t="n">
        <v>0.050687</v>
      </c>
      <c r="AG764" s="13" t="n">
        <v>-0.01072</v>
      </c>
      <c r="AH764" s="13" t="n">
        <v>0.144569</v>
      </c>
      <c r="AI764" s="13" t="n">
        <v>0.019509</v>
      </c>
      <c r="AJ764" s="13" t="n">
        <v>0.037991</v>
      </c>
      <c r="AK764" s="13" t="n">
        <v>0.105734</v>
      </c>
      <c r="AL764" s="13" t="n">
        <v>-0.022557</v>
      </c>
      <c r="AM764" s="13" t="n">
        <v>-0.100151</v>
      </c>
      <c r="AN764" s="13" t="n">
        <v>0.229633</v>
      </c>
      <c r="AO764" s="13" t="n">
        <v>-0.175244</v>
      </c>
      <c r="AP764" s="13" t="n">
        <v>0.020616</v>
      </c>
      <c r="AQ764" s="13" t="n">
        <v>-0.019324</v>
      </c>
      <c r="AR764" s="13" t="n">
        <v>-0.115826</v>
      </c>
      <c r="BM764" s="13" t="n">
        <v>-0.034555</v>
      </c>
      <c r="BN764" s="13" t="n">
        <v>0.001539</v>
      </c>
      <c r="BO764" s="13" t="n">
        <v>-0.116597</v>
      </c>
      <c r="BP764" s="13" t="n">
        <v>0.020508</v>
      </c>
      <c r="BQ764" s="13" t="n">
        <v>0.022185</v>
      </c>
      <c r="BR764" s="13" t="n">
        <v>-0.119564</v>
      </c>
      <c r="BS764" s="13" t="n">
        <v>-0.028738</v>
      </c>
      <c r="BT764" s="13" t="n">
        <v>-0.063921</v>
      </c>
      <c r="BU764" s="13" t="n">
        <v>0.135102</v>
      </c>
      <c r="BV764" s="13" t="n">
        <v>-0.007929</v>
      </c>
      <c r="BW764" s="13" t="n">
        <v>-0.088004</v>
      </c>
      <c r="BX764" s="13" t="n">
        <v>0.092762</v>
      </c>
      <c r="BY764" s="13" t="n">
        <v>-0.018141</v>
      </c>
      <c r="BZ764" s="13" t="n">
        <v>-0.073757</v>
      </c>
      <c r="CA764" s="13" t="n">
        <v>0.160132</v>
      </c>
      <c r="CB764" s="13" t="n">
        <v>-0.029084</v>
      </c>
      <c r="CC764" s="13" t="n">
        <v>-0.030294</v>
      </c>
      <c r="CD764" s="13" t="n">
        <v>0.000974</v>
      </c>
      <c r="CE764" s="13" t="n">
        <v>0.034374</v>
      </c>
      <c r="CF764" s="13" t="n">
        <v>0.071376</v>
      </c>
      <c r="CG764" s="13" t="n">
        <v>0.055658</v>
      </c>
      <c r="CH764" s="13" t="n">
        <v>-0.070227</v>
      </c>
      <c r="CI764" s="13" t="n">
        <v>-0.055895</v>
      </c>
      <c r="CJ764" s="13" t="n">
        <v>-0.076043</v>
      </c>
      <c r="CK764" s="13" t="n">
        <v>0.090818</v>
      </c>
      <c r="CL764" s="13" t="n">
        <v>0.141331</v>
      </c>
      <c r="CM764" s="13" t="n">
        <v>-0.03884</v>
      </c>
      <c r="CN764" s="13" t="n">
        <v>0.062772</v>
      </c>
      <c r="CO764" s="13" t="n">
        <v>0.020685</v>
      </c>
      <c r="CP764" s="13" t="n">
        <v>-0.08132</v>
      </c>
      <c r="CQ764" s="13" t="n">
        <v>0.03247</v>
      </c>
      <c r="CR764" s="13" t="n">
        <v>-0.016085</v>
      </c>
      <c r="CS764" s="13" t="n">
        <v>0.096359</v>
      </c>
      <c r="CT764" s="13" t="n">
        <v>0.002008</v>
      </c>
      <c r="CU764" s="13" t="n">
        <v>0.012156</v>
      </c>
      <c r="CV764" s="13" t="n">
        <v>-0.00881</v>
      </c>
      <c r="CW764" s="13" t="n">
        <v>0.132864</v>
      </c>
      <c r="CX764" s="13" t="n">
        <v>-0.092084</v>
      </c>
      <c r="CY764" s="13" t="n">
        <v>0.027376</v>
      </c>
      <c r="CZ764" s="13" t="n">
        <v>-0.087184</v>
      </c>
      <c r="DA764" s="13" t="n">
        <v>-0.07152</v>
      </c>
      <c r="DV764" s="13" t="n">
        <v>-0.052054</v>
      </c>
      <c r="DW764" s="13" t="n">
        <v>0.002106</v>
      </c>
      <c r="DX764" s="13" t="n">
        <v>-0.122474</v>
      </c>
      <c r="DY764" s="13" t="n">
        <v>0.004163</v>
      </c>
      <c r="DZ764" s="13" t="n">
        <v>0.029007</v>
      </c>
      <c r="EA764" s="13" t="n">
        <v>-0.150847</v>
      </c>
      <c r="EB764" s="13" t="n">
        <v>-0.038851</v>
      </c>
      <c r="EC764" s="13" t="n">
        <v>-0.043457</v>
      </c>
      <c r="ED764" s="13" t="n">
        <v>0.133239</v>
      </c>
      <c r="EE764" s="13" t="n">
        <v>0.00337</v>
      </c>
      <c r="EF764" s="13" t="n">
        <v>-0.088268</v>
      </c>
      <c r="EG764" s="13" t="n">
        <v>0.09263</v>
      </c>
      <c r="EH764" s="13" t="n">
        <v>-0.008961</v>
      </c>
      <c r="EI764" s="13" t="n">
        <v>-0.073196</v>
      </c>
      <c r="EJ764" s="13" t="n">
        <v>0.179925</v>
      </c>
      <c r="EK764" s="13" t="n">
        <v>-0.037455</v>
      </c>
      <c r="EL764" s="13" t="n">
        <v>-0.045087</v>
      </c>
      <c r="EM764" s="13" t="n">
        <v>-0.007067</v>
      </c>
      <c r="EN764" s="13" t="n">
        <v>0.026671</v>
      </c>
      <c r="EO764" s="13" t="n">
        <v>0.081708</v>
      </c>
      <c r="EP764" s="13" t="n">
        <v>0.048745</v>
      </c>
      <c r="EQ764" s="13" t="n">
        <v>-0.067184</v>
      </c>
      <c r="ER764" s="13" t="n">
        <v>-0.056578</v>
      </c>
      <c r="ES764" s="13" t="n">
        <v>-0.086289</v>
      </c>
      <c r="ET764" s="13" t="n">
        <v>0.096397</v>
      </c>
      <c r="EU764" s="13" t="n">
        <v>0.143956</v>
      </c>
      <c r="EV764" s="13" t="n">
        <v>-0.055801</v>
      </c>
      <c r="EW764" s="13" t="n">
        <v>0.059786</v>
      </c>
      <c r="EX764" s="13" t="n">
        <v>0.003677</v>
      </c>
      <c r="EY764" s="13" t="n">
        <v>-0.079926</v>
      </c>
      <c r="EZ764" s="13" t="n">
        <v>0.024106</v>
      </c>
      <c r="FA764" s="13" t="n">
        <v>-0.027662</v>
      </c>
      <c r="FB764" s="13" t="n">
        <v>0.104449</v>
      </c>
      <c r="FC764" s="13" t="n">
        <v>-0.005668</v>
      </c>
      <c r="FD764" s="13" t="n">
        <v>0.005186</v>
      </c>
      <c r="FE764" s="13" t="n">
        <v>-0.005121</v>
      </c>
      <c r="FF764" s="13" t="n">
        <v>0.118651</v>
      </c>
      <c r="FG764" s="13" t="n">
        <v>-0.083389</v>
      </c>
      <c r="FH764" s="13" t="n">
        <v>0.025358</v>
      </c>
      <c r="FI764" s="13" t="n">
        <v>-0.082682</v>
      </c>
      <c r="FJ764" s="13" t="n">
        <v>-0.0774</v>
      </c>
    </row>
    <row r="765" customFormat="false" ht="15" hidden="false" customHeight="false" outlineLevel="0" collapsed="false">
      <c r="B765" s="8" t="str">
        <f aca="false">Deals!B765</f>
        <v>Coterra Energy Inc.</v>
      </c>
      <c r="C765" s="12" t="n">
        <v>1</v>
      </c>
      <c r="D765" s="13" t="n">
        <v>-0.04409</v>
      </c>
      <c r="E765" s="13" t="n">
        <v>-0.053785</v>
      </c>
      <c r="F765" s="13" t="n">
        <v>0.152632</v>
      </c>
      <c r="G765" s="13" t="n">
        <v>0.065297</v>
      </c>
      <c r="H765" s="13" t="n">
        <v>0.173596</v>
      </c>
      <c r="I765" s="13" t="n">
        <v>0.067482</v>
      </c>
      <c r="J765" s="13" t="n">
        <v>0.213268</v>
      </c>
      <c r="K765" s="13" t="n">
        <v>-0.248762</v>
      </c>
      <c r="L765" s="13" t="n">
        <v>0.186119</v>
      </c>
      <c r="M765" s="13" t="n">
        <v>0.03171</v>
      </c>
      <c r="N765" s="13" t="n">
        <v>-0.154966</v>
      </c>
      <c r="O765" s="13" t="n">
        <v>0.191807</v>
      </c>
      <c r="P765" s="13" t="n">
        <v>-0.081593</v>
      </c>
      <c r="Q765" s="13" t="n">
        <v>-0.11967</v>
      </c>
      <c r="R765" s="13" t="n">
        <v>0.018722</v>
      </c>
      <c r="S765" s="13" t="n">
        <v>-0.002397</v>
      </c>
      <c r="T765" s="13" t="n">
        <v>0.005607</v>
      </c>
      <c r="U765" s="13" t="n">
        <v>0.043195</v>
      </c>
      <c r="V765" s="13" t="n">
        <v>-0.083984</v>
      </c>
      <c r="W765" s="13" t="n">
        <v>0.088172</v>
      </c>
      <c r="X765" s="13" t="n">
        <v>0.088538</v>
      </c>
      <c r="Y765" s="13" t="n">
        <v>0.030864</v>
      </c>
      <c r="Z765" s="13" t="n">
        <v>-0.04044</v>
      </c>
      <c r="AA765" s="13" t="n">
        <v>0.016636</v>
      </c>
      <c r="AB765" s="13" t="n">
        <v>-0.038182</v>
      </c>
      <c r="AC765" s="13" t="n">
        <v>-0.02781</v>
      </c>
      <c r="AD765" s="13" t="n">
        <v>-0.025078</v>
      </c>
      <c r="AE765" s="13" t="n">
        <v>0.036174</v>
      </c>
      <c r="AF765" s="13" t="n">
        <v>0.089604</v>
      </c>
      <c r="AG765" s="13" t="n">
        <v>-0.018651</v>
      </c>
      <c r="AH765" s="13" t="n">
        <v>0.050073</v>
      </c>
      <c r="AI765" s="13" t="n">
        <v>-0.064867</v>
      </c>
      <c r="AJ765" s="13" t="n">
        <v>-0.032621</v>
      </c>
      <c r="AK765" s="13" t="n">
        <v>-0.048837</v>
      </c>
      <c r="AL765" s="13" t="n">
        <v>-0.015619</v>
      </c>
      <c r="AM765" s="13" t="n">
        <v>-0.001253</v>
      </c>
      <c r="AN765" s="13" t="n">
        <v>0.125836</v>
      </c>
      <c r="AO765" s="13" t="n">
        <v>-0.044162</v>
      </c>
      <c r="AP765" s="13" t="n">
        <v>0.085356</v>
      </c>
      <c r="AQ765" s="13" t="n">
        <v>-0.026335</v>
      </c>
      <c r="AR765" s="13" t="n">
        <v>0.078918</v>
      </c>
      <c r="BM765" s="13" t="n">
        <v>-0.063866</v>
      </c>
      <c r="BN765" s="13" t="n">
        <v>0.003966</v>
      </c>
      <c r="BO765" s="13" t="n">
        <v>-0.127141</v>
      </c>
      <c r="BP765" s="13" t="n">
        <v>0.001103</v>
      </c>
      <c r="BQ765" s="13" t="n">
        <v>0.001259</v>
      </c>
      <c r="BR765" s="13" t="n">
        <v>-0.107022</v>
      </c>
      <c r="BS765" s="13" t="n">
        <v>-0.028824</v>
      </c>
      <c r="BT765" s="13" t="n">
        <v>-0.072625</v>
      </c>
      <c r="BU765" s="13" t="n">
        <v>0.130842</v>
      </c>
      <c r="BV765" s="13" t="n">
        <v>-0.025181</v>
      </c>
      <c r="BW765" s="13" t="n">
        <v>-0.091353</v>
      </c>
      <c r="BX765" s="13" t="n">
        <v>0.057844</v>
      </c>
      <c r="BY765" s="13" t="n">
        <v>0.043218</v>
      </c>
      <c r="BZ765" s="13" t="n">
        <v>-0.053526</v>
      </c>
      <c r="CA765" s="13" t="n">
        <v>0.096917</v>
      </c>
      <c r="CB765" s="13" t="n">
        <v>-0.024248</v>
      </c>
      <c r="CC765" s="13" t="n">
        <v>0.012549</v>
      </c>
      <c r="CD765" s="13" t="n">
        <v>-0.018976</v>
      </c>
      <c r="CE765" s="13" t="n">
        <v>0.00158</v>
      </c>
      <c r="CF765" s="13" t="n">
        <v>0.08151</v>
      </c>
      <c r="CG765" s="13" t="n">
        <v>0.012495</v>
      </c>
      <c r="CH765" s="13" t="n">
        <v>-0.024647</v>
      </c>
      <c r="CI765" s="13" t="n">
        <v>-0.058736</v>
      </c>
      <c r="CJ765" s="13" t="n">
        <v>-0.06088</v>
      </c>
      <c r="CK765" s="13" t="n">
        <v>0.098774</v>
      </c>
      <c r="CL765" s="13" t="n">
        <v>0.08847</v>
      </c>
      <c r="CM765" s="13" t="n">
        <v>-0.016905</v>
      </c>
      <c r="CN765" s="13" t="n">
        <v>0.070309</v>
      </c>
      <c r="CO765" s="13" t="n">
        <v>0.038473</v>
      </c>
      <c r="CP765" s="13" t="n">
        <v>-0.057327</v>
      </c>
      <c r="CQ765" s="13" t="n">
        <v>0.025533</v>
      </c>
      <c r="CR765" s="13" t="n">
        <v>-0.006069</v>
      </c>
      <c r="CS765" s="13" t="n">
        <v>0.032133</v>
      </c>
      <c r="CT765" s="13" t="n">
        <v>0.017784</v>
      </c>
      <c r="CU765" s="13" t="n">
        <v>0.034516</v>
      </c>
      <c r="CV765" s="13" t="n">
        <v>-0.010065</v>
      </c>
      <c r="CW765" s="13" t="n">
        <v>0.097341</v>
      </c>
      <c r="CX765" s="13" t="n">
        <v>-0.082651</v>
      </c>
      <c r="CY765" s="13" t="n">
        <v>0.042638</v>
      </c>
      <c r="CZ765" s="13" t="n">
        <v>-0.042825</v>
      </c>
      <c r="DA765" s="13" t="n">
        <v>-0.066421</v>
      </c>
      <c r="DV765" s="13" t="n">
        <v>-0.074862</v>
      </c>
      <c r="DW765" s="13" t="n">
        <v>0.009118</v>
      </c>
      <c r="DX765" s="13" t="n">
        <v>-0.133336</v>
      </c>
      <c r="DY765" s="13" t="n">
        <v>-0.004978</v>
      </c>
      <c r="DZ765" s="13" t="n">
        <v>0.001746</v>
      </c>
      <c r="EA765" s="13" t="n">
        <v>-0.124799</v>
      </c>
      <c r="EB765" s="13" t="n">
        <v>-0.039308</v>
      </c>
      <c r="EC765" s="13" t="n">
        <v>-0.070351</v>
      </c>
      <c r="ED765" s="13" t="n">
        <v>0.130499</v>
      </c>
      <c r="EE765" s="13" t="n">
        <v>-0.023216</v>
      </c>
      <c r="EF765" s="13" t="n">
        <v>-0.090202</v>
      </c>
      <c r="EG765" s="13" t="n">
        <v>0.053736</v>
      </c>
      <c r="EH765" s="13" t="n">
        <v>0.048669</v>
      </c>
      <c r="EI765" s="13" t="n">
        <v>-0.052265</v>
      </c>
      <c r="EJ765" s="13" t="n">
        <v>0.117259</v>
      </c>
      <c r="EK765" s="13" t="n">
        <v>-0.019842</v>
      </c>
      <c r="EL765" s="13" t="n">
        <v>0.012199</v>
      </c>
      <c r="EM765" s="13" t="n">
        <v>-0.009812</v>
      </c>
      <c r="EN765" s="13" t="n">
        <v>0.008894</v>
      </c>
      <c r="EO765" s="13" t="n">
        <v>0.090874</v>
      </c>
      <c r="EP765" s="13" t="n">
        <v>0.014205</v>
      </c>
      <c r="EQ765" s="13" t="n">
        <v>-0.019595</v>
      </c>
      <c r="ER765" s="13" t="n">
        <v>-0.061965</v>
      </c>
      <c r="ES765" s="13" t="n">
        <v>-0.063279</v>
      </c>
      <c r="ET765" s="13" t="n">
        <v>0.099242</v>
      </c>
      <c r="EU765" s="13" t="n">
        <v>0.096129</v>
      </c>
      <c r="EV765" s="13" t="n">
        <v>-0.01973</v>
      </c>
      <c r="EW765" s="13" t="n">
        <v>0.076137</v>
      </c>
      <c r="EX765" s="13" t="n">
        <v>0.039414</v>
      </c>
      <c r="EY765" s="13" t="n">
        <v>-0.059407</v>
      </c>
      <c r="EZ765" s="13" t="n">
        <v>0.019381</v>
      </c>
      <c r="FA765" s="13" t="n">
        <v>-0.010354</v>
      </c>
      <c r="FB765" s="13" t="n">
        <v>0.033709</v>
      </c>
      <c r="FC765" s="13" t="n">
        <v>0.014427</v>
      </c>
      <c r="FD765" s="13" t="n">
        <v>0.029627</v>
      </c>
      <c r="FE765" s="13" t="n">
        <v>-0.006623</v>
      </c>
      <c r="FF765" s="13" t="n">
        <v>0.091114</v>
      </c>
      <c r="FG765" s="13" t="n">
        <v>-0.075772</v>
      </c>
      <c r="FH765" s="13" t="n">
        <v>0.036599</v>
      </c>
      <c r="FI765" s="13" t="n">
        <v>-0.045902</v>
      </c>
      <c r="FJ765" s="13" t="n">
        <v>-0.058795</v>
      </c>
    </row>
    <row r="766" customFormat="false" ht="15" hidden="false" customHeight="false" outlineLevel="0" collapsed="false">
      <c r="B766" s="8" t="str">
        <f aca="false">Deals!B766</f>
        <v>Martin Marietta Materials, Inc.</v>
      </c>
      <c r="C766" s="12" t="n">
        <v>1</v>
      </c>
      <c r="D766" s="13" t="n">
        <v>0.028714</v>
      </c>
      <c r="E766" s="13" t="n">
        <v>0.09172</v>
      </c>
      <c r="F766" s="13" t="n">
        <v>-0.11668</v>
      </c>
      <c r="G766" s="13" t="n">
        <v>-0.023412</v>
      </c>
      <c r="H766" s="13" t="n">
        <v>0.01447</v>
      </c>
      <c r="I766" s="13" t="n">
        <v>-0.079685</v>
      </c>
      <c r="J766" s="13" t="n">
        <v>-0.040173</v>
      </c>
      <c r="K766" s="13" t="n">
        <v>-0.118275</v>
      </c>
      <c r="L766" s="13" t="n">
        <v>0.176581</v>
      </c>
      <c r="M766" s="13" t="n">
        <v>-0.010537</v>
      </c>
      <c r="N766" s="13" t="n">
        <v>-0.073682</v>
      </c>
      <c r="O766" s="13" t="n">
        <v>0.043125</v>
      </c>
      <c r="P766" s="13" t="n">
        <v>0.092744</v>
      </c>
      <c r="Q766" s="13" t="n">
        <v>-0.077794</v>
      </c>
      <c r="R766" s="13" t="n">
        <v>0.064118</v>
      </c>
      <c r="S766" s="13" t="n">
        <v>0.00064</v>
      </c>
      <c r="T766" s="13" t="n">
        <v>-0.011532</v>
      </c>
      <c r="U766" s="13" t="n">
        <v>0.022926</v>
      </c>
      <c r="V766" s="13" t="n">
        <v>0.097742</v>
      </c>
      <c r="W766" s="13" t="n">
        <v>0.159909</v>
      </c>
      <c r="X766" s="13" t="n">
        <v>-0.032988</v>
      </c>
      <c r="Y766" s="13" t="n">
        <v>0.001545</v>
      </c>
      <c r="Z766" s="13" t="n">
        <v>-0.080487</v>
      </c>
      <c r="AA766" s="13" t="n">
        <v>-0.003752</v>
      </c>
      <c r="AB766" s="13" t="n">
        <v>0.137893</v>
      </c>
      <c r="AC766" s="13" t="n">
        <v>0.073872</v>
      </c>
      <c r="AD766" s="13" t="n">
        <v>0.019062</v>
      </c>
      <c r="AE766" s="13" t="n">
        <v>0.136285</v>
      </c>
      <c r="AF766" s="13" t="n">
        <v>0.062713</v>
      </c>
      <c r="AG766" s="13" t="n">
        <v>-0.043766</v>
      </c>
      <c r="AH766" s="13" t="n">
        <v>-0.025534</v>
      </c>
      <c r="AI766" s="13" t="n">
        <v>-0.051636</v>
      </c>
      <c r="AJ766" s="13" t="n">
        <v>0.095146</v>
      </c>
      <c r="AK766" s="13" t="n">
        <v>-0.099756</v>
      </c>
      <c r="AL766" s="13" t="n">
        <v>0.009136</v>
      </c>
      <c r="AM766" s="13" t="n">
        <v>0.100492</v>
      </c>
      <c r="AN766" s="13" t="n">
        <v>0.012932</v>
      </c>
      <c r="AO766" s="13" t="n">
        <v>-0.13785</v>
      </c>
      <c r="AP766" s="13" t="n">
        <v>0.053475</v>
      </c>
      <c r="AQ766" s="13" t="n">
        <v>-0.112071</v>
      </c>
      <c r="AR766" s="13" t="n">
        <v>-0.008735</v>
      </c>
      <c r="BM766" s="13" t="n">
        <v>-0.030068</v>
      </c>
      <c r="BN766" s="13" t="n">
        <v>0.052595</v>
      </c>
      <c r="BO766" s="13" t="n">
        <v>-0.063404</v>
      </c>
      <c r="BP766" s="13" t="n">
        <v>-0.043294</v>
      </c>
      <c r="BQ766" s="13" t="n">
        <v>0.035373</v>
      </c>
      <c r="BR766" s="13" t="n">
        <v>-0.092215</v>
      </c>
      <c r="BS766" s="13" t="n">
        <v>-0.003193</v>
      </c>
      <c r="BT766" s="13" t="n">
        <v>-0.055016</v>
      </c>
      <c r="BU766" s="13" t="n">
        <v>0.054082</v>
      </c>
      <c r="BV766" s="13" t="n">
        <v>-0.03048</v>
      </c>
      <c r="BW766" s="13" t="n">
        <v>-0.053718</v>
      </c>
      <c r="BX766" s="13" t="n">
        <v>0.074071</v>
      </c>
      <c r="BY766" s="13" t="n">
        <v>0.066348</v>
      </c>
      <c r="BZ766" s="13" t="n">
        <v>-0.037114</v>
      </c>
      <c r="CA766" s="13" t="n">
        <v>0.019238</v>
      </c>
      <c r="CB766" s="13" t="n">
        <v>-0.021663</v>
      </c>
      <c r="CC766" s="13" t="n">
        <v>0.032915</v>
      </c>
      <c r="CD766" s="13" t="n">
        <v>0.01434</v>
      </c>
      <c r="CE766" s="13" t="n">
        <v>-0.011454</v>
      </c>
      <c r="CF766" s="13" t="n">
        <v>0.054518</v>
      </c>
      <c r="CG766" s="13" t="n">
        <v>0.062584</v>
      </c>
      <c r="CH766" s="13" t="n">
        <v>-0.00811</v>
      </c>
      <c r="CI766" s="13" t="n">
        <v>-0.043722</v>
      </c>
      <c r="CJ766" s="13" t="n">
        <v>-0.049086</v>
      </c>
      <c r="CK766" s="13" t="n">
        <v>0.069409</v>
      </c>
      <c r="CL766" s="13" t="n">
        <v>0.047821</v>
      </c>
      <c r="CM766" s="13" t="n">
        <v>-0.005114</v>
      </c>
      <c r="CN766" s="13" t="n">
        <v>0.016618</v>
      </c>
      <c r="CO766" s="13" t="n">
        <v>0.064515</v>
      </c>
      <c r="CP766" s="13" t="n">
        <v>0.01242</v>
      </c>
      <c r="CQ766" s="13" t="n">
        <v>0.040278</v>
      </c>
      <c r="CR766" s="13" t="n">
        <v>0.01096</v>
      </c>
      <c r="CS766" s="13" t="n">
        <v>0.022329</v>
      </c>
      <c r="CT766" s="13" t="n">
        <v>0.038852</v>
      </c>
      <c r="CU766" s="13" t="n">
        <v>0.039933</v>
      </c>
      <c r="CV766" s="13" t="n">
        <v>-0.013064</v>
      </c>
      <c r="CW766" s="13" t="n">
        <v>0.053371</v>
      </c>
      <c r="CX766" s="13" t="n">
        <v>-0.048243</v>
      </c>
      <c r="CY766" s="13" t="n">
        <v>0.078641</v>
      </c>
      <c r="CZ766" s="13" t="n">
        <v>-0.01884</v>
      </c>
      <c r="DA766" s="13" t="n">
        <v>-0.04998</v>
      </c>
      <c r="DV766" s="13" t="n">
        <v>-0.036521</v>
      </c>
      <c r="DW766" s="13" t="n">
        <v>0.062596</v>
      </c>
      <c r="DX766" s="13" t="n">
        <v>-0.052353</v>
      </c>
      <c r="DY766" s="13" t="n">
        <v>-0.01718</v>
      </c>
      <c r="DZ766" s="13" t="n">
        <v>0.02918</v>
      </c>
      <c r="EA766" s="13" t="n">
        <v>-0.064922</v>
      </c>
      <c r="EB766" s="13" t="n">
        <v>0.00681</v>
      </c>
      <c r="EC766" s="13" t="n">
        <v>-0.072194</v>
      </c>
      <c r="ED766" s="13" t="n">
        <v>0.087506</v>
      </c>
      <c r="EE766" s="13" t="n">
        <v>-0.022641</v>
      </c>
      <c r="EF766" s="13" t="n">
        <v>-0.065037</v>
      </c>
      <c r="EG766" s="13" t="n">
        <v>0.097577</v>
      </c>
      <c r="EH766" s="13" t="n">
        <v>0.065188</v>
      </c>
      <c r="EI766" s="13" t="n">
        <v>-0.052193</v>
      </c>
      <c r="EJ766" s="13" t="n">
        <v>0.04789</v>
      </c>
      <c r="EK766" s="13" t="n">
        <v>-0.022741</v>
      </c>
      <c r="EL766" s="13" t="n">
        <v>0.007548</v>
      </c>
      <c r="EM766" s="13" t="n">
        <v>0.004502</v>
      </c>
      <c r="EN766" s="13" t="n">
        <v>-0.023821</v>
      </c>
      <c r="EO766" s="13" t="n">
        <v>0.074965</v>
      </c>
      <c r="EP766" s="13" t="n">
        <v>0.043995</v>
      </c>
      <c r="EQ766" s="13" t="n">
        <v>-0.029982</v>
      </c>
      <c r="ER766" s="13" t="n">
        <v>-0.049891</v>
      </c>
      <c r="ES766" s="13" t="n">
        <v>-0.058507</v>
      </c>
      <c r="ET766" s="13" t="n">
        <v>0.075235</v>
      </c>
      <c r="EU766" s="13" t="n">
        <v>0.064448</v>
      </c>
      <c r="EV766" s="13" t="n">
        <v>-0.021101</v>
      </c>
      <c r="EW766" s="13" t="n">
        <v>0.051823</v>
      </c>
      <c r="EX766" s="13" t="n">
        <v>0.054538</v>
      </c>
      <c r="EY766" s="13" t="n">
        <v>-0.026294</v>
      </c>
      <c r="EZ766" s="13" t="n">
        <v>0.028052</v>
      </c>
      <c r="FA766" s="13" t="n">
        <v>-0.019401</v>
      </c>
      <c r="FB766" s="13" t="n">
        <v>0.049667</v>
      </c>
      <c r="FC766" s="13" t="n">
        <v>0.019289</v>
      </c>
      <c r="FD766" s="13" t="n">
        <v>0.028512</v>
      </c>
      <c r="FE766" s="13" t="n">
        <v>-0.005521</v>
      </c>
      <c r="FF766" s="13" t="n">
        <v>0.068438</v>
      </c>
      <c r="FG766" s="13" t="n">
        <v>-0.070851</v>
      </c>
      <c r="FH766" s="13" t="n">
        <v>0.047296</v>
      </c>
      <c r="FI766" s="13" t="n">
        <v>-0.021506</v>
      </c>
      <c r="FJ766" s="13" t="n">
        <v>-0.026357</v>
      </c>
    </row>
    <row r="767" customFormat="false" ht="15" hidden="false" customHeight="false" outlineLevel="0" collapsed="false">
      <c r="B767" s="8" t="str">
        <f aca="false">Deals!B767</f>
        <v>Callon Petroleum Co</v>
      </c>
      <c r="C767" s="12" t="n">
        <v>1</v>
      </c>
      <c r="D767" s="13" t="n">
        <v>-0.017205</v>
      </c>
      <c r="E767" s="13" t="n">
        <v>-0.070614</v>
      </c>
      <c r="F767" s="13" t="n">
        <v>0.046349</v>
      </c>
      <c r="G767" s="13" t="n">
        <v>0.139968</v>
      </c>
      <c r="H767" s="13" t="n">
        <v>0.048261</v>
      </c>
      <c r="I767" s="13" t="n">
        <v>-0.132194</v>
      </c>
      <c r="J767" s="13" t="n">
        <v>0.140238</v>
      </c>
      <c r="K767" s="13" t="n">
        <v>-0.329456</v>
      </c>
      <c r="L767" s="13" t="n">
        <v>0.17449</v>
      </c>
      <c r="M767" s="13" t="n">
        <v>-0.075586</v>
      </c>
      <c r="N767" s="13" t="n">
        <v>-0.177397</v>
      </c>
      <c r="O767" s="13" t="n">
        <v>0.255641</v>
      </c>
      <c r="P767" s="13" t="n">
        <v>-0.046406</v>
      </c>
      <c r="Q767" s="13" t="n">
        <v>-0.115219</v>
      </c>
      <c r="R767" s="13" t="n">
        <v>0.147209</v>
      </c>
      <c r="S767" s="13" t="n">
        <v>-0.089072</v>
      </c>
      <c r="T767" s="13" t="n">
        <v>-0.137255</v>
      </c>
      <c r="U767" s="13" t="n">
        <v>-0.008971</v>
      </c>
      <c r="V767" s="13" t="n">
        <v>-0.075739</v>
      </c>
      <c r="W767" s="13" t="n">
        <v>0.144956</v>
      </c>
      <c r="X767" s="13" t="n">
        <v>0.071001</v>
      </c>
      <c r="Y767" s="13" t="n">
        <v>0.044462</v>
      </c>
      <c r="Z767" s="13" t="n">
        <v>-0.002804</v>
      </c>
      <c r="AA767" s="13" t="n">
        <v>-0.045245</v>
      </c>
      <c r="AB767" s="13" t="n">
        <v>-0.162784</v>
      </c>
      <c r="AC767" s="13" t="n">
        <v>0.036137</v>
      </c>
      <c r="AD767" s="13" t="n">
        <v>-0.008642</v>
      </c>
      <c r="AE767" s="13" t="n">
        <v>-0.029888</v>
      </c>
      <c r="AF767" s="13" t="n">
        <v>0.147625</v>
      </c>
      <c r="AG767" s="13" t="n">
        <v>-0.08132</v>
      </c>
      <c r="AH767" s="13" t="n">
        <v>0.03247</v>
      </c>
      <c r="AI767" s="13" t="n">
        <v>-0.016085</v>
      </c>
      <c r="AJ767" s="13" t="n">
        <v>0.096359</v>
      </c>
      <c r="AK767" s="13" t="n">
        <v>0.002008</v>
      </c>
      <c r="AL767" s="13" t="n">
        <v>0.012156</v>
      </c>
      <c r="AM767" s="13" t="n">
        <v>-0.00881</v>
      </c>
      <c r="AN767" s="13" t="n">
        <v>0.132864</v>
      </c>
      <c r="AO767" s="13" t="n">
        <v>-0.092084</v>
      </c>
      <c r="AP767" s="13" t="n">
        <v>0.027376</v>
      </c>
      <c r="AQ767" s="13" t="n">
        <v>-0.087184</v>
      </c>
      <c r="AR767" s="13" t="n">
        <v>-0.07152</v>
      </c>
      <c r="BM767" s="13" t="n">
        <v>-0.034555</v>
      </c>
      <c r="BN767" s="13" t="n">
        <v>0.001539</v>
      </c>
      <c r="BO767" s="13" t="n">
        <v>-0.116597</v>
      </c>
      <c r="BP767" s="13" t="n">
        <v>0.020508</v>
      </c>
      <c r="BQ767" s="13" t="n">
        <v>0.022185</v>
      </c>
      <c r="BR767" s="13" t="n">
        <v>-0.119564</v>
      </c>
      <c r="BS767" s="13" t="n">
        <v>-0.028738</v>
      </c>
      <c r="BT767" s="13" t="n">
        <v>-0.063921</v>
      </c>
      <c r="BU767" s="13" t="n">
        <v>0.135102</v>
      </c>
      <c r="BV767" s="13" t="n">
        <v>-0.007929</v>
      </c>
      <c r="BW767" s="13" t="n">
        <v>-0.088004</v>
      </c>
      <c r="BX767" s="13" t="n">
        <v>0.092762</v>
      </c>
      <c r="BY767" s="13" t="n">
        <v>-0.018141</v>
      </c>
      <c r="BZ767" s="13" t="n">
        <v>-0.073757</v>
      </c>
      <c r="CA767" s="13" t="n">
        <v>0.160132</v>
      </c>
      <c r="CB767" s="13" t="n">
        <v>-0.029084</v>
      </c>
      <c r="CC767" s="13" t="n">
        <v>-0.030294</v>
      </c>
      <c r="CD767" s="13" t="n">
        <v>0.000974</v>
      </c>
      <c r="CE767" s="13" t="n">
        <v>0.034374</v>
      </c>
      <c r="CF767" s="13" t="n">
        <v>0.071376</v>
      </c>
      <c r="CG767" s="13" t="n">
        <v>0.055658</v>
      </c>
      <c r="CH767" s="13" t="n">
        <v>-0.070227</v>
      </c>
      <c r="CI767" s="13" t="n">
        <v>-0.055895</v>
      </c>
      <c r="CJ767" s="13" t="n">
        <v>-0.076043</v>
      </c>
      <c r="CK767" s="13" t="n">
        <v>0.090818</v>
      </c>
      <c r="CL767" s="13" t="n">
        <v>0.141331</v>
      </c>
      <c r="CM767" s="13" t="n">
        <v>-0.03884</v>
      </c>
      <c r="CN767" s="13" t="n">
        <v>0.062772</v>
      </c>
      <c r="CO767" s="13" t="n">
        <v>0.020685</v>
      </c>
      <c r="CP767" s="13" t="n">
        <v>-0.08132</v>
      </c>
      <c r="CQ767" s="13" t="n">
        <v>0.03247</v>
      </c>
      <c r="CR767" s="13" t="n">
        <v>-0.016085</v>
      </c>
      <c r="CS767" s="13" t="n">
        <v>0.096359</v>
      </c>
      <c r="CT767" s="13" t="n">
        <v>0.002008</v>
      </c>
      <c r="CU767" s="13" t="n">
        <v>0.012156</v>
      </c>
      <c r="CV767" s="13" t="n">
        <v>-0.00881</v>
      </c>
      <c r="CW767" s="13" t="n">
        <v>0.132864</v>
      </c>
      <c r="CX767" s="13" t="n">
        <v>-0.092084</v>
      </c>
      <c r="CY767" s="13" t="n">
        <v>0.027376</v>
      </c>
      <c r="CZ767" s="13" t="n">
        <v>-0.087184</v>
      </c>
      <c r="DA767" s="13" t="n">
        <v>-0.07152</v>
      </c>
      <c r="DV767" s="13" t="n">
        <v>-0.052054</v>
      </c>
      <c r="DW767" s="13" t="n">
        <v>0.002106</v>
      </c>
      <c r="DX767" s="13" t="n">
        <v>-0.122474</v>
      </c>
      <c r="DY767" s="13" t="n">
        <v>0.004163</v>
      </c>
      <c r="DZ767" s="13" t="n">
        <v>0.029007</v>
      </c>
      <c r="EA767" s="13" t="n">
        <v>-0.150847</v>
      </c>
      <c r="EB767" s="13" t="n">
        <v>-0.038851</v>
      </c>
      <c r="EC767" s="13" t="n">
        <v>-0.043457</v>
      </c>
      <c r="ED767" s="13" t="n">
        <v>0.133239</v>
      </c>
      <c r="EE767" s="13" t="n">
        <v>0.00337</v>
      </c>
      <c r="EF767" s="13" t="n">
        <v>-0.088268</v>
      </c>
      <c r="EG767" s="13" t="n">
        <v>0.09263</v>
      </c>
      <c r="EH767" s="13" t="n">
        <v>-0.008961</v>
      </c>
      <c r="EI767" s="13" t="n">
        <v>-0.073196</v>
      </c>
      <c r="EJ767" s="13" t="n">
        <v>0.179925</v>
      </c>
      <c r="EK767" s="13" t="n">
        <v>-0.037455</v>
      </c>
      <c r="EL767" s="13" t="n">
        <v>-0.045087</v>
      </c>
      <c r="EM767" s="13" t="n">
        <v>-0.007067</v>
      </c>
      <c r="EN767" s="13" t="n">
        <v>0.026671</v>
      </c>
      <c r="EO767" s="13" t="n">
        <v>0.081708</v>
      </c>
      <c r="EP767" s="13" t="n">
        <v>0.048745</v>
      </c>
      <c r="EQ767" s="13" t="n">
        <v>-0.067184</v>
      </c>
      <c r="ER767" s="13" t="n">
        <v>-0.056578</v>
      </c>
      <c r="ES767" s="13" t="n">
        <v>-0.086289</v>
      </c>
      <c r="ET767" s="13" t="n">
        <v>0.096397</v>
      </c>
      <c r="EU767" s="13" t="n">
        <v>0.143956</v>
      </c>
      <c r="EV767" s="13" t="n">
        <v>-0.055801</v>
      </c>
      <c r="EW767" s="13" t="n">
        <v>0.059786</v>
      </c>
      <c r="EX767" s="13" t="n">
        <v>0.003677</v>
      </c>
      <c r="EY767" s="13" t="n">
        <v>-0.079926</v>
      </c>
      <c r="EZ767" s="13" t="n">
        <v>0.024106</v>
      </c>
      <c r="FA767" s="13" t="n">
        <v>-0.027662</v>
      </c>
      <c r="FB767" s="13" t="n">
        <v>0.104449</v>
      </c>
      <c r="FC767" s="13" t="n">
        <v>-0.005668</v>
      </c>
      <c r="FD767" s="13" t="n">
        <v>0.005186</v>
      </c>
      <c r="FE767" s="13" t="n">
        <v>-0.005121</v>
      </c>
      <c r="FF767" s="13" t="n">
        <v>0.118651</v>
      </c>
      <c r="FG767" s="13" t="n">
        <v>-0.083389</v>
      </c>
      <c r="FH767" s="13" t="n">
        <v>0.025358</v>
      </c>
      <c r="FI767" s="13" t="n">
        <v>-0.082682</v>
      </c>
      <c r="FJ767" s="13" t="n">
        <v>-0.0774</v>
      </c>
    </row>
    <row r="768" customFormat="false" ht="15" hidden="false" customHeight="false" outlineLevel="0" collapsed="false">
      <c r="B768" s="8" t="str">
        <f aca="false">Deals!B768</f>
        <v>Quanta Services, Inc.</v>
      </c>
      <c r="C768" s="12" t="n">
        <v>1</v>
      </c>
      <c r="D768" s="13" t="n">
        <v>-0.06184</v>
      </c>
      <c r="E768" s="13" t="n">
        <v>0.007734</v>
      </c>
      <c r="F768" s="13" t="n">
        <v>-0.103523</v>
      </c>
      <c r="G768" s="13" t="n">
        <v>0.060553</v>
      </c>
      <c r="H768" s="13" t="n">
        <v>0.208096</v>
      </c>
      <c r="I768" s="13" t="n">
        <v>-0.118228</v>
      </c>
      <c r="J768" s="13" t="n">
        <v>0.026039</v>
      </c>
      <c r="K768" s="13" t="n">
        <v>0.053866</v>
      </c>
      <c r="L768" s="13" t="n">
        <v>0.106829</v>
      </c>
      <c r="M768" s="13" t="n">
        <v>0.018525</v>
      </c>
      <c r="N768" s="13" t="n">
        <v>-0.097948</v>
      </c>
      <c r="O768" s="13" t="n">
        <v>0.115001</v>
      </c>
      <c r="P768" s="13" t="n">
        <v>0.055196</v>
      </c>
      <c r="Q768" s="13" t="n">
        <v>-0.048706</v>
      </c>
      <c r="R768" s="13" t="n">
        <v>0.068</v>
      </c>
      <c r="S768" s="13" t="n">
        <v>0.060516</v>
      </c>
      <c r="T768" s="13" t="n">
        <v>0.032466</v>
      </c>
      <c r="U768" s="13" t="n">
        <v>0.018483</v>
      </c>
      <c r="V768" s="13" t="n">
        <v>0.046805</v>
      </c>
      <c r="W768" s="13" t="n">
        <v>0.106712</v>
      </c>
      <c r="X768" s="13" t="n">
        <v>0.026317</v>
      </c>
      <c r="Y768" s="13" t="n">
        <v>0.040919</v>
      </c>
      <c r="Z768" s="13" t="n">
        <v>-0.108257</v>
      </c>
      <c r="AA768" s="13" t="n">
        <v>-0.106645</v>
      </c>
      <c r="AB768" s="13" t="n">
        <v>0.126795</v>
      </c>
      <c r="AC768" s="13" t="n">
        <v>0.146461</v>
      </c>
      <c r="AD768" s="13" t="n">
        <v>-0.100788</v>
      </c>
      <c r="AE768" s="13" t="n">
        <v>0.244576</v>
      </c>
      <c r="AF768" s="13" t="n">
        <v>0.075732</v>
      </c>
      <c r="AG768" s="13" t="n">
        <v>-0.004426</v>
      </c>
      <c r="AH768" s="13" t="n">
        <v>0.067218</v>
      </c>
      <c r="AI768" s="13" t="n">
        <v>-0.079184</v>
      </c>
      <c r="AJ768" s="13" t="n">
        <v>0.044787</v>
      </c>
      <c r="AK768" s="13" t="n">
        <v>0.03674</v>
      </c>
      <c r="AL768" s="13" t="n">
        <v>0.08367</v>
      </c>
      <c r="AM768" s="13" t="n">
        <v>0.011974</v>
      </c>
      <c r="AN768" s="13" t="n">
        <v>0.142194</v>
      </c>
      <c r="AO768" s="13" t="n">
        <v>-0.082637</v>
      </c>
      <c r="AP768" s="13" t="n">
        <v>-0.026388</v>
      </c>
      <c r="AQ768" s="13" t="n">
        <v>-0.155977</v>
      </c>
      <c r="AR768" s="13" t="n">
        <v>-0.020991</v>
      </c>
      <c r="BM768" s="13" t="n">
        <v>-0.019604</v>
      </c>
      <c r="BN768" s="13" t="n">
        <v>0.058722</v>
      </c>
      <c r="BO768" s="13" t="n">
        <v>-0.071201</v>
      </c>
      <c r="BP768" s="13" t="n">
        <v>0.004318</v>
      </c>
      <c r="BQ768" s="13" t="n">
        <v>0.011975</v>
      </c>
      <c r="BR768" s="13" t="n">
        <v>-0.07864</v>
      </c>
      <c r="BS768" s="13" t="n">
        <v>0.01079</v>
      </c>
      <c r="BT768" s="13" t="n">
        <v>-0.09489</v>
      </c>
      <c r="BU768" s="13" t="n">
        <v>0.108125</v>
      </c>
      <c r="BV768" s="13" t="n">
        <v>-0.032816</v>
      </c>
      <c r="BW768" s="13" t="n">
        <v>-0.097124</v>
      </c>
      <c r="BX768" s="13" t="n">
        <v>0.079647</v>
      </c>
      <c r="BY768" s="13" t="n">
        <v>0.052705</v>
      </c>
      <c r="BZ768" s="13" t="n">
        <v>-0.052121</v>
      </c>
      <c r="CA768" s="13" t="n">
        <v>0.096082</v>
      </c>
      <c r="CB768" s="13" t="n">
        <v>-0.022839</v>
      </c>
      <c r="CC768" s="13" t="n">
        <v>-0.004812</v>
      </c>
      <c r="CD768" s="13" t="n">
        <v>-0.021756</v>
      </c>
      <c r="CE768" s="13" t="n">
        <v>-0.020714</v>
      </c>
      <c r="CF768" s="13" t="n">
        <v>0.092361</v>
      </c>
      <c r="CG768" s="13" t="n">
        <v>0.043147</v>
      </c>
      <c r="CH768" s="13" t="n">
        <v>-0.023688</v>
      </c>
      <c r="CI768" s="13" t="n">
        <v>-0.045895</v>
      </c>
      <c r="CJ768" s="13" t="n">
        <v>-0.058615</v>
      </c>
      <c r="CK768" s="13" t="n">
        <v>0.090922</v>
      </c>
      <c r="CL768" s="13" t="n">
        <v>0.077786</v>
      </c>
      <c r="CM768" s="13" t="n">
        <v>-0.000187</v>
      </c>
      <c r="CN768" s="13" t="n">
        <v>0.080568</v>
      </c>
      <c r="CO768" s="13" t="n">
        <v>0.046856</v>
      </c>
      <c r="CP768" s="13" t="n">
        <v>-0.06426</v>
      </c>
      <c r="CQ768" s="13" t="n">
        <v>0.021786</v>
      </c>
      <c r="CR768" s="13" t="n">
        <v>-0.017629</v>
      </c>
      <c r="CS768" s="13" t="n">
        <v>0.072788</v>
      </c>
      <c r="CT768" s="13" t="n">
        <v>0.020632</v>
      </c>
      <c r="CU768" s="13" t="n">
        <v>0.02273</v>
      </c>
      <c r="CV768" s="13" t="n">
        <v>-0.019377</v>
      </c>
      <c r="CW768" s="13" t="n">
        <v>0.069756</v>
      </c>
      <c r="CX768" s="13" t="n">
        <v>-0.071455</v>
      </c>
      <c r="CY768" s="13" t="n">
        <v>0.043838</v>
      </c>
      <c r="CZ768" s="13" t="n">
        <v>-0.068613</v>
      </c>
      <c r="DA768" s="13" t="n">
        <v>-0.056898</v>
      </c>
      <c r="DV768" s="13" t="n">
        <v>-0.022478</v>
      </c>
      <c r="DW768" s="13" t="n">
        <v>0.054778</v>
      </c>
      <c r="DX768" s="13" t="n">
        <v>-0.066878</v>
      </c>
      <c r="DY768" s="13" t="n">
        <v>0.009682</v>
      </c>
      <c r="DZ768" s="13" t="n">
        <v>0.003909</v>
      </c>
      <c r="EA768" s="13" t="n">
        <v>-0.078286</v>
      </c>
      <c r="EB768" s="13" t="n">
        <v>-0.002641</v>
      </c>
      <c r="EC768" s="13" t="n">
        <v>-0.100149</v>
      </c>
      <c r="ED768" s="13" t="n">
        <v>0.112838</v>
      </c>
      <c r="EE768" s="13" t="n">
        <v>-0.035444</v>
      </c>
      <c r="EF768" s="13" t="n">
        <v>-0.097565</v>
      </c>
      <c r="EG768" s="13" t="n">
        <v>0.086619</v>
      </c>
      <c r="EH768" s="13" t="n">
        <v>0.046762</v>
      </c>
      <c r="EI768" s="13" t="n">
        <v>-0.052223</v>
      </c>
      <c r="EJ768" s="13" t="n">
        <v>0.109059</v>
      </c>
      <c r="EK768" s="13" t="n">
        <v>-0.020578</v>
      </c>
      <c r="EL768" s="13" t="n">
        <v>-0.00811</v>
      </c>
      <c r="EM768" s="13" t="n">
        <v>-0.020214</v>
      </c>
      <c r="EN768" s="13" t="n">
        <v>-0.019514</v>
      </c>
      <c r="EO768" s="13" t="n">
        <v>0.096463</v>
      </c>
      <c r="EP768" s="13" t="n">
        <v>0.043151</v>
      </c>
      <c r="EQ768" s="13" t="n">
        <v>-0.018811</v>
      </c>
      <c r="ER768" s="13" t="n">
        <v>-0.050759</v>
      </c>
      <c r="ES768" s="13" t="n">
        <v>-0.061461</v>
      </c>
      <c r="ET768" s="13" t="n">
        <v>0.094023</v>
      </c>
      <c r="EU768" s="13" t="n">
        <v>0.08574</v>
      </c>
      <c r="EV768" s="13" t="n">
        <v>-0.008521</v>
      </c>
      <c r="EW768" s="13" t="n">
        <v>0.06608</v>
      </c>
      <c r="EX768" s="13" t="n">
        <v>0.040152</v>
      </c>
      <c r="EY768" s="13" t="n">
        <v>-0.066904</v>
      </c>
      <c r="EZ768" s="13" t="n">
        <v>0.025327</v>
      </c>
      <c r="FA768" s="13" t="n">
        <v>-0.016463</v>
      </c>
      <c r="FB768" s="13" t="n">
        <v>0.069979</v>
      </c>
      <c r="FC768" s="13" t="n">
        <v>0.025021</v>
      </c>
      <c r="FD768" s="13" t="n">
        <v>0.025244</v>
      </c>
      <c r="FE768" s="13" t="n">
        <v>-0.020004</v>
      </c>
      <c r="FF768" s="13" t="n">
        <v>0.076652</v>
      </c>
      <c r="FG768" s="13" t="n">
        <v>-0.067235</v>
      </c>
      <c r="FH768" s="13" t="n">
        <v>0.046952</v>
      </c>
      <c r="FI768" s="13" t="n">
        <v>-0.067453</v>
      </c>
      <c r="FJ768" s="13" t="n">
        <v>-0.058782</v>
      </c>
    </row>
    <row r="769" customFormat="false" ht="15" hidden="false" customHeight="false" outlineLevel="0" collapsed="false">
      <c r="B769" s="8" t="str">
        <f aca="false">Deals!B769</f>
        <v>Westlake Corporation</v>
      </c>
      <c r="C769" s="12" t="n">
        <v>1</v>
      </c>
      <c r="D769" s="13" t="n">
        <v>-0.042346</v>
      </c>
      <c r="E769" s="13" t="n">
        <v>0.045308</v>
      </c>
      <c r="F769" s="13" t="n">
        <v>0.015649</v>
      </c>
      <c r="G769" s="13" t="n">
        <v>0.121216</v>
      </c>
      <c r="H769" s="13" t="n">
        <v>0.118666</v>
      </c>
      <c r="I769" s="13" t="n">
        <v>0.025527</v>
      </c>
      <c r="J769" s="13" t="n">
        <v>0.04629</v>
      </c>
      <c r="K769" s="13" t="n">
        <v>-0.258043</v>
      </c>
      <c r="L769" s="13" t="n">
        <v>-0.006937</v>
      </c>
      <c r="M769" s="13" t="n">
        <v>0.01692</v>
      </c>
      <c r="N769" s="13" t="n">
        <v>-0.119132</v>
      </c>
      <c r="O769" s="13" t="n">
        <v>0.112454</v>
      </c>
      <c r="P769" s="13" t="n">
        <v>0.117506</v>
      </c>
      <c r="Q769" s="13" t="n">
        <v>-0.047469</v>
      </c>
      <c r="R769" s="13" t="n">
        <v>0.197094</v>
      </c>
      <c r="S769" s="13" t="n">
        <v>-0.026501</v>
      </c>
      <c r="T769" s="13" t="n">
        <v>-0.026523</v>
      </c>
      <c r="U769" s="13" t="n">
        <v>-0.018969</v>
      </c>
      <c r="V769" s="13" t="n">
        <v>-0.083257</v>
      </c>
      <c r="W769" s="13" t="n">
        <v>0.149303</v>
      </c>
      <c r="X769" s="13" t="n">
        <v>0.150917</v>
      </c>
      <c r="Y769" s="13" t="n">
        <v>-0.043782</v>
      </c>
      <c r="Z769" s="13" t="n">
        <v>-0.048175</v>
      </c>
      <c r="AA769" s="13" t="n">
        <v>-0.074677</v>
      </c>
      <c r="AB769" s="13" t="n">
        <v>0.117285</v>
      </c>
      <c r="AC769" s="13" t="n">
        <v>0.090116</v>
      </c>
      <c r="AD769" s="13" t="n">
        <v>-0.011503</v>
      </c>
      <c r="AE769" s="13" t="n">
        <v>0.006216</v>
      </c>
      <c r="AF769" s="13" t="n">
        <v>0.101579</v>
      </c>
      <c r="AG769" s="13" t="n">
        <v>-0.035602</v>
      </c>
      <c r="AH769" s="13" t="n">
        <v>0.089577</v>
      </c>
      <c r="AI769" s="13" t="n">
        <v>-0.098032</v>
      </c>
      <c r="AJ769" s="13" t="n">
        <v>0.020992</v>
      </c>
      <c r="AK769" s="13" t="n">
        <v>-0.012816</v>
      </c>
      <c r="AL769" s="13" t="n">
        <v>0.033347</v>
      </c>
      <c r="AM769" s="13" t="n">
        <v>-0.122097</v>
      </c>
      <c r="AN769" s="13" t="n">
        <v>-0.022851</v>
      </c>
      <c r="AO769" s="13" t="n">
        <v>-0.107087</v>
      </c>
      <c r="AP769" s="13" t="n">
        <v>-0.003314</v>
      </c>
      <c r="AQ769" s="13" t="n">
        <v>-0.01724</v>
      </c>
      <c r="AR769" s="13" t="n">
        <v>-0.104586</v>
      </c>
      <c r="BM769" s="13" t="n">
        <v>-0.030463</v>
      </c>
      <c r="BN769" s="13" t="n">
        <v>0.054007</v>
      </c>
      <c r="BO769" s="13" t="n">
        <v>-0.041405</v>
      </c>
      <c r="BP769" s="13" t="n">
        <v>0.006859</v>
      </c>
      <c r="BQ769" s="13" t="n">
        <v>0.035932</v>
      </c>
      <c r="BR769" s="13" t="n">
        <v>-0.048852</v>
      </c>
      <c r="BS769" s="13" t="n">
        <v>0.044371</v>
      </c>
      <c r="BT769" s="13" t="n">
        <v>-0.113068</v>
      </c>
      <c r="BU769" s="13" t="n">
        <v>0.068956</v>
      </c>
      <c r="BV769" s="13" t="n">
        <v>-0.039545</v>
      </c>
      <c r="BW769" s="13" t="n">
        <v>-0.111256</v>
      </c>
      <c r="BX769" s="13" t="n">
        <v>0.1186</v>
      </c>
      <c r="BY769" s="13" t="n">
        <v>0.053685</v>
      </c>
      <c r="BZ769" s="13" t="n">
        <v>-0.047152</v>
      </c>
      <c r="CA769" s="13" t="n">
        <v>0.08114</v>
      </c>
      <c r="CB769" s="13" t="n">
        <v>-0.029058</v>
      </c>
      <c r="CC769" s="13" t="n">
        <v>-0.025019</v>
      </c>
      <c r="CD769" s="13" t="n">
        <v>-0.00394</v>
      </c>
      <c r="CE769" s="13" t="n">
        <v>-0.040008</v>
      </c>
      <c r="CF769" s="13" t="n">
        <v>0.091469</v>
      </c>
      <c r="CG769" s="13" t="n">
        <v>0.049151</v>
      </c>
      <c r="CH769" s="13" t="n">
        <v>-0.027942</v>
      </c>
      <c r="CI769" s="13" t="n">
        <v>-0.067057</v>
      </c>
      <c r="CJ769" s="13" t="n">
        <v>-0.071421</v>
      </c>
      <c r="CK769" s="13" t="n">
        <v>0.090999</v>
      </c>
      <c r="CL769" s="13" t="n">
        <v>0.090679</v>
      </c>
      <c r="CM769" s="13" t="n">
        <v>-0.014938</v>
      </c>
      <c r="CN769" s="13" t="n">
        <v>0.036154</v>
      </c>
      <c r="CO769" s="13" t="n">
        <v>0.050535</v>
      </c>
      <c r="CP769" s="13" t="n">
        <v>-0.060649</v>
      </c>
      <c r="CQ769" s="13" t="n">
        <v>0.025392</v>
      </c>
      <c r="CR769" s="13" t="n">
        <v>-0.023903</v>
      </c>
      <c r="CS769" s="13" t="n">
        <v>0.066677</v>
      </c>
      <c r="CT769" s="13" t="n">
        <v>0.015802</v>
      </c>
      <c r="CU769" s="13" t="n">
        <v>0.012306</v>
      </c>
      <c r="CV769" s="13" t="n">
        <v>-0.014521</v>
      </c>
      <c r="CW769" s="13" t="n">
        <v>0.056845</v>
      </c>
      <c r="CX769" s="13" t="n">
        <v>-0.065352</v>
      </c>
      <c r="CY769" s="13" t="n">
        <v>0.050171</v>
      </c>
      <c r="CZ769" s="13" t="n">
        <v>-0.022094</v>
      </c>
      <c r="DA769" s="13" t="n">
        <v>-0.035011</v>
      </c>
      <c r="DV769" s="13" t="n">
        <v>-0.036406</v>
      </c>
      <c r="DW769" s="13" t="n">
        <v>0.050779</v>
      </c>
      <c r="DX769" s="13" t="n">
        <v>-0.041859</v>
      </c>
      <c r="DY769" s="13" t="n">
        <v>0.00545</v>
      </c>
      <c r="DZ769" s="13" t="n">
        <v>0.028508</v>
      </c>
      <c r="EA769" s="13" t="n">
        <v>-0.054502</v>
      </c>
      <c r="EB769" s="13" t="n">
        <v>0.038173</v>
      </c>
      <c r="EC769" s="13" t="n">
        <v>-0.110414</v>
      </c>
      <c r="ED769" s="13" t="n">
        <v>0.073636</v>
      </c>
      <c r="EE769" s="13" t="n">
        <v>-0.035969</v>
      </c>
      <c r="EF769" s="13" t="n">
        <v>-0.110605</v>
      </c>
      <c r="EG769" s="13" t="n">
        <v>0.118592</v>
      </c>
      <c r="EH769" s="13" t="n">
        <v>0.057764</v>
      </c>
      <c r="EI769" s="13" t="n">
        <v>-0.048956</v>
      </c>
      <c r="EJ769" s="13" t="n">
        <v>0.092385</v>
      </c>
      <c r="EK769" s="13" t="n">
        <v>-0.027413</v>
      </c>
      <c r="EL769" s="13" t="n">
        <v>-0.02707</v>
      </c>
      <c r="EM769" s="13" t="n">
        <v>-0.006752</v>
      </c>
      <c r="EN769" s="13" t="n">
        <v>-0.040006</v>
      </c>
      <c r="EO769" s="13" t="n">
        <v>0.08934</v>
      </c>
      <c r="EP769" s="13" t="n">
        <v>0.052942</v>
      </c>
      <c r="EQ769" s="13" t="n">
        <v>-0.029106</v>
      </c>
      <c r="ER769" s="13" t="n">
        <v>-0.068619</v>
      </c>
      <c r="ES769" s="13" t="n">
        <v>-0.076182</v>
      </c>
      <c r="ET769" s="13" t="n">
        <v>0.092525</v>
      </c>
      <c r="EU769" s="13" t="n">
        <v>0.095987</v>
      </c>
      <c r="EV769" s="13" t="n">
        <v>-0.019535</v>
      </c>
      <c r="EW769" s="13" t="n">
        <v>0.030822</v>
      </c>
      <c r="EX769" s="13" t="n">
        <v>0.047036</v>
      </c>
      <c r="EY769" s="13" t="n">
        <v>-0.066117</v>
      </c>
      <c r="EZ769" s="13" t="n">
        <v>0.037484</v>
      </c>
      <c r="FA769" s="13" t="n">
        <v>-0.029571</v>
      </c>
      <c r="FB769" s="13" t="n">
        <v>0.068915</v>
      </c>
      <c r="FC769" s="13" t="n">
        <v>0.015475</v>
      </c>
      <c r="FD769" s="13" t="n">
        <v>0.013876</v>
      </c>
      <c r="FE769" s="13" t="n">
        <v>-0.011102</v>
      </c>
      <c r="FF769" s="13" t="n">
        <v>0.061639</v>
      </c>
      <c r="FG769" s="13" t="n">
        <v>-0.064144</v>
      </c>
      <c r="FH769" s="13" t="n">
        <v>0.049973</v>
      </c>
      <c r="FI769" s="13" t="n">
        <v>-0.030876</v>
      </c>
      <c r="FJ769" s="13" t="n">
        <v>-0.033423</v>
      </c>
    </row>
    <row r="770" customFormat="false" ht="15" hidden="false" customHeight="false" outlineLevel="0" collapsed="false">
      <c r="B770" s="8" t="str">
        <f aca="false">Deals!B770</f>
        <v>Expro Group Holdings N.V.</v>
      </c>
      <c r="C770" s="12" t="n">
        <v>1</v>
      </c>
      <c r="D770" s="13" t="n">
        <v>-0.18309</v>
      </c>
      <c r="E770" s="13" t="n">
        <v>0.024268</v>
      </c>
      <c r="F770" s="13" t="n">
        <v>0.091289</v>
      </c>
      <c r="G770" s="13" t="n">
        <v>0.027458</v>
      </c>
      <c r="H770" s="13" t="n">
        <v>0.105034</v>
      </c>
      <c r="I770" s="13" t="n">
        <v>-0.140607</v>
      </c>
      <c r="J770" s="13" t="n">
        <v>-0.105366</v>
      </c>
      <c r="K770" s="13" t="n">
        <v>-0.157279</v>
      </c>
      <c r="L770" s="13" t="n">
        <v>0.057292</v>
      </c>
      <c r="M770" s="13" t="n">
        <v>0.110016</v>
      </c>
      <c r="N770" s="13" t="n">
        <v>-0.057692</v>
      </c>
      <c r="O770" s="13" t="n">
        <v>0.485871</v>
      </c>
      <c r="P770" s="13" t="n">
        <v>-0.082409</v>
      </c>
      <c r="Q770" s="13" t="n">
        <v>0.043754</v>
      </c>
      <c r="R770" s="13" t="n">
        <v>0.041919</v>
      </c>
      <c r="S770" s="13" t="n">
        <v>0.203282</v>
      </c>
      <c r="T770" s="13" t="n">
        <v>-0.192257</v>
      </c>
      <c r="U770" s="13" t="n">
        <v>0.083333</v>
      </c>
      <c r="V770" s="13" t="n">
        <v>-0.165913</v>
      </c>
      <c r="W770" s="13" t="n">
        <v>0.068113</v>
      </c>
      <c r="X770" s="13" t="n">
        <v>0.252257</v>
      </c>
      <c r="Y770" s="13" t="n">
        <v>0.059486</v>
      </c>
      <c r="Z770" s="13" t="n">
        <v>-0.01191</v>
      </c>
      <c r="AA770" s="13" t="n">
        <v>-0.321997</v>
      </c>
      <c r="AB770" s="13" t="n">
        <v>-0.012698</v>
      </c>
      <c r="AC770" s="13" t="n">
        <v>0.023794</v>
      </c>
      <c r="AD770" s="13" t="n">
        <v>0.105528</v>
      </c>
      <c r="AE770" s="13" t="n">
        <v>0.016477</v>
      </c>
      <c r="AF770" s="13" t="n">
        <v>0.116266</v>
      </c>
      <c r="AG770" s="13" t="n">
        <v>-0.060591</v>
      </c>
      <c r="AH770" s="13" t="n">
        <v>0.170043</v>
      </c>
      <c r="AI770" s="13" t="n">
        <v>0.044191</v>
      </c>
      <c r="AJ770" s="13" t="n">
        <v>0.013089</v>
      </c>
      <c r="AK770" s="13" t="n">
        <v>-0.144703</v>
      </c>
      <c r="AL770" s="13" t="n">
        <v>-0.135448</v>
      </c>
      <c r="AM770" s="13" t="n">
        <v>-0.257426</v>
      </c>
      <c r="AN770" s="13" t="n">
        <v>0.089412</v>
      </c>
      <c r="AO770" s="13" t="n">
        <v>-0.102232</v>
      </c>
      <c r="AP770" s="13" t="n">
        <v>0.012831</v>
      </c>
      <c r="AQ770" s="13" t="n">
        <v>-0.058591</v>
      </c>
      <c r="AR770" s="13" t="n">
        <v>-0.164003</v>
      </c>
      <c r="BM770" s="13" t="n">
        <v>-0.033466</v>
      </c>
      <c r="BN770" s="13" t="n">
        <v>0.034385</v>
      </c>
      <c r="BO770" s="13" t="n">
        <v>-0.019091</v>
      </c>
      <c r="BP770" s="13" t="n">
        <v>0.029208</v>
      </c>
      <c r="BQ770" s="13" t="n">
        <v>0.024942</v>
      </c>
      <c r="BR770" s="13" t="n">
        <v>-0.040798</v>
      </c>
      <c r="BS770" s="13" t="n">
        <v>0.029279</v>
      </c>
      <c r="BT770" s="13" t="n">
        <v>-0.099199</v>
      </c>
      <c r="BU770" s="13" t="n">
        <v>0.058975</v>
      </c>
      <c r="BV770" s="13" t="n">
        <v>-0.003345</v>
      </c>
      <c r="BW770" s="13" t="n">
        <v>-0.092831</v>
      </c>
      <c r="BX770" s="13" t="n">
        <v>0.099183</v>
      </c>
      <c r="BY770" s="13" t="n">
        <v>0.015688</v>
      </c>
      <c r="BZ770" s="13" t="n">
        <v>-0.034399</v>
      </c>
      <c r="CA770" s="13" t="n">
        <v>0.071003</v>
      </c>
      <c r="CB770" s="13" t="n">
        <v>-0.010212</v>
      </c>
      <c r="CC770" s="13" t="n">
        <v>-0.096968</v>
      </c>
      <c r="CD770" s="13" t="n">
        <v>-0.041692</v>
      </c>
      <c r="CE770" s="13" t="n">
        <v>-0.018759</v>
      </c>
      <c r="CF770" s="13" t="n">
        <v>0.071504</v>
      </c>
      <c r="CG770" s="13" t="n">
        <v>0.104731</v>
      </c>
      <c r="CH770" s="13" t="n">
        <v>-0.076887</v>
      </c>
      <c r="CI770" s="13" t="n">
        <v>-0.059078</v>
      </c>
      <c r="CJ770" s="13" t="n">
        <v>-0.078456</v>
      </c>
      <c r="CK770" s="13" t="n">
        <v>0.07131</v>
      </c>
      <c r="CL770" s="13" t="n">
        <v>0.15025</v>
      </c>
      <c r="CM770" s="13" t="n">
        <v>-0.035734</v>
      </c>
      <c r="CN770" s="13" t="n">
        <v>0.043465</v>
      </c>
      <c r="CO770" s="13" t="n">
        <v>0.047526</v>
      </c>
      <c r="CP770" s="13" t="n">
        <v>-0.075752</v>
      </c>
      <c r="CQ770" s="13" t="n">
        <v>0.043204</v>
      </c>
      <c r="CR770" s="13" t="n">
        <v>-0.025702</v>
      </c>
      <c r="CS770" s="13" t="n">
        <v>0.145137</v>
      </c>
      <c r="CT770" s="13" t="n">
        <v>-0.021203</v>
      </c>
      <c r="CU770" s="13" t="n">
        <v>-0.002295</v>
      </c>
      <c r="CV770" s="13" t="n">
        <v>0.006632</v>
      </c>
      <c r="CW770" s="13" t="n">
        <v>0.107518</v>
      </c>
      <c r="CX770" s="13" t="n">
        <v>-0.045938</v>
      </c>
      <c r="CY770" s="13" t="n">
        <v>-0.000909</v>
      </c>
      <c r="CZ770" s="13" t="n">
        <v>-0.023508</v>
      </c>
      <c r="DA770" s="13" t="n">
        <v>-0.066419</v>
      </c>
      <c r="DV770" s="13" t="n">
        <v>-0.035104</v>
      </c>
      <c r="DW770" s="13" t="n">
        <v>0.015844</v>
      </c>
      <c r="DX770" s="13" t="n">
        <v>-0.018371</v>
      </c>
      <c r="DY770" s="13" t="n">
        <v>0.016085</v>
      </c>
      <c r="DZ770" s="13" t="n">
        <v>0.017487</v>
      </c>
      <c r="EA770" s="13" t="n">
        <v>-0.049066</v>
      </c>
      <c r="EB770" s="13" t="n">
        <v>-0.002746</v>
      </c>
      <c r="EC770" s="13" t="n">
        <v>-0.076071</v>
      </c>
      <c r="ED770" s="13" t="n">
        <v>0.038029</v>
      </c>
      <c r="EE770" s="13" t="n">
        <v>0.00642</v>
      </c>
      <c r="EF770" s="13" t="n">
        <v>-0.118368</v>
      </c>
      <c r="EG770" s="13" t="n">
        <v>0.060375</v>
      </c>
      <c r="EH770" s="13" t="n">
        <v>-0.007672</v>
      </c>
      <c r="EI770" s="13" t="n">
        <v>-0.046204</v>
      </c>
      <c r="EJ770" s="13" t="n">
        <v>0.168055</v>
      </c>
      <c r="EK770" s="13" t="n">
        <v>-0.035842</v>
      </c>
      <c r="EL770" s="13" t="n">
        <v>-0.088333</v>
      </c>
      <c r="EM770" s="13" t="n">
        <v>-0.028705</v>
      </c>
      <c r="EN770" s="13" t="n">
        <v>-0.004111</v>
      </c>
      <c r="EO770" s="13" t="n">
        <v>0.057559</v>
      </c>
      <c r="EP770" s="13" t="n">
        <v>0.065658</v>
      </c>
      <c r="EQ770" s="13" t="n">
        <v>-0.078492</v>
      </c>
      <c r="ER770" s="13" t="n">
        <v>-0.071479</v>
      </c>
      <c r="ES770" s="13" t="n">
        <v>-0.083379</v>
      </c>
      <c r="ET770" s="13" t="n">
        <v>0.049842</v>
      </c>
      <c r="EU770" s="13" t="n">
        <v>0.129295</v>
      </c>
      <c r="EV770" s="13" t="n">
        <v>-0.007747</v>
      </c>
      <c r="EW770" s="13" t="n">
        <v>0.050661</v>
      </c>
      <c r="EX770" s="13" t="n">
        <v>0.031632</v>
      </c>
      <c r="EY770" s="13" t="n">
        <v>-0.072511</v>
      </c>
      <c r="EZ770" s="13" t="n">
        <v>0.083515</v>
      </c>
      <c r="FA770" s="13" t="n">
        <v>-0.04613</v>
      </c>
      <c r="FB770" s="13" t="n">
        <v>0.074418</v>
      </c>
      <c r="FC770" s="13" t="n">
        <v>-0.03696</v>
      </c>
      <c r="FD770" s="13" t="n">
        <v>0.005838</v>
      </c>
      <c r="FE770" s="13" t="n">
        <v>-0.006542</v>
      </c>
      <c r="FF770" s="13" t="n">
        <v>0.088662</v>
      </c>
      <c r="FG770" s="13" t="n">
        <v>0.016914</v>
      </c>
      <c r="FH770" s="13" t="n">
        <v>-0.000135</v>
      </c>
      <c r="FI770" s="13" t="n">
        <v>-0.044578</v>
      </c>
      <c r="FJ770" s="13" t="n">
        <v>-0.097047</v>
      </c>
    </row>
    <row r="771" customFormat="false" ht="15" hidden="false" customHeight="false" outlineLevel="0" collapsed="false">
      <c r="B771" s="8" t="str">
        <f aca="false">Deals!B771</f>
        <v>Viper Energy, Inc.</v>
      </c>
      <c r="C771" s="12" t="n">
        <v>1</v>
      </c>
      <c r="D771" s="13" t="n">
        <v>-0.004989</v>
      </c>
      <c r="E771" s="13" t="n">
        <v>-0.011596</v>
      </c>
      <c r="F771" s="13" t="n">
        <v>0.268888</v>
      </c>
      <c r="G771" s="13" t="n">
        <v>0.087648</v>
      </c>
      <c r="H771" s="13" t="n">
        <v>0.021421</v>
      </c>
      <c r="I771" s="13" t="n">
        <v>-0.028407</v>
      </c>
      <c r="J771" s="13" t="n">
        <v>0.191438</v>
      </c>
      <c r="K771" s="13" t="n">
        <v>-0.205006</v>
      </c>
      <c r="L771" s="13" t="n">
        <v>0.152174</v>
      </c>
      <c r="M771" s="13" t="n">
        <v>0.019193</v>
      </c>
      <c r="N771" s="13" t="n">
        <v>-0.060944</v>
      </c>
      <c r="O771" s="13" t="n">
        <v>0.163643</v>
      </c>
      <c r="P771" s="13" t="n">
        <v>0.005097</v>
      </c>
      <c r="Q771" s="13" t="n">
        <v>-0.037542</v>
      </c>
      <c r="R771" s="13" t="n">
        <v>-0.001258</v>
      </c>
      <c r="S771" s="13" t="n">
        <v>-0.098268</v>
      </c>
      <c r="T771" s="13" t="n">
        <v>-0.022005</v>
      </c>
      <c r="U771" s="13" t="n">
        <v>0.051429</v>
      </c>
      <c r="V771" s="13" t="n">
        <v>-0.113111</v>
      </c>
      <c r="W771" s="13" t="n">
        <v>0.040729</v>
      </c>
      <c r="X771" s="13" t="n">
        <v>0.010809</v>
      </c>
      <c r="Y771" s="13" t="n">
        <v>0.039086</v>
      </c>
      <c r="Z771" s="13" t="n">
        <v>0.002157</v>
      </c>
      <c r="AA771" s="13" t="n">
        <v>0.021521</v>
      </c>
      <c r="AB771" s="13" t="n">
        <v>0.102177</v>
      </c>
      <c r="AC771" s="13" t="n">
        <v>0.01817</v>
      </c>
      <c r="AD771" s="13" t="n">
        <v>-0.005099</v>
      </c>
      <c r="AE771" s="13" t="n">
        <v>0.157591</v>
      </c>
      <c r="AF771" s="13" t="n">
        <v>0.07969</v>
      </c>
      <c r="AG771" s="13" t="n">
        <v>-0.0078</v>
      </c>
      <c r="AH771" s="13" t="n">
        <v>0.007862</v>
      </c>
      <c r="AI771" s="13" t="n">
        <v>-0.024181</v>
      </c>
      <c r="AJ771" s="13" t="n">
        <v>0.136957</v>
      </c>
      <c r="AK771" s="13" t="n">
        <v>0.130537</v>
      </c>
      <c r="AL771" s="13" t="n">
        <v>-0.052311</v>
      </c>
      <c r="AM771" s="13" t="n">
        <v>0.150521</v>
      </c>
      <c r="AN771" s="13" t="n">
        <v>0.048362</v>
      </c>
      <c r="AO771" s="13" t="n">
        <v>-0.093144</v>
      </c>
      <c r="AP771" s="13" t="n">
        <v>-0.044223</v>
      </c>
      <c r="AQ771" s="13" t="n">
        <v>-0.007036</v>
      </c>
      <c r="AR771" s="13" t="n">
        <v>-0.02405</v>
      </c>
      <c r="BM771" s="13" t="n">
        <v>0.0057</v>
      </c>
      <c r="BN771" s="13" t="n">
        <v>0.0589</v>
      </c>
      <c r="BO771" s="13" t="n">
        <v>-0.095829</v>
      </c>
      <c r="BP771" s="13" t="n">
        <v>0.005483</v>
      </c>
      <c r="BQ771" s="13" t="n">
        <v>0.017931</v>
      </c>
      <c r="BR771" s="13" t="n">
        <v>-0.080424</v>
      </c>
      <c r="BS771" s="13" t="n">
        <v>0.023442</v>
      </c>
      <c r="BT771" s="13" t="n">
        <v>-0.072115</v>
      </c>
      <c r="BU771" s="13" t="n">
        <v>0.115972</v>
      </c>
      <c r="BV771" s="13" t="n">
        <v>-0.044554</v>
      </c>
      <c r="BW771" s="13" t="n">
        <v>-0.114803</v>
      </c>
      <c r="BX771" s="13" t="n">
        <v>0.104466</v>
      </c>
      <c r="BY771" s="13" t="n">
        <v>0.004422</v>
      </c>
      <c r="BZ771" s="13" t="n">
        <v>-0.070133</v>
      </c>
      <c r="CA771" s="13" t="n">
        <v>0.1231</v>
      </c>
      <c r="CB771" s="13" t="n">
        <v>-0.00465</v>
      </c>
      <c r="CC771" s="13" t="n">
        <v>-0.032965</v>
      </c>
      <c r="CD771" s="13" t="n">
        <v>-0.032649</v>
      </c>
      <c r="CE771" s="13" t="n">
        <v>0.019558</v>
      </c>
      <c r="CF771" s="13" t="n">
        <v>0.091615</v>
      </c>
      <c r="CG771" s="13" t="n">
        <v>0.061544</v>
      </c>
      <c r="CH771" s="13" t="n">
        <v>-0.036861</v>
      </c>
      <c r="CI771" s="13" t="n">
        <v>-0.046311</v>
      </c>
      <c r="CJ771" s="13" t="n">
        <v>-0.069716</v>
      </c>
      <c r="CK771" s="13" t="n">
        <v>0.086093</v>
      </c>
      <c r="CL771" s="13" t="n">
        <v>0.108974</v>
      </c>
      <c r="CM771" s="13" t="n">
        <v>-0.035745</v>
      </c>
      <c r="CN771" s="13" t="n">
        <v>0.06812</v>
      </c>
      <c r="CO771" s="13" t="n">
        <v>0.025352</v>
      </c>
      <c r="CP771" s="13" t="n">
        <v>-0.065718</v>
      </c>
      <c r="CQ771" s="13" t="n">
        <v>0.052673</v>
      </c>
      <c r="CR771" s="13" t="n">
        <v>-0.021843</v>
      </c>
      <c r="CS771" s="13" t="n">
        <v>0.098444</v>
      </c>
      <c r="CT771" s="13" t="n">
        <v>-0.036221</v>
      </c>
      <c r="CU771" s="13" t="n">
        <v>0.009113</v>
      </c>
      <c r="CV771" s="13" t="n">
        <v>-0.032464</v>
      </c>
      <c r="CW771" s="13" t="n">
        <v>0.108871</v>
      </c>
      <c r="CX771" s="13" t="n">
        <v>-0.087427</v>
      </c>
      <c r="CY771" s="13" t="n">
        <v>0.036021</v>
      </c>
      <c r="CZ771" s="13" t="n">
        <v>-0.082942</v>
      </c>
      <c r="DA771" s="13" t="n">
        <v>-0.084026</v>
      </c>
      <c r="DV771" s="13" t="n">
        <v>-0.003587</v>
      </c>
      <c r="DW771" s="13" t="n">
        <v>0.054826</v>
      </c>
      <c r="DX771" s="13" t="n">
        <v>-0.097752</v>
      </c>
      <c r="DY771" s="13" t="n">
        <v>0.003239</v>
      </c>
      <c r="DZ771" s="13" t="n">
        <v>0.007621</v>
      </c>
      <c r="EA771" s="13" t="n">
        <v>-0.080781</v>
      </c>
      <c r="EB771" s="13" t="n">
        <v>0.012501</v>
      </c>
      <c r="EC771" s="13" t="n">
        <v>-0.060414</v>
      </c>
      <c r="ED771" s="13" t="n">
        <v>0.113842</v>
      </c>
      <c r="EE771" s="13" t="n">
        <v>-0.039008</v>
      </c>
      <c r="EF771" s="13" t="n">
        <v>-0.119468</v>
      </c>
      <c r="EG771" s="13" t="n">
        <v>0.105606</v>
      </c>
      <c r="EH771" s="13" t="n">
        <v>0.003522</v>
      </c>
      <c r="EI771" s="13" t="n">
        <v>-0.065539</v>
      </c>
      <c r="EJ771" s="13" t="n">
        <v>0.134282</v>
      </c>
      <c r="EK771" s="13" t="n">
        <v>-0.02221</v>
      </c>
      <c r="EL771" s="13" t="n">
        <v>-0.049024</v>
      </c>
      <c r="EM771" s="13" t="n">
        <v>-0.025935</v>
      </c>
      <c r="EN771" s="13" t="n">
        <v>0.015862</v>
      </c>
      <c r="EO771" s="13" t="n">
        <v>0.096287</v>
      </c>
      <c r="EP771" s="13" t="n">
        <v>0.061646</v>
      </c>
      <c r="EQ771" s="13" t="n">
        <v>-0.040878</v>
      </c>
      <c r="ER771" s="13" t="n">
        <v>-0.054465</v>
      </c>
      <c r="ES771" s="13" t="n">
        <v>-0.078234</v>
      </c>
      <c r="ET771" s="13" t="n">
        <v>0.101981</v>
      </c>
      <c r="EU771" s="13" t="n">
        <v>0.125443</v>
      </c>
      <c r="EV771" s="13" t="n">
        <v>-0.045067</v>
      </c>
      <c r="EW771" s="13" t="n">
        <v>0.078133</v>
      </c>
      <c r="EX771" s="13" t="n">
        <v>0.031478</v>
      </c>
      <c r="EY771" s="13" t="n">
        <v>-0.080992</v>
      </c>
      <c r="EZ771" s="13" t="n">
        <v>0.054415</v>
      </c>
      <c r="FA771" s="13" t="n">
        <v>-0.025984</v>
      </c>
      <c r="FB771" s="13" t="n">
        <v>0.100317</v>
      </c>
      <c r="FC771" s="13" t="n">
        <v>-0.040457</v>
      </c>
      <c r="FD771" s="13" t="n">
        <v>0.012299</v>
      </c>
      <c r="FE771" s="13" t="n">
        <v>-0.028165</v>
      </c>
      <c r="FF771" s="13" t="n">
        <v>0.103669</v>
      </c>
      <c r="FG771" s="13" t="n">
        <v>-0.083363</v>
      </c>
      <c r="FH771" s="13" t="n">
        <v>0.030766</v>
      </c>
      <c r="FI771" s="13" t="n">
        <v>-0.088055</v>
      </c>
      <c r="FJ771" s="13" t="n">
        <v>-0.091066</v>
      </c>
    </row>
    <row r="772" customFormat="false" ht="15" hidden="false" customHeight="false" outlineLevel="0" collapsed="false">
      <c r="B772" s="8" t="str">
        <f aca="false">Deals!B772</f>
        <v>TopBuild Corp</v>
      </c>
      <c r="C772" s="12" t="n">
        <v>1</v>
      </c>
      <c r="D772" s="13" t="n">
        <v>0.049889</v>
      </c>
      <c r="E772" s="13" t="n">
        <v>0.022684</v>
      </c>
      <c r="F772" s="13" t="n">
        <v>-0.15679</v>
      </c>
      <c r="G772" s="13" t="n">
        <v>-0.07724</v>
      </c>
      <c r="H772" s="13" t="n">
        <v>-0.155068</v>
      </c>
      <c r="I772" s="13" t="n">
        <v>-0.001378</v>
      </c>
      <c r="J772" s="13" t="n">
        <v>0.088992</v>
      </c>
      <c r="K772" s="13" t="n">
        <v>-0.15259</v>
      </c>
      <c r="L772" s="13" t="n">
        <v>0.266571</v>
      </c>
      <c r="M772" s="13" t="n">
        <v>-0.132061</v>
      </c>
      <c r="N772" s="13" t="n">
        <v>-0.103287</v>
      </c>
      <c r="O772" s="13" t="n">
        <v>0.032528</v>
      </c>
      <c r="P772" s="13" t="n">
        <v>-0.094393</v>
      </c>
      <c r="Q772" s="13" t="n">
        <v>0.015641</v>
      </c>
      <c r="R772" s="13" t="n">
        <v>0.27842</v>
      </c>
      <c r="S772" s="13" t="n">
        <v>0.037639</v>
      </c>
      <c r="T772" s="13" t="n">
        <v>0.002649</v>
      </c>
      <c r="U772" s="13" t="n">
        <v>0.083309</v>
      </c>
      <c r="V772" s="13" t="n">
        <v>-0.105641</v>
      </c>
      <c r="W772" s="13" t="n">
        <v>0.319151</v>
      </c>
      <c r="X772" s="13" t="n">
        <v>0.029735</v>
      </c>
      <c r="Y772" s="13" t="n">
        <v>0.058957</v>
      </c>
      <c r="Z772" s="13" t="n">
        <v>-0.132653</v>
      </c>
      <c r="AA772" s="13" t="n">
        <v>-0.090779</v>
      </c>
      <c r="AB772" s="13" t="n">
        <v>0.292971</v>
      </c>
      <c r="AC772" s="13" t="n">
        <v>0.265332</v>
      </c>
      <c r="AD772" s="13" t="n">
        <v>-0.013707</v>
      </c>
      <c r="AE772" s="13" t="n">
        <v>0.090077</v>
      </c>
      <c r="AF772" s="13" t="n">
        <v>0.095308</v>
      </c>
      <c r="AG772" s="13" t="n">
        <v>-0.081819</v>
      </c>
      <c r="AH772" s="13" t="n">
        <v>0.032817</v>
      </c>
      <c r="AI772" s="13" t="n">
        <v>-0.078191</v>
      </c>
      <c r="AJ772" s="13" t="n">
        <v>0.24209</v>
      </c>
      <c r="AK772" s="13" t="n">
        <v>-0.17871</v>
      </c>
      <c r="AL772" s="13" t="n">
        <v>0.035087</v>
      </c>
      <c r="AM772" s="13" t="n">
        <v>-0.131339</v>
      </c>
      <c r="AN772" s="13" t="n">
        <v>0.105439</v>
      </c>
      <c r="AO772" s="13" t="n">
        <v>-0.203</v>
      </c>
      <c r="AP772" s="13" t="n">
        <v>0.100662</v>
      </c>
      <c r="AQ772" s="13" t="n">
        <v>-0.105901</v>
      </c>
      <c r="AR772" s="13" t="n">
        <v>-0.0047</v>
      </c>
      <c r="BM772" s="13" t="n">
        <v>-0.019604</v>
      </c>
      <c r="BN772" s="13" t="n">
        <v>0.058722</v>
      </c>
      <c r="BO772" s="13" t="n">
        <v>-0.071201</v>
      </c>
      <c r="BP772" s="13" t="n">
        <v>0.004318</v>
      </c>
      <c r="BQ772" s="13" t="n">
        <v>0.011975</v>
      </c>
      <c r="BR772" s="13" t="n">
        <v>-0.07864</v>
      </c>
      <c r="BS772" s="13" t="n">
        <v>0.01079</v>
      </c>
      <c r="BT772" s="13" t="n">
        <v>-0.09489</v>
      </c>
      <c r="BU772" s="13" t="n">
        <v>0.108125</v>
      </c>
      <c r="BV772" s="13" t="n">
        <v>-0.032816</v>
      </c>
      <c r="BW772" s="13" t="n">
        <v>-0.097124</v>
      </c>
      <c r="BX772" s="13" t="n">
        <v>0.079647</v>
      </c>
      <c r="BY772" s="13" t="n">
        <v>0.052705</v>
      </c>
      <c r="BZ772" s="13" t="n">
        <v>-0.052121</v>
      </c>
      <c r="CA772" s="13" t="n">
        <v>0.096082</v>
      </c>
      <c r="CB772" s="13" t="n">
        <v>-0.022839</v>
      </c>
      <c r="CC772" s="13" t="n">
        <v>-0.004812</v>
      </c>
      <c r="CD772" s="13" t="n">
        <v>-0.021756</v>
      </c>
      <c r="CE772" s="13" t="n">
        <v>-0.020714</v>
      </c>
      <c r="CF772" s="13" t="n">
        <v>0.092361</v>
      </c>
      <c r="CG772" s="13" t="n">
        <v>0.043147</v>
      </c>
      <c r="CH772" s="13" t="n">
        <v>-0.023688</v>
      </c>
      <c r="CI772" s="13" t="n">
        <v>-0.045895</v>
      </c>
      <c r="CJ772" s="13" t="n">
        <v>-0.058615</v>
      </c>
      <c r="CK772" s="13" t="n">
        <v>0.090922</v>
      </c>
      <c r="CL772" s="13" t="n">
        <v>0.077786</v>
      </c>
      <c r="CM772" s="13" t="n">
        <v>-0.000187</v>
      </c>
      <c r="CN772" s="13" t="n">
        <v>0.080568</v>
      </c>
      <c r="CO772" s="13" t="n">
        <v>0.046856</v>
      </c>
      <c r="CP772" s="13" t="n">
        <v>-0.06426</v>
      </c>
      <c r="CQ772" s="13" t="n">
        <v>0.021786</v>
      </c>
      <c r="CR772" s="13" t="n">
        <v>-0.017629</v>
      </c>
      <c r="CS772" s="13" t="n">
        <v>0.072788</v>
      </c>
      <c r="CT772" s="13" t="n">
        <v>0.020632</v>
      </c>
      <c r="CU772" s="13" t="n">
        <v>0.02273</v>
      </c>
      <c r="CV772" s="13" t="n">
        <v>-0.019377</v>
      </c>
      <c r="CW772" s="13" t="n">
        <v>0.069756</v>
      </c>
      <c r="CX772" s="13" t="n">
        <v>-0.071455</v>
      </c>
      <c r="CY772" s="13" t="n">
        <v>0.043838</v>
      </c>
      <c r="CZ772" s="13" t="n">
        <v>-0.068613</v>
      </c>
      <c r="DA772" s="13" t="n">
        <v>-0.056898</v>
      </c>
      <c r="DV772" s="13" t="n">
        <v>-0.022478</v>
      </c>
      <c r="DW772" s="13" t="n">
        <v>0.054778</v>
      </c>
      <c r="DX772" s="13" t="n">
        <v>-0.066878</v>
      </c>
      <c r="DY772" s="13" t="n">
        <v>0.009682</v>
      </c>
      <c r="DZ772" s="13" t="n">
        <v>0.003909</v>
      </c>
      <c r="EA772" s="13" t="n">
        <v>-0.078286</v>
      </c>
      <c r="EB772" s="13" t="n">
        <v>-0.002641</v>
      </c>
      <c r="EC772" s="13" t="n">
        <v>-0.100149</v>
      </c>
      <c r="ED772" s="13" t="n">
        <v>0.112838</v>
      </c>
      <c r="EE772" s="13" t="n">
        <v>-0.035444</v>
      </c>
      <c r="EF772" s="13" t="n">
        <v>-0.097565</v>
      </c>
      <c r="EG772" s="13" t="n">
        <v>0.086619</v>
      </c>
      <c r="EH772" s="13" t="n">
        <v>0.046762</v>
      </c>
      <c r="EI772" s="13" t="n">
        <v>-0.052223</v>
      </c>
      <c r="EJ772" s="13" t="n">
        <v>0.109059</v>
      </c>
      <c r="EK772" s="13" t="n">
        <v>-0.020578</v>
      </c>
      <c r="EL772" s="13" t="n">
        <v>-0.00811</v>
      </c>
      <c r="EM772" s="13" t="n">
        <v>-0.020214</v>
      </c>
      <c r="EN772" s="13" t="n">
        <v>-0.019514</v>
      </c>
      <c r="EO772" s="13" t="n">
        <v>0.096463</v>
      </c>
      <c r="EP772" s="13" t="n">
        <v>0.043151</v>
      </c>
      <c r="EQ772" s="13" t="n">
        <v>-0.018811</v>
      </c>
      <c r="ER772" s="13" t="n">
        <v>-0.050759</v>
      </c>
      <c r="ES772" s="13" t="n">
        <v>-0.061461</v>
      </c>
      <c r="ET772" s="13" t="n">
        <v>0.094023</v>
      </c>
      <c r="EU772" s="13" t="n">
        <v>0.08574</v>
      </c>
      <c r="EV772" s="13" t="n">
        <v>-0.008521</v>
      </c>
      <c r="EW772" s="13" t="n">
        <v>0.06608</v>
      </c>
      <c r="EX772" s="13" t="n">
        <v>0.040152</v>
      </c>
      <c r="EY772" s="13" t="n">
        <v>-0.066904</v>
      </c>
      <c r="EZ772" s="13" t="n">
        <v>0.025327</v>
      </c>
      <c r="FA772" s="13" t="n">
        <v>-0.016463</v>
      </c>
      <c r="FB772" s="13" t="n">
        <v>0.069979</v>
      </c>
      <c r="FC772" s="13" t="n">
        <v>0.025021</v>
      </c>
      <c r="FD772" s="13" t="n">
        <v>0.025244</v>
      </c>
      <c r="FE772" s="13" t="n">
        <v>-0.020004</v>
      </c>
      <c r="FF772" s="13" t="n">
        <v>0.076652</v>
      </c>
      <c r="FG772" s="13" t="n">
        <v>-0.067235</v>
      </c>
      <c r="FH772" s="13" t="n">
        <v>0.046952</v>
      </c>
      <c r="FI772" s="13" t="n">
        <v>-0.067453</v>
      </c>
      <c r="FJ772" s="13" t="n">
        <v>-0.058782</v>
      </c>
    </row>
    <row r="773" customFormat="false" ht="15" hidden="false" customHeight="false" outlineLevel="0" collapsed="false">
      <c r="B773" s="8" t="str">
        <f aca="false">Deals!B773</f>
        <v>Silverbow Resources, Inc.</v>
      </c>
      <c r="C773" s="12" t="n">
        <v>1</v>
      </c>
      <c r="D773" s="13" t="n">
        <v>-0.076368</v>
      </c>
      <c r="E773" s="13" t="n">
        <v>0.069821</v>
      </c>
      <c r="F773" s="13" t="n">
        <v>0.104337</v>
      </c>
      <c r="G773" s="13" t="n">
        <v>0.244168</v>
      </c>
      <c r="H773" s="13" t="n">
        <v>0.14375</v>
      </c>
      <c r="I773" s="13" t="n">
        <v>0.055191</v>
      </c>
      <c r="J773" s="13" t="n">
        <v>-0.265665</v>
      </c>
      <c r="K773" s="13" t="n">
        <v>0.593441</v>
      </c>
      <c r="L773" s="13" t="n">
        <v>-0.120159</v>
      </c>
      <c r="M773" s="13" t="n">
        <v>-0.323944</v>
      </c>
      <c r="N773" s="13" t="n">
        <v>0.319568</v>
      </c>
      <c r="O773" s="13" t="n">
        <v>-0.015788</v>
      </c>
      <c r="P773" s="13" t="n">
        <v>-0.189917</v>
      </c>
      <c r="Q773" s="13" t="n">
        <v>-0.071075</v>
      </c>
      <c r="R773" s="13" t="n">
        <v>-0.062809</v>
      </c>
      <c r="S773" s="13" t="n">
        <v>-0.071893</v>
      </c>
      <c r="T773" s="13" t="n">
        <v>0.043764</v>
      </c>
      <c r="U773" s="13" t="n">
        <v>0.001258</v>
      </c>
      <c r="V773" s="13" t="n">
        <v>0.21943</v>
      </c>
      <c r="W773" s="13" t="n">
        <v>0.229739</v>
      </c>
      <c r="X773" s="13" t="n">
        <v>0.194638</v>
      </c>
      <c r="Y773" s="13" t="n">
        <v>-0.163862</v>
      </c>
      <c r="Z773" s="13" t="n">
        <v>-0.046687</v>
      </c>
      <c r="AA773" s="13" t="n">
        <v>-0.067155</v>
      </c>
      <c r="AB773" s="13" t="n">
        <v>-0.085822</v>
      </c>
      <c r="AC773" s="13" t="n">
        <v>-0.086657</v>
      </c>
      <c r="AD773" s="13" t="n">
        <v>0.068901</v>
      </c>
      <c r="AE773" s="13" t="n">
        <v>0.202536</v>
      </c>
      <c r="AF773" s="13" t="n">
        <v>-0.100176</v>
      </c>
      <c r="AG773" s="13" t="n">
        <v>0.276042</v>
      </c>
      <c r="AH773" s="13" t="n">
        <v>-0.034949</v>
      </c>
      <c r="AI773" s="13" t="n">
        <v>0.089101</v>
      </c>
      <c r="AJ773" s="13" t="n">
        <v>-0.043016</v>
      </c>
      <c r="AK773" s="13" t="n">
        <v>0.019622</v>
      </c>
      <c r="AL773" s="13" t="n">
        <v>0.005107</v>
      </c>
      <c r="AM773" s="13" t="n">
        <v>0.097075</v>
      </c>
      <c r="AN773" s="13" t="n">
        <v>-0.051389</v>
      </c>
      <c r="AO773" s="13" t="n">
        <v>0.003004</v>
      </c>
      <c r="AP773" s="13" t="n">
        <v>-0.061271</v>
      </c>
      <c r="AQ773" s="13" t="n">
        <v>-0.118159</v>
      </c>
      <c r="BM773" s="13" t="n">
        <v>0.004989</v>
      </c>
      <c r="BN773" s="13" t="n">
        <v>-0.144752</v>
      </c>
      <c r="BO773" s="13" t="n">
        <v>-0.01312</v>
      </c>
      <c r="BP773" s="13" t="n">
        <v>0.017694</v>
      </c>
      <c r="BQ773" s="13" t="n">
        <v>-0.131485</v>
      </c>
      <c r="BR773" s="13" t="n">
        <v>-0.035124</v>
      </c>
      <c r="BS773" s="13" t="n">
        <v>-0.043342</v>
      </c>
      <c r="BT773" s="13" t="n">
        <v>0.13204</v>
      </c>
      <c r="BU773" s="13" t="n">
        <v>0.00417</v>
      </c>
      <c r="BV773" s="13" t="n">
        <v>-0.094854</v>
      </c>
      <c r="BW773" s="13" t="n">
        <v>0.053112</v>
      </c>
      <c r="BX773" s="13" t="n">
        <v>-0.031889</v>
      </c>
      <c r="BY773" s="13" t="n">
        <v>-0.047933</v>
      </c>
      <c r="BZ773" s="13" t="n">
        <v>0.13506</v>
      </c>
      <c r="CA773" s="13" t="n">
        <v>-0.054289</v>
      </c>
      <c r="CB773" s="13" t="n">
        <v>-0.067151</v>
      </c>
      <c r="CC773" s="13" t="n">
        <v>-0.024961</v>
      </c>
      <c r="CD773" s="13" t="n">
        <v>0.025373</v>
      </c>
      <c r="CE773" s="13" t="n">
        <v>0.033891</v>
      </c>
      <c r="CF773" s="13" t="n">
        <v>0.028747</v>
      </c>
      <c r="CG773" s="13" t="n">
        <v>-0.076144</v>
      </c>
      <c r="CH773" s="13" t="n">
        <v>-0.078277</v>
      </c>
      <c r="CI773" s="13" t="n">
        <v>-0.089038</v>
      </c>
      <c r="CJ773" s="13" t="n">
        <v>0.081674</v>
      </c>
      <c r="CK773" s="13" t="n">
        <v>0.164507</v>
      </c>
      <c r="CL773" s="13" t="n">
        <v>-0.032929</v>
      </c>
      <c r="CM773" s="13" t="n">
        <v>0.075402</v>
      </c>
      <c r="CN773" s="13" t="n">
        <v>0.019399</v>
      </c>
      <c r="CO773" s="13" t="n">
        <v>-0.076591</v>
      </c>
      <c r="CP773" s="13" t="n">
        <v>0.031768</v>
      </c>
      <c r="CQ773" s="13" t="n">
        <v>-0.025821</v>
      </c>
      <c r="CR773" s="13" t="n">
        <v>0.089101</v>
      </c>
      <c r="CS773" s="13" t="n">
        <v>-0.043016</v>
      </c>
      <c r="CT773" s="13" t="n">
        <v>0.019622</v>
      </c>
      <c r="CU773" s="13" t="n">
        <v>0.005107</v>
      </c>
      <c r="CV773" s="13" t="n">
        <v>0.097075</v>
      </c>
      <c r="CW773" s="13" t="n">
        <v>-0.051389</v>
      </c>
      <c r="CX773" s="13" t="n">
        <v>0.003004</v>
      </c>
      <c r="CY773" s="13" t="n">
        <v>-0.061271</v>
      </c>
      <c r="CZ773" s="13" t="n">
        <v>-0.118159</v>
      </c>
      <c r="DV773" s="13" t="n">
        <v>-0.059899</v>
      </c>
      <c r="DW773" s="13" t="n">
        <v>-0.145843</v>
      </c>
      <c r="DX773" s="13" t="n">
        <v>-0.048091</v>
      </c>
      <c r="DY773" s="13" t="n">
        <v>0.043102</v>
      </c>
      <c r="DZ773" s="13" t="n">
        <v>-0.181586</v>
      </c>
      <c r="EA773" s="13" t="n">
        <v>-0.054644</v>
      </c>
      <c r="EB773" s="13" t="n">
        <v>-0.022003</v>
      </c>
      <c r="EC773" s="13" t="n">
        <v>0.087088</v>
      </c>
      <c r="ED773" s="13" t="n">
        <v>0.015216</v>
      </c>
      <c r="EE773" s="13" t="n">
        <v>-0.129039</v>
      </c>
      <c r="EF773" s="13" t="n">
        <v>0.013322</v>
      </c>
      <c r="EG773" s="13" t="n">
        <v>-0.011355</v>
      </c>
      <c r="EH773" s="13" t="n">
        <v>-0.061249</v>
      </c>
      <c r="EI773" s="13" t="n">
        <v>0.214876</v>
      </c>
      <c r="EJ773" s="13" t="n">
        <v>-0.07407</v>
      </c>
      <c r="EK773" s="13" t="n">
        <v>-0.088251</v>
      </c>
      <c r="EL773" s="13" t="n">
        <v>-0.026843</v>
      </c>
      <c r="EM773" s="13" t="n">
        <v>0.029442</v>
      </c>
      <c r="EN773" s="13" t="n">
        <v>0.001205</v>
      </c>
      <c r="EO773" s="13" t="n">
        <v>0.004569</v>
      </c>
      <c r="EP773" s="13" t="n">
        <v>-0.096764</v>
      </c>
      <c r="EQ773" s="13" t="n">
        <v>-0.100514</v>
      </c>
      <c r="ER773" s="13" t="n">
        <v>-0.107004</v>
      </c>
      <c r="ES773" s="13" t="n">
        <v>0.043533</v>
      </c>
      <c r="ET773" s="13" t="n">
        <v>0.174338</v>
      </c>
      <c r="EU773" s="13" t="n">
        <v>-0.020493</v>
      </c>
      <c r="EV773" s="13" t="n">
        <v>0.061341</v>
      </c>
      <c r="EW773" s="13" t="n">
        <v>0.024105</v>
      </c>
      <c r="EX773" s="13" t="n">
        <v>-0.087345</v>
      </c>
      <c r="EY773" s="13" t="n">
        <v>0.073993</v>
      </c>
      <c r="EZ773" s="13" t="n">
        <v>-0.075226</v>
      </c>
      <c r="FA773" s="13" t="n">
        <v>0.063187</v>
      </c>
      <c r="FB773" s="13" t="n">
        <v>-0.068123</v>
      </c>
      <c r="FC773" s="13" t="n">
        <v>-0.021453</v>
      </c>
      <c r="FD773" s="13" t="n">
        <v>0.017702</v>
      </c>
      <c r="FE773" s="13" t="n">
        <v>0.075201</v>
      </c>
      <c r="FF773" s="13" t="n">
        <v>-0.007837</v>
      </c>
      <c r="FG773" s="13" t="n">
        <v>-0.004475</v>
      </c>
      <c r="FH773" s="13" t="n">
        <v>-0.078544</v>
      </c>
      <c r="FI773" s="13" t="n">
        <v>-0.117657</v>
      </c>
    </row>
    <row r="774" customFormat="false" ht="15" hidden="false" customHeight="false" outlineLevel="0" collapsed="false">
      <c r="B774" s="8" t="str">
        <f aca="false">Deals!B774</f>
        <v>Inotiv, Inc.</v>
      </c>
      <c r="C774" s="12" t="n">
        <v>1</v>
      </c>
      <c r="D774" s="13" t="n">
        <v>-0.190962</v>
      </c>
      <c r="E774" s="13" t="n">
        <v>-0.239601</v>
      </c>
      <c r="F774" s="13" t="n">
        <v>-0.173804</v>
      </c>
      <c r="G774" s="13" t="n">
        <v>-0.009459</v>
      </c>
      <c r="H774" s="13" t="n">
        <v>-0.455691</v>
      </c>
      <c r="I774" s="13" t="n">
        <v>0.073684</v>
      </c>
      <c r="J774" s="13" t="n">
        <v>-0.372549</v>
      </c>
      <c r="K774" s="13" t="n">
        <v>0.945833</v>
      </c>
      <c r="L774" s="13" t="n">
        <v>0.047645</v>
      </c>
      <c r="M774" s="13" t="n">
        <v>-0.138988</v>
      </c>
      <c r="N774" s="13" t="n">
        <v>0.233234</v>
      </c>
      <c r="O774" s="13" t="n">
        <v>-0.709336</v>
      </c>
      <c r="P774" s="13" t="n">
        <v>-0.182119</v>
      </c>
      <c r="Q774" s="13" t="n">
        <v>0.467611</v>
      </c>
      <c r="R774" s="13" t="n">
        <v>0.034483</v>
      </c>
      <c r="S774" s="13" t="n">
        <v>-0.422667</v>
      </c>
      <c r="T774" s="13" t="n">
        <v>0.279446</v>
      </c>
      <c r="U774" s="13" t="n">
        <v>0.097473</v>
      </c>
      <c r="V774" s="13" t="n">
        <v>-0.215461</v>
      </c>
      <c r="W774" s="13" t="n">
        <v>0.526205</v>
      </c>
      <c r="X774" s="13" t="n">
        <v>-0.486264</v>
      </c>
      <c r="Y774" s="13" t="n">
        <v>-0.176471</v>
      </c>
      <c r="Z774" s="13" t="n">
        <v>-0.37987</v>
      </c>
      <c r="AA774" s="13" t="n">
        <v>0.293194</v>
      </c>
      <c r="AB774" s="13" t="n">
        <v>0.48583</v>
      </c>
      <c r="AC774" s="13" t="n">
        <v>-0.098093</v>
      </c>
      <c r="AD774" s="13" t="n">
        <v>1.250755</v>
      </c>
      <c r="AE774" s="13" t="n">
        <v>0.468456</v>
      </c>
      <c r="AF774" s="13" t="n">
        <v>-0.648995</v>
      </c>
      <c r="AG774" s="13" t="n">
        <v>-0.513021</v>
      </c>
      <c r="AH774" s="13" t="n">
        <v>-0.112299</v>
      </c>
      <c r="AI774" s="13" t="n">
        <v>0.156627</v>
      </c>
      <c r="AJ774" s="13" t="n">
        <v>-0.21875</v>
      </c>
      <c r="AK774" s="13" t="n">
        <v>0.133333</v>
      </c>
      <c r="AL774" s="13" t="n">
        <v>0.041176</v>
      </c>
      <c r="AM774" s="13" t="n">
        <v>1.067797</v>
      </c>
      <c r="AN774" s="13" t="n">
        <v>0.131148</v>
      </c>
      <c r="AO774" s="13" t="n">
        <v>0.033816</v>
      </c>
      <c r="AP774" s="13" t="n">
        <v>-0.280374</v>
      </c>
      <c r="AQ774" s="13" t="n">
        <v>-0.282468</v>
      </c>
      <c r="BM774" s="13" t="n">
        <v>-0.005266</v>
      </c>
      <c r="BN774" s="13" t="n">
        <v>-0.163775</v>
      </c>
      <c r="BO774" s="13" t="n">
        <v>-0.001611</v>
      </c>
      <c r="BP774" s="13" t="n">
        <v>0.012199</v>
      </c>
      <c r="BQ774" s="13" t="n">
        <v>-0.180685</v>
      </c>
      <c r="BR774" s="13" t="n">
        <v>-0.032766</v>
      </c>
      <c r="BS774" s="13" t="n">
        <v>-0.019338</v>
      </c>
      <c r="BT774" s="13" t="n">
        <v>0.128546</v>
      </c>
      <c r="BU774" s="13" t="n">
        <v>0.036743</v>
      </c>
      <c r="BV774" s="13" t="n">
        <v>-0.088022</v>
      </c>
      <c r="BW774" s="13" t="n">
        <v>0.076143</v>
      </c>
      <c r="BX774" s="13" t="n">
        <v>-0.002315</v>
      </c>
      <c r="BY774" s="13" t="n">
        <v>-0.050589</v>
      </c>
      <c r="BZ774" s="13" t="n">
        <v>0.141421</v>
      </c>
      <c r="CA774" s="13" t="n">
        <v>-0.040665</v>
      </c>
      <c r="CB774" s="13" t="n">
        <v>-0.034632</v>
      </c>
      <c r="CC774" s="13" t="n">
        <v>-0.027967</v>
      </c>
      <c r="CD774" s="13" t="n">
        <v>0.012513</v>
      </c>
      <c r="CE774" s="13" t="n">
        <v>0.070349</v>
      </c>
      <c r="CF774" s="13" t="n">
        <v>0.041532</v>
      </c>
      <c r="CG774" s="13" t="n">
        <v>-0.071954</v>
      </c>
      <c r="CH774" s="13" t="n">
        <v>-0.091371</v>
      </c>
      <c r="CI774" s="13" t="n">
        <v>-0.101457</v>
      </c>
      <c r="CJ774" s="13" t="n">
        <v>0.108746</v>
      </c>
      <c r="CK774" s="13" t="n">
        <v>0.122171</v>
      </c>
      <c r="CL774" s="13" t="n">
        <v>-0.039346</v>
      </c>
      <c r="CM774" s="13" t="n">
        <v>0.094637</v>
      </c>
      <c r="CN774" s="13" t="n">
        <v>0.003944</v>
      </c>
      <c r="CO774" s="13" t="n">
        <v>-0.069152</v>
      </c>
      <c r="CP774" s="13" t="n">
        <v>0.019278</v>
      </c>
      <c r="CQ774" s="13" t="n">
        <v>-0.016837</v>
      </c>
      <c r="CR774" s="13" t="n">
        <v>0.075097</v>
      </c>
      <c r="CS774" s="13" t="n">
        <v>0.006764</v>
      </c>
      <c r="CT774" s="13" t="n">
        <v>0.000931</v>
      </c>
      <c r="CU774" s="13" t="n">
        <v>-0.008068</v>
      </c>
      <c r="CV774" s="13" t="n">
        <v>0.14058</v>
      </c>
      <c r="CW774" s="13" t="n">
        <v>-0.041389</v>
      </c>
      <c r="CX774" s="13" t="n">
        <v>0.005532</v>
      </c>
      <c r="CY774" s="13" t="n">
        <v>-0.084494</v>
      </c>
      <c r="CZ774" s="13" t="n">
        <v>-0.082801</v>
      </c>
      <c r="DV774" s="13" t="n">
        <v>-0.014805</v>
      </c>
      <c r="DW774" s="13" t="n">
        <v>-0.173369</v>
      </c>
      <c r="DX774" s="13" t="n">
        <v>-0.012789</v>
      </c>
      <c r="DY774" s="13" t="n">
        <v>0.018464</v>
      </c>
      <c r="DZ774" s="13" t="n">
        <v>-0.198696</v>
      </c>
      <c r="EA774" s="13" t="n">
        <v>-0.057167</v>
      </c>
      <c r="EB774" s="13" t="n">
        <v>-0.02625</v>
      </c>
      <c r="EC774" s="13" t="n">
        <v>0.129928</v>
      </c>
      <c r="ED774" s="13" t="n">
        <v>0.030138</v>
      </c>
      <c r="EE774" s="13" t="n">
        <v>-0.081445</v>
      </c>
      <c r="EF774" s="13" t="n">
        <v>0.087294</v>
      </c>
      <c r="EG774" s="13" t="n">
        <v>-0.006501</v>
      </c>
      <c r="EH774" s="13" t="n">
        <v>-0.051629</v>
      </c>
      <c r="EI774" s="13" t="n">
        <v>0.164361</v>
      </c>
      <c r="EJ774" s="13" t="n">
        <v>-0.049102</v>
      </c>
      <c r="EK774" s="13" t="n">
        <v>-0.042333</v>
      </c>
      <c r="EL774" s="13" t="n">
        <v>-0.043651</v>
      </c>
      <c r="EM774" s="13" t="n">
        <v>0.027983</v>
      </c>
      <c r="EN774" s="13" t="n">
        <v>0.075292</v>
      </c>
      <c r="EO774" s="13" t="n">
        <v>0.041174</v>
      </c>
      <c r="EP774" s="13" t="n">
        <v>-0.071456</v>
      </c>
      <c r="EQ774" s="13" t="n">
        <v>-0.098155</v>
      </c>
      <c r="ER774" s="13" t="n">
        <v>-0.110132</v>
      </c>
      <c r="ES774" s="13" t="n">
        <v>0.107279</v>
      </c>
      <c r="ET774" s="13" t="n">
        <v>0.142226</v>
      </c>
      <c r="EU774" s="13" t="n">
        <v>-0.046726</v>
      </c>
      <c r="EV774" s="13" t="n">
        <v>0.099012</v>
      </c>
      <c r="EW774" s="13" t="n">
        <v>-0.006566</v>
      </c>
      <c r="EX774" s="13" t="n">
        <v>-0.088553</v>
      </c>
      <c r="EY774" s="13" t="n">
        <v>0.04379</v>
      </c>
      <c r="EZ774" s="13" t="n">
        <v>-0.01381</v>
      </c>
      <c r="FA774" s="13" t="n">
        <v>0.076992</v>
      </c>
      <c r="FB774" s="13" t="n">
        <v>-0.007169</v>
      </c>
      <c r="FC774" s="13" t="n">
        <v>-0.005011</v>
      </c>
      <c r="FD774" s="13" t="n">
        <v>-0.001446</v>
      </c>
      <c r="FE774" s="13" t="n">
        <v>0.13118</v>
      </c>
      <c r="FF774" s="13" t="n">
        <v>-0.044324</v>
      </c>
      <c r="FG774" s="13" t="n">
        <v>0.027517</v>
      </c>
      <c r="FH774" s="13" t="n">
        <v>-0.087576</v>
      </c>
      <c r="FI774" s="13" t="n">
        <v>-0.080425</v>
      </c>
    </row>
    <row r="775" customFormat="false" ht="15" hidden="false" customHeight="false" outlineLevel="0" collapsed="false">
      <c r="B775" s="8" t="str">
        <f aca="false">Deals!B775</f>
        <v>Signet Jewelers Limited</v>
      </c>
      <c r="C775" s="12" t="n">
        <v>1</v>
      </c>
      <c r="D775" s="13" t="n">
        <v>-0.104077</v>
      </c>
      <c r="E775" s="13" t="n">
        <v>-0.008273</v>
      </c>
      <c r="F775" s="13" t="n">
        <v>-0.18147</v>
      </c>
      <c r="G775" s="13" t="n">
        <v>0.031206</v>
      </c>
      <c r="H775" s="13" t="n">
        <v>-0.031637</v>
      </c>
      <c r="I775" s="13" t="n">
        <v>-0.150997</v>
      </c>
      <c r="J775" s="13" t="n">
        <v>-0.10302</v>
      </c>
      <c r="K775" s="13" t="n">
        <v>0.144033</v>
      </c>
      <c r="L775" s="13" t="n">
        <v>0.072343</v>
      </c>
      <c r="M775" s="13" t="n">
        <v>-0.125134</v>
      </c>
      <c r="N775" s="13" t="n">
        <v>0.144256</v>
      </c>
      <c r="O775" s="13" t="n">
        <v>-0.003679</v>
      </c>
      <c r="P775" s="13" t="n">
        <v>0.046154</v>
      </c>
      <c r="Q775" s="13" t="n">
        <v>0.1325</v>
      </c>
      <c r="R775" s="13" t="n">
        <v>-0.067569</v>
      </c>
      <c r="S775" s="13" t="n">
        <v>0.086009</v>
      </c>
      <c r="T775" s="13" t="n">
        <v>-0.051041</v>
      </c>
      <c r="U775" s="13" t="n">
        <v>-0.13713</v>
      </c>
      <c r="V775" s="13" t="n">
        <v>0.027878</v>
      </c>
      <c r="W775" s="13" t="n">
        <v>0.236899</v>
      </c>
      <c r="X775" s="13" t="n">
        <v>-0.068207</v>
      </c>
      <c r="Y775" s="13" t="n">
        <v>-0.042533</v>
      </c>
      <c r="Z775" s="13" t="n">
        <v>-0.02437</v>
      </c>
      <c r="AA775" s="13" t="n">
        <v>0.176858</v>
      </c>
      <c r="AB775" s="13" t="n">
        <v>0.305184</v>
      </c>
      <c r="AC775" s="13" t="n">
        <v>-0.07039</v>
      </c>
      <c r="AD775" s="13" t="n">
        <v>0.022919</v>
      </c>
      <c r="AE775" s="13" t="n">
        <v>-0.016608</v>
      </c>
      <c r="AF775" s="13" t="n">
        <v>-0.017488</v>
      </c>
      <c r="AG775" s="13" t="n">
        <v>0.116903</v>
      </c>
      <c r="AH775" s="13" t="n">
        <v>-0.181843</v>
      </c>
      <c r="AI775" s="13" t="n">
        <v>-0.057602</v>
      </c>
      <c r="AJ775" s="13" t="n">
        <v>-0.000357</v>
      </c>
      <c r="AK775" s="13" t="n">
        <v>0.226397</v>
      </c>
      <c r="AL775" s="13" t="n">
        <v>-0.108299</v>
      </c>
      <c r="AM775" s="13" t="n">
        <v>0.092932</v>
      </c>
      <c r="AN775" s="13" t="n">
        <v>-0.194511</v>
      </c>
      <c r="AO775" s="13" t="n">
        <v>-0.262545</v>
      </c>
      <c r="AP775" s="13" t="n">
        <v>-0.116664</v>
      </c>
      <c r="AQ775" s="13" t="n">
        <v>0.109709</v>
      </c>
      <c r="BM775" s="13" t="n">
        <v>0.044855</v>
      </c>
      <c r="BN775" s="13" t="n">
        <v>-0.101419</v>
      </c>
      <c r="BO775" s="13" t="n">
        <v>0.005679</v>
      </c>
      <c r="BP775" s="13" t="n">
        <v>0.008371</v>
      </c>
      <c r="BQ775" s="13" t="n">
        <v>-0.076092</v>
      </c>
      <c r="BR775" s="13" t="n">
        <v>0.009316</v>
      </c>
      <c r="BS775" s="13" t="n">
        <v>-0.073263</v>
      </c>
      <c r="BT775" s="13" t="n">
        <v>0.117887</v>
      </c>
      <c r="BU775" s="13" t="n">
        <v>-0.03435</v>
      </c>
      <c r="BV775" s="13" t="n">
        <v>-0.091984</v>
      </c>
      <c r="BW775" s="13" t="n">
        <v>0.09267</v>
      </c>
      <c r="BX775" s="13" t="n">
        <v>0.054291</v>
      </c>
      <c r="BY775" s="13" t="n">
        <v>-0.075471</v>
      </c>
      <c r="BZ775" s="13" t="n">
        <v>0.127305</v>
      </c>
      <c r="CA775" s="13" t="n">
        <v>-0.012527</v>
      </c>
      <c r="CB775" s="13" t="n">
        <v>-0.00927</v>
      </c>
      <c r="CC775" s="13" t="n">
        <v>-0.004757</v>
      </c>
      <c r="CD775" s="13" t="n">
        <v>-0.021191</v>
      </c>
      <c r="CE775" s="13" t="n">
        <v>0.089021</v>
      </c>
      <c r="CF775" s="13" t="n">
        <v>0.032669</v>
      </c>
      <c r="CG775" s="13" t="n">
        <v>-0.044226</v>
      </c>
      <c r="CH775" s="13" t="n">
        <v>-0.046387</v>
      </c>
      <c r="CI775" s="13" t="n">
        <v>-0.06206</v>
      </c>
      <c r="CJ775" s="13" t="n">
        <v>0.074219</v>
      </c>
      <c r="CK775" s="13" t="n">
        <v>0.108568</v>
      </c>
      <c r="CL775" s="13" t="n">
        <v>-0.030991</v>
      </c>
      <c r="CM775" s="13" t="n">
        <v>0.05521</v>
      </c>
      <c r="CN775" s="13" t="n">
        <v>0.028812</v>
      </c>
      <c r="CO775" s="13" t="n">
        <v>-0.062882</v>
      </c>
      <c r="CP775" s="13" t="n">
        <v>0.051154</v>
      </c>
      <c r="CQ775" s="13" t="n">
        <v>-0.00855</v>
      </c>
      <c r="CR775" s="13" t="n">
        <v>0.060491</v>
      </c>
      <c r="CS775" s="13" t="n">
        <v>-0.020629</v>
      </c>
      <c r="CT775" s="13" t="n">
        <v>0.023503</v>
      </c>
      <c r="CU775" s="13" t="n">
        <v>-0.027289</v>
      </c>
      <c r="CV775" s="13" t="n">
        <v>0.111932</v>
      </c>
      <c r="CW775" s="13" t="n">
        <v>-0.079098</v>
      </c>
      <c r="CX775" s="13" t="n">
        <v>0.028509</v>
      </c>
      <c r="CY775" s="13" t="n">
        <v>-0.049352</v>
      </c>
      <c r="CZ775" s="13" t="n">
        <v>-0.068196</v>
      </c>
      <c r="DV775" s="13" t="n">
        <v>0.045936</v>
      </c>
      <c r="DW775" s="13" t="n">
        <v>-0.099006</v>
      </c>
      <c r="DX775" s="13" t="n">
        <v>-0.001334</v>
      </c>
      <c r="DY775" s="13" t="n">
        <v>0.010422</v>
      </c>
      <c r="DZ775" s="13" t="n">
        <v>-0.081153</v>
      </c>
      <c r="EA775" s="13" t="n">
        <v>0.007554</v>
      </c>
      <c r="EB775" s="13" t="n">
        <v>-0.063068</v>
      </c>
      <c r="EC775" s="13" t="n">
        <v>0.12091</v>
      </c>
      <c r="ED775" s="13" t="n">
        <v>-0.033799</v>
      </c>
      <c r="EE775" s="13" t="n">
        <v>-0.094081</v>
      </c>
      <c r="EF775" s="13" t="n">
        <v>0.091652</v>
      </c>
      <c r="EG775" s="13" t="n">
        <v>0.062795</v>
      </c>
      <c r="EH775" s="13" t="n">
        <v>-0.069898</v>
      </c>
      <c r="EI775" s="13" t="n">
        <v>0.136796</v>
      </c>
      <c r="EJ775" s="13" t="n">
        <v>-0.019023</v>
      </c>
      <c r="EK775" s="13" t="n">
        <v>-0.011326</v>
      </c>
      <c r="EL775" s="13" t="n">
        <v>-0.003019</v>
      </c>
      <c r="EM775" s="13" t="n">
        <v>-0.022705</v>
      </c>
      <c r="EN775" s="13" t="n">
        <v>0.084591</v>
      </c>
      <c r="EO775" s="13" t="n">
        <v>0.036865</v>
      </c>
      <c r="EP775" s="13" t="n">
        <v>-0.046647</v>
      </c>
      <c r="EQ775" s="13" t="n">
        <v>-0.049839</v>
      </c>
      <c r="ER775" s="13" t="n">
        <v>-0.066086</v>
      </c>
      <c r="ES775" s="13" t="n">
        <v>0.082842</v>
      </c>
      <c r="ET775" s="13" t="n">
        <v>0.115153</v>
      </c>
      <c r="EU775" s="13" t="n">
        <v>-0.037422</v>
      </c>
      <c r="EV775" s="13" t="n">
        <v>0.047999</v>
      </c>
      <c r="EW775" s="13" t="n">
        <v>0.024713</v>
      </c>
      <c r="EX775" s="13" t="n">
        <v>-0.074428</v>
      </c>
      <c r="EY775" s="13" t="n">
        <v>0.050026</v>
      </c>
      <c r="EZ775" s="13" t="n">
        <v>-0.009515</v>
      </c>
      <c r="FA775" s="13" t="n">
        <v>0.060442</v>
      </c>
      <c r="FB775" s="13" t="n">
        <v>-0.020796</v>
      </c>
      <c r="FC775" s="13" t="n">
        <v>0.019958</v>
      </c>
      <c r="FD775" s="13" t="n">
        <v>-0.025874</v>
      </c>
      <c r="FE775" s="13" t="n">
        <v>0.113772</v>
      </c>
      <c r="FF775" s="13" t="n">
        <v>-0.072511</v>
      </c>
      <c r="FG775" s="13" t="n">
        <v>0.021458</v>
      </c>
      <c r="FH775" s="13" t="n">
        <v>-0.05812</v>
      </c>
      <c r="FI775" s="13" t="n">
        <v>-0.071289</v>
      </c>
    </row>
    <row r="776" customFormat="false" ht="15" hidden="false" customHeight="false" outlineLevel="0" collapsed="false">
      <c r="B776" s="8" t="str">
        <f aca="false">Deals!B776</f>
        <v>iMedia Brands, Inc.</v>
      </c>
      <c r="C776" s="12" t="n">
        <v>1</v>
      </c>
      <c r="D776" s="13" t="n">
        <v>-0.152542</v>
      </c>
      <c r="E776" s="13" t="n">
        <v>-0.093333</v>
      </c>
      <c r="F776" s="13" t="n">
        <v>0.229779</v>
      </c>
      <c r="G776" s="13" t="n">
        <v>-0.098655</v>
      </c>
      <c r="H776" s="13" t="n">
        <v>-0.38806</v>
      </c>
      <c r="I776" s="13" t="n">
        <v>-0.485095</v>
      </c>
      <c r="J776" s="13" t="n">
        <v>-0.363158</v>
      </c>
      <c r="K776" s="13" t="n">
        <v>0.256198</v>
      </c>
      <c r="L776" s="13" t="n">
        <v>-0.338816</v>
      </c>
      <c r="M776" s="13" t="n">
        <v>-0.363184</v>
      </c>
      <c r="N776" s="13" t="n">
        <v>-0.241406</v>
      </c>
      <c r="O776" s="13" t="n">
        <v>0.213182</v>
      </c>
      <c r="P776" s="13" t="n">
        <v>0.086587</v>
      </c>
      <c r="Q776" s="13" t="n">
        <v>0.390625</v>
      </c>
      <c r="R776" s="13" t="n">
        <v>-0.134831</v>
      </c>
      <c r="S776" s="13" t="n">
        <v>-0.338182</v>
      </c>
      <c r="T776" s="13" t="n">
        <v>-0.312991</v>
      </c>
      <c r="U776" s="13" t="n">
        <v>-0.457298</v>
      </c>
      <c r="V776" s="13" t="n">
        <v>-0.305263</v>
      </c>
      <c r="W776" s="13" t="n">
        <v>0.028747</v>
      </c>
      <c r="X776" s="13" t="n">
        <v>-0.076144</v>
      </c>
      <c r="Y776" s="13" t="n">
        <v>-0.078277</v>
      </c>
      <c r="Z776" s="13" t="n">
        <v>-0.089038</v>
      </c>
      <c r="AA776" s="13" t="n">
        <v>0.081674</v>
      </c>
      <c r="AB776" s="13" t="n">
        <v>0.164507</v>
      </c>
      <c r="AC776" s="13" t="n">
        <v>-0.032929</v>
      </c>
      <c r="AD776" s="13" t="n">
        <v>0.075402</v>
      </c>
      <c r="AE776" s="13" t="n">
        <v>0.019399</v>
      </c>
      <c r="AF776" s="13" t="n">
        <v>-0.076591</v>
      </c>
      <c r="AG776" s="13" t="n">
        <v>0.031768</v>
      </c>
      <c r="AH776" s="13" t="n">
        <v>-0.025821</v>
      </c>
      <c r="AI776" s="13" t="n">
        <v>0.089101</v>
      </c>
      <c r="AJ776" s="13" t="n">
        <v>-0.043016</v>
      </c>
      <c r="AK776" s="13" t="n">
        <v>0.019622</v>
      </c>
      <c r="AL776" s="13" t="n">
        <v>0.005107</v>
      </c>
      <c r="AM776" s="13" t="n">
        <v>0.097075</v>
      </c>
      <c r="AN776" s="13" t="n">
        <v>-0.051389</v>
      </c>
      <c r="AO776" s="13" t="n">
        <v>0.003004</v>
      </c>
      <c r="AP776" s="13" t="n">
        <v>-0.061271</v>
      </c>
      <c r="AQ776" s="13" t="n">
        <v>-0.118159</v>
      </c>
      <c r="BM776" s="13" t="n">
        <v>0.004989</v>
      </c>
      <c r="BN776" s="13" t="n">
        <v>-0.144752</v>
      </c>
      <c r="BO776" s="13" t="n">
        <v>-0.01312</v>
      </c>
      <c r="BP776" s="13" t="n">
        <v>0.017694</v>
      </c>
      <c r="BQ776" s="13" t="n">
        <v>-0.131485</v>
      </c>
      <c r="BR776" s="13" t="n">
        <v>-0.035124</v>
      </c>
      <c r="BS776" s="13" t="n">
        <v>-0.043342</v>
      </c>
      <c r="BT776" s="13" t="n">
        <v>0.13204</v>
      </c>
      <c r="BU776" s="13" t="n">
        <v>0.00417</v>
      </c>
      <c r="BV776" s="13" t="n">
        <v>-0.094854</v>
      </c>
      <c r="BW776" s="13" t="n">
        <v>0.053112</v>
      </c>
      <c r="BX776" s="13" t="n">
        <v>-0.031889</v>
      </c>
      <c r="BY776" s="13" t="n">
        <v>-0.047933</v>
      </c>
      <c r="BZ776" s="13" t="n">
        <v>0.13506</v>
      </c>
      <c r="CA776" s="13" t="n">
        <v>-0.054289</v>
      </c>
      <c r="CB776" s="13" t="n">
        <v>-0.067151</v>
      </c>
      <c r="CC776" s="13" t="n">
        <v>-0.024961</v>
      </c>
      <c r="CD776" s="13" t="n">
        <v>0.025373</v>
      </c>
      <c r="CE776" s="13" t="n">
        <v>0.033891</v>
      </c>
      <c r="CF776" s="13" t="n">
        <v>0.028747</v>
      </c>
      <c r="CG776" s="13" t="n">
        <v>-0.076144</v>
      </c>
      <c r="CH776" s="13" t="n">
        <v>-0.078277</v>
      </c>
      <c r="CI776" s="13" t="n">
        <v>-0.089038</v>
      </c>
      <c r="CJ776" s="13" t="n">
        <v>0.081674</v>
      </c>
      <c r="CK776" s="13" t="n">
        <v>0.164507</v>
      </c>
      <c r="CL776" s="13" t="n">
        <v>-0.032929</v>
      </c>
      <c r="CM776" s="13" t="n">
        <v>0.075402</v>
      </c>
      <c r="CN776" s="13" t="n">
        <v>0.019399</v>
      </c>
      <c r="CO776" s="13" t="n">
        <v>-0.076591</v>
      </c>
      <c r="CP776" s="13" t="n">
        <v>0.031768</v>
      </c>
      <c r="CQ776" s="13" t="n">
        <v>-0.025821</v>
      </c>
      <c r="CR776" s="13" t="n">
        <v>0.089101</v>
      </c>
      <c r="CS776" s="13" t="n">
        <v>-0.043016</v>
      </c>
      <c r="CT776" s="13" t="n">
        <v>0.019622</v>
      </c>
      <c r="CU776" s="13" t="n">
        <v>0.005107</v>
      </c>
      <c r="CV776" s="13" t="n">
        <v>0.097075</v>
      </c>
      <c r="CW776" s="13" t="n">
        <v>-0.051389</v>
      </c>
      <c r="CX776" s="13" t="n">
        <v>0.003004</v>
      </c>
      <c r="CY776" s="13" t="n">
        <v>-0.061271</v>
      </c>
      <c r="CZ776" s="13" t="n">
        <v>-0.118159</v>
      </c>
      <c r="DV776" s="13" t="n">
        <v>-0.059899</v>
      </c>
      <c r="DW776" s="13" t="n">
        <v>-0.145843</v>
      </c>
      <c r="DX776" s="13" t="n">
        <v>-0.048091</v>
      </c>
      <c r="DY776" s="13" t="n">
        <v>0.043102</v>
      </c>
      <c r="DZ776" s="13" t="n">
        <v>-0.181586</v>
      </c>
      <c r="EA776" s="13" t="n">
        <v>-0.054644</v>
      </c>
      <c r="EB776" s="13" t="n">
        <v>-0.022003</v>
      </c>
      <c r="EC776" s="13" t="n">
        <v>0.087088</v>
      </c>
      <c r="ED776" s="13" t="n">
        <v>0.015216</v>
      </c>
      <c r="EE776" s="13" t="n">
        <v>-0.129039</v>
      </c>
      <c r="EF776" s="13" t="n">
        <v>0.013322</v>
      </c>
      <c r="EG776" s="13" t="n">
        <v>-0.011355</v>
      </c>
      <c r="EH776" s="13" t="n">
        <v>-0.061249</v>
      </c>
      <c r="EI776" s="13" t="n">
        <v>0.214876</v>
      </c>
      <c r="EJ776" s="13" t="n">
        <v>-0.07407</v>
      </c>
      <c r="EK776" s="13" t="n">
        <v>-0.088251</v>
      </c>
      <c r="EL776" s="13" t="n">
        <v>-0.026843</v>
      </c>
      <c r="EM776" s="13" t="n">
        <v>0.029442</v>
      </c>
      <c r="EN776" s="13" t="n">
        <v>0.001205</v>
      </c>
      <c r="EO776" s="13" t="n">
        <v>0.004569</v>
      </c>
      <c r="EP776" s="13" t="n">
        <v>-0.096764</v>
      </c>
      <c r="EQ776" s="13" t="n">
        <v>-0.100514</v>
      </c>
      <c r="ER776" s="13" t="n">
        <v>-0.107004</v>
      </c>
      <c r="ES776" s="13" t="n">
        <v>0.043533</v>
      </c>
      <c r="ET776" s="13" t="n">
        <v>0.174338</v>
      </c>
      <c r="EU776" s="13" t="n">
        <v>-0.020493</v>
      </c>
      <c r="EV776" s="13" t="n">
        <v>0.061341</v>
      </c>
      <c r="EW776" s="13" t="n">
        <v>0.024105</v>
      </c>
      <c r="EX776" s="13" t="n">
        <v>-0.087345</v>
      </c>
      <c r="EY776" s="13" t="n">
        <v>0.073993</v>
      </c>
      <c r="EZ776" s="13" t="n">
        <v>-0.075226</v>
      </c>
      <c r="FA776" s="13" t="n">
        <v>0.063187</v>
      </c>
      <c r="FB776" s="13" t="n">
        <v>-0.068123</v>
      </c>
      <c r="FC776" s="13" t="n">
        <v>-0.021453</v>
      </c>
      <c r="FD776" s="13" t="n">
        <v>0.017702</v>
      </c>
      <c r="FE776" s="13" t="n">
        <v>0.075201</v>
      </c>
      <c r="FF776" s="13" t="n">
        <v>-0.007837</v>
      </c>
      <c r="FG776" s="13" t="n">
        <v>-0.004475</v>
      </c>
      <c r="FH776" s="13" t="n">
        <v>-0.078544</v>
      </c>
      <c r="FI776" s="13" t="n">
        <v>-0.117657</v>
      </c>
    </row>
    <row r="777" customFormat="false" ht="15" hidden="false" customHeight="false" outlineLevel="0" collapsed="false">
      <c r="B777" s="8" t="str">
        <f aca="false">Deals!B777</f>
        <v>Arcbest Corporation</v>
      </c>
      <c r="C777" s="12" t="n">
        <v>1</v>
      </c>
      <c r="D777" s="13" t="n">
        <v>0.162689</v>
      </c>
      <c r="E777" s="13" t="n">
        <v>-0.262078</v>
      </c>
      <c r="F777" s="13" t="n">
        <v>0.048847</v>
      </c>
      <c r="G777" s="13" t="n">
        <v>-0.13142</v>
      </c>
      <c r="H777" s="13" t="n">
        <v>-0.103602</v>
      </c>
      <c r="I777" s="13" t="n">
        <v>0.049751</v>
      </c>
      <c r="J777" s="13" t="n">
        <v>-0.069549</v>
      </c>
      <c r="K777" s="13" t="n">
        <v>0.259059</v>
      </c>
      <c r="L777" s="13" t="n">
        <v>-0.089729</v>
      </c>
      <c r="M777" s="13" t="n">
        <v>-0.096858</v>
      </c>
      <c r="N777" s="13" t="n">
        <v>0.092122</v>
      </c>
      <c r="O777" s="13" t="n">
        <v>0.04356</v>
      </c>
      <c r="P777" s="13" t="n">
        <v>-0.1538</v>
      </c>
      <c r="Q777" s="13" t="n">
        <v>0.191462</v>
      </c>
      <c r="R777" s="13" t="n">
        <v>0.154224</v>
      </c>
      <c r="S777" s="13" t="n">
        <v>-0.039293</v>
      </c>
      <c r="T777" s="13" t="n">
        <v>0.021424</v>
      </c>
      <c r="U777" s="13" t="n">
        <v>-0.111229</v>
      </c>
      <c r="V777" s="13" t="n">
        <v>0.179279</v>
      </c>
      <c r="W777" s="13" t="n">
        <v>0.177328</v>
      </c>
      <c r="X777" s="13" t="n">
        <v>-0.091214</v>
      </c>
      <c r="Y777" s="13" t="n">
        <v>-0.037314</v>
      </c>
      <c r="Z777" s="13" t="n">
        <v>0.071126</v>
      </c>
      <c r="AA777" s="13" t="n">
        <v>0.095794</v>
      </c>
      <c r="AB777" s="13" t="n">
        <v>0.008558</v>
      </c>
      <c r="AC777" s="13" t="n">
        <v>-0.008984</v>
      </c>
      <c r="AD777" s="13" t="n">
        <v>0.200201</v>
      </c>
      <c r="AE777" s="13" t="n">
        <v>-0.00252</v>
      </c>
      <c r="AF777" s="13" t="n">
        <v>-0.221684</v>
      </c>
      <c r="AG777" s="13" t="n">
        <v>-0.047516</v>
      </c>
      <c r="AH777" s="13" t="n">
        <v>0.014784</v>
      </c>
      <c r="AI777" s="13" t="n">
        <v>0.177157</v>
      </c>
      <c r="AJ777" s="13" t="n">
        <v>-0.155732</v>
      </c>
      <c r="AK777" s="13" t="n">
        <v>0.020226</v>
      </c>
      <c r="AL777" s="13" t="n">
        <v>-0.039373</v>
      </c>
      <c r="AM777" s="13" t="n">
        <v>0.107698</v>
      </c>
      <c r="AN777" s="13" t="n">
        <v>-0.190493</v>
      </c>
      <c r="AO777" s="13" t="n">
        <v>0.024539</v>
      </c>
      <c r="AP777" s="13" t="n">
        <v>-0.174877</v>
      </c>
      <c r="AQ777" s="13" t="n">
        <v>-0.103974</v>
      </c>
      <c r="BM777" s="13" t="n">
        <v>0.0589</v>
      </c>
      <c r="BN777" s="13" t="n">
        <v>-0.095829</v>
      </c>
      <c r="BO777" s="13" t="n">
        <v>0.005483</v>
      </c>
      <c r="BP777" s="13" t="n">
        <v>0.017931</v>
      </c>
      <c r="BQ777" s="13" t="n">
        <v>-0.080424</v>
      </c>
      <c r="BR777" s="13" t="n">
        <v>0.023442</v>
      </c>
      <c r="BS777" s="13" t="n">
        <v>-0.072115</v>
      </c>
      <c r="BT777" s="13" t="n">
        <v>0.115972</v>
      </c>
      <c r="BU777" s="13" t="n">
        <v>-0.044554</v>
      </c>
      <c r="BV777" s="13" t="n">
        <v>-0.114803</v>
      </c>
      <c r="BW777" s="13" t="n">
        <v>0.104466</v>
      </c>
      <c r="BX777" s="13" t="n">
        <v>0.004422</v>
      </c>
      <c r="BY777" s="13" t="n">
        <v>-0.070133</v>
      </c>
      <c r="BZ777" s="13" t="n">
        <v>0.1231</v>
      </c>
      <c r="CA777" s="13" t="n">
        <v>-0.00465</v>
      </c>
      <c r="CB777" s="13" t="n">
        <v>-0.032965</v>
      </c>
      <c r="CC777" s="13" t="n">
        <v>-0.032649</v>
      </c>
      <c r="CD777" s="13" t="n">
        <v>0.019558</v>
      </c>
      <c r="CE777" s="13" t="n">
        <v>0.091615</v>
      </c>
      <c r="CF777" s="13" t="n">
        <v>0.061544</v>
      </c>
      <c r="CG777" s="13" t="n">
        <v>-0.036861</v>
      </c>
      <c r="CH777" s="13" t="n">
        <v>-0.046311</v>
      </c>
      <c r="CI777" s="13" t="n">
        <v>-0.069716</v>
      </c>
      <c r="CJ777" s="13" t="n">
        <v>0.086093</v>
      </c>
      <c r="CK777" s="13" t="n">
        <v>0.108974</v>
      </c>
      <c r="CL777" s="13" t="n">
        <v>-0.035745</v>
      </c>
      <c r="CM777" s="13" t="n">
        <v>0.06812</v>
      </c>
      <c r="CN777" s="13" t="n">
        <v>0.025352</v>
      </c>
      <c r="CO777" s="13" t="n">
        <v>-0.065718</v>
      </c>
      <c r="CP777" s="13" t="n">
        <v>0.052673</v>
      </c>
      <c r="CQ777" s="13" t="n">
        <v>-0.021843</v>
      </c>
      <c r="CR777" s="13" t="n">
        <v>0.098444</v>
      </c>
      <c r="CS777" s="13" t="n">
        <v>-0.036221</v>
      </c>
      <c r="CT777" s="13" t="n">
        <v>0.009113</v>
      </c>
      <c r="CU777" s="13" t="n">
        <v>-0.032464</v>
      </c>
      <c r="CV777" s="13" t="n">
        <v>0.108871</v>
      </c>
      <c r="CW777" s="13" t="n">
        <v>-0.087427</v>
      </c>
      <c r="CX777" s="13" t="n">
        <v>0.036021</v>
      </c>
      <c r="CY777" s="13" t="n">
        <v>-0.082942</v>
      </c>
      <c r="CZ777" s="13" t="n">
        <v>-0.084026</v>
      </c>
      <c r="DV777" s="13" t="n">
        <v>0.054826</v>
      </c>
      <c r="DW777" s="13" t="n">
        <v>-0.097752</v>
      </c>
      <c r="DX777" s="13" t="n">
        <v>0.003239</v>
      </c>
      <c r="DY777" s="13" t="n">
        <v>0.007621</v>
      </c>
      <c r="DZ777" s="13" t="n">
        <v>-0.080781</v>
      </c>
      <c r="EA777" s="13" t="n">
        <v>0.012501</v>
      </c>
      <c r="EB777" s="13" t="n">
        <v>-0.060414</v>
      </c>
      <c r="EC777" s="13" t="n">
        <v>0.113842</v>
      </c>
      <c r="ED777" s="13" t="n">
        <v>-0.039008</v>
      </c>
      <c r="EE777" s="13" t="n">
        <v>-0.119468</v>
      </c>
      <c r="EF777" s="13" t="n">
        <v>0.105606</v>
      </c>
      <c r="EG777" s="13" t="n">
        <v>0.003522</v>
      </c>
      <c r="EH777" s="13" t="n">
        <v>-0.065539</v>
      </c>
      <c r="EI777" s="13" t="n">
        <v>0.134282</v>
      </c>
      <c r="EJ777" s="13" t="n">
        <v>-0.02221</v>
      </c>
      <c r="EK777" s="13" t="n">
        <v>-0.049024</v>
      </c>
      <c r="EL777" s="13" t="n">
        <v>-0.025935</v>
      </c>
      <c r="EM777" s="13" t="n">
        <v>0.015862</v>
      </c>
      <c r="EN777" s="13" t="n">
        <v>0.096287</v>
      </c>
      <c r="EO777" s="13" t="n">
        <v>0.061646</v>
      </c>
      <c r="EP777" s="13" t="n">
        <v>-0.040878</v>
      </c>
      <c r="EQ777" s="13" t="n">
        <v>-0.054465</v>
      </c>
      <c r="ER777" s="13" t="n">
        <v>-0.078234</v>
      </c>
      <c r="ES777" s="13" t="n">
        <v>0.101981</v>
      </c>
      <c r="ET777" s="13" t="n">
        <v>0.125443</v>
      </c>
      <c r="EU777" s="13" t="n">
        <v>-0.045067</v>
      </c>
      <c r="EV777" s="13" t="n">
        <v>0.078133</v>
      </c>
      <c r="EW777" s="13" t="n">
        <v>0.031478</v>
      </c>
      <c r="EX777" s="13" t="n">
        <v>-0.080992</v>
      </c>
      <c r="EY777" s="13" t="n">
        <v>0.054415</v>
      </c>
      <c r="EZ777" s="13" t="n">
        <v>-0.025984</v>
      </c>
      <c r="FA777" s="13" t="n">
        <v>0.100317</v>
      </c>
      <c r="FB777" s="13" t="n">
        <v>-0.040457</v>
      </c>
      <c r="FC777" s="13" t="n">
        <v>0.012299</v>
      </c>
      <c r="FD777" s="13" t="n">
        <v>-0.028165</v>
      </c>
      <c r="FE777" s="13" t="n">
        <v>0.103669</v>
      </c>
      <c r="FF777" s="13" t="n">
        <v>-0.083363</v>
      </c>
      <c r="FG777" s="13" t="n">
        <v>0.030766</v>
      </c>
      <c r="FH777" s="13" t="n">
        <v>-0.088055</v>
      </c>
      <c r="FI777" s="13" t="n">
        <v>-0.091066</v>
      </c>
    </row>
    <row r="778" customFormat="false" ht="15" hidden="false" customHeight="false" outlineLevel="0" collapsed="false">
      <c r="B778" s="8" t="str">
        <f aca="false">Deals!B778</f>
        <v>Group 1 Automotive, Inc</v>
      </c>
      <c r="C778" s="12" t="n">
        <v>1</v>
      </c>
      <c r="D778" s="13" t="n">
        <v>0.002413</v>
      </c>
      <c r="E778" s="13" t="n">
        <v>-0.130161</v>
      </c>
      <c r="F778" s="13" t="n">
        <v>0.073494</v>
      </c>
      <c r="G778" s="13" t="n">
        <v>-0.077502</v>
      </c>
      <c r="H778" s="13" t="n">
        <v>0.037598</v>
      </c>
      <c r="I778" s="13" t="n">
        <v>0.033421</v>
      </c>
      <c r="J778" s="13" t="n">
        <v>-0.054513</v>
      </c>
      <c r="K778" s="13" t="n">
        <v>0.041932</v>
      </c>
      <c r="L778" s="13" t="n">
        <v>0.011587</v>
      </c>
      <c r="M778" s="13" t="n">
        <v>-0.200011</v>
      </c>
      <c r="N778" s="13" t="n">
        <v>0.210891</v>
      </c>
      <c r="O778" s="13" t="n">
        <v>0.119827</v>
      </c>
      <c r="P778" s="13" t="n">
        <v>-0.067084</v>
      </c>
      <c r="Q778" s="13" t="n">
        <v>0.185618</v>
      </c>
      <c r="R778" s="13" t="n">
        <v>0.035866</v>
      </c>
      <c r="S778" s="13" t="n">
        <v>0.0242</v>
      </c>
      <c r="T778" s="13" t="n">
        <v>-0.008568</v>
      </c>
      <c r="U778" s="13" t="n">
        <v>-0.002316</v>
      </c>
      <c r="V778" s="13" t="n">
        <v>0.154758</v>
      </c>
      <c r="W778" s="13" t="n">
        <v>0.001666</v>
      </c>
      <c r="X778" s="13" t="n">
        <v>0.024523</v>
      </c>
      <c r="Y778" s="13" t="n">
        <v>0.016224</v>
      </c>
      <c r="Z778" s="13" t="n">
        <v>-0.060958</v>
      </c>
      <c r="AA778" s="13" t="n">
        <v>0.119764</v>
      </c>
      <c r="AB778" s="13" t="n">
        <v>0.080255</v>
      </c>
      <c r="AC778" s="13" t="n">
        <v>-0.146617</v>
      </c>
      <c r="AD778" s="13" t="n">
        <v>0.042529</v>
      </c>
      <c r="AE778" s="13" t="n">
        <v>0.079734</v>
      </c>
      <c r="AF778" s="13" t="n">
        <v>0.006125</v>
      </c>
      <c r="AG778" s="13" t="n">
        <v>0.057683</v>
      </c>
      <c r="AH778" s="13" t="n">
        <v>-0.042543</v>
      </c>
      <c r="AI778" s="13" t="n">
        <v>0.230221</v>
      </c>
      <c r="AJ778" s="13" t="n">
        <v>0.031472</v>
      </c>
      <c r="AK778" s="13" t="n">
        <v>0.016668</v>
      </c>
      <c r="AL778" s="13" t="n">
        <v>-0.048872</v>
      </c>
      <c r="AM778" s="13" t="n">
        <v>0.168753</v>
      </c>
      <c r="AN778" s="13" t="n">
        <v>-0.009042</v>
      </c>
      <c r="AO778" s="13" t="n">
        <v>0.083064</v>
      </c>
      <c r="AP778" s="13" t="n">
        <v>0.006769</v>
      </c>
      <c r="AQ778" s="13" t="n">
        <v>-0.167827</v>
      </c>
      <c r="BM778" s="13" t="n">
        <v>0.043022</v>
      </c>
      <c r="BN778" s="13" t="n">
        <v>-0.063419</v>
      </c>
      <c r="BO778" s="13" t="n">
        <v>0.015302</v>
      </c>
      <c r="BP778" s="13" t="n">
        <v>0.008021</v>
      </c>
      <c r="BQ778" s="13" t="n">
        <v>-0.064057</v>
      </c>
      <c r="BR778" s="13" t="n">
        <v>0.012167</v>
      </c>
      <c r="BS778" s="13" t="n">
        <v>-0.073974</v>
      </c>
      <c r="BT778" s="13" t="n">
        <v>0.097031</v>
      </c>
      <c r="BU778" s="13" t="n">
        <v>-0.029051</v>
      </c>
      <c r="BV778" s="13" t="n">
        <v>-0.098544</v>
      </c>
      <c r="BW778" s="13" t="n">
        <v>0.123911</v>
      </c>
      <c r="BX778" s="13" t="n">
        <v>0.063521</v>
      </c>
      <c r="BY778" s="13" t="n">
        <v>-0.054844</v>
      </c>
      <c r="BZ778" s="13" t="n">
        <v>0.105504</v>
      </c>
      <c r="CA778" s="13" t="n">
        <v>-0.016618</v>
      </c>
      <c r="CB778" s="13" t="n">
        <v>-0.026911</v>
      </c>
      <c r="CC778" s="13" t="n">
        <v>-0.013867</v>
      </c>
      <c r="CD778" s="13" t="n">
        <v>-0.03655</v>
      </c>
      <c r="CE778" s="13" t="n">
        <v>0.084236</v>
      </c>
      <c r="CF778" s="13" t="n">
        <v>0.038932</v>
      </c>
      <c r="CG778" s="13" t="n">
        <v>-0.052068</v>
      </c>
      <c r="CH778" s="13" t="n">
        <v>-0.059445</v>
      </c>
      <c r="CI778" s="13" t="n">
        <v>-0.054472</v>
      </c>
      <c r="CJ778" s="13" t="n">
        <v>0.084571</v>
      </c>
      <c r="CK778" s="13" t="n">
        <v>0.09972</v>
      </c>
      <c r="CL778" s="13" t="n">
        <v>-0.040306</v>
      </c>
      <c r="CM778" s="13" t="n">
        <v>0.053529</v>
      </c>
      <c r="CN778" s="13" t="n">
        <v>0.047299</v>
      </c>
      <c r="CO778" s="13" t="n">
        <v>-0.059534</v>
      </c>
      <c r="CP778" s="13" t="n">
        <v>0.042114</v>
      </c>
      <c r="CQ778" s="13" t="n">
        <v>-0.017701</v>
      </c>
      <c r="CR778" s="13" t="n">
        <v>0.091286</v>
      </c>
      <c r="CS778" s="13" t="n">
        <v>-0.009634</v>
      </c>
      <c r="CT778" s="13" t="n">
        <v>0.010493</v>
      </c>
      <c r="CU778" s="13" t="n">
        <v>-0.012831</v>
      </c>
      <c r="CV778" s="13" t="n">
        <v>0.115833</v>
      </c>
      <c r="CW778" s="13" t="n">
        <v>-0.080605</v>
      </c>
      <c r="CX778" s="13" t="n">
        <v>0.046361</v>
      </c>
      <c r="CY778" s="13" t="n">
        <v>-0.049152</v>
      </c>
      <c r="CZ778" s="13" t="n">
        <v>-0.063499</v>
      </c>
      <c r="DV778" s="13" t="n">
        <v>0.046081</v>
      </c>
      <c r="DW778" s="13" t="n">
        <v>-0.065981</v>
      </c>
      <c r="DX778" s="13" t="n">
        <v>0.01874</v>
      </c>
      <c r="DY778" s="13" t="n">
        <v>0.003467</v>
      </c>
      <c r="DZ778" s="13" t="n">
        <v>-0.072255</v>
      </c>
      <c r="EA778" s="13" t="n">
        <v>0.015656</v>
      </c>
      <c r="EB778" s="13" t="n">
        <v>-0.079185</v>
      </c>
      <c r="EC778" s="13" t="n">
        <v>0.097155</v>
      </c>
      <c r="ED778" s="13" t="n">
        <v>-0.030417</v>
      </c>
      <c r="EE778" s="13" t="n">
        <v>-0.101629</v>
      </c>
      <c r="EF778" s="13" t="n">
        <v>0.126585</v>
      </c>
      <c r="EG778" s="13" t="n">
        <v>0.062172</v>
      </c>
      <c r="EH778" s="13" t="n">
        <v>-0.055573</v>
      </c>
      <c r="EI778" s="13" t="n">
        <v>0.108861</v>
      </c>
      <c r="EJ778" s="13" t="n">
        <v>-0.016155</v>
      </c>
      <c r="EK778" s="13" t="n">
        <v>-0.025283</v>
      </c>
      <c r="EL778" s="13" t="n">
        <v>-0.014063</v>
      </c>
      <c r="EM778" s="13" t="n">
        <v>-0.031882</v>
      </c>
      <c r="EN778" s="13" t="n">
        <v>0.076746</v>
      </c>
      <c r="EO778" s="13" t="n">
        <v>0.041123</v>
      </c>
      <c r="EP778" s="13" t="n">
        <v>-0.054372</v>
      </c>
      <c r="EQ778" s="13" t="n">
        <v>-0.061727</v>
      </c>
      <c r="ER778" s="13" t="n">
        <v>-0.056256</v>
      </c>
      <c r="ES778" s="13" t="n">
        <v>0.090276</v>
      </c>
      <c r="ET778" s="13" t="n">
        <v>0.101353</v>
      </c>
      <c r="EU778" s="13" t="n">
        <v>-0.046179</v>
      </c>
      <c r="EV778" s="13" t="n">
        <v>0.044354</v>
      </c>
      <c r="EW778" s="13" t="n">
        <v>0.043283</v>
      </c>
      <c r="EX778" s="13" t="n">
        <v>-0.062582</v>
      </c>
      <c r="EY778" s="13" t="n">
        <v>0.04155</v>
      </c>
      <c r="EZ778" s="13" t="n">
        <v>-0.019875</v>
      </c>
      <c r="FA778" s="13" t="n">
        <v>0.095316</v>
      </c>
      <c r="FB778" s="13" t="n">
        <v>-0.008765</v>
      </c>
      <c r="FC778" s="13" t="n">
        <v>0.012007</v>
      </c>
      <c r="FD778" s="13" t="n">
        <v>-0.009706</v>
      </c>
      <c r="FE778" s="13" t="n">
        <v>0.117638</v>
      </c>
      <c r="FF778" s="13" t="n">
        <v>-0.084348</v>
      </c>
      <c r="FG778" s="13" t="n">
        <v>0.042485</v>
      </c>
      <c r="FH778" s="13" t="n">
        <v>-0.053294</v>
      </c>
      <c r="FI778" s="13" t="n">
        <v>-0.051079</v>
      </c>
    </row>
    <row r="779" customFormat="false" ht="15" hidden="false" customHeight="false" outlineLevel="0" collapsed="false">
      <c r="B779" s="8" t="str">
        <f aca="false">Deals!B779</f>
        <v>Materion Corporation</v>
      </c>
      <c r="C779" s="12" t="n">
        <v>1</v>
      </c>
      <c r="D779" s="13" t="n">
        <v>0.085991</v>
      </c>
      <c r="E779" s="13" t="n">
        <v>-0.098869</v>
      </c>
      <c r="F779" s="13" t="n">
        <v>0.009897</v>
      </c>
      <c r="G779" s="13" t="n">
        <v>0.026212</v>
      </c>
      <c r="H779" s="13" t="n">
        <v>-0.006881</v>
      </c>
      <c r="I779" s="13" t="n">
        <v>-0.03576</v>
      </c>
      <c r="J779" s="13" t="n">
        <v>-0.100634</v>
      </c>
      <c r="K779" s="13" t="n">
        <v>0.111352</v>
      </c>
      <c r="L779" s="13" t="n">
        <v>0.054857</v>
      </c>
      <c r="M779" s="13" t="n">
        <v>-0.073109</v>
      </c>
      <c r="N779" s="13" t="n">
        <v>0.071375</v>
      </c>
      <c r="O779" s="13" t="n">
        <v>-0.058628</v>
      </c>
      <c r="P779" s="13" t="n">
        <v>0.086271</v>
      </c>
      <c r="Q779" s="13" t="n">
        <v>0.031311</v>
      </c>
      <c r="R779" s="13" t="n">
        <v>0.238837</v>
      </c>
      <c r="S779" s="13" t="n">
        <v>0.038682</v>
      </c>
      <c r="T779" s="13" t="n">
        <v>-0.066293</v>
      </c>
      <c r="U779" s="13" t="n">
        <v>-0.072385</v>
      </c>
      <c r="V779" s="13" t="n">
        <v>0.13813</v>
      </c>
      <c r="W779" s="13" t="n">
        <v>0.043257</v>
      </c>
      <c r="X779" s="13" t="n">
        <v>-0.085781</v>
      </c>
      <c r="Y779" s="13" t="n">
        <v>-0.063241</v>
      </c>
      <c r="Z779" s="13" t="n">
        <v>-0.048376</v>
      </c>
      <c r="AA779" s="13" t="n">
        <v>0.167663</v>
      </c>
      <c r="AB779" s="13" t="n">
        <v>0.150473</v>
      </c>
      <c r="AC779" s="13" t="n">
        <v>-0.10113</v>
      </c>
      <c r="AD779" s="13" t="n">
        <v>0.14944</v>
      </c>
      <c r="AE779" s="13" t="n">
        <v>-0.019133</v>
      </c>
      <c r="AF779" s="13" t="n">
        <v>-0.12759</v>
      </c>
      <c r="AG779" s="13" t="n">
        <v>-0.003698</v>
      </c>
      <c r="AH779" s="13" t="n">
        <v>-0.054642</v>
      </c>
      <c r="AI779" s="13" t="n">
        <v>0.113752</v>
      </c>
      <c r="AJ779" s="13" t="n">
        <v>-0.035332</v>
      </c>
      <c r="AK779" s="13" t="n">
        <v>-0.036022</v>
      </c>
      <c r="AL779" s="13" t="n">
        <v>-0.091454</v>
      </c>
      <c r="AM779" s="13" t="n">
        <v>0.138985</v>
      </c>
      <c r="AN779" s="13" t="n">
        <v>-0.144785</v>
      </c>
      <c r="AO779" s="13" t="n">
        <v>0.02144</v>
      </c>
      <c r="AP779" s="13" t="n">
        <v>-0.094109</v>
      </c>
      <c r="AQ779" s="13" t="n">
        <v>-0.10683</v>
      </c>
      <c r="BM779" s="13" t="n">
        <v>0.0589</v>
      </c>
      <c r="BN779" s="13" t="n">
        <v>-0.095829</v>
      </c>
      <c r="BO779" s="13" t="n">
        <v>0.005483</v>
      </c>
      <c r="BP779" s="13" t="n">
        <v>0.017931</v>
      </c>
      <c r="BQ779" s="13" t="n">
        <v>-0.080424</v>
      </c>
      <c r="BR779" s="13" t="n">
        <v>0.023442</v>
      </c>
      <c r="BS779" s="13" t="n">
        <v>-0.072115</v>
      </c>
      <c r="BT779" s="13" t="n">
        <v>0.115972</v>
      </c>
      <c r="BU779" s="13" t="n">
        <v>-0.044554</v>
      </c>
      <c r="BV779" s="13" t="n">
        <v>-0.114803</v>
      </c>
      <c r="BW779" s="13" t="n">
        <v>0.104466</v>
      </c>
      <c r="BX779" s="13" t="n">
        <v>0.004422</v>
      </c>
      <c r="BY779" s="13" t="n">
        <v>-0.070133</v>
      </c>
      <c r="BZ779" s="13" t="n">
        <v>0.1231</v>
      </c>
      <c r="CA779" s="13" t="n">
        <v>-0.00465</v>
      </c>
      <c r="CB779" s="13" t="n">
        <v>-0.032965</v>
      </c>
      <c r="CC779" s="13" t="n">
        <v>-0.032649</v>
      </c>
      <c r="CD779" s="13" t="n">
        <v>0.019558</v>
      </c>
      <c r="CE779" s="13" t="n">
        <v>0.091615</v>
      </c>
      <c r="CF779" s="13" t="n">
        <v>0.061544</v>
      </c>
      <c r="CG779" s="13" t="n">
        <v>-0.036861</v>
      </c>
      <c r="CH779" s="13" t="n">
        <v>-0.046311</v>
      </c>
      <c r="CI779" s="13" t="n">
        <v>-0.069716</v>
      </c>
      <c r="CJ779" s="13" t="n">
        <v>0.086093</v>
      </c>
      <c r="CK779" s="13" t="n">
        <v>0.108974</v>
      </c>
      <c r="CL779" s="13" t="n">
        <v>-0.035745</v>
      </c>
      <c r="CM779" s="13" t="n">
        <v>0.06812</v>
      </c>
      <c r="CN779" s="13" t="n">
        <v>0.025352</v>
      </c>
      <c r="CO779" s="13" t="n">
        <v>-0.065718</v>
      </c>
      <c r="CP779" s="13" t="n">
        <v>0.052673</v>
      </c>
      <c r="CQ779" s="13" t="n">
        <v>-0.021843</v>
      </c>
      <c r="CR779" s="13" t="n">
        <v>0.098444</v>
      </c>
      <c r="CS779" s="13" t="n">
        <v>-0.036221</v>
      </c>
      <c r="CT779" s="13" t="n">
        <v>0.009113</v>
      </c>
      <c r="CU779" s="13" t="n">
        <v>-0.032464</v>
      </c>
      <c r="CV779" s="13" t="n">
        <v>0.108871</v>
      </c>
      <c r="CW779" s="13" t="n">
        <v>-0.087427</v>
      </c>
      <c r="CX779" s="13" t="n">
        <v>0.036021</v>
      </c>
      <c r="CY779" s="13" t="n">
        <v>-0.082942</v>
      </c>
      <c r="CZ779" s="13" t="n">
        <v>-0.084026</v>
      </c>
      <c r="DV779" s="13" t="n">
        <v>0.054826</v>
      </c>
      <c r="DW779" s="13" t="n">
        <v>-0.097752</v>
      </c>
      <c r="DX779" s="13" t="n">
        <v>0.003239</v>
      </c>
      <c r="DY779" s="13" t="n">
        <v>0.007621</v>
      </c>
      <c r="DZ779" s="13" t="n">
        <v>-0.080781</v>
      </c>
      <c r="EA779" s="13" t="n">
        <v>0.012501</v>
      </c>
      <c r="EB779" s="13" t="n">
        <v>-0.060414</v>
      </c>
      <c r="EC779" s="13" t="n">
        <v>0.113842</v>
      </c>
      <c r="ED779" s="13" t="n">
        <v>-0.039008</v>
      </c>
      <c r="EE779" s="13" t="n">
        <v>-0.119468</v>
      </c>
      <c r="EF779" s="13" t="n">
        <v>0.105606</v>
      </c>
      <c r="EG779" s="13" t="n">
        <v>0.003522</v>
      </c>
      <c r="EH779" s="13" t="n">
        <v>-0.065539</v>
      </c>
      <c r="EI779" s="13" t="n">
        <v>0.134282</v>
      </c>
      <c r="EJ779" s="13" t="n">
        <v>-0.02221</v>
      </c>
      <c r="EK779" s="13" t="n">
        <v>-0.049024</v>
      </c>
      <c r="EL779" s="13" t="n">
        <v>-0.025935</v>
      </c>
      <c r="EM779" s="13" t="n">
        <v>0.015862</v>
      </c>
      <c r="EN779" s="13" t="n">
        <v>0.096287</v>
      </c>
      <c r="EO779" s="13" t="n">
        <v>0.061646</v>
      </c>
      <c r="EP779" s="13" t="n">
        <v>-0.040878</v>
      </c>
      <c r="EQ779" s="13" t="n">
        <v>-0.054465</v>
      </c>
      <c r="ER779" s="13" t="n">
        <v>-0.078234</v>
      </c>
      <c r="ES779" s="13" t="n">
        <v>0.101981</v>
      </c>
      <c r="ET779" s="13" t="n">
        <v>0.125443</v>
      </c>
      <c r="EU779" s="13" t="n">
        <v>-0.045067</v>
      </c>
      <c r="EV779" s="13" t="n">
        <v>0.078133</v>
      </c>
      <c r="EW779" s="13" t="n">
        <v>0.031478</v>
      </c>
      <c r="EX779" s="13" t="n">
        <v>-0.080992</v>
      </c>
      <c r="EY779" s="13" t="n">
        <v>0.054415</v>
      </c>
      <c r="EZ779" s="13" t="n">
        <v>-0.025984</v>
      </c>
      <c r="FA779" s="13" t="n">
        <v>0.100317</v>
      </c>
      <c r="FB779" s="13" t="n">
        <v>-0.040457</v>
      </c>
      <c r="FC779" s="13" t="n">
        <v>0.012299</v>
      </c>
      <c r="FD779" s="13" t="n">
        <v>-0.028165</v>
      </c>
      <c r="FE779" s="13" t="n">
        <v>0.103669</v>
      </c>
      <c r="FF779" s="13" t="n">
        <v>-0.083363</v>
      </c>
      <c r="FG779" s="13" t="n">
        <v>0.030766</v>
      </c>
      <c r="FH779" s="13" t="n">
        <v>-0.088055</v>
      </c>
      <c r="FI779" s="13" t="n">
        <v>-0.091066</v>
      </c>
    </row>
    <row r="780" customFormat="false" ht="15" hidden="false" customHeight="false" outlineLevel="0" collapsed="false">
      <c r="B780" s="8" t="str">
        <f aca="false">Deals!B780</f>
        <v>Rbc Bearings Incorporated</v>
      </c>
      <c r="C780" s="12" t="n">
        <v>1</v>
      </c>
      <c r="D780" s="13" t="n">
        <v>0.02165</v>
      </c>
      <c r="E780" s="13" t="n">
        <v>-0.106451</v>
      </c>
      <c r="F780" s="13" t="n">
        <v>0.07414</v>
      </c>
      <c r="G780" s="13" t="n">
        <v>0.000155</v>
      </c>
      <c r="H780" s="13" t="n">
        <v>-0.131679</v>
      </c>
      <c r="I780" s="13" t="n">
        <v>0.107158</v>
      </c>
      <c r="J780" s="13" t="n">
        <v>-0.007726</v>
      </c>
      <c r="K780" s="13" t="n">
        <v>0.276021</v>
      </c>
      <c r="L780" s="13" t="n">
        <v>0.019831</v>
      </c>
      <c r="M780" s="13" t="n">
        <v>-0.136571</v>
      </c>
      <c r="N780" s="13" t="n">
        <v>0.220009</v>
      </c>
      <c r="O780" s="13" t="n">
        <v>-0.065318</v>
      </c>
      <c r="P780" s="13" t="n">
        <v>-0.116555</v>
      </c>
      <c r="Q780" s="13" t="n">
        <v>0.165369</v>
      </c>
      <c r="R780" s="13" t="n">
        <v>-0.05804</v>
      </c>
      <c r="S780" s="13" t="n">
        <v>0.012706</v>
      </c>
      <c r="T780" s="13" t="n">
        <v>-0.024578</v>
      </c>
      <c r="U780" s="13" t="n">
        <v>-0.126514</v>
      </c>
      <c r="V780" s="13" t="n">
        <v>0.096727</v>
      </c>
      <c r="W780" s="13" t="n">
        <v>0.039454</v>
      </c>
      <c r="X780" s="13" t="n">
        <v>0.019863</v>
      </c>
      <c r="Y780" s="13" t="n">
        <v>0.015572</v>
      </c>
      <c r="Z780" s="13" t="n">
        <v>-0.061034</v>
      </c>
      <c r="AA780" s="13" t="n">
        <v>0.172398</v>
      </c>
      <c r="AB780" s="13" t="n">
        <v>0.105339</v>
      </c>
      <c r="AC780" s="13" t="n">
        <v>-0.057391</v>
      </c>
      <c r="AD780" s="13" t="n">
        <v>0.015975</v>
      </c>
      <c r="AE780" s="13" t="n">
        <v>-0.00909</v>
      </c>
      <c r="AF780" s="13" t="n">
        <v>-0.095432</v>
      </c>
      <c r="AG780" s="13" t="n">
        <v>0.207442</v>
      </c>
      <c r="AH780" s="13" t="n">
        <v>-0.086359</v>
      </c>
      <c r="AI780" s="13" t="n">
        <v>0.078064</v>
      </c>
      <c r="AJ780" s="13" t="n">
        <v>0.024103</v>
      </c>
      <c r="AK780" s="13" t="n">
        <v>0.005137</v>
      </c>
      <c r="AL780" s="13" t="n">
        <v>-0.063565</v>
      </c>
      <c r="AM780" s="13" t="n">
        <v>0.195327</v>
      </c>
      <c r="AN780" s="13" t="n">
        <v>-0.107338</v>
      </c>
      <c r="AO780" s="13" t="n">
        <v>0.043838</v>
      </c>
      <c r="AP780" s="13" t="n">
        <v>-0.068613</v>
      </c>
      <c r="AQ780" s="13" t="n">
        <v>-0.056898</v>
      </c>
      <c r="BM780" s="13" t="n">
        <v>0.058722</v>
      </c>
      <c r="BN780" s="13" t="n">
        <v>-0.071201</v>
      </c>
      <c r="BO780" s="13" t="n">
        <v>0.004318</v>
      </c>
      <c r="BP780" s="13" t="n">
        <v>0.011975</v>
      </c>
      <c r="BQ780" s="13" t="n">
        <v>-0.07864</v>
      </c>
      <c r="BR780" s="13" t="n">
        <v>0.01079</v>
      </c>
      <c r="BS780" s="13" t="n">
        <v>-0.09489</v>
      </c>
      <c r="BT780" s="13" t="n">
        <v>0.108125</v>
      </c>
      <c r="BU780" s="13" t="n">
        <v>-0.032816</v>
      </c>
      <c r="BV780" s="13" t="n">
        <v>-0.097124</v>
      </c>
      <c r="BW780" s="13" t="n">
        <v>0.079647</v>
      </c>
      <c r="BX780" s="13" t="n">
        <v>0.052705</v>
      </c>
      <c r="BY780" s="13" t="n">
        <v>-0.052121</v>
      </c>
      <c r="BZ780" s="13" t="n">
        <v>0.096082</v>
      </c>
      <c r="CA780" s="13" t="n">
        <v>-0.022839</v>
      </c>
      <c r="CB780" s="13" t="n">
        <v>-0.004812</v>
      </c>
      <c r="CC780" s="13" t="n">
        <v>-0.021756</v>
      </c>
      <c r="CD780" s="13" t="n">
        <v>-0.020714</v>
      </c>
      <c r="CE780" s="13" t="n">
        <v>0.092361</v>
      </c>
      <c r="CF780" s="13" t="n">
        <v>0.043147</v>
      </c>
      <c r="CG780" s="13" t="n">
        <v>-0.023688</v>
      </c>
      <c r="CH780" s="13" t="n">
        <v>-0.045895</v>
      </c>
      <c r="CI780" s="13" t="n">
        <v>-0.058615</v>
      </c>
      <c r="CJ780" s="13" t="n">
        <v>0.090922</v>
      </c>
      <c r="CK780" s="13" t="n">
        <v>0.077786</v>
      </c>
      <c r="CL780" s="13" t="n">
        <v>-0.000187</v>
      </c>
      <c r="CM780" s="13" t="n">
        <v>0.080568</v>
      </c>
      <c r="CN780" s="13" t="n">
        <v>0.046856</v>
      </c>
      <c r="CO780" s="13" t="n">
        <v>-0.06426</v>
      </c>
      <c r="CP780" s="13" t="n">
        <v>0.021786</v>
      </c>
      <c r="CQ780" s="13" t="n">
        <v>-0.017629</v>
      </c>
      <c r="CR780" s="13" t="n">
        <v>0.072788</v>
      </c>
      <c r="CS780" s="13" t="n">
        <v>0.020632</v>
      </c>
      <c r="CT780" s="13" t="n">
        <v>0.02273</v>
      </c>
      <c r="CU780" s="13" t="n">
        <v>-0.019377</v>
      </c>
      <c r="CV780" s="13" t="n">
        <v>0.069756</v>
      </c>
      <c r="CW780" s="13" t="n">
        <v>-0.071455</v>
      </c>
      <c r="CX780" s="13" t="n">
        <v>0.043838</v>
      </c>
      <c r="CY780" s="13" t="n">
        <v>-0.068613</v>
      </c>
      <c r="CZ780" s="13" t="n">
        <v>-0.056898</v>
      </c>
      <c r="DV780" s="13" t="n">
        <v>0.054778</v>
      </c>
      <c r="DW780" s="13" t="n">
        <v>-0.066878</v>
      </c>
      <c r="DX780" s="13" t="n">
        <v>0.009682</v>
      </c>
      <c r="DY780" s="13" t="n">
        <v>0.003909</v>
      </c>
      <c r="DZ780" s="13" t="n">
        <v>-0.078286</v>
      </c>
      <c r="EA780" s="13" t="n">
        <v>-0.002641</v>
      </c>
      <c r="EB780" s="13" t="n">
        <v>-0.100149</v>
      </c>
      <c r="EC780" s="13" t="n">
        <v>0.112838</v>
      </c>
      <c r="ED780" s="13" t="n">
        <v>-0.035444</v>
      </c>
      <c r="EE780" s="13" t="n">
        <v>-0.097565</v>
      </c>
      <c r="EF780" s="13" t="n">
        <v>0.086619</v>
      </c>
      <c r="EG780" s="13" t="n">
        <v>0.046762</v>
      </c>
      <c r="EH780" s="13" t="n">
        <v>-0.052223</v>
      </c>
      <c r="EI780" s="13" t="n">
        <v>0.109059</v>
      </c>
      <c r="EJ780" s="13" t="n">
        <v>-0.020578</v>
      </c>
      <c r="EK780" s="13" t="n">
        <v>-0.00811</v>
      </c>
      <c r="EL780" s="13" t="n">
        <v>-0.020214</v>
      </c>
      <c r="EM780" s="13" t="n">
        <v>-0.019514</v>
      </c>
      <c r="EN780" s="13" t="n">
        <v>0.096463</v>
      </c>
      <c r="EO780" s="13" t="n">
        <v>0.043151</v>
      </c>
      <c r="EP780" s="13" t="n">
        <v>-0.018811</v>
      </c>
      <c r="EQ780" s="13" t="n">
        <v>-0.050759</v>
      </c>
      <c r="ER780" s="13" t="n">
        <v>-0.061461</v>
      </c>
      <c r="ES780" s="13" t="n">
        <v>0.094023</v>
      </c>
      <c r="ET780" s="13" t="n">
        <v>0.08574</v>
      </c>
      <c r="EU780" s="13" t="n">
        <v>-0.008521</v>
      </c>
      <c r="EV780" s="13" t="n">
        <v>0.06608</v>
      </c>
      <c r="EW780" s="13" t="n">
        <v>0.040152</v>
      </c>
      <c r="EX780" s="13" t="n">
        <v>-0.066904</v>
      </c>
      <c r="EY780" s="13" t="n">
        <v>0.025327</v>
      </c>
      <c r="EZ780" s="13" t="n">
        <v>-0.016463</v>
      </c>
      <c r="FA780" s="13" t="n">
        <v>0.069979</v>
      </c>
      <c r="FB780" s="13" t="n">
        <v>0.025021</v>
      </c>
      <c r="FC780" s="13" t="n">
        <v>0.025244</v>
      </c>
      <c r="FD780" s="13" t="n">
        <v>-0.020004</v>
      </c>
      <c r="FE780" s="13" t="n">
        <v>0.076652</v>
      </c>
      <c r="FF780" s="13" t="n">
        <v>-0.067235</v>
      </c>
      <c r="FG780" s="13" t="n">
        <v>0.046952</v>
      </c>
      <c r="FH780" s="13" t="n">
        <v>-0.067453</v>
      </c>
      <c r="FI780" s="13" t="n">
        <v>-0.058782</v>
      </c>
    </row>
    <row r="781" customFormat="false" ht="15" hidden="false" customHeight="false" outlineLevel="0" collapsed="false">
      <c r="B781" s="8" t="str">
        <f aca="false">Deals!B781</f>
        <v>Pacira Biosciences, Inc.</v>
      </c>
      <c r="C781" s="12" t="n">
        <v>1</v>
      </c>
      <c r="D781" s="13" t="n">
        <v>0.143482</v>
      </c>
      <c r="E781" s="13" t="n">
        <v>0.043211</v>
      </c>
      <c r="F781" s="13" t="n">
        <v>0.06245</v>
      </c>
      <c r="G781" s="13" t="n">
        <v>0.144399</v>
      </c>
      <c r="H781" s="13" t="n">
        <v>-0.02293</v>
      </c>
      <c r="I781" s="13" t="n">
        <v>-0.151804</v>
      </c>
      <c r="J781" s="13" t="n">
        <v>-0.078261</v>
      </c>
      <c r="K781" s="13" t="n">
        <v>-0.029846</v>
      </c>
      <c r="L781" s="13" t="n">
        <v>-0.072136</v>
      </c>
      <c r="M781" s="13" t="n">
        <v>0.013529</v>
      </c>
      <c r="N781" s="13" t="n">
        <v>-0.026885</v>
      </c>
      <c r="O781" s="13" t="n">
        <v>-0.067813</v>
      </c>
      <c r="P781" s="13" t="n">
        <v>-0.199793</v>
      </c>
      <c r="Q781" s="13" t="n">
        <v>0.017094</v>
      </c>
      <c r="R781" s="13" t="n">
        <v>0.084034</v>
      </c>
      <c r="S781" s="13" t="n">
        <v>-0.041344</v>
      </c>
      <c r="T781" s="13" t="n">
        <v>0.110267</v>
      </c>
      <c r="U781" s="13" t="n">
        <v>-0.160671</v>
      </c>
      <c r="V781" s="13" t="n">
        <v>0.053642</v>
      </c>
      <c r="W781" s="13" t="n">
        <v>-0.092838</v>
      </c>
      <c r="X781" s="13" t="n">
        <v>-0.028886</v>
      </c>
      <c r="Y781" s="13" t="n">
        <v>-0.130878</v>
      </c>
      <c r="Z781" s="13" t="n">
        <v>-0.078879</v>
      </c>
      <c r="AA781" s="13" t="n">
        <v>-0.034678</v>
      </c>
      <c r="AB781" s="13" t="n">
        <v>0.236804</v>
      </c>
      <c r="AC781" s="13" t="n">
        <v>-0.034084</v>
      </c>
      <c r="AD781" s="13" t="n">
        <v>-0.088064</v>
      </c>
      <c r="AE781" s="13" t="n">
        <v>-0.016824</v>
      </c>
      <c r="AF781" s="13" t="n">
        <v>-0.101643</v>
      </c>
      <c r="AG781" s="13" t="n">
        <v>0.155429</v>
      </c>
      <c r="AH781" s="13" t="n">
        <v>-0.05671</v>
      </c>
      <c r="AI781" s="13" t="n">
        <v>-0.278224</v>
      </c>
      <c r="AJ781" s="13" t="n">
        <v>-0.246489</v>
      </c>
      <c r="AK781" s="13" t="n">
        <v>-0.032776</v>
      </c>
      <c r="AL781" s="13" t="n">
        <v>0.10299</v>
      </c>
      <c r="AM781" s="13" t="n">
        <v>0.018675</v>
      </c>
      <c r="AN781" s="13" t="n">
        <v>0.114134</v>
      </c>
      <c r="AO781" s="13" t="n">
        <v>0.397558</v>
      </c>
      <c r="AP781" s="13" t="n">
        <v>-0.086593</v>
      </c>
      <c r="AQ781" s="13" t="n">
        <v>0.033264</v>
      </c>
      <c r="BM781" s="13" t="n">
        <v>0.001539</v>
      </c>
      <c r="BN781" s="13" t="n">
        <v>-0.116597</v>
      </c>
      <c r="BO781" s="13" t="n">
        <v>0.020508</v>
      </c>
      <c r="BP781" s="13" t="n">
        <v>0.022185</v>
      </c>
      <c r="BQ781" s="13" t="n">
        <v>-0.119564</v>
      </c>
      <c r="BR781" s="13" t="n">
        <v>-0.028738</v>
      </c>
      <c r="BS781" s="13" t="n">
        <v>-0.063921</v>
      </c>
      <c r="BT781" s="13" t="n">
        <v>0.135102</v>
      </c>
      <c r="BU781" s="13" t="n">
        <v>-0.007929</v>
      </c>
      <c r="BV781" s="13" t="n">
        <v>-0.088004</v>
      </c>
      <c r="BW781" s="13" t="n">
        <v>0.092762</v>
      </c>
      <c r="BX781" s="13" t="n">
        <v>-0.018141</v>
      </c>
      <c r="BY781" s="13" t="n">
        <v>-0.073757</v>
      </c>
      <c r="BZ781" s="13" t="n">
        <v>0.160132</v>
      </c>
      <c r="CA781" s="13" t="n">
        <v>-0.029084</v>
      </c>
      <c r="CB781" s="13" t="n">
        <v>-0.030294</v>
      </c>
      <c r="CC781" s="13" t="n">
        <v>0.000974</v>
      </c>
      <c r="CD781" s="13" t="n">
        <v>0.034374</v>
      </c>
      <c r="CE781" s="13" t="n">
        <v>0.071376</v>
      </c>
      <c r="CF781" s="13" t="n">
        <v>0.055658</v>
      </c>
      <c r="CG781" s="13" t="n">
        <v>-0.070227</v>
      </c>
      <c r="CH781" s="13" t="n">
        <v>-0.055895</v>
      </c>
      <c r="CI781" s="13" t="n">
        <v>-0.076043</v>
      </c>
      <c r="CJ781" s="13" t="n">
        <v>0.090818</v>
      </c>
      <c r="CK781" s="13" t="n">
        <v>0.141331</v>
      </c>
      <c r="CL781" s="13" t="n">
        <v>-0.03884</v>
      </c>
      <c r="CM781" s="13" t="n">
        <v>0.062772</v>
      </c>
      <c r="CN781" s="13" t="n">
        <v>0.020685</v>
      </c>
      <c r="CO781" s="13" t="n">
        <v>-0.08132</v>
      </c>
      <c r="CP781" s="13" t="n">
        <v>0.03247</v>
      </c>
      <c r="CQ781" s="13" t="n">
        <v>-0.016085</v>
      </c>
      <c r="CR781" s="13" t="n">
        <v>0.096359</v>
      </c>
      <c r="CS781" s="13" t="n">
        <v>0.002008</v>
      </c>
      <c r="CT781" s="13" t="n">
        <v>0.012156</v>
      </c>
      <c r="CU781" s="13" t="n">
        <v>-0.00881</v>
      </c>
      <c r="CV781" s="13" t="n">
        <v>0.132864</v>
      </c>
      <c r="CW781" s="13" t="n">
        <v>-0.092084</v>
      </c>
      <c r="CX781" s="13" t="n">
        <v>0.027376</v>
      </c>
      <c r="CY781" s="13" t="n">
        <v>-0.087184</v>
      </c>
      <c r="CZ781" s="13" t="n">
        <v>-0.07152</v>
      </c>
      <c r="DV781" s="13" t="n">
        <v>0.002106</v>
      </c>
      <c r="DW781" s="13" t="n">
        <v>-0.122474</v>
      </c>
      <c r="DX781" s="13" t="n">
        <v>0.004163</v>
      </c>
      <c r="DY781" s="13" t="n">
        <v>0.029007</v>
      </c>
      <c r="DZ781" s="13" t="n">
        <v>-0.150847</v>
      </c>
      <c r="EA781" s="13" t="n">
        <v>-0.038851</v>
      </c>
      <c r="EB781" s="13" t="n">
        <v>-0.043457</v>
      </c>
      <c r="EC781" s="13" t="n">
        <v>0.133239</v>
      </c>
      <c r="ED781" s="13" t="n">
        <v>0.00337</v>
      </c>
      <c r="EE781" s="13" t="n">
        <v>-0.088268</v>
      </c>
      <c r="EF781" s="13" t="n">
        <v>0.09263</v>
      </c>
      <c r="EG781" s="13" t="n">
        <v>-0.008961</v>
      </c>
      <c r="EH781" s="13" t="n">
        <v>-0.073196</v>
      </c>
      <c r="EI781" s="13" t="n">
        <v>0.179925</v>
      </c>
      <c r="EJ781" s="13" t="n">
        <v>-0.037455</v>
      </c>
      <c r="EK781" s="13" t="n">
        <v>-0.045087</v>
      </c>
      <c r="EL781" s="13" t="n">
        <v>-0.007067</v>
      </c>
      <c r="EM781" s="13" t="n">
        <v>0.026671</v>
      </c>
      <c r="EN781" s="13" t="n">
        <v>0.081708</v>
      </c>
      <c r="EO781" s="13" t="n">
        <v>0.048745</v>
      </c>
      <c r="EP781" s="13" t="n">
        <v>-0.067184</v>
      </c>
      <c r="EQ781" s="13" t="n">
        <v>-0.056578</v>
      </c>
      <c r="ER781" s="13" t="n">
        <v>-0.086289</v>
      </c>
      <c r="ES781" s="13" t="n">
        <v>0.096397</v>
      </c>
      <c r="ET781" s="13" t="n">
        <v>0.143956</v>
      </c>
      <c r="EU781" s="13" t="n">
        <v>-0.055801</v>
      </c>
      <c r="EV781" s="13" t="n">
        <v>0.059786</v>
      </c>
      <c r="EW781" s="13" t="n">
        <v>0.003677</v>
      </c>
      <c r="EX781" s="13" t="n">
        <v>-0.079926</v>
      </c>
      <c r="EY781" s="13" t="n">
        <v>0.024106</v>
      </c>
      <c r="EZ781" s="13" t="n">
        <v>-0.027662</v>
      </c>
      <c r="FA781" s="13" t="n">
        <v>0.104449</v>
      </c>
      <c r="FB781" s="13" t="n">
        <v>-0.005668</v>
      </c>
      <c r="FC781" s="13" t="n">
        <v>0.005186</v>
      </c>
      <c r="FD781" s="13" t="n">
        <v>-0.005121</v>
      </c>
      <c r="FE781" s="13" t="n">
        <v>0.118651</v>
      </c>
      <c r="FF781" s="13" t="n">
        <v>-0.083389</v>
      </c>
      <c r="FG781" s="13" t="n">
        <v>0.025358</v>
      </c>
      <c r="FH781" s="13" t="n">
        <v>-0.082682</v>
      </c>
      <c r="FI781" s="13" t="n">
        <v>-0.0774</v>
      </c>
    </row>
    <row r="782" customFormat="false" ht="15" hidden="false" customHeight="false" outlineLevel="0" collapsed="false">
      <c r="B782" s="8" t="str">
        <f aca="false">Deals!B782</f>
        <v>Ichor Holdings, Ltd.</v>
      </c>
      <c r="C782" s="12" t="n">
        <v>1</v>
      </c>
      <c r="D782" s="13" t="n">
        <v>-0.038839</v>
      </c>
      <c r="E782" s="13" t="n">
        <v>-0.078427</v>
      </c>
      <c r="F782" s="13" t="n">
        <v>-0.169496</v>
      </c>
      <c r="G782" s="13" t="n">
        <v>0.01107</v>
      </c>
      <c r="H782" s="13" t="n">
        <v>-0.182762</v>
      </c>
      <c r="I782" s="13" t="n">
        <v>0.038818</v>
      </c>
      <c r="J782" s="13" t="n">
        <v>-0.140873</v>
      </c>
      <c r="K782" s="13" t="n">
        <v>0.203233</v>
      </c>
      <c r="L782" s="13" t="n">
        <v>-0.017274</v>
      </c>
      <c r="M782" s="13" t="n">
        <v>-0.211914</v>
      </c>
      <c r="N782" s="13" t="n">
        <v>0.050805</v>
      </c>
      <c r="O782" s="13" t="n">
        <v>0.170597</v>
      </c>
      <c r="P782" s="13" t="n">
        <v>-0.099396</v>
      </c>
      <c r="Q782" s="13" t="n">
        <v>0.260254</v>
      </c>
      <c r="R782" s="13" t="n">
        <v>-0.025148</v>
      </c>
      <c r="S782" s="13" t="n">
        <v>-0.006373</v>
      </c>
      <c r="T782" s="13" t="n">
        <v>-0.149359</v>
      </c>
      <c r="U782" s="13" t="n">
        <v>0.087971</v>
      </c>
      <c r="V782" s="13" t="n">
        <v>0.237624</v>
      </c>
      <c r="W782" s="13" t="n">
        <v>0.032533</v>
      </c>
      <c r="X782" s="13" t="n">
        <v>-0.053977</v>
      </c>
      <c r="Y782" s="13" t="n">
        <v>-0.154791</v>
      </c>
      <c r="Z782" s="13" t="n">
        <v>-0.216408</v>
      </c>
      <c r="AA782" s="13" t="n">
        <v>0.077082</v>
      </c>
      <c r="AB782" s="13" t="n">
        <v>0.287026</v>
      </c>
      <c r="AC782" s="13" t="n">
        <v>0.07642</v>
      </c>
      <c r="AD782" s="13" t="n">
        <v>0.18232</v>
      </c>
      <c r="AE782" s="13" t="n">
        <v>-0.097664</v>
      </c>
      <c r="AF782" s="13" t="n">
        <v>0.004143</v>
      </c>
      <c r="AG782" s="13" t="n">
        <v>-0.020371</v>
      </c>
      <c r="AH782" s="13" t="n">
        <v>0.014741</v>
      </c>
      <c r="AI782" s="13" t="n">
        <v>-0.118029</v>
      </c>
      <c r="AJ782" s="13" t="n">
        <v>-0.088235</v>
      </c>
      <c r="AK782" s="13" t="n">
        <v>0.026129</v>
      </c>
      <c r="AL782" s="13" t="n">
        <v>-0.143037</v>
      </c>
      <c r="AM782" s="13" t="n">
        <v>0.201761</v>
      </c>
      <c r="AN782" s="13" t="n">
        <v>-0.016484</v>
      </c>
      <c r="AO782" s="13" t="n">
        <v>-0.147734</v>
      </c>
      <c r="AP782" s="13" t="n">
        <v>0.066642</v>
      </c>
      <c r="AQ782" s="13" t="n">
        <v>-0.228064</v>
      </c>
      <c r="BM782" s="13" t="n">
        <v>0.0589</v>
      </c>
      <c r="BN782" s="13" t="n">
        <v>-0.095829</v>
      </c>
      <c r="BO782" s="13" t="n">
        <v>0.005483</v>
      </c>
      <c r="BP782" s="13" t="n">
        <v>0.017931</v>
      </c>
      <c r="BQ782" s="13" t="n">
        <v>-0.080424</v>
      </c>
      <c r="BR782" s="13" t="n">
        <v>0.023442</v>
      </c>
      <c r="BS782" s="13" t="n">
        <v>-0.072115</v>
      </c>
      <c r="BT782" s="13" t="n">
        <v>0.115972</v>
      </c>
      <c r="BU782" s="13" t="n">
        <v>-0.044554</v>
      </c>
      <c r="BV782" s="13" t="n">
        <v>-0.114803</v>
      </c>
      <c r="BW782" s="13" t="n">
        <v>0.104466</v>
      </c>
      <c r="BX782" s="13" t="n">
        <v>0.004422</v>
      </c>
      <c r="BY782" s="13" t="n">
        <v>-0.070133</v>
      </c>
      <c r="BZ782" s="13" t="n">
        <v>0.1231</v>
      </c>
      <c r="CA782" s="13" t="n">
        <v>-0.00465</v>
      </c>
      <c r="CB782" s="13" t="n">
        <v>-0.032965</v>
      </c>
      <c r="CC782" s="13" t="n">
        <v>-0.032649</v>
      </c>
      <c r="CD782" s="13" t="n">
        <v>0.019558</v>
      </c>
      <c r="CE782" s="13" t="n">
        <v>0.091615</v>
      </c>
      <c r="CF782" s="13" t="n">
        <v>0.061544</v>
      </c>
      <c r="CG782" s="13" t="n">
        <v>-0.036861</v>
      </c>
      <c r="CH782" s="13" t="n">
        <v>-0.046311</v>
      </c>
      <c r="CI782" s="13" t="n">
        <v>-0.069716</v>
      </c>
      <c r="CJ782" s="13" t="n">
        <v>0.086093</v>
      </c>
      <c r="CK782" s="13" t="n">
        <v>0.108974</v>
      </c>
      <c r="CL782" s="13" t="n">
        <v>-0.035745</v>
      </c>
      <c r="CM782" s="13" t="n">
        <v>0.06812</v>
      </c>
      <c r="CN782" s="13" t="n">
        <v>0.025352</v>
      </c>
      <c r="CO782" s="13" t="n">
        <v>-0.065718</v>
      </c>
      <c r="CP782" s="13" t="n">
        <v>0.052673</v>
      </c>
      <c r="CQ782" s="13" t="n">
        <v>-0.021843</v>
      </c>
      <c r="CR782" s="13" t="n">
        <v>0.098444</v>
      </c>
      <c r="CS782" s="13" t="n">
        <v>-0.036221</v>
      </c>
      <c r="CT782" s="13" t="n">
        <v>0.009113</v>
      </c>
      <c r="CU782" s="13" t="n">
        <v>-0.032464</v>
      </c>
      <c r="CV782" s="13" t="n">
        <v>0.108871</v>
      </c>
      <c r="CW782" s="13" t="n">
        <v>-0.087427</v>
      </c>
      <c r="CX782" s="13" t="n">
        <v>0.036021</v>
      </c>
      <c r="CY782" s="13" t="n">
        <v>-0.082942</v>
      </c>
      <c r="CZ782" s="13" t="n">
        <v>-0.084026</v>
      </c>
      <c r="DV782" s="13" t="n">
        <v>0.054826</v>
      </c>
      <c r="DW782" s="13" t="n">
        <v>-0.097752</v>
      </c>
      <c r="DX782" s="13" t="n">
        <v>0.003239</v>
      </c>
      <c r="DY782" s="13" t="n">
        <v>0.007621</v>
      </c>
      <c r="DZ782" s="13" t="n">
        <v>-0.080781</v>
      </c>
      <c r="EA782" s="13" t="n">
        <v>0.012501</v>
      </c>
      <c r="EB782" s="13" t="n">
        <v>-0.060414</v>
      </c>
      <c r="EC782" s="13" t="n">
        <v>0.113842</v>
      </c>
      <c r="ED782" s="13" t="n">
        <v>-0.039008</v>
      </c>
      <c r="EE782" s="13" t="n">
        <v>-0.119468</v>
      </c>
      <c r="EF782" s="13" t="n">
        <v>0.105606</v>
      </c>
      <c r="EG782" s="13" t="n">
        <v>0.003522</v>
      </c>
      <c r="EH782" s="13" t="n">
        <v>-0.065539</v>
      </c>
      <c r="EI782" s="13" t="n">
        <v>0.134282</v>
      </c>
      <c r="EJ782" s="13" t="n">
        <v>-0.02221</v>
      </c>
      <c r="EK782" s="13" t="n">
        <v>-0.049024</v>
      </c>
      <c r="EL782" s="13" t="n">
        <v>-0.025935</v>
      </c>
      <c r="EM782" s="13" t="n">
        <v>0.015862</v>
      </c>
      <c r="EN782" s="13" t="n">
        <v>0.096287</v>
      </c>
      <c r="EO782" s="13" t="n">
        <v>0.061646</v>
      </c>
      <c r="EP782" s="13" t="n">
        <v>-0.040878</v>
      </c>
      <c r="EQ782" s="13" t="n">
        <v>-0.054465</v>
      </c>
      <c r="ER782" s="13" t="n">
        <v>-0.078234</v>
      </c>
      <c r="ES782" s="13" t="n">
        <v>0.101981</v>
      </c>
      <c r="ET782" s="13" t="n">
        <v>0.125443</v>
      </c>
      <c r="EU782" s="13" t="n">
        <v>-0.045067</v>
      </c>
      <c r="EV782" s="13" t="n">
        <v>0.078133</v>
      </c>
      <c r="EW782" s="13" t="n">
        <v>0.031478</v>
      </c>
      <c r="EX782" s="13" t="n">
        <v>-0.080992</v>
      </c>
      <c r="EY782" s="13" t="n">
        <v>0.054415</v>
      </c>
      <c r="EZ782" s="13" t="n">
        <v>-0.025984</v>
      </c>
      <c r="FA782" s="13" t="n">
        <v>0.100317</v>
      </c>
      <c r="FB782" s="13" t="n">
        <v>-0.040457</v>
      </c>
      <c r="FC782" s="13" t="n">
        <v>0.012299</v>
      </c>
      <c r="FD782" s="13" t="n">
        <v>-0.028165</v>
      </c>
      <c r="FE782" s="13" t="n">
        <v>0.103669</v>
      </c>
      <c r="FF782" s="13" t="n">
        <v>-0.083363</v>
      </c>
      <c r="FG782" s="13" t="n">
        <v>0.030766</v>
      </c>
      <c r="FH782" s="13" t="n">
        <v>-0.088055</v>
      </c>
      <c r="FI782" s="13" t="n">
        <v>-0.091066</v>
      </c>
    </row>
    <row r="783" customFormat="false" ht="15" hidden="false" customHeight="false" outlineLevel="0" collapsed="false">
      <c r="B783" s="8" t="str">
        <f aca="false">Deals!B783</f>
        <v>Vertiv Holdings Co</v>
      </c>
      <c r="C783" s="12" t="n">
        <v>1</v>
      </c>
      <c r="D783" s="13" t="n">
        <v>-0.026131</v>
      </c>
      <c r="E783" s="13" t="n">
        <v>-0.164598</v>
      </c>
      <c r="F783" s="13" t="n">
        <v>-0.375839</v>
      </c>
      <c r="G783" s="13" t="n">
        <v>0.075269</v>
      </c>
      <c r="H783" s="13" t="n">
        <v>-0.105</v>
      </c>
      <c r="I783" s="13" t="n">
        <v>-0.122905</v>
      </c>
      <c r="J783" s="13" t="n">
        <v>-0.252047</v>
      </c>
      <c r="K783" s="13" t="n">
        <v>0.389294</v>
      </c>
      <c r="L783" s="13" t="n">
        <v>0.009632</v>
      </c>
      <c r="M783" s="13" t="n">
        <v>-0.156982</v>
      </c>
      <c r="N783" s="13" t="n">
        <v>0.472222</v>
      </c>
      <c r="O783" s="13" t="n">
        <v>-0.031447</v>
      </c>
      <c r="P783" s="13" t="n">
        <v>-0.013718</v>
      </c>
      <c r="Q783" s="13" t="n">
        <v>0.040996</v>
      </c>
      <c r="R783" s="13" t="n">
        <v>0.142757</v>
      </c>
      <c r="S783" s="13" t="n">
        <v>-0.119385</v>
      </c>
      <c r="T783" s="13" t="n">
        <v>0.042628</v>
      </c>
      <c r="U783" s="13" t="n">
        <v>0.293566</v>
      </c>
      <c r="V783" s="13" t="n">
        <v>0.28342</v>
      </c>
      <c r="W783" s="13" t="n">
        <v>0.050061</v>
      </c>
      <c r="X783" s="13" t="n">
        <v>0.514418</v>
      </c>
      <c r="Y783" s="13" t="n">
        <v>-0.055598</v>
      </c>
      <c r="Z783" s="13" t="n">
        <v>0.055645</v>
      </c>
      <c r="AA783" s="13" t="n">
        <v>0.11179</v>
      </c>
      <c r="AB783" s="13" t="n">
        <v>0.100664</v>
      </c>
      <c r="AC783" s="13" t="n">
        <v>0.172809</v>
      </c>
      <c r="AD783" s="13" t="n">
        <v>0.200426</v>
      </c>
      <c r="AE783" s="13" t="n">
        <v>0.208148</v>
      </c>
      <c r="AF783" s="13" t="n">
        <v>0.138729</v>
      </c>
      <c r="AG783" s="13" t="n">
        <v>0.054516</v>
      </c>
      <c r="AH783" s="13" t="n">
        <v>-0.117008</v>
      </c>
      <c r="AI783" s="13" t="n">
        <v>-0.090909</v>
      </c>
      <c r="AJ783" s="13" t="n">
        <v>0.055019</v>
      </c>
      <c r="AK783" s="13" t="n">
        <v>0.198543</v>
      </c>
      <c r="AL783" s="13" t="n">
        <v>0.098502</v>
      </c>
      <c r="AM783" s="13" t="n">
        <v>0.167536</v>
      </c>
      <c r="AN783" s="13" t="n">
        <v>-0.109346</v>
      </c>
      <c r="AO783" s="13" t="n">
        <v>0.030015</v>
      </c>
      <c r="AP783" s="13" t="n">
        <v>-0.18672</v>
      </c>
      <c r="AQ783" s="13" t="n">
        <v>-0.240964</v>
      </c>
      <c r="BM783" s="13" t="n">
        <v>0.003966</v>
      </c>
      <c r="BN783" s="13" t="n">
        <v>-0.127141</v>
      </c>
      <c r="BO783" s="13" t="n">
        <v>0.001103</v>
      </c>
      <c r="BP783" s="13" t="n">
        <v>0.001259</v>
      </c>
      <c r="BQ783" s="13" t="n">
        <v>-0.107022</v>
      </c>
      <c r="BR783" s="13" t="n">
        <v>-0.028824</v>
      </c>
      <c r="BS783" s="13" t="n">
        <v>-0.072625</v>
      </c>
      <c r="BT783" s="13" t="n">
        <v>0.130842</v>
      </c>
      <c r="BU783" s="13" t="n">
        <v>-0.025181</v>
      </c>
      <c r="BV783" s="13" t="n">
        <v>-0.091353</v>
      </c>
      <c r="BW783" s="13" t="n">
        <v>0.057844</v>
      </c>
      <c r="BX783" s="13" t="n">
        <v>0.043218</v>
      </c>
      <c r="BY783" s="13" t="n">
        <v>-0.053526</v>
      </c>
      <c r="BZ783" s="13" t="n">
        <v>0.096917</v>
      </c>
      <c r="CA783" s="13" t="n">
        <v>-0.024248</v>
      </c>
      <c r="CB783" s="13" t="n">
        <v>0.012549</v>
      </c>
      <c r="CC783" s="13" t="n">
        <v>-0.018976</v>
      </c>
      <c r="CD783" s="13" t="n">
        <v>0.00158</v>
      </c>
      <c r="CE783" s="13" t="n">
        <v>0.08151</v>
      </c>
      <c r="CF783" s="13" t="n">
        <v>0.012495</v>
      </c>
      <c r="CG783" s="13" t="n">
        <v>-0.024647</v>
      </c>
      <c r="CH783" s="13" t="n">
        <v>-0.058736</v>
      </c>
      <c r="CI783" s="13" t="n">
        <v>-0.06088</v>
      </c>
      <c r="CJ783" s="13" t="n">
        <v>0.098774</v>
      </c>
      <c r="CK783" s="13" t="n">
        <v>0.08847</v>
      </c>
      <c r="CL783" s="13" t="n">
        <v>-0.016905</v>
      </c>
      <c r="CM783" s="13" t="n">
        <v>0.070309</v>
      </c>
      <c r="CN783" s="13" t="n">
        <v>0.038473</v>
      </c>
      <c r="CO783" s="13" t="n">
        <v>-0.057327</v>
      </c>
      <c r="CP783" s="13" t="n">
        <v>0.025533</v>
      </c>
      <c r="CQ783" s="13" t="n">
        <v>-0.006069</v>
      </c>
      <c r="CR783" s="13" t="n">
        <v>0.032133</v>
      </c>
      <c r="CS783" s="13" t="n">
        <v>0.017784</v>
      </c>
      <c r="CT783" s="13" t="n">
        <v>0.034516</v>
      </c>
      <c r="CU783" s="13" t="n">
        <v>-0.010065</v>
      </c>
      <c r="CV783" s="13" t="n">
        <v>0.097341</v>
      </c>
      <c r="CW783" s="13" t="n">
        <v>-0.082651</v>
      </c>
      <c r="CX783" s="13" t="n">
        <v>0.042638</v>
      </c>
      <c r="CY783" s="13" t="n">
        <v>-0.042825</v>
      </c>
      <c r="CZ783" s="13" t="n">
        <v>-0.066421</v>
      </c>
      <c r="DV783" s="13" t="n">
        <v>0.009118</v>
      </c>
      <c r="DW783" s="13" t="n">
        <v>-0.133336</v>
      </c>
      <c r="DX783" s="13" t="n">
        <v>-0.004978</v>
      </c>
      <c r="DY783" s="13" t="n">
        <v>0.001746</v>
      </c>
      <c r="DZ783" s="13" t="n">
        <v>-0.124799</v>
      </c>
      <c r="EA783" s="13" t="n">
        <v>-0.039308</v>
      </c>
      <c r="EB783" s="13" t="n">
        <v>-0.070351</v>
      </c>
      <c r="EC783" s="13" t="n">
        <v>0.130499</v>
      </c>
      <c r="ED783" s="13" t="n">
        <v>-0.023216</v>
      </c>
      <c r="EE783" s="13" t="n">
        <v>-0.090202</v>
      </c>
      <c r="EF783" s="13" t="n">
        <v>0.053736</v>
      </c>
      <c r="EG783" s="13" t="n">
        <v>0.048669</v>
      </c>
      <c r="EH783" s="13" t="n">
        <v>-0.052265</v>
      </c>
      <c r="EI783" s="13" t="n">
        <v>0.117259</v>
      </c>
      <c r="EJ783" s="13" t="n">
        <v>-0.019842</v>
      </c>
      <c r="EK783" s="13" t="n">
        <v>0.012199</v>
      </c>
      <c r="EL783" s="13" t="n">
        <v>-0.009812</v>
      </c>
      <c r="EM783" s="13" t="n">
        <v>0.008894</v>
      </c>
      <c r="EN783" s="13" t="n">
        <v>0.090874</v>
      </c>
      <c r="EO783" s="13" t="n">
        <v>0.014205</v>
      </c>
      <c r="EP783" s="13" t="n">
        <v>-0.019595</v>
      </c>
      <c r="EQ783" s="13" t="n">
        <v>-0.061965</v>
      </c>
      <c r="ER783" s="13" t="n">
        <v>-0.063279</v>
      </c>
      <c r="ES783" s="13" t="n">
        <v>0.099242</v>
      </c>
      <c r="ET783" s="13" t="n">
        <v>0.096129</v>
      </c>
      <c r="EU783" s="13" t="n">
        <v>-0.01973</v>
      </c>
      <c r="EV783" s="13" t="n">
        <v>0.076137</v>
      </c>
      <c r="EW783" s="13" t="n">
        <v>0.039414</v>
      </c>
      <c r="EX783" s="13" t="n">
        <v>-0.059407</v>
      </c>
      <c r="EY783" s="13" t="n">
        <v>0.019381</v>
      </c>
      <c r="EZ783" s="13" t="n">
        <v>-0.010354</v>
      </c>
      <c r="FA783" s="13" t="n">
        <v>0.033709</v>
      </c>
      <c r="FB783" s="13" t="n">
        <v>0.014427</v>
      </c>
      <c r="FC783" s="13" t="n">
        <v>0.029627</v>
      </c>
      <c r="FD783" s="13" t="n">
        <v>-0.006623</v>
      </c>
      <c r="FE783" s="13" t="n">
        <v>0.091114</v>
      </c>
      <c r="FF783" s="13" t="n">
        <v>-0.075772</v>
      </c>
      <c r="FG783" s="13" t="n">
        <v>0.036599</v>
      </c>
      <c r="FH783" s="13" t="n">
        <v>-0.045902</v>
      </c>
      <c r="FI783" s="13" t="n">
        <v>-0.058795</v>
      </c>
    </row>
    <row r="784" customFormat="false" ht="15" hidden="false" customHeight="false" outlineLevel="0" collapsed="false">
      <c r="B784" s="8" t="str">
        <f aca="false">Deals!B784</f>
        <v>Baxter International Inc.</v>
      </c>
      <c r="C784" s="12" t="n">
        <v>1</v>
      </c>
      <c r="D784" s="13" t="n">
        <v>-0.00466</v>
      </c>
      <c r="E784" s="13" t="n">
        <v>-0.002224</v>
      </c>
      <c r="F784" s="13" t="n">
        <v>-0.087443</v>
      </c>
      <c r="G784" s="13" t="n">
        <v>-0.08357</v>
      </c>
      <c r="H784" s="13" t="n">
        <v>0.070222</v>
      </c>
      <c r="I784" s="13" t="n">
        <v>-0.151611</v>
      </c>
      <c r="J784" s="13" t="n">
        <v>-0.08672</v>
      </c>
      <c r="K784" s="13" t="n">
        <v>-0.020457</v>
      </c>
      <c r="L784" s="13" t="n">
        <v>-0.062652</v>
      </c>
      <c r="M784" s="13" t="n">
        <v>0.009098</v>
      </c>
      <c r="N784" s="13" t="n">
        <v>0.04011</v>
      </c>
      <c r="O784" s="13" t="n">
        <v>-0.098355</v>
      </c>
      <c r="P784" s="13" t="n">
        <v>-0.10359</v>
      </c>
      <c r="Q784" s="13" t="n">
        <v>-0.119282</v>
      </c>
      <c r="R784" s="13" t="n">
        <v>0.015269</v>
      </c>
      <c r="S784" s="13" t="n">
        <v>0.175542</v>
      </c>
      <c r="T784" s="13" t="n">
        <v>-0.145973</v>
      </c>
      <c r="U784" s="13" t="n">
        <v>0.118861</v>
      </c>
      <c r="V784" s="13" t="n">
        <v>-0.007243</v>
      </c>
      <c r="W784" s="13" t="n">
        <v>-0.095954</v>
      </c>
      <c r="X784" s="13" t="n">
        <v>-0.070443</v>
      </c>
      <c r="Y784" s="13" t="n">
        <v>-0.1407</v>
      </c>
      <c r="Z784" s="13" t="n">
        <v>0.121492</v>
      </c>
      <c r="AA784" s="13" t="n">
        <v>0.071508</v>
      </c>
      <c r="AB784" s="13" t="n">
        <v>0.000776</v>
      </c>
      <c r="AC784" s="13" t="n">
        <v>0.065133</v>
      </c>
      <c r="AD784" s="13" t="n">
        <v>0.044477</v>
      </c>
      <c r="AE784" s="13" t="n">
        <v>-0.055452</v>
      </c>
      <c r="AF784" s="13" t="n">
        <v>-0.148378</v>
      </c>
      <c r="AG784" s="13" t="n">
        <v>-0.018774</v>
      </c>
      <c r="AH784" s="13" t="n">
        <v>0.070852</v>
      </c>
      <c r="AI784" s="13" t="n">
        <v>0.067281</v>
      </c>
      <c r="AJ784" s="13" t="n">
        <v>0.000791</v>
      </c>
      <c r="AK784" s="13" t="n">
        <v>-0.059784</v>
      </c>
      <c r="AL784" s="13" t="n">
        <v>-0.05098</v>
      </c>
      <c r="AM784" s="13" t="n">
        <v>-0.134975</v>
      </c>
      <c r="AN784" s="13" t="n">
        <v>0.116598</v>
      </c>
      <c r="AO784" s="13" t="n">
        <v>0.065111</v>
      </c>
      <c r="AP784" s="13" t="n">
        <v>-0.008114</v>
      </c>
      <c r="BM784" s="13" t="n">
        <v>-0.063404</v>
      </c>
      <c r="BN784" s="13" t="n">
        <v>-0.043294</v>
      </c>
      <c r="BO784" s="13" t="n">
        <v>0.035373</v>
      </c>
      <c r="BP784" s="13" t="n">
        <v>-0.092215</v>
      </c>
      <c r="BQ784" s="13" t="n">
        <v>-0.003193</v>
      </c>
      <c r="BR784" s="13" t="n">
        <v>-0.055016</v>
      </c>
      <c r="BS784" s="13" t="n">
        <v>0.054082</v>
      </c>
      <c r="BT784" s="13" t="n">
        <v>-0.03048</v>
      </c>
      <c r="BU784" s="13" t="n">
        <v>-0.053718</v>
      </c>
      <c r="BV784" s="13" t="n">
        <v>0.074071</v>
      </c>
      <c r="BW784" s="13" t="n">
        <v>0.066348</v>
      </c>
      <c r="BX784" s="13" t="n">
        <v>-0.037114</v>
      </c>
      <c r="BY784" s="13" t="n">
        <v>0.019238</v>
      </c>
      <c r="BZ784" s="13" t="n">
        <v>-0.021663</v>
      </c>
      <c r="CA784" s="13" t="n">
        <v>0.032915</v>
      </c>
      <c r="CB784" s="13" t="n">
        <v>0.01434</v>
      </c>
      <c r="CC784" s="13" t="n">
        <v>-0.011454</v>
      </c>
      <c r="CD784" s="13" t="n">
        <v>0.054518</v>
      </c>
      <c r="CE784" s="13" t="n">
        <v>0.062584</v>
      </c>
      <c r="CF784" s="13" t="n">
        <v>-0.00811</v>
      </c>
      <c r="CG784" s="13" t="n">
        <v>-0.043722</v>
      </c>
      <c r="CH784" s="13" t="n">
        <v>-0.049086</v>
      </c>
      <c r="CI784" s="13" t="n">
        <v>0.069409</v>
      </c>
      <c r="CJ784" s="13" t="n">
        <v>0.047821</v>
      </c>
      <c r="CK784" s="13" t="n">
        <v>-0.005114</v>
      </c>
      <c r="CL784" s="13" t="n">
        <v>0.016618</v>
      </c>
      <c r="CM784" s="13" t="n">
        <v>0.064515</v>
      </c>
      <c r="CN784" s="13" t="n">
        <v>0.01242</v>
      </c>
      <c r="CO784" s="13" t="n">
        <v>0.040278</v>
      </c>
      <c r="CP784" s="13" t="n">
        <v>0.01096</v>
      </c>
      <c r="CQ784" s="13" t="n">
        <v>0.022329</v>
      </c>
      <c r="CR784" s="13" t="n">
        <v>0.038852</v>
      </c>
      <c r="CS784" s="13" t="n">
        <v>0.039933</v>
      </c>
      <c r="CT784" s="13" t="n">
        <v>-0.013064</v>
      </c>
      <c r="CU784" s="13" t="n">
        <v>0.053371</v>
      </c>
      <c r="CV784" s="13" t="n">
        <v>-0.048243</v>
      </c>
      <c r="CW784" s="13" t="n">
        <v>0.078641</v>
      </c>
      <c r="CX784" s="13" t="n">
        <v>-0.01884</v>
      </c>
      <c r="CY784" s="13" t="n">
        <v>-0.04998</v>
      </c>
      <c r="DV784" s="13" t="n">
        <v>-0.052353</v>
      </c>
      <c r="DW784" s="13" t="n">
        <v>-0.01718</v>
      </c>
      <c r="DX784" s="13" t="n">
        <v>0.02918</v>
      </c>
      <c r="DY784" s="13" t="n">
        <v>-0.064922</v>
      </c>
      <c r="DZ784" s="13" t="n">
        <v>0.00681</v>
      </c>
      <c r="EA784" s="13" t="n">
        <v>-0.072194</v>
      </c>
      <c r="EB784" s="13" t="n">
        <v>0.087506</v>
      </c>
      <c r="EC784" s="13" t="n">
        <v>-0.022641</v>
      </c>
      <c r="ED784" s="13" t="n">
        <v>-0.065037</v>
      </c>
      <c r="EE784" s="13" t="n">
        <v>0.097577</v>
      </c>
      <c r="EF784" s="13" t="n">
        <v>0.065188</v>
      </c>
      <c r="EG784" s="13" t="n">
        <v>-0.052193</v>
      </c>
      <c r="EH784" s="13" t="n">
        <v>0.04789</v>
      </c>
      <c r="EI784" s="13" t="n">
        <v>-0.022741</v>
      </c>
      <c r="EJ784" s="13" t="n">
        <v>0.007548</v>
      </c>
      <c r="EK784" s="13" t="n">
        <v>0.004502</v>
      </c>
      <c r="EL784" s="13" t="n">
        <v>-0.023821</v>
      </c>
      <c r="EM784" s="13" t="n">
        <v>0.074965</v>
      </c>
      <c r="EN784" s="13" t="n">
        <v>0.043995</v>
      </c>
      <c r="EO784" s="13" t="n">
        <v>-0.029982</v>
      </c>
      <c r="EP784" s="13" t="n">
        <v>-0.049891</v>
      </c>
      <c r="EQ784" s="13" t="n">
        <v>-0.058507</v>
      </c>
      <c r="ER784" s="13" t="n">
        <v>0.075235</v>
      </c>
      <c r="ES784" s="13" t="n">
        <v>0.064448</v>
      </c>
      <c r="ET784" s="13" t="n">
        <v>-0.021101</v>
      </c>
      <c r="EU784" s="13" t="n">
        <v>0.051823</v>
      </c>
      <c r="EV784" s="13" t="n">
        <v>0.054538</v>
      </c>
      <c r="EW784" s="13" t="n">
        <v>-0.026294</v>
      </c>
      <c r="EX784" s="13" t="n">
        <v>0.028052</v>
      </c>
      <c r="EY784" s="13" t="n">
        <v>-0.019401</v>
      </c>
      <c r="EZ784" s="13" t="n">
        <v>0.049667</v>
      </c>
      <c r="FA784" s="13" t="n">
        <v>0.019289</v>
      </c>
      <c r="FB784" s="13" t="n">
        <v>0.028512</v>
      </c>
      <c r="FC784" s="13" t="n">
        <v>-0.005521</v>
      </c>
      <c r="FD784" s="13" t="n">
        <v>0.068438</v>
      </c>
      <c r="FE784" s="13" t="n">
        <v>-0.070851</v>
      </c>
      <c r="FF784" s="13" t="n">
        <v>0.047296</v>
      </c>
      <c r="FG784" s="13" t="n">
        <v>-0.021506</v>
      </c>
      <c r="FH784" s="13" t="n">
        <v>-0.026357</v>
      </c>
    </row>
    <row r="785" customFormat="false" ht="15" hidden="false" customHeight="false" outlineLevel="0" collapsed="false">
      <c r="B785" s="8" t="str">
        <f aca="false">Deals!B785</f>
        <v>DMC Global Inc.</v>
      </c>
      <c r="C785" s="12" t="n">
        <v>1</v>
      </c>
      <c r="D785" s="13" t="n">
        <v>0.01843</v>
      </c>
      <c r="E785" s="13" t="n">
        <v>-0.271195</v>
      </c>
      <c r="F785" s="13" t="n">
        <v>0.037415</v>
      </c>
      <c r="G785" s="13" t="n">
        <v>-0.34459</v>
      </c>
      <c r="H785" s="13" t="n">
        <v>0.384192</v>
      </c>
      <c r="I785" s="13" t="n">
        <v>-0.348392</v>
      </c>
      <c r="J785" s="13" t="n">
        <v>0.262341</v>
      </c>
      <c r="K785" s="13" t="n">
        <v>-0.019332</v>
      </c>
      <c r="L785" s="13" t="n">
        <v>-0.28405</v>
      </c>
      <c r="M785" s="13" t="n">
        <v>0.354193</v>
      </c>
      <c r="N785" s="13" t="n">
        <v>-0.150185</v>
      </c>
      <c r="O785" s="13" t="n">
        <v>0.057096</v>
      </c>
      <c r="P785" s="13" t="n">
        <v>0.169753</v>
      </c>
      <c r="Q785" s="13" t="n">
        <v>0.177221</v>
      </c>
      <c r="R785" s="13" t="n">
        <v>-0.179305</v>
      </c>
      <c r="S785" s="13" t="n">
        <v>-0.137915</v>
      </c>
      <c r="T785" s="13" t="n">
        <v>-0.143611</v>
      </c>
      <c r="U785" s="13" t="n">
        <v>0.094945</v>
      </c>
      <c r="V785" s="13" t="n">
        <v>0.061937</v>
      </c>
      <c r="W785" s="13" t="n">
        <v>0.273595</v>
      </c>
      <c r="X785" s="13" t="n">
        <v>0.018734</v>
      </c>
      <c r="Y785" s="13" t="n">
        <v>-0.225582</v>
      </c>
      <c r="Z785" s="13" t="n">
        <v>-0.158311</v>
      </c>
      <c r="AA785" s="13" t="n">
        <v>0.179937</v>
      </c>
      <c r="AB785" s="13" t="n">
        <v>-0.095643</v>
      </c>
      <c r="AC785" s="13" t="n">
        <v>-0.019976</v>
      </c>
      <c r="AD785" s="13" t="n">
        <v>0.168465</v>
      </c>
      <c r="AE785" s="13" t="n">
        <v>-0.186762</v>
      </c>
      <c r="AF785" s="13" t="n">
        <v>-0.180442</v>
      </c>
      <c r="AG785" s="13" t="n">
        <v>0.110085</v>
      </c>
      <c r="AH785" s="13" t="n">
        <v>-0.0638</v>
      </c>
      <c r="AI785" s="13" t="n">
        <v>-0.083704</v>
      </c>
      <c r="AJ785" s="13" t="n">
        <v>0.049313</v>
      </c>
      <c r="AK785" s="13" t="n">
        <v>-0.22265</v>
      </c>
      <c r="AL785" s="13" t="n">
        <v>-0.20218</v>
      </c>
      <c r="AM785" s="13" t="n">
        <v>-0.086957</v>
      </c>
      <c r="AN785" s="13" t="n">
        <v>0.107483</v>
      </c>
      <c r="AO785" s="13" t="n">
        <v>0.041769</v>
      </c>
      <c r="AP785" s="13" t="n">
        <v>-0.007075</v>
      </c>
      <c r="BM785" s="13" t="n">
        <v>-0.144752</v>
      </c>
      <c r="BN785" s="13" t="n">
        <v>-0.01312</v>
      </c>
      <c r="BO785" s="13" t="n">
        <v>0.017694</v>
      </c>
      <c r="BP785" s="13" t="n">
        <v>-0.131485</v>
      </c>
      <c r="BQ785" s="13" t="n">
        <v>-0.035124</v>
      </c>
      <c r="BR785" s="13" t="n">
        <v>-0.043342</v>
      </c>
      <c r="BS785" s="13" t="n">
        <v>0.13204</v>
      </c>
      <c r="BT785" s="13" t="n">
        <v>0.00417</v>
      </c>
      <c r="BU785" s="13" t="n">
        <v>-0.094854</v>
      </c>
      <c r="BV785" s="13" t="n">
        <v>0.053112</v>
      </c>
      <c r="BW785" s="13" t="n">
        <v>-0.031889</v>
      </c>
      <c r="BX785" s="13" t="n">
        <v>-0.047933</v>
      </c>
      <c r="BY785" s="13" t="n">
        <v>0.13506</v>
      </c>
      <c r="BZ785" s="13" t="n">
        <v>-0.054289</v>
      </c>
      <c r="CA785" s="13" t="n">
        <v>-0.067151</v>
      </c>
      <c r="CB785" s="13" t="n">
        <v>-0.024961</v>
      </c>
      <c r="CC785" s="13" t="n">
        <v>0.025373</v>
      </c>
      <c r="CD785" s="13" t="n">
        <v>0.033891</v>
      </c>
      <c r="CE785" s="13" t="n">
        <v>0.028747</v>
      </c>
      <c r="CF785" s="13" t="n">
        <v>-0.076144</v>
      </c>
      <c r="CG785" s="13" t="n">
        <v>-0.078277</v>
      </c>
      <c r="CH785" s="13" t="n">
        <v>-0.089038</v>
      </c>
      <c r="CI785" s="13" t="n">
        <v>0.081674</v>
      </c>
      <c r="CJ785" s="13" t="n">
        <v>0.164507</v>
      </c>
      <c r="CK785" s="13" t="n">
        <v>-0.032929</v>
      </c>
      <c r="CL785" s="13" t="n">
        <v>0.075402</v>
      </c>
      <c r="CM785" s="13" t="n">
        <v>0.019399</v>
      </c>
      <c r="CN785" s="13" t="n">
        <v>-0.076591</v>
      </c>
      <c r="CO785" s="13" t="n">
        <v>0.031768</v>
      </c>
      <c r="CP785" s="13" t="n">
        <v>-0.025821</v>
      </c>
      <c r="CQ785" s="13" t="n">
        <v>0.089101</v>
      </c>
      <c r="CR785" s="13" t="n">
        <v>-0.043016</v>
      </c>
      <c r="CS785" s="13" t="n">
        <v>0.019622</v>
      </c>
      <c r="CT785" s="13" t="n">
        <v>0.005107</v>
      </c>
      <c r="CU785" s="13" t="n">
        <v>0.097075</v>
      </c>
      <c r="CV785" s="13" t="n">
        <v>-0.051389</v>
      </c>
      <c r="CW785" s="13" t="n">
        <v>0.003004</v>
      </c>
      <c r="CX785" s="13" t="n">
        <v>-0.061271</v>
      </c>
      <c r="CY785" s="13" t="n">
        <v>-0.118159</v>
      </c>
      <c r="DV785" s="13" t="n">
        <v>-0.145843</v>
      </c>
      <c r="DW785" s="13" t="n">
        <v>-0.048091</v>
      </c>
      <c r="DX785" s="13" t="n">
        <v>0.043102</v>
      </c>
      <c r="DY785" s="13" t="n">
        <v>-0.181586</v>
      </c>
      <c r="DZ785" s="13" t="n">
        <v>-0.054644</v>
      </c>
      <c r="EA785" s="13" t="n">
        <v>-0.022003</v>
      </c>
      <c r="EB785" s="13" t="n">
        <v>0.087088</v>
      </c>
      <c r="EC785" s="13" t="n">
        <v>0.015216</v>
      </c>
      <c r="ED785" s="13" t="n">
        <v>-0.129039</v>
      </c>
      <c r="EE785" s="13" t="n">
        <v>0.013322</v>
      </c>
      <c r="EF785" s="13" t="n">
        <v>-0.011355</v>
      </c>
      <c r="EG785" s="13" t="n">
        <v>-0.061249</v>
      </c>
      <c r="EH785" s="13" t="n">
        <v>0.214876</v>
      </c>
      <c r="EI785" s="13" t="n">
        <v>-0.07407</v>
      </c>
      <c r="EJ785" s="13" t="n">
        <v>-0.088251</v>
      </c>
      <c r="EK785" s="13" t="n">
        <v>-0.026843</v>
      </c>
      <c r="EL785" s="13" t="n">
        <v>0.029442</v>
      </c>
      <c r="EM785" s="13" t="n">
        <v>0.001205</v>
      </c>
      <c r="EN785" s="13" t="n">
        <v>0.004569</v>
      </c>
      <c r="EO785" s="13" t="n">
        <v>-0.096764</v>
      </c>
      <c r="EP785" s="13" t="n">
        <v>-0.100514</v>
      </c>
      <c r="EQ785" s="13" t="n">
        <v>-0.107004</v>
      </c>
      <c r="ER785" s="13" t="n">
        <v>0.043533</v>
      </c>
      <c r="ES785" s="13" t="n">
        <v>0.174338</v>
      </c>
      <c r="ET785" s="13" t="n">
        <v>-0.020493</v>
      </c>
      <c r="EU785" s="13" t="n">
        <v>0.061341</v>
      </c>
      <c r="EV785" s="13" t="n">
        <v>0.024105</v>
      </c>
      <c r="EW785" s="13" t="n">
        <v>-0.087345</v>
      </c>
      <c r="EX785" s="13" t="n">
        <v>0.073993</v>
      </c>
      <c r="EY785" s="13" t="n">
        <v>-0.075226</v>
      </c>
      <c r="EZ785" s="13" t="n">
        <v>0.063187</v>
      </c>
      <c r="FA785" s="13" t="n">
        <v>-0.068123</v>
      </c>
      <c r="FB785" s="13" t="n">
        <v>-0.021453</v>
      </c>
      <c r="FC785" s="13" t="n">
        <v>0.017702</v>
      </c>
      <c r="FD785" s="13" t="n">
        <v>0.075201</v>
      </c>
      <c r="FE785" s="13" t="n">
        <v>-0.007837</v>
      </c>
      <c r="FF785" s="13" t="n">
        <v>-0.004475</v>
      </c>
      <c r="FG785" s="13" t="n">
        <v>-0.078544</v>
      </c>
      <c r="FH785" s="13" t="n">
        <v>-0.117657</v>
      </c>
    </row>
    <row r="786" customFormat="false" ht="15" hidden="false" customHeight="false" outlineLevel="0" collapsed="false">
      <c r="B786" s="8" t="str">
        <f aca="false">Deals!B786</f>
        <v>Firstcash Holdings, Inc.</v>
      </c>
      <c r="C786" s="12" t="n">
        <v>1</v>
      </c>
      <c r="D786" s="13" t="n">
        <v>-0.068306</v>
      </c>
      <c r="E786" s="13" t="n">
        <v>0.037877</v>
      </c>
      <c r="F786" s="13" t="n">
        <v>-0.023598</v>
      </c>
      <c r="G786" s="13" t="n">
        <v>0.134205</v>
      </c>
      <c r="H786" s="13" t="n">
        <v>-0.060541</v>
      </c>
      <c r="I786" s="13" t="n">
        <v>-0.068855</v>
      </c>
      <c r="J786" s="13" t="n">
        <v>0.053949</v>
      </c>
      <c r="K786" s="13" t="n">
        <v>0.06866</v>
      </c>
      <c r="L786" s="13" t="n">
        <v>-0.059133</v>
      </c>
      <c r="M786" s="13" t="n">
        <v>0.342195</v>
      </c>
      <c r="N786" s="13" t="n">
        <v>-0.043271</v>
      </c>
      <c r="O786" s="13" t="n">
        <v>-0.074046</v>
      </c>
      <c r="P786" s="13" t="n">
        <v>0.060637</v>
      </c>
      <c r="Q786" s="13" t="n">
        <v>-0.039054</v>
      </c>
      <c r="R786" s="13" t="n">
        <v>0.08068</v>
      </c>
      <c r="S786" s="13" t="n">
        <v>0.080319</v>
      </c>
      <c r="T786" s="13" t="n">
        <v>-0.040377</v>
      </c>
      <c r="U786" s="13" t="n">
        <v>-0.052872</v>
      </c>
      <c r="V786" s="13" t="n">
        <v>0.020894</v>
      </c>
      <c r="W786" s="13" t="n">
        <v>-0.058879</v>
      </c>
      <c r="X786" s="13" t="n">
        <v>0.123824</v>
      </c>
      <c r="Y786" s="13" t="n">
        <v>0.085077</v>
      </c>
      <c r="Z786" s="13" t="n">
        <v>0.031491</v>
      </c>
      <c r="AA786" s="13" t="n">
        <v>-0.032232</v>
      </c>
      <c r="AB786" s="13" t="n">
        <v>0.058862</v>
      </c>
      <c r="AC786" s="13" t="n">
        <v>0.000697</v>
      </c>
      <c r="AD786" s="13" t="n">
        <v>0.113886</v>
      </c>
      <c r="AE786" s="13" t="n">
        <v>-0.11416</v>
      </c>
      <c r="AF786" s="13" t="n">
        <v>0.046822</v>
      </c>
      <c r="AG786" s="13" t="n">
        <v>-0.110583</v>
      </c>
      <c r="AH786" s="13" t="n">
        <v>0.064073</v>
      </c>
      <c r="AI786" s="13" t="n">
        <v>0.07948</v>
      </c>
      <c r="AJ786" s="13" t="n">
        <v>-0.04405</v>
      </c>
      <c r="AK786" s="13" t="n">
        <v>-0.098693</v>
      </c>
      <c r="AL786" s="13" t="n">
        <v>0.055765</v>
      </c>
      <c r="AM786" s="13" t="n">
        <v>-0.048319</v>
      </c>
      <c r="AN786" s="13" t="n">
        <v>0.053571</v>
      </c>
      <c r="AO786" s="13" t="n">
        <v>0.032158</v>
      </c>
      <c r="AP786" s="13" t="n">
        <v>0.071607</v>
      </c>
      <c r="BM786" s="13" t="n">
        <v>-0.095829</v>
      </c>
      <c r="BN786" s="13" t="n">
        <v>0.005483</v>
      </c>
      <c r="BO786" s="13" t="n">
        <v>0.017931</v>
      </c>
      <c r="BP786" s="13" t="n">
        <v>-0.080424</v>
      </c>
      <c r="BQ786" s="13" t="n">
        <v>0.023442</v>
      </c>
      <c r="BR786" s="13" t="n">
        <v>-0.072115</v>
      </c>
      <c r="BS786" s="13" t="n">
        <v>0.115972</v>
      </c>
      <c r="BT786" s="13" t="n">
        <v>-0.044554</v>
      </c>
      <c r="BU786" s="13" t="n">
        <v>-0.114803</v>
      </c>
      <c r="BV786" s="13" t="n">
        <v>0.104466</v>
      </c>
      <c r="BW786" s="13" t="n">
        <v>0.004422</v>
      </c>
      <c r="BX786" s="13" t="n">
        <v>-0.070133</v>
      </c>
      <c r="BY786" s="13" t="n">
        <v>0.1231</v>
      </c>
      <c r="BZ786" s="13" t="n">
        <v>-0.00465</v>
      </c>
      <c r="CA786" s="13" t="n">
        <v>-0.032965</v>
      </c>
      <c r="CB786" s="13" t="n">
        <v>-0.032649</v>
      </c>
      <c r="CC786" s="13" t="n">
        <v>0.019558</v>
      </c>
      <c r="CD786" s="13" t="n">
        <v>0.091615</v>
      </c>
      <c r="CE786" s="13" t="n">
        <v>0.061544</v>
      </c>
      <c r="CF786" s="13" t="n">
        <v>-0.036861</v>
      </c>
      <c r="CG786" s="13" t="n">
        <v>-0.046311</v>
      </c>
      <c r="CH786" s="13" t="n">
        <v>-0.069716</v>
      </c>
      <c r="CI786" s="13" t="n">
        <v>0.086093</v>
      </c>
      <c r="CJ786" s="13" t="n">
        <v>0.108974</v>
      </c>
      <c r="CK786" s="13" t="n">
        <v>-0.035745</v>
      </c>
      <c r="CL786" s="13" t="n">
        <v>0.06812</v>
      </c>
      <c r="CM786" s="13" t="n">
        <v>0.025352</v>
      </c>
      <c r="CN786" s="13" t="n">
        <v>-0.065718</v>
      </c>
      <c r="CO786" s="13" t="n">
        <v>0.052673</v>
      </c>
      <c r="CP786" s="13" t="n">
        <v>-0.021843</v>
      </c>
      <c r="CQ786" s="13" t="n">
        <v>0.098444</v>
      </c>
      <c r="CR786" s="13" t="n">
        <v>-0.036221</v>
      </c>
      <c r="CS786" s="13" t="n">
        <v>0.009113</v>
      </c>
      <c r="CT786" s="13" t="n">
        <v>-0.032464</v>
      </c>
      <c r="CU786" s="13" t="n">
        <v>0.108871</v>
      </c>
      <c r="CV786" s="13" t="n">
        <v>-0.087427</v>
      </c>
      <c r="CW786" s="13" t="n">
        <v>0.036021</v>
      </c>
      <c r="CX786" s="13" t="n">
        <v>-0.082942</v>
      </c>
      <c r="CY786" s="13" t="n">
        <v>-0.084026</v>
      </c>
      <c r="DV786" s="13" t="n">
        <v>-0.097752</v>
      </c>
      <c r="DW786" s="13" t="n">
        <v>0.003239</v>
      </c>
      <c r="DX786" s="13" t="n">
        <v>0.007621</v>
      </c>
      <c r="DY786" s="13" t="n">
        <v>-0.080781</v>
      </c>
      <c r="DZ786" s="13" t="n">
        <v>0.012501</v>
      </c>
      <c r="EA786" s="13" t="n">
        <v>-0.060414</v>
      </c>
      <c r="EB786" s="13" t="n">
        <v>0.113842</v>
      </c>
      <c r="EC786" s="13" t="n">
        <v>-0.039008</v>
      </c>
      <c r="ED786" s="13" t="n">
        <v>-0.119468</v>
      </c>
      <c r="EE786" s="13" t="n">
        <v>0.105606</v>
      </c>
      <c r="EF786" s="13" t="n">
        <v>0.003522</v>
      </c>
      <c r="EG786" s="13" t="n">
        <v>-0.065539</v>
      </c>
      <c r="EH786" s="13" t="n">
        <v>0.134282</v>
      </c>
      <c r="EI786" s="13" t="n">
        <v>-0.02221</v>
      </c>
      <c r="EJ786" s="13" t="n">
        <v>-0.049024</v>
      </c>
      <c r="EK786" s="13" t="n">
        <v>-0.025935</v>
      </c>
      <c r="EL786" s="13" t="n">
        <v>0.015862</v>
      </c>
      <c r="EM786" s="13" t="n">
        <v>0.096287</v>
      </c>
      <c r="EN786" s="13" t="n">
        <v>0.061646</v>
      </c>
      <c r="EO786" s="13" t="n">
        <v>-0.040878</v>
      </c>
      <c r="EP786" s="13" t="n">
        <v>-0.054465</v>
      </c>
      <c r="EQ786" s="13" t="n">
        <v>-0.078234</v>
      </c>
      <c r="ER786" s="13" t="n">
        <v>0.101981</v>
      </c>
      <c r="ES786" s="13" t="n">
        <v>0.125443</v>
      </c>
      <c r="ET786" s="13" t="n">
        <v>-0.045067</v>
      </c>
      <c r="EU786" s="13" t="n">
        <v>0.078133</v>
      </c>
      <c r="EV786" s="13" t="n">
        <v>0.031478</v>
      </c>
      <c r="EW786" s="13" t="n">
        <v>-0.080992</v>
      </c>
      <c r="EX786" s="13" t="n">
        <v>0.054415</v>
      </c>
      <c r="EY786" s="13" t="n">
        <v>-0.025984</v>
      </c>
      <c r="EZ786" s="13" t="n">
        <v>0.100317</v>
      </c>
      <c r="FA786" s="13" t="n">
        <v>-0.040457</v>
      </c>
      <c r="FB786" s="13" t="n">
        <v>0.012299</v>
      </c>
      <c r="FC786" s="13" t="n">
        <v>-0.028165</v>
      </c>
      <c r="FD786" s="13" t="n">
        <v>0.103669</v>
      </c>
      <c r="FE786" s="13" t="n">
        <v>-0.083363</v>
      </c>
      <c r="FF786" s="13" t="n">
        <v>0.030766</v>
      </c>
      <c r="FG786" s="13" t="n">
        <v>-0.088055</v>
      </c>
      <c r="FH786" s="13" t="n">
        <v>-0.091066</v>
      </c>
    </row>
    <row r="787" customFormat="false" ht="15" hidden="false" customHeight="false" outlineLevel="0" collapsed="false">
      <c r="B787" s="8" t="str">
        <f aca="false">Deals!B787</f>
        <v>Uranium Energy Corp</v>
      </c>
      <c r="C787" s="12" t="n">
        <v>1</v>
      </c>
      <c r="D787" s="13" t="n">
        <v>-0.220896</v>
      </c>
      <c r="E787" s="13" t="n">
        <v>0.528736</v>
      </c>
      <c r="F787" s="13" t="n">
        <v>0.150376</v>
      </c>
      <c r="G787" s="13" t="n">
        <v>-0.074074</v>
      </c>
      <c r="H787" s="13" t="n">
        <v>-0.101176</v>
      </c>
      <c r="I787" s="13" t="n">
        <v>-0.193717</v>
      </c>
      <c r="J787" s="13" t="n">
        <v>0.363636</v>
      </c>
      <c r="K787" s="13" t="n">
        <v>0.07619</v>
      </c>
      <c r="L787" s="13" t="n">
        <v>-0.225664</v>
      </c>
      <c r="M787" s="13" t="n">
        <v>0.202857</v>
      </c>
      <c r="N787" s="13" t="n">
        <v>-0.078385</v>
      </c>
      <c r="O787" s="13" t="n">
        <v>0</v>
      </c>
      <c r="P787" s="13" t="n">
        <v>0.03866</v>
      </c>
      <c r="Q787" s="13" t="n">
        <v>-0.081886</v>
      </c>
      <c r="R787" s="13" t="n">
        <v>-0.221622</v>
      </c>
      <c r="S787" s="13" t="n">
        <v>-0.09375</v>
      </c>
      <c r="T787" s="13" t="n">
        <v>-0.007663</v>
      </c>
      <c r="U787" s="13" t="n">
        <v>0.312741</v>
      </c>
      <c r="V787" s="13" t="n">
        <v>0.058824</v>
      </c>
      <c r="W787" s="13" t="n">
        <v>0.2</v>
      </c>
      <c r="X787" s="13" t="n">
        <v>0.19213</v>
      </c>
      <c r="Y787" s="13" t="n">
        <v>0.15534</v>
      </c>
      <c r="Z787" s="13" t="n">
        <v>0.095798</v>
      </c>
      <c r="AA787" s="13" t="n">
        <v>-0.018405</v>
      </c>
      <c r="AB787" s="13" t="n">
        <v>0.19375</v>
      </c>
      <c r="AC787" s="13" t="n">
        <v>-0.151832</v>
      </c>
      <c r="AD787" s="13" t="n">
        <v>0.041667</v>
      </c>
      <c r="AE787" s="13" t="n">
        <v>0</v>
      </c>
      <c r="AF787" s="13" t="n">
        <v>0.057778</v>
      </c>
      <c r="AG787" s="13" t="n">
        <v>-0.158263</v>
      </c>
      <c r="AH787" s="13" t="n">
        <v>-0.013311</v>
      </c>
      <c r="AI787" s="13" t="n">
        <v>-0.118044</v>
      </c>
      <c r="AJ787" s="13" t="n">
        <v>0.18738</v>
      </c>
      <c r="AK787" s="13" t="n">
        <v>0.194847</v>
      </c>
      <c r="AL787" s="13" t="n">
        <v>0.119946</v>
      </c>
      <c r="AM787" s="13" t="n">
        <v>-0.194946</v>
      </c>
      <c r="AN787" s="13" t="n">
        <v>0.055306</v>
      </c>
      <c r="AO787" s="13" t="n">
        <v>-0.206799</v>
      </c>
      <c r="AP787" s="13" t="n">
        <v>-0.146429</v>
      </c>
      <c r="BM787" s="13" t="n">
        <v>-0.163775</v>
      </c>
      <c r="BN787" s="13" t="n">
        <v>-0.001611</v>
      </c>
      <c r="BO787" s="13" t="n">
        <v>0.012199</v>
      </c>
      <c r="BP787" s="13" t="n">
        <v>-0.180685</v>
      </c>
      <c r="BQ787" s="13" t="n">
        <v>-0.032766</v>
      </c>
      <c r="BR787" s="13" t="n">
        <v>-0.019338</v>
      </c>
      <c r="BS787" s="13" t="n">
        <v>0.128546</v>
      </c>
      <c r="BT787" s="13" t="n">
        <v>0.036743</v>
      </c>
      <c r="BU787" s="13" t="n">
        <v>-0.088022</v>
      </c>
      <c r="BV787" s="13" t="n">
        <v>0.076143</v>
      </c>
      <c r="BW787" s="13" t="n">
        <v>-0.002315</v>
      </c>
      <c r="BX787" s="13" t="n">
        <v>-0.050589</v>
      </c>
      <c r="BY787" s="13" t="n">
        <v>0.141421</v>
      </c>
      <c r="BZ787" s="13" t="n">
        <v>-0.040665</v>
      </c>
      <c r="CA787" s="13" t="n">
        <v>-0.034632</v>
      </c>
      <c r="CB787" s="13" t="n">
        <v>-0.027967</v>
      </c>
      <c r="CC787" s="13" t="n">
        <v>0.012513</v>
      </c>
      <c r="CD787" s="13" t="n">
        <v>0.070349</v>
      </c>
      <c r="CE787" s="13" t="n">
        <v>0.041532</v>
      </c>
      <c r="CF787" s="13" t="n">
        <v>-0.071954</v>
      </c>
      <c r="CG787" s="13" t="n">
        <v>-0.091371</v>
      </c>
      <c r="CH787" s="13" t="n">
        <v>-0.101457</v>
      </c>
      <c r="CI787" s="13" t="n">
        <v>0.108746</v>
      </c>
      <c r="CJ787" s="13" t="n">
        <v>0.122171</v>
      </c>
      <c r="CK787" s="13" t="n">
        <v>-0.039346</v>
      </c>
      <c r="CL787" s="13" t="n">
        <v>0.094637</v>
      </c>
      <c r="CM787" s="13" t="n">
        <v>0.003944</v>
      </c>
      <c r="CN787" s="13" t="n">
        <v>-0.069152</v>
      </c>
      <c r="CO787" s="13" t="n">
        <v>0.019278</v>
      </c>
      <c r="CP787" s="13" t="n">
        <v>-0.016837</v>
      </c>
      <c r="CQ787" s="13" t="n">
        <v>0.075097</v>
      </c>
      <c r="CR787" s="13" t="n">
        <v>0.006764</v>
      </c>
      <c r="CS787" s="13" t="n">
        <v>0.000931</v>
      </c>
      <c r="CT787" s="13" t="n">
        <v>-0.008068</v>
      </c>
      <c r="CU787" s="13" t="n">
        <v>0.14058</v>
      </c>
      <c r="CV787" s="13" t="n">
        <v>-0.041389</v>
      </c>
      <c r="CW787" s="13" t="n">
        <v>0.005532</v>
      </c>
      <c r="CX787" s="13" t="n">
        <v>-0.084494</v>
      </c>
      <c r="CY787" s="13" t="n">
        <v>-0.082801</v>
      </c>
      <c r="DV787" s="13" t="n">
        <v>-0.173369</v>
      </c>
      <c r="DW787" s="13" t="n">
        <v>-0.012789</v>
      </c>
      <c r="DX787" s="13" t="n">
        <v>0.018464</v>
      </c>
      <c r="DY787" s="13" t="n">
        <v>-0.198696</v>
      </c>
      <c r="DZ787" s="13" t="n">
        <v>-0.057167</v>
      </c>
      <c r="EA787" s="13" t="n">
        <v>-0.02625</v>
      </c>
      <c r="EB787" s="13" t="n">
        <v>0.129928</v>
      </c>
      <c r="EC787" s="13" t="n">
        <v>0.030138</v>
      </c>
      <c r="ED787" s="13" t="n">
        <v>-0.081445</v>
      </c>
      <c r="EE787" s="13" t="n">
        <v>0.087294</v>
      </c>
      <c r="EF787" s="13" t="n">
        <v>-0.006501</v>
      </c>
      <c r="EG787" s="13" t="n">
        <v>-0.051629</v>
      </c>
      <c r="EH787" s="13" t="n">
        <v>0.164361</v>
      </c>
      <c r="EI787" s="13" t="n">
        <v>-0.049102</v>
      </c>
      <c r="EJ787" s="13" t="n">
        <v>-0.042333</v>
      </c>
      <c r="EK787" s="13" t="n">
        <v>-0.043651</v>
      </c>
      <c r="EL787" s="13" t="n">
        <v>0.027983</v>
      </c>
      <c r="EM787" s="13" t="n">
        <v>0.075292</v>
      </c>
      <c r="EN787" s="13" t="n">
        <v>0.041174</v>
      </c>
      <c r="EO787" s="13" t="n">
        <v>-0.071456</v>
      </c>
      <c r="EP787" s="13" t="n">
        <v>-0.098155</v>
      </c>
      <c r="EQ787" s="13" t="n">
        <v>-0.110132</v>
      </c>
      <c r="ER787" s="13" t="n">
        <v>0.107279</v>
      </c>
      <c r="ES787" s="13" t="n">
        <v>0.142226</v>
      </c>
      <c r="ET787" s="13" t="n">
        <v>-0.046726</v>
      </c>
      <c r="EU787" s="13" t="n">
        <v>0.099012</v>
      </c>
      <c r="EV787" s="13" t="n">
        <v>-0.006566</v>
      </c>
      <c r="EW787" s="13" t="n">
        <v>-0.088553</v>
      </c>
      <c r="EX787" s="13" t="n">
        <v>0.04379</v>
      </c>
      <c r="EY787" s="13" t="n">
        <v>-0.01381</v>
      </c>
      <c r="EZ787" s="13" t="n">
        <v>0.076992</v>
      </c>
      <c r="FA787" s="13" t="n">
        <v>-0.007169</v>
      </c>
      <c r="FB787" s="13" t="n">
        <v>-0.005011</v>
      </c>
      <c r="FC787" s="13" t="n">
        <v>-0.001446</v>
      </c>
      <c r="FD787" s="13" t="n">
        <v>0.13118</v>
      </c>
      <c r="FE787" s="13" t="n">
        <v>-0.044324</v>
      </c>
      <c r="FF787" s="13" t="n">
        <v>0.027517</v>
      </c>
      <c r="FG787" s="13" t="n">
        <v>-0.087576</v>
      </c>
      <c r="FH787" s="13" t="n">
        <v>-0.080425</v>
      </c>
    </row>
    <row r="788" customFormat="false" ht="15" hidden="false" customHeight="false" outlineLevel="0" collapsed="false">
      <c r="B788" s="8" t="str">
        <f aca="false">Deals!B788</f>
        <v>Cdw Corp</v>
      </c>
      <c r="C788" s="12" t="n">
        <v>1</v>
      </c>
      <c r="D788" s="13" t="n">
        <v>-0.076814</v>
      </c>
      <c r="E788" s="13" t="n">
        <v>-0.08511</v>
      </c>
      <c r="F788" s="13" t="n">
        <v>0.037284</v>
      </c>
      <c r="G788" s="13" t="n">
        <v>-0.087819</v>
      </c>
      <c r="H788" s="13" t="n">
        <v>0.044</v>
      </c>
      <c r="I788" s="13" t="n">
        <v>-0.072413</v>
      </c>
      <c r="J788" s="13" t="n">
        <v>0.152133</v>
      </c>
      <c r="K788" s="13" t="n">
        <v>-0.056905</v>
      </c>
      <c r="L788" s="13" t="n">
        <v>-0.085647</v>
      </c>
      <c r="M788" s="13" t="n">
        <v>0.107189</v>
      </c>
      <c r="N788" s="13" t="n">
        <v>0.095018</v>
      </c>
      <c r="O788" s="13" t="n">
        <v>-0.053329</v>
      </c>
      <c r="P788" s="13" t="n">
        <v>0.097715</v>
      </c>
      <c r="Q788" s="13" t="n">
        <v>0.035607</v>
      </c>
      <c r="R788" s="13" t="n">
        <v>-0.0372</v>
      </c>
      <c r="S788" s="13" t="n">
        <v>-0.129817</v>
      </c>
      <c r="T788" s="13" t="n">
        <v>0.015862</v>
      </c>
      <c r="U788" s="13" t="n">
        <v>0.068787</v>
      </c>
      <c r="V788" s="13" t="n">
        <v>0.019455</v>
      </c>
      <c r="W788" s="13" t="n">
        <v>0.131876</v>
      </c>
      <c r="X788" s="13" t="n">
        <v>-0.044471</v>
      </c>
      <c r="Y788" s="13" t="n">
        <v>-0.006741</v>
      </c>
      <c r="Z788" s="13" t="n">
        <v>0.055389</v>
      </c>
      <c r="AA788" s="13" t="n">
        <v>0.077959</v>
      </c>
      <c r="AB788" s="13" t="n">
        <v>-0.002639</v>
      </c>
      <c r="AC788" s="13" t="n">
        <v>0.0887</v>
      </c>
      <c r="AD788" s="13" t="n">
        <v>0.038869</v>
      </c>
      <c r="AE788" s="13" t="n">
        <v>-0.054422</v>
      </c>
      <c r="AF788" s="13" t="n">
        <v>-0.072852</v>
      </c>
      <c r="AG788" s="13" t="n">
        <v>0.000984</v>
      </c>
      <c r="AH788" s="13" t="n">
        <v>-0.025599</v>
      </c>
      <c r="AI788" s="13" t="n">
        <v>0.037366</v>
      </c>
      <c r="AJ788" s="13" t="n">
        <v>0.002925</v>
      </c>
      <c r="AK788" s="13" t="n">
        <v>-0.168228</v>
      </c>
      <c r="AL788" s="13" t="n">
        <v>-0.062025</v>
      </c>
      <c r="AM788" s="13" t="n">
        <v>-0.010743</v>
      </c>
      <c r="AN788" s="13" t="n">
        <v>0.14422</v>
      </c>
      <c r="AO788" s="13" t="n">
        <v>-0.102014</v>
      </c>
      <c r="AP788" s="13" t="n">
        <v>-0.100673</v>
      </c>
      <c r="BM788" s="13" t="n">
        <v>-0.077613</v>
      </c>
      <c r="BN788" s="13" t="n">
        <v>-0.033277</v>
      </c>
      <c r="BO788" s="13" t="n">
        <v>0.048718</v>
      </c>
      <c r="BP788" s="13" t="n">
        <v>-0.10863</v>
      </c>
      <c r="BQ788" s="13" t="n">
        <v>-0.030079</v>
      </c>
      <c r="BR788" s="13" t="n">
        <v>-0.078069</v>
      </c>
      <c r="BS788" s="13" t="n">
        <v>0.127169</v>
      </c>
      <c r="BT788" s="13" t="n">
        <v>-0.053498</v>
      </c>
      <c r="BU788" s="13" t="n">
        <v>-0.100388</v>
      </c>
      <c r="BV788" s="13" t="n">
        <v>0.052883</v>
      </c>
      <c r="BW788" s="13" t="n">
        <v>0.047454</v>
      </c>
      <c r="BX788" s="13" t="n">
        <v>-0.082033</v>
      </c>
      <c r="BY788" s="13" t="n">
        <v>0.087217</v>
      </c>
      <c r="BZ788" s="13" t="n">
        <v>-0.01317</v>
      </c>
      <c r="CA788" s="13" t="n">
        <v>0.081256</v>
      </c>
      <c r="CB788" s="13" t="n">
        <v>0.01129</v>
      </c>
      <c r="CC788" s="13" t="n">
        <v>0.054991</v>
      </c>
      <c r="CD788" s="13" t="n">
        <v>0.072447</v>
      </c>
      <c r="CE788" s="13" t="n">
        <v>0.023838</v>
      </c>
      <c r="CF788" s="13" t="n">
        <v>-0.008326</v>
      </c>
      <c r="CG788" s="13" t="n">
        <v>-0.05542</v>
      </c>
      <c r="CH788" s="13" t="n">
        <v>-0.009954</v>
      </c>
      <c r="CI788" s="13" t="n">
        <v>0.098907</v>
      </c>
      <c r="CJ788" s="13" t="n">
        <v>0.037524</v>
      </c>
      <c r="CK788" s="13" t="n">
        <v>0.022668</v>
      </c>
      <c r="CL788" s="13" t="n">
        <v>0.060191</v>
      </c>
      <c r="CM788" s="13" t="n">
        <v>0.016533</v>
      </c>
      <c r="CN788" s="13" t="n">
        <v>-0.040193</v>
      </c>
      <c r="CO788" s="13" t="n">
        <v>0.059598</v>
      </c>
      <c r="CP788" s="13" t="n">
        <v>0.061092</v>
      </c>
      <c r="CQ788" s="13" t="n">
        <v>-0.008513</v>
      </c>
      <c r="CR788" s="13" t="n">
        <v>0.021543</v>
      </c>
      <c r="CS788" s="13" t="n">
        <v>0.024194</v>
      </c>
      <c r="CT788" s="13" t="n">
        <v>-0.007924</v>
      </c>
      <c r="CU788" s="13" t="n">
        <v>0.063182</v>
      </c>
      <c r="CV788" s="13" t="n">
        <v>0.003266</v>
      </c>
      <c r="CW788" s="13" t="n">
        <v>0.014885</v>
      </c>
      <c r="CX788" s="13" t="n">
        <v>-0.031109</v>
      </c>
      <c r="CY788" s="13" t="n">
        <v>-0.076633</v>
      </c>
      <c r="DV788" s="13" t="n">
        <v>-0.105932</v>
      </c>
      <c r="DW788" s="13" t="n">
        <v>-0.028087</v>
      </c>
      <c r="DX788" s="13" t="n">
        <v>0.024591</v>
      </c>
      <c r="DY788" s="13" t="n">
        <v>-0.102794</v>
      </c>
      <c r="DZ788" s="13" t="n">
        <v>-0.042047</v>
      </c>
      <c r="EA788" s="13" t="n">
        <v>-0.081421</v>
      </c>
      <c r="EB788" s="13" t="n">
        <v>0.115932</v>
      </c>
      <c r="EC788" s="13" t="n">
        <v>-0.040409</v>
      </c>
      <c r="ED788" s="13" t="n">
        <v>-0.09131</v>
      </c>
      <c r="EE788" s="13" t="n">
        <v>0.077555</v>
      </c>
      <c r="EF788" s="13" t="n">
        <v>0.068696</v>
      </c>
      <c r="EG788" s="13" t="n">
        <v>-0.064949</v>
      </c>
      <c r="EH788" s="13" t="n">
        <v>0.083649</v>
      </c>
      <c r="EI788" s="13" t="n">
        <v>-0.013406</v>
      </c>
      <c r="EJ788" s="13" t="n">
        <v>0.044705</v>
      </c>
      <c r="EK788" s="13" t="n">
        <v>-0.010179</v>
      </c>
      <c r="EL788" s="13" t="n">
        <v>0.017315</v>
      </c>
      <c r="EM788" s="13" t="n">
        <v>0.073915</v>
      </c>
      <c r="EN788" s="13" t="n">
        <v>0.027187</v>
      </c>
      <c r="EO788" s="13" t="n">
        <v>-0.023523</v>
      </c>
      <c r="EP788" s="13" t="n">
        <v>-0.051409</v>
      </c>
      <c r="EQ788" s="13" t="n">
        <v>-0.03327</v>
      </c>
      <c r="ER788" s="13" t="n">
        <v>0.105435</v>
      </c>
      <c r="ES788" s="13" t="n">
        <v>0.064066</v>
      </c>
      <c r="ET788" s="13" t="n">
        <v>0.005583</v>
      </c>
      <c r="EU788" s="13" t="n">
        <v>0.053753</v>
      </c>
      <c r="EV788" s="13" t="n">
        <v>0.021634</v>
      </c>
      <c r="EW788" s="13" t="n">
        <v>-0.048148</v>
      </c>
      <c r="EX788" s="13" t="n">
        <v>0.010258</v>
      </c>
      <c r="EY788" s="13" t="n">
        <v>0.019325</v>
      </c>
      <c r="EZ788" s="13" t="n">
        <v>0.000127</v>
      </c>
      <c r="FA788" s="13" t="n">
        <v>0.029717</v>
      </c>
      <c r="FB788" s="13" t="n">
        <v>0.023121</v>
      </c>
      <c r="FC788" s="13" t="n">
        <v>-0.009897</v>
      </c>
      <c r="FD788" s="13" t="n">
        <v>0.082276</v>
      </c>
      <c r="FE788" s="13" t="n">
        <v>-0.042846</v>
      </c>
      <c r="FF788" s="13" t="n">
        <v>0.045785</v>
      </c>
      <c r="FG788" s="13" t="n">
        <v>-0.023907</v>
      </c>
      <c r="FH788" s="13" t="n">
        <v>-0.062674</v>
      </c>
    </row>
    <row r="789" customFormat="false" ht="15" hidden="false" customHeight="false" outlineLevel="0" collapsed="false">
      <c r="B789" s="8" t="str">
        <f aca="false">Deals!B789</f>
        <v>TransUnion</v>
      </c>
      <c r="C789" s="12" t="n">
        <v>1</v>
      </c>
      <c r="D789" s="13" t="n">
        <v>-0.130376</v>
      </c>
      <c r="E789" s="13" t="n">
        <v>-0.11986</v>
      </c>
      <c r="F789" s="13" t="n">
        <v>0.139654</v>
      </c>
      <c r="G789" s="13" t="n">
        <v>-0.153087</v>
      </c>
      <c r="H789" s="13" t="n">
        <v>-0.007027</v>
      </c>
      <c r="I789" s="13" t="n">
        <v>-0.078562</v>
      </c>
      <c r="J789" s="13" t="n">
        <v>-0.009501</v>
      </c>
      <c r="K789" s="13" t="n">
        <v>-0.066326</v>
      </c>
      <c r="L789" s="13" t="n">
        <v>-0.194666</v>
      </c>
      <c r="M789" s="13" t="n">
        <v>-0.003698</v>
      </c>
      <c r="N789" s="13" t="n">
        <v>0.066054</v>
      </c>
      <c r="O789" s="13" t="n">
        <v>-0.100349</v>
      </c>
      <c r="P789" s="13" t="n">
        <v>0.264317</v>
      </c>
      <c r="Q789" s="13" t="n">
        <v>-0.088084</v>
      </c>
      <c r="R789" s="13" t="n">
        <v>-0.048678</v>
      </c>
      <c r="S789" s="13" t="n">
        <v>0.107338</v>
      </c>
      <c r="T789" s="13" t="n">
        <v>0.047595</v>
      </c>
      <c r="U789" s="13" t="n">
        <v>0.088219</v>
      </c>
      <c r="V789" s="13" t="n">
        <v>0.017362</v>
      </c>
      <c r="W789" s="13" t="n">
        <v>0.020517</v>
      </c>
      <c r="X789" s="13" t="n">
        <v>-0.116104</v>
      </c>
      <c r="Y789" s="13" t="n">
        <v>-0.388773</v>
      </c>
      <c r="Z789" s="13" t="n">
        <v>0.340588</v>
      </c>
      <c r="AA789" s="13" t="n">
        <v>0.170129</v>
      </c>
      <c r="AB789" s="13" t="n">
        <v>0.006986</v>
      </c>
      <c r="AC789" s="13" t="n">
        <v>0.121983</v>
      </c>
      <c r="AD789" s="13" t="n">
        <v>0.029306</v>
      </c>
      <c r="AE789" s="13" t="n">
        <v>-0.085213</v>
      </c>
      <c r="AF789" s="13" t="n">
        <v>-0.014795</v>
      </c>
      <c r="AG789" s="13" t="n">
        <v>0.031146</v>
      </c>
      <c r="AH789" s="13" t="n">
        <v>0.217098</v>
      </c>
      <c r="AI789" s="13" t="n">
        <v>0.073731</v>
      </c>
      <c r="AJ789" s="13" t="n">
        <v>0.0815</v>
      </c>
      <c r="AK789" s="13" t="n">
        <v>-0.032474</v>
      </c>
      <c r="AL789" s="13" t="n">
        <v>0.003011</v>
      </c>
      <c r="AM789" s="13" t="n">
        <v>-0.086601</v>
      </c>
      <c r="AN789" s="13" t="n">
        <v>0.070543</v>
      </c>
      <c r="AO789" s="13" t="n">
        <v>-0.067557</v>
      </c>
      <c r="AP789" s="13" t="n">
        <v>-0.102131</v>
      </c>
      <c r="BM789" s="13" t="n">
        <v>-0.077613</v>
      </c>
      <c r="BN789" s="13" t="n">
        <v>-0.033277</v>
      </c>
      <c r="BO789" s="13" t="n">
        <v>0.048718</v>
      </c>
      <c r="BP789" s="13" t="n">
        <v>-0.10863</v>
      </c>
      <c r="BQ789" s="13" t="n">
        <v>-0.030079</v>
      </c>
      <c r="BR789" s="13" t="n">
        <v>-0.078069</v>
      </c>
      <c r="BS789" s="13" t="n">
        <v>0.127169</v>
      </c>
      <c r="BT789" s="13" t="n">
        <v>-0.053498</v>
      </c>
      <c r="BU789" s="13" t="n">
        <v>-0.100388</v>
      </c>
      <c r="BV789" s="13" t="n">
        <v>0.052883</v>
      </c>
      <c r="BW789" s="13" t="n">
        <v>0.047454</v>
      </c>
      <c r="BX789" s="13" t="n">
        <v>-0.082033</v>
      </c>
      <c r="BY789" s="13" t="n">
        <v>0.087217</v>
      </c>
      <c r="BZ789" s="13" t="n">
        <v>-0.01317</v>
      </c>
      <c r="CA789" s="13" t="n">
        <v>0.081256</v>
      </c>
      <c r="CB789" s="13" t="n">
        <v>0.01129</v>
      </c>
      <c r="CC789" s="13" t="n">
        <v>0.054991</v>
      </c>
      <c r="CD789" s="13" t="n">
        <v>0.072447</v>
      </c>
      <c r="CE789" s="13" t="n">
        <v>0.023838</v>
      </c>
      <c r="CF789" s="13" t="n">
        <v>-0.008326</v>
      </c>
      <c r="CG789" s="13" t="n">
        <v>-0.05542</v>
      </c>
      <c r="CH789" s="13" t="n">
        <v>-0.009954</v>
      </c>
      <c r="CI789" s="13" t="n">
        <v>0.098907</v>
      </c>
      <c r="CJ789" s="13" t="n">
        <v>0.037524</v>
      </c>
      <c r="CK789" s="13" t="n">
        <v>0.022668</v>
      </c>
      <c r="CL789" s="13" t="n">
        <v>0.060191</v>
      </c>
      <c r="CM789" s="13" t="n">
        <v>0.016533</v>
      </c>
      <c r="CN789" s="13" t="n">
        <v>-0.040193</v>
      </c>
      <c r="CO789" s="13" t="n">
        <v>0.059598</v>
      </c>
      <c r="CP789" s="13" t="n">
        <v>0.061092</v>
      </c>
      <c r="CQ789" s="13" t="n">
        <v>-0.008513</v>
      </c>
      <c r="CR789" s="13" t="n">
        <v>0.021543</v>
      </c>
      <c r="CS789" s="13" t="n">
        <v>0.024194</v>
      </c>
      <c r="CT789" s="13" t="n">
        <v>-0.007924</v>
      </c>
      <c r="CU789" s="13" t="n">
        <v>0.063182</v>
      </c>
      <c r="CV789" s="13" t="n">
        <v>0.003266</v>
      </c>
      <c r="CW789" s="13" t="n">
        <v>0.014885</v>
      </c>
      <c r="CX789" s="13" t="n">
        <v>-0.031109</v>
      </c>
      <c r="CY789" s="13" t="n">
        <v>-0.076633</v>
      </c>
      <c r="DV789" s="13" t="n">
        <v>-0.105932</v>
      </c>
      <c r="DW789" s="13" t="n">
        <v>-0.028087</v>
      </c>
      <c r="DX789" s="13" t="n">
        <v>0.024591</v>
      </c>
      <c r="DY789" s="13" t="n">
        <v>-0.102794</v>
      </c>
      <c r="DZ789" s="13" t="n">
        <v>-0.042047</v>
      </c>
      <c r="EA789" s="13" t="n">
        <v>-0.081421</v>
      </c>
      <c r="EB789" s="13" t="n">
        <v>0.115932</v>
      </c>
      <c r="EC789" s="13" t="n">
        <v>-0.040409</v>
      </c>
      <c r="ED789" s="13" t="n">
        <v>-0.09131</v>
      </c>
      <c r="EE789" s="13" t="n">
        <v>0.077555</v>
      </c>
      <c r="EF789" s="13" t="n">
        <v>0.068696</v>
      </c>
      <c r="EG789" s="13" t="n">
        <v>-0.064949</v>
      </c>
      <c r="EH789" s="13" t="n">
        <v>0.083649</v>
      </c>
      <c r="EI789" s="13" t="n">
        <v>-0.013406</v>
      </c>
      <c r="EJ789" s="13" t="n">
        <v>0.044705</v>
      </c>
      <c r="EK789" s="13" t="n">
        <v>-0.010179</v>
      </c>
      <c r="EL789" s="13" t="n">
        <v>0.017315</v>
      </c>
      <c r="EM789" s="13" t="n">
        <v>0.073915</v>
      </c>
      <c r="EN789" s="13" t="n">
        <v>0.027187</v>
      </c>
      <c r="EO789" s="13" t="n">
        <v>-0.023523</v>
      </c>
      <c r="EP789" s="13" t="n">
        <v>-0.051409</v>
      </c>
      <c r="EQ789" s="13" t="n">
        <v>-0.03327</v>
      </c>
      <c r="ER789" s="13" t="n">
        <v>0.105435</v>
      </c>
      <c r="ES789" s="13" t="n">
        <v>0.064066</v>
      </c>
      <c r="ET789" s="13" t="n">
        <v>0.005583</v>
      </c>
      <c r="EU789" s="13" t="n">
        <v>0.053753</v>
      </c>
      <c r="EV789" s="13" t="n">
        <v>0.021634</v>
      </c>
      <c r="EW789" s="13" t="n">
        <v>-0.048148</v>
      </c>
      <c r="EX789" s="13" t="n">
        <v>0.010258</v>
      </c>
      <c r="EY789" s="13" t="n">
        <v>0.019325</v>
      </c>
      <c r="EZ789" s="13" t="n">
        <v>0.000127</v>
      </c>
      <c r="FA789" s="13" t="n">
        <v>0.029717</v>
      </c>
      <c r="FB789" s="13" t="n">
        <v>0.023121</v>
      </c>
      <c r="FC789" s="13" t="n">
        <v>-0.009897</v>
      </c>
      <c r="FD789" s="13" t="n">
        <v>0.082276</v>
      </c>
      <c r="FE789" s="13" t="n">
        <v>-0.042846</v>
      </c>
      <c r="FF789" s="13" t="n">
        <v>0.045785</v>
      </c>
      <c r="FG789" s="13" t="n">
        <v>-0.023907</v>
      </c>
      <c r="FH789" s="13" t="n">
        <v>-0.062674</v>
      </c>
    </row>
    <row r="790" customFormat="false" ht="15" hidden="false" customHeight="false" outlineLevel="0" collapsed="false">
      <c r="B790" s="8" t="str">
        <f aca="false">Deals!B790</f>
        <v>Xometry, Inc.</v>
      </c>
      <c r="C790" s="12" t="n">
        <v>1</v>
      </c>
      <c r="D790" s="13" t="n">
        <v>0.006829</v>
      </c>
      <c r="E790" s="13" t="n">
        <v>-0.052132</v>
      </c>
      <c r="F790" s="13" t="n">
        <v>-0.24862</v>
      </c>
      <c r="G790" s="13" t="n">
        <v>-0.106939</v>
      </c>
      <c r="H790" s="13" t="n">
        <v>0.036258</v>
      </c>
      <c r="I790" s="13" t="n">
        <v>-0.002352</v>
      </c>
      <c r="J790" s="13" t="n">
        <v>0.119953</v>
      </c>
      <c r="K790" s="13" t="n">
        <v>0.289737</v>
      </c>
      <c r="L790" s="13" t="n">
        <v>0.158743</v>
      </c>
      <c r="M790" s="13" t="n">
        <v>0.057581</v>
      </c>
      <c r="N790" s="13" t="n">
        <v>-0.29687</v>
      </c>
      <c r="O790" s="13" t="n">
        <v>-0.236798</v>
      </c>
      <c r="P790" s="13" t="n">
        <v>0.086565</v>
      </c>
      <c r="Q790" s="13" t="n">
        <v>-0.131639</v>
      </c>
      <c r="R790" s="13" t="n">
        <v>-0.507728</v>
      </c>
      <c r="S790" s="13" t="n">
        <v>-0.072144</v>
      </c>
      <c r="T790" s="13" t="n">
        <v>0.317495</v>
      </c>
      <c r="U790" s="13" t="n">
        <v>0.157377</v>
      </c>
      <c r="V790" s="13" t="n">
        <v>-0.01983</v>
      </c>
      <c r="W790" s="13" t="n">
        <v>-0.08237</v>
      </c>
      <c r="X790" s="13" t="n">
        <v>-0.108661</v>
      </c>
      <c r="Y790" s="13" t="n">
        <v>-0.14311</v>
      </c>
      <c r="Z790" s="13" t="n">
        <v>0.682474</v>
      </c>
      <c r="AA790" s="13" t="n">
        <v>0.466912</v>
      </c>
      <c r="AB790" s="13" t="n">
        <v>-0.103871</v>
      </c>
      <c r="AC790" s="13" t="n">
        <v>-0.392169</v>
      </c>
      <c r="AD790" s="13" t="n">
        <v>-0.136503</v>
      </c>
      <c r="AE790" s="13" t="n">
        <v>0.058022</v>
      </c>
      <c r="AF790" s="13" t="n">
        <v>-0.141578</v>
      </c>
      <c r="AG790" s="13" t="n">
        <v>-0.246415</v>
      </c>
      <c r="AH790" s="13" t="n">
        <v>0.265571</v>
      </c>
      <c r="AI790" s="13" t="n">
        <v>0.342447</v>
      </c>
      <c r="AJ790" s="13" t="n">
        <v>-0.064664</v>
      </c>
      <c r="AK790" s="13" t="n">
        <v>0.071312</v>
      </c>
      <c r="AL790" s="13" t="n">
        <v>0.577744</v>
      </c>
      <c r="AM790" s="13" t="n">
        <v>0.373913</v>
      </c>
      <c r="AN790" s="13" t="n">
        <v>-0.221519</v>
      </c>
      <c r="AO790" s="13" t="n">
        <v>-0.177356</v>
      </c>
      <c r="AP790" s="13" t="n">
        <v>-0.087848</v>
      </c>
      <c r="BM790" s="13" t="n">
        <v>-0.163775</v>
      </c>
      <c r="BN790" s="13" t="n">
        <v>-0.001611</v>
      </c>
      <c r="BO790" s="13" t="n">
        <v>0.012199</v>
      </c>
      <c r="BP790" s="13" t="n">
        <v>-0.180685</v>
      </c>
      <c r="BQ790" s="13" t="n">
        <v>-0.032766</v>
      </c>
      <c r="BR790" s="13" t="n">
        <v>-0.019338</v>
      </c>
      <c r="BS790" s="13" t="n">
        <v>0.128546</v>
      </c>
      <c r="BT790" s="13" t="n">
        <v>0.036743</v>
      </c>
      <c r="BU790" s="13" t="n">
        <v>-0.088022</v>
      </c>
      <c r="BV790" s="13" t="n">
        <v>0.076143</v>
      </c>
      <c r="BW790" s="13" t="n">
        <v>-0.002315</v>
      </c>
      <c r="BX790" s="13" t="n">
        <v>-0.050589</v>
      </c>
      <c r="BY790" s="13" t="n">
        <v>0.141421</v>
      </c>
      <c r="BZ790" s="13" t="n">
        <v>-0.040665</v>
      </c>
      <c r="CA790" s="13" t="n">
        <v>-0.034632</v>
      </c>
      <c r="CB790" s="13" t="n">
        <v>-0.027967</v>
      </c>
      <c r="CC790" s="13" t="n">
        <v>0.012513</v>
      </c>
      <c r="CD790" s="13" t="n">
        <v>0.070349</v>
      </c>
      <c r="CE790" s="13" t="n">
        <v>0.041532</v>
      </c>
      <c r="CF790" s="13" t="n">
        <v>-0.071954</v>
      </c>
      <c r="CG790" s="13" t="n">
        <v>-0.091371</v>
      </c>
      <c r="CH790" s="13" t="n">
        <v>-0.101457</v>
      </c>
      <c r="CI790" s="13" t="n">
        <v>0.108746</v>
      </c>
      <c r="CJ790" s="13" t="n">
        <v>0.122171</v>
      </c>
      <c r="CK790" s="13" t="n">
        <v>-0.039346</v>
      </c>
      <c r="CL790" s="13" t="n">
        <v>0.094637</v>
      </c>
      <c r="CM790" s="13" t="n">
        <v>0.003944</v>
      </c>
      <c r="CN790" s="13" t="n">
        <v>-0.069152</v>
      </c>
      <c r="CO790" s="13" t="n">
        <v>0.019278</v>
      </c>
      <c r="CP790" s="13" t="n">
        <v>-0.016837</v>
      </c>
      <c r="CQ790" s="13" t="n">
        <v>0.075097</v>
      </c>
      <c r="CR790" s="13" t="n">
        <v>0.006764</v>
      </c>
      <c r="CS790" s="13" t="n">
        <v>0.000931</v>
      </c>
      <c r="CT790" s="13" t="n">
        <v>-0.008068</v>
      </c>
      <c r="CU790" s="13" t="n">
        <v>0.14058</v>
      </c>
      <c r="CV790" s="13" t="n">
        <v>-0.041389</v>
      </c>
      <c r="CW790" s="13" t="n">
        <v>0.005532</v>
      </c>
      <c r="CX790" s="13" t="n">
        <v>-0.084494</v>
      </c>
      <c r="CY790" s="13" t="n">
        <v>-0.082801</v>
      </c>
      <c r="DV790" s="13" t="n">
        <v>-0.173369</v>
      </c>
      <c r="DW790" s="13" t="n">
        <v>-0.012789</v>
      </c>
      <c r="DX790" s="13" t="n">
        <v>0.018464</v>
      </c>
      <c r="DY790" s="13" t="n">
        <v>-0.198696</v>
      </c>
      <c r="DZ790" s="13" t="n">
        <v>-0.057167</v>
      </c>
      <c r="EA790" s="13" t="n">
        <v>-0.02625</v>
      </c>
      <c r="EB790" s="13" t="n">
        <v>0.129928</v>
      </c>
      <c r="EC790" s="13" t="n">
        <v>0.030138</v>
      </c>
      <c r="ED790" s="13" t="n">
        <v>-0.081445</v>
      </c>
      <c r="EE790" s="13" t="n">
        <v>0.087294</v>
      </c>
      <c r="EF790" s="13" t="n">
        <v>-0.006501</v>
      </c>
      <c r="EG790" s="13" t="n">
        <v>-0.051629</v>
      </c>
      <c r="EH790" s="13" t="n">
        <v>0.164361</v>
      </c>
      <c r="EI790" s="13" t="n">
        <v>-0.049102</v>
      </c>
      <c r="EJ790" s="13" t="n">
        <v>-0.042333</v>
      </c>
      <c r="EK790" s="13" t="n">
        <v>-0.043651</v>
      </c>
      <c r="EL790" s="13" t="n">
        <v>0.027983</v>
      </c>
      <c r="EM790" s="13" t="n">
        <v>0.075292</v>
      </c>
      <c r="EN790" s="13" t="n">
        <v>0.041174</v>
      </c>
      <c r="EO790" s="13" t="n">
        <v>-0.071456</v>
      </c>
      <c r="EP790" s="13" t="n">
        <v>-0.098155</v>
      </c>
      <c r="EQ790" s="13" t="n">
        <v>-0.110132</v>
      </c>
      <c r="ER790" s="13" t="n">
        <v>0.107279</v>
      </c>
      <c r="ES790" s="13" t="n">
        <v>0.142226</v>
      </c>
      <c r="ET790" s="13" t="n">
        <v>-0.046726</v>
      </c>
      <c r="EU790" s="13" t="n">
        <v>0.099012</v>
      </c>
      <c r="EV790" s="13" t="n">
        <v>-0.006566</v>
      </c>
      <c r="EW790" s="13" t="n">
        <v>-0.088553</v>
      </c>
      <c r="EX790" s="13" t="n">
        <v>0.04379</v>
      </c>
      <c r="EY790" s="13" t="n">
        <v>-0.01381</v>
      </c>
      <c r="EZ790" s="13" t="n">
        <v>0.076992</v>
      </c>
      <c r="FA790" s="13" t="n">
        <v>-0.007169</v>
      </c>
      <c r="FB790" s="13" t="n">
        <v>-0.005011</v>
      </c>
      <c r="FC790" s="13" t="n">
        <v>-0.001446</v>
      </c>
      <c r="FD790" s="13" t="n">
        <v>0.13118</v>
      </c>
      <c r="FE790" s="13" t="n">
        <v>-0.044324</v>
      </c>
      <c r="FF790" s="13" t="n">
        <v>0.027517</v>
      </c>
      <c r="FG790" s="13" t="n">
        <v>-0.087576</v>
      </c>
      <c r="FH790" s="13" t="n">
        <v>-0.080425</v>
      </c>
    </row>
    <row r="791" customFormat="false" ht="15" hidden="false" customHeight="false" outlineLevel="0" collapsed="false">
      <c r="B791" s="8" t="str">
        <f aca="false">Deals!B791</f>
        <v>Concentrix Corporation</v>
      </c>
      <c r="C791" s="12" t="n">
        <v>1</v>
      </c>
      <c r="D791" s="13" t="n">
        <v>0.126638</v>
      </c>
      <c r="E791" s="13" t="n">
        <v>-0.005473</v>
      </c>
      <c r="F791" s="13" t="n">
        <v>-0.166742</v>
      </c>
      <c r="G791" s="13" t="n">
        <v>-0.053014</v>
      </c>
      <c r="H791" s="13" t="n">
        <v>-0.016447</v>
      </c>
      <c r="I791" s="13" t="n">
        <v>-0.124282</v>
      </c>
      <c r="J791" s="13" t="n">
        <v>-0.012017</v>
      </c>
      <c r="K791" s="13" t="n">
        <v>-0.059659</v>
      </c>
      <c r="L791" s="13" t="n">
        <v>-0.112498</v>
      </c>
      <c r="M791" s="13" t="n">
        <v>0.09742</v>
      </c>
      <c r="N791" s="13" t="n">
        <v>0.001227</v>
      </c>
      <c r="O791" s="13" t="n">
        <v>0.088086</v>
      </c>
      <c r="P791" s="13" t="n">
        <v>0.067025</v>
      </c>
      <c r="Q791" s="13" t="n">
        <v>-0.035047</v>
      </c>
      <c r="R791" s="13" t="n">
        <v>-0.111736</v>
      </c>
      <c r="S791" s="13" t="n">
        <v>-0.203743</v>
      </c>
      <c r="T791" s="13" t="n">
        <v>-0.091286</v>
      </c>
      <c r="U791" s="13" t="n">
        <v>-0.079247</v>
      </c>
      <c r="V791" s="13" t="n">
        <v>0.034241</v>
      </c>
      <c r="W791" s="13" t="n">
        <v>-0.040966</v>
      </c>
      <c r="X791" s="13" t="n">
        <v>0.003507</v>
      </c>
      <c r="Y791" s="13" t="n">
        <v>-0.044901</v>
      </c>
      <c r="Z791" s="13" t="n">
        <v>0.233303</v>
      </c>
      <c r="AA791" s="13" t="n">
        <v>0.044898</v>
      </c>
      <c r="AB791" s="13" t="n">
        <v>-0.095102</v>
      </c>
      <c r="AC791" s="13" t="n">
        <v>-0.181355</v>
      </c>
      <c r="AD791" s="13" t="n">
        <v>-0.08599</v>
      </c>
      <c r="AE791" s="13" t="n">
        <v>-0.169843</v>
      </c>
      <c r="AF791" s="13" t="n">
        <v>0.121822</v>
      </c>
      <c r="AG791" s="13" t="n">
        <v>0.031795</v>
      </c>
      <c r="AH791" s="13" t="n">
        <v>0.118884</v>
      </c>
      <c r="AI791" s="13" t="n">
        <v>0.067092</v>
      </c>
      <c r="AJ791" s="13" t="n">
        <v>-0.318756</v>
      </c>
      <c r="AK791" s="13" t="n">
        <v>-0.164044</v>
      </c>
      <c r="AL791" s="13" t="n">
        <v>0.057398</v>
      </c>
      <c r="AM791" s="13" t="n">
        <v>-0.037375</v>
      </c>
      <c r="AN791" s="13" t="n">
        <v>0.215917</v>
      </c>
      <c r="AO791" s="13" t="n">
        <v>-0.13619</v>
      </c>
      <c r="AP791" s="13" t="n">
        <v>0.232064</v>
      </c>
      <c r="BM791" s="13" t="n">
        <v>-0.071201</v>
      </c>
      <c r="BN791" s="13" t="n">
        <v>0.004318</v>
      </c>
      <c r="BO791" s="13" t="n">
        <v>0.011975</v>
      </c>
      <c r="BP791" s="13" t="n">
        <v>-0.07864</v>
      </c>
      <c r="BQ791" s="13" t="n">
        <v>0.01079</v>
      </c>
      <c r="BR791" s="13" t="n">
        <v>-0.09489</v>
      </c>
      <c r="BS791" s="13" t="n">
        <v>0.108125</v>
      </c>
      <c r="BT791" s="13" t="n">
        <v>-0.032816</v>
      </c>
      <c r="BU791" s="13" t="n">
        <v>-0.097124</v>
      </c>
      <c r="BV791" s="13" t="n">
        <v>0.079647</v>
      </c>
      <c r="BW791" s="13" t="n">
        <v>0.052705</v>
      </c>
      <c r="BX791" s="13" t="n">
        <v>-0.052121</v>
      </c>
      <c r="BY791" s="13" t="n">
        <v>0.096082</v>
      </c>
      <c r="BZ791" s="13" t="n">
        <v>-0.022839</v>
      </c>
      <c r="CA791" s="13" t="n">
        <v>-0.004812</v>
      </c>
      <c r="CB791" s="13" t="n">
        <v>-0.021756</v>
      </c>
      <c r="CC791" s="13" t="n">
        <v>-0.020714</v>
      </c>
      <c r="CD791" s="13" t="n">
        <v>0.092361</v>
      </c>
      <c r="CE791" s="13" t="n">
        <v>0.043147</v>
      </c>
      <c r="CF791" s="13" t="n">
        <v>-0.023688</v>
      </c>
      <c r="CG791" s="13" t="n">
        <v>-0.045895</v>
      </c>
      <c r="CH791" s="13" t="n">
        <v>-0.058615</v>
      </c>
      <c r="CI791" s="13" t="n">
        <v>0.090922</v>
      </c>
      <c r="CJ791" s="13" t="n">
        <v>0.077786</v>
      </c>
      <c r="CK791" s="13" t="n">
        <v>-0.000187</v>
      </c>
      <c r="CL791" s="13" t="n">
        <v>0.080568</v>
      </c>
      <c r="CM791" s="13" t="n">
        <v>0.046856</v>
      </c>
      <c r="CN791" s="13" t="n">
        <v>-0.06426</v>
      </c>
      <c r="CO791" s="13" t="n">
        <v>0.021786</v>
      </c>
      <c r="CP791" s="13" t="n">
        <v>-0.017629</v>
      </c>
      <c r="CQ791" s="13" t="n">
        <v>0.072788</v>
      </c>
      <c r="CR791" s="13" t="n">
        <v>0.020632</v>
      </c>
      <c r="CS791" s="13" t="n">
        <v>0.02273</v>
      </c>
      <c r="CT791" s="13" t="n">
        <v>-0.019377</v>
      </c>
      <c r="CU791" s="13" t="n">
        <v>0.069756</v>
      </c>
      <c r="CV791" s="13" t="n">
        <v>-0.071455</v>
      </c>
      <c r="CW791" s="13" t="n">
        <v>0.043838</v>
      </c>
      <c r="CX791" s="13" t="n">
        <v>-0.068613</v>
      </c>
      <c r="CY791" s="13" t="n">
        <v>-0.056898</v>
      </c>
      <c r="DV791" s="13" t="n">
        <v>-0.066878</v>
      </c>
      <c r="DW791" s="13" t="n">
        <v>0.009682</v>
      </c>
      <c r="DX791" s="13" t="n">
        <v>0.003909</v>
      </c>
      <c r="DY791" s="13" t="n">
        <v>-0.078286</v>
      </c>
      <c r="DZ791" s="13" t="n">
        <v>-0.002641</v>
      </c>
      <c r="EA791" s="13" t="n">
        <v>-0.100149</v>
      </c>
      <c r="EB791" s="13" t="n">
        <v>0.112838</v>
      </c>
      <c r="EC791" s="13" t="n">
        <v>-0.035444</v>
      </c>
      <c r="ED791" s="13" t="n">
        <v>-0.097565</v>
      </c>
      <c r="EE791" s="13" t="n">
        <v>0.086619</v>
      </c>
      <c r="EF791" s="13" t="n">
        <v>0.046762</v>
      </c>
      <c r="EG791" s="13" t="n">
        <v>-0.052223</v>
      </c>
      <c r="EH791" s="13" t="n">
        <v>0.109059</v>
      </c>
      <c r="EI791" s="13" t="n">
        <v>-0.020578</v>
      </c>
      <c r="EJ791" s="13" t="n">
        <v>-0.00811</v>
      </c>
      <c r="EK791" s="13" t="n">
        <v>-0.020214</v>
      </c>
      <c r="EL791" s="13" t="n">
        <v>-0.019514</v>
      </c>
      <c r="EM791" s="13" t="n">
        <v>0.096463</v>
      </c>
      <c r="EN791" s="13" t="n">
        <v>0.043151</v>
      </c>
      <c r="EO791" s="13" t="n">
        <v>-0.018811</v>
      </c>
      <c r="EP791" s="13" t="n">
        <v>-0.050759</v>
      </c>
      <c r="EQ791" s="13" t="n">
        <v>-0.061461</v>
      </c>
      <c r="ER791" s="13" t="n">
        <v>0.094023</v>
      </c>
      <c r="ES791" s="13" t="n">
        <v>0.08574</v>
      </c>
      <c r="ET791" s="13" t="n">
        <v>-0.008521</v>
      </c>
      <c r="EU791" s="13" t="n">
        <v>0.06608</v>
      </c>
      <c r="EV791" s="13" t="n">
        <v>0.040152</v>
      </c>
      <c r="EW791" s="13" t="n">
        <v>-0.066904</v>
      </c>
      <c r="EX791" s="13" t="n">
        <v>0.025327</v>
      </c>
      <c r="EY791" s="13" t="n">
        <v>-0.016463</v>
      </c>
      <c r="EZ791" s="13" t="n">
        <v>0.069979</v>
      </c>
      <c r="FA791" s="13" t="n">
        <v>0.025021</v>
      </c>
      <c r="FB791" s="13" t="n">
        <v>0.025244</v>
      </c>
      <c r="FC791" s="13" t="n">
        <v>-0.020004</v>
      </c>
      <c r="FD791" s="13" t="n">
        <v>0.076652</v>
      </c>
      <c r="FE791" s="13" t="n">
        <v>-0.067235</v>
      </c>
      <c r="FF791" s="13" t="n">
        <v>0.046952</v>
      </c>
      <c r="FG791" s="13" t="n">
        <v>-0.067453</v>
      </c>
      <c r="FH791" s="13" t="n">
        <v>-0.058782</v>
      </c>
    </row>
    <row r="792" customFormat="false" ht="15" hidden="false" customHeight="false" outlineLevel="0" collapsed="false">
      <c r="B792" s="8" t="str">
        <f aca="false">Deals!B792</f>
        <v>Aveanna Healthcare Holdings Inc.</v>
      </c>
      <c r="C792" s="12" t="n">
        <v>1</v>
      </c>
      <c r="D792" s="13" t="n">
        <v>-0.258108</v>
      </c>
      <c r="E792" s="13" t="n">
        <v>-0.043716</v>
      </c>
      <c r="F792" s="13" t="n">
        <v>-0.350476</v>
      </c>
      <c r="G792" s="13" t="n">
        <v>-0.143695</v>
      </c>
      <c r="H792" s="13" t="n">
        <v>0.054795</v>
      </c>
      <c r="I792" s="13" t="n">
        <v>-0.266234</v>
      </c>
      <c r="J792" s="13" t="n">
        <v>-0.061947</v>
      </c>
      <c r="K792" s="13" t="n">
        <v>-0.141509</v>
      </c>
      <c r="L792" s="13" t="n">
        <v>-0.175824</v>
      </c>
      <c r="M792" s="13" t="n">
        <v>-0.073333</v>
      </c>
      <c r="N792" s="13" t="n">
        <v>-0.511871</v>
      </c>
      <c r="O792" s="13" t="n">
        <v>0.149595</v>
      </c>
      <c r="P792" s="13" t="n">
        <v>0.564103</v>
      </c>
      <c r="Q792" s="13" t="n">
        <v>0</v>
      </c>
      <c r="R792" s="13" t="n">
        <v>-0.147541</v>
      </c>
      <c r="S792" s="13" t="n">
        <v>0.182692</v>
      </c>
      <c r="T792" s="13" t="n">
        <v>-0.04065</v>
      </c>
      <c r="U792" s="13" t="n">
        <v>0.432203</v>
      </c>
      <c r="V792" s="13" t="n">
        <v>0.023669</v>
      </c>
      <c r="W792" s="13" t="n">
        <v>-0.16763</v>
      </c>
      <c r="X792" s="13" t="n">
        <v>-0.173611</v>
      </c>
      <c r="Y792" s="13" t="n">
        <v>0.159664</v>
      </c>
      <c r="Z792" s="13" t="n">
        <v>0.978261</v>
      </c>
      <c r="AA792" s="13" t="n">
        <v>-0.018315</v>
      </c>
      <c r="AB792" s="13" t="n">
        <v>-0.141791</v>
      </c>
      <c r="AC792" s="13" t="n">
        <v>0.030435</v>
      </c>
      <c r="AD792" s="13" t="n">
        <v>0.050633</v>
      </c>
      <c r="AE792" s="13" t="n">
        <v>-0.096386</v>
      </c>
      <c r="AF792" s="13" t="n">
        <v>0.16</v>
      </c>
      <c r="AG792" s="13" t="n">
        <v>0.057471</v>
      </c>
      <c r="AH792" s="13" t="n">
        <v>0.525362</v>
      </c>
      <c r="AI792" s="13" t="n">
        <v>0.342043</v>
      </c>
      <c r="AJ792" s="13" t="n">
        <v>-0.079646</v>
      </c>
      <c r="AK792" s="13" t="n">
        <v>-0.105769</v>
      </c>
      <c r="AL792" s="13" t="n">
        <v>0.249462</v>
      </c>
      <c r="AM792" s="13" t="n">
        <v>-0.213425</v>
      </c>
      <c r="AN792" s="13" t="n">
        <v>0.006565</v>
      </c>
      <c r="AO792" s="13" t="n">
        <v>-0.073913</v>
      </c>
      <c r="AP792" s="13" t="n">
        <v>0.2723</v>
      </c>
      <c r="BM792" s="13" t="n">
        <v>-0.116597</v>
      </c>
      <c r="BN792" s="13" t="n">
        <v>0.020508</v>
      </c>
      <c r="BO792" s="13" t="n">
        <v>0.022185</v>
      </c>
      <c r="BP792" s="13" t="n">
        <v>-0.119564</v>
      </c>
      <c r="BQ792" s="13" t="n">
        <v>-0.028738</v>
      </c>
      <c r="BR792" s="13" t="n">
        <v>-0.063921</v>
      </c>
      <c r="BS792" s="13" t="n">
        <v>0.135102</v>
      </c>
      <c r="BT792" s="13" t="n">
        <v>-0.007929</v>
      </c>
      <c r="BU792" s="13" t="n">
        <v>-0.088004</v>
      </c>
      <c r="BV792" s="13" t="n">
        <v>0.092762</v>
      </c>
      <c r="BW792" s="13" t="n">
        <v>-0.018141</v>
      </c>
      <c r="BX792" s="13" t="n">
        <v>-0.073757</v>
      </c>
      <c r="BY792" s="13" t="n">
        <v>0.160132</v>
      </c>
      <c r="BZ792" s="13" t="n">
        <v>-0.029084</v>
      </c>
      <c r="CA792" s="13" t="n">
        <v>-0.030294</v>
      </c>
      <c r="CB792" s="13" t="n">
        <v>0.000974</v>
      </c>
      <c r="CC792" s="13" t="n">
        <v>0.034374</v>
      </c>
      <c r="CD792" s="13" t="n">
        <v>0.071376</v>
      </c>
      <c r="CE792" s="13" t="n">
        <v>0.055658</v>
      </c>
      <c r="CF792" s="13" t="n">
        <v>-0.070227</v>
      </c>
      <c r="CG792" s="13" t="n">
        <v>-0.055895</v>
      </c>
      <c r="CH792" s="13" t="n">
        <v>-0.076043</v>
      </c>
      <c r="CI792" s="13" t="n">
        <v>0.090818</v>
      </c>
      <c r="CJ792" s="13" t="n">
        <v>0.141331</v>
      </c>
      <c r="CK792" s="13" t="n">
        <v>-0.03884</v>
      </c>
      <c r="CL792" s="13" t="n">
        <v>0.062772</v>
      </c>
      <c r="CM792" s="13" t="n">
        <v>0.020685</v>
      </c>
      <c r="CN792" s="13" t="n">
        <v>-0.08132</v>
      </c>
      <c r="CO792" s="13" t="n">
        <v>0.03247</v>
      </c>
      <c r="CP792" s="13" t="n">
        <v>-0.016085</v>
      </c>
      <c r="CQ792" s="13" t="n">
        <v>0.096359</v>
      </c>
      <c r="CR792" s="13" t="n">
        <v>0.002008</v>
      </c>
      <c r="CS792" s="13" t="n">
        <v>0.012156</v>
      </c>
      <c r="CT792" s="13" t="n">
        <v>-0.00881</v>
      </c>
      <c r="CU792" s="13" t="n">
        <v>0.132864</v>
      </c>
      <c r="CV792" s="13" t="n">
        <v>-0.092084</v>
      </c>
      <c r="CW792" s="13" t="n">
        <v>0.027376</v>
      </c>
      <c r="CX792" s="13" t="n">
        <v>-0.087184</v>
      </c>
      <c r="CY792" s="13" t="n">
        <v>-0.07152</v>
      </c>
      <c r="DV792" s="13" t="n">
        <v>-0.122474</v>
      </c>
      <c r="DW792" s="13" t="n">
        <v>0.004163</v>
      </c>
      <c r="DX792" s="13" t="n">
        <v>0.029007</v>
      </c>
      <c r="DY792" s="13" t="n">
        <v>-0.150847</v>
      </c>
      <c r="DZ792" s="13" t="n">
        <v>-0.038851</v>
      </c>
      <c r="EA792" s="13" t="n">
        <v>-0.043457</v>
      </c>
      <c r="EB792" s="13" t="n">
        <v>0.133239</v>
      </c>
      <c r="EC792" s="13" t="n">
        <v>0.00337</v>
      </c>
      <c r="ED792" s="13" t="n">
        <v>-0.088268</v>
      </c>
      <c r="EE792" s="13" t="n">
        <v>0.09263</v>
      </c>
      <c r="EF792" s="13" t="n">
        <v>-0.008961</v>
      </c>
      <c r="EG792" s="13" t="n">
        <v>-0.073196</v>
      </c>
      <c r="EH792" s="13" t="n">
        <v>0.179925</v>
      </c>
      <c r="EI792" s="13" t="n">
        <v>-0.037455</v>
      </c>
      <c r="EJ792" s="13" t="n">
        <v>-0.045087</v>
      </c>
      <c r="EK792" s="13" t="n">
        <v>-0.007067</v>
      </c>
      <c r="EL792" s="13" t="n">
        <v>0.026671</v>
      </c>
      <c r="EM792" s="13" t="n">
        <v>0.081708</v>
      </c>
      <c r="EN792" s="13" t="n">
        <v>0.048745</v>
      </c>
      <c r="EO792" s="13" t="n">
        <v>-0.067184</v>
      </c>
      <c r="EP792" s="13" t="n">
        <v>-0.056578</v>
      </c>
      <c r="EQ792" s="13" t="n">
        <v>-0.086289</v>
      </c>
      <c r="ER792" s="13" t="n">
        <v>0.096397</v>
      </c>
      <c r="ES792" s="13" t="n">
        <v>0.143956</v>
      </c>
      <c r="ET792" s="13" t="n">
        <v>-0.055801</v>
      </c>
      <c r="EU792" s="13" t="n">
        <v>0.059786</v>
      </c>
      <c r="EV792" s="13" t="n">
        <v>0.003677</v>
      </c>
      <c r="EW792" s="13" t="n">
        <v>-0.079926</v>
      </c>
      <c r="EX792" s="13" t="n">
        <v>0.024106</v>
      </c>
      <c r="EY792" s="13" t="n">
        <v>-0.027662</v>
      </c>
      <c r="EZ792" s="13" t="n">
        <v>0.104449</v>
      </c>
      <c r="FA792" s="13" t="n">
        <v>-0.005668</v>
      </c>
      <c r="FB792" s="13" t="n">
        <v>0.005186</v>
      </c>
      <c r="FC792" s="13" t="n">
        <v>-0.005121</v>
      </c>
      <c r="FD792" s="13" t="n">
        <v>0.118651</v>
      </c>
      <c r="FE792" s="13" t="n">
        <v>-0.083389</v>
      </c>
      <c r="FF792" s="13" t="n">
        <v>0.025358</v>
      </c>
      <c r="FG792" s="13" t="n">
        <v>-0.082682</v>
      </c>
      <c r="FH792" s="13" t="n">
        <v>-0.0774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7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1" min="11" style="0" width="11"/>
    <col collapsed="false" customWidth="true" hidden="false" outlineLevel="0" max="15" min="12" style="0" width="12"/>
    <col collapsed="false" customWidth="true" hidden="false" outlineLevel="0" max="16" min="16" style="0" width="14"/>
  </cols>
  <sheetData>
    <row r="2" customFormat="false" ht="17.35" hidden="false" customHeight="false" outlineLevel="0" collapsed="false">
      <c r="B2" s="1" t="s">
        <v>6</v>
      </c>
    </row>
    <row r="3" customFormat="false" ht="15" hidden="false" customHeight="false" outlineLevel="0" collapsed="false">
      <c r="B3" s="2" t="s">
        <v>50</v>
      </c>
    </row>
    <row r="6" customFormat="false" ht="35.05" hidden="false" customHeight="false" outlineLevel="0" collapsed="false">
      <c r="B6" s="3" t="s">
        <v>45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4" t="s">
        <v>56</v>
      </c>
      <c r="I6" s="4" t="s">
        <v>57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  <c r="O6" s="4" t="s">
        <v>63</v>
      </c>
      <c r="P6" s="4" t="s">
        <v>64</v>
      </c>
      <c r="Q6" s="11" t="s">
        <v>65</v>
      </c>
      <c r="R6" s="11" t="s">
        <v>66</v>
      </c>
      <c r="S6" s="11" t="s">
        <v>67</v>
      </c>
    </row>
    <row r="7" customFormat="false" ht="15" hidden="false" customHeight="false" outlineLevel="0" collapsed="false">
      <c r="B7" s="12" t="s">
        <v>68</v>
      </c>
      <c r="C7" s="12" t="s">
        <v>69</v>
      </c>
      <c r="D7" s="14" t="n">
        <v>1104</v>
      </c>
      <c r="E7" s="15" t="n">
        <v>0.5448</v>
      </c>
      <c r="F7" s="12" t="s">
        <v>70</v>
      </c>
      <c r="G7" s="15" t="n">
        <v>0</v>
      </c>
      <c r="H7" s="12" t="n">
        <v>4</v>
      </c>
      <c r="I7" s="12" t="n">
        <v>0</v>
      </c>
      <c r="J7" s="12" t="n">
        <v>0</v>
      </c>
      <c r="K7" s="15" t="n">
        <v>-0.166145936264558</v>
      </c>
      <c r="L7" s="16" t="n">
        <f aca="true">IF(OR(Returns!$C7=0,COUNT(OFFSET(Returns!BM7,0,0,1,Inputs!$C$6))&lt;Inputs!$C$6),"n/a",EXP(SUMPRODUCT(LN(1+OFFSET(Returns!D7,0,0,1,Inputs!$C$6))))-IF(Inputs!$C$7=1,EXP(SUMPRODUCT(LN(1+OFFSET(Returns!BM7,0,0,1,Inputs!$C$6)))),EXP(SUMPRODUCT(LN(1+OFFSET(Returns!DV7,0,0,1,Inputs!$C$6))))))</f>
        <v>-0.495719968805772</v>
      </c>
      <c r="M7" s="17" t="n">
        <f aca="false">IF(AND(ISNUMBER(L7),E7&gt;=Inputs!$C$8,OR(Inputs!$C$9="All",F7=Inputs!$C$9),VALUE(LEFT(C7,4))&gt;=Inputs!$C$10,VALUE(LEFT(C7,4))&lt;=Inputs!$C$11),1,0)</f>
        <v>1</v>
      </c>
      <c r="N7" s="16" t="n">
        <f aca="false">IF(M7=1,L7,"")</f>
        <v>-0.495719968805772</v>
      </c>
      <c r="O7" s="15" t="n">
        <v>0.0770041879346755</v>
      </c>
      <c r="P7" s="15" t="n">
        <v>0.186823892193067</v>
      </c>
      <c r="Q7" s="18" t="n">
        <f aca="false">IF(AND(M7=1,F7="Cash"),L7,"")</f>
        <v>-0.495719968805772</v>
      </c>
      <c r="R7" s="18" t="str">
        <f aca="false">IF(AND(M7=1,F7="Mixed"),L7,"")</f>
        <v/>
      </c>
      <c r="S7" s="18" t="str">
        <f aca="false">IF(AND(M7=1,F7="Stock-heavy"),L7,"")</f>
        <v/>
      </c>
    </row>
    <row r="8" customFormat="false" ht="15" hidden="false" customHeight="false" outlineLevel="0" collapsed="false">
      <c r="B8" s="12" t="s">
        <v>71</v>
      </c>
      <c r="C8" s="12" t="s">
        <v>69</v>
      </c>
      <c r="D8" s="14" t="n">
        <v>239.9</v>
      </c>
      <c r="E8" s="15" t="n">
        <v>0.2108</v>
      </c>
      <c r="F8" s="12" t="s">
        <v>70</v>
      </c>
      <c r="G8" s="15" t="n">
        <v>0</v>
      </c>
      <c r="H8" s="12" t="n">
        <v>3</v>
      </c>
      <c r="I8" s="12" t="n">
        <v>0</v>
      </c>
      <c r="J8" s="12" t="n">
        <v>0</v>
      </c>
      <c r="K8" s="15" t="n">
        <v>-0.0950914309805254</v>
      </c>
      <c r="L8" s="16" t="n">
        <f aca="true">IF(OR(Returns!$C8=0,COUNT(OFFSET(Returns!BM8,0,0,1,Inputs!$C$6))&lt;Inputs!$C$6),"n/a",EXP(SUMPRODUCT(LN(1+OFFSET(Returns!D8,0,0,1,Inputs!$C$6))))-IF(Inputs!$C$7=1,EXP(SUMPRODUCT(LN(1+OFFSET(Returns!BM8,0,0,1,Inputs!$C$6)))),EXP(SUMPRODUCT(LN(1+OFFSET(Returns!DV8,0,0,1,Inputs!$C$6))))))</f>
        <v>0.10671773681655</v>
      </c>
      <c r="M8" s="17" t="n">
        <f aca="false">IF(AND(ISNUMBER(L8),E8&gt;=Inputs!$C$8,OR(Inputs!$C$9="All",F8=Inputs!$C$9),VALUE(LEFT(C8,4))&gt;=Inputs!$C$10,VALUE(LEFT(C8,4))&lt;=Inputs!$C$11),1,0)</f>
        <v>1</v>
      </c>
      <c r="N8" s="16" t="n">
        <f aca="false">IF(M8=1,L8,"")</f>
        <v>0.10671773681655</v>
      </c>
      <c r="O8" s="15" t="n">
        <v>0.0157345393381859</v>
      </c>
      <c r="P8" s="15" t="n">
        <v>0.0161997863608961</v>
      </c>
      <c r="Q8" s="18" t="n">
        <f aca="false">IF(AND(M8=1,F8="Cash"),L8,"")</f>
        <v>0.10671773681655</v>
      </c>
      <c r="R8" s="18" t="str">
        <f aca="false">IF(AND(M8=1,F8="Mixed"),L8,"")</f>
        <v/>
      </c>
      <c r="S8" s="18" t="str">
        <f aca="false">IF(AND(M8=1,F8="Stock-heavy"),L8,"")</f>
        <v/>
      </c>
    </row>
    <row r="9" customFormat="false" ht="15" hidden="false" customHeight="false" outlineLevel="0" collapsed="false">
      <c r="B9" s="12" t="s">
        <v>72</v>
      </c>
      <c r="C9" s="12" t="s">
        <v>69</v>
      </c>
      <c r="D9" s="14" t="n">
        <v>120.7</v>
      </c>
      <c r="E9" s="15" t="n">
        <v>0.1144</v>
      </c>
      <c r="F9" s="12" t="s">
        <v>70</v>
      </c>
      <c r="G9" s="15" t="n">
        <v>0</v>
      </c>
      <c r="H9" s="12" t="n">
        <v>1</v>
      </c>
      <c r="I9" s="12" t="n">
        <v>0</v>
      </c>
      <c r="J9" s="12" t="n">
        <v>0</v>
      </c>
      <c r="K9" s="15" t="n">
        <v>0.083512500060281</v>
      </c>
      <c r="L9" s="16" t="n">
        <f aca="true">IF(OR(Returns!$C9=0,COUNT(OFFSET(Returns!BM9,0,0,1,Inputs!$C$6))&lt;Inputs!$C$6),"n/a",EXP(SUMPRODUCT(LN(1+OFFSET(Returns!D9,0,0,1,Inputs!$C$6))))-IF(Inputs!$C$7=1,EXP(SUMPRODUCT(LN(1+OFFSET(Returns!BM9,0,0,1,Inputs!$C$6)))),EXP(SUMPRODUCT(LN(1+OFFSET(Returns!DV9,0,0,1,Inputs!$C$6))))))</f>
        <v>-0.479422502704796</v>
      </c>
      <c r="M9" s="17" t="n">
        <f aca="false">IF(AND(ISNUMBER(L9),E9&gt;=Inputs!$C$8,OR(Inputs!$C$9="All",F9=Inputs!$C$9),VALUE(LEFT(C9,4))&gt;=Inputs!$C$10,VALUE(LEFT(C9,4))&lt;=Inputs!$C$11),1,0)</f>
        <v>1</v>
      </c>
      <c r="N9" s="16" t="n">
        <f aca="false">IF(M9=1,L9,"")</f>
        <v>-0.479422502704796</v>
      </c>
      <c r="O9" s="15" t="s">
        <v>73</v>
      </c>
      <c r="P9" s="15" t="s">
        <v>73</v>
      </c>
      <c r="Q9" s="18" t="n">
        <f aca="false">IF(AND(M9=1,F9="Cash"),L9,"")</f>
        <v>-0.479422502704796</v>
      </c>
      <c r="R9" s="18" t="str">
        <f aca="false">IF(AND(M9=1,F9="Mixed"),L9,"")</f>
        <v/>
      </c>
      <c r="S9" s="18" t="str">
        <f aca="false">IF(AND(M9=1,F9="Stock-heavy"),L9,"")</f>
        <v/>
      </c>
    </row>
    <row r="10" customFormat="false" ht="15" hidden="false" customHeight="false" outlineLevel="0" collapsed="false">
      <c r="B10" s="12" t="s">
        <v>74</v>
      </c>
      <c r="C10" s="12" t="s">
        <v>69</v>
      </c>
      <c r="D10" s="14" t="n">
        <v>10752</v>
      </c>
      <c r="E10" s="15" t="n">
        <v>0.3469</v>
      </c>
      <c r="F10" s="12" t="s">
        <v>70</v>
      </c>
      <c r="G10" s="15" t="n">
        <v>0</v>
      </c>
      <c r="H10" s="12" t="n">
        <v>1</v>
      </c>
      <c r="I10" s="12" t="n">
        <v>0</v>
      </c>
      <c r="J10" s="12" t="n">
        <v>0</v>
      </c>
      <c r="K10" s="15" t="n">
        <v>0.0799886628237274</v>
      </c>
      <c r="L10" s="16" t="n">
        <f aca="true">IF(OR(Returns!$C10=0,COUNT(OFFSET(Returns!BM10,0,0,1,Inputs!$C$6))&lt;Inputs!$C$6),"n/a",EXP(SUMPRODUCT(LN(1+OFFSET(Returns!D10,0,0,1,Inputs!$C$6))))-IF(Inputs!$C$7=1,EXP(SUMPRODUCT(LN(1+OFFSET(Returns!BM10,0,0,1,Inputs!$C$6)))),EXP(SUMPRODUCT(LN(1+OFFSET(Returns!DV10,0,0,1,Inputs!$C$6))))))</f>
        <v>2.68455027609803</v>
      </c>
      <c r="M10" s="17" t="n">
        <f aca="false">IF(AND(ISNUMBER(L10),E10&gt;=Inputs!$C$8,OR(Inputs!$C$9="All",F10=Inputs!$C$9),VALUE(LEFT(C10,4))&gt;=Inputs!$C$10,VALUE(LEFT(C10,4))&lt;=Inputs!$C$11),1,0)</f>
        <v>1</v>
      </c>
      <c r="N10" s="16" t="n">
        <f aca="false">IF(M10=1,L10,"")</f>
        <v>2.68455027609803</v>
      </c>
      <c r="O10" s="15" t="n">
        <v>0.258274849341173</v>
      </c>
      <c r="P10" s="15" t="n">
        <v>0.588483248267813</v>
      </c>
      <c r="Q10" s="18" t="n">
        <f aca="false">IF(AND(M10=1,F10="Cash"),L10,"")</f>
        <v>2.68455027609803</v>
      </c>
      <c r="R10" s="18" t="str">
        <f aca="false">IF(AND(M10=1,F10="Mixed"),L10,"")</f>
        <v/>
      </c>
      <c r="S10" s="18" t="str">
        <f aca="false">IF(AND(M10=1,F10="Stock-heavy"),L10,"")</f>
        <v/>
      </c>
    </row>
    <row r="11" customFormat="false" ht="15" hidden="false" customHeight="false" outlineLevel="0" collapsed="false">
      <c r="B11" s="12" t="s">
        <v>75</v>
      </c>
      <c r="C11" s="12" t="s">
        <v>69</v>
      </c>
      <c r="D11" s="14" t="n">
        <v>191.4</v>
      </c>
      <c r="E11" s="15" t="n">
        <v>0.263</v>
      </c>
      <c r="F11" s="12" t="s">
        <v>70</v>
      </c>
      <c r="G11" s="15" t="n">
        <v>0.0400892497896778</v>
      </c>
      <c r="H11" s="12" t="n">
        <v>1</v>
      </c>
      <c r="I11" s="12" t="n">
        <v>0</v>
      </c>
      <c r="J11" s="12" t="n">
        <v>0</v>
      </c>
      <c r="K11" s="15" t="s">
        <v>73</v>
      </c>
      <c r="L11" s="16" t="n">
        <f aca="true">IF(OR(Returns!$C11=0,COUNT(OFFSET(Returns!BM11,0,0,1,Inputs!$C$6))&lt;Inputs!$C$6),"n/a",EXP(SUMPRODUCT(LN(1+OFFSET(Returns!D11,0,0,1,Inputs!$C$6))))-IF(Inputs!$C$7=1,EXP(SUMPRODUCT(LN(1+OFFSET(Returns!BM11,0,0,1,Inputs!$C$6)))),EXP(SUMPRODUCT(LN(1+OFFSET(Returns!DV11,0,0,1,Inputs!$C$6))))))</f>
        <v>-0.193787775112624</v>
      </c>
      <c r="M11" s="17" t="n">
        <f aca="false">IF(AND(ISNUMBER(L11),E11&gt;=Inputs!$C$8,OR(Inputs!$C$9="All",F11=Inputs!$C$9),VALUE(LEFT(C11,4))&gt;=Inputs!$C$10,VALUE(LEFT(C11,4))&lt;=Inputs!$C$11),1,0)</f>
        <v>1</v>
      </c>
      <c r="N11" s="16" t="n">
        <f aca="false">IF(M11=1,L11,"")</f>
        <v>-0.193787775112624</v>
      </c>
      <c r="O11" s="15" t="n">
        <v>0.0473953069284634</v>
      </c>
      <c r="P11" s="15" t="n">
        <v>-0.169823917733591</v>
      </c>
      <c r="Q11" s="18" t="n">
        <f aca="false">IF(AND(M11=1,F11="Cash"),L11,"")</f>
        <v>-0.193787775112624</v>
      </c>
      <c r="R11" s="18" t="str">
        <f aca="false">IF(AND(M11=1,F11="Mixed"),L11,"")</f>
        <v/>
      </c>
      <c r="S11" s="18" t="str">
        <f aca="false">IF(AND(M11=1,F11="Stock-heavy"),L11,"")</f>
        <v/>
      </c>
    </row>
    <row r="12" customFormat="false" ht="15" hidden="false" customHeight="false" outlineLevel="0" collapsed="false">
      <c r="B12" s="12" t="s">
        <v>76</v>
      </c>
      <c r="C12" s="12" t="s">
        <v>69</v>
      </c>
      <c r="D12" s="14" t="n">
        <v>205.6</v>
      </c>
      <c r="E12" s="15" t="n">
        <v>0.1019</v>
      </c>
      <c r="F12" s="12" t="s">
        <v>70</v>
      </c>
      <c r="G12" s="15" t="n">
        <v>0</v>
      </c>
      <c r="H12" s="12" t="s">
        <v>73</v>
      </c>
      <c r="I12" s="12" t="n">
        <v>0</v>
      </c>
      <c r="J12" s="12" t="n">
        <v>1</v>
      </c>
      <c r="K12" s="15" t="n">
        <v>0.1250405282424</v>
      </c>
      <c r="L12" s="16" t="n">
        <f aca="true">IF(OR(Returns!$C12=0,COUNT(OFFSET(Returns!BM12,0,0,1,Inputs!$C$6))&lt;Inputs!$C$6),"n/a",EXP(SUMPRODUCT(LN(1+OFFSET(Returns!D12,0,0,1,Inputs!$C$6))))-IF(Inputs!$C$7=1,EXP(SUMPRODUCT(LN(1+OFFSET(Returns!BM12,0,0,1,Inputs!$C$6)))),EXP(SUMPRODUCT(LN(1+OFFSET(Returns!DV12,0,0,1,Inputs!$C$6))))))</f>
        <v>0.34243625910872</v>
      </c>
      <c r="M12" s="17" t="n">
        <f aca="false">IF(AND(ISNUMBER(L12),E12&gt;=Inputs!$C$8,OR(Inputs!$C$9="All",F12=Inputs!$C$9),VALUE(LEFT(C12,4))&gt;=Inputs!$C$10,VALUE(LEFT(C12,4))&lt;=Inputs!$C$11),1,0)</f>
        <v>1</v>
      </c>
      <c r="N12" s="16" t="n">
        <f aca="false">IF(M12=1,L12,"")</f>
        <v>0.34243625910872</v>
      </c>
      <c r="O12" s="15" t="n">
        <v>-0.0392102606297419</v>
      </c>
      <c r="P12" s="15" t="n">
        <v>-0.028662951411796</v>
      </c>
      <c r="Q12" s="18" t="n">
        <f aca="false">IF(AND(M12=1,F12="Cash"),L12,"")</f>
        <v>0.34243625910872</v>
      </c>
      <c r="R12" s="18" t="str">
        <f aca="false">IF(AND(M12=1,F12="Mixed"),L12,"")</f>
        <v/>
      </c>
      <c r="S12" s="18" t="str">
        <f aca="false">IF(AND(M12=1,F12="Stock-heavy"),L12,"")</f>
        <v/>
      </c>
    </row>
    <row r="13" customFormat="false" ht="15" hidden="false" customHeight="false" outlineLevel="0" collapsed="false">
      <c r="B13" s="12" t="s">
        <v>77</v>
      </c>
      <c r="C13" s="12" t="s">
        <v>69</v>
      </c>
      <c r="D13" s="14" t="n">
        <v>108</v>
      </c>
      <c r="E13" s="15" t="n">
        <v>0.2205</v>
      </c>
      <c r="F13" s="12" t="s">
        <v>70</v>
      </c>
      <c r="G13" s="15" t="n">
        <v>0</v>
      </c>
      <c r="H13" s="12" t="n">
        <v>4</v>
      </c>
      <c r="I13" s="12" t="n">
        <v>0</v>
      </c>
      <c r="J13" s="12" t="n">
        <v>0</v>
      </c>
      <c r="K13" s="15" t="n">
        <v>0.0365548383424985</v>
      </c>
      <c r="L13" s="16" t="n">
        <f aca="true">IF(OR(Returns!$C13=0,COUNT(OFFSET(Returns!BM13,0,0,1,Inputs!$C$6))&lt;Inputs!$C$6),"n/a",EXP(SUMPRODUCT(LN(1+OFFSET(Returns!D13,0,0,1,Inputs!$C$6))))-IF(Inputs!$C$7=1,EXP(SUMPRODUCT(LN(1+OFFSET(Returns!BM13,0,0,1,Inputs!$C$6)))),EXP(SUMPRODUCT(LN(1+OFFSET(Returns!DV13,0,0,1,Inputs!$C$6))))))</f>
        <v>-0.325077321961501</v>
      </c>
      <c r="M13" s="17" t="n">
        <f aca="false">IF(AND(ISNUMBER(L13),E13&gt;=Inputs!$C$8,OR(Inputs!$C$9="All",F13=Inputs!$C$9),VALUE(LEFT(C13,4))&gt;=Inputs!$C$10,VALUE(LEFT(C13,4))&lt;=Inputs!$C$11),1,0)</f>
        <v>1</v>
      </c>
      <c r="N13" s="16" t="n">
        <f aca="false">IF(M13=1,L13,"")</f>
        <v>-0.325077321961501</v>
      </c>
      <c r="O13" s="15" t="n">
        <v>0.0226890105691125</v>
      </c>
      <c r="P13" s="15" t="n">
        <v>0.03213774084588</v>
      </c>
      <c r="Q13" s="18" t="n">
        <f aca="false">IF(AND(M13=1,F13="Cash"),L13,"")</f>
        <v>-0.325077321961501</v>
      </c>
      <c r="R13" s="18" t="str">
        <f aca="false">IF(AND(M13=1,F13="Mixed"),L13,"")</f>
        <v/>
      </c>
      <c r="S13" s="18" t="str">
        <f aca="false">IF(AND(M13=1,F13="Stock-heavy"),L13,"")</f>
        <v/>
      </c>
    </row>
    <row r="14" customFormat="false" ht="15" hidden="false" customHeight="false" outlineLevel="0" collapsed="false">
      <c r="B14" s="12" t="s">
        <v>78</v>
      </c>
      <c r="C14" s="12" t="s">
        <v>69</v>
      </c>
      <c r="D14" s="14" t="n">
        <v>1859.6</v>
      </c>
      <c r="E14" s="15" t="n">
        <v>0.7707</v>
      </c>
      <c r="F14" s="12" t="s">
        <v>70</v>
      </c>
      <c r="G14" s="15" t="n">
        <v>0</v>
      </c>
      <c r="H14" s="12" t="n">
        <v>1</v>
      </c>
      <c r="I14" s="12" t="n">
        <v>0</v>
      </c>
      <c r="J14" s="12" t="n">
        <v>1</v>
      </c>
      <c r="K14" s="15" t="n">
        <v>0.54443945652023</v>
      </c>
      <c r="L14" s="16" t="n">
        <f aca="true">IF(OR(Returns!$C14=0,COUNT(OFFSET(Returns!BM14,0,0,1,Inputs!$C$6))&lt;Inputs!$C$6),"n/a",EXP(SUMPRODUCT(LN(1+OFFSET(Returns!D14,0,0,1,Inputs!$C$6))))-IF(Inputs!$C$7=1,EXP(SUMPRODUCT(LN(1+OFFSET(Returns!BM14,0,0,1,Inputs!$C$6)))),EXP(SUMPRODUCT(LN(1+OFFSET(Returns!DV14,0,0,1,Inputs!$C$6))))))</f>
        <v>-0.108326268227748</v>
      </c>
      <c r="M14" s="17" t="n">
        <f aca="false">IF(AND(ISNUMBER(L14),E14&gt;=Inputs!$C$8,OR(Inputs!$C$9="All",F14=Inputs!$C$9),VALUE(LEFT(C14,4))&gt;=Inputs!$C$10,VALUE(LEFT(C14,4))&lt;=Inputs!$C$11),1,0)</f>
        <v>1</v>
      </c>
      <c r="N14" s="16" t="n">
        <f aca="false">IF(M14=1,L14,"")</f>
        <v>-0.108326268227748</v>
      </c>
      <c r="O14" s="15" t="n">
        <v>-0.0253974287851849</v>
      </c>
      <c r="P14" s="15" t="n">
        <v>0.0305516986175916</v>
      </c>
      <c r="Q14" s="18" t="n">
        <f aca="false">IF(AND(M14=1,F14="Cash"),L14,"")</f>
        <v>-0.108326268227748</v>
      </c>
      <c r="R14" s="18" t="str">
        <f aca="false">IF(AND(M14=1,F14="Mixed"),L14,"")</f>
        <v/>
      </c>
      <c r="S14" s="18" t="str">
        <f aca="false">IF(AND(M14=1,F14="Stock-heavy"),L14,"")</f>
        <v/>
      </c>
    </row>
    <row r="15" customFormat="false" ht="15" hidden="false" customHeight="false" outlineLevel="0" collapsed="false">
      <c r="B15" s="12" t="s">
        <v>79</v>
      </c>
      <c r="C15" s="12" t="s">
        <v>80</v>
      </c>
      <c r="D15" s="14" t="n">
        <v>3734</v>
      </c>
      <c r="E15" s="15" t="n">
        <v>0.2742</v>
      </c>
      <c r="F15" s="12" t="s">
        <v>70</v>
      </c>
      <c r="G15" s="15" t="n">
        <v>0</v>
      </c>
      <c r="H15" s="12" t="n">
        <v>3</v>
      </c>
      <c r="I15" s="12" t="n">
        <v>0</v>
      </c>
      <c r="J15" s="12" t="n">
        <v>0</v>
      </c>
      <c r="K15" s="15" t="n">
        <v>0.0234383377443068</v>
      </c>
      <c r="L15" s="16" t="n">
        <f aca="true">IF(OR(Returns!$C15=0,COUNT(OFFSET(Returns!BM15,0,0,1,Inputs!$C$6))&lt;Inputs!$C$6),"n/a",EXP(SUMPRODUCT(LN(1+OFFSET(Returns!D15,0,0,1,Inputs!$C$6))))-IF(Inputs!$C$7=1,EXP(SUMPRODUCT(LN(1+OFFSET(Returns!BM15,0,0,1,Inputs!$C$6)))),EXP(SUMPRODUCT(LN(1+OFFSET(Returns!DV15,0,0,1,Inputs!$C$6))))))</f>
        <v>0.120247829779846</v>
      </c>
      <c r="M15" s="17" t="n">
        <f aca="false">IF(AND(ISNUMBER(L15),E15&gt;=Inputs!$C$8,OR(Inputs!$C$9="All",F15=Inputs!$C$9),VALUE(LEFT(C15,4))&gt;=Inputs!$C$10,VALUE(LEFT(C15,4))&lt;=Inputs!$C$11),1,0)</f>
        <v>1</v>
      </c>
      <c r="N15" s="16" t="n">
        <f aca="false">IF(M15=1,L15,"")</f>
        <v>0.120247829779846</v>
      </c>
      <c r="O15" s="15" t="n">
        <v>-0.000843713480509142</v>
      </c>
      <c r="P15" s="15" t="n">
        <v>-0.00602758643030125</v>
      </c>
      <c r="Q15" s="18" t="n">
        <f aca="false">IF(AND(M15=1,F15="Cash"),L15,"")</f>
        <v>0.120247829779846</v>
      </c>
      <c r="R15" s="18" t="str">
        <f aca="false">IF(AND(M15=1,F15="Mixed"),L15,"")</f>
        <v/>
      </c>
      <c r="S15" s="18" t="str">
        <f aca="false">IF(AND(M15=1,F15="Stock-heavy"),L15,"")</f>
        <v/>
      </c>
    </row>
    <row r="16" customFormat="false" ht="15" hidden="false" customHeight="false" outlineLevel="0" collapsed="false">
      <c r="B16" s="12" t="s">
        <v>81</v>
      </c>
      <c r="C16" s="12" t="s">
        <v>80</v>
      </c>
      <c r="D16" s="14" t="n">
        <v>970.1</v>
      </c>
      <c r="E16" s="15" t="n">
        <v>0.2281</v>
      </c>
      <c r="F16" s="12" t="s">
        <v>70</v>
      </c>
      <c r="G16" s="15" t="n">
        <v>0</v>
      </c>
      <c r="H16" s="12" t="n">
        <v>3</v>
      </c>
      <c r="I16" s="12" t="n">
        <v>0</v>
      </c>
      <c r="J16" s="12" t="n">
        <v>0</v>
      </c>
      <c r="K16" s="15" t="n">
        <v>0.0833991075428807</v>
      </c>
      <c r="L16" s="16" t="n">
        <f aca="true">IF(OR(Returns!$C16=0,COUNT(OFFSET(Returns!BM16,0,0,1,Inputs!$C$6))&lt;Inputs!$C$6),"n/a",EXP(SUMPRODUCT(LN(1+OFFSET(Returns!D16,0,0,1,Inputs!$C$6))))-IF(Inputs!$C$7=1,EXP(SUMPRODUCT(LN(1+OFFSET(Returns!BM16,0,0,1,Inputs!$C$6)))),EXP(SUMPRODUCT(LN(1+OFFSET(Returns!DV16,0,0,1,Inputs!$C$6))))))</f>
        <v>-0.134202219812186</v>
      </c>
      <c r="M16" s="17" t="n">
        <f aca="false">IF(AND(ISNUMBER(L16),E16&gt;=Inputs!$C$8,OR(Inputs!$C$9="All",F16=Inputs!$C$9),VALUE(LEFT(C16,4))&gt;=Inputs!$C$10,VALUE(LEFT(C16,4))&lt;=Inputs!$C$11),1,0)</f>
        <v>1</v>
      </c>
      <c r="N16" s="16" t="n">
        <f aca="false">IF(M16=1,L16,"")</f>
        <v>-0.134202219812186</v>
      </c>
      <c r="O16" s="15" t="n">
        <v>0.00885194186321389</v>
      </c>
      <c r="P16" s="15" t="n">
        <v>0.0274224158731243</v>
      </c>
      <c r="Q16" s="18" t="n">
        <f aca="false">IF(AND(M16=1,F16="Cash"),L16,"")</f>
        <v>-0.134202219812186</v>
      </c>
      <c r="R16" s="18" t="str">
        <f aca="false">IF(AND(M16=1,F16="Mixed"),L16,"")</f>
        <v/>
      </c>
      <c r="S16" s="18" t="str">
        <f aca="false">IF(AND(M16=1,F16="Stock-heavy"),L16,"")</f>
        <v/>
      </c>
    </row>
    <row r="17" customFormat="false" ht="15" hidden="false" customHeight="false" outlineLevel="0" collapsed="false">
      <c r="B17" s="12" t="s">
        <v>82</v>
      </c>
      <c r="C17" s="12" t="s">
        <v>80</v>
      </c>
      <c r="D17" s="14" t="n">
        <v>530.1</v>
      </c>
      <c r="E17" s="15" t="n">
        <v>0.4389</v>
      </c>
      <c r="F17" s="12" t="s">
        <v>83</v>
      </c>
      <c r="G17" s="15" t="n">
        <v>0.386456588340049</v>
      </c>
      <c r="H17" s="12" t="n">
        <v>1</v>
      </c>
      <c r="I17" s="12" t="n">
        <v>0</v>
      </c>
      <c r="J17" s="12" t="n">
        <v>1</v>
      </c>
      <c r="K17" s="15" t="n">
        <v>0.0607403285680224</v>
      </c>
      <c r="L17" s="16" t="n">
        <f aca="true">IF(OR(Returns!$C17=0,COUNT(OFFSET(Returns!BM17,0,0,1,Inputs!$C$6))&lt;Inputs!$C$6),"n/a",EXP(SUMPRODUCT(LN(1+OFFSET(Returns!D17,0,0,1,Inputs!$C$6))))-IF(Inputs!$C$7=1,EXP(SUMPRODUCT(LN(1+OFFSET(Returns!BM17,0,0,1,Inputs!$C$6)))),EXP(SUMPRODUCT(LN(1+OFFSET(Returns!DV17,0,0,1,Inputs!$C$6))))))</f>
        <v>-0.187883763682691</v>
      </c>
      <c r="M17" s="17" t="n">
        <f aca="false">IF(AND(ISNUMBER(L17),E17&gt;=Inputs!$C$8,OR(Inputs!$C$9="All",F17=Inputs!$C$9),VALUE(LEFT(C17,4))&gt;=Inputs!$C$10,VALUE(LEFT(C17,4))&lt;=Inputs!$C$11),1,0)</f>
        <v>1</v>
      </c>
      <c r="N17" s="16" t="n">
        <f aca="false">IF(M17=1,L17,"")</f>
        <v>-0.187883763682691</v>
      </c>
      <c r="O17" s="15" t="n">
        <v>0.0481015621532686</v>
      </c>
      <c r="P17" s="15" t="n">
        <v>0.0461473825485271</v>
      </c>
      <c r="Q17" s="18" t="str">
        <f aca="false">IF(AND(M17=1,F17="Cash"),L17,"")</f>
        <v/>
      </c>
      <c r="R17" s="18" t="n">
        <f aca="false">IF(AND(M17=1,F17="Mixed"),L17,"")</f>
        <v>-0.187883763682691</v>
      </c>
      <c r="S17" s="18" t="str">
        <f aca="false">IF(AND(M17=1,F17="Stock-heavy"),L17,"")</f>
        <v/>
      </c>
    </row>
    <row r="18" customFormat="false" ht="15" hidden="false" customHeight="false" outlineLevel="0" collapsed="false">
      <c r="B18" s="12" t="s">
        <v>84</v>
      </c>
      <c r="C18" s="12" t="s">
        <v>80</v>
      </c>
      <c r="D18" s="14" t="n">
        <v>1119</v>
      </c>
      <c r="E18" s="15" t="n">
        <v>0.4242</v>
      </c>
      <c r="F18" s="12" t="s">
        <v>85</v>
      </c>
      <c r="G18" s="15" t="n">
        <v>0.515162266140599</v>
      </c>
      <c r="H18" s="12" t="n">
        <v>1</v>
      </c>
      <c r="I18" s="12" t="n">
        <v>0</v>
      </c>
      <c r="J18" s="12" t="n">
        <v>1</v>
      </c>
      <c r="K18" s="15" t="n">
        <v>1.03875835826415</v>
      </c>
      <c r="L18" s="16" t="n">
        <f aca="true">IF(OR(Returns!$C18=0,COUNT(OFFSET(Returns!BM18,0,0,1,Inputs!$C$6))&lt;Inputs!$C$6),"n/a",EXP(SUMPRODUCT(LN(1+OFFSET(Returns!D18,0,0,1,Inputs!$C$6))))-IF(Inputs!$C$7=1,EXP(SUMPRODUCT(LN(1+OFFSET(Returns!BM18,0,0,1,Inputs!$C$6)))),EXP(SUMPRODUCT(LN(1+OFFSET(Returns!DV18,0,0,1,Inputs!$C$6))))))</f>
        <v>1.59713383624864</v>
      </c>
      <c r="M18" s="17" t="n">
        <f aca="false">IF(AND(ISNUMBER(L18),E18&gt;=Inputs!$C$8,OR(Inputs!$C$9="All",F18=Inputs!$C$9),VALUE(LEFT(C18,4))&gt;=Inputs!$C$10,VALUE(LEFT(C18,4))&lt;=Inputs!$C$11),1,0)</f>
        <v>1</v>
      </c>
      <c r="N18" s="16" t="n">
        <f aca="false">IF(M18=1,L18,"")</f>
        <v>1.59713383624864</v>
      </c>
      <c r="O18" s="15" t="n">
        <v>0.652682615946067</v>
      </c>
      <c r="P18" s="15" t="n">
        <v>0.298713706489673</v>
      </c>
      <c r="Q18" s="18" t="str">
        <f aca="false">IF(AND(M18=1,F18="Cash"),L18,"")</f>
        <v/>
      </c>
      <c r="R18" s="18" t="str">
        <f aca="false">IF(AND(M18=1,F18="Mixed"),L18,"")</f>
        <v/>
      </c>
      <c r="S18" s="18" t="n">
        <f aca="false">IF(AND(M18=1,F18="Stock-heavy"),L18,"")</f>
        <v>1.59713383624864</v>
      </c>
    </row>
    <row r="19" customFormat="false" ht="15" hidden="false" customHeight="false" outlineLevel="0" collapsed="false">
      <c r="B19" s="12" t="s">
        <v>86</v>
      </c>
      <c r="C19" s="12" t="s">
        <v>80</v>
      </c>
      <c r="D19" s="14" t="n">
        <v>662.8</v>
      </c>
      <c r="E19" s="15" t="n">
        <v>1.0235</v>
      </c>
      <c r="F19" s="12" t="s">
        <v>70</v>
      </c>
      <c r="G19" s="15" t="n">
        <v>0</v>
      </c>
      <c r="H19" s="12" t="s">
        <v>73</v>
      </c>
      <c r="I19" s="12" t="n">
        <v>0</v>
      </c>
      <c r="J19" s="12" t="n">
        <v>0</v>
      </c>
      <c r="K19" s="15" t="n">
        <v>0.152674807071066</v>
      </c>
      <c r="L19" s="16" t="n">
        <f aca="true">IF(OR(Returns!$C19=0,COUNT(OFFSET(Returns!BM19,0,0,1,Inputs!$C$6))&lt;Inputs!$C$6),"n/a",EXP(SUMPRODUCT(LN(1+OFFSET(Returns!D19,0,0,1,Inputs!$C$6))))-IF(Inputs!$C$7=1,EXP(SUMPRODUCT(LN(1+OFFSET(Returns!BM19,0,0,1,Inputs!$C$6)))),EXP(SUMPRODUCT(LN(1+OFFSET(Returns!DV19,0,0,1,Inputs!$C$6))))))</f>
        <v>0.736967090635603</v>
      </c>
      <c r="M19" s="17" t="n">
        <f aca="false">IF(AND(ISNUMBER(L19),E19&gt;=Inputs!$C$8,OR(Inputs!$C$9="All",F19=Inputs!$C$9),VALUE(LEFT(C19,4))&gt;=Inputs!$C$10,VALUE(LEFT(C19,4))&lt;=Inputs!$C$11),1,0)</f>
        <v>1</v>
      </c>
      <c r="N19" s="16" t="n">
        <f aca="false">IF(M19=1,L19,"")</f>
        <v>0.736967090635603</v>
      </c>
      <c r="O19" s="15" t="s">
        <v>73</v>
      </c>
      <c r="P19" s="15" t="n">
        <v>0.220667165910421</v>
      </c>
      <c r="Q19" s="18" t="n">
        <f aca="false">IF(AND(M19=1,F19="Cash"),L19,"")</f>
        <v>0.736967090635603</v>
      </c>
      <c r="R19" s="18" t="str">
        <f aca="false">IF(AND(M19=1,F19="Mixed"),L19,"")</f>
        <v/>
      </c>
      <c r="S19" s="18" t="str">
        <f aca="false">IF(AND(M19=1,F19="Stock-heavy"),L19,"")</f>
        <v/>
      </c>
    </row>
    <row r="20" customFormat="false" ht="15" hidden="false" customHeight="false" outlineLevel="0" collapsed="false">
      <c r="B20" s="12" t="s">
        <v>87</v>
      </c>
      <c r="C20" s="12" t="s">
        <v>88</v>
      </c>
      <c r="D20" s="14" t="n">
        <v>412.6</v>
      </c>
      <c r="E20" s="15" t="n">
        <v>0.2745</v>
      </c>
      <c r="F20" s="12" t="s">
        <v>70</v>
      </c>
      <c r="G20" s="15" t="n">
        <v>0</v>
      </c>
      <c r="H20" s="12" t="n">
        <v>2</v>
      </c>
      <c r="I20" s="12" t="n">
        <v>0</v>
      </c>
      <c r="J20" s="12" t="n">
        <v>0</v>
      </c>
      <c r="K20" s="15" t="n">
        <v>0.396717279429357</v>
      </c>
      <c r="L20" s="16" t="n">
        <f aca="true">IF(OR(Returns!$C20=0,COUNT(OFFSET(Returns!BM20,0,0,1,Inputs!$C$6))&lt;Inputs!$C$6),"n/a",EXP(SUMPRODUCT(LN(1+OFFSET(Returns!D20,0,0,1,Inputs!$C$6))))-IF(Inputs!$C$7=1,EXP(SUMPRODUCT(LN(1+OFFSET(Returns!BM20,0,0,1,Inputs!$C$6)))),EXP(SUMPRODUCT(LN(1+OFFSET(Returns!DV20,0,0,1,Inputs!$C$6))))))</f>
        <v>-0.495960557536689</v>
      </c>
      <c r="M20" s="17" t="n">
        <f aca="false">IF(AND(ISNUMBER(L20),E20&gt;=Inputs!$C$8,OR(Inputs!$C$9="All",F20=Inputs!$C$9),VALUE(LEFT(C20,4))&gt;=Inputs!$C$10,VALUE(LEFT(C20,4))&lt;=Inputs!$C$11),1,0)</f>
        <v>1</v>
      </c>
      <c r="N20" s="16" t="n">
        <f aca="false">IF(M20=1,L20,"")</f>
        <v>-0.495960557536689</v>
      </c>
      <c r="O20" s="15" t="n">
        <v>0.0942020937229604</v>
      </c>
      <c r="P20" s="15" t="n">
        <v>0.261963232777152</v>
      </c>
      <c r="Q20" s="18" t="n">
        <f aca="false">IF(AND(M20=1,F20="Cash"),L20,"")</f>
        <v>-0.495960557536689</v>
      </c>
      <c r="R20" s="18" t="str">
        <f aca="false">IF(AND(M20=1,F20="Mixed"),L20,"")</f>
        <v/>
      </c>
      <c r="S20" s="18" t="str">
        <f aca="false">IF(AND(M20=1,F20="Stock-heavy"),L20,"")</f>
        <v/>
      </c>
    </row>
    <row r="21" customFormat="false" ht="15" hidden="false" customHeight="false" outlineLevel="0" collapsed="false">
      <c r="B21" s="12" t="s">
        <v>89</v>
      </c>
      <c r="C21" s="12" t="s">
        <v>88</v>
      </c>
      <c r="D21" s="14" t="n">
        <v>382.6</v>
      </c>
      <c r="E21" s="15" t="n">
        <v>0.1041</v>
      </c>
      <c r="F21" s="12" t="s">
        <v>70</v>
      </c>
      <c r="G21" s="15" t="n">
        <v>0</v>
      </c>
      <c r="H21" s="12" t="n">
        <v>2</v>
      </c>
      <c r="I21" s="12" t="n">
        <v>0</v>
      </c>
      <c r="J21" s="12" t="n">
        <v>0</v>
      </c>
      <c r="K21" s="15" t="n">
        <v>0.166381645108013</v>
      </c>
      <c r="L21" s="16" t="n">
        <f aca="true">IF(OR(Returns!$C21=0,COUNT(OFFSET(Returns!BM21,0,0,1,Inputs!$C$6))&lt;Inputs!$C$6),"n/a",EXP(SUMPRODUCT(LN(1+OFFSET(Returns!D21,0,0,1,Inputs!$C$6))))-IF(Inputs!$C$7=1,EXP(SUMPRODUCT(LN(1+OFFSET(Returns!BM21,0,0,1,Inputs!$C$6)))),EXP(SUMPRODUCT(LN(1+OFFSET(Returns!DV21,0,0,1,Inputs!$C$6))))))</f>
        <v>-0.818667945262023</v>
      </c>
      <c r="M21" s="17" t="n">
        <f aca="false">IF(AND(ISNUMBER(L21),E21&gt;=Inputs!$C$8,OR(Inputs!$C$9="All",F21=Inputs!$C$9),VALUE(LEFT(C21,4))&gt;=Inputs!$C$10,VALUE(LEFT(C21,4))&lt;=Inputs!$C$11),1,0)</f>
        <v>1</v>
      </c>
      <c r="N21" s="16" t="n">
        <f aca="false">IF(M21=1,L21,"")</f>
        <v>-0.818667945262023</v>
      </c>
      <c r="O21" s="15" t="n">
        <v>0.0446373084234902</v>
      </c>
      <c r="P21" s="15" t="n">
        <v>-0.0392718500025519</v>
      </c>
      <c r="Q21" s="18" t="n">
        <f aca="false">IF(AND(M21=1,F21="Cash"),L21,"")</f>
        <v>-0.818667945262023</v>
      </c>
      <c r="R21" s="18" t="str">
        <f aca="false">IF(AND(M21=1,F21="Mixed"),L21,"")</f>
        <v/>
      </c>
      <c r="S21" s="18" t="str">
        <f aca="false">IF(AND(M21=1,F21="Stock-heavy"),L21,"")</f>
        <v/>
      </c>
    </row>
    <row r="22" customFormat="false" ht="15" hidden="false" customHeight="false" outlineLevel="0" collapsed="false">
      <c r="B22" s="12" t="s">
        <v>90</v>
      </c>
      <c r="C22" s="12" t="s">
        <v>88</v>
      </c>
      <c r="D22" s="14" t="n">
        <v>312.2</v>
      </c>
      <c r="E22" s="15" t="n">
        <v>0.4054</v>
      </c>
      <c r="F22" s="12" t="s">
        <v>70</v>
      </c>
      <c r="G22" s="15" t="n">
        <v>0</v>
      </c>
      <c r="H22" s="12" t="n">
        <v>5</v>
      </c>
      <c r="I22" s="12" t="n">
        <v>0</v>
      </c>
      <c r="J22" s="12" t="n">
        <v>0</v>
      </c>
      <c r="K22" s="15" t="n">
        <v>-0.232499033103176</v>
      </c>
      <c r="L22" s="16" t="n">
        <f aca="true">IF(OR(Returns!$C22=0,COUNT(OFFSET(Returns!BM22,0,0,1,Inputs!$C$6))&lt;Inputs!$C$6),"n/a",EXP(SUMPRODUCT(LN(1+OFFSET(Returns!D22,0,0,1,Inputs!$C$6))))-IF(Inputs!$C$7=1,EXP(SUMPRODUCT(LN(1+OFFSET(Returns!BM22,0,0,1,Inputs!$C$6)))),EXP(SUMPRODUCT(LN(1+OFFSET(Returns!DV22,0,0,1,Inputs!$C$6))))))</f>
        <v>-0.127998980408056</v>
      </c>
      <c r="M22" s="17" t="n">
        <f aca="false">IF(AND(ISNUMBER(L22),E22&gt;=Inputs!$C$8,OR(Inputs!$C$9="All",F22=Inputs!$C$9),VALUE(LEFT(C22,4))&gt;=Inputs!$C$10,VALUE(LEFT(C22,4))&lt;=Inputs!$C$11),1,0)</f>
        <v>1</v>
      </c>
      <c r="N22" s="16" t="n">
        <f aca="false">IF(M22=1,L22,"")</f>
        <v>-0.127998980408056</v>
      </c>
      <c r="O22" s="15" t="n">
        <v>0.000235125999423679</v>
      </c>
      <c r="P22" s="15" t="n">
        <v>0.04496484590458</v>
      </c>
      <c r="Q22" s="18" t="n">
        <f aca="false">IF(AND(M22=1,F22="Cash"),L22,"")</f>
        <v>-0.127998980408056</v>
      </c>
      <c r="R22" s="18" t="str">
        <f aca="false">IF(AND(M22=1,F22="Mixed"),L22,"")</f>
        <v/>
      </c>
      <c r="S22" s="18" t="str">
        <f aca="false">IF(AND(M22=1,F22="Stock-heavy"),L22,"")</f>
        <v/>
      </c>
    </row>
    <row r="23" customFormat="false" ht="15" hidden="false" customHeight="false" outlineLevel="0" collapsed="false">
      <c r="B23" s="12" t="s">
        <v>91</v>
      </c>
      <c r="C23" s="12" t="s">
        <v>88</v>
      </c>
      <c r="D23" s="14" t="n">
        <v>491.7</v>
      </c>
      <c r="E23" s="15" t="n">
        <v>0.2619</v>
      </c>
      <c r="F23" s="12" t="s">
        <v>70</v>
      </c>
      <c r="G23" s="15" t="n">
        <v>0</v>
      </c>
      <c r="H23" s="12" t="n">
        <v>1</v>
      </c>
      <c r="I23" s="12" t="n">
        <v>0</v>
      </c>
      <c r="J23" s="12" t="n">
        <v>0</v>
      </c>
      <c r="K23" s="15" t="n">
        <v>0.183235388127968</v>
      </c>
      <c r="L23" s="16" t="n">
        <f aca="true">IF(OR(Returns!$C23=0,COUNT(OFFSET(Returns!BM23,0,0,1,Inputs!$C$6))&lt;Inputs!$C$6),"n/a",EXP(SUMPRODUCT(LN(1+OFFSET(Returns!D23,0,0,1,Inputs!$C$6))))-IF(Inputs!$C$7=1,EXP(SUMPRODUCT(LN(1+OFFSET(Returns!BM23,0,0,1,Inputs!$C$6)))),EXP(SUMPRODUCT(LN(1+OFFSET(Returns!DV23,0,0,1,Inputs!$C$6))))))</f>
        <v>-0.693572044117241</v>
      </c>
      <c r="M23" s="17" t="n">
        <f aca="false">IF(AND(ISNUMBER(L23),E23&gt;=Inputs!$C$8,OR(Inputs!$C$9="All",F23=Inputs!$C$9),VALUE(LEFT(C23,4))&gt;=Inputs!$C$10,VALUE(LEFT(C23,4))&lt;=Inputs!$C$11),1,0)</f>
        <v>1</v>
      </c>
      <c r="N23" s="16" t="n">
        <f aca="false">IF(M23=1,L23,"")</f>
        <v>-0.693572044117241</v>
      </c>
      <c r="O23" s="15" t="n">
        <v>0.100595431323011</v>
      </c>
      <c r="P23" s="15" t="n">
        <v>-0.0360536996222615</v>
      </c>
      <c r="Q23" s="18" t="n">
        <f aca="false">IF(AND(M23=1,F23="Cash"),L23,"")</f>
        <v>-0.693572044117241</v>
      </c>
      <c r="R23" s="18" t="str">
        <f aca="false">IF(AND(M23=1,F23="Mixed"),L23,"")</f>
        <v/>
      </c>
      <c r="S23" s="18" t="str">
        <f aca="false">IF(AND(M23=1,F23="Stock-heavy"),L23,"")</f>
        <v/>
      </c>
    </row>
    <row r="24" customFormat="false" ht="15" hidden="false" customHeight="false" outlineLevel="0" collapsed="false">
      <c r="B24" s="12" t="s">
        <v>92</v>
      </c>
      <c r="C24" s="12" t="s">
        <v>88</v>
      </c>
      <c r="D24" s="14" t="n">
        <v>105.1</v>
      </c>
      <c r="E24" s="15" t="n">
        <v>0.3562</v>
      </c>
      <c r="F24" s="12" t="s">
        <v>70</v>
      </c>
      <c r="G24" s="15" t="n">
        <v>0</v>
      </c>
      <c r="H24" s="12" t="n">
        <v>5</v>
      </c>
      <c r="I24" s="12" t="n">
        <v>0</v>
      </c>
      <c r="J24" s="12" t="n">
        <v>0</v>
      </c>
      <c r="K24" s="15" t="n">
        <v>0.593796249138735</v>
      </c>
      <c r="L24" s="16" t="n">
        <f aca="true">IF(OR(Returns!$C24=0,COUNT(OFFSET(Returns!BM24,0,0,1,Inputs!$C$6))&lt;Inputs!$C$6),"n/a",EXP(SUMPRODUCT(LN(1+OFFSET(Returns!D24,0,0,1,Inputs!$C$6))))-IF(Inputs!$C$7=1,EXP(SUMPRODUCT(LN(1+OFFSET(Returns!BM24,0,0,1,Inputs!$C$6)))),EXP(SUMPRODUCT(LN(1+OFFSET(Returns!DV24,0,0,1,Inputs!$C$6))))))</f>
        <v>-0.912626696654054</v>
      </c>
      <c r="M24" s="17" t="n">
        <f aca="false">IF(AND(ISNUMBER(L24),E24&gt;=Inputs!$C$8,OR(Inputs!$C$9="All",F24=Inputs!$C$9),VALUE(LEFT(C24,4))&gt;=Inputs!$C$10,VALUE(LEFT(C24,4))&lt;=Inputs!$C$11),1,0)</f>
        <v>1</v>
      </c>
      <c r="N24" s="16" t="n">
        <f aca="false">IF(M24=1,L24,"")</f>
        <v>-0.912626696654054</v>
      </c>
      <c r="O24" s="15" t="n">
        <v>-0.00893888071795065</v>
      </c>
      <c r="P24" s="15" t="n">
        <v>-0.075852122374023</v>
      </c>
      <c r="Q24" s="18" t="n">
        <f aca="false">IF(AND(M24=1,F24="Cash"),L24,"")</f>
        <v>-0.912626696654054</v>
      </c>
      <c r="R24" s="18" t="str">
        <f aca="false">IF(AND(M24=1,F24="Mixed"),L24,"")</f>
        <v/>
      </c>
      <c r="S24" s="18" t="str">
        <f aca="false">IF(AND(M24=1,F24="Stock-heavy"),L24,"")</f>
        <v/>
      </c>
    </row>
    <row r="25" customFormat="false" ht="15" hidden="false" customHeight="false" outlineLevel="0" collapsed="false">
      <c r="B25" s="12" t="s">
        <v>93</v>
      </c>
      <c r="C25" s="12" t="s">
        <v>88</v>
      </c>
      <c r="D25" s="14" t="n">
        <v>188.7</v>
      </c>
      <c r="E25" s="15" t="n">
        <v>0.3131</v>
      </c>
      <c r="F25" s="12" t="s">
        <v>70</v>
      </c>
      <c r="G25" s="15" t="n">
        <v>0</v>
      </c>
      <c r="H25" s="12" t="s">
        <v>73</v>
      </c>
      <c r="I25" s="12" t="n">
        <v>0</v>
      </c>
      <c r="J25" s="12" t="n">
        <v>1</v>
      </c>
      <c r="K25" s="15" t="n">
        <v>-0.0918046782895581</v>
      </c>
      <c r="L25" s="16" t="n">
        <f aca="true">IF(OR(Returns!$C25=0,COUNT(OFFSET(Returns!BM25,0,0,1,Inputs!$C$6))&lt;Inputs!$C$6),"n/a",EXP(SUMPRODUCT(LN(1+OFFSET(Returns!D25,0,0,1,Inputs!$C$6))))-IF(Inputs!$C$7=1,EXP(SUMPRODUCT(LN(1+OFFSET(Returns!BM25,0,0,1,Inputs!$C$6)))),EXP(SUMPRODUCT(LN(1+OFFSET(Returns!DV25,0,0,1,Inputs!$C$6))))))</f>
        <v>0.281168579229794</v>
      </c>
      <c r="M25" s="17" t="n">
        <f aca="false">IF(AND(ISNUMBER(L25),E25&gt;=Inputs!$C$8,OR(Inputs!$C$9="All",F25=Inputs!$C$9),VALUE(LEFT(C25,4))&gt;=Inputs!$C$10,VALUE(LEFT(C25,4))&lt;=Inputs!$C$11),1,0)</f>
        <v>1</v>
      </c>
      <c r="N25" s="16" t="n">
        <f aca="false">IF(M25=1,L25,"")</f>
        <v>0.281168579229794</v>
      </c>
      <c r="O25" s="15" t="n">
        <v>-0.0476064008910114</v>
      </c>
      <c r="P25" s="15" t="n">
        <v>-0.00224935517954443</v>
      </c>
      <c r="Q25" s="18" t="n">
        <f aca="false">IF(AND(M25=1,F25="Cash"),L25,"")</f>
        <v>0.281168579229794</v>
      </c>
      <c r="R25" s="18" t="str">
        <f aca="false">IF(AND(M25=1,F25="Mixed"),L25,"")</f>
        <v/>
      </c>
      <c r="S25" s="18" t="str">
        <f aca="false">IF(AND(M25=1,F25="Stock-heavy"),L25,"")</f>
        <v/>
      </c>
    </row>
    <row r="26" customFormat="false" ht="15" hidden="false" customHeight="false" outlineLevel="0" collapsed="false">
      <c r="B26" s="12" t="s">
        <v>94</v>
      </c>
      <c r="C26" s="12" t="s">
        <v>88</v>
      </c>
      <c r="D26" s="14" t="n">
        <v>443.5</v>
      </c>
      <c r="E26" s="15" t="n">
        <v>0.987</v>
      </c>
      <c r="F26" s="12" t="s">
        <v>70</v>
      </c>
      <c r="G26" s="15" t="n">
        <v>0</v>
      </c>
      <c r="H26" s="12" t="n">
        <v>1</v>
      </c>
      <c r="I26" s="12" t="n">
        <v>0</v>
      </c>
      <c r="J26" s="12" t="n">
        <v>1</v>
      </c>
      <c r="K26" s="15" t="s">
        <v>73</v>
      </c>
      <c r="L26" s="16" t="n">
        <f aca="true">IF(OR(Returns!$C26=0,COUNT(OFFSET(Returns!BM26,0,0,1,Inputs!$C$6))&lt;Inputs!$C$6),"n/a",EXP(SUMPRODUCT(LN(1+OFFSET(Returns!D26,0,0,1,Inputs!$C$6))))-IF(Inputs!$C$7=1,EXP(SUMPRODUCT(LN(1+OFFSET(Returns!BM26,0,0,1,Inputs!$C$6)))),EXP(SUMPRODUCT(LN(1+OFFSET(Returns!DV26,0,0,1,Inputs!$C$6))))))</f>
        <v>3.0835649022708</v>
      </c>
      <c r="M26" s="17" t="n">
        <f aca="false">IF(AND(ISNUMBER(L26),E26&gt;=Inputs!$C$8,OR(Inputs!$C$9="All",F26=Inputs!$C$9),VALUE(LEFT(C26,4))&gt;=Inputs!$C$10,VALUE(LEFT(C26,4))&lt;=Inputs!$C$11),1,0)</f>
        <v>1</v>
      </c>
      <c r="N26" s="16" t="n">
        <f aca="false">IF(M26=1,L26,"")</f>
        <v>3.0835649022708</v>
      </c>
      <c r="O26" s="15" t="s">
        <v>73</v>
      </c>
      <c r="P26" s="15" t="n">
        <v>0.0811865931424977</v>
      </c>
      <c r="Q26" s="18" t="n">
        <f aca="false">IF(AND(M26=1,F26="Cash"),L26,"")</f>
        <v>3.0835649022708</v>
      </c>
      <c r="R26" s="18" t="str">
        <f aca="false">IF(AND(M26=1,F26="Mixed"),L26,"")</f>
        <v/>
      </c>
      <c r="S26" s="18" t="str">
        <f aca="false">IF(AND(M26=1,F26="Stock-heavy"),L26,"")</f>
        <v/>
      </c>
    </row>
    <row r="27" customFormat="false" ht="15" hidden="false" customHeight="false" outlineLevel="0" collapsed="false">
      <c r="B27" s="12" t="s">
        <v>95</v>
      </c>
      <c r="C27" s="12" t="s">
        <v>96</v>
      </c>
      <c r="D27" s="14" t="n">
        <v>147.1</v>
      </c>
      <c r="E27" s="15" t="n">
        <v>0.2119</v>
      </c>
      <c r="F27" s="12" t="s">
        <v>70</v>
      </c>
      <c r="G27" s="15" t="n">
        <v>0</v>
      </c>
      <c r="H27" s="12" t="n">
        <v>4</v>
      </c>
      <c r="I27" s="12" t="n">
        <v>0</v>
      </c>
      <c r="J27" s="12" t="n">
        <v>0</v>
      </c>
      <c r="K27" s="15" t="n">
        <v>-0.253282158942606</v>
      </c>
      <c r="L27" s="16" t="n">
        <f aca="true">IF(OR(Returns!$C27=0,COUNT(OFFSET(Returns!BM27,0,0,1,Inputs!$C$6))&lt;Inputs!$C$6),"n/a",EXP(SUMPRODUCT(LN(1+OFFSET(Returns!D27,0,0,1,Inputs!$C$6))))-IF(Inputs!$C$7=1,EXP(SUMPRODUCT(LN(1+OFFSET(Returns!BM27,0,0,1,Inputs!$C$6)))),EXP(SUMPRODUCT(LN(1+OFFSET(Returns!DV27,0,0,1,Inputs!$C$6))))))</f>
        <v>-0.0152324907381471</v>
      </c>
      <c r="M27" s="17" t="n">
        <f aca="false">IF(AND(ISNUMBER(L27),E27&gt;=Inputs!$C$8,OR(Inputs!$C$9="All",F27=Inputs!$C$9),VALUE(LEFT(C27,4))&gt;=Inputs!$C$10,VALUE(LEFT(C27,4))&lt;=Inputs!$C$11),1,0)</f>
        <v>1</v>
      </c>
      <c r="N27" s="16" t="n">
        <f aca="false">IF(M27=1,L27,"")</f>
        <v>-0.0152324907381471</v>
      </c>
      <c r="O27" s="15" t="n">
        <v>0.0273041788506441</v>
      </c>
      <c r="P27" s="15" t="n">
        <v>0.0502061702532363</v>
      </c>
      <c r="Q27" s="18" t="n">
        <f aca="false">IF(AND(M27=1,F27="Cash"),L27,"")</f>
        <v>-0.0152324907381471</v>
      </c>
      <c r="R27" s="18" t="str">
        <f aca="false">IF(AND(M27=1,F27="Mixed"),L27,"")</f>
        <v/>
      </c>
      <c r="S27" s="18" t="str">
        <f aca="false">IF(AND(M27=1,F27="Stock-heavy"),L27,"")</f>
        <v/>
      </c>
    </row>
    <row r="28" customFormat="false" ht="15" hidden="false" customHeight="false" outlineLevel="0" collapsed="false">
      <c r="B28" s="12" t="s">
        <v>97</v>
      </c>
      <c r="C28" s="12" t="s">
        <v>96</v>
      </c>
      <c r="D28" s="14" t="n">
        <v>778</v>
      </c>
      <c r="E28" s="15" t="n">
        <v>0.4366</v>
      </c>
      <c r="F28" s="12" t="s">
        <v>83</v>
      </c>
      <c r="G28" s="15" t="n">
        <v>0.176166862043435</v>
      </c>
      <c r="H28" s="12" t="n">
        <v>2</v>
      </c>
      <c r="I28" s="12" t="n">
        <v>0</v>
      </c>
      <c r="J28" s="12" t="n">
        <v>0</v>
      </c>
      <c r="K28" s="15" t="n">
        <v>0.0891819818359239</v>
      </c>
      <c r="L28" s="16" t="n">
        <f aca="true">IF(OR(Returns!$C28=0,COUNT(OFFSET(Returns!BM28,0,0,1,Inputs!$C$6))&lt;Inputs!$C$6),"n/a",EXP(SUMPRODUCT(LN(1+OFFSET(Returns!D28,0,0,1,Inputs!$C$6))))-IF(Inputs!$C$7=1,EXP(SUMPRODUCT(LN(1+OFFSET(Returns!BM28,0,0,1,Inputs!$C$6)))),EXP(SUMPRODUCT(LN(1+OFFSET(Returns!DV28,0,0,1,Inputs!$C$6))))))</f>
        <v>0.971284364312207</v>
      </c>
      <c r="M28" s="17" t="n">
        <f aca="false">IF(AND(ISNUMBER(L28),E28&gt;=Inputs!$C$8,OR(Inputs!$C$9="All",F28=Inputs!$C$9),VALUE(LEFT(C28,4))&gt;=Inputs!$C$10,VALUE(LEFT(C28,4))&lt;=Inputs!$C$11),1,0)</f>
        <v>1</v>
      </c>
      <c r="N28" s="16" t="n">
        <f aca="false">IF(M28=1,L28,"")</f>
        <v>0.971284364312207</v>
      </c>
      <c r="O28" s="15" t="n">
        <v>-0.0205498158141607</v>
      </c>
      <c r="P28" s="15" t="n">
        <v>0.00275830376625355</v>
      </c>
      <c r="Q28" s="18" t="str">
        <f aca="false">IF(AND(M28=1,F28="Cash"),L28,"")</f>
        <v/>
      </c>
      <c r="R28" s="18" t="n">
        <f aca="false">IF(AND(M28=1,F28="Mixed"),L28,"")</f>
        <v>0.971284364312207</v>
      </c>
      <c r="S28" s="18" t="str">
        <f aca="false">IF(AND(M28=1,F28="Stock-heavy"),L28,"")</f>
        <v/>
      </c>
    </row>
    <row r="29" customFormat="false" ht="15" hidden="false" customHeight="false" outlineLevel="0" collapsed="false">
      <c r="B29" s="12" t="s">
        <v>98</v>
      </c>
      <c r="C29" s="12" t="s">
        <v>96</v>
      </c>
      <c r="D29" s="14" t="n">
        <v>2156</v>
      </c>
      <c r="E29" s="15" t="n">
        <v>0.1704</v>
      </c>
      <c r="F29" s="12" t="s">
        <v>70</v>
      </c>
      <c r="G29" s="15" t="n">
        <v>0</v>
      </c>
      <c r="H29" s="12" t="s">
        <v>73</v>
      </c>
      <c r="I29" s="12" t="n">
        <v>0</v>
      </c>
      <c r="J29" s="12" t="n">
        <v>0</v>
      </c>
      <c r="K29" s="15" t="n">
        <v>0.196684268416205</v>
      </c>
      <c r="L29" s="16" t="n">
        <f aca="true">IF(OR(Returns!$C29=0,COUNT(OFFSET(Returns!BM29,0,0,1,Inputs!$C$6))&lt;Inputs!$C$6),"n/a",EXP(SUMPRODUCT(LN(1+OFFSET(Returns!D29,0,0,1,Inputs!$C$6))))-IF(Inputs!$C$7=1,EXP(SUMPRODUCT(LN(1+OFFSET(Returns!BM29,0,0,1,Inputs!$C$6)))),EXP(SUMPRODUCT(LN(1+OFFSET(Returns!DV29,0,0,1,Inputs!$C$6))))))</f>
        <v>-0.199987268450791</v>
      </c>
      <c r="M29" s="17" t="n">
        <f aca="false">IF(AND(ISNUMBER(L29),E29&gt;=Inputs!$C$8,OR(Inputs!$C$9="All",F29=Inputs!$C$9),VALUE(LEFT(C29,4))&gt;=Inputs!$C$10,VALUE(LEFT(C29,4))&lt;=Inputs!$C$11),1,0)</f>
        <v>1</v>
      </c>
      <c r="N29" s="16" t="n">
        <f aca="false">IF(M29=1,L29,"")</f>
        <v>-0.199987268450791</v>
      </c>
      <c r="O29" s="15" t="n">
        <v>-0.000963753205923401</v>
      </c>
      <c r="P29" s="15" t="n">
        <v>0.00621159908009489</v>
      </c>
      <c r="Q29" s="18" t="n">
        <f aca="false">IF(AND(M29=1,F29="Cash"),L29,"")</f>
        <v>-0.199987268450791</v>
      </c>
      <c r="R29" s="18" t="str">
        <f aca="false">IF(AND(M29=1,F29="Mixed"),L29,"")</f>
        <v/>
      </c>
      <c r="S29" s="18" t="str">
        <f aca="false">IF(AND(M29=1,F29="Stock-heavy"),L29,"")</f>
        <v/>
      </c>
    </row>
    <row r="30" customFormat="false" ht="15" hidden="false" customHeight="false" outlineLevel="0" collapsed="false">
      <c r="B30" s="12" t="s">
        <v>99</v>
      </c>
      <c r="C30" s="12" t="s">
        <v>100</v>
      </c>
      <c r="D30" s="14" t="n">
        <v>2668</v>
      </c>
      <c r="E30" s="15" t="n">
        <v>0.1476</v>
      </c>
      <c r="F30" s="12" t="s">
        <v>70</v>
      </c>
      <c r="G30" s="15" t="n">
        <v>0</v>
      </c>
      <c r="H30" s="12" t="n">
        <v>1</v>
      </c>
      <c r="I30" s="12" t="n">
        <v>0</v>
      </c>
      <c r="J30" s="12" t="n">
        <v>0</v>
      </c>
      <c r="K30" s="15" t="n">
        <v>-0.217865703158181</v>
      </c>
      <c r="L30" s="16" t="n">
        <f aca="true">IF(OR(Returns!$C30=0,COUNT(OFFSET(Returns!BM30,0,0,1,Inputs!$C$6))&lt;Inputs!$C$6),"n/a",EXP(SUMPRODUCT(LN(1+OFFSET(Returns!D30,0,0,1,Inputs!$C$6))))-IF(Inputs!$C$7=1,EXP(SUMPRODUCT(LN(1+OFFSET(Returns!BM30,0,0,1,Inputs!$C$6)))),EXP(SUMPRODUCT(LN(1+OFFSET(Returns!DV30,0,0,1,Inputs!$C$6))))))</f>
        <v>-0.265844629381959</v>
      </c>
      <c r="M30" s="17" t="n">
        <f aca="false">IF(AND(ISNUMBER(L30),E30&gt;=Inputs!$C$8,OR(Inputs!$C$9="All",F30=Inputs!$C$9),VALUE(LEFT(C30,4))&gt;=Inputs!$C$10,VALUE(LEFT(C30,4))&lt;=Inputs!$C$11),1,0)</f>
        <v>1</v>
      </c>
      <c r="N30" s="16" t="n">
        <f aca="false">IF(M30=1,L30,"")</f>
        <v>-0.265844629381959</v>
      </c>
      <c r="O30" s="15" t="n">
        <v>0.0376107892743698</v>
      </c>
      <c r="P30" s="15" t="n">
        <v>0.0236251273398176</v>
      </c>
      <c r="Q30" s="18" t="n">
        <f aca="false">IF(AND(M30=1,F30="Cash"),L30,"")</f>
        <v>-0.265844629381959</v>
      </c>
      <c r="R30" s="18" t="str">
        <f aca="false">IF(AND(M30=1,F30="Mixed"),L30,"")</f>
        <v/>
      </c>
      <c r="S30" s="18" t="str">
        <f aca="false">IF(AND(M30=1,F30="Stock-heavy"),L30,"")</f>
        <v/>
      </c>
    </row>
    <row r="31" customFormat="false" ht="15" hidden="false" customHeight="false" outlineLevel="0" collapsed="false">
      <c r="B31" s="12" t="s">
        <v>101</v>
      </c>
      <c r="C31" s="12" t="s">
        <v>100</v>
      </c>
      <c r="D31" s="14" t="n">
        <v>999.8</v>
      </c>
      <c r="E31" s="15" t="n">
        <v>0.8388</v>
      </c>
      <c r="F31" s="12" t="s">
        <v>85</v>
      </c>
      <c r="G31" s="15" t="n">
        <v>0.602420484096819</v>
      </c>
      <c r="H31" s="12" t="n">
        <v>1</v>
      </c>
      <c r="I31" s="12" t="n">
        <v>0</v>
      </c>
      <c r="J31" s="12" t="n">
        <v>1</v>
      </c>
      <c r="K31" s="15" t="n">
        <v>0.0574143769146762</v>
      </c>
      <c r="L31" s="16" t="n">
        <f aca="true">IF(OR(Returns!$C31=0,COUNT(OFFSET(Returns!BM31,0,0,1,Inputs!$C$6))&lt;Inputs!$C$6),"n/a",EXP(SUMPRODUCT(LN(1+OFFSET(Returns!D31,0,0,1,Inputs!$C$6))))-IF(Inputs!$C$7=1,EXP(SUMPRODUCT(LN(1+OFFSET(Returns!BM31,0,0,1,Inputs!$C$6)))),EXP(SUMPRODUCT(LN(1+OFFSET(Returns!DV31,0,0,1,Inputs!$C$6))))))</f>
        <v>-1.06044822203424</v>
      </c>
      <c r="M31" s="17" t="n">
        <f aca="false">IF(AND(ISNUMBER(L31),E31&gt;=Inputs!$C$8,OR(Inputs!$C$9="All",F31=Inputs!$C$9),VALUE(LEFT(C31,4))&gt;=Inputs!$C$10,VALUE(LEFT(C31,4))&lt;=Inputs!$C$11),1,0)</f>
        <v>1</v>
      </c>
      <c r="N31" s="16" t="n">
        <f aca="false">IF(M31=1,L31,"")</f>
        <v>-1.06044822203424</v>
      </c>
      <c r="O31" s="15" t="n">
        <v>0.0538130641782683</v>
      </c>
      <c r="P31" s="15" t="n">
        <v>0.0248042241370456</v>
      </c>
      <c r="Q31" s="18" t="str">
        <f aca="false">IF(AND(M31=1,F31="Cash"),L31,"")</f>
        <v/>
      </c>
      <c r="R31" s="18" t="str">
        <f aca="false">IF(AND(M31=1,F31="Mixed"),L31,"")</f>
        <v/>
      </c>
      <c r="S31" s="18" t="n">
        <f aca="false">IF(AND(M31=1,F31="Stock-heavy"),L31,"")</f>
        <v>-1.06044822203424</v>
      </c>
    </row>
    <row r="32" customFormat="false" ht="15" hidden="false" customHeight="false" outlineLevel="0" collapsed="false">
      <c r="B32" s="12" t="s">
        <v>102</v>
      </c>
      <c r="C32" s="12" t="s">
        <v>100</v>
      </c>
      <c r="D32" s="14" t="n">
        <v>1361</v>
      </c>
      <c r="E32" s="15" t="n">
        <v>0.283</v>
      </c>
      <c r="F32" s="12" t="s">
        <v>70</v>
      </c>
      <c r="G32" s="15" t="n">
        <v>0</v>
      </c>
      <c r="H32" s="12" t="n">
        <v>4</v>
      </c>
      <c r="I32" s="12" t="n">
        <v>0</v>
      </c>
      <c r="J32" s="12" t="n">
        <v>0</v>
      </c>
      <c r="K32" s="15" t="n">
        <v>0.163272632959726</v>
      </c>
      <c r="L32" s="16" t="n">
        <f aca="true">IF(OR(Returns!$C32=0,COUNT(OFFSET(Returns!BM32,0,0,1,Inputs!$C$6))&lt;Inputs!$C$6),"n/a",EXP(SUMPRODUCT(LN(1+OFFSET(Returns!D32,0,0,1,Inputs!$C$6))))-IF(Inputs!$C$7=1,EXP(SUMPRODUCT(LN(1+OFFSET(Returns!BM32,0,0,1,Inputs!$C$6)))),EXP(SUMPRODUCT(LN(1+OFFSET(Returns!DV32,0,0,1,Inputs!$C$6))))))</f>
        <v>0.344931064536813</v>
      </c>
      <c r="M32" s="17" t="n">
        <f aca="false">IF(AND(ISNUMBER(L32),E32&gt;=Inputs!$C$8,OR(Inputs!$C$9="All",F32=Inputs!$C$9),VALUE(LEFT(C32,4))&gt;=Inputs!$C$10,VALUE(LEFT(C32,4))&lt;=Inputs!$C$11),1,0)</f>
        <v>1</v>
      </c>
      <c r="N32" s="16" t="n">
        <f aca="false">IF(M32=1,L32,"")</f>
        <v>0.344931064536813</v>
      </c>
      <c r="O32" s="15" t="s">
        <v>73</v>
      </c>
      <c r="P32" s="15" t="s">
        <v>73</v>
      </c>
      <c r="Q32" s="18" t="n">
        <f aca="false">IF(AND(M32=1,F32="Cash"),L32,"")</f>
        <v>0.344931064536813</v>
      </c>
      <c r="R32" s="18" t="str">
        <f aca="false">IF(AND(M32=1,F32="Mixed"),L32,"")</f>
        <v/>
      </c>
      <c r="S32" s="18" t="str">
        <f aca="false">IF(AND(M32=1,F32="Stock-heavy"),L32,"")</f>
        <v/>
      </c>
    </row>
    <row r="33" customFormat="false" ht="15" hidden="false" customHeight="false" outlineLevel="0" collapsed="false">
      <c r="B33" s="12" t="s">
        <v>103</v>
      </c>
      <c r="C33" s="12" t="s">
        <v>100</v>
      </c>
      <c r="D33" s="14" t="n">
        <v>115.7</v>
      </c>
      <c r="E33" s="15" t="n">
        <v>0.1076</v>
      </c>
      <c r="F33" s="12" t="s">
        <v>70</v>
      </c>
      <c r="G33" s="15" t="n">
        <v>0</v>
      </c>
      <c r="H33" s="12" t="n">
        <v>2</v>
      </c>
      <c r="I33" s="12" t="n">
        <v>0</v>
      </c>
      <c r="J33" s="12" t="n">
        <v>0</v>
      </c>
      <c r="K33" s="15" t="n">
        <v>0.00198981897116102</v>
      </c>
      <c r="L33" s="16" t="n">
        <f aca="true">IF(OR(Returns!$C33=0,COUNT(OFFSET(Returns!BM33,0,0,1,Inputs!$C$6))&lt;Inputs!$C$6),"n/a",EXP(SUMPRODUCT(LN(1+OFFSET(Returns!D33,0,0,1,Inputs!$C$6))))-IF(Inputs!$C$7=1,EXP(SUMPRODUCT(LN(1+OFFSET(Returns!BM33,0,0,1,Inputs!$C$6)))),EXP(SUMPRODUCT(LN(1+OFFSET(Returns!DV33,0,0,1,Inputs!$C$6))))))</f>
        <v>-0.498946800340251</v>
      </c>
      <c r="M33" s="17" t="n">
        <f aca="false">IF(AND(ISNUMBER(L33),E33&gt;=Inputs!$C$8,OR(Inputs!$C$9="All",F33=Inputs!$C$9),VALUE(LEFT(C33,4))&gt;=Inputs!$C$10,VALUE(LEFT(C33,4))&lt;=Inputs!$C$11),1,0)</f>
        <v>1</v>
      </c>
      <c r="N33" s="16" t="n">
        <f aca="false">IF(M33=1,L33,"")</f>
        <v>-0.498946800340251</v>
      </c>
      <c r="O33" s="15" t="n">
        <v>0.0653906170591439</v>
      </c>
      <c r="P33" s="15" t="n">
        <v>0.0761761177383966</v>
      </c>
      <c r="Q33" s="18" t="n">
        <f aca="false">IF(AND(M33=1,F33="Cash"),L33,"")</f>
        <v>-0.498946800340251</v>
      </c>
      <c r="R33" s="18" t="str">
        <f aca="false">IF(AND(M33=1,F33="Mixed"),L33,"")</f>
        <v/>
      </c>
      <c r="S33" s="18" t="str">
        <f aca="false">IF(AND(M33=1,F33="Stock-heavy"),L33,"")</f>
        <v/>
      </c>
    </row>
    <row r="34" customFormat="false" ht="15" hidden="false" customHeight="false" outlineLevel="0" collapsed="false">
      <c r="B34" s="12" t="s">
        <v>104</v>
      </c>
      <c r="C34" s="12" t="s">
        <v>100</v>
      </c>
      <c r="D34" s="14" t="n">
        <v>364</v>
      </c>
      <c r="E34" s="15" t="n">
        <v>0.6365</v>
      </c>
      <c r="F34" s="12" t="s">
        <v>70</v>
      </c>
      <c r="G34" s="15" t="n">
        <v>0</v>
      </c>
      <c r="H34" s="12" t="n">
        <v>1</v>
      </c>
      <c r="I34" s="12" t="n">
        <v>0</v>
      </c>
      <c r="J34" s="12" t="n">
        <v>0</v>
      </c>
      <c r="K34" s="15" t="n">
        <v>-0.270254848388845</v>
      </c>
      <c r="L34" s="16" t="n">
        <f aca="true">IF(OR(Returns!$C34=0,COUNT(OFFSET(Returns!BM34,0,0,1,Inputs!$C$6))&lt;Inputs!$C$6),"n/a",EXP(SUMPRODUCT(LN(1+OFFSET(Returns!D34,0,0,1,Inputs!$C$6))))-IF(Inputs!$C$7=1,EXP(SUMPRODUCT(LN(1+OFFSET(Returns!BM34,0,0,1,Inputs!$C$6)))),EXP(SUMPRODUCT(LN(1+OFFSET(Returns!DV34,0,0,1,Inputs!$C$6))))))</f>
        <v>0.0790376552580612</v>
      </c>
      <c r="M34" s="17" t="n">
        <f aca="false">IF(AND(ISNUMBER(L34),E34&gt;=Inputs!$C$8,OR(Inputs!$C$9="All",F34=Inputs!$C$9),VALUE(LEFT(C34,4))&gt;=Inputs!$C$10,VALUE(LEFT(C34,4))&lt;=Inputs!$C$11),1,0)</f>
        <v>1</v>
      </c>
      <c r="N34" s="16" t="n">
        <f aca="false">IF(M34=1,L34,"")</f>
        <v>0.0790376552580612</v>
      </c>
      <c r="O34" s="15" t="n">
        <v>-0.0253286485612416</v>
      </c>
      <c r="P34" s="15" t="n">
        <v>0.0582820630571414</v>
      </c>
      <c r="Q34" s="18" t="n">
        <f aca="false">IF(AND(M34=1,F34="Cash"),L34,"")</f>
        <v>0.0790376552580612</v>
      </c>
      <c r="R34" s="18" t="str">
        <f aca="false">IF(AND(M34=1,F34="Mixed"),L34,"")</f>
        <v/>
      </c>
      <c r="S34" s="18" t="str">
        <f aca="false">IF(AND(M34=1,F34="Stock-heavy"),L34,"")</f>
        <v/>
      </c>
    </row>
    <row r="35" customFormat="false" ht="15" hidden="false" customHeight="false" outlineLevel="0" collapsed="false">
      <c r="B35" s="12" t="s">
        <v>105</v>
      </c>
      <c r="C35" s="12" t="s">
        <v>100</v>
      </c>
      <c r="D35" s="14" t="n">
        <v>573.3</v>
      </c>
      <c r="E35" s="15" t="n">
        <v>0.8273</v>
      </c>
      <c r="F35" s="12" t="s">
        <v>83</v>
      </c>
      <c r="G35" s="15" t="n">
        <v>0.393437304313092</v>
      </c>
      <c r="H35" s="12" t="n">
        <v>2</v>
      </c>
      <c r="I35" s="12" t="n">
        <v>0</v>
      </c>
      <c r="J35" s="12" t="n">
        <v>1</v>
      </c>
      <c r="K35" s="15" t="n">
        <v>0.76008646932153</v>
      </c>
      <c r="L35" s="16" t="n">
        <f aca="true">IF(OR(Returns!$C35=0,COUNT(OFFSET(Returns!BM35,0,0,1,Inputs!$C$6))&lt;Inputs!$C$6),"n/a",EXP(SUMPRODUCT(LN(1+OFFSET(Returns!D35,0,0,1,Inputs!$C$6))))-IF(Inputs!$C$7=1,EXP(SUMPRODUCT(LN(1+OFFSET(Returns!BM35,0,0,1,Inputs!$C$6)))),EXP(SUMPRODUCT(LN(1+OFFSET(Returns!DV35,0,0,1,Inputs!$C$6))))))</f>
        <v>0.47927535677015</v>
      </c>
      <c r="M35" s="17" t="n">
        <f aca="false">IF(AND(ISNUMBER(L35),E35&gt;=Inputs!$C$8,OR(Inputs!$C$9="All",F35=Inputs!$C$9),VALUE(LEFT(C35,4))&gt;=Inputs!$C$10,VALUE(LEFT(C35,4))&lt;=Inputs!$C$11),1,0)</f>
        <v>1</v>
      </c>
      <c r="N35" s="16" t="n">
        <f aca="false">IF(M35=1,L35,"")</f>
        <v>0.47927535677015</v>
      </c>
      <c r="O35" s="15" t="n">
        <v>0.0440419844787467</v>
      </c>
      <c r="P35" s="15" t="n">
        <v>0.0727321120824287</v>
      </c>
      <c r="Q35" s="18" t="str">
        <f aca="false">IF(AND(M35=1,F35="Cash"),L35,"")</f>
        <v/>
      </c>
      <c r="R35" s="18" t="n">
        <f aca="false">IF(AND(M35=1,F35="Mixed"),L35,"")</f>
        <v>0.47927535677015</v>
      </c>
      <c r="S35" s="18" t="str">
        <f aca="false">IF(AND(M35=1,F35="Stock-heavy"),L35,"")</f>
        <v/>
      </c>
    </row>
    <row r="36" customFormat="false" ht="15" hidden="false" customHeight="false" outlineLevel="0" collapsed="false">
      <c r="B36" s="12" t="s">
        <v>106</v>
      </c>
      <c r="C36" s="12" t="s">
        <v>100</v>
      </c>
      <c r="D36" s="14" t="n">
        <v>156.3</v>
      </c>
      <c r="E36" s="15" t="n">
        <v>0.3262</v>
      </c>
      <c r="F36" s="12" t="s">
        <v>70</v>
      </c>
      <c r="G36" s="15" t="n">
        <v>0</v>
      </c>
      <c r="H36" s="12" t="n">
        <v>3</v>
      </c>
      <c r="I36" s="12" t="n">
        <v>0</v>
      </c>
      <c r="J36" s="12" t="n">
        <v>0</v>
      </c>
      <c r="K36" s="15" t="n">
        <v>0.000961243726990246</v>
      </c>
      <c r="L36" s="16" t="n">
        <f aca="true">IF(OR(Returns!$C36=0,COUNT(OFFSET(Returns!BM36,0,0,1,Inputs!$C$6))&lt;Inputs!$C$6),"n/a",EXP(SUMPRODUCT(LN(1+OFFSET(Returns!D36,0,0,1,Inputs!$C$6))))-IF(Inputs!$C$7=1,EXP(SUMPRODUCT(LN(1+OFFSET(Returns!BM36,0,0,1,Inputs!$C$6)))),EXP(SUMPRODUCT(LN(1+OFFSET(Returns!DV36,0,0,1,Inputs!$C$6))))))</f>
        <v>1.25567511066877</v>
      </c>
      <c r="M36" s="17" t="n">
        <f aca="false">IF(AND(ISNUMBER(L36),E36&gt;=Inputs!$C$8,OR(Inputs!$C$9="All",F36=Inputs!$C$9),VALUE(LEFT(C36,4))&gt;=Inputs!$C$10,VALUE(LEFT(C36,4))&lt;=Inputs!$C$11),1,0)</f>
        <v>1</v>
      </c>
      <c r="N36" s="16" t="n">
        <f aca="false">IF(M36=1,L36,"")</f>
        <v>1.25567511066877</v>
      </c>
      <c r="O36" s="15" t="n">
        <v>-0.0371325838567603</v>
      </c>
      <c r="P36" s="15" t="n">
        <v>0.0342110748606373</v>
      </c>
      <c r="Q36" s="18" t="n">
        <f aca="false">IF(AND(M36=1,F36="Cash"),L36,"")</f>
        <v>1.25567511066877</v>
      </c>
      <c r="R36" s="18" t="str">
        <f aca="false">IF(AND(M36=1,F36="Mixed"),L36,"")</f>
        <v/>
      </c>
      <c r="S36" s="18" t="str">
        <f aca="false">IF(AND(M36=1,F36="Stock-heavy"),L36,"")</f>
        <v/>
      </c>
    </row>
    <row r="37" customFormat="false" ht="15" hidden="false" customHeight="false" outlineLevel="0" collapsed="false">
      <c r="B37" s="12" t="s">
        <v>107</v>
      </c>
      <c r="C37" s="12" t="s">
        <v>100</v>
      </c>
      <c r="D37" s="14" t="n">
        <v>1175</v>
      </c>
      <c r="E37" s="15" t="n">
        <v>0.3947</v>
      </c>
      <c r="F37" s="12" t="s">
        <v>70</v>
      </c>
      <c r="G37" s="15" t="n">
        <v>0</v>
      </c>
      <c r="H37" s="12" t="n">
        <v>1</v>
      </c>
      <c r="I37" s="12" t="n">
        <v>0</v>
      </c>
      <c r="J37" s="12" t="n">
        <v>1</v>
      </c>
      <c r="K37" s="15" t="n">
        <v>0.644733059914859</v>
      </c>
      <c r="L37" s="16" t="n">
        <f aca="true">IF(OR(Returns!$C37=0,COUNT(OFFSET(Returns!BM37,0,0,1,Inputs!$C$6))&lt;Inputs!$C$6),"n/a",EXP(SUMPRODUCT(LN(1+OFFSET(Returns!D37,0,0,1,Inputs!$C$6))))-IF(Inputs!$C$7=1,EXP(SUMPRODUCT(LN(1+OFFSET(Returns!BM37,0,0,1,Inputs!$C$6)))),EXP(SUMPRODUCT(LN(1+OFFSET(Returns!DV37,0,0,1,Inputs!$C$6))))))</f>
        <v>0.743131014599944</v>
      </c>
      <c r="M37" s="17" t="n">
        <f aca="false">IF(AND(ISNUMBER(L37),E37&gt;=Inputs!$C$8,OR(Inputs!$C$9="All",F37=Inputs!$C$9),VALUE(LEFT(C37,4))&gt;=Inputs!$C$10,VALUE(LEFT(C37,4))&lt;=Inputs!$C$11),1,0)</f>
        <v>1</v>
      </c>
      <c r="N37" s="16" t="n">
        <f aca="false">IF(M37=1,L37,"")</f>
        <v>0.743131014599944</v>
      </c>
      <c r="O37" s="15" t="n">
        <v>0.0445573365217402</v>
      </c>
      <c r="P37" s="15" t="n">
        <v>0.084729012426677</v>
      </c>
      <c r="Q37" s="18" t="n">
        <f aca="false">IF(AND(M37=1,F37="Cash"),L37,"")</f>
        <v>0.743131014599944</v>
      </c>
      <c r="R37" s="18" t="str">
        <f aca="false">IF(AND(M37=1,F37="Mixed"),L37,"")</f>
        <v/>
      </c>
      <c r="S37" s="18" t="str">
        <f aca="false">IF(AND(M37=1,F37="Stock-heavy"),L37,"")</f>
        <v/>
      </c>
    </row>
    <row r="38" customFormat="false" ht="15" hidden="false" customHeight="false" outlineLevel="0" collapsed="false">
      <c r="B38" s="12" t="s">
        <v>108</v>
      </c>
      <c r="C38" s="12" t="s">
        <v>100</v>
      </c>
      <c r="D38" s="14" t="n">
        <v>355.8</v>
      </c>
      <c r="E38" s="15" t="n">
        <v>1.1407</v>
      </c>
      <c r="F38" s="12" t="s">
        <v>83</v>
      </c>
      <c r="G38" s="15" t="n">
        <v>0.331445531530974</v>
      </c>
      <c r="H38" s="12" t="n">
        <v>5</v>
      </c>
      <c r="I38" s="12" t="n">
        <v>0</v>
      </c>
      <c r="J38" s="12" t="n">
        <v>1</v>
      </c>
      <c r="K38" s="15" t="n">
        <v>-0.216603045366188</v>
      </c>
      <c r="L38" s="16" t="n">
        <f aca="true">IF(OR(Returns!$C38=0,COUNT(OFFSET(Returns!BM38,0,0,1,Inputs!$C$6))&lt;Inputs!$C$6),"n/a",EXP(SUMPRODUCT(LN(1+OFFSET(Returns!D38,0,0,1,Inputs!$C$6))))-IF(Inputs!$C$7=1,EXP(SUMPRODUCT(LN(1+OFFSET(Returns!BM38,0,0,1,Inputs!$C$6)))),EXP(SUMPRODUCT(LN(1+OFFSET(Returns!DV38,0,0,1,Inputs!$C$6))))))</f>
        <v>-0.334336996696187</v>
      </c>
      <c r="M38" s="17" t="n">
        <f aca="false">IF(AND(ISNUMBER(L38),E38&gt;=Inputs!$C$8,OR(Inputs!$C$9="All",F38=Inputs!$C$9),VALUE(LEFT(C38,4))&gt;=Inputs!$C$10,VALUE(LEFT(C38,4))&lt;=Inputs!$C$11),1,0)</f>
        <v>1</v>
      </c>
      <c r="N38" s="16" t="n">
        <f aca="false">IF(M38=1,L38,"")</f>
        <v>-0.334336996696187</v>
      </c>
      <c r="O38" s="15" t="s">
        <v>73</v>
      </c>
      <c r="P38" s="15" t="n">
        <v>-0.0234314054555193</v>
      </c>
      <c r="Q38" s="18" t="str">
        <f aca="false">IF(AND(M38=1,F38="Cash"),L38,"")</f>
        <v/>
      </c>
      <c r="R38" s="18" t="n">
        <f aca="false">IF(AND(M38=1,F38="Mixed"),L38,"")</f>
        <v>-0.334336996696187</v>
      </c>
      <c r="S38" s="18" t="str">
        <f aca="false">IF(AND(M38=1,F38="Stock-heavy"),L38,"")</f>
        <v/>
      </c>
    </row>
    <row r="39" customFormat="false" ht="15" hidden="false" customHeight="false" outlineLevel="0" collapsed="false">
      <c r="B39" s="12" t="s">
        <v>109</v>
      </c>
      <c r="C39" s="12" t="s">
        <v>100</v>
      </c>
      <c r="D39" s="14" t="n">
        <v>280.7</v>
      </c>
      <c r="E39" s="15" t="n">
        <v>0.2007</v>
      </c>
      <c r="F39" s="12" t="s">
        <v>70</v>
      </c>
      <c r="G39" s="15" t="n">
        <v>0</v>
      </c>
      <c r="H39" s="12" t="n">
        <v>1</v>
      </c>
      <c r="I39" s="12" t="n">
        <v>0</v>
      </c>
      <c r="J39" s="12" t="n">
        <v>0</v>
      </c>
      <c r="K39" s="15" t="n">
        <v>0.109808994610695</v>
      </c>
      <c r="L39" s="16" t="n">
        <f aca="true">IF(OR(Returns!$C39=0,COUNT(OFFSET(Returns!BM39,0,0,1,Inputs!$C$6))&lt;Inputs!$C$6),"n/a",EXP(SUMPRODUCT(LN(1+OFFSET(Returns!D39,0,0,1,Inputs!$C$6))))-IF(Inputs!$C$7=1,EXP(SUMPRODUCT(LN(1+OFFSET(Returns!BM39,0,0,1,Inputs!$C$6)))),EXP(SUMPRODUCT(LN(1+OFFSET(Returns!DV39,0,0,1,Inputs!$C$6))))))</f>
        <v>0.204515432414101</v>
      </c>
      <c r="M39" s="17" t="n">
        <f aca="false">IF(AND(ISNUMBER(L39),E39&gt;=Inputs!$C$8,OR(Inputs!$C$9="All",F39=Inputs!$C$9),VALUE(LEFT(C39,4))&gt;=Inputs!$C$10,VALUE(LEFT(C39,4))&lt;=Inputs!$C$11),1,0)</f>
        <v>1</v>
      </c>
      <c r="N39" s="16" t="n">
        <f aca="false">IF(M39=1,L39,"")</f>
        <v>0.204515432414101</v>
      </c>
      <c r="O39" s="15" t="n">
        <v>0.0856637093118557</v>
      </c>
      <c r="P39" s="15" t="n">
        <v>0.027246899329355</v>
      </c>
      <c r="Q39" s="18" t="n">
        <f aca="false">IF(AND(M39=1,F39="Cash"),L39,"")</f>
        <v>0.204515432414101</v>
      </c>
      <c r="R39" s="18" t="str">
        <f aca="false">IF(AND(M39=1,F39="Mixed"),L39,"")</f>
        <v/>
      </c>
      <c r="S39" s="18" t="str">
        <f aca="false">IF(AND(M39=1,F39="Stock-heavy"),L39,"")</f>
        <v/>
      </c>
    </row>
    <row r="40" customFormat="false" ht="15" hidden="false" customHeight="false" outlineLevel="0" collapsed="false">
      <c r="B40" s="12" t="s">
        <v>110</v>
      </c>
      <c r="C40" s="12" t="s">
        <v>100</v>
      </c>
      <c r="D40" s="14" t="n">
        <v>128.1</v>
      </c>
      <c r="E40" s="15" t="n">
        <v>0.1807</v>
      </c>
      <c r="F40" s="12" t="s">
        <v>70</v>
      </c>
      <c r="G40" s="15" t="n">
        <v>0.013369756097561</v>
      </c>
      <c r="H40" s="12" t="n">
        <v>4</v>
      </c>
      <c r="I40" s="12" t="n">
        <v>0</v>
      </c>
      <c r="J40" s="12" t="n">
        <v>0</v>
      </c>
      <c r="K40" s="15" t="n">
        <v>-0.0371047337917976</v>
      </c>
      <c r="L40" s="16" t="n">
        <f aca="true">IF(OR(Returns!$C40=0,COUNT(OFFSET(Returns!BM40,0,0,1,Inputs!$C$6))&lt;Inputs!$C$6),"n/a",EXP(SUMPRODUCT(LN(1+OFFSET(Returns!D40,0,0,1,Inputs!$C$6))))-IF(Inputs!$C$7=1,EXP(SUMPRODUCT(LN(1+OFFSET(Returns!BM40,0,0,1,Inputs!$C$6)))),EXP(SUMPRODUCT(LN(1+OFFSET(Returns!DV40,0,0,1,Inputs!$C$6))))))</f>
        <v>-0.0984407494469182</v>
      </c>
      <c r="M40" s="17" t="n">
        <f aca="false">IF(AND(ISNUMBER(L40),E40&gt;=Inputs!$C$8,OR(Inputs!$C$9="All",F40=Inputs!$C$9),VALUE(LEFT(C40,4))&gt;=Inputs!$C$10,VALUE(LEFT(C40,4))&lt;=Inputs!$C$11),1,0)</f>
        <v>1</v>
      </c>
      <c r="N40" s="16" t="n">
        <f aca="false">IF(M40=1,L40,"")</f>
        <v>-0.0984407494469182</v>
      </c>
      <c r="O40" s="15" t="n">
        <v>-0.0647372524571512</v>
      </c>
      <c r="P40" s="15" t="n">
        <v>-0.0436134477274371</v>
      </c>
      <c r="Q40" s="18" t="n">
        <f aca="false">IF(AND(M40=1,F40="Cash"),L40,"")</f>
        <v>-0.0984407494469182</v>
      </c>
      <c r="R40" s="18" t="str">
        <f aca="false">IF(AND(M40=1,F40="Mixed"),L40,"")</f>
        <v/>
      </c>
      <c r="S40" s="18" t="str">
        <f aca="false">IF(AND(M40=1,F40="Stock-heavy"),L40,"")</f>
        <v/>
      </c>
    </row>
    <row r="41" customFormat="false" ht="15" hidden="false" customHeight="false" outlineLevel="0" collapsed="false">
      <c r="B41" s="12" t="s">
        <v>111</v>
      </c>
      <c r="C41" s="12" t="s">
        <v>100</v>
      </c>
      <c r="D41" s="14" t="n">
        <v>967.1</v>
      </c>
      <c r="E41" s="15" t="n">
        <v>0.5224</v>
      </c>
      <c r="F41" s="12" t="s">
        <v>70</v>
      </c>
      <c r="G41" s="15" t="n">
        <v>0</v>
      </c>
      <c r="H41" s="12" t="n">
        <v>3</v>
      </c>
      <c r="I41" s="12" t="n">
        <v>0</v>
      </c>
      <c r="J41" s="12" t="n">
        <v>0</v>
      </c>
      <c r="K41" s="15" t="n">
        <v>0.204778000973157</v>
      </c>
      <c r="L41" s="16" t="n">
        <f aca="true">IF(OR(Returns!$C41=0,COUNT(OFFSET(Returns!BM41,0,0,1,Inputs!$C$6))&lt;Inputs!$C$6),"n/a",EXP(SUMPRODUCT(LN(1+OFFSET(Returns!D41,0,0,1,Inputs!$C$6))))-IF(Inputs!$C$7=1,EXP(SUMPRODUCT(LN(1+OFFSET(Returns!BM41,0,0,1,Inputs!$C$6)))),EXP(SUMPRODUCT(LN(1+OFFSET(Returns!DV41,0,0,1,Inputs!$C$6))))))</f>
        <v>0.822516639751725</v>
      </c>
      <c r="M41" s="17" t="n">
        <f aca="false">IF(AND(ISNUMBER(L41),E41&gt;=Inputs!$C$8,OR(Inputs!$C$9="All",F41=Inputs!$C$9),VALUE(LEFT(C41,4))&gt;=Inputs!$C$10,VALUE(LEFT(C41,4))&lt;=Inputs!$C$11),1,0)</f>
        <v>1</v>
      </c>
      <c r="N41" s="16" t="n">
        <f aca="false">IF(M41=1,L41,"")</f>
        <v>0.822516639751725</v>
      </c>
      <c r="O41" s="15" t="n">
        <v>0.0190104414199888</v>
      </c>
      <c r="P41" s="15" t="n">
        <v>0.0391325996114659</v>
      </c>
      <c r="Q41" s="18" t="n">
        <f aca="false">IF(AND(M41=1,F41="Cash"),L41,"")</f>
        <v>0.822516639751725</v>
      </c>
      <c r="R41" s="18" t="str">
        <f aca="false">IF(AND(M41=1,F41="Mixed"),L41,"")</f>
        <v/>
      </c>
      <c r="S41" s="18" t="str">
        <f aca="false">IF(AND(M41=1,F41="Stock-heavy"),L41,"")</f>
        <v/>
      </c>
    </row>
    <row r="42" customFormat="false" ht="15" hidden="false" customHeight="false" outlineLevel="0" collapsed="false">
      <c r="B42" s="12" t="s">
        <v>112</v>
      </c>
      <c r="C42" s="12" t="s">
        <v>113</v>
      </c>
      <c r="D42" s="14" t="n">
        <v>137.1</v>
      </c>
      <c r="E42" s="15" t="n">
        <v>0.1011</v>
      </c>
      <c r="F42" s="12" t="s">
        <v>70</v>
      </c>
      <c r="G42" s="15" t="n">
        <v>0</v>
      </c>
      <c r="H42" s="12" t="n">
        <v>1</v>
      </c>
      <c r="I42" s="12" t="n">
        <v>0</v>
      </c>
      <c r="J42" s="12" t="n">
        <v>0</v>
      </c>
      <c r="K42" s="15" t="n">
        <v>0.335719030099975</v>
      </c>
      <c r="L42" s="16" t="n">
        <f aca="true">IF(OR(Returns!$C42=0,COUNT(OFFSET(Returns!BM42,0,0,1,Inputs!$C$6))&lt;Inputs!$C$6),"n/a",EXP(SUMPRODUCT(LN(1+OFFSET(Returns!D42,0,0,1,Inputs!$C$6))))-IF(Inputs!$C$7=1,EXP(SUMPRODUCT(LN(1+OFFSET(Returns!BM42,0,0,1,Inputs!$C$6)))),EXP(SUMPRODUCT(LN(1+OFFSET(Returns!DV42,0,0,1,Inputs!$C$6))))))</f>
        <v>-0.915379041126391</v>
      </c>
      <c r="M42" s="17" t="n">
        <f aca="false">IF(AND(ISNUMBER(L42),E42&gt;=Inputs!$C$8,OR(Inputs!$C$9="All",F42=Inputs!$C$9),VALUE(LEFT(C42,4))&gt;=Inputs!$C$10,VALUE(LEFT(C42,4))&lt;=Inputs!$C$11),1,0)</f>
        <v>1</v>
      </c>
      <c r="N42" s="16" t="n">
        <f aca="false">IF(M42=1,L42,"")</f>
        <v>-0.915379041126391</v>
      </c>
      <c r="O42" s="15" t="n">
        <v>0.0826864887555616</v>
      </c>
      <c r="P42" s="15" t="n">
        <v>0.0373529380985959</v>
      </c>
      <c r="Q42" s="18" t="n">
        <f aca="false">IF(AND(M42=1,F42="Cash"),L42,"")</f>
        <v>-0.915379041126391</v>
      </c>
      <c r="R42" s="18" t="str">
        <f aca="false">IF(AND(M42=1,F42="Mixed"),L42,"")</f>
        <v/>
      </c>
      <c r="S42" s="18" t="str">
        <f aca="false">IF(AND(M42=1,F42="Stock-heavy"),L42,"")</f>
        <v/>
      </c>
    </row>
    <row r="43" customFormat="false" ht="15" hidden="false" customHeight="false" outlineLevel="0" collapsed="false">
      <c r="B43" s="12" t="s">
        <v>114</v>
      </c>
      <c r="C43" s="12" t="s">
        <v>113</v>
      </c>
      <c r="D43" s="14" t="n">
        <v>443.9</v>
      </c>
      <c r="E43" s="15" t="n">
        <v>0.1287</v>
      </c>
      <c r="F43" s="12" t="s">
        <v>70</v>
      </c>
      <c r="G43" s="15" t="n">
        <v>0</v>
      </c>
      <c r="H43" s="12" t="n">
        <v>1</v>
      </c>
      <c r="I43" s="12" t="n">
        <v>0</v>
      </c>
      <c r="J43" s="12" t="n">
        <v>0</v>
      </c>
      <c r="K43" s="15" t="n">
        <v>0.0548019552339567</v>
      </c>
      <c r="L43" s="16" t="n">
        <f aca="true">IF(OR(Returns!$C43=0,COUNT(OFFSET(Returns!BM43,0,0,1,Inputs!$C$6))&lt;Inputs!$C$6),"n/a",EXP(SUMPRODUCT(LN(1+OFFSET(Returns!D43,0,0,1,Inputs!$C$6))))-IF(Inputs!$C$7=1,EXP(SUMPRODUCT(LN(1+OFFSET(Returns!BM43,0,0,1,Inputs!$C$6)))),EXP(SUMPRODUCT(LN(1+OFFSET(Returns!DV43,0,0,1,Inputs!$C$6))))))</f>
        <v>-0.299124347481547</v>
      </c>
      <c r="M43" s="17" t="n">
        <f aca="false">IF(AND(ISNUMBER(L43),E43&gt;=Inputs!$C$8,OR(Inputs!$C$9="All",F43=Inputs!$C$9),VALUE(LEFT(C43,4))&gt;=Inputs!$C$10,VALUE(LEFT(C43,4))&lt;=Inputs!$C$11),1,0)</f>
        <v>1</v>
      </c>
      <c r="N43" s="16" t="n">
        <f aca="false">IF(M43=1,L43,"")</f>
        <v>-0.299124347481547</v>
      </c>
      <c r="O43" s="15" t="n">
        <v>0.191575551635538</v>
      </c>
      <c r="P43" s="15" t="n">
        <v>0.109348420782158</v>
      </c>
      <c r="Q43" s="18" t="n">
        <f aca="false">IF(AND(M43=1,F43="Cash"),L43,"")</f>
        <v>-0.299124347481547</v>
      </c>
      <c r="R43" s="18" t="str">
        <f aca="false">IF(AND(M43=1,F43="Mixed"),L43,"")</f>
        <v/>
      </c>
      <c r="S43" s="18" t="str">
        <f aca="false">IF(AND(M43=1,F43="Stock-heavy"),L43,"")</f>
        <v/>
      </c>
    </row>
    <row r="44" customFormat="false" ht="15" hidden="false" customHeight="false" outlineLevel="0" collapsed="false">
      <c r="B44" s="12" t="s">
        <v>115</v>
      </c>
      <c r="C44" s="12" t="s">
        <v>113</v>
      </c>
      <c r="D44" s="14" t="n">
        <v>3027</v>
      </c>
      <c r="E44" s="15" t="n">
        <v>0.6748</v>
      </c>
      <c r="F44" s="12" t="s">
        <v>85</v>
      </c>
      <c r="G44" s="15" t="n">
        <v>1</v>
      </c>
      <c r="H44" s="12" t="n">
        <v>3</v>
      </c>
      <c r="I44" s="12" t="n">
        <v>0</v>
      </c>
      <c r="J44" s="12" t="n">
        <v>1</v>
      </c>
      <c r="K44" s="15" t="n">
        <v>-0.0876353399513211</v>
      </c>
      <c r="L44" s="16" t="n">
        <f aca="true">IF(OR(Returns!$C44=0,COUNT(OFFSET(Returns!BM44,0,0,1,Inputs!$C$6))&lt;Inputs!$C$6),"n/a",EXP(SUMPRODUCT(LN(1+OFFSET(Returns!D44,0,0,1,Inputs!$C$6))))-IF(Inputs!$C$7=1,EXP(SUMPRODUCT(LN(1+OFFSET(Returns!BM44,0,0,1,Inputs!$C$6)))),EXP(SUMPRODUCT(LN(1+OFFSET(Returns!DV44,0,0,1,Inputs!$C$6))))))</f>
        <v>0.391595385657469</v>
      </c>
      <c r="M44" s="17" t="n">
        <f aca="false">IF(AND(ISNUMBER(L44),E44&gt;=Inputs!$C$8,OR(Inputs!$C$9="All",F44=Inputs!$C$9),VALUE(LEFT(C44,4))&gt;=Inputs!$C$10,VALUE(LEFT(C44,4))&lt;=Inputs!$C$11),1,0)</f>
        <v>1</v>
      </c>
      <c r="N44" s="16" t="n">
        <f aca="false">IF(M44=1,L44,"")</f>
        <v>0.391595385657469</v>
      </c>
      <c r="O44" s="15" t="n">
        <v>0.192742380784427</v>
      </c>
      <c r="P44" s="15" t="n">
        <v>0.0405192980054098</v>
      </c>
      <c r="Q44" s="18" t="str">
        <f aca="false">IF(AND(M44=1,F44="Cash"),L44,"")</f>
        <v/>
      </c>
      <c r="R44" s="18" t="str">
        <f aca="false">IF(AND(M44=1,F44="Mixed"),L44,"")</f>
        <v/>
      </c>
      <c r="S44" s="18" t="n">
        <f aca="false">IF(AND(M44=1,F44="Stock-heavy"),L44,"")</f>
        <v>0.391595385657469</v>
      </c>
    </row>
    <row r="45" customFormat="false" ht="15" hidden="false" customHeight="false" outlineLevel="0" collapsed="false">
      <c r="B45" s="12" t="s">
        <v>116</v>
      </c>
      <c r="C45" s="12" t="s">
        <v>113</v>
      </c>
      <c r="D45" s="14" t="n">
        <v>141</v>
      </c>
      <c r="E45" s="15" t="n">
        <v>0.7129</v>
      </c>
      <c r="F45" s="12" t="s">
        <v>70</v>
      </c>
      <c r="G45" s="15" t="n">
        <v>0</v>
      </c>
      <c r="H45" s="12" t="n">
        <v>1</v>
      </c>
      <c r="I45" s="12" t="n">
        <v>0</v>
      </c>
      <c r="J45" s="12" t="n">
        <v>0</v>
      </c>
      <c r="K45" s="15" t="n">
        <v>0.112504125159773</v>
      </c>
      <c r="L45" s="16" t="n">
        <f aca="true">IF(OR(Returns!$C45=0,COUNT(OFFSET(Returns!BM45,0,0,1,Inputs!$C$6))&lt;Inputs!$C$6),"n/a",EXP(SUMPRODUCT(LN(1+OFFSET(Returns!D45,0,0,1,Inputs!$C$6))))-IF(Inputs!$C$7=1,EXP(SUMPRODUCT(LN(1+OFFSET(Returns!BM45,0,0,1,Inputs!$C$6)))),EXP(SUMPRODUCT(LN(1+OFFSET(Returns!DV45,0,0,1,Inputs!$C$6))))))</f>
        <v>-0.0636346028917159</v>
      </c>
      <c r="M45" s="17" t="n">
        <f aca="false">IF(AND(ISNUMBER(L45),E45&gt;=Inputs!$C$8,OR(Inputs!$C$9="All",F45=Inputs!$C$9),VALUE(LEFT(C45,4))&gt;=Inputs!$C$10,VALUE(LEFT(C45,4))&lt;=Inputs!$C$11),1,0)</f>
        <v>1</v>
      </c>
      <c r="N45" s="16" t="n">
        <f aca="false">IF(M45=1,L45,"")</f>
        <v>-0.0636346028917159</v>
      </c>
      <c r="O45" s="15" t="n">
        <v>-0.0866166825595088</v>
      </c>
      <c r="P45" s="15" t="n">
        <v>-0.0430086350655166</v>
      </c>
      <c r="Q45" s="18" t="n">
        <f aca="false">IF(AND(M45=1,F45="Cash"),L45,"")</f>
        <v>-0.0636346028917159</v>
      </c>
      <c r="R45" s="18" t="str">
        <f aca="false">IF(AND(M45=1,F45="Mixed"),L45,"")</f>
        <v/>
      </c>
      <c r="S45" s="18" t="str">
        <f aca="false">IF(AND(M45=1,F45="Stock-heavy"),L45,"")</f>
        <v/>
      </c>
    </row>
    <row r="46" customFormat="false" ht="15" hidden="false" customHeight="false" outlineLevel="0" collapsed="false">
      <c r="B46" s="12" t="s">
        <v>117</v>
      </c>
      <c r="C46" s="12" t="s">
        <v>113</v>
      </c>
      <c r="D46" s="14" t="n">
        <v>180</v>
      </c>
      <c r="E46" s="15" t="n">
        <v>0.559</v>
      </c>
      <c r="F46" s="12" t="s">
        <v>70</v>
      </c>
      <c r="G46" s="15" t="n">
        <v>0</v>
      </c>
      <c r="H46" s="12" t="n">
        <v>5</v>
      </c>
      <c r="I46" s="12" t="n">
        <v>0</v>
      </c>
      <c r="J46" s="12" t="n">
        <v>0</v>
      </c>
      <c r="K46" s="15" t="n">
        <v>-0.43706565089875</v>
      </c>
      <c r="L46" s="16" t="n">
        <f aca="true">IF(OR(Returns!$C46=0,COUNT(OFFSET(Returns!BM46,0,0,1,Inputs!$C$6))&lt;Inputs!$C$6),"n/a",EXP(SUMPRODUCT(LN(1+OFFSET(Returns!D46,0,0,1,Inputs!$C$6))))-IF(Inputs!$C$7=1,EXP(SUMPRODUCT(LN(1+OFFSET(Returns!BM46,0,0,1,Inputs!$C$6)))),EXP(SUMPRODUCT(LN(1+OFFSET(Returns!DV46,0,0,1,Inputs!$C$6))))))</f>
        <v>0.962018762792701</v>
      </c>
      <c r="M46" s="17" t="n">
        <f aca="false">IF(AND(ISNUMBER(L46),E46&gt;=Inputs!$C$8,OR(Inputs!$C$9="All",F46=Inputs!$C$9),VALUE(LEFT(C46,4))&gt;=Inputs!$C$10,VALUE(LEFT(C46,4))&lt;=Inputs!$C$11),1,0)</f>
        <v>1</v>
      </c>
      <c r="N46" s="16" t="n">
        <f aca="false">IF(M46=1,L46,"")</f>
        <v>0.962018762792701</v>
      </c>
      <c r="O46" s="15" t="n">
        <v>-0.0912472984539927</v>
      </c>
      <c r="P46" s="15" t="n">
        <v>-0.0565946579111584</v>
      </c>
      <c r="Q46" s="18" t="n">
        <f aca="false">IF(AND(M46=1,F46="Cash"),L46,"")</f>
        <v>0.962018762792701</v>
      </c>
      <c r="R46" s="18" t="str">
        <f aca="false">IF(AND(M46=1,F46="Mixed"),L46,"")</f>
        <v/>
      </c>
      <c r="S46" s="18" t="str">
        <f aca="false">IF(AND(M46=1,F46="Stock-heavy"),L46,"")</f>
        <v/>
      </c>
    </row>
    <row r="47" customFormat="false" ht="15" hidden="false" customHeight="false" outlineLevel="0" collapsed="false">
      <c r="B47" s="12" t="s">
        <v>118</v>
      </c>
      <c r="C47" s="12" t="s">
        <v>119</v>
      </c>
      <c r="D47" s="14" t="n">
        <v>476.8</v>
      </c>
      <c r="E47" s="15" t="n">
        <v>0.2486</v>
      </c>
      <c r="F47" s="12" t="s">
        <v>70</v>
      </c>
      <c r="G47" s="15" t="n">
        <v>0</v>
      </c>
      <c r="H47" s="12" t="n">
        <v>2</v>
      </c>
      <c r="I47" s="12" t="n">
        <v>0</v>
      </c>
      <c r="J47" s="12" t="n">
        <v>0</v>
      </c>
      <c r="K47" s="15" t="n">
        <v>-0.291110727201077</v>
      </c>
      <c r="L47" s="16" t="n">
        <f aca="true">IF(OR(Returns!$C47=0,COUNT(OFFSET(Returns!BM47,0,0,1,Inputs!$C$6))&lt;Inputs!$C$6),"n/a",EXP(SUMPRODUCT(LN(1+OFFSET(Returns!D47,0,0,1,Inputs!$C$6))))-IF(Inputs!$C$7=1,EXP(SUMPRODUCT(LN(1+OFFSET(Returns!BM47,0,0,1,Inputs!$C$6)))),EXP(SUMPRODUCT(LN(1+OFFSET(Returns!DV47,0,0,1,Inputs!$C$6))))))</f>
        <v>0.302280308367457</v>
      </c>
      <c r="M47" s="17" t="n">
        <f aca="false">IF(AND(ISNUMBER(L47),E47&gt;=Inputs!$C$8,OR(Inputs!$C$9="All",F47=Inputs!$C$9),VALUE(LEFT(C47,4))&gt;=Inputs!$C$10,VALUE(LEFT(C47,4))&lt;=Inputs!$C$11),1,0)</f>
        <v>1</v>
      </c>
      <c r="N47" s="16" t="n">
        <f aca="false">IF(M47=1,L47,"")</f>
        <v>0.302280308367457</v>
      </c>
      <c r="O47" s="15" t="n">
        <v>0.0864179705675258</v>
      </c>
      <c r="P47" s="15" t="n">
        <v>0.0439632340092398</v>
      </c>
      <c r="Q47" s="18" t="n">
        <f aca="false">IF(AND(M47=1,F47="Cash"),L47,"")</f>
        <v>0.302280308367457</v>
      </c>
      <c r="R47" s="18" t="str">
        <f aca="false">IF(AND(M47=1,F47="Mixed"),L47,"")</f>
        <v/>
      </c>
      <c r="S47" s="18" t="str">
        <f aca="false">IF(AND(M47=1,F47="Stock-heavy"),L47,"")</f>
        <v/>
      </c>
    </row>
    <row r="48" customFormat="false" ht="15" hidden="false" customHeight="false" outlineLevel="0" collapsed="false">
      <c r="B48" s="12" t="s">
        <v>120</v>
      </c>
      <c r="C48" s="12" t="s">
        <v>119</v>
      </c>
      <c r="D48" s="14" t="n">
        <v>16026</v>
      </c>
      <c r="E48" s="15" t="n">
        <v>0.2327</v>
      </c>
      <c r="F48" s="12" t="s">
        <v>70</v>
      </c>
      <c r="G48" s="15" t="n">
        <v>0</v>
      </c>
      <c r="H48" s="12" t="n">
        <v>1</v>
      </c>
      <c r="I48" s="12" t="n">
        <v>0</v>
      </c>
      <c r="J48" s="12" t="n">
        <v>0</v>
      </c>
      <c r="K48" s="15" t="n">
        <v>-0.249249070138285</v>
      </c>
      <c r="L48" s="16" t="n">
        <f aca="true">IF(OR(Returns!$C48=0,COUNT(OFFSET(Returns!BM48,0,0,1,Inputs!$C$6))&lt;Inputs!$C$6),"n/a",EXP(SUMPRODUCT(LN(1+OFFSET(Returns!D48,0,0,1,Inputs!$C$6))))-IF(Inputs!$C$7=1,EXP(SUMPRODUCT(LN(1+OFFSET(Returns!BM48,0,0,1,Inputs!$C$6)))),EXP(SUMPRODUCT(LN(1+OFFSET(Returns!DV48,0,0,1,Inputs!$C$6))))))</f>
        <v>-0.300724320392357</v>
      </c>
      <c r="M48" s="17" t="n">
        <f aca="false">IF(AND(ISNUMBER(L48),E48&gt;=Inputs!$C$8,OR(Inputs!$C$9="All",F48=Inputs!$C$9),VALUE(LEFT(C48,4))&gt;=Inputs!$C$10,VALUE(LEFT(C48,4))&lt;=Inputs!$C$11),1,0)</f>
        <v>1</v>
      </c>
      <c r="N48" s="16" t="n">
        <f aca="false">IF(M48=1,L48,"")</f>
        <v>-0.300724320392357</v>
      </c>
      <c r="O48" s="15" t="n">
        <v>0.0482090577126092</v>
      </c>
      <c r="P48" s="15" t="n">
        <v>0.00600918747354175</v>
      </c>
      <c r="Q48" s="18" t="n">
        <f aca="false">IF(AND(M48=1,F48="Cash"),L48,"")</f>
        <v>-0.300724320392357</v>
      </c>
      <c r="R48" s="18" t="str">
        <f aca="false">IF(AND(M48=1,F48="Mixed"),L48,"")</f>
        <v/>
      </c>
      <c r="S48" s="18" t="str">
        <f aca="false">IF(AND(M48=1,F48="Stock-heavy"),L48,"")</f>
        <v/>
      </c>
    </row>
    <row r="49" customFormat="false" ht="15" hidden="false" customHeight="false" outlineLevel="0" collapsed="false">
      <c r="B49" s="12" t="s">
        <v>121</v>
      </c>
      <c r="C49" s="12" t="s">
        <v>119</v>
      </c>
      <c r="D49" s="14" t="n">
        <v>163.3</v>
      </c>
      <c r="E49" s="15" t="n">
        <v>0.2935</v>
      </c>
      <c r="F49" s="12" t="s">
        <v>70</v>
      </c>
      <c r="G49" s="15" t="n">
        <v>0</v>
      </c>
      <c r="H49" s="12" t="n">
        <v>4</v>
      </c>
      <c r="I49" s="12" t="n">
        <v>0</v>
      </c>
      <c r="J49" s="12" t="n">
        <v>0</v>
      </c>
      <c r="K49" s="15" t="n">
        <v>-0.46432040858908</v>
      </c>
      <c r="L49" s="16" t="n">
        <f aca="true">IF(OR(Returns!$C49=0,COUNT(OFFSET(Returns!BM49,0,0,1,Inputs!$C$6))&lt;Inputs!$C$6),"n/a",EXP(SUMPRODUCT(LN(1+OFFSET(Returns!D49,0,0,1,Inputs!$C$6))))-IF(Inputs!$C$7=1,EXP(SUMPRODUCT(LN(1+OFFSET(Returns!BM49,0,0,1,Inputs!$C$6)))),EXP(SUMPRODUCT(LN(1+OFFSET(Returns!DV49,0,0,1,Inputs!$C$6))))))</f>
        <v>-0.900939279654736</v>
      </c>
      <c r="M49" s="17" t="n">
        <f aca="false">IF(AND(ISNUMBER(L49),E49&gt;=Inputs!$C$8,OR(Inputs!$C$9="All",F49=Inputs!$C$9),VALUE(LEFT(C49,4))&gt;=Inputs!$C$10,VALUE(LEFT(C49,4))&lt;=Inputs!$C$11),1,0)</f>
        <v>1</v>
      </c>
      <c r="N49" s="16" t="n">
        <f aca="false">IF(M49=1,L49,"")</f>
        <v>-0.900939279654736</v>
      </c>
      <c r="O49" s="15" t="s">
        <v>73</v>
      </c>
      <c r="P49" s="15" t="s">
        <v>73</v>
      </c>
      <c r="Q49" s="18" t="n">
        <f aca="false">IF(AND(M49=1,F49="Cash"),L49,"")</f>
        <v>-0.900939279654736</v>
      </c>
      <c r="R49" s="18" t="str">
        <f aca="false">IF(AND(M49=1,F49="Mixed"),L49,"")</f>
        <v/>
      </c>
      <c r="S49" s="18" t="str">
        <f aca="false">IF(AND(M49=1,F49="Stock-heavy"),L49,"")</f>
        <v/>
      </c>
    </row>
    <row r="50" customFormat="false" ht="15" hidden="false" customHeight="false" outlineLevel="0" collapsed="false">
      <c r="B50" s="12" t="s">
        <v>122</v>
      </c>
      <c r="C50" s="12" t="s">
        <v>119</v>
      </c>
      <c r="D50" s="14" t="n">
        <v>3399</v>
      </c>
      <c r="E50" s="15" t="n">
        <v>0.4882</v>
      </c>
      <c r="F50" s="12" t="s">
        <v>83</v>
      </c>
      <c r="G50" s="15" t="n">
        <v>0.214769049720506</v>
      </c>
      <c r="H50" s="12" t="n">
        <v>1</v>
      </c>
      <c r="I50" s="12" t="n">
        <v>0</v>
      </c>
      <c r="J50" s="12" t="n">
        <v>1</v>
      </c>
      <c r="K50" s="15" t="n">
        <v>-0.495091163868586</v>
      </c>
      <c r="L50" s="16" t="n">
        <f aca="true">IF(OR(Returns!$C50=0,COUNT(OFFSET(Returns!BM50,0,0,1,Inputs!$C$6))&lt;Inputs!$C$6),"n/a",EXP(SUMPRODUCT(LN(1+OFFSET(Returns!D50,0,0,1,Inputs!$C$6))))-IF(Inputs!$C$7=1,EXP(SUMPRODUCT(LN(1+OFFSET(Returns!BM50,0,0,1,Inputs!$C$6)))),EXP(SUMPRODUCT(LN(1+OFFSET(Returns!DV50,0,0,1,Inputs!$C$6))))))</f>
        <v>-0.32005463541724</v>
      </c>
      <c r="M50" s="17" t="n">
        <f aca="false">IF(AND(ISNUMBER(L50),E50&gt;=Inputs!$C$8,OR(Inputs!$C$9="All",F50=Inputs!$C$9),VALUE(LEFT(C50,4))&gt;=Inputs!$C$10,VALUE(LEFT(C50,4))&lt;=Inputs!$C$11),1,0)</f>
        <v>1</v>
      </c>
      <c r="N50" s="16" t="n">
        <f aca="false">IF(M50=1,L50,"")</f>
        <v>-0.32005463541724</v>
      </c>
      <c r="O50" s="15" t="n">
        <v>0.149948877206181</v>
      </c>
      <c r="P50" s="15" t="n">
        <v>0.28019098572774</v>
      </c>
      <c r="Q50" s="18" t="str">
        <f aca="false">IF(AND(M50=1,F50="Cash"),L50,"")</f>
        <v/>
      </c>
      <c r="R50" s="18" t="n">
        <f aca="false">IF(AND(M50=1,F50="Mixed"),L50,"")</f>
        <v>-0.32005463541724</v>
      </c>
      <c r="S50" s="18" t="str">
        <f aca="false">IF(AND(M50=1,F50="Stock-heavy"),L50,"")</f>
        <v/>
      </c>
    </row>
    <row r="51" customFormat="false" ht="15" hidden="false" customHeight="false" outlineLevel="0" collapsed="false">
      <c r="B51" s="12" t="s">
        <v>123</v>
      </c>
      <c r="C51" s="12" t="s">
        <v>119</v>
      </c>
      <c r="D51" s="14" t="n">
        <v>173.2</v>
      </c>
      <c r="E51" s="15" t="n">
        <v>0.5246</v>
      </c>
      <c r="F51" s="12" t="s">
        <v>83</v>
      </c>
      <c r="G51" s="15" t="n">
        <v>0.137413394919169</v>
      </c>
      <c r="H51" s="12" t="n">
        <v>4</v>
      </c>
      <c r="I51" s="12" t="n">
        <v>0</v>
      </c>
      <c r="J51" s="12" t="n">
        <v>1</v>
      </c>
      <c r="K51" s="15" t="n">
        <v>-0.494772877958667</v>
      </c>
      <c r="L51" s="16" t="n">
        <f aca="true">IF(OR(Returns!$C51=0,COUNT(OFFSET(Returns!BM51,0,0,1,Inputs!$C$6))&lt;Inputs!$C$6),"n/a",EXP(SUMPRODUCT(LN(1+OFFSET(Returns!D51,0,0,1,Inputs!$C$6))))-IF(Inputs!$C$7=1,EXP(SUMPRODUCT(LN(1+OFFSET(Returns!BM51,0,0,1,Inputs!$C$6)))),EXP(SUMPRODUCT(LN(1+OFFSET(Returns!DV51,0,0,1,Inputs!$C$6))))))</f>
        <v>-0.724091597838684</v>
      </c>
      <c r="M51" s="17" t="n">
        <f aca="false">IF(AND(ISNUMBER(L51),E51&gt;=Inputs!$C$8,OR(Inputs!$C$9="All",F51=Inputs!$C$9),VALUE(LEFT(C51,4))&gt;=Inputs!$C$10,VALUE(LEFT(C51,4))&lt;=Inputs!$C$11),1,0)</f>
        <v>1</v>
      </c>
      <c r="N51" s="16" t="n">
        <f aca="false">IF(M51=1,L51,"")</f>
        <v>-0.724091597838684</v>
      </c>
      <c r="O51" s="15" t="n">
        <v>-0.0489360046806787</v>
      </c>
      <c r="P51" s="15" t="n">
        <v>-0.0848211885231163</v>
      </c>
      <c r="Q51" s="18" t="str">
        <f aca="false">IF(AND(M51=1,F51="Cash"),L51,"")</f>
        <v/>
      </c>
      <c r="R51" s="18" t="n">
        <f aca="false">IF(AND(M51=1,F51="Mixed"),L51,"")</f>
        <v>-0.724091597838684</v>
      </c>
      <c r="S51" s="18" t="str">
        <f aca="false">IF(AND(M51=1,F51="Stock-heavy"),L51,"")</f>
        <v/>
      </c>
    </row>
    <row r="52" customFormat="false" ht="15" hidden="false" customHeight="false" outlineLevel="0" collapsed="false">
      <c r="B52" s="12" t="s">
        <v>124</v>
      </c>
      <c r="C52" s="12" t="s">
        <v>119</v>
      </c>
      <c r="D52" s="14" t="n">
        <v>2257</v>
      </c>
      <c r="E52" s="15" t="n">
        <v>0.1651</v>
      </c>
      <c r="F52" s="12" t="s">
        <v>70</v>
      </c>
      <c r="G52" s="15" t="n">
        <v>0</v>
      </c>
      <c r="H52" s="12" t="n">
        <v>2</v>
      </c>
      <c r="I52" s="12" t="n">
        <v>0</v>
      </c>
      <c r="J52" s="12" t="n">
        <v>0</v>
      </c>
      <c r="K52" s="15" t="n">
        <v>-0.298178775073018</v>
      </c>
      <c r="L52" s="16" t="n">
        <f aca="true">IF(OR(Returns!$C52=0,COUNT(OFFSET(Returns!BM52,0,0,1,Inputs!$C$6))&lt;Inputs!$C$6),"n/a",EXP(SUMPRODUCT(LN(1+OFFSET(Returns!D52,0,0,1,Inputs!$C$6))))-IF(Inputs!$C$7=1,EXP(SUMPRODUCT(LN(1+OFFSET(Returns!BM52,0,0,1,Inputs!$C$6)))),EXP(SUMPRODUCT(LN(1+OFFSET(Returns!DV52,0,0,1,Inputs!$C$6))))))</f>
        <v>-0.556113561998086</v>
      </c>
      <c r="M52" s="17" t="n">
        <f aca="false">IF(AND(ISNUMBER(L52),E52&gt;=Inputs!$C$8,OR(Inputs!$C$9="All",F52=Inputs!$C$9),VALUE(LEFT(C52,4))&gt;=Inputs!$C$10,VALUE(LEFT(C52,4))&lt;=Inputs!$C$11),1,0)</f>
        <v>1</v>
      </c>
      <c r="N52" s="16" t="n">
        <f aca="false">IF(M52=1,L52,"")</f>
        <v>-0.556113561998086</v>
      </c>
      <c r="O52" s="15" t="n">
        <v>0.0750032929625664</v>
      </c>
      <c r="P52" s="15" t="n">
        <v>0.0277866279901492</v>
      </c>
      <c r="Q52" s="18" t="n">
        <f aca="false">IF(AND(M52=1,F52="Cash"),L52,"")</f>
        <v>-0.556113561998086</v>
      </c>
      <c r="R52" s="18" t="str">
        <f aca="false">IF(AND(M52=1,F52="Mixed"),L52,"")</f>
        <v/>
      </c>
      <c r="S52" s="18" t="str">
        <f aca="false">IF(AND(M52=1,F52="Stock-heavy"),L52,"")</f>
        <v/>
      </c>
    </row>
    <row r="53" customFormat="false" ht="15" hidden="false" customHeight="false" outlineLevel="0" collapsed="false">
      <c r="B53" s="12" t="s">
        <v>125</v>
      </c>
      <c r="C53" s="12" t="s">
        <v>119</v>
      </c>
      <c r="D53" s="14" t="n">
        <v>364.4</v>
      </c>
      <c r="E53" s="15" t="n">
        <v>0.1131</v>
      </c>
      <c r="F53" s="12" t="s">
        <v>83</v>
      </c>
      <c r="G53" s="15" t="n">
        <v>0.125937595200391</v>
      </c>
      <c r="H53" s="12" t="n">
        <v>1</v>
      </c>
      <c r="I53" s="12" t="n">
        <v>0</v>
      </c>
      <c r="J53" s="12" t="n">
        <v>0</v>
      </c>
      <c r="K53" s="15" t="n">
        <v>0.0761856137035852</v>
      </c>
      <c r="L53" s="16" t="n">
        <f aca="true">IF(OR(Returns!$C53=0,COUNT(OFFSET(Returns!BM53,0,0,1,Inputs!$C$6))&lt;Inputs!$C$6),"n/a",EXP(SUMPRODUCT(LN(1+OFFSET(Returns!D53,0,0,1,Inputs!$C$6))))-IF(Inputs!$C$7=1,EXP(SUMPRODUCT(LN(1+OFFSET(Returns!BM53,0,0,1,Inputs!$C$6)))),EXP(SUMPRODUCT(LN(1+OFFSET(Returns!DV53,0,0,1,Inputs!$C$6))))))</f>
        <v>-0.82000870664622</v>
      </c>
      <c r="M53" s="17" t="n">
        <f aca="false">IF(AND(ISNUMBER(L53),E53&gt;=Inputs!$C$8,OR(Inputs!$C$9="All",F53=Inputs!$C$9),VALUE(LEFT(C53,4))&gt;=Inputs!$C$10,VALUE(LEFT(C53,4))&lt;=Inputs!$C$11),1,0)</f>
        <v>1</v>
      </c>
      <c r="N53" s="16" t="n">
        <f aca="false">IF(M53=1,L53,"")</f>
        <v>-0.82000870664622</v>
      </c>
      <c r="O53" s="15" t="n">
        <v>0.0489005492443966</v>
      </c>
      <c r="P53" s="15" t="n">
        <v>0.0405098131834641</v>
      </c>
      <c r="Q53" s="18" t="str">
        <f aca="false">IF(AND(M53=1,F53="Cash"),L53,"")</f>
        <v/>
      </c>
      <c r="R53" s="18" t="n">
        <f aca="false">IF(AND(M53=1,F53="Mixed"),L53,"")</f>
        <v>-0.82000870664622</v>
      </c>
      <c r="S53" s="18" t="str">
        <f aca="false">IF(AND(M53=1,F53="Stock-heavy"),L53,"")</f>
        <v/>
      </c>
    </row>
    <row r="54" customFormat="false" ht="15" hidden="false" customHeight="false" outlineLevel="0" collapsed="false">
      <c r="B54" s="12" t="s">
        <v>126</v>
      </c>
      <c r="C54" s="12" t="s">
        <v>119</v>
      </c>
      <c r="D54" s="14" t="n">
        <v>104.2</v>
      </c>
      <c r="E54" s="15" t="n">
        <v>0.6944</v>
      </c>
      <c r="F54" s="12" t="s">
        <v>83</v>
      </c>
      <c r="G54" s="15" t="n">
        <v>0.280551022367284</v>
      </c>
      <c r="H54" s="12" t="n">
        <v>4</v>
      </c>
      <c r="I54" s="12" t="n">
        <v>0</v>
      </c>
      <c r="J54" s="12" t="n">
        <v>1</v>
      </c>
      <c r="K54" s="15" t="n">
        <v>-0.266886256117721</v>
      </c>
      <c r="L54" s="16" t="n">
        <f aca="true">IF(OR(Returns!$C54=0,COUNT(OFFSET(Returns!BM54,0,0,1,Inputs!$C$6))&lt;Inputs!$C$6),"n/a",EXP(SUMPRODUCT(LN(1+OFFSET(Returns!D54,0,0,1,Inputs!$C$6))))-IF(Inputs!$C$7=1,EXP(SUMPRODUCT(LN(1+OFFSET(Returns!BM54,0,0,1,Inputs!$C$6)))),EXP(SUMPRODUCT(LN(1+OFFSET(Returns!DV54,0,0,1,Inputs!$C$6))))))</f>
        <v>-0.435501123386549</v>
      </c>
      <c r="M54" s="17" t="n">
        <f aca="false">IF(AND(ISNUMBER(L54),E54&gt;=Inputs!$C$8,OR(Inputs!$C$9="All",F54=Inputs!$C$9),VALUE(LEFT(C54,4))&gt;=Inputs!$C$10,VALUE(LEFT(C54,4))&lt;=Inputs!$C$11),1,0)</f>
        <v>1</v>
      </c>
      <c r="N54" s="16" t="n">
        <f aca="false">IF(M54=1,L54,"")</f>
        <v>-0.435501123386549</v>
      </c>
      <c r="O54" s="15" t="n">
        <v>0.100667280943019</v>
      </c>
      <c r="P54" s="15" t="n">
        <v>0.0180775542052656</v>
      </c>
      <c r="Q54" s="18" t="str">
        <f aca="false">IF(AND(M54=1,F54="Cash"),L54,"")</f>
        <v/>
      </c>
      <c r="R54" s="18" t="n">
        <f aca="false">IF(AND(M54=1,F54="Mixed"),L54,"")</f>
        <v>-0.435501123386549</v>
      </c>
      <c r="S54" s="18" t="str">
        <f aca="false">IF(AND(M54=1,F54="Stock-heavy"),L54,"")</f>
        <v/>
      </c>
    </row>
    <row r="55" customFormat="false" ht="15" hidden="false" customHeight="false" outlineLevel="0" collapsed="false">
      <c r="B55" s="12" t="s">
        <v>127</v>
      </c>
      <c r="C55" s="12" t="s">
        <v>119</v>
      </c>
      <c r="D55" s="14" t="n">
        <v>260.9</v>
      </c>
      <c r="E55" s="15" t="n">
        <v>0.2594</v>
      </c>
      <c r="F55" s="12" t="s">
        <v>70</v>
      </c>
      <c r="G55" s="15" t="n">
        <v>0</v>
      </c>
      <c r="H55" s="12" t="n">
        <v>4</v>
      </c>
      <c r="I55" s="12" t="n">
        <v>0</v>
      </c>
      <c r="J55" s="12" t="n">
        <v>0</v>
      </c>
      <c r="K55" s="15" t="n">
        <v>0.561906960773294</v>
      </c>
      <c r="L55" s="16" t="n">
        <f aca="true">IF(OR(Returns!$C55=0,COUNT(OFFSET(Returns!BM55,0,0,1,Inputs!$C$6))&lt;Inputs!$C$6),"n/a",EXP(SUMPRODUCT(LN(1+OFFSET(Returns!D55,0,0,1,Inputs!$C$6))))-IF(Inputs!$C$7=1,EXP(SUMPRODUCT(LN(1+OFFSET(Returns!BM55,0,0,1,Inputs!$C$6)))),EXP(SUMPRODUCT(LN(1+OFFSET(Returns!DV55,0,0,1,Inputs!$C$6))))))</f>
        <v>-0.137762365181115</v>
      </c>
      <c r="M55" s="17" t="n">
        <f aca="false">IF(AND(ISNUMBER(L55),E55&gt;=Inputs!$C$8,OR(Inputs!$C$9="All",F55=Inputs!$C$9),VALUE(LEFT(C55,4))&gt;=Inputs!$C$10,VALUE(LEFT(C55,4))&lt;=Inputs!$C$11),1,0)</f>
        <v>1</v>
      </c>
      <c r="N55" s="16" t="n">
        <f aca="false">IF(M55=1,L55,"")</f>
        <v>-0.137762365181115</v>
      </c>
      <c r="O55" s="15" t="n">
        <v>0.0137820639558929</v>
      </c>
      <c r="P55" s="15" t="n">
        <v>0.0335972632610215</v>
      </c>
      <c r="Q55" s="18" t="n">
        <f aca="false">IF(AND(M55=1,F55="Cash"),L55,"")</f>
        <v>-0.137762365181115</v>
      </c>
      <c r="R55" s="18" t="str">
        <f aca="false">IF(AND(M55=1,F55="Mixed"),L55,"")</f>
        <v/>
      </c>
      <c r="S55" s="18" t="str">
        <f aca="false">IF(AND(M55=1,F55="Stock-heavy"),L55,"")</f>
        <v/>
      </c>
    </row>
    <row r="56" customFormat="false" ht="15" hidden="false" customHeight="false" outlineLevel="0" collapsed="false">
      <c r="B56" s="12" t="s">
        <v>128</v>
      </c>
      <c r="C56" s="12" t="s">
        <v>119</v>
      </c>
      <c r="D56" s="14" t="n">
        <v>533.7</v>
      </c>
      <c r="E56" s="15" t="n">
        <v>0.9035</v>
      </c>
      <c r="F56" s="12" t="s">
        <v>83</v>
      </c>
      <c r="G56" s="15" t="n">
        <v>0.278025401928658</v>
      </c>
      <c r="H56" s="12" t="n">
        <v>1</v>
      </c>
      <c r="I56" s="12" t="n">
        <v>0</v>
      </c>
      <c r="J56" s="12" t="n">
        <v>1</v>
      </c>
      <c r="K56" s="15" t="n">
        <v>-0.24240481115774</v>
      </c>
      <c r="L56" s="16" t="n">
        <f aca="true">IF(OR(Returns!$C56=0,COUNT(OFFSET(Returns!BM56,0,0,1,Inputs!$C$6))&lt;Inputs!$C$6),"n/a",EXP(SUMPRODUCT(LN(1+OFFSET(Returns!D56,0,0,1,Inputs!$C$6))))-IF(Inputs!$C$7=1,EXP(SUMPRODUCT(LN(1+OFFSET(Returns!BM56,0,0,1,Inputs!$C$6)))),EXP(SUMPRODUCT(LN(1+OFFSET(Returns!DV56,0,0,1,Inputs!$C$6))))))</f>
        <v>-0.245683631337299</v>
      </c>
      <c r="M56" s="17" t="n">
        <f aca="false">IF(AND(ISNUMBER(L56),E56&gt;=Inputs!$C$8,OR(Inputs!$C$9="All",F56=Inputs!$C$9),VALUE(LEFT(C56,4))&gt;=Inputs!$C$10,VALUE(LEFT(C56,4))&lt;=Inputs!$C$11),1,0)</f>
        <v>1</v>
      </c>
      <c r="N56" s="16" t="n">
        <f aca="false">IF(M56=1,L56,"")</f>
        <v>-0.245683631337299</v>
      </c>
      <c r="O56" s="15" t="n">
        <v>-0.017803955211828</v>
      </c>
      <c r="P56" s="15" t="n">
        <v>-0.00818059983008565</v>
      </c>
      <c r="Q56" s="18" t="str">
        <f aca="false">IF(AND(M56=1,F56="Cash"),L56,"")</f>
        <v/>
      </c>
      <c r="R56" s="18" t="n">
        <f aca="false">IF(AND(M56=1,F56="Mixed"),L56,"")</f>
        <v>-0.245683631337299</v>
      </c>
      <c r="S56" s="18" t="str">
        <f aca="false">IF(AND(M56=1,F56="Stock-heavy"),L56,"")</f>
        <v/>
      </c>
    </row>
    <row r="57" customFormat="false" ht="15" hidden="false" customHeight="false" outlineLevel="0" collapsed="false">
      <c r="B57" s="12" t="s">
        <v>129</v>
      </c>
      <c r="C57" s="12" t="s">
        <v>119</v>
      </c>
      <c r="D57" s="14" t="n">
        <v>569.2</v>
      </c>
      <c r="E57" s="15" t="n">
        <v>0.4161</v>
      </c>
      <c r="F57" s="12" t="s">
        <v>70</v>
      </c>
      <c r="G57" s="15" t="n">
        <v>0</v>
      </c>
      <c r="H57" s="12" t="s">
        <v>73</v>
      </c>
      <c r="I57" s="12" t="n">
        <v>0</v>
      </c>
      <c r="J57" s="12" t="n">
        <v>1</v>
      </c>
      <c r="K57" s="15" t="n">
        <v>0.167073416595362</v>
      </c>
      <c r="L57" s="16" t="n">
        <f aca="true">IF(OR(Returns!$C57=0,COUNT(OFFSET(Returns!BM57,0,0,1,Inputs!$C$6))&lt;Inputs!$C$6),"n/a",EXP(SUMPRODUCT(LN(1+OFFSET(Returns!D57,0,0,1,Inputs!$C$6))))-IF(Inputs!$C$7=1,EXP(SUMPRODUCT(LN(1+OFFSET(Returns!BM57,0,0,1,Inputs!$C$6)))),EXP(SUMPRODUCT(LN(1+OFFSET(Returns!DV57,0,0,1,Inputs!$C$6))))))</f>
        <v>-0.535957075620904</v>
      </c>
      <c r="M57" s="17" t="n">
        <f aca="false">IF(AND(ISNUMBER(L57),E57&gt;=Inputs!$C$8,OR(Inputs!$C$9="All",F57=Inputs!$C$9),VALUE(LEFT(C57,4))&gt;=Inputs!$C$10,VALUE(LEFT(C57,4))&lt;=Inputs!$C$11),1,0)</f>
        <v>1</v>
      </c>
      <c r="N57" s="16" t="n">
        <f aca="false">IF(M57=1,L57,"")</f>
        <v>-0.535957075620904</v>
      </c>
      <c r="O57" s="15" t="n">
        <v>-0.0414664140035645</v>
      </c>
      <c r="P57" s="15" t="n">
        <v>-0.0783248546520662</v>
      </c>
      <c r="Q57" s="18" t="n">
        <f aca="false">IF(AND(M57=1,F57="Cash"),L57,"")</f>
        <v>-0.535957075620904</v>
      </c>
      <c r="R57" s="18" t="str">
        <f aca="false">IF(AND(M57=1,F57="Mixed"),L57,"")</f>
        <v/>
      </c>
      <c r="S57" s="18" t="str">
        <f aca="false">IF(AND(M57=1,F57="Stock-heavy"),L57,"")</f>
        <v/>
      </c>
    </row>
    <row r="58" customFormat="false" ht="15" hidden="false" customHeight="false" outlineLevel="0" collapsed="false">
      <c r="B58" s="12" t="s">
        <v>130</v>
      </c>
      <c r="C58" s="12" t="s">
        <v>119</v>
      </c>
      <c r="D58" s="14" t="n">
        <v>1000</v>
      </c>
      <c r="E58" s="15" t="n">
        <v>0.1126</v>
      </c>
      <c r="F58" s="12" t="s">
        <v>70</v>
      </c>
      <c r="G58" s="15" t="n">
        <v>0</v>
      </c>
      <c r="H58" s="12" t="n">
        <v>2</v>
      </c>
      <c r="I58" s="12" t="n">
        <v>0</v>
      </c>
      <c r="J58" s="12" t="n">
        <v>0</v>
      </c>
      <c r="K58" s="15" t="n">
        <v>-0.13920623439283</v>
      </c>
      <c r="L58" s="16" t="n">
        <f aca="true">IF(OR(Returns!$C58=0,COUNT(OFFSET(Returns!BM58,0,0,1,Inputs!$C$6))&lt;Inputs!$C$6),"n/a",EXP(SUMPRODUCT(LN(1+OFFSET(Returns!D58,0,0,1,Inputs!$C$6))))-IF(Inputs!$C$7=1,EXP(SUMPRODUCT(LN(1+OFFSET(Returns!BM58,0,0,1,Inputs!$C$6)))),EXP(SUMPRODUCT(LN(1+OFFSET(Returns!DV58,0,0,1,Inputs!$C$6))))))</f>
        <v>-0.375617566847952</v>
      </c>
      <c r="M58" s="17" t="n">
        <f aca="false">IF(AND(ISNUMBER(L58),E58&gt;=Inputs!$C$8,OR(Inputs!$C$9="All",F58=Inputs!$C$9),VALUE(LEFT(C58,4))&gt;=Inputs!$C$10,VALUE(LEFT(C58,4))&lt;=Inputs!$C$11),1,0)</f>
        <v>1</v>
      </c>
      <c r="N58" s="16" t="n">
        <f aca="false">IF(M58=1,L58,"")</f>
        <v>-0.375617566847952</v>
      </c>
      <c r="O58" s="15" t="n">
        <v>0.085594714801694</v>
      </c>
      <c r="P58" s="15" t="n">
        <v>0.0822011836391581</v>
      </c>
      <c r="Q58" s="18" t="n">
        <f aca="false">IF(AND(M58=1,F58="Cash"),L58,"")</f>
        <v>-0.375617566847952</v>
      </c>
      <c r="R58" s="18" t="str">
        <f aca="false">IF(AND(M58=1,F58="Mixed"),L58,"")</f>
        <v/>
      </c>
      <c r="S58" s="18" t="str">
        <f aca="false">IF(AND(M58=1,F58="Stock-heavy"),L58,"")</f>
        <v/>
      </c>
    </row>
    <row r="59" customFormat="false" ht="15" hidden="false" customHeight="false" outlineLevel="0" collapsed="false">
      <c r="B59" s="12" t="s">
        <v>131</v>
      </c>
      <c r="C59" s="12" t="s">
        <v>132</v>
      </c>
      <c r="D59" s="14" t="n">
        <v>296.6</v>
      </c>
      <c r="E59" s="15" t="n">
        <v>0.2303</v>
      </c>
      <c r="F59" s="12" t="s">
        <v>70</v>
      </c>
      <c r="G59" s="15" t="n">
        <v>0</v>
      </c>
      <c r="H59" s="12" t="n">
        <v>3</v>
      </c>
      <c r="I59" s="12" t="n">
        <v>0</v>
      </c>
      <c r="J59" s="12" t="n">
        <v>0</v>
      </c>
      <c r="K59" s="15" t="n">
        <v>0.0385165771325672</v>
      </c>
      <c r="L59" s="16" t="n">
        <f aca="true">IF(OR(Returns!$C59=0,COUNT(OFFSET(Returns!BM59,0,0,1,Inputs!$C$6))&lt;Inputs!$C$6),"n/a",EXP(SUMPRODUCT(LN(1+OFFSET(Returns!D59,0,0,1,Inputs!$C$6))))-IF(Inputs!$C$7=1,EXP(SUMPRODUCT(LN(1+OFFSET(Returns!BM59,0,0,1,Inputs!$C$6)))),EXP(SUMPRODUCT(LN(1+OFFSET(Returns!DV59,0,0,1,Inputs!$C$6))))))</f>
        <v>0.124504880116471</v>
      </c>
      <c r="M59" s="17" t="n">
        <f aca="false">IF(AND(ISNUMBER(L59),E59&gt;=Inputs!$C$8,OR(Inputs!$C$9="All",F59=Inputs!$C$9),VALUE(LEFT(C59,4))&gt;=Inputs!$C$10,VALUE(LEFT(C59,4))&lt;=Inputs!$C$11),1,0)</f>
        <v>1</v>
      </c>
      <c r="N59" s="16" t="n">
        <f aca="false">IF(M59=1,L59,"")</f>
        <v>0.124504880116471</v>
      </c>
      <c r="O59" s="15" t="n">
        <v>-0.0121858595093214</v>
      </c>
      <c r="P59" s="15" t="n">
        <v>-0.00363120404866334</v>
      </c>
      <c r="Q59" s="18" t="n">
        <f aca="false">IF(AND(M59=1,F59="Cash"),L59,"")</f>
        <v>0.124504880116471</v>
      </c>
      <c r="R59" s="18" t="str">
        <f aca="false">IF(AND(M59=1,F59="Mixed"),L59,"")</f>
        <v/>
      </c>
      <c r="S59" s="18" t="str">
        <f aca="false">IF(AND(M59=1,F59="Stock-heavy"),L59,"")</f>
        <v/>
      </c>
    </row>
    <row r="60" customFormat="false" ht="15" hidden="false" customHeight="false" outlineLevel="0" collapsed="false">
      <c r="B60" s="12" t="s">
        <v>133</v>
      </c>
      <c r="C60" s="12" t="s">
        <v>132</v>
      </c>
      <c r="D60" s="14" t="n">
        <v>7530</v>
      </c>
      <c r="E60" s="15" t="n">
        <v>0.126</v>
      </c>
      <c r="F60" s="12" t="s">
        <v>70</v>
      </c>
      <c r="G60" s="15" t="n">
        <v>0</v>
      </c>
      <c r="H60" s="12" t="n">
        <v>1</v>
      </c>
      <c r="I60" s="12" t="n">
        <v>0</v>
      </c>
      <c r="J60" s="12" t="n">
        <v>0</v>
      </c>
      <c r="K60" s="15" t="s">
        <v>73</v>
      </c>
      <c r="L60" s="16" t="n">
        <f aca="true">IF(OR(Returns!$C60=0,COUNT(OFFSET(Returns!BM60,0,0,1,Inputs!$C$6))&lt;Inputs!$C$6),"n/a",EXP(SUMPRODUCT(LN(1+OFFSET(Returns!D60,0,0,1,Inputs!$C$6))))-IF(Inputs!$C$7=1,EXP(SUMPRODUCT(LN(1+OFFSET(Returns!BM60,0,0,1,Inputs!$C$6)))),EXP(SUMPRODUCT(LN(1+OFFSET(Returns!DV60,0,0,1,Inputs!$C$6))))))</f>
        <v>0.448446127608978</v>
      </c>
      <c r="M60" s="17" t="n">
        <f aca="false">IF(AND(ISNUMBER(L60),E60&gt;=Inputs!$C$8,OR(Inputs!$C$9="All",F60=Inputs!$C$9),VALUE(LEFT(C60,4))&gt;=Inputs!$C$10,VALUE(LEFT(C60,4))&lt;=Inputs!$C$11),1,0)</f>
        <v>1</v>
      </c>
      <c r="N60" s="16" t="n">
        <f aca="false">IF(M60=1,L60,"")</f>
        <v>0.448446127608978</v>
      </c>
      <c r="O60" s="15" t="s">
        <v>73</v>
      </c>
      <c r="P60" s="15" t="s">
        <v>73</v>
      </c>
      <c r="Q60" s="18" t="n">
        <f aca="false">IF(AND(M60=1,F60="Cash"),L60,"")</f>
        <v>0.448446127608978</v>
      </c>
      <c r="R60" s="18" t="str">
        <f aca="false">IF(AND(M60=1,F60="Mixed"),L60,"")</f>
        <v/>
      </c>
      <c r="S60" s="18" t="str">
        <f aca="false">IF(AND(M60=1,F60="Stock-heavy"),L60,"")</f>
        <v/>
      </c>
    </row>
    <row r="61" customFormat="false" ht="15" hidden="false" customHeight="false" outlineLevel="0" collapsed="false">
      <c r="B61" s="12" t="s">
        <v>134</v>
      </c>
      <c r="C61" s="12" t="s">
        <v>132</v>
      </c>
      <c r="D61" s="14" t="n">
        <v>1806</v>
      </c>
      <c r="E61" s="15" t="n">
        <v>0.174</v>
      </c>
      <c r="F61" s="12" t="s">
        <v>70</v>
      </c>
      <c r="G61" s="15" t="n">
        <v>0</v>
      </c>
      <c r="H61" s="12" t="n">
        <v>1</v>
      </c>
      <c r="I61" s="12" t="n">
        <v>0</v>
      </c>
      <c r="J61" s="12" t="n">
        <v>0</v>
      </c>
      <c r="K61" s="15" t="n">
        <v>-0.114626010654595</v>
      </c>
      <c r="L61" s="16" t="n">
        <f aca="true">IF(OR(Returns!$C61=0,COUNT(OFFSET(Returns!BM61,0,0,1,Inputs!$C$6))&lt;Inputs!$C$6),"n/a",EXP(SUMPRODUCT(LN(1+OFFSET(Returns!D61,0,0,1,Inputs!$C$6))))-IF(Inputs!$C$7=1,EXP(SUMPRODUCT(LN(1+OFFSET(Returns!BM61,0,0,1,Inputs!$C$6)))),EXP(SUMPRODUCT(LN(1+OFFSET(Returns!DV61,0,0,1,Inputs!$C$6))))))</f>
        <v>-0.153392452010089</v>
      </c>
      <c r="M61" s="17" t="n">
        <f aca="false">IF(AND(ISNUMBER(L61),E61&gt;=Inputs!$C$8,OR(Inputs!$C$9="All",F61=Inputs!$C$9),VALUE(LEFT(C61,4))&gt;=Inputs!$C$10,VALUE(LEFT(C61,4))&lt;=Inputs!$C$11),1,0)</f>
        <v>1</v>
      </c>
      <c r="N61" s="16" t="n">
        <f aca="false">IF(M61=1,L61,"")</f>
        <v>-0.153392452010089</v>
      </c>
      <c r="O61" s="15" t="n">
        <v>0.0649730266393762</v>
      </c>
      <c r="P61" s="15" t="n">
        <v>0.0492429489412729</v>
      </c>
      <c r="Q61" s="18" t="n">
        <f aca="false">IF(AND(M61=1,F61="Cash"),L61,"")</f>
        <v>-0.153392452010089</v>
      </c>
      <c r="R61" s="18" t="str">
        <f aca="false">IF(AND(M61=1,F61="Mixed"),L61,"")</f>
        <v/>
      </c>
      <c r="S61" s="18" t="str">
        <f aca="false">IF(AND(M61=1,F61="Stock-heavy"),L61,"")</f>
        <v/>
      </c>
    </row>
    <row r="62" customFormat="false" ht="15" hidden="false" customHeight="false" outlineLevel="0" collapsed="false">
      <c r="B62" s="12" t="s">
        <v>135</v>
      </c>
      <c r="C62" s="12" t="s">
        <v>132</v>
      </c>
      <c r="D62" s="14" t="n">
        <v>310.4</v>
      </c>
      <c r="E62" s="15" t="n">
        <v>0.1917</v>
      </c>
      <c r="F62" s="12" t="s">
        <v>70</v>
      </c>
      <c r="G62" s="15" t="n">
        <v>0</v>
      </c>
      <c r="H62" s="12" t="n">
        <v>3</v>
      </c>
      <c r="I62" s="12" t="n">
        <v>0</v>
      </c>
      <c r="J62" s="12" t="n">
        <v>0</v>
      </c>
      <c r="K62" s="15" t="n">
        <v>0.049510967798338</v>
      </c>
      <c r="L62" s="16" t="n">
        <f aca="true">IF(OR(Returns!$C62=0,COUNT(OFFSET(Returns!BM62,0,0,1,Inputs!$C$6))&lt;Inputs!$C$6),"n/a",EXP(SUMPRODUCT(LN(1+OFFSET(Returns!D62,0,0,1,Inputs!$C$6))))-IF(Inputs!$C$7=1,EXP(SUMPRODUCT(LN(1+OFFSET(Returns!BM62,0,0,1,Inputs!$C$6)))),EXP(SUMPRODUCT(LN(1+OFFSET(Returns!DV62,0,0,1,Inputs!$C$6))))))</f>
        <v>-0.454456109016446</v>
      </c>
      <c r="M62" s="17" t="n">
        <f aca="false">IF(AND(ISNUMBER(L62),E62&gt;=Inputs!$C$8,OR(Inputs!$C$9="All",F62=Inputs!$C$9),VALUE(LEFT(C62,4))&gt;=Inputs!$C$10,VALUE(LEFT(C62,4))&lt;=Inputs!$C$11),1,0)</f>
        <v>1</v>
      </c>
      <c r="N62" s="16" t="n">
        <f aca="false">IF(M62=1,L62,"")</f>
        <v>-0.454456109016446</v>
      </c>
      <c r="O62" s="15" t="n">
        <v>0.0955123860792761</v>
      </c>
      <c r="P62" s="15" t="n">
        <v>0.235137089815605</v>
      </c>
      <c r="Q62" s="18" t="n">
        <f aca="false">IF(AND(M62=1,F62="Cash"),L62,"")</f>
        <v>-0.454456109016446</v>
      </c>
      <c r="R62" s="18" t="str">
        <f aca="false">IF(AND(M62=1,F62="Mixed"),L62,"")</f>
        <v/>
      </c>
      <c r="S62" s="18" t="str">
        <f aca="false">IF(AND(M62=1,F62="Stock-heavy"),L62,"")</f>
        <v/>
      </c>
    </row>
    <row r="63" customFormat="false" ht="15" hidden="false" customHeight="false" outlineLevel="0" collapsed="false">
      <c r="B63" s="12" t="s">
        <v>136</v>
      </c>
      <c r="C63" s="12" t="s">
        <v>132</v>
      </c>
      <c r="D63" s="14" t="n">
        <v>535.2</v>
      </c>
      <c r="E63" s="15" t="n">
        <v>0.2903</v>
      </c>
      <c r="F63" s="12" t="s">
        <v>70</v>
      </c>
      <c r="G63" s="15" t="n">
        <v>0</v>
      </c>
      <c r="H63" s="12" t="n">
        <v>2</v>
      </c>
      <c r="I63" s="12" t="n">
        <v>0</v>
      </c>
      <c r="J63" s="12" t="n">
        <v>0</v>
      </c>
      <c r="K63" s="15" t="n">
        <v>0.0892595192688901</v>
      </c>
      <c r="L63" s="16" t="n">
        <f aca="true">IF(OR(Returns!$C63=0,COUNT(OFFSET(Returns!BM63,0,0,1,Inputs!$C$6))&lt;Inputs!$C$6),"n/a",EXP(SUMPRODUCT(LN(1+OFFSET(Returns!D63,0,0,1,Inputs!$C$6))))-IF(Inputs!$C$7=1,EXP(SUMPRODUCT(LN(1+OFFSET(Returns!BM63,0,0,1,Inputs!$C$6)))),EXP(SUMPRODUCT(LN(1+OFFSET(Returns!DV63,0,0,1,Inputs!$C$6))))))</f>
        <v>-0.786769429402584</v>
      </c>
      <c r="M63" s="17" t="n">
        <f aca="false">IF(AND(ISNUMBER(L63),E63&gt;=Inputs!$C$8,OR(Inputs!$C$9="All",F63=Inputs!$C$9),VALUE(LEFT(C63,4))&gt;=Inputs!$C$10,VALUE(LEFT(C63,4))&lt;=Inputs!$C$11),1,0)</f>
        <v>1</v>
      </c>
      <c r="N63" s="16" t="n">
        <f aca="false">IF(M63=1,L63,"")</f>
        <v>-0.786769429402584</v>
      </c>
      <c r="O63" s="15" t="n">
        <v>0.0588823407587298</v>
      </c>
      <c r="P63" s="15" t="n">
        <v>-0.0140134248026389</v>
      </c>
      <c r="Q63" s="18" t="n">
        <f aca="false">IF(AND(M63=1,F63="Cash"),L63,"")</f>
        <v>-0.786769429402584</v>
      </c>
      <c r="R63" s="18" t="str">
        <f aca="false">IF(AND(M63=1,F63="Mixed"),L63,"")</f>
        <v/>
      </c>
      <c r="S63" s="18" t="str">
        <f aca="false">IF(AND(M63=1,F63="Stock-heavy"),L63,"")</f>
        <v/>
      </c>
    </row>
    <row r="64" customFormat="false" ht="15" hidden="false" customHeight="false" outlineLevel="0" collapsed="false">
      <c r="B64" s="12" t="s">
        <v>137</v>
      </c>
      <c r="C64" s="12" t="s">
        <v>132</v>
      </c>
      <c r="D64" s="14" t="n">
        <v>3762.4</v>
      </c>
      <c r="E64" s="15" t="n">
        <v>0.7675</v>
      </c>
      <c r="F64" s="12" t="s">
        <v>70</v>
      </c>
      <c r="G64" s="15" t="n">
        <v>0</v>
      </c>
      <c r="H64" s="12" t="n">
        <v>3</v>
      </c>
      <c r="I64" s="12" t="n">
        <v>0</v>
      </c>
      <c r="J64" s="12" t="n">
        <v>0</v>
      </c>
      <c r="K64" s="15" t="n">
        <v>0.0183351462839778</v>
      </c>
      <c r="L64" s="16" t="n">
        <f aca="true">IF(OR(Returns!$C64=0,COUNT(OFFSET(Returns!BM64,0,0,1,Inputs!$C$6))&lt;Inputs!$C$6),"n/a",EXP(SUMPRODUCT(LN(1+OFFSET(Returns!D64,0,0,1,Inputs!$C$6))))-IF(Inputs!$C$7=1,EXP(SUMPRODUCT(LN(1+OFFSET(Returns!BM64,0,0,1,Inputs!$C$6)))),EXP(SUMPRODUCT(LN(1+OFFSET(Returns!DV64,0,0,1,Inputs!$C$6))))))</f>
        <v>0.349961887305083</v>
      </c>
      <c r="M64" s="17" t="n">
        <f aca="false">IF(AND(ISNUMBER(L64),E64&gt;=Inputs!$C$8,OR(Inputs!$C$9="All",F64=Inputs!$C$9),VALUE(LEFT(C64,4))&gt;=Inputs!$C$10,VALUE(LEFT(C64,4))&lt;=Inputs!$C$11),1,0)</f>
        <v>1</v>
      </c>
      <c r="N64" s="16" t="n">
        <f aca="false">IF(M64=1,L64,"")</f>
        <v>0.349961887305083</v>
      </c>
      <c r="O64" s="15" t="n">
        <v>0.0139982847769208</v>
      </c>
      <c r="P64" s="15" t="n">
        <v>-0.0245273287924949</v>
      </c>
      <c r="Q64" s="18" t="n">
        <f aca="false">IF(AND(M64=1,F64="Cash"),L64,"")</f>
        <v>0.349961887305083</v>
      </c>
      <c r="R64" s="18" t="str">
        <f aca="false">IF(AND(M64=1,F64="Mixed"),L64,"")</f>
        <v/>
      </c>
      <c r="S64" s="18" t="str">
        <f aca="false">IF(AND(M64=1,F64="Stock-heavy"),L64,"")</f>
        <v/>
      </c>
    </row>
    <row r="65" customFormat="false" ht="15" hidden="false" customHeight="false" outlineLevel="0" collapsed="false">
      <c r="B65" s="12" t="s">
        <v>138</v>
      </c>
      <c r="C65" s="12" t="s">
        <v>132</v>
      </c>
      <c r="D65" s="14" t="n">
        <v>1467.8</v>
      </c>
      <c r="E65" s="15" t="n">
        <v>0.1501</v>
      </c>
      <c r="F65" s="12" t="s">
        <v>70</v>
      </c>
      <c r="G65" s="15" t="n">
        <v>0</v>
      </c>
      <c r="H65" s="12" t="n">
        <v>2</v>
      </c>
      <c r="I65" s="12" t="n">
        <v>0</v>
      </c>
      <c r="J65" s="12" t="n">
        <v>0</v>
      </c>
      <c r="K65" s="15" t="n">
        <v>0.109995865340602</v>
      </c>
      <c r="L65" s="16" t="n">
        <f aca="true">IF(OR(Returns!$C65=0,COUNT(OFFSET(Returns!BM65,0,0,1,Inputs!$C$6))&lt;Inputs!$C$6),"n/a",EXP(SUMPRODUCT(LN(1+OFFSET(Returns!D65,0,0,1,Inputs!$C$6))))-IF(Inputs!$C$7=1,EXP(SUMPRODUCT(LN(1+OFFSET(Returns!BM65,0,0,1,Inputs!$C$6)))),EXP(SUMPRODUCT(LN(1+OFFSET(Returns!DV65,0,0,1,Inputs!$C$6))))))</f>
        <v>0.12249619061215</v>
      </c>
      <c r="M65" s="17" t="n">
        <f aca="false">IF(AND(ISNUMBER(L65),E65&gt;=Inputs!$C$8,OR(Inputs!$C$9="All",F65=Inputs!$C$9),VALUE(LEFT(C65,4))&gt;=Inputs!$C$10,VALUE(LEFT(C65,4))&lt;=Inputs!$C$11),1,0)</f>
        <v>1</v>
      </c>
      <c r="N65" s="16" t="n">
        <f aca="false">IF(M65=1,L65,"")</f>
        <v>0.12249619061215</v>
      </c>
      <c r="O65" s="15" t="n">
        <v>0.0772162845894003</v>
      </c>
      <c r="P65" s="15" t="n">
        <v>0.0908029379849344</v>
      </c>
      <c r="Q65" s="18" t="n">
        <f aca="false">IF(AND(M65=1,F65="Cash"),L65,"")</f>
        <v>0.12249619061215</v>
      </c>
      <c r="R65" s="18" t="str">
        <f aca="false">IF(AND(M65=1,F65="Mixed"),L65,"")</f>
        <v/>
      </c>
      <c r="S65" s="18" t="str">
        <f aca="false">IF(AND(M65=1,F65="Stock-heavy"),L65,"")</f>
        <v/>
      </c>
    </row>
    <row r="66" customFormat="false" ht="15" hidden="false" customHeight="false" outlineLevel="0" collapsed="false">
      <c r="B66" s="12" t="s">
        <v>139</v>
      </c>
      <c r="C66" s="12" t="s">
        <v>132</v>
      </c>
      <c r="D66" s="14" t="n">
        <v>860.4</v>
      </c>
      <c r="E66" s="15" t="n">
        <v>0.5978</v>
      </c>
      <c r="F66" s="12" t="s">
        <v>70</v>
      </c>
      <c r="G66" s="15" t="n">
        <v>0</v>
      </c>
      <c r="H66" s="12" t="n">
        <v>2</v>
      </c>
      <c r="I66" s="12" t="n">
        <v>0</v>
      </c>
      <c r="J66" s="12" t="n">
        <v>0</v>
      </c>
      <c r="K66" s="15" t="n">
        <v>-0.13148225680557</v>
      </c>
      <c r="L66" s="16" t="n">
        <f aca="true">IF(OR(Returns!$C66=0,COUNT(OFFSET(Returns!BM66,0,0,1,Inputs!$C$6))&lt;Inputs!$C$6),"n/a",EXP(SUMPRODUCT(LN(1+OFFSET(Returns!D66,0,0,1,Inputs!$C$6))))-IF(Inputs!$C$7=1,EXP(SUMPRODUCT(LN(1+OFFSET(Returns!BM66,0,0,1,Inputs!$C$6)))),EXP(SUMPRODUCT(LN(1+OFFSET(Returns!DV66,0,0,1,Inputs!$C$6))))))</f>
        <v>-0.276065930665379</v>
      </c>
      <c r="M66" s="17" t="n">
        <f aca="false">IF(AND(ISNUMBER(L66),E66&gt;=Inputs!$C$8,OR(Inputs!$C$9="All",F66=Inputs!$C$9),VALUE(LEFT(C66,4))&gt;=Inputs!$C$10,VALUE(LEFT(C66,4))&lt;=Inputs!$C$11),1,0)</f>
        <v>1</v>
      </c>
      <c r="N66" s="16" t="n">
        <f aca="false">IF(M66=1,L66,"")</f>
        <v>-0.276065930665379</v>
      </c>
      <c r="O66" s="15" t="n">
        <v>0.00786400880035124</v>
      </c>
      <c r="P66" s="15" t="n">
        <v>0.0392010809476733</v>
      </c>
      <c r="Q66" s="18" t="n">
        <f aca="false">IF(AND(M66=1,F66="Cash"),L66,"")</f>
        <v>-0.276065930665379</v>
      </c>
      <c r="R66" s="18" t="str">
        <f aca="false">IF(AND(M66=1,F66="Mixed"),L66,"")</f>
        <v/>
      </c>
      <c r="S66" s="18" t="str">
        <f aca="false">IF(AND(M66=1,F66="Stock-heavy"),L66,"")</f>
        <v/>
      </c>
    </row>
    <row r="67" customFormat="false" ht="15" hidden="false" customHeight="false" outlineLevel="0" collapsed="false">
      <c r="B67" s="12" t="s">
        <v>140</v>
      </c>
      <c r="C67" s="12" t="s">
        <v>132</v>
      </c>
      <c r="D67" s="14" t="n">
        <v>223.7</v>
      </c>
      <c r="E67" s="15" t="n">
        <v>0.1515</v>
      </c>
      <c r="F67" s="12" t="s">
        <v>70</v>
      </c>
      <c r="G67" s="15" t="n">
        <v>0</v>
      </c>
      <c r="H67" s="12" t="s">
        <v>73</v>
      </c>
      <c r="I67" s="12" t="n">
        <v>0</v>
      </c>
      <c r="J67" s="12" t="n">
        <v>1</v>
      </c>
      <c r="K67" s="15" t="n">
        <v>-0.0239101818864608</v>
      </c>
      <c r="L67" s="16" t="n">
        <f aca="true">IF(OR(Returns!$C67=0,COUNT(OFFSET(Returns!BM67,0,0,1,Inputs!$C$6))&lt;Inputs!$C$6),"n/a",EXP(SUMPRODUCT(LN(1+OFFSET(Returns!D67,0,0,1,Inputs!$C$6))))-IF(Inputs!$C$7=1,EXP(SUMPRODUCT(LN(1+OFFSET(Returns!BM67,0,0,1,Inputs!$C$6)))),EXP(SUMPRODUCT(LN(1+OFFSET(Returns!DV67,0,0,1,Inputs!$C$6))))))</f>
        <v>-0.418782843492838</v>
      </c>
      <c r="M67" s="17" t="n">
        <f aca="false">IF(AND(ISNUMBER(L67),E67&gt;=Inputs!$C$8,OR(Inputs!$C$9="All",F67=Inputs!$C$9),VALUE(LEFT(C67,4))&gt;=Inputs!$C$10,VALUE(LEFT(C67,4))&lt;=Inputs!$C$11),1,0)</f>
        <v>1</v>
      </c>
      <c r="N67" s="16" t="n">
        <f aca="false">IF(M67=1,L67,"")</f>
        <v>-0.418782843492838</v>
      </c>
      <c r="O67" s="15" t="n">
        <v>0.0717895228429282</v>
      </c>
      <c r="P67" s="15" t="n">
        <v>0.00379100822308763</v>
      </c>
      <c r="Q67" s="18" t="n">
        <f aca="false">IF(AND(M67=1,F67="Cash"),L67,"")</f>
        <v>-0.418782843492838</v>
      </c>
      <c r="R67" s="18" t="str">
        <f aca="false">IF(AND(M67=1,F67="Mixed"),L67,"")</f>
        <v/>
      </c>
      <c r="S67" s="18" t="str">
        <f aca="false">IF(AND(M67=1,F67="Stock-heavy"),L67,"")</f>
        <v/>
      </c>
    </row>
    <row r="68" customFormat="false" ht="15" hidden="false" customHeight="false" outlineLevel="0" collapsed="false">
      <c r="B68" s="12" t="s">
        <v>141</v>
      </c>
      <c r="C68" s="12" t="s">
        <v>132</v>
      </c>
      <c r="D68" s="14" t="n">
        <v>224.6</v>
      </c>
      <c r="E68" s="15" t="n">
        <v>0.2767</v>
      </c>
      <c r="F68" s="12" t="s">
        <v>70</v>
      </c>
      <c r="G68" s="15" t="n">
        <v>0</v>
      </c>
      <c r="H68" s="12" t="s">
        <v>73</v>
      </c>
      <c r="I68" s="12" t="n">
        <v>0</v>
      </c>
      <c r="J68" s="12" t="n">
        <v>0</v>
      </c>
      <c r="K68" s="15" t="n">
        <v>0.0442273626042385</v>
      </c>
      <c r="L68" s="16" t="n">
        <f aca="true">IF(OR(Returns!$C68=0,COUNT(OFFSET(Returns!BM68,0,0,1,Inputs!$C$6))&lt;Inputs!$C$6),"n/a",EXP(SUMPRODUCT(LN(1+OFFSET(Returns!D68,0,0,1,Inputs!$C$6))))-IF(Inputs!$C$7=1,EXP(SUMPRODUCT(LN(1+OFFSET(Returns!BM68,0,0,1,Inputs!$C$6)))),EXP(SUMPRODUCT(LN(1+OFFSET(Returns!DV68,0,0,1,Inputs!$C$6))))))</f>
        <v>-0.41317210935002</v>
      </c>
      <c r="M68" s="17" t="n">
        <f aca="false">IF(AND(ISNUMBER(L68),E68&gt;=Inputs!$C$8,OR(Inputs!$C$9="All",F68=Inputs!$C$9),VALUE(LEFT(C68,4))&gt;=Inputs!$C$10,VALUE(LEFT(C68,4))&lt;=Inputs!$C$11),1,0)</f>
        <v>1</v>
      </c>
      <c r="N68" s="16" t="n">
        <f aca="false">IF(M68=1,L68,"")</f>
        <v>-0.41317210935002</v>
      </c>
      <c r="O68" s="15" t="n">
        <v>-0.0277351656438907</v>
      </c>
      <c r="P68" s="15" t="n">
        <v>0.003599531411879</v>
      </c>
      <c r="Q68" s="18" t="n">
        <f aca="false">IF(AND(M68=1,F68="Cash"),L68,"")</f>
        <v>-0.41317210935002</v>
      </c>
      <c r="R68" s="18" t="str">
        <f aca="false">IF(AND(M68=1,F68="Mixed"),L68,"")</f>
        <v/>
      </c>
      <c r="S68" s="18" t="str">
        <f aca="false">IF(AND(M68=1,F68="Stock-heavy"),L68,"")</f>
        <v/>
      </c>
    </row>
    <row r="69" customFormat="false" ht="15" hidden="false" customHeight="false" outlineLevel="0" collapsed="false">
      <c r="B69" s="12" t="s">
        <v>142</v>
      </c>
      <c r="C69" s="12" t="s">
        <v>143</v>
      </c>
      <c r="D69" s="14" t="n">
        <v>133.3</v>
      </c>
      <c r="E69" s="15" t="n">
        <v>0.185</v>
      </c>
      <c r="F69" s="12" t="s">
        <v>70</v>
      </c>
      <c r="G69" s="15" t="n">
        <v>0</v>
      </c>
      <c r="H69" s="12" t="n">
        <v>1</v>
      </c>
      <c r="I69" s="12" t="n">
        <v>0</v>
      </c>
      <c r="J69" s="12" t="n">
        <v>0</v>
      </c>
      <c r="K69" s="15" t="n">
        <v>0.203996252258181</v>
      </c>
      <c r="L69" s="16" t="n">
        <f aca="true">IF(OR(Returns!$C69=0,COUNT(OFFSET(Returns!BM69,0,0,1,Inputs!$C$6))&lt;Inputs!$C$6),"n/a",EXP(SUMPRODUCT(LN(1+OFFSET(Returns!D69,0,0,1,Inputs!$C$6))))-IF(Inputs!$C$7=1,EXP(SUMPRODUCT(LN(1+OFFSET(Returns!BM69,0,0,1,Inputs!$C$6)))),EXP(SUMPRODUCT(LN(1+OFFSET(Returns!DV69,0,0,1,Inputs!$C$6))))))</f>
        <v>-0.922083890805778</v>
      </c>
      <c r="M69" s="17" t="n">
        <f aca="false">IF(AND(ISNUMBER(L69),E69&gt;=Inputs!$C$8,OR(Inputs!$C$9="All",F69=Inputs!$C$9),VALUE(LEFT(C69,4))&gt;=Inputs!$C$10,VALUE(LEFT(C69,4))&lt;=Inputs!$C$11),1,0)</f>
        <v>1</v>
      </c>
      <c r="N69" s="16" t="n">
        <f aca="false">IF(M69=1,L69,"")</f>
        <v>-0.922083890805778</v>
      </c>
      <c r="O69" s="15" t="n">
        <v>0.250439817004783</v>
      </c>
      <c r="P69" s="15" t="n">
        <v>0.0923332572247541</v>
      </c>
      <c r="Q69" s="18" t="n">
        <f aca="false">IF(AND(M69=1,F69="Cash"),L69,"")</f>
        <v>-0.922083890805778</v>
      </c>
      <c r="R69" s="18" t="str">
        <f aca="false">IF(AND(M69=1,F69="Mixed"),L69,"")</f>
        <v/>
      </c>
      <c r="S69" s="18" t="str">
        <f aca="false">IF(AND(M69=1,F69="Stock-heavy"),L69,"")</f>
        <v/>
      </c>
    </row>
    <row r="70" customFormat="false" ht="15" hidden="false" customHeight="false" outlineLevel="0" collapsed="false">
      <c r="B70" s="12" t="s">
        <v>144</v>
      </c>
      <c r="C70" s="12" t="s">
        <v>145</v>
      </c>
      <c r="D70" s="14" t="n">
        <v>1225.9</v>
      </c>
      <c r="E70" s="15" t="n">
        <v>0.5637</v>
      </c>
      <c r="F70" s="12" t="s">
        <v>70</v>
      </c>
      <c r="G70" s="15" t="n">
        <v>0</v>
      </c>
      <c r="H70" s="12" t="n">
        <v>1</v>
      </c>
      <c r="I70" s="12" t="n">
        <v>0</v>
      </c>
      <c r="J70" s="12" t="n">
        <v>0</v>
      </c>
      <c r="K70" s="15" t="n">
        <v>0.0858121934054852</v>
      </c>
      <c r="L70" s="16" t="n">
        <f aca="true">IF(OR(Returns!$C70=0,COUNT(OFFSET(Returns!BM70,0,0,1,Inputs!$C$6))&lt;Inputs!$C$6),"n/a",EXP(SUMPRODUCT(LN(1+OFFSET(Returns!D70,0,0,1,Inputs!$C$6))))-IF(Inputs!$C$7=1,EXP(SUMPRODUCT(LN(1+OFFSET(Returns!BM70,0,0,1,Inputs!$C$6)))),EXP(SUMPRODUCT(LN(1+OFFSET(Returns!DV70,0,0,1,Inputs!$C$6))))))</f>
        <v>-1.13871070550682</v>
      </c>
      <c r="M70" s="17" t="n">
        <f aca="false">IF(AND(ISNUMBER(L70),E70&gt;=Inputs!$C$8,OR(Inputs!$C$9="All",F70=Inputs!$C$9),VALUE(LEFT(C70,4))&gt;=Inputs!$C$10,VALUE(LEFT(C70,4))&lt;=Inputs!$C$11),1,0)</f>
        <v>1</v>
      </c>
      <c r="N70" s="16" t="n">
        <f aca="false">IF(M70=1,L70,"")</f>
        <v>-1.13871070550682</v>
      </c>
      <c r="O70" s="15" t="n">
        <v>0.117177189322841</v>
      </c>
      <c r="P70" s="15" t="n">
        <v>-0.0828050416542462</v>
      </c>
      <c r="Q70" s="18" t="n">
        <f aca="false">IF(AND(M70=1,F70="Cash"),L70,"")</f>
        <v>-1.13871070550682</v>
      </c>
      <c r="R70" s="18" t="str">
        <f aca="false">IF(AND(M70=1,F70="Mixed"),L70,"")</f>
        <v/>
      </c>
      <c r="S70" s="18" t="str">
        <f aca="false">IF(AND(M70=1,F70="Stock-heavy"),L70,"")</f>
        <v/>
      </c>
    </row>
    <row r="71" customFormat="false" ht="15" hidden="false" customHeight="false" outlineLevel="0" collapsed="false">
      <c r="B71" s="12" t="s">
        <v>146</v>
      </c>
      <c r="C71" s="12" t="s">
        <v>145</v>
      </c>
      <c r="D71" s="14" t="n">
        <v>728.1</v>
      </c>
      <c r="E71" s="15" t="n">
        <v>0.1211</v>
      </c>
      <c r="F71" s="12" t="s">
        <v>70</v>
      </c>
      <c r="G71" s="15" t="n">
        <v>0</v>
      </c>
      <c r="H71" s="12" t="n">
        <v>1</v>
      </c>
      <c r="I71" s="12" t="n">
        <v>0</v>
      </c>
      <c r="J71" s="12" t="n">
        <v>0</v>
      </c>
      <c r="K71" s="15" t="n">
        <v>0.14030502610779</v>
      </c>
      <c r="L71" s="16" t="n">
        <f aca="true">IF(OR(Returns!$C71=0,COUNT(OFFSET(Returns!BM71,0,0,1,Inputs!$C$6))&lt;Inputs!$C$6),"n/a",EXP(SUMPRODUCT(LN(1+OFFSET(Returns!D71,0,0,1,Inputs!$C$6))))-IF(Inputs!$C$7=1,EXP(SUMPRODUCT(LN(1+OFFSET(Returns!BM71,0,0,1,Inputs!$C$6)))),EXP(SUMPRODUCT(LN(1+OFFSET(Returns!DV71,0,0,1,Inputs!$C$6))))))</f>
        <v>-0.704227319173492</v>
      </c>
      <c r="M71" s="17" t="n">
        <f aca="false">IF(AND(ISNUMBER(L71),E71&gt;=Inputs!$C$8,OR(Inputs!$C$9="All",F71=Inputs!$C$9),VALUE(LEFT(C71,4))&gt;=Inputs!$C$10,VALUE(LEFT(C71,4))&lt;=Inputs!$C$11),1,0)</f>
        <v>1</v>
      </c>
      <c r="N71" s="16" t="n">
        <f aca="false">IF(M71=1,L71,"")</f>
        <v>-0.704227319173492</v>
      </c>
      <c r="O71" s="15" t="n">
        <v>0.0192684520217166</v>
      </c>
      <c r="P71" s="15" t="n">
        <v>0.0369048172814035</v>
      </c>
      <c r="Q71" s="18" t="n">
        <f aca="false">IF(AND(M71=1,F71="Cash"),L71,"")</f>
        <v>-0.704227319173492</v>
      </c>
      <c r="R71" s="18" t="str">
        <f aca="false">IF(AND(M71=1,F71="Mixed"),L71,"")</f>
        <v/>
      </c>
      <c r="S71" s="18" t="str">
        <f aca="false">IF(AND(M71=1,F71="Stock-heavy"),L71,"")</f>
        <v/>
      </c>
    </row>
    <row r="72" customFormat="false" ht="15" hidden="false" customHeight="false" outlineLevel="0" collapsed="false">
      <c r="B72" s="12" t="s">
        <v>147</v>
      </c>
      <c r="C72" s="12" t="s">
        <v>145</v>
      </c>
      <c r="D72" s="14" t="n">
        <v>148.2</v>
      </c>
      <c r="E72" s="15" t="n">
        <v>0.1757</v>
      </c>
      <c r="F72" s="12" t="s">
        <v>85</v>
      </c>
      <c r="G72" s="15" t="n">
        <v>1</v>
      </c>
      <c r="H72" s="12" t="n">
        <v>2</v>
      </c>
      <c r="I72" s="12" t="n">
        <v>0</v>
      </c>
      <c r="J72" s="12" t="n">
        <v>1</v>
      </c>
      <c r="K72" s="15" t="n">
        <v>-0.12959182928643</v>
      </c>
      <c r="L72" s="16" t="n">
        <f aca="true">IF(OR(Returns!$C72=0,COUNT(OFFSET(Returns!BM72,0,0,1,Inputs!$C$6))&lt;Inputs!$C$6),"n/a",EXP(SUMPRODUCT(LN(1+OFFSET(Returns!D72,0,0,1,Inputs!$C$6))))-IF(Inputs!$C$7=1,EXP(SUMPRODUCT(LN(1+OFFSET(Returns!BM72,0,0,1,Inputs!$C$6)))),EXP(SUMPRODUCT(LN(1+OFFSET(Returns!DV72,0,0,1,Inputs!$C$6))))))</f>
        <v>-1.22724819227584</v>
      </c>
      <c r="M72" s="17" t="n">
        <f aca="false">IF(AND(ISNUMBER(L72),E72&gt;=Inputs!$C$8,OR(Inputs!$C$9="All",F72=Inputs!$C$9),VALUE(LEFT(C72,4))&gt;=Inputs!$C$10,VALUE(LEFT(C72,4))&lt;=Inputs!$C$11),1,0)</f>
        <v>1</v>
      </c>
      <c r="N72" s="16" t="n">
        <f aca="false">IF(M72=1,L72,"")</f>
        <v>-1.22724819227584</v>
      </c>
      <c r="O72" s="15" t="n">
        <v>0.0606266726716612</v>
      </c>
      <c r="P72" s="15" t="n">
        <v>-0.0255151042117002</v>
      </c>
      <c r="Q72" s="18" t="str">
        <f aca="false">IF(AND(M72=1,F72="Cash"),L72,"")</f>
        <v/>
      </c>
      <c r="R72" s="18" t="str">
        <f aca="false">IF(AND(M72=1,F72="Mixed"),L72,"")</f>
        <v/>
      </c>
      <c r="S72" s="18" t="n">
        <f aca="false">IF(AND(M72=1,F72="Stock-heavy"),L72,"")</f>
        <v>-1.22724819227584</v>
      </c>
    </row>
    <row r="73" customFormat="false" ht="15" hidden="false" customHeight="false" outlineLevel="0" collapsed="false">
      <c r="B73" s="12" t="s">
        <v>148</v>
      </c>
      <c r="C73" s="12" t="s">
        <v>145</v>
      </c>
      <c r="D73" s="14" t="n">
        <v>464.5</v>
      </c>
      <c r="E73" s="15" t="n">
        <v>0.16</v>
      </c>
      <c r="F73" s="12" t="s">
        <v>83</v>
      </c>
      <c r="G73" s="15" t="n">
        <v>0.226538531150262</v>
      </c>
      <c r="H73" s="12" t="n">
        <v>1</v>
      </c>
      <c r="I73" s="12" t="n">
        <v>0</v>
      </c>
      <c r="J73" s="12" t="n">
        <v>0</v>
      </c>
      <c r="K73" s="15" t="n">
        <v>0.805280898639803</v>
      </c>
      <c r="L73" s="16" t="n">
        <f aca="true">IF(OR(Returns!$C73=0,COUNT(OFFSET(Returns!BM73,0,0,1,Inputs!$C$6))&lt;Inputs!$C$6),"n/a",EXP(SUMPRODUCT(LN(1+OFFSET(Returns!D73,0,0,1,Inputs!$C$6))))-IF(Inputs!$C$7=1,EXP(SUMPRODUCT(LN(1+OFFSET(Returns!BM73,0,0,1,Inputs!$C$6)))),EXP(SUMPRODUCT(LN(1+OFFSET(Returns!DV73,0,0,1,Inputs!$C$6))))))</f>
        <v>0.132727753782304</v>
      </c>
      <c r="M73" s="17" t="n">
        <f aca="false">IF(AND(ISNUMBER(L73),E73&gt;=Inputs!$C$8,OR(Inputs!$C$9="All",F73=Inputs!$C$9),VALUE(LEFT(C73,4))&gt;=Inputs!$C$10,VALUE(LEFT(C73,4))&lt;=Inputs!$C$11),1,0)</f>
        <v>1</v>
      </c>
      <c r="N73" s="16" t="n">
        <f aca="false">IF(M73=1,L73,"")</f>
        <v>0.132727753782304</v>
      </c>
      <c r="O73" s="15" t="n">
        <v>-0.00662314651396025</v>
      </c>
      <c r="P73" s="15" t="n">
        <v>-0.0239906928649306</v>
      </c>
      <c r="Q73" s="18" t="str">
        <f aca="false">IF(AND(M73=1,F73="Cash"),L73,"")</f>
        <v/>
      </c>
      <c r="R73" s="18" t="n">
        <f aca="false">IF(AND(M73=1,F73="Mixed"),L73,"")</f>
        <v>0.132727753782304</v>
      </c>
      <c r="S73" s="18" t="str">
        <f aca="false">IF(AND(M73=1,F73="Stock-heavy"),L73,"")</f>
        <v/>
      </c>
    </row>
    <row r="74" customFormat="false" ht="15" hidden="false" customHeight="false" outlineLevel="0" collapsed="false">
      <c r="B74" s="12" t="s">
        <v>149</v>
      </c>
      <c r="C74" s="12" t="s">
        <v>145</v>
      </c>
      <c r="D74" s="14" t="n">
        <v>110.5</v>
      </c>
      <c r="E74" s="15" t="n">
        <v>0.3709</v>
      </c>
      <c r="F74" s="12" t="s">
        <v>83</v>
      </c>
      <c r="G74" s="15" t="n">
        <v>0.124980761744389</v>
      </c>
      <c r="H74" s="12" t="n">
        <v>5</v>
      </c>
      <c r="I74" s="12" t="n">
        <v>0</v>
      </c>
      <c r="J74" s="12" t="n">
        <v>0</v>
      </c>
      <c r="K74" s="15" t="n">
        <v>-0.466366486172919</v>
      </c>
      <c r="L74" s="16" t="n">
        <f aca="true">IF(OR(Returns!$C74=0,COUNT(OFFSET(Returns!BM74,0,0,1,Inputs!$C$6))&lt;Inputs!$C$6),"n/a",EXP(SUMPRODUCT(LN(1+OFFSET(Returns!D74,0,0,1,Inputs!$C$6))))-IF(Inputs!$C$7=1,EXP(SUMPRODUCT(LN(1+OFFSET(Returns!BM74,0,0,1,Inputs!$C$6)))),EXP(SUMPRODUCT(LN(1+OFFSET(Returns!DV74,0,0,1,Inputs!$C$6))))))</f>
        <v>0.403368662027539</v>
      </c>
      <c r="M74" s="17" t="n">
        <f aca="false">IF(AND(ISNUMBER(L74),E74&gt;=Inputs!$C$8,OR(Inputs!$C$9="All",F74=Inputs!$C$9),VALUE(LEFT(C74,4))&gt;=Inputs!$C$10,VALUE(LEFT(C74,4))&lt;=Inputs!$C$11),1,0)</f>
        <v>1</v>
      </c>
      <c r="N74" s="16" t="n">
        <f aca="false">IF(M74=1,L74,"")</f>
        <v>0.403368662027539</v>
      </c>
      <c r="O74" s="15" t="n">
        <v>-0.200151833482854</v>
      </c>
      <c r="P74" s="15" t="n">
        <v>-0.104879155082161</v>
      </c>
      <c r="Q74" s="18" t="str">
        <f aca="false">IF(AND(M74=1,F74="Cash"),L74,"")</f>
        <v/>
      </c>
      <c r="R74" s="18" t="n">
        <f aca="false">IF(AND(M74=1,F74="Mixed"),L74,"")</f>
        <v>0.403368662027539</v>
      </c>
      <c r="S74" s="18" t="str">
        <f aca="false">IF(AND(M74=1,F74="Stock-heavy"),L74,"")</f>
        <v/>
      </c>
    </row>
    <row r="75" customFormat="false" ht="15" hidden="false" customHeight="false" outlineLevel="0" collapsed="false">
      <c r="B75" s="12" t="s">
        <v>150</v>
      </c>
      <c r="C75" s="12" t="s">
        <v>145</v>
      </c>
      <c r="D75" s="14" t="n">
        <v>140.7</v>
      </c>
      <c r="E75" s="15" t="n">
        <v>0.2874</v>
      </c>
      <c r="F75" s="12" t="s">
        <v>85</v>
      </c>
      <c r="G75" s="15" t="n">
        <v>1</v>
      </c>
      <c r="H75" s="12" t="n">
        <v>1</v>
      </c>
      <c r="I75" s="12" t="n">
        <v>0</v>
      </c>
      <c r="J75" s="12" t="n">
        <v>1</v>
      </c>
      <c r="K75" s="15" t="n">
        <v>0.188307227360235</v>
      </c>
      <c r="L75" s="16" t="n">
        <f aca="true">IF(OR(Returns!$C75=0,COUNT(OFFSET(Returns!BM75,0,0,1,Inputs!$C$6))&lt;Inputs!$C$6),"n/a",EXP(SUMPRODUCT(LN(1+OFFSET(Returns!D75,0,0,1,Inputs!$C$6))))-IF(Inputs!$C$7=1,EXP(SUMPRODUCT(LN(1+OFFSET(Returns!BM75,0,0,1,Inputs!$C$6)))),EXP(SUMPRODUCT(LN(1+OFFSET(Returns!DV75,0,0,1,Inputs!$C$6))))))</f>
        <v>-0.197238979588982</v>
      </c>
      <c r="M75" s="17" t="n">
        <f aca="false">IF(AND(ISNUMBER(L75),E75&gt;=Inputs!$C$8,OR(Inputs!$C$9="All",F75=Inputs!$C$9),VALUE(LEFT(C75,4))&gt;=Inputs!$C$10,VALUE(LEFT(C75,4))&lt;=Inputs!$C$11),1,0)</f>
        <v>1</v>
      </c>
      <c r="N75" s="16" t="n">
        <f aca="false">IF(M75=1,L75,"")</f>
        <v>-0.197238979588982</v>
      </c>
      <c r="O75" s="15" t="n">
        <v>0</v>
      </c>
      <c r="P75" s="15" t="s">
        <v>73</v>
      </c>
      <c r="Q75" s="18" t="str">
        <f aca="false">IF(AND(M75=1,F75="Cash"),L75,"")</f>
        <v/>
      </c>
      <c r="R75" s="18" t="str">
        <f aca="false">IF(AND(M75=1,F75="Mixed"),L75,"")</f>
        <v/>
      </c>
      <c r="S75" s="18" t="n">
        <f aca="false">IF(AND(M75=1,F75="Stock-heavy"),L75,"")</f>
        <v>-0.197238979588982</v>
      </c>
    </row>
    <row r="76" customFormat="false" ht="15" hidden="false" customHeight="false" outlineLevel="0" collapsed="false">
      <c r="B76" s="12" t="s">
        <v>151</v>
      </c>
      <c r="C76" s="12" t="s">
        <v>152</v>
      </c>
      <c r="D76" s="14" t="n">
        <v>126.2</v>
      </c>
      <c r="E76" s="15" t="n">
        <v>0.122</v>
      </c>
      <c r="F76" s="12" t="s">
        <v>70</v>
      </c>
      <c r="G76" s="15" t="n">
        <v>0</v>
      </c>
      <c r="H76" s="12" t="n">
        <v>3</v>
      </c>
      <c r="I76" s="12" t="n">
        <v>0</v>
      </c>
      <c r="J76" s="12" t="n">
        <v>0</v>
      </c>
      <c r="K76" s="15" t="n">
        <v>-0.238860077637544</v>
      </c>
      <c r="L76" s="16" t="n">
        <f aca="true">IF(OR(Returns!$C76=0,COUNT(OFFSET(Returns!BM76,0,0,1,Inputs!$C$6))&lt;Inputs!$C$6),"n/a",EXP(SUMPRODUCT(LN(1+OFFSET(Returns!D76,0,0,1,Inputs!$C$6))))-IF(Inputs!$C$7=1,EXP(SUMPRODUCT(LN(1+OFFSET(Returns!BM76,0,0,1,Inputs!$C$6)))),EXP(SUMPRODUCT(LN(1+OFFSET(Returns!DV76,0,0,1,Inputs!$C$6))))))</f>
        <v>-0.497689902020844</v>
      </c>
      <c r="M76" s="17" t="n">
        <f aca="false">IF(AND(ISNUMBER(L76),E76&gt;=Inputs!$C$8,OR(Inputs!$C$9="All",F76=Inputs!$C$9),VALUE(LEFT(C76,4))&gt;=Inputs!$C$10,VALUE(LEFT(C76,4))&lt;=Inputs!$C$11),1,0)</f>
        <v>1</v>
      </c>
      <c r="N76" s="16" t="n">
        <f aca="false">IF(M76=1,L76,"")</f>
        <v>-0.497689902020844</v>
      </c>
      <c r="O76" s="15" t="n">
        <v>0.0655096089356463</v>
      </c>
      <c r="P76" s="15" t="n">
        <v>0.0434245243660135</v>
      </c>
      <c r="Q76" s="18" t="n">
        <f aca="false">IF(AND(M76=1,F76="Cash"),L76,"")</f>
        <v>-0.497689902020844</v>
      </c>
      <c r="R76" s="18" t="str">
        <f aca="false">IF(AND(M76=1,F76="Mixed"),L76,"")</f>
        <v/>
      </c>
      <c r="S76" s="18" t="str">
        <f aca="false">IF(AND(M76=1,F76="Stock-heavy"),L76,"")</f>
        <v/>
      </c>
    </row>
    <row r="77" customFormat="false" ht="15" hidden="false" customHeight="false" outlineLevel="0" collapsed="false">
      <c r="B77" s="12" t="s">
        <v>153</v>
      </c>
      <c r="C77" s="12" t="s">
        <v>152</v>
      </c>
      <c r="D77" s="14" t="n">
        <v>1324.2</v>
      </c>
      <c r="E77" s="15" t="n">
        <v>2.4786</v>
      </c>
      <c r="F77" s="12" t="s">
        <v>70</v>
      </c>
      <c r="G77" s="15" t="n">
        <v>0</v>
      </c>
      <c r="H77" s="12" t="n">
        <v>5</v>
      </c>
      <c r="I77" s="12" t="n">
        <v>0</v>
      </c>
      <c r="J77" s="12" t="n">
        <v>0</v>
      </c>
      <c r="K77" s="15" t="n">
        <v>-0.204220290413472</v>
      </c>
      <c r="L77" s="16" t="n">
        <f aca="true">IF(OR(Returns!$C77=0,COUNT(OFFSET(Returns!BM77,0,0,1,Inputs!$C$6))&lt;Inputs!$C$6),"n/a",EXP(SUMPRODUCT(LN(1+OFFSET(Returns!D77,0,0,1,Inputs!$C$6))))-IF(Inputs!$C$7=1,EXP(SUMPRODUCT(LN(1+OFFSET(Returns!BM77,0,0,1,Inputs!$C$6)))),EXP(SUMPRODUCT(LN(1+OFFSET(Returns!DV77,0,0,1,Inputs!$C$6))))))</f>
        <v>2.09182331868369</v>
      </c>
      <c r="M77" s="17" t="n">
        <f aca="false">IF(AND(ISNUMBER(L77),E77&gt;=Inputs!$C$8,OR(Inputs!$C$9="All",F77=Inputs!$C$9),VALUE(LEFT(C77,4))&gt;=Inputs!$C$10,VALUE(LEFT(C77,4))&lt;=Inputs!$C$11),1,0)</f>
        <v>1</v>
      </c>
      <c r="N77" s="16" t="n">
        <f aca="false">IF(M77=1,L77,"")</f>
        <v>2.09182331868369</v>
      </c>
      <c r="O77" s="15" t="n">
        <v>-0.0139787734468234</v>
      </c>
      <c r="P77" s="15" t="n">
        <v>-0.00872994510562805</v>
      </c>
      <c r="Q77" s="18" t="n">
        <f aca="false">IF(AND(M77=1,F77="Cash"),L77,"")</f>
        <v>2.09182331868369</v>
      </c>
      <c r="R77" s="18" t="str">
        <f aca="false">IF(AND(M77=1,F77="Mixed"),L77,"")</f>
        <v/>
      </c>
      <c r="S77" s="18" t="str">
        <f aca="false">IF(AND(M77=1,F77="Stock-heavy"),L77,"")</f>
        <v/>
      </c>
    </row>
    <row r="78" customFormat="false" ht="15" hidden="false" customHeight="false" outlineLevel="0" collapsed="false">
      <c r="B78" s="12" t="s">
        <v>154</v>
      </c>
      <c r="C78" s="12" t="s">
        <v>152</v>
      </c>
      <c r="D78" s="14" t="n">
        <v>4294.1</v>
      </c>
      <c r="E78" s="15" t="n">
        <v>0.4</v>
      </c>
      <c r="F78" s="12" t="s">
        <v>70</v>
      </c>
      <c r="G78" s="15" t="n">
        <v>0</v>
      </c>
      <c r="H78" s="12" t="n">
        <v>1</v>
      </c>
      <c r="I78" s="12" t="n">
        <v>0</v>
      </c>
      <c r="J78" s="12" t="n">
        <v>1</v>
      </c>
      <c r="K78" s="15" t="n">
        <v>0.469370693275437</v>
      </c>
      <c r="L78" s="16" t="n">
        <f aca="true">IF(OR(Returns!$C78=0,COUNT(OFFSET(Returns!BM78,0,0,1,Inputs!$C$6))&lt;Inputs!$C$6),"n/a",EXP(SUMPRODUCT(LN(1+OFFSET(Returns!D78,0,0,1,Inputs!$C$6))))-IF(Inputs!$C$7=1,EXP(SUMPRODUCT(LN(1+OFFSET(Returns!BM78,0,0,1,Inputs!$C$6)))),EXP(SUMPRODUCT(LN(1+OFFSET(Returns!DV78,0,0,1,Inputs!$C$6))))))</f>
        <v>-0.952118690208515</v>
      </c>
      <c r="M78" s="17" t="n">
        <f aca="false">IF(AND(ISNUMBER(L78),E78&gt;=Inputs!$C$8,OR(Inputs!$C$9="All",F78=Inputs!$C$9),VALUE(LEFT(C78,4))&gt;=Inputs!$C$10,VALUE(LEFT(C78,4))&lt;=Inputs!$C$11),1,0)</f>
        <v>1</v>
      </c>
      <c r="N78" s="16" t="n">
        <f aca="false">IF(M78=1,L78,"")</f>
        <v>-0.952118690208515</v>
      </c>
      <c r="O78" s="15" t="n">
        <v>0.0661592192332098</v>
      </c>
      <c r="P78" s="15" t="n">
        <v>0.040873154776882</v>
      </c>
      <c r="Q78" s="18" t="n">
        <f aca="false">IF(AND(M78=1,F78="Cash"),L78,"")</f>
        <v>-0.952118690208515</v>
      </c>
      <c r="R78" s="18" t="str">
        <f aca="false">IF(AND(M78=1,F78="Mixed"),L78,"")</f>
        <v/>
      </c>
      <c r="S78" s="18" t="str">
        <f aca="false">IF(AND(M78=1,F78="Stock-heavy"),L78,"")</f>
        <v/>
      </c>
    </row>
    <row r="79" customFormat="false" ht="15" hidden="false" customHeight="false" outlineLevel="0" collapsed="false">
      <c r="B79" s="12" t="s">
        <v>155</v>
      </c>
      <c r="C79" s="12" t="s">
        <v>152</v>
      </c>
      <c r="D79" s="14" t="n">
        <v>1905</v>
      </c>
      <c r="E79" s="15" t="n">
        <v>0.341</v>
      </c>
      <c r="F79" s="12" t="s">
        <v>70</v>
      </c>
      <c r="G79" s="15" t="n">
        <v>0</v>
      </c>
      <c r="H79" s="12" t="n">
        <v>2</v>
      </c>
      <c r="I79" s="12" t="n">
        <v>0</v>
      </c>
      <c r="J79" s="12" t="n">
        <v>0</v>
      </c>
      <c r="K79" s="15" t="n">
        <v>0.0387324323770903</v>
      </c>
      <c r="L79" s="16" t="n">
        <f aca="true">IF(OR(Returns!$C79=0,COUNT(OFFSET(Returns!BM79,0,0,1,Inputs!$C$6))&lt;Inputs!$C$6),"n/a",EXP(SUMPRODUCT(LN(1+OFFSET(Returns!D79,0,0,1,Inputs!$C$6))))-IF(Inputs!$C$7=1,EXP(SUMPRODUCT(LN(1+OFFSET(Returns!BM79,0,0,1,Inputs!$C$6)))),EXP(SUMPRODUCT(LN(1+OFFSET(Returns!DV79,0,0,1,Inputs!$C$6))))))</f>
        <v>-0.533838142042119</v>
      </c>
      <c r="M79" s="17" t="n">
        <f aca="false">IF(AND(ISNUMBER(L79),E79&gt;=Inputs!$C$8,OR(Inputs!$C$9="All",F79=Inputs!$C$9),VALUE(LEFT(C79,4))&gt;=Inputs!$C$10,VALUE(LEFT(C79,4))&lt;=Inputs!$C$11),1,0)</f>
        <v>1</v>
      </c>
      <c r="N79" s="16" t="n">
        <f aca="false">IF(M79=1,L79,"")</f>
        <v>-0.533838142042119</v>
      </c>
      <c r="O79" s="15" t="s">
        <v>73</v>
      </c>
      <c r="P79" s="15" t="s">
        <v>73</v>
      </c>
      <c r="Q79" s="18" t="n">
        <f aca="false">IF(AND(M79=1,F79="Cash"),L79,"")</f>
        <v>-0.533838142042119</v>
      </c>
      <c r="R79" s="18" t="str">
        <f aca="false">IF(AND(M79=1,F79="Mixed"),L79,"")</f>
        <v/>
      </c>
      <c r="S79" s="18" t="str">
        <f aca="false">IF(AND(M79=1,F79="Stock-heavy"),L79,"")</f>
        <v/>
      </c>
    </row>
    <row r="80" customFormat="false" ht="15" hidden="false" customHeight="false" outlineLevel="0" collapsed="false">
      <c r="B80" s="12" t="s">
        <v>156</v>
      </c>
      <c r="C80" s="12" t="s">
        <v>157</v>
      </c>
      <c r="D80" s="14" t="n">
        <v>1016.4</v>
      </c>
      <c r="E80" s="15" t="n">
        <v>0.1659</v>
      </c>
      <c r="F80" s="12" t="s">
        <v>70</v>
      </c>
      <c r="G80" s="15" t="n">
        <v>0</v>
      </c>
      <c r="H80" s="12" t="n">
        <v>1</v>
      </c>
      <c r="I80" s="12" t="n">
        <v>0</v>
      </c>
      <c r="J80" s="12" t="n">
        <v>0</v>
      </c>
      <c r="K80" s="15" t="n">
        <v>0.251178489345991</v>
      </c>
      <c r="L80" s="16" t="n">
        <f aca="true">IF(OR(Returns!$C80=0,COUNT(OFFSET(Returns!BM80,0,0,1,Inputs!$C$6))&lt;Inputs!$C$6),"n/a",EXP(SUMPRODUCT(LN(1+OFFSET(Returns!D80,0,0,1,Inputs!$C$6))))-IF(Inputs!$C$7=1,EXP(SUMPRODUCT(LN(1+OFFSET(Returns!BM80,0,0,1,Inputs!$C$6)))),EXP(SUMPRODUCT(LN(1+OFFSET(Returns!DV80,0,0,1,Inputs!$C$6))))))</f>
        <v>0.589272927409157</v>
      </c>
      <c r="M80" s="17" t="n">
        <f aca="false">IF(AND(ISNUMBER(L80),E80&gt;=Inputs!$C$8,OR(Inputs!$C$9="All",F80=Inputs!$C$9),VALUE(LEFT(C80,4))&gt;=Inputs!$C$10,VALUE(LEFT(C80,4))&lt;=Inputs!$C$11),1,0)</f>
        <v>1</v>
      </c>
      <c r="N80" s="16" t="n">
        <f aca="false">IF(M80=1,L80,"")</f>
        <v>0.589272927409157</v>
      </c>
      <c r="O80" s="15" t="n">
        <v>0.0782140922278554</v>
      </c>
      <c r="P80" s="15" t="n">
        <v>0.11151314891876</v>
      </c>
      <c r="Q80" s="18" t="n">
        <f aca="false">IF(AND(M80=1,F80="Cash"),L80,"")</f>
        <v>0.589272927409157</v>
      </c>
      <c r="R80" s="18" t="str">
        <f aca="false">IF(AND(M80=1,F80="Mixed"),L80,"")</f>
        <v/>
      </c>
      <c r="S80" s="18" t="str">
        <f aca="false">IF(AND(M80=1,F80="Stock-heavy"),L80,"")</f>
        <v/>
      </c>
    </row>
    <row r="81" customFormat="false" ht="15" hidden="false" customHeight="false" outlineLevel="0" collapsed="false">
      <c r="B81" s="12" t="s">
        <v>158</v>
      </c>
      <c r="C81" s="12" t="s">
        <v>157</v>
      </c>
      <c r="D81" s="14" t="n">
        <v>380.9</v>
      </c>
      <c r="E81" s="15" t="n">
        <v>0.1177</v>
      </c>
      <c r="F81" s="12" t="s">
        <v>70</v>
      </c>
      <c r="G81" s="15" t="n">
        <v>0</v>
      </c>
      <c r="H81" s="12" t="n">
        <v>2</v>
      </c>
      <c r="I81" s="12" t="n">
        <v>0</v>
      </c>
      <c r="J81" s="12" t="n">
        <v>0</v>
      </c>
      <c r="K81" s="15" t="n">
        <v>-0.254902294524255</v>
      </c>
      <c r="L81" s="16" t="n">
        <f aca="true">IF(OR(Returns!$C81=0,COUNT(OFFSET(Returns!BM81,0,0,1,Inputs!$C$6))&lt;Inputs!$C$6),"n/a",EXP(SUMPRODUCT(LN(1+OFFSET(Returns!D81,0,0,1,Inputs!$C$6))))-IF(Inputs!$C$7=1,EXP(SUMPRODUCT(LN(1+OFFSET(Returns!BM81,0,0,1,Inputs!$C$6)))),EXP(SUMPRODUCT(LN(1+OFFSET(Returns!DV81,0,0,1,Inputs!$C$6))))))</f>
        <v>-0.617530116967863</v>
      </c>
      <c r="M81" s="17" t="n">
        <f aca="false">IF(AND(ISNUMBER(L81),E81&gt;=Inputs!$C$8,OR(Inputs!$C$9="All",F81=Inputs!$C$9),VALUE(LEFT(C81,4))&gt;=Inputs!$C$10,VALUE(LEFT(C81,4))&lt;=Inputs!$C$11),1,0)</f>
        <v>1</v>
      </c>
      <c r="N81" s="16" t="n">
        <f aca="false">IF(M81=1,L81,"")</f>
        <v>-0.617530116967863</v>
      </c>
      <c r="O81" s="15" t="n">
        <v>0.101613086398699</v>
      </c>
      <c r="P81" s="15" t="n">
        <v>0.0737410325014797</v>
      </c>
      <c r="Q81" s="18" t="n">
        <f aca="false">IF(AND(M81=1,F81="Cash"),L81,"")</f>
        <v>-0.617530116967863</v>
      </c>
      <c r="R81" s="18" t="str">
        <f aca="false">IF(AND(M81=1,F81="Mixed"),L81,"")</f>
        <v/>
      </c>
      <c r="S81" s="18" t="str">
        <f aca="false">IF(AND(M81=1,F81="Stock-heavy"),L81,"")</f>
        <v/>
      </c>
    </row>
    <row r="82" customFormat="false" ht="15" hidden="false" customHeight="false" outlineLevel="0" collapsed="false">
      <c r="B82" s="12" t="s">
        <v>159</v>
      </c>
      <c r="C82" s="12" t="s">
        <v>157</v>
      </c>
      <c r="D82" s="14" t="n">
        <v>330.3</v>
      </c>
      <c r="E82" s="15" t="n">
        <v>0.5642</v>
      </c>
      <c r="F82" s="12" t="s">
        <v>70</v>
      </c>
      <c r="G82" s="15" t="n">
        <v>0</v>
      </c>
      <c r="H82" s="12" t="n">
        <v>3</v>
      </c>
      <c r="I82" s="12" t="n">
        <v>0</v>
      </c>
      <c r="J82" s="12" t="n">
        <v>0</v>
      </c>
      <c r="K82" s="15" t="n">
        <v>-0.219902734194398</v>
      </c>
      <c r="L82" s="16" t="n">
        <f aca="true">IF(OR(Returns!$C82=0,COUNT(OFFSET(Returns!BM82,0,0,1,Inputs!$C$6))&lt;Inputs!$C$6),"n/a",EXP(SUMPRODUCT(LN(1+OFFSET(Returns!D82,0,0,1,Inputs!$C$6))))-IF(Inputs!$C$7=1,EXP(SUMPRODUCT(LN(1+OFFSET(Returns!BM82,0,0,1,Inputs!$C$6)))),EXP(SUMPRODUCT(LN(1+OFFSET(Returns!DV82,0,0,1,Inputs!$C$6))))))</f>
        <v>2.07150313312511</v>
      </c>
      <c r="M82" s="17" t="n">
        <f aca="false">IF(AND(ISNUMBER(L82),E82&gt;=Inputs!$C$8,OR(Inputs!$C$9="All",F82=Inputs!$C$9),VALUE(LEFT(C82,4))&gt;=Inputs!$C$10,VALUE(LEFT(C82,4))&lt;=Inputs!$C$11),1,0)</f>
        <v>1</v>
      </c>
      <c r="N82" s="16" t="n">
        <f aca="false">IF(M82=1,L82,"")</f>
        <v>2.07150313312511</v>
      </c>
      <c r="O82" s="15" t="s">
        <v>73</v>
      </c>
      <c r="P82" s="15" t="s">
        <v>73</v>
      </c>
      <c r="Q82" s="18" t="n">
        <f aca="false">IF(AND(M82=1,F82="Cash"),L82,"")</f>
        <v>2.07150313312511</v>
      </c>
      <c r="R82" s="18" t="str">
        <f aca="false">IF(AND(M82=1,F82="Mixed"),L82,"")</f>
        <v/>
      </c>
      <c r="S82" s="18" t="str">
        <f aca="false">IF(AND(M82=1,F82="Stock-heavy"),L82,"")</f>
        <v/>
      </c>
    </row>
    <row r="83" customFormat="false" ht="15" hidden="false" customHeight="false" outlineLevel="0" collapsed="false">
      <c r="B83" s="12" t="s">
        <v>160</v>
      </c>
      <c r="C83" s="12" t="s">
        <v>157</v>
      </c>
      <c r="D83" s="14" t="n">
        <v>2014.8</v>
      </c>
      <c r="E83" s="15" t="n">
        <v>1.681</v>
      </c>
      <c r="F83" s="12" t="s">
        <v>70</v>
      </c>
      <c r="G83" s="15" t="n">
        <v>0</v>
      </c>
      <c r="H83" s="12" t="n">
        <v>4</v>
      </c>
      <c r="I83" s="12" t="n">
        <v>0</v>
      </c>
      <c r="J83" s="12" t="n">
        <v>0</v>
      </c>
      <c r="K83" s="15" t="n">
        <v>1.26094522034788</v>
      </c>
      <c r="L83" s="16" t="n">
        <f aca="true">IF(OR(Returns!$C83=0,COUNT(OFFSET(Returns!BM83,0,0,1,Inputs!$C$6))&lt;Inputs!$C$6),"n/a",EXP(SUMPRODUCT(LN(1+OFFSET(Returns!D83,0,0,1,Inputs!$C$6))))-IF(Inputs!$C$7=1,EXP(SUMPRODUCT(LN(1+OFFSET(Returns!BM83,0,0,1,Inputs!$C$6)))),EXP(SUMPRODUCT(LN(1+OFFSET(Returns!DV83,0,0,1,Inputs!$C$6))))))</f>
        <v>0.709865085704086</v>
      </c>
      <c r="M83" s="17" t="n">
        <f aca="false">IF(AND(ISNUMBER(L83),E83&gt;=Inputs!$C$8,OR(Inputs!$C$9="All",F83=Inputs!$C$9),VALUE(LEFT(C83,4))&gt;=Inputs!$C$10,VALUE(LEFT(C83,4))&lt;=Inputs!$C$11),1,0)</f>
        <v>1</v>
      </c>
      <c r="N83" s="16" t="n">
        <f aca="false">IF(M83=1,L83,"")</f>
        <v>0.709865085704086</v>
      </c>
      <c r="O83" s="15" t="n">
        <v>-0.0111869544433814</v>
      </c>
      <c r="P83" s="15" t="n">
        <v>-0.0228319878250362</v>
      </c>
      <c r="Q83" s="18" t="n">
        <f aca="false">IF(AND(M83=1,F83="Cash"),L83,"")</f>
        <v>0.709865085704086</v>
      </c>
      <c r="R83" s="18" t="str">
        <f aca="false">IF(AND(M83=1,F83="Mixed"),L83,"")</f>
        <v/>
      </c>
      <c r="S83" s="18" t="str">
        <f aca="false">IF(AND(M83=1,F83="Stock-heavy"),L83,"")</f>
        <v/>
      </c>
    </row>
    <row r="84" customFormat="false" ht="15" hidden="false" customHeight="false" outlineLevel="0" collapsed="false">
      <c r="B84" s="12" t="s">
        <v>161</v>
      </c>
      <c r="C84" s="12" t="s">
        <v>157</v>
      </c>
      <c r="D84" s="14" t="n">
        <v>192.8</v>
      </c>
      <c r="E84" s="15" t="n">
        <v>0.3275</v>
      </c>
      <c r="F84" s="12" t="s">
        <v>70</v>
      </c>
      <c r="G84" s="15" t="n">
        <v>0</v>
      </c>
      <c r="H84" s="12" t="n">
        <v>3</v>
      </c>
      <c r="I84" s="12" t="n">
        <v>0</v>
      </c>
      <c r="J84" s="12" t="n">
        <v>0</v>
      </c>
      <c r="K84" s="15" t="n">
        <v>-0.117103217507353</v>
      </c>
      <c r="L84" s="16" t="n">
        <f aca="true">IF(OR(Returns!$C84=0,COUNT(OFFSET(Returns!BM84,0,0,1,Inputs!$C$6))&lt;Inputs!$C$6),"n/a",EXP(SUMPRODUCT(LN(1+OFFSET(Returns!D84,0,0,1,Inputs!$C$6))))-IF(Inputs!$C$7=1,EXP(SUMPRODUCT(LN(1+OFFSET(Returns!BM84,0,0,1,Inputs!$C$6)))),EXP(SUMPRODUCT(LN(1+OFFSET(Returns!DV84,0,0,1,Inputs!$C$6))))))</f>
        <v>-0.395848573873882</v>
      </c>
      <c r="M84" s="17" t="n">
        <f aca="false">IF(AND(ISNUMBER(L84),E84&gt;=Inputs!$C$8,OR(Inputs!$C$9="All",F84=Inputs!$C$9),VALUE(LEFT(C84,4))&gt;=Inputs!$C$10,VALUE(LEFT(C84,4))&lt;=Inputs!$C$11),1,0)</f>
        <v>1</v>
      </c>
      <c r="N84" s="16" t="n">
        <f aca="false">IF(M84=1,L84,"")</f>
        <v>-0.395848573873882</v>
      </c>
      <c r="O84" s="15" t="n">
        <v>0.0313528570398582</v>
      </c>
      <c r="P84" s="15" t="n">
        <v>0.0243352223760677</v>
      </c>
      <c r="Q84" s="18" t="n">
        <f aca="false">IF(AND(M84=1,F84="Cash"),L84,"")</f>
        <v>-0.395848573873882</v>
      </c>
      <c r="R84" s="18" t="str">
        <f aca="false">IF(AND(M84=1,F84="Mixed"),L84,"")</f>
        <v/>
      </c>
      <c r="S84" s="18" t="str">
        <f aca="false">IF(AND(M84=1,F84="Stock-heavy"),L84,"")</f>
        <v/>
      </c>
    </row>
    <row r="85" customFormat="false" ht="15" hidden="false" customHeight="false" outlineLevel="0" collapsed="false">
      <c r="B85" s="12" t="s">
        <v>162</v>
      </c>
      <c r="C85" s="12" t="s">
        <v>157</v>
      </c>
      <c r="D85" s="14" t="n">
        <v>3485.3</v>
      </c>
      <c r="E85" s="15" t="n">
        <v>0.2068</v>
      </c>
      <c r="F85" s="12" t="s">
        <v>70</v>
      </c>
      <c r="G85" s="15" t="n">
        <v>0</v>
      </c>
      <c r="H85" s="12" t="n">
        <v>1</v>
      </c>
      <c r="I85" s="12" t="n">
        <v>0</v>
      </c>
      <c r="J85" s="12" t="n">
        <v>0</v>
      </c>
      <c r="K85" s="15" t="n">
        <v>0.0397763799539979</v>
      </c>
      <c r="L85" s="16" t="n">
        <f aca="true">IF(OR(Returns!$C85=0,COUNT(OFFSET(Returns!BM85,0,0,1,Inputs!$C$6))&lt;Inputs!$C$6),"n/a",EXP(SUMPRODUCT(LN(1+OFFSET(Returns!D85,0,0,1,Inputs!$C$6))))-IF(Inputs!$C$7=1,EXP(SUMPRODUCT(LN(1+OFFSET(Returns!BM85,0,0,1,Inputs!$C$6)))),EXP(SUMPRODUCT(LN(1+OFFSET(Returns!DV85,0,0,1,Inputs!$C$6))))))</f>
        <v>0.0794501825018446</v>
      </c>
      <c r="M85" s="17" t="n">
        <f aca="false">IF(AND(ISNUMBER(L85),E85&gt;=Inputs!$C$8,OR(Inputs!$C$9="All",F85=Inputs!$C$9),VALUE(LEFT(C85,4))&gt;=Inputs!$C$10,VALUE(LEFT(C85,4))&lt;=Inputs!$C$11),1,0)</f>
        <v>1</v>
      </c>
      <c r="N85" s="16" t="n">
        <f aca="false">IF(M85=1,L85,"")</f>
        <v>0.0794501825018446</v>
      </c>
      <c r="O85" s="15" t="n">
        <v>0.0210614410471549</v>
      </c>
      <c r="P85" s="15" t="n">
        <v>0.202762668798021</v>
      </c>
      <c r="Q85" s="18" t="n">
        <f aca="false">IF(AND(M85=1,F85="Cash"),L85,"")</f>
        <v>0.0794501825018446</v>
      </c>
      <c r="R85" s="18" t="str">
        <f aca="false">IF(AND(M85=1,F85="Mixed"),L85,"")</f>
        <v/>
      </c>
      <c r="S85" s="18" t="str">
        <f aca="false">IF(AND(M85=1,F85="Stock-heavy"),L85,"")</f>
        <v/>
      </c>
    </row>
    <row r="86" customFormat="false" ht="15" hidden="false" customHeight="false" outlineLevel="0" collapsed="false">
      <c r="B86" s="12" t="s">
        <v>163</v>
      </c>
      <c r="C86" s="12" t="s">
        <v>157</v>
      </c>
      <c r="D86" s="14" t="n">
        <v>1289.5</v>
      </c>
      <c r="E86" s="15" t="n">
        <v>0.4559</v>
      </c>
      <c r="F86" s="12" t="s">
        <v>70</v>
      </c>
      <c r="G86" s="15" t="n">
        <v>0</v>
      </c>
      <c r="H86" s="12" t="n">
        <v>2</v>
      </c>
      <c r="I86" s="12" t="n">
        <v>0</v>
      </c>
      <c r="J86" s="12" t="n">
        <v>0</v>
      </c>
      <c r="K86" s="15" t="n">
        <v>0.113588535445969</v>
      </c>
      <c r="L86" s="16" t="n">
        <f aca="true">IF(OR(Returns!$C86=0,COUNT(OFFSET(Returns!BM86,0,0,1,Inputs!$C$6))&lt;Inputs!$C$6),"n/a",EXP(SUMPRODUCT(LN(1+OFFSET(Returns!D86,0,0,1,Inputs!$C$6))))-IF(Inputs!$C$7=1,EXP(SUMPRODUCT(LN(1+OFFSET(Returns!BM86,0,0,1,Inputs!$C$6)))),EXP(SUMPRODUCT(LN(1+OFFSET(Returns!DV86,0,0,1,Inputs!$C$6))))))</f>
        <v>-0.840151643967552</v>
      </c>
      <c r="M86" s="17" t="n">
        <f aca="false">IF(AND(ISNUMBER(L86),E86&gt;=Inputs!$C$8,OR(Inputs!$C$9="All",F86=Inputs!$C$9),VALUE(LEFT(C86,4))&gt;=Inputs!$C$10,VALUE(LEFT(C86,4))&lt;=Inputs!$C$11),1,0)</f>
        <v>1</v>
      </c>
      <c r="N86" s="16" t="n">
        <f aca="false">IF(M86=1,L86,"")</f>
        <v>-0.840151643967552</v>
      </c>
      <c r="O86" s="15" t="n">
        <v>0.0378597238333215</v>
      </c>
      <c r="P86" s="15" t="n">
        <v>0.0340259982955997</v>
      </c>
      <c r="Q86" s="18" t="n">
        <f aca="false">IF(AND(M86=1,F86="Cash"),L86,"")</f>
        <v>-0.840151643967552</v>
      </c>
      <c r="R86" s="18" t="str">
        <f aca="false">IF(AND(M86=1,F86="Mixed"),L86,"")</f>
        <v/>
      </c>
      <c r="S86" s="18" t="str">
        <f aca="false">IF(AND(M86=1,F86="Stock-heavy"),L86,"")</f>
        <v/>
      </c>
    </row>
    <row r="87" customFormat="false" ht="15" hidden="false" customHeight="false" outlineLevel="0" collapsed="false">
      <c r="B87" s="12" t="s">
        <v>164</v>
      </c>
      <c r="C87" s="12" t="s">
        <v>157</v>
      </c>
      <c r="D87" s="14" t="n">
        <v>106.6</v>
      </c>
      <c r="E87" s="15" t="n">
        <v>0.1506</v>
      </c>
      <c r="F87" s="12" t="s">
        <v>70</v>
      </c>
      <c r="G87" s="15" t="n">
        <v>0.0130063905858506</v>
      </c>
      <c r="H87" s="12" t="n">
        <v>2</v>
      </c>
      <c r="I87" s="12" t="n">
        <v>0</v>
      </c>
      <c r="J87" s="12" t="n">
        <v>0</v>
      </c>
      <c r="K87" s="15" t="n">
        <v>-0.52591617466462</v>
      </c>
      <c r="L87" s="16" t="n">
        <f aca="true">IF(OR(Returns!$C87=0,COUNT(OFFSET(Returns!BM87,0,0,1,Inputs!$C$6))&lt;Inputs!$C$6),"n/a",EXP(SUMPRODUCT(LN(1+OFFSET(Returns!D87,0,0,1,Inputs!$C$6))))-IF(Inputs!$C$7=1,EXP(SUMPRODUCT(LN(1+OFFSET(Returns!BM87,0,0,1,Inputs!$C$6)))),EXP(SUMPRODUCT(LN(1+OFFSET(Returns!DV87,0,0,1,Inputs!$C$6))))))</f>
        <v>0.183774685621033</v>
      </c>
      <c r="M87" s="17" t="n">
        <f aca="false">IF(AND(ISNUMBER(L87),E87&gt;=Inputs!$C$8,OR(Inputs!$C$9="All",F87=Inputs!$C$9),VALUE(LEFT(C87,4))&gt;=Inputs!$C$10,VALUE(LEFT(C87,4))&lt;=Inputs!$C$11),1,0)</f>
        <v>1</v>
      </c>
      <c r="N87" s="16" t="n">
        <f aca="false">IF(M87=1,L87,"")</f>
        <v>0.183774685621033</v>
      </c>
      <c r="O87" s="15" t="n">
        <v>-0.00680265670762523</v>
      </c>
      <c r="P87" s="15" t="n">
        <v>-0.0216887424021537</v>
      </c>
      <c r="Q87" s="18" t="n">
        <f aca="false">IF(AND(M87=1,F87="Cash"),L87,"")</f>
        <v>0.183774685621033</v>
      </c>
      <c r="R87" s="18" t="str">
        <f aca="false">IF(AND(M87=1,F87="Mixed"),L87,"")</f>
        <v/>
      </c>
      <c r="S87" s="18" t="str">
        <f aca="false">IF(AND(M87=1,F87="Stock-heavy"),L87,"")</f>
        <v/>
      </c>
    </row>
    <row r="88" customFormat="false" ht="15" hidden="false" customHeight="false" outlineLevel="0" collapsed="false">
      <c r="B88" s="12" t="s">
        <v>165</v>
      </c>
      <c r="C88" s="12" t="s">
        <v>157</v>
      </c>
      <c r="D88" s="14" t="n">
        <v>415.7</v>
      </c>
      <c r="E88" s="15" t="n">
        <v>0.3134</v>
      </c>
      <c r="F88" s="12" t="s">
        <v>70</v>
      </c>
      <c r="G88" s="15" t="n">
        <v>0</v>
      </c>
      <c r="H88" s="12" t="n">
        <v>2</v>
      </c>
      <c r="I88" s="12" t="n">
        <v>0</v>
      </c>
      <c r="J88" s="12" t="n">
        <v>0</v>
      </c>
      <c r="K88" s="15" t="n">
        <v>-0.205894543804317</v>
      </c>
      <c r="L88" s="16" t="n">
        <f aca="true">IF(OR(Returns!$C88=0,COUNT(OFFSET(Returns!BM88,0,0,1,Inputs!$C$6))&lt;Inputs!$C$6),"n/a",EXP(SUMPRODUCT(LN(1+OFFSET(Returns!D88,0,0,1,Inputs!$C$6))))-IF(Inputs!$C$7=1,EXP(SUMPRODUCT(LN(1+OFFSET(Returns!BM88,0,0,1,Inputs!$C$6)))),EXP(SUMPRODUCT(LN(1+OFFSET(Returns!DV88,0,0,1,Inputs!$C$6))))))</f>
        <v>-0.176196998252101</v>
      </c>
      <c r="M88" s="17" t="n">
        <f aca="false">IF(AND(ISNUMBER(L88),E88&gt;=Inputs!$C$8,OR(Inputs!$C$9="All",F88=Inputs!$C$9),VALUE(LEFT(C88,4))&gt;=Inputs!$C$10,VALUE(LEFT(C88,4))&lt;=Inputs!$C$11),1,0)</f>
        <v>1</v>
      </c>
      <c r="N88" s="16" t="n">
        <f aca="false">IF(M88=1,L88,"")</f>
        <v>-0.176196998252101</v>
      </c>
      <c r="O88" s="15" t="n">
        <v>0.02454107475151</v>
      </c>
      <c r="P88" s="15" t="s">
        <v>73</v>
      </c>
      <c r="Q88" s="18" t="n">
        <f aca="false">IF(AND(M88=1,F88="Cash"),L88,"")</f>
        <v>-0.176196998252101</v>
      </c>
      <c r="R88" s="18" t="str">
        <f aca="false">IF(AND(M88=1,F88="Mixed"),L88,"")</f>
        <v/>
      </c>
      <c r="S88" s="18" t="str">
        <f aca="false">IF(AND(M88=1,F88="Stock-heavy"),L88,"")</f>
        <v/>
      </c>
    </row>
    <row r="89" customFormat="false" ht="15" hidden="false" customHeight="false" outlineLevel="0" collapsed="false">
      <c r="B89" s="12" t="s">
        <v>166</v>
      </c>
      <c r="C89" s="12" t="s">
        <v>167</v>
      </c>
      <c r="D89" s="14" t="n">
        <v>5018.8</v>
      </c>
      <c r="E89" s="15" t="n">
        <v>0.4201</v>
      </c>
      <c r="F89" s="12" t="s">
        <v>70</v>
      </c>
      <c r="G89" s="15" t="n">
        <v>0</v>
      </c>
      <c r="H89" s="12" t="n">
        <v>2</v>
      </c>
      <c r="I89" s="12" t="n">
        <v>0</v>
      </c>
      <c r="J89" s="12" t="n">
        <v>0</v>
      </c>
      <c r="K89" s="15" t="n">
        <v>-0.0203856163099809</v>
      </c>
      <c r="L89" s="16" t="n">
        <f aca="true">IF(OR(Returns!$C89=0,COUNT(OFFSET(Returns!BM89,0,0,1,Inputs!$C$6))&lt;Inputs!$C$6),"n/a",EXP(SUMPRODUCT(LN(1+OFFSET(Returns!D89,0,0,1,Inputs!$C$6))))-IF(Inputs!$C$7=1,EXP(SUMPRODUCT(LN(1+OFFSET(Returns!BM89,0,0,1,Inputs!$C$6)))),EXP(SUMPRODUCT(LN(1+OFFSET(Returns!DV89,0,0,1,Inputs!$C$6))))))</f>
        <v>-0.124348970636102</v>
      </c>
      <c r="M89" s="17" t="n">
        <f aca="false">IF(AND(ISNUMBER(L89),E89&gt;=Inputs!$C$8,OR(Inputs!$C$9="All",F89=Inputs!$C$9),VALUE(LEFT(C89,4))&gt;=Inputs!$C$10,VALUE(LEFT(C89,4))&lt;=Inputs!$C$11),1,0)</f>
        <v>1</v>
      </c>
      <c r="N89" s="16" t="n">
        <f aca="false">IF(M89=1,L89,"")</f>
        <v>-0.124348970636102</v>
      </c>
      <c r="O89" s="15" t="n">
        <v>0.0553014117604557</v>
      </c>
      <c r="P89" s="15" t="n">
        <v>-0.0126463750412336</v>
      </c>
      <c r="Q89" s="18" t="n">
        <f aca="false">IF(AND(M89=1,F89="Cash"),L89,"")</f>
        <v>-0.124348970636102</v>
      </c>
      <c r="R89" s="18" t="str">
        <f aca="false">IF(AND(M89=1,F89="Mixed"),L89,"")</f>
        <v/>
      </c>
      <c r="S89" s="18" t="str">
        <f aca="false">IF(AND(M89=1,F89="Stock-heavy"),L89,"")</f>
        <v/>
      </c>
    </row>
    <row r="90" customFormat="false" ht="15" hidden="false" customHeight="false" outlineLevel="0" collapsed="false">
      <c r="B90" s="12" t="s">
        <v>168</v>
      </c>
      <c r="C90" s="12" t="s">
        <v>167</v>
      </c>
      <c r="D90" s="14" t="n">
        <v>466.6</v>
      </c>
      <c r="E90" s="15" t="n">
        <v>0.1942</v>
      </c>
      <c r="F90" s="12" t="s">
        <v>70</v>
      </c>
      <c r="G90" s="15" t="n">
        <v>0</v>
      </c>
      <c r="H90" s="12" t="n">
        <v>1</v>
      </c>
      <c r="I90" s="12" t="n">
        <v>0</v>
      </c>
      <c r="J90" s="12" t="n">
        <v>0</v>
      </c>
      <c r="K90" s="15" t="n">
        <v>0.196631713297972</v>
      </c>
      <c r="L90" s="16" t="n">
        <f aca="true">IF(OR(Returns!$C90=0,COUNT(OFFSET(Returns!BM90,0,0,1,Inputs!$C$6))&lt;Inputs!$C$6),"n/a",EXP(SUMPRODUCT(LN(1+OFFSET(Returns!D90,0,0,1,Inputs!$C$6))))-IF(Inputs!$C$7=1,EXP(SUMPRODUCT(LN(1+OFFSET(Returns!BM90,0,0,1,Inputs!$C$6)))),EXP(SUMPRODUCT(LN(1+OFFSET(Returns!DV90,0,0,1,Inputs!$C$6))))))</f>
        <v>0.661776819376144</v>
      </c>
      <c r="M90" s="17" t="n">
        <f aca="false">IF(AND(ISNUMBER(L90),E90&gt;=Inputs!$C$8,OR(Inputs!$C$9="All",F90=Inputs!$C$9),VALUE(LEFT(C90,4))&gt;=Inputs!$C$10,VALUE(LEFT(C90,4))&lt;=Inputs!$C$11),1,0)</f>
        <v>1</v>
      </c>
      <c r="N90" s="16" t="n">
        <f aca="false">IF(M90=1,L90,"")</f>
        <v>0.661776819376144</v>
      </c>
      <c r="O90" s="15" t="n">
        <v>0.0942843619913917</v>
      </c>
      <c r="P90" s="15" t="n">
        <v>0.102810168786145</v>
      </c>
      <c r="Q90" s="18" t="n">
        <f aca="false">IF(AND(M90=1,F90="Cash"),L90,"")</f>
        <v>0.661776819376144</v>
      </c>
      <c r="R90" s="18" t="str">
        <f aca="false">IF(AND(M90=1,F90="Mixed"),L90,"")</f>
        <v/>
      </c>
      <c r="S90" s="18" t="str">
        <f aca="false">IF(AND(M90=1,F90="Stock-heavy"),L90,"")</f>
        <v/>
      </c>
    </row>
    <row r="91" customFormat="false" ht="15" hidden="false" customHeight="false" outlineLevel="0" collapsed="false">
      <c r="B91" s="12" t="s">
        <v>169</v>
      </c>
      <c r="C91" s="12" t="s">
        <v>167</v>
      </c>
      <c r="D91" s="14" t="n">
        <v>559.3</v>
      </c>
      <c r="E91" s="15" t="n">
        <v>0.773</v>
      </c>
      <c r="F91" s="12" t="s">
        <v>70</v>
      </c>
      <c r="G91" s="15" t="n">
        <v>0</v>
      </c>
      <c r="H91" s="12" t="n">
        <v>1</v>
      </c>
      <c r="I91" s="12" t="n">
        <v>0</v>
      </c>
      <c r="J91" s="12" t="n">
        <v>0</v>
      </c>
      <c r="K91" s="15" t="n">
        <v>0.0812085015782103</v>
      </c>
      <c r="L91" s="16" t="str">
        <f aca="true">IF(OR(Returns!$C91=0,COUNT(OFFSET(Returns!BM91,0,0,1,Inputs!$C$6))&lt;Inputs!$C$6),"n/a",EXP(SUMPRODUCT(LN(1+OFFSET(Returns!D91,0,0,1,Inputs!$C$6))))-IF(Inputs!$C$7=1,EXP(SUMPRODUCT(LN(1+OFFSET(Returns!BM91,0,0,1,Inputs!$C$6)))),EXP(SUMPRODUCT(LN(1+OFFSET(Returns!DV91,0,0,1,Inputs!$C$6))))))</f>
        <v>n/a</v>
      </c>
      <c r="M91" s="17" t="n">
        <f aca="false">IF(AND(ISNUMBER(L91),E91&gt;=Inputs!$C$8,OR(Inputs!$C$9="All",F91=Inputs!$C$9),VALUE(LEFT(C91,4))&gt;=Inputs!$C$10,VALUE(LEFT(C91,4))&lt;=Inputs!$C$11),1,0)</f>
        <v>0</v>
      </c>
      <c r="N91" s="16" t="str">
        <f aca="false">IF(M91=1,L91,"")</f>
        <v/>
      </c>
      <c r="O91" s="15" t="s">
        <v>73</v>
      </c>
      <c r="P91" s="15" t="n">
        <v>0.055302441043156</v>
      </c>
      <c r="Q91" s="18" t="str">
        <f aca="false">IF(AND(M91=1,F91="Cash"),L91,"")</f>
        <v/>
      </c>
      <c r="R91" s="18" t="str">
        <f aca="false">IF(AND(M91=1,F91="Mixed"),L91,"")</f>
        <v/>
      </c>
      <c r="S91" s="18" t="str">
        <f aca="false">IF(AND(M91=1,F91="Stock-heavy"),L91,"")</f>
        <v/>
      </c>
    </row>
    <row r="92" customFormat="false" ht="15" hidden="false" customHeight="false" outlineLevel="0" collapsed="false">
      <c r="B92" s="12" t="s">
        <v>170</v>
      </c>
      <c r="C92" s="12" t="s">
        <v>167</v>
      </c>
      <c r="D92" s="14" t="n">
        <v>450.5</v>
      </c>
      <c r="E92" s="15" t="n">
        <v>0.2649</v>
      </c>
      <c r="F92" s="12" t="s">
        <v>70</v>
      </c>
      <c r="G92" s="15" t="n">
        <v>0</v>
      </c>
      <c r="H92" s="12" t="n">
        <v>4</v>
      </c>
      <c r="I92" s="12" t="n">
        <v>1</v>
      </c>
      <c r="J92" s="12" t="n">
        <v>1</v>
      </c>
      <c r="K92" s="15" t="n">
        <v>0.0970913898070795</v>
      </c>
      <c r="L92" s="16" t="n">
        <f aca="true">IF(OR(Returns!$C92=0,COUNT(OFFSET(Returns!BM92,0,0,1,Inputs!$C$6))&lt;Inputs!$C$6),"n/a",EXP(SUMPRODUCT(LN(1+OFFSET(Returns!D92,0,0,1,Inputs!$C$6))))-IF(Inputs!$C$7=1,EXP(SUMPRODUCT(LN(1+OFFSET(Returns!BM92,0,0,1,Inputs!$C$6)))),EXP(SUMPRODUCT(LN(1+OFFSET(Returns!DV92,0,0,1,Inputs!$C$6))))))</f>
        <v>0.0100443821785963</v>
      </c>
      <c r="M92" s="17" t="n">
        <f aca="false">IF(AND(ISNUMBER(L92),E92&gt;=Inputs!$C$8,OR(Inputs!$C$9="All",F92=Inputs!$C$9),VALUE(LEFT(C92,4))&gt;=Inputs!$C$10,VALUE(LEFT(C92,4))&lt;=Inputs!$C$11),1,0)</f>
        <v>1</v>
      </c>
      <c r="N92" s="16" t="n">
        <f aca="false">IF(M92=1,L92,"")</f>
        <v>0.0100443821785963</v>
      </c>
      <c r="O92" s="15" t="n">
        <v>-0.0321651007448904</v>
      </c>
      <c r="P92" s="15" t="n">
        <v>-0.0125365932347677</v>
      </c>
      <c r="Q92" s="18" t="n">
        <f aca="false">IF(AND(M92=1,F92="Cash"),L92,"")</f>
        <v>0.0100443821785963</v>
      </c>
      <c r="R92" s="18" t="str">
        <f aca="false">IF(AND(M92=1,F92="Mixed"),L92,"")</f>
        <v/>
      </c>
      <c r="S92" s="18" t="str">
        <f aca="false">IF(AND(M92=1,F92="Stock-heavy"),L92,"")</f>
        <v/>
      </c>
    </row>
    <row r="93" customFormat="false" ht="15" hidden="false" customHeight="false" outlineLevel="0" collapsed="false">
      <c r="B93" s="12" t="s">
        <v>171</v>
      </c>
      <c r="C93" s="12" t="s">
        <v>172</v>
      </c>
      <c r="D93" s="14" t="n">
        <v>780</v>
      </c>
      <c r="E93" s="15" t="n">
        <v>0.1716</v>
      </c>
      <c r="F93" s="12" t="s">
        <v>70</v>
      </c>
      <c r="G93" s="15" t="n">
        <v>0</v>
      </c>
      <c r="H93" s="12" t="n">
        <v>1</v>
      </c>
      <c r="I93" s="12" t="n">
        <v>1</v>
      </c>
      <c r="J93" s="12" t="n">
        <v>0</v>
      </c>
      <c r="K93" s="15" t="n">
        <v>0.303290704894679</v>
      </c>
      <c r="L93" s="16" t="n">
        <f aca="true">IF(OR(Returns!$C93=0,COUNT(OFFSET(Returns!BM93,0,0,1,Inputs!$C$6))&lt;Inputs!$C$6),"n/a",EXP(SUMPRODUCT(LN(1+OFFSET(Returns!D93,0,0,1,Inputs!$C$6))))-IF(Inputs!$C$7=1,EXP(SUMPRODUCT(LN(1+OFFSET(Returns!BM93,0,0,1,Inputs!$C$6)))),EXP(SUMPRODUCT(LN(1+OFFSET(Returns!DV93,0,0,1,Inputs!$C$6))))))</f>
        <v>-0.464090981951717</v>
      </c>
      <c r="M93" s="17" t="n">
        <f aca="false">IF(AND(ISNUMBER(L93),E93&gt;=Inputs!$C$8,OR(Inputs!$C$9="All",F93=Inputs!$C$9),VALUE(LEFT(C93,4))&gt;=Inputs!$C$10,VALUE(LEFT(C93,4))&lt;=Inputs!$C$11),1,0)</f>
        <v>1</v>
      </c>
      <c r="N93" s="16" t="n">
        <f aca="false">IF(M93=1,L93,"")</f>
        <v>-0.464090981951717</v>
      </c>
      <c r="O93" s="15" t="n">
        <v>0.0618918321437888</v>
      </c>
      <c r="P93" s="15" t="n">
        <v>0.00929628432627372</v>
      </c>
      <c r="Q93" s="18" t="n">
        <f aca="false">IF(AND(M93=1,F93="Cash"),L93,"")</f>
        <v>-0.464090981951717</v>
      </c>
      <c r="R93" s="18" t="str">
        <f aca="false">IF(AND(M93=1,F93="Mixed"),L93,"")</f>
        <v/>
      </c>
      <c r="S93" s="18" t="str">
        <f aca="false">IF(AND(M93=1,F93="Stock-heavy"),L93,"")</f>
        <v/>
      </c>
    </row>
    <row r="94" customFormat="false" ht="15" hidden="false" customHeight="false" outlineLevel="0" collapsed="false">
      <c r="B94" s="12" t="s">
        <v>173</v>
      </c>
      <c r="C94" s="12" t="s">
        <v>172</v>
      </c>
      <c r="D94" s="14" t="n">
        <v>2747.8</v>
      </c>
      <c r="E94" s="15" t="n">
        <v>0.2857</v>
      </c>
      <c r="F94" s="12" t="s">
        <v>83</v>
      </c>
      <c r="G94" s="15" t="n">
        <v>0.337178833976272</v>
      </c>
      <c r="H94" s="12" t="n">
        <v>1</v>
      </c>
      <c r="I94" s="12" t="n">
        <v>0</v>
      </c>
      <c r="J94" s="12" t="n">
        <v>1</v>
      </c>
      <c r="K94" s="15" t="n">
        <v>0.428011011529946</v>
      </c>
      <c r="L94" s="16" t="n">
        <f aca="true">IF(OR(Returns!$C94=0,COUNT(OFFSET(Returns!BM94,0,0,1,Inputs!$C$6))&lt;Inputs!$C$6),"n/a",EXP(SUMPRODUCT(LN(1+OFFSET(Returns!D94,0,0,1,Inputs!$C$6))))-IF(Inputs!$C$7=1,EXP(SUMPRODUCT(LN(1+OFFSET(Returns!BM94,0,0,1,Inputs!$C$6)))),EXP(SUMPRODUCT(LN(1+OFFSET(Returns!DV94,0,0,1,Inputs!$C$6))))))</f>
        <v>-0.804825606321967</v>
      </c>
      <c r="M94" s="17" t="n">
        <f aca="false">IF(AND(ISNUMBER(L94),E94&gt;=Inputs!$C$8,OR(Inputs!$C$9="All",F94=Inputs!$C$9),VALUE(LEFT(C94,4))&gt;=Inputs!$C$10,VALUE(LEFT(C94,4))&lt;=Inputs!$C$11),1,0)</f>
        <v>1</v>
      </c>
      <c r="N94" s="16" t="n">
        <f aca="false">IF(M94=1,L94,"")</f>
        <v>-0.804825606321967</v>
      </c>
      <c r="O94" s="15" t="s">
        <v>73</v>
      </c>
      <c r="P94" s="15" t="n">
        <v>-0.037537677139304</v>
      </c>
      <c r="Q94" s="18" t="str">
        <f aca="false">IF(AND(M94=1,F94="Cash"),L94,"")</f>
        <v/>
      </c>
      <c r="R94" s="18" t="n">
        <f aca="false">IF(AND(M94=1,F94="Mixed"),L94,"")</f>
        <v>-0.804825606321967</v>
      </c>
      <c r="S94" s="18" t="str">
        <f aca="false">IF(AND(M94=1,F94="Stock-heavy"),L94,"")</f>
        <v/>
      </c>
    </row>
    <row r="95" customFormat="false" ht="15" hidden="false" customHeight="false" outlineLevel="0" collapsed="false">
      <c r="B95" s="12" t="s">
        <v>174</v>
      </c>
      <c r="C95" s="12" t="s">
        <v>172</v>
      </c>
      <c r="D95" s="14" t="n">
        <v>283</v>
      </c>
      <c r="E95" s="15" t="n">
        <v>0.4418</v>
      </c>
      <c r="F95" s="12" t="s">
        <v>70</v>
      </c>
      <c r="G95" s="15" t="n">
        <v>0</v>
      </c>
      <c r="H95" s="12" t="n">
        <v>2</v>
      </c>
      <c r="I95" s="12" t="n">
        <v>0</v>
      </c>
      <c r="J95" s="12" t="n">
        <v>0</v>
      </c>
      <c r="K95" s="15" t="n">
        <v>0.906852845271982</v>
      </c>
      <c r="L95" s="16" t="n">
        <f aca="true">IF(OR(Returns!$C95=0,COUNT(OFFSET(Returns!BM95,0,0,1,Inputs!$C$6))&lt;Inputs!$C$6),"n/a",EXP(SUMPRODUCT(LN(1+OFFSET(Returns!D95,0,0,1,Inputs!$C$6))))-IF(Inputs!$C$7=1,EXP(SUMPRODUCT(LN(1+OFFSET(Returns!BM95,0,0,1,Inputs!$C$6)))),EXP(SUMPRODUCT(LN(1+OFFSET(Returns!DV95,0,0,1,Inputs!$C$6))))))</f>
        <v>-1.11135771324888</v>
      </c>
      <c r="M95" s="17" t="n">
        <f aca="false">IF(AND(ISNUMBER(L95),E95&gt;=Inputs!$C$8,OR(Inputs!$C$9="All",F95=Inputs!$C$9),VALUE(LEFT(C95,4))&gt;=Inputs!$C$10,VALUE(LEFT(C95,4))&lt;=Inputs!$C$11),1,0)</f>
        <v>1</v>
      </c>
      <c r="N95" s="16" t="n">
        <f aca="false">IF(M95=1,L95,"")</f>
        <v>-1.11135771324888</v>
      </c>
      <c r="O95" s="15" t="n">
        <v>-0.0596105180219505</v>
      </c>
      <c r="P95" s="15" t="n">
        <v>-0.231120453245549</v>
      </c>
      <c r="Q95" s="18" t="n">
        <f aca="false">IF(AND(M95=1,F95="Cash"),L95,"")</f>
        <v>-1.11135771324888</v>
      </c>
      <c r="R95" s="18" t="str">
        <f aca="false">IF(AND(M95=1,F95="Mixed"),L95,"")</f>
        <v/>
      </c>
      <c r="S95" s="18" t="str">
        <f aca="false">IF(AND(M95=1,F95="Stock-heavy"),L95,"")</f>
        <v/>
      </c>
    </row>
    <row r="96" customFormat="false" ht="15" hidden="false" customHeight="false" outlineLevel="0" collapsed="false">
      <c r="B96" s="12" t="s">
        <v>175</v>
      </c>
      <c r="C96" s="12" t="s">
        <v>172</v>
      </c>
      <c r="D96" s="14" t="n">
        <v>332.4</v>
      </c>
      <c r="E96" s="15" t="n">
        <v>0.1874</v>
      </c>
      <c r="F96" s="12" t="s">
        <v>85</v>
      </c>
      <c r="G96" s="15" t="n">
        <v>0.901424763692593</v>
      </c>
      <c r="H96" s="12" t="n">
        <v>1</v>
      </c>
      <c r="I96" s="12" t="n">
        <v>0</v>
      </c>
      <c r="J96" s="12" t="n">
        <v>1</v>
      </c>
      <c r="K96" s="15" t="n">
        <v>0.0649961125602963</v>
      </c>
      <c r="L96" s="16" t="n">
        <f aca="true">IF(OR(Returns!$C96=0,COUNT(OFFSET(Returns!BM96,0,0,1,Inputs!$C$6))&lt;Inputs!$C$6),"n/a",EXP(SUMPRODUCT(LN(1+OFFSET(Returns!D96,0,0,1,Inputs!$C$6))))-IF(Inputs!$C$7=1,EXP(SUMPRODUCT(LN(1+OFFSET(Returns!BM96,0,0,1,Inputs!$C$6)))),EXP(SUMPRODUCT(LN(1+OFFSET(Returns!DV96,0,0,1,Inputs!$C$6))))))</f>
        <v>-0.206215197543954</v>
      </c>
      <c r="M96" s="17" t="n">
        <f aca="false">IF(AND(ISNUMBER(L96),E96&gt;=Inputs!$C$8,OR(Inputs!$C$9="All",F96=Inputs!$C$9),VALUE(LEFT(C96,4))&gt;=Inputs!$C$10,VALUE(LEFT(C96,4))&lt;=Inputs!$C$11),1,0)</f>
        <v>1</v>
      </c>
      <c r="N96" s="16" t="n">
        <f aca="false">IF(M96=1,L96,"")</f>
        <v>-0.206215197543954</v>
      </c>
      <c r="O96" s="15" t="n">
        <v>0.0135775659915216</v>
      </c>
      <c r="P96" s="15" t="n">
        <v>0.000444747470306324</v>
      </c>
      <c r="Q96" s="18" t="str">
        <f aca="false">IF(AND(M96=1,F96="Cash"),L96,"")</f>
        <v/>
      </c>
      <c r="R96" s="18" t="str">
        <f aca="false">IF(AND(M96=1,F96="Mixed"),L96,"")</f>
        <v/>
      </c>
      <c r="S96" s="18" t="n">
        <f aca="false">IF(AND(M96=1,F96="Stock-heavy"),L96,"")</f>
        <v>-0.206215197543954</v>
      </c>
    </row>
    <row r="97" customFormat="false" ht="15" hidden="false" customHeight="false" outlineLevel="0" collapsed="false">
      <c r="B97" s="12" t="s">
        <v>176</v>
      </c>
      <c r="C97" s="12" t="s">
        <v>177</v>
      </c>
      <c r="D97" s="14" t="n">
        <v>209.2</v>
      </c>
      <c r="E97" s="15" t="n">
        <v>1.0929</v>
      </c>
      <c r="F97" s="12" t="s">
        <v>85</v>
      </c>
      <c r="G97" s="15" t="n">
        <v>0.50076726342711</v>
      </c>
      <c r="H97" s="12" t="n">
        <v>1</v>
      </c>
      <c r="I97" s="12" t="n">
        <v>0</v>
      </c>
      <c r="J97" s="12" t="n">
        <v>1</v>
      </c>
      <c r="K97" s="15" t="n">
        <v>0.538684172400881</v>
      </c>
      <c r="L97" s="16" t="n">
        <f aca="true">IF(OR(Returns!$C97=0,COUNT(OFFSET(Returns!BM97,0,0,1,Inputs!$C$6))&lt;Inputs!$C$6),"n/a",EXP(SUMPRODUCT(LN(1+OFFSET(Returns!D97,0,0,1,Inputs!$C$6))))-IF(Inputs!$C$7=1,EXP(SUMPRODUCT(LN(1+OFFSET(Returns!BM97,0,0,1,Inputs!$C$6)))),EXP(SUMPRODUCT(LN(1+OFFSET(Returns!DV97,0,0,1,Inputs!$C$6))))))</f>
        <v>-0.445835872198157</v>
      </c>
      <c r="M97" s="17" t="n">
        <f aca="false">IF(AND(ISNUMBER(L97),E97&gt;=Inputs!$C$8,OR(Inputs!$C$9="All",F97=Inputs!$C$9),VALUE(LEFT(C97,4))&gt;=Inputs!$C$10,VALUE(LEFT(C97,4))&lt;=Inputs!$C$11),1,0)</f>
        <v>1</v>
      </c>
      <c r="N97" s="16" t="n">
        <f aca="false">IF(M97=1,L97,"")</f>
        <v>-0.445835872198157</v>
      </c>
      <c r="O97" s="15" t="n">
        <v>0.129311818272131</v>
      </c>
      <c r="P97" s="15" t="n">
        <v>-0.0330202044320263</v>
      </c>
      <c r="Q97" s="18" t="str">
        <f aca="false">IF(AND(M97=1,F97="Cash"),L97,"")</f>
        <v/>
      </c>
      <c r="R97" s="18" t="str">
        <f aca="false">IF(AND(M97=1,F97="Mixed"),L97,"")</f>
        <v/>
      </c>
      <c r="S97" s="18" t="n">
        <f aca="false">IF(AND(M97=1,F97="Stock-heavy"),L97,"")</f>
        <v>-0.445835872198157</v>
      </c>
    </row>
    <row r="98" customFormat="false" ht="15" hidden="false" customHeight="false" outlineLevel="0" collapsed="false">
      <c r="B98" s="12" t="s">
        <v>178</v>
      </c>
      <c r="C98" s="12" t="s">
        <v>177</v>
      </c>
      <c r="D98" s="14" t="n">
        <v>124.9</v>
      </c>
      <c r="E98" s="15" t="n">
        <v>0.1361</v>
      </c>
      <c r="F98" s="12" t="s">
        <v>70</v>
      </c>
      <c r="G98" s="15" t="n">
        <v>0</v>
      </c>
      <c r="H98" s="12" t="n">
        <v>4</v>
      </c>
      <c r="I98" s="12" t="n">
        <v>0</v>
      </c>
      <c r="J98" s="12" t="n">
        <v>0</v>
      </c>
      <c r="K98" s="15" t="n">
        <v>-0.378156156149033</v>
      </c>
      <c r="L98" s="16" t="n">
        <f aca="true">IF(OR(Returns!$C98=0,COUNT(OFFSET(Returns!BM98,0,0,1,Inputs!$C$6))&lt;Inputs!$C$6),"n/a",EXP(SUMPRODUCT(LN(1+OFFSET(Returns!D98,0,0,1,Inputs!$C$6))))-IF(Inputs!$C$7=1,EXP(SUMPRODUCT(LN(1+OFFSET(Returns!BM98,0,0,1,Inputs!$C$6)))),EXP(SUMPRODUCT(LN(1+OFFSET(Returns!DV98,0,0,1,Inputs!$C$6))))))</f>
        <v>-0.275034564642081</v>
      </c>
      <c r="M98" s="17" t="n">
        <f aca="false">IF(AND(ISNUMBER(L98),E98&gt;=Inputs!$C$8,OR(Inputs!$C$9="All",F98=Inputs!$C$9),VALUE(LEFT(C98,4))&gt;=Inputs!$C$10,VALUE(LEFT(C98,4))&lt;=Inputs!$C$11),1,0)</f>
        <v>1</v>
      </c>
      <c r="N98" s="16" t="n">
        <f aca="false">IF(M98=1,L98,"")</f>
        <v>-0.275034564642081</v>
      </c>
      <c r="O98" s="15" t="n">
        <v>0.0017781243367899</v>
      </c>
      <c r="P98" s="15" t="n">
        <v>0.0121383078042859</v>
      </c>
      <c r="Q98" s="18" t="n">
        <f aca="false">IF(AND(M98=1,F98="Cash"),L98,"")</f>
        <v>-0.275034564642081</v>
      </c>
      <c r="R98" s="18" t="str">
        <f aca="false">IF(AND(M98=1,F98="Mixed"),L98,"")</f>
        <v/>
      </c>
      <c r="S98" s="18" t="str">
        <f aca="false">IF(AND(M98=1,F98="Stock-heavy"),L98,"")</f>
        <v/>
      </c>
    </row>
    <row r="99" customFormat="false" ht="15" hidden="false" customHeight="false" outlineLevel="0" collapsed="false">
      <c r="B99" s="12" t="s">
        <v>179</v>
      </c>
      <c r="C99" s="12" t="s">
        <v>177</v>
      </c>
      <c r="D99" s="14" t="n">
        <v>350.2</v>
      </c>
      <c r="E99" s="15" t="n">
        <v>0.2668</v>
      </c>
      <c r="F99" s="12" t="s">
        <v>70</v>
      </c>
      <c r="G99" s="15" t="n">
        <v>0</v>
      </c>
      <c r="H99" s="12" t="n">
        <v>3</v>
      </c>
      <c r="I99" s="12" t="n">
        <v>1</v>
      </c>
      <c r="J99" s="12" t="n">
        <v>0</v>
      </c>
      <c r="K99" s="15" t="n">
        <v>0.00277308693894929</v>
      </c>
      <c r="L99" s="16" t="n">
        <f aca="true">IF(OR(Returns!$C99=0,COUNT(OFFSET(Returns!BM99,0,0,1,Inputs!$C$6))&lt;Inputs!$C$6),"n/a",EXP(SUMPRODUCT(LN(1+OFFSET(Returns!D99,0,0,1,Inputs!$C$6))))-IF(Inputs!$C$7=1,EXP(SUMPRODUCT(LN(1+OFFSET(Returns!BM99,0,0,1,Inputs!$C$6)))),EXP(SUMPRODUCT(LN(1+OFFSET(Returns!DV99,0,0,1,Inputs!$C$6))))))</f>
        <v>-0.306079929403351</v>
      </c>
      <c r="M99" s="17" t="n">
        <f aca="false">IF(AND(ISNUMBER(L99),E99&gt;=Inputs!$C$8,OR(Inputs!$C$9="All",F99=Inputs!$C$9),VALUE(LEFT(C99,4))&gt;=Inputs!$C$10,VALUE(LEFT(C99,4))&lt;=Inputs!$C$11),1,0)</f>
        <v>1</v>
      </c>
      <c r="N99" s="16" t="n">
        <f aca="false">IF(M99=1,L99,"")</f>
        <v>-0.306079929403351</v>
      </c>
      <c r="O99" s="15" t="n">
        <v>0.00486291346636028</v>
      </c>
      <c r="P99" s="15" t="n">
        <v>-0.00442342549260275</v>
      </c>
      <c r="Q99" s="18" t="n">
        <f aca="false">IF(AND(M99=1,F99="Cash"),L99,"")</f>
        <v>-0.306079929403351</v>
      </c>
      <c r="R99" s="18" t="str">
        <f aca="false">IF(AND(M99=1,F99="Mixed"),L99,"")</f>
        <v/>
      </c>
      <c r="S99" s="18" t="str">
        <f aca="false">IF(AND(M99=1,F99="Stock-heavy"),L99,"")</f>
        <v/>
      </c>
    </row>
    <row r="100" customFormat="false" ht="15" hidden="false" customHeight="false" outlineLevel="0" collapsed="false">
      <c r="B100" s="12" t="s">
        <v>180</v>
      </c>
      <c r="C100" s="12" t="s">
        <v>177</v>
      </c>
      <c r="D100" s="14" t="n">
        <v>259.4</v>
      </c>
      <c r="E100" s="15" t="n">
        <v>0.1271</v>
      </c>
      <c r="F100" s="12" t="s">
        <v>70</v>
      </c>
      <c r="G100" s="15" t="n">
        <v>0</v>
      </c>
      <c r="H100" s="12" t="n">
        <v>1</v>
      </c>
      <c r="I100" s="12" t="n">
        <v>0</v>
      </c>
      <c r="J100" s="12" t="n">
        <v>1</v>
      </c>
      <c r="K100" s="15" t="n">
        <v>0.609415165926711</v>
      </c>
      <c r="L100" s="16" t="n">
        <f aca="true">IF(OR(Returns!$C100=0,COUNT(OFFSET(Returns!BM100,0,0,1,Inputs!$C$6))&lt;Inputs!$C$6),"n/a",EXP(SUMPRODUCT(LN(1+OFFSET(Returns!D100,0,0,1,Inputs!$C$6))))-IF(Inputs!$C$7=1,EXP(SUMPRODUCT(LN(1+OFFSET(Returns!BM100,0,0,1,Inputs!$C$6)))),EXP(SUMPRODUCT(LN(1+OFFSET(Returns!DV100,0,0,1,Inputs!$C$6))))))</f>
        <v>-0.0205117322383404</v>
      </c>
      <c r="M100" s="17" t="n">
        <f aca="false">IF(AND(ISNUMBER(L100),E100&gt;=Inputs!$C$8,OR(Inputs!$C$9="All",F100=Inputs!$C$9),VALUE(LEFT(C100,4))&gt;=Inputs!$C$10,VALUE(LEFT(C100,4))&lt;=Inputs!$C$11),1,0)</f>
        <v>1</v>
      </c>
      <c r="N100" s="16" t="n">
        <f aca="false">IF(M100=1,L100,"")</f>
        <v>-0.0205117322383404</v>
      </c>
      <c r="O100" s="15" t="n">
        <v>0.106406004410359</v>
      </c>
      <c r="P100" s="15" t="n">
        <v>0.292101756400879</v>
      </c>
      <c r="Q100" s="18" t="n">
        <f aca="false">IF(AND(M100=1,F100="Cash"),L100,"")</f>
        <v>-0.0205117322383404</v>
      </c>
      <c r="R100" s="18" t="str">
        <f aca="false">IF(AND(M100=1,F100="Mixed"),L100,"")</f>
        <v/>
      </c>
      <c r="S100" s="18" t="str">
        <f aca="false">IF(AND(M100=1,F100="Stock-heavy"),L100,"")</f>
        <v/>
      </c>
    </row>
    <row r="101" customFormat="false" ht="15" hidden="false" customHeight="false" outlineLevel="0" collapsed="false">
      <c r="B101" s="12" t="s">
        <v>181</v>
      </c>
      <c r="C101" s="12" t="s">
        <v>177</v>
      </c>
      <c r="D101" s="14" t="n">
        <v>1172.9</v>
      </c>
      <c r="E101" s="15" t="n">
        <v>0.4777</v>
      </c>
      <c r="F101" s="12" t="s">
        <v>70</v>
      </c>
      <c r="G101" s="15" t="n">
        <v>0</v>
      </c>
      <c r="H101" s="12" t="n">
        <v>1</v>
      </c>
      <c r="I101" s="12" t="n">
        <v>0</v>
      </c>
      <c r="J101" s="12" t="n">
        <v>0</v>
      </c>
      <c r="K101" s="15" t="n">
        <v>-0.567658549635464</v>
      </c>
      <c r="L101" s="16" t="n">
        <f aca="true">IF(OR(Returns!$C101=0,COUNT(OFFSET(Returns!BM101,0,0,1,Inputs!$C$6))&lt;Inputs!$C$6),"n/a",EXP(SUMPRODUCT(LN(1+OFFSET(Returns!D101,0,0,1,Inputs!$C$6))))-IF(Inputs!$C$7=1,EXP(SUMPRODUCT(LN(1+OFFSET(Returns!BM101,0,0,1,Inputs!$C$6)))),EXP(SUMPRODUCT(LN(1+OFFSET(Returns!DV101,0,0,1,Inputs!$C$6))))))</f>
        <v>-0.0348963145502825</v>
      </c>
      <c r="M101" s="17" t="n">
        <f aca="false">IF(AND(ISNUMBER(L101),E101&gt;=Inputs!$C$8,OR(Inputs!$C$9="All",F101=Inputs!$C$9),VALUE(LEFT(C101,4))&gt;=Inputs!$C$10,VALUE(LEFT(C101,4))&lt;=Inputs!$C$11),1,0)</f>
        <v>1</v>
      </c>
      <c r="N101" s="16" t="n">
        <f aca="false">IF(M101=1,L101,"")</f>
        <v>-0.0348963145502825</v>
      </c>
      <c r="O101" s="15" t="n">
        <v>0.147826759442426</v>
      </c>
      <c r="P101" s="15" t="n">
        <v>0.00984536444457299</v>
      </c>
      <c r="Q101" s="18" t="n">
        <f aca="false">IF(AND(M101=1,F101="Cash"),L101,"")</f>
        <v>-0.0348963145502825</v>
      </c>
      <c r="R101" s="18" t="str">
        <f aca="false">IF(AND(M101=1,F101="Mixed"),L101,"")</f>
        <v/>
      </c>
      <c r="S101" s="18" t="str">
        <f aca="false">IF(AND(M101=1,F101="Stock-heavy"),L101,"")</f>
        <v/>
      </c>
    </row>
    <row r="102" customFormat="false" ht="15" hidden="false" customHeight="false" outlineLevel="0" collapsed="false">
      <c r="B102" s="12" t="s">
        <v>182</v>
      </c>
      <c r="C102" s="12" t="s">
        <v>183</v>
      </c>
      <c r="D102" s="14" t="n">
        <v>821.1</v>
      </c>
      <c r="E102" s="15" t="n">
        <v>0.1504</v>
      </c>
      <c r="F102" s="12" t="s">
        <v>70</v>
      </c>
      <c r="G102" s="15" t="n">
        <v>0</v>
      </c>
      <c r="H102" s="12" t="n">
        <v>3</v>
      </c>
      <c r="I102" s="12" t="n">
        <v>1</v>
      </c>
      <c r="J102" s="12" t="n">
        <v>0</v>
      </c>
      <c r="K102" s="15" t="n">
        <v>0.130883596764479</v>
      </c>
      <c r="L102" s="16" t="n">
        <f aca="true">IF(OR(Returns!$C102=0,COUNT(OFFSET(Returns!BM102,0,0,1,Inputs!$C$6))&lt;Inputs!$C$6),"n/a",EXP(SUMPRODUCT(LN(1+OFFSET(Returns!D102,0,0,1,Inputs!$C$6))))-IF(Inputs!$C$7=1,EXP(SUMPRODUCT(LN(1+OFFSET(Returns!BM102,0,0,1,Inputs!$C$6)))),EXP(SUMPRODUCT(LN(1+OFFSET(Returns!DV102,0,0,1,Inputs!$C$6))))))</f>
        <v>-0.217089435164821</v>
      </c>
      <c r="M102" s="17" t="n">
        <f aca="false">IF(AND(ISNUMBER(L102),E102&gt;=Inputs!$C$8,OR(Inputs!$C$9="All",F102=Inputs!$C$9),VALUE(LEFT(C102,4))&gt;=Inputs!$C$10,VALUE(LEFT(C102,4))&lt;=Inputs!$C$11),1,0)</f>
        <v>1</v>
      </c>
      <c r="N102" s="16" t="n">
        <f aca="false">IF(M102=1,L102,"")</f>
        <v>-0.217089435164821</v>
      </c>
      <c r="O102" s="15" t="n">
        <v>0.0568670389950001</v>
      </c>
      <c r="P102" s="15" t="n">
        <v>0.0121228405089795</v>
      </c>
      <c r="Q102" s="18" t="n">
        <f aca="false">IF(AND(M102=1,F102="Cash"),L102,"")</f>
        <v>-0.217089435164821</v>
      </c>
      <c r="R102" s="18" t="str">
        <f aca="false">IF(AND(M102=1,F102="Mixed"),L102,"")</f>
        <v/>
      </c>
      <c r="S102" s="18" t="str">
        <f aca="false">IF(AND(M102=1,F102="Stock-heavy"),L102,"")</f>
        <v/>
      </c>
    </row>
    <row r="103" customFormat="false" ht="15" hidden="false" customHeight="false" outlineLevel="0" collapsed="false">
      <c r="B103" s="12" t="s">
        <v>184</v>
      </c>
      <c r="C103" s="12" t="s">
        <v>183</v>
      </c>
      <c r="D103" s="14" t="n">
        <v>147.2</v>
      </c>
      <c r="E103" s="15" t="n">
        <v>0.1141</v>
      </c>
      <c r="F103" s="12" t="s">
        <v>70</v>
      </c>
      <c r="G103" s="15" t="n">
        <v>0</v>
      </c>
      <c r="H103" s="12" t="n">
        <v>3</v>
      </c>
      <c r="I103" s="12" t="n">
        <v>0</v>
      </c>
      <c r="J103" s="12" t="n">
        <v>0</v>
      </c>
      <c r="K103" s="15" t="n">
        <v>-0.2646002843542</v>
      </c>
      <c r="L103" s="16" t="n">
        <f aca="true">IF(OR(Returns!$C103=0,COUNT(OFFSET(Returns!BM103,0,0,1,Inputs!$C$6))&lt;Inputs!$C$6),"n/a",EXP(SUMPRODUCT(LN(1+OFFSET(Returns!D103,0,0,1,Inputs!$C$6))))-IF(Inputs!$C$7=1,EXP(SUMPRODUCT(LN(1+OFFSET(Returns!BM103,0,0,1,Inputs!$C$6)))),EXP(SUMPRODUCT(LN(1+OFFSET(Returns!DV103,0,0,1,Inputs!$C$6))))))</f>
        <v>0.0942059413819891</v>
      </c>
      <c r="M103" s="17" t="n">
        <f aca="false">IF(AND(ISNUMBER(L103),E103&gt;=Inputs!$C$8,OR(Inputs!$C$9="All",F103=Inputs!$C$9),VALUE(LEFT(C103,4))&gt;=Inputs!$C$10,VALUE(LEFT(C103,4))&lt;=Inputs!$C$11),1,0)</f>
        <v>1</v>
      </c>
      <c r="N103" s="16" t="n">
        <f aca="false">IF(M103=1,L103,"")</f>
        <v>0.0942059413819891</v>
      </c>
      <c r="O103" s="15" t="n">
        <v>0.0626846461778458</v>
      </c>
      <c r="P103" s="15" t="n">
        <v>0.0275778861714489</v>
      </c>
      <c r="Q103" s="18" t="n">
        <f aca="false">IF(AND(M103=1,F103="Cash"),L103,"")</f>
        <v>0.0942059413819891</v>
      </c>
      <c r="R103" s="18" t="str">
        <f aca="false">IF(AND(M103=1,F103="Mixed"),L103,"")</f>
        <v/>
      </c>
      <c r="S103" s="18" t="str">
        <f aca="false">IF(AND(M103=1,F103="Stock-heavy"),L103,"")</f>
        <v/>
      </c>
    </row>
    <row r="104" customFormat="false" ht="15" hidden="false" customHeight="false" outlineLevel="0" collapsed="false">
      <c r="B104" s="12" t="s">
        <v>185</v>
      </c>
      <c r="C104" s="12" t="s">
        <v>183</v>
      </c>
      <c r="D104" s="14" t="n">
        <v>267.9</v>
      </c>
      <c r="E104" s="15" t="n">
        <v>0.1657</v>
      </c>
      <c r="F104" s="12" t="s">
        <v>70</v>
      </c>
      <c r="G104" s="15" t="n">
        <v>0</v>
      </c>
      <c r="H104" s="12" t="n">
        <v>1</v>
      </c>
      <c r="I104" s="12" t="n">
        <v>0</v>
      </c>
      <c r="J104" s="12" t="n">
        <v>0</v>
      </c>
      <c r="K104" s="15" t="n">
        <v>0.0300363357593236</v>
      </c>
      <c r="L104" s="16" t="n">
        <f aca="true">IF(OR(Returns!$C104=0,COUNT(OFFSET(Returns!BM104,0,0,1,Inputs!$C$6))&lt;Inputs!$C$6),"n/a",EXP(SUMPRODUCT(LN(1+OFFSET(Returns!D104,0,0,1,Inputs!$C$6))))-IF(Inputs!$C$7=1,EXP(SUMPRODUCT(LN(1+OFFSET(Returns!BM104,0,0,1,Inputs!$C$6)))),EXP(SUMPRODUCT(LN(1+OFFSET(Returns!DV104,0,0,1,Inputs!$C$6))))))</f>
        <v>-0.921470937622735</v>
      </c>
      <c r="M104" s="17" t="n">
        <f aca="false">IF(AND(ISNUMBER(L104),E104&gt;=Inputs!$C$8,OR(Inputs!$C$9="All",F104=Inputs!$C$9),VALUE(LEFT(C104,4))&gt;=Inputs!$C$10,VALUE(LEFT(C104,4))&lt;=Inputs!$C$11),1,0)</f>
        <v>1</v>
      </c>
      <c r="N104" s="16" t="n">
        <f aca="false">IF(M104=1,L104,"")</f>
        <v>-0.921470937622735</v>
      </c>
      <c r="O104" s="15" t="n">
        <v>0.338705332325096</v>
      </c>
      <c r="P104" s="15" t="n">
        <v>0.116054376152754</v>
      </c>
      <c r="Q104" s="18" t="n">
        <f aca="false">IF(AND(M104=1,F104="Cash"),L104,"")</f>
        <v>-0.921470937622735</v>
      </c>
      <c r="R104" s="18" t="str">
        <f aca="false">IF(AND(M104=1,F104="Mixed"),L104,"")</f>
        <v/>
      </c>
      <c r="S104" s="18" t="str">
        <f aca="false">IF(AND(M104=1,F104="Stock-heavy"),L104,"")</f>
        <v/>
      </c>
    </row>
    <row r="105" customFormat="false" ht="15" hidden="false" customHeight="false" outlineLevel="0" collapsed="false">
      <c r="B105" s="12" t="s">
        <v>186</v>
      </c>
      <c r="C105" s="12" t="s">
        <v>187</v>
      </c>
      <c r="D105" s="14" t="n">
        <v>210.9</v>
      </c>
      <c r="E105" s="15" t="n">
        <v>0.2048</v>
      </c>
      <c r="F105" s="12" t="s">
        <v>70</v>
      </c>
      <c r="G105" s="15" t="n">
        <v>0</v>
      </c>
      <c r="H105" s="12" t="n">
        <v>3</v>
      </c>
      <c r="I105" s="12" t="n">
        <v>0</v>
      </c>
      <c r="J105" s="12" t="n">
        <v>0</v>
      </c>
      <c r="K105" s="15" t="n">
        <v>0.412965914527586</v>
      </c>
      <c r="L105" s="16" t="n">
        <f aca="true">IF(OR(Returns!$C105=0,COUNT(OFFSET(Returns!BM105,0,0,1,Inputs!$C$6))&lt;Inputs!$C$6),"n/a",EXP(SUMPRODUCT(LN(1+OFFSET(Returns!D105,0,0,1,Inputs!$C$6))))-IF(Inputs!$C$7=1,EXP(SUMPRODUCT(LN(1+OFFSET(Returns!BM105,0,0,1,Inputs!$C$6)))),EXP(SUMPRODUCT(LN(1+OFFSET(Returns!DV105,0,0,1,Inputs!$C$6))))))</f>
        <v>-0.389997458456275</v>
      </c>
      <c r="M105" s="17" t="n">
        <f aca="false">IF(AND(ISNUMBER(L105),E105&gt;=Inputs!$C$8,OR(Inputs!$C$9="All",F105=Inputs!$C$9),VALUE(LEFT(C105,4))&gt;=Inputs!$C$10,VALUE(LEFT(C105,4))&lt;=Inputs!$C$11),1,0)</f>
        <v>1</v>
      </c>
      <c r="N105" s="16" t="n">
        <f aca="false">IF(M105=1,L105,"")</f>
        <v>-0.389997458456275</v>
      </c>
      <c r="O105" s="15" t="n">
        <v>0.0131224859345125</v>
      </c>
      <c r="P105" s="15" t="n">
        <v>-0.0416588567504613</v>
      </c>
      <c r="Q105" s="18" t="n">
        <f aca="false">IF(AND(M105=1,F105="Cash"),L105,"")</f>
        <v>-0.389997458456275</v>
      </c>
      <c r="R105" s="18" t="str">
        <f aca="false">IF(AND(M105=1,F105="Mixed"),L105,"")</f>
        <v/>
      </c>
      <c r="S105" s="18" t="str">
        <f aca="false">IF(AND(M105=1,F105="Stock-heavy"),L105,"")</f>
        <v/>
      </c>
    </row>
    <row r="106" customFormat="false" ht="15" hidden="false" customHeight="false" outlineLevel="0" collapsed="false">
      <c r="B106" s="12" t="s">
        <v>188</v>
      </c>
      <c r="C106" s="12" t="s">
        <v>187</v>
      </c>
      <c r="D106" s="14" t="n">
        <v>157.5</v>
      </c>
      <c r="E106" s="15" t="n">
        <v>0.1071</v>
      </c>
      <c r="F106" s="12" t="s">
        <v>70</v>
      </c>
      <c r="G106" s="15" t="n">
        <v>0</v>
      </c>
      <c r="H106" s="12" t="n">
        <v>1</v>
      </c>
      <c r="I106" s="12" t="n">
        <v>0</v>
      </c>
      <c r="J106" s="12" t="n">
        <v>0</v>
      </c>
      <c r="K106" s="15" t="n">
        <v>0.144444234786676</v>
      </c>
      <c r="L106" s="16" t="n">
        <f aca="true">IF(OR(Returns!$C106=0,COUNT(OFFSET(Returns!BM106,0,0,1,Inputs!$C$6))&lt;Inputs!$C$6),"n/a",EXP(SUMPRODUCT(LN(1+OFFSET(Returns!D106,0,0,1,Inputs!$C$6))))-IF(Inputs!$C$7=1,EXP(SUMPRODUCT(LN(1+OFFSET(Returns!BM106,0,0,1,Inputs!$C$6)))),EXP(SUMPRODUCT(LN(1+OFFSET(Returns!DV106,0,0,1,Inputs!$C$6))))))</f>
        <v>-0.11550707197617</v>
      </c>
      <c r="M106" s="17" t="n">
        <f aca="false">IF(AND(ISNUMBER(L106),E106&gt;=Inputs!$C$8,OR(Inputs!$C$9="All",F106=Inputs!$C$9),VALUE(LEFT(C106,4))&gt;=Inputs!$C$10,VALUE(LEFT(C106,4))&lt;=Inputs!$C$11),1,0)</f>
        <v>1</v>
      </c>
      <c r="N106" s="16" t="n">
        <f aca="false">IF(M106=1,L106,"")</f>
        <v>-0.11550707197617</v>
      </c>
      <c r="O106" s="15" t="n">
        <v>0.109043226425061</v>
      </c>
      <c r="P106" s="15" t="n">
        <v>-0.0012352546940767</v>
      </c>
      <c r="Q106" s="18" t="n">
        <f aca="false">IF(AND(M106=1,F106="Cash"),L106,"")</f>
        <v>-0.11550707197617</v>
      </c>
      <c r="R106" s="18" t="str">
        <f aca="false">IF(AND(M106=1,F106="Mixed"),L106,"")</f>
        <v/>
      </c>
      <c r="S106" s="18" t="str">
        <f aca="false">IF(AND(M106=1,F106="Stock-heavy"),L106,"")</f>
        <v/>
      </c>
    </row>
    <row r="107" customFormat="false" ht="15" hidden="false" customHeight="false" outlineLevel="0" collapsed="false">
      <c r="B107" s="12" t="s">
        <v>189</v>
      </c>
      <c r="C107" s="12" t="s">
        <v>190</v>
      </c>
      <c r="D107" s="14" t="n">
        <v>411.2</v>
      </c>
      <c r="E107" s="15" t="n">
        <v>0.496</v>
      </c>
      <c r="F107" s="12" t="s">
        <v>70</v>
      </c>
      <c r="G107" s="15" t="n">
        <v>0</v>
      </c>
      <c r="H107" s="12" t="n">
        <v>1</v>
      </c>
      <c r="I107" s="12" t="n">
        <v>0</v>
      </c>
      <c r="J107" s="12" t="n">
        <v>0</v>
      </c>
      <c r="K107" s="15" t="n">
        <v>0.964674665288921</v>
      </c>
      <c r="L107" s="16" t="n">
        <f aca="true">IF(OR(Returns!$C107=0,COUNT(OFFSET(Returns!BM107,0,0,1,Inputs!$C$6))&lt;Inputs!$C$6),"n/a",EXP(SUMPRODUCT(LN(1+OFFSET(Returns!D107,0,0,1,Inputs!$C$6))))-IF(Inputs!$C$7=1,EXP(SUMPRODUCT(LN(1+OFFSET(Returns!BM107,0,0,1,Inputs!$C$6)))),EXP(SUMPRODUCT(LN(1+OFFSET(Returns!DV107,0,0,1,Inputs!$C$6))))))</f>
        <v>-0.0911266189351812</v>
      </c>
      <c r="M107" s="17" t="n">
        <f aca="false">IF(AND(ISNUMBER(L107),E107&gt;=Inputs!$C$8,OR(Inputs!$C$9="All",F107=Inputs!$C$9),VALUE(LEFT(C107,4))&gt;=Inputs!$C$10,VALUE(LEFT(C107,4))&lt;=Inputs!$C$11),1,0)</f>
        <v>1</v>
      </c>
      <c r="N107" s="16" t="n">
        <f aca="false">IF(M107=1,L107,"")</f>
        <v>-0.0911266189351812</v>
      </c>
      <c r="O107" s="15" t="n">
        <v>-0.0466750506711388</v>
      </c>
      <c r="P107" s="15" t="n">
        <v>-0.0558912330129363</v>
      </c>
      <c r="Q107" s="18" t="n">
        <f aca="false">IF(AND(M107=1,F107="Cash"),L107,"")</f>
        <v>-0.0911266189351812</v>
      </c>
      <c r="R107" s="18" t="str">
        <f aca="false">IF(AND(M107=1,F107="Mixed"),L107,"")</f>
        <v/>
      </c>
      <c r="S107" s="18" t="str">
        <f aca="false">IF(AND(M107=1,F107="Stock-heavy"),L107,"")</f>
        <v/>
      </c>
    </row>
    <row r="108" customFormat="false" ht="15" hidden="false" customHeight="false" outlineLevel="0" collapsed="false">
      <c r="B108" s="12" t="s">
        <v>191</v>
      </c>
      <c r="C108" s="12" t="s">
        <v>190</v>
      </c>
      <c r="D108" s="14" t="n">
        <v>321.1</v>
      </c>
      <c r="E108" s="15" t="n">
        <v>0.294</v>
      </c>
      <c r="F108" s="12" t="s">
        <v>70</v>
      </c>
      <c r="G108" s="15" t="n">
        <v>0</v>
      </c>
      <c r="H108" s="12" t="n">
        <v>5</v>
      </c>
      <c r="I108" s="12" t="n">
        <v>0</v>
      </c>
      <c r="J108" s="12" t="n">
        <v>1</v>
      </c>
      <c r="K108" s="15" t="n">
        <v>-0.544758076642505</v>
      </c>
      <c r="L108" s="16" t="n">
        <f aca="true">IF(OR(Returns!$C108=0,COUNT(OFFSET(Returns!BM108,0,0,1,Inputs!$C$6))&lt;Inputs!$C$6),"n/a",EXP(SUMPRODUCT(LN(1+OFFSET(Returns!D108,0,0,1,Inputs!$C$6))))-IF(Inputs!$C$7=1,EXP(SUMPRODUCT(LN(1+OFFSET(Returns!BM108,0,0,1,Inputs!$C$6)))),EXP(SUMPRODUCT(LN(1+OFFSET(Returns!DV108,0,0,1,Inputs!$C$6))))))</f>
        <v>0.599545231226035</v>
      </c>
      <c r="M108" s="17" t="n">
        <f aca="false">IF(AND(ISNUMBER(L108),E108&gt;=Inputs!$C$8,OR(Inputs!$C$9="All",F108=Inputs!$C$9),VALUE(LEFT(C108,4))&gt;=Inputs!$C$10,VALUE(LEFT(C108,4))&lt;=Inputs!$C$11),1,0)</f>
        <v>1</v>
      </c>
      <c r="N108" s="16" t="n">
        <f aca="false">IF(M108=1,L108,"")</f>
        <v>0.599545231226035</v>
      </c>
      <c r="O108" s="15" t="n">
        <v>-0.0111060606860718</v>
      </c>
      <c r="P108" s="15" t="n">
        <v>-0.0491880155360007</v>
      </c>
      <c r="Q108" s="18" t="n">
        <f aca="false">IF(AND(M108=1,F108="Cash"),L108,"")</f>
        <v>0.599545231226035</v>
      </c>
      <c r="R108" s="18" t="str">
        <f aca="false">IF(AND(M108=1,F108="Mixed"),L108,"")</f>
        <v/>
      </c>
      <c r="S108" s="18" t="str">
        <f aca="false">IF(AND(M108=1,F108="Stock-heavy"),L108,"")</f>
        <v/>
      </c>
    </row>
    <row r="109" customFormat="false" ht="15" hidden="false" customHeight="false" outlineLevel="0" collapsed="false">
      <c r="B109" s="12" t="s">
        <v>192</v>
      </c>
      <c r="C109" s="12" t="s">
        <v>190</v>
      </c>
      <c r="D109" s="14" t="n">
        <v>8272</v>
      </c>
      <c r="E109" s="15" t="n">
        <v>0.2805</v>
      </c>
      <c r="F109" s="12" t="s">
        <v>83</v>
      </c>
      <c r="G109" s="15" t="n">
        <v>0.342238878143134</v>
      </c>
      <c r="H109" s="12" t="n">
        <v>3</v>
      </c>
      <c r="I109" s="12" t="n">
        <v>0</v>
      </c>
      <c r="J109" s="12" t="n">
        <v>0</v>
      </c>
      <c r="K109" s="15" t="n">
        <v>-0.274901584807651</v>
      </c>
      <c r="L109" s="16" t="n">
        <f aca="true">IF(OR(Returns!$C109=0,COUNT(OFFSET(Returns!BM109,0,0,1,Inputs!$C$6))&lt;Inputs!$C$6),"n/a",EXP(SUMPRODUCT(LN(1+OFFSET(Returns!D109,0,0,1,Inputs!$C$6))))-IF(Inputs!$C$7=1,EXP(SUMPRODUCT(LN(1+OFFSET(Returns!BM109,0,0,1,Inputs!$C$6)))),EXP(SUMPRODUCT(LN(1+OFFSET(Returns!DV109,0,0,1,Inputs!$C$6))))))</f>
        <v>-0.991678517254475</v>
      </c>
      <c r="M109" s="17" t="n">
        <f aca="false">IF(AND(ISNUMBER(L109),E109&gt;=Inputs!$C$8,OR(Inputs!$C$9="All",F109=Inputs!$C$9),VALUE(LEFT(C109,4))&gt;=Inputs!$C$10,VALUE(LEFT(C109,4))&lt;=Inputs!$C$11),1,0)</f>
        <v>1</v>
      </c>
      <c r="N109" s="16" t="n">
        <f aca="false">IF(M109=1,L109,"")</f>
        <v>-0.991678517254475</v>
      </c>
      <c r="O109" s="15" t="n">
        <v>0.319149568021615</v>
      </c>
      <c r="P109" s="15" t="n">
        <v>-0.0197338082955806</v>
      </c>
      <c r="Q109" s="18" t="str">
        <f aca="false">IF(AND(M109=1,F109="Cash"),L109,"")</f>
        <v/>
      </c>
      <c r="R109" s="18" t="n">
        <f aca="false">IF(AND(M109=1,F109="Mixed"),L109,"")</f>
        <v>-0.991678517254475</v>
      </c>
      <c r="S109" s="18" t="str">
        <f aca="false">IF(AND(M109=1,F109="Stock-heavy"),L109,"")</f>
        <v/>
      </c>
    </row>
    <row r="110" customFormat="false" ht="15" hidden="false" customHeight="false" outlineLevel="0" collapsed="false">
      <c r="B110" s="12" t="s">
        <v>193</v>
      </c>
      <c r="C110" s="12" t="s">
        <v>190</v>
      </c>
      <c r="D110" s="14" t="n">
        <v>630.1</v>
      </c>
      <c r="E110" s="15" t="n">
        <v>0.1069</v>
      </c>
      <c r="F110" s="12" t="s">
        <v>70</v>
      </c>
      <c r="G110" s="15" t="n">
        <v>0.0356474611777215</v>
      </c>
      <c r="H110" s="12" t="n">
        <v>2</v>
      </c>
      <c r="I110" s="12" t="n">
        <v>1</v>
      </c>
      <c r="J110" s="12" t="n">
        <v>0</v>
      </c>
      <c r="K110" s="15" t="n">
        <v>-0.409831280705998</v>
      </c>
      <c r="L110" s="16" t="n">
        <f aca="true">IF(OR(Returns!$C110=0,COUNT(OFFSET(Returns!BM110,0,0,1,Inputs!$C$6))&lt;Inputs!$C$6),"n/a",EXP(SUMPRODUCT(LN(1+OFFSET(Returns!D110,0,0,1,Inputs!$C$6))))-IF(Inputs!$C$7=1,EXP(SUMPRODUCT(LN(1+OFFSET(Returns!BM110,0,0,1,Inputs!$C$6)))),EXP(SUMPRODUCT(LN(1+OFFSET(Returns!DV110,0,0,1,Inputs!$C$6))))))</f>
        <v>-0.480132561615037</v>
      </c>
      <c r="M110" s="17" t="n">
        <f aca="false">IF(AND(ISNUMBER(L110),E110&gt;=Inputs!$C$8,OR(Inputs!$C$9="All",F110=Inputs!$C$9),VALUE(LEFT(C110,4))&gt;=Inputs!$C$10,VALUE(LEFT(C110,4))&lt;=Inputs!$C$11),1,0)</f>
        <v>1</v>
      </c>
      <c r="N110" s="16" t="n">
        <f aca="false">IF(M110=1,L110,"")</f>
        <v>-0.480132561615037</v>
      </c>
      <c r="O110" s="15" t="n">
        <v>-0.0278388482271753</v>
      </c>
      <c r="P110" s="15" t="n">
        <v>-0.0145623219642569</v>
      </c>
      <c r="Q110" s="18" t="n">
        <f aca="false">IF(AND(M110=1,F110="Cash"),L110,"")</f>
        <v>-0.480132561615037</v>
      </c>
      <c r="R110" s="18" t="str">
        <f aca="false">IF(AND(M110=1,F110="Mixed"),L110,"")</f>
        <v/>
      </c>
      <c r="S110" s="18" t="str">
        <f aca="false">IF(AND(M110=1,F110="Stock-heavy"),L110,"")</f>
        <v/>
      </c>
    </row>
    <row r="111" customFormat="false" ht="15" hidden="false" customHeight="false" outlineLevel="0" collapsed="false">
      <c r="B111" s="12" t="s">
        <v>194</v>
      </c>
      <c r="C111" s="12" t="s">
        <v>190</v>
      </c>
      <c r="D111" s="14" t="n">
        <v>102.3</v>
      </c>
      <c r="E111" s="15" t="n">
        <v>0.1331</v>
      </c>
      <c r="F111" s="12" t="s">
        <v>83</v>
      </c>
      <c r="G111" s="15" t="n">
        <v>0.181087123360806</v>
      </c>
      <c r="H111" s="12" t="n">
        <v>3</v>
      </c>
      <c r="I111" s="12" t="n">
        <v>0</v>
      </c>
      <c r="J111" s="12" t="n">
        <v>0</v>
      </c>
      <c r="K111" s="15" t="n">
        <v>-0.388746339311612</v>
      </c>
      <c r="L111" s="16" t="n">
        <f aca="true">IF(OR(Returns!$C111=0,COUNT(OFFSET(Returns!BM111,0,0,1,Inputs!$C$6))&lt;Inputs!$C$6),"n/a",EXP(SUMPRODUCT(LN(1+OFFSET(Returns!D111,0,0,1,Inputs!$C$6))))-IF(Inputs!$C$7=1,EXP(SUMPRODUCT(LN(1+OFFSET(Returns!BM111,0,0,1,Inputs!$C$6)))),EXP(SUMPRODUCT(LN(1+OFFSET(Returns!DV111,0,0,1,Inputs!$C$6))))))</f>
        <v>-0.399312970731116</v>
      </c>
      <c r="M111" s="17" t="n">
        <f aca="false">IF(AND(ISNUMBER(L111),E111&gt;=Inputs!$C$8,OR(Inputs!$C$9="All",F111=Inputs!$C$9),VALUE(LEFT(C111,4))&gt;=Inputs!$C$10,VALUE(LEFT(C111,4))&lt;=Inputs!$C$11),1,0)</f>
        <v>1</v>
      </c>
      <c r="N111" s="16" t="n">
        <f aca="false">IF(M111=1,L111,"")</f>
        <v>-0.399312970731116</v>
      </c>
      <c r="O111" s="15" t="n">
        <v>-0.0567590502036368</v>
      </c>
      <c r="P111" s="15" t="n">
        <v>-0.479947260383889</v>
      </c>
      <c r="Q111" s="18" t="str">
        <f aca="false">IF(AND(M111=1,F111="Cash"),L111,"")</f>
        <v/>
      </c>
      <c r="R111" s="18" t="n">
        <f aca="false">IF(AND(M111=1,F111="Mixed"),L111,"")</f>
        <v>-0.399312970731116</v>
      </c>
      <c r="S111" s="18" t="str">
        <f aca="false">IF(AND(M111=1,F111="Stock-heavy"),L111,"")</f>
        <v/>
      </c>
    </row>
    <row r="112" customFormat="false" ht="15" hidden="false" customHeight="false" outlineLevel="0" collapsed="false">
      <c r="B112" s="12" t="s">
        <v>195</v>
      </c>
      <c r="C112" s="12" t="s">
        <v>196</v>
      </c>
      <c r="D112" s="14" t="n">
        <v>159.8</v>
      </c>
      <c r="E112" s="15" t="n">
        <v>0.2693</v>
      </c>
      <c r="F112" s="12" t="s">
        <v>70</v>
      </c>
      <c r="G112" s="15" t="n">
        <v>0</v>
      </c>
      <c r="H112" s="12" t="n">
        <v>1</v>
      </c>
      <c r="I112" s="12" t="n">
        <v>0</v>
      </c>
      <c r="J112" s="12" t="n">
        <v>1</v>
      </c>
      <c r="K112" s="15" t="n">
        <v>0.362507238865011</v>
      </c>
      <c r="L112" s="16" t="n">
        <f aca="true">IF(OR(Returns!$C112=0,COUNT(OFFSET(Returns!BM112,0,0,1,Inputs!$C$6))&lt;Inputs!$C$6),"n/a",EXP(SUMPRODUCT(LN(1+OFFSET(Returns!D112,0,0,1,Inputs!$C$6))))-IF(Inputs!$C$7=1,EXP(SUMPRODUCT(LN(1+OFFSET(Returns!BM112,0,0,1,Inputs!$C$6)))),EXP(SUMPRODUCT(LN(1+OFFSET(Returns!DV112,0,0,1,Inputs!$C$6))))))</f>
        <v>0.462201100177874</v>
      </c>
      <c r="M112" s="17" t="n">
        <f aca="false">IF(AND(ISNUMBER(L112),E112&gt;=Inputs!$C$8,OR(Inputs!$C$9="All",F112=Inputs!$C$9),VALUE(LEFT(C112,4))&gt;=Inputs!$C$10,VALUE(LEFT(C112,4))&lt;=Inputs!$C$11),1,0)</f>
        <v>1</v>
      </c>
      <c r="N112" s="16" t="n">
        <f aca="false">IF(M112=1,L112,"")</f>
        <v>0.462201100177874</v>
      </c>
      <c r="O112" s="15" t="n">
        <v>0.0844246860212562</v>
      </c>
      <c r="P112" s="15" t="n">
        <v>0.0613739451470945</v>
      </c>
      <c r="Q112" s="18" t="n">
        <f aca="false">IF(AND(M112=1,F112="Cash"),L112,"")</f>
        <v>0.462201100177874</v>
      </c>
      <c r="R112" s="18" t="str">
        <f aca="false">IF(AND(M112=1,F112="Mixed"),L112,"")</f>
        <v/>
      </c>
      <c r="S112" s="18" t="str">
        <f aca="false">IF(AND(M112=1,F112="Stock-heavy"),L112,"")</f>
        <v/>
      </c>
    </row>
    <row r="113" customFormat="false" ht="15" hidden="false" customHeight="false" outlineLevel="0" collapsed="false">
      <c r="B113" s="12" t="s">
        <v>197</v>
      </c>
      <c r="C113" s="12" t="s">
        <v>196</v>
      </c>
      <c r="D113" s="14" t="n">
        <v>454.7</v>
      </c>
      <c r="E113" s="15" t="n">
        <v>0.1667</v>
      </c>
      <c r="F113" s="12" t="s">
        <v>70</v>
      </c>
      <c r="G113" s="15" t="n">
        <v>0</v>
      </c>
      <c r="H113" s="12" t="n">
        <v>3</v>
      </c>
      <c r="I113" s="12" t="n">
        <v>0</v>
      </c>
      <c r="J113" s="12" t="n">
        <v>0</v>
      </c>
      <c r="K113" s="15" t="n">
        <v>0.228199279179334</v>
      </c>
      <c r="L113" s="16" t="n">
        <f aca="true">IF(OR(Returns!$C113=0,COUNT(OFFSET(Returns!BM113,0,0,1,Inputs!$C$6))&lt;Inputs!$C$6),"n/a",EXP(SUMPRODUCT(LN(1+OFFSET(Returns!D113,0,0,1,Inputs!$C$6))))-IF(Inputs!$C$7=1,EXP(SUMPRODUCT(LN(1+OFFSET(Returns!BM113,0,0,1,Inputs!$C$6)))),EXP(SUMPRODUCT(LN(1+OFFSET(Returns!DV113,0,0,1,Inputs!$C$6))))))</f>
        <v>0.115530885948004</v>
      </c>
      <c r="M113" s="17" t="n">
        <f aca="false">IF(AND(ISNUMBER(L113),E113&gt;=Inputs!$C$8,OR(Inputs!$C$9="All",F113=Inputs!$C$9),VALUE(LEFT(C113,4))&gt;=Inputs!$C$10,VALUE(LEFT(C113,4))&lt;=Inputs!$C$11),1,0)</f>
        <v>1</v>
      </c>
      <c r="N113" s="16" t="n">
        <f aca="false">IF(M113=1,L113,"")</f>
        <v>0.115530885948004</v>
      </c>
      <c r="O113" s="15" t="n">
        <v>0.0416661573951737</v>
      </c>
      <c r="P113" s="15" t="n">
        <v>0.0460536390087773</v>
      </c>
      <c r="Q113" s="18" t="n">
        <f aca="false">IF(AND(M113=1,F113="Cash"),L113,"")</f>
        <v>0.115530885948004</v>
      </c>
      <c r="R113" s="18" t="str">
        <f aca="false">IF(AND(M113=1,F113="Mixed"),L113,"")</f>
        <v/>
      </c>
      <c r="S113" s="18" t="str">
        <f aca="false">IF(AND(M113=1,F113="Stock-heavy"),L113,"")</f>
        <v/>
      </c>
    </row>
    <row r="114" customFormat="false" ht="15" hidden="false" customHeight="false" outlineLevel="0" collapsed="false">
      <c r="B114" s="12" t="s">
        <v>198</v>
      </c>
      <c r="C114" s="12" t="s">
        <v>196</v>
      </c>
      <c r="D114" s="14" t="n">
        <v>143.8</v>
      </c>
      <c r="E114" s="15" t="n">
        <v>0.1652</v>
      </c>
      <c r="F114" s="12" t="s">
        <v>70</v>
      </c>
      <c r="G114" s="15" t="n">
        <v>0</v>
      </c>
      <c r="H114" s="12" t="n">
        <v>4</v>
      </c>
      <c r="I114" s="12" t="n">
        <v>0</v>
      </c>
      <c r="J114" s="12" t="n">
        <v>0</v>
      </c>
      <c r="K114" s="15" t="n">
        <v>-0.0115272270609699</v>
      </c>
      <c r="L114" s="16" t="n">
        <f aca="true">IF(OR(Returns!$C114=0,COUNT(OFFSET(Returns!BM114,0,0,1,Inputs!$C$6))&lt;Inputs!$C$6),"n/a",EXP(SUMPRODUCT(LN(1+OFFSET(Returns!D114,0,0,1,Inputs!$C$6))))-IF(Inputs!$C$7=1,EXP(SUMPRODUCT(LN(1+OFFSET(Returns!BM114,0,0,1,Inputs!$C$6)))),EXP(SUMPRODUCT(LN(1+OFFSET(Returns!DV114,0,0,1,Inputs!$C$6))))))</f>
        <v>-0.316164217325042</v>
      </c>
      <c r="M114" s="17" t="n">
        <f aca="false">IF(AND(ISNUMBER(L114),E114&gt;=Inputs!$C$8,OR(Inputs!$C$9="All",F114=Inputs!$C$9),VALUE(LEFT(C114,4))&gt;=Inputs!$C$10,VALUE(LEFT(C114,4))&lt;=Inputs!$C$11),1,0)</f>
        <v>1</v>
      </c>
      <c r="N114" s="16" t="n">
        <f aca="false">IF(M114=1,L114,"")</f>
        <v>-0.316164217325042</v>
      </c>
      <c r="O114" s="15" t="n">
        <v>0.0087635359018447</v>
      </c>
      <c r="P114" s="15" t="n">
        <v>-0.0317984746219697</v>
      </c>
      <c r="Q114" s="18" t="n">
        <f aca="false">IF(AND(M114=1,F114="Cash"),L114,"")</f>
        <v>-0.316164217325042</v>
      </c>
      <c r="R114" s="18" t="str">
        <f aca="false">IF(AND(M114=1,F114="Mixed"),L114,"")</f>
        <v/>
      </c>
      <c r="S114" s="18" t="str">
        <f aca="false">IF(AND(M114=1,F114="Stock-heavy"),L114,"")</f>
        <v/>
      </c>
    </row>
    <row r="115" customFormat="false" ht="15" hidden="false" customHeight="false" outlineLevel="0" collapsed="false">
      <c r="B115" s="12" t="s">
        <v>199</v>
      </c>
      <c r="C115" s="12" t="s">
        <v>196</v>
      </c>
      <c r="D115" s="14" t="n">
        <v>1395</v>
      </c>
      <c r="E115" s="15" t="n">
        <v>1.2476</v>
      </c>
      <c r="F115" s="12" t="s">
        <v>85</v>
      </c>
      <c r="G115" s="15" t="n">
        <v>1</v>
      </c>
      <c r="H115" s="12" t="n">
        <v>3</v>
      </c>
      <c r="I115" s="12" t="n">
        <v>0</v>
      </c>
      <c r="J115" s="12" t="n">
        <v>0</v>
      </c>
      <c r="K115" s="15" t="n">
        <v>0.521301075250559</v>
      </c>
      <c r="L115" s="16" t="n">
        <f aca="true">IF(OR(Returns!$C115=0,COUNT(OFFSET(Returns!BM115,0,0,1,Inputs!$C$6))&lt;Inputs!$C$6),"n/a",EXP(SUMPRODUCT(LN(1+OFFSET(Returns!D115,0,0,1,Inputs!$C$6))))-IF(Inputs!$C$7=1,EXP(SUMPRODUCT(LN(1+OFFSET(Returns!BM115,0,0,1,Inputs!$C$6)))),EXP(SUMPRODUCT(LN(1+OFFSET(Returns!DV115,0,0,1,Inputs!$C$6))))))</f>
        <v>-0.455739541930056</v>
      </c>
      <c r="M115" s="17" t="n">
        <f aca="false">IF(AND(ISNUMBER(L115),E115&gt;=Inputs!$C$8,OR(Inputs!$C$9="All",F115=Inputs!$C$9),VALUE(LEFT(C115,4))&gt;=Inputs!$C$10,VALUE(LEFT(C115,4))&lt;=Inputs!$C$11),1,0)</f>
        <v>1</v>
      </c>
      <c r="N115" s="16" t="n">
        <f aca="false">IF(M115=1,L115,"")</f>
        <v>-0.455739541930056</v>
      </c>
      <c r="O115" s="15" t="n">
        <v>-0.0642385413256878</v>
      </c>
      <c r="P115" s="15" t="n">
        <v>-0.0311337262452868</v>
      </c>
      <c r="Q115" s="18" t="str">
        <f aca="false">IF(AND(M115=1,F115="Cash"),L115,"")</f>
        <v/>
      </c>
      <c r="R115" s="18" t="str">
        <f aca="false">IF(AND(M115=1,F115="Mixed"),L115,"")</f>
        <v/>
      </c>
      <c r="S115" s="18" t="n">
        <f aca="false">IF(AND(M115=1,F115="Stock-heavy"),L115,"")</f>
        <v>-0.455739541930056</v>
      </c>
    </row>
    <row r="116" customFormat="false" ht="15" hidden="false" customHeight="false" outlineLevel="0" collapsed="false">
      <c r="B116" s="12" t="s">
        <v>200</v>
      </c>
      <c r="C116" s="12" t="s">
        <v>196</v>
      </c>
      <c r="D116" s="14" t="n">
        <v>2698.5</v>
      </c>
      <c r="E116" s="15" t="n">
        <v>0.1186</v>
      </c>
      <c r="F116" s="12" t="s">
        <v>70</v>
      </c>
      <c r="G116" s="15" t="n">
        <v>0.030088252896522</v>
      </c>
      <c r="H116" s="12" t="n">
        <v>1</v>
      </c>
      <c r="I116" s="12" t="n">
        <v>1</v>
      </c>
      <c r="J116" s="12" t="n">
        <v>0</v>
      </c>
      <c r="K116" s="15" t="n">
        <v>-0.0209693251612693</v>
      </c>
      <c r="L116" s="16" t="n">
        <f aca="true">IF(OR(Returns!$C116=0,COUNT(OFFSET(Returns!BM116,0,0,1,Inputs!$C$6))&lt;Inputs!$C$6),"n/a",EXP(SUMPRODUCT(LN(1+OFFSET(Returns!D116,0,0,1,Inputs!$C$6))))-IF(Inputs!$C$7=1,EXP(SUMPRODUCT(LN(1+OFFSET(Returns!BM116,0,0,1,Inputs!$C$6)))),EXP(SUMPRODUCT(LN(1+OFFSET(Returns!DV116,0,0,1,Inputs!$C$6))))))</f>
        <v>0.390115664586287</v>
      </c>
      <c r="M116" s="17" t="n">
        <f aca="false">IF(AND(ISNUMBER(L116),E116&gt;=Inputs!$C$8,OR(Inputs!$C$9="All",F116=Inputs!$C$9),VALUE(LEFT(C116,4))&gt;=Inputs!$C$10,VALUE(LEFT(C116,4))&lt;=Inputs!$C$11),1,0)</f>
        <v>1</v>
      </c>
      <c r="N116" s="16" t="n">
        <f aca="false">IF(M116=1,L116,"")</f>
        <v>0.390115664586287</v>
      </c>
      <c r="O116" s="15" t="n">
        <v>-0.074250724190529</v>
      </c>
      <c r="P116" s="15" t="n">
        <v>-0.0213038937115952</v>
      </c>
      <c r="Q116" s="18" t="n">
        <f aca="false">IF(AND(M116=1,F116="Cash"),L116,"")</f>
        <v>0.390115664586287</v>
      </c>
      <c r="R116" s="18" t="str">
        <f aca="false">IF(AND(M116=1,F116="Mixed"),L116,"")</f>
        <v/>
      </c>
      <c r="S116" s="18" t="str">
        <f aca="false">IF(AND(M116=1,F116="Stock-heavy"),L116,"")</f>
        <v/>
      </c>
    </row>
    <row r="117" customFormat="false" ht="15" hidden="false" customHeight="false" outlineLevel="0" collapsed="false">
      <c r="B117" s="12" t="s">
        <v>201</v>
      </c>
      <c r="C117" s="12" t="s">
        <v>202</v>
      </c>
      <c r="D117" s="14" t="n">
        <v>157.2</v>
      </c>
      <c r="E117" s="15" t="n">
        <v>0.1402</v>
      </c>
      <c r="F117" s="12" t="s">
        <v>70</v>
      </c>
      <c r="G117" s="15" t="n">
        <v>0.0238239091308026</v>
      </c>
      <c r="H117" s="12" t="n">
        <v>2</v>
      </c>
      <c r="I117" s="12" t="n">
        <v>0</v>
      </c>
      <c r="J117" s="12" t="n">
        <v>0</v>
      </c>
      <c r="K117" s="15" t="n">
        <v>0.219979003330442</v>
      </c>
      <c r="L117" s="16" t="n">
        <f aca="true">IF(OR(Returns!$C117=0,COUNT(OFFSET(Returns!BM117,0,0,1,Inputs!$C$6))&lt;Inputs!$C$6),"n/a",EXP(SUMPRODUCT(LN(1+OFFSET(Returns!D117,0,0,1,Inputs!$C$6))))-IF(Inputs!$C$7=1,EXP(SUMPRODUCT(LN(1+OFFSET(Returns!BM117,0,0,1,Inputs!$C$6)))),EXP(SUMPRODUCT(LN(1+OFFSET(Returns!DV117,0,0,1,Inputs!$C$6))))))</f>
        <v>-0.552571247104589</v>
      </c>
      <c r="M117" s="17" t="n">
        <f aca="false">IF(AND(ISNUMBER(L117),E117&gt;=Inputs!$C$8,OR(Inputs!$C$9="All",F117=Inputs!$C$9),VALUE(LEFT(C117,4))&gt;=Inputs!$C$10,VALUE(LEFT(C117,4))&lt;=Inputs!$C$11),1,0)</f>
        <v>1</v>
      </c>
      <c r="N117" s="16" t="n">
        <f aca="false">IF(M117=1,L117,"")</f>
        <v>-0.552571247104589</v>
      </c>
      <c r="O117" s="15" t="n">
        <v>-0.0516051564522371</v>
      </c>
      <c r="P117" s="15" t="n">
        <v>-0.034474555747529</v>
      </c>
      <c r="Q117" s="18" t="n">
        <f aca="false">IF(AND(M117=1,F117="Cash"),L117,"")</f>
        <v>-0.552571247104589</v>
      </c>
      <c r="R117" s="18" t="str">
        <f aca="false">IF(AND(M117=1,F117="Mixed"),L117,"")</f>
        <v/>
      </c>
      <c r="S117" s="18" t="str">
        <f aca="false">IF(AND(M117=1,F117="Stock-heavy"),L117,"")</f>
        <v/>
      </c>
    </row>
    <row r="118" customFormat="false" ht="15" hidden="false" customHeight="false" outlineLevel="0" collapsed="false">
      <c r="B118" s="12" t="s">
        <v>203</v>
      </c>
      <c r="C118" s="12" t="s">
        <v>202</v>
      </c>
      <c r="D118" s="14" t="n">
        <v>469.2</v>
      </c>
      <c r="E118" s="15" t="n">
        <v>1.0534</v>
      </c>
      <c r="F118" s="12" t="s">
        <v>70</v>
      </c>
      <c r="G118" s="15" t="n">
        <v>0.0221653878942882</v>
      </c>
      <c r="H118" s="12" t="n">
        <v>3</v>
      </c>
      <c r="I118" s="12" t="n">
        <v>0</v>
      </c>
      <c r="J118" s="12" t="n">
        <v>1</v>
      </c>
      <c r="K118" s="15" t="n">
        <v>0.561204761190162</v>
      </c>
      <c r="L118" s="16" t="n">
        <f aca="true">IF(OR(Returns!$C118=0,COUNT(OFFSET(Returns!BM118,0,0,1,Inputs!$C$6))&lt;Inputs!$C$6),"n/a",EXP(SUMPRODUCT(LN(1+OFFSET(Returns!D118,0,0,1,Inputs!$C$6))))-IF(Inputs!$C$7=1,EXP(SUMPRODUCT(LN(1+OFFSET(Returns!BM118,0,0,1,Inputs!$C$6)))),EXP(SUMPRODUCT(LN(1+OFFSET(Returns!DV118,0,0,1,Inputs!$C$6))))))</f>
        <v>0.550277609347105</v>
      </c>
      <c r="M118" s="17" t="n">
        <f aca="false">IF(AND(ISNUMBER(L118),E118&gt;=Inputs!$C$8,OR(Inputs!$C$9="All",F118=Inputs!$C$9),VALUE(LEFT(C118,4))&gt;=Inputs!$C$10,VALUE(LEFT(C118,4))&lt;=Inputs!$C$11),1,0)</f>
        <v>1</v>
      </c>
      <c r="N118" s="16" t="n">
        <f aca="false">IF(M118=1,L118,"")</f>
        <v>0.550277609347105</v>
      </c>
      <c r="O118" s="15" t="n">
        <v>-0.166336228275938</v>
      </c>
      <c r="P118" s="15" t="n">
        <v>-0.0447780666824684</v>
      </c>
      <c r="Q118" s="18" t="n">
        <f aca="false">IF(AND(M118=1,F118="Cash"),L118,"")</f>
        <v>0.550277609347105</v>
      </c>
      <c r="R118" s="18" t="str">
        <f aca="false">IF(AND(M118=1,F118="Mixed"),L118,"")</f>
        <v/>
      </c>
      <c r="S118" s="18" t="str">
        <f aca="false">IF(AND(M118=1,F118="Stock-heavy"),L118,"")</f>
        <v/>
      </c>
    </row>
    <row r="119" customFormat="false" ht="15" hidden="false" customHeight="false" outlineLevel="0" collapsed="false">
      <c r="B119" s="12" t="s">
        <v>204</v>
      </c>
      <c r="C119" s="12" t="s">
        <v>202</v>
      </c>
      <c r="D119" s="14" t="n">
        <v>189.6</v>
      </c>
      <c r="E119" s="15" t="n">
        <v>0.1433</v>
      </c>
      <c r="F119" s="12" t="s">
        <v>70</v>
      </c>
      <c r="G119" s="15" t="n">
        <v>0</v>
      </c>
      <c r="H119" s="12" t="n">
        <v>1</v>
      </c>
      <c r="I119" s="12" t="n">
        <v>0</v>
      </c>
      <c r="J119" s="12" t="n">
        <v>0</v>
      </c>
      <c r="K119" s="15" t="n">
        <v>-0.396849007597255</v>
      </c>
      <c r="L119" s="16" t="n">
        <f aca="true">IF(OR(Returns!$C119=0,COUNT(OFFSET(Returns!BM119,0,0,1,Inputs!$C$6))&lt;Inputs!$C$6),"n/a",EXP(SUMPRODUCT(LN(1+OFFSET(Returns!D119,0,0,1,Inputs!$C$6))))-IF(Inputs!$C$7=1,EXP(SUMPRODUCT(LN(1+OFFSET(Returns!BM119,0,0,1,Inputs!$C$6)))),EXP(SUMPRODUCT(LN(1+OFFSET(Returns!DV119,0,0,1,Inputs!$C$6))))))</f>
        <v>0.0560262514025895</v>
      </c>
      <c r="M119" s="17" t="n">
        <f aca="false">IF(AND(ISNUMBER(L119),E119&gt;=Inputs!$C$8,OR(Inputs!$C$9="All",F119=Inputs!$C$9),VALUE(LEFT(C119,4))&gt;=Inputs!$C$10,VALUE(LEFT(C119,4))&lt;=Inputs!$C$11),1,0)</f>
        <v>1</v>
      </c>
      <c r="N119" s="16" t="n">
        <f aca="false">IF(M119=1,L119,"")</f>
        <v>0.0560262514025895</v>
      </c>
      <c r="O119" s="15" t="n">
        <v>0.0707593131546412</v>
      </c>
      <c r="P119" s="15" t="n">
        <v>0.0745512466075955</v>
      </c>
      <c r="Q119" s="18" t="n">
        <f aca="false">IF(AND(M119=1,F119="Cash"),L119,"")</f>
        <v>0.0560262514025895</v>
      </c>
      <c r="R119" s="18" t="str">
        <f aca="false">IF(AND(M119=1,F119="Mixed"),L119,"")</f>
        <v/>
      </c>
      <c r="S119" s="18" t="str">
        <f aca="false">IF(AND(M119=1,F119="Stock-heavy"),L119,"")</f>
        <v/>
      </c>
    </row>
    <row r="120" customFormat="false" ht="15" hidden="false" customHeight="false" outlineLevel="0" collapsed="false">
      <c r="B120" s="12" t="s">
        <v>205</v>
      </c>
      <c r="C120" s="12" t="s">
        <v>202</v>
      </c>
      <c r="D120" s="14" t="n">
        <v>434.4</v>
      </c>
      <c r="E120" s="15" t="n">
        <v>0.264</v>
      </c>
      <c r="F120" s="12" t="s">
        <v>70</v>
      </c>
      <c r="G120" s="15" t="n">
        <v>0</v>
      </c>
      <c r="H120" s="12" t="n">
        <v>1</v>
      </c>
      <c r="I120" s="12" t="n">
        <v>0</v>
      </c>
      <c r="J120" s="12" t="n">
        <v>1</v>
      </c>
      <c r="K120" s="15" t="n">
        <v>0.394332051670315</v>
      </c>
      <c r="L120" s="16" t="n">
        <f aca="true">IF(OR(Returns!$C120=0,COUNT(OFFSET(Returns!BM120,0,0,1,Inputs!$C$6))&lt;Inputs!$C$6),"n/a",EXP(SUMPRODUCT(LN(1+OFFSET(Returns!D120,0,0,1,Inputs!$C$6))))-IF(Inputs!$C$7=1,EXP(SUMPRODUCT(LN(1+OFFSET(Returns!BM120,0,0,1,Inputs!$C$6)))),EXP(SUMPRODUCT(LN(1+OFFSET(Returns!DV120,0,0,1,Inputs!$C$6))))))</f>
        <v>-0.0295055333747718</v>
      </c>
      <c r="M120" s="17" t="n">
        <f aca="false">IF(AND(ISNUMBER(L120),E120&gt;=Inputs!$C$8,OR(Inputs!$C$9="All",F120=Inputs!$C$9),VALUE(LEFT(C120,4))&gt;=Inputs!$C$10,VALUE(LEFT(C120,4))&lt;=Inputs!$C$11),1,0)</f>
        <v>1</v>
      </c>
      <c r="N120" s="16" t="n">
        <f aca="false">IF(M120=1,L120,"")</f>
        <v>-0.0295055333747718</v>
      </c>
      <c r="O120" s="15" t="n">
        <v>-0.0490894769040037</v>
      </c>
      <c r="P120" s="15" t="n">
        <v>-0.28059435007262</v>
      </c>
      <c r="Q120" s="18" t="n">
        <f aca="false">IF(AND(M120=1,F120="Cash"),L120,"")</f>
        <v>-0.0295055333747718</v>
      </c>
      <c r="R120" s="18" t="str">
        <f aca="false">IF(AND(M120=1,F120="Mixed"),L120,"")</f>
        <v/>
      </c>
      <c r="S120" s="18" t="str">
        <f aca="false">IF(AND(M120=1,F120="Stock-heavy"),L120,"")</f>
        <v/>
      </c>
    </row>
    <row r="121" customFormat="false" ht="15" hidden="false" customHeight="false" outlineLevel="0" collapsed="false">
      <c r="B121" s="12" t="s">
        <v>206</v>
      </c>
      <c r="C121" s="12" t="s">
        <v>207</v>
      </c>
      <c r="D121" s="14" t="n">
        <v>1515</v>
      </c>
      <c r="E121" s="15" t="n">
        <v>0.3707</v>
      </c>
      <c r="F121" s="12" t="s">
        <v>70</v>
      </c>
      <c r="G121" s="15" t="n">
        <v>0</v>
      </c>
      <c r="H121" s="12" t="n">
        <v>1</v>
      </c>
      <c r="I121" s="12" t="n">
        <v>0</v>
      </c>
      <c r="J121" s="12" t="n">
        <v>0</v>
      </c>
      <c r="K121" s="15" t="n">
        <v>0.301089485960021</v>
      </c>
      <c r="L121" s="16" t="n">
        <f aca="true">IF(OR(Returns!$C121=0,COUNT(OFFSET(Returns!BM121,0,0,1,Inputs!$C$6))&lt;Inputs!$C$6),"n/a",EXP(SUMPRODUCT(LN(1+OFFSET(Returns!D121,0,0,1,Inputs!$C$6))))-IF(Inputs!$C$7=1,EXP(SUMPRODUCT(LN(1+OFFSET(Returns!BM121,0,0,1,Inputs!$C$6)))),EXP(SUMPRODUCT(LN(1+OFFSET(Returns!DV121,0,0,1,Inputs!$C$6))))))</f>
        <v>-0.816448950719309</v>
      </c>
      <c r="M121" s="17" t="n">
        <f aca="false">IF(AND(ISNUMBER(L121),E121&gt;=Inputs!$C$8,OR(Inputs!$C$9="All",F121=Inputs!$C$9),VALUE(LEFT(C121,4))&gt;=Inputs!$C$10,VALUE(LEFT(C121,4))&lt;=Inputs!$C$11),1,0)</f>
        <v>1</v>
      </c>
      <c r="N121" s="16" t="n">
        <f aca="false">IF(M121=1,L121,"")</f>
        <v>-0.816448950719309</v>
      </c>
      <c r="O121" s="15" t="n">
        <v>0.0158409902852667</v>
      </c>
      <c r="P121" s="15" t="n">
        <v>0.00618721603795211</v>
      </c>
      <c r="Q121" s="18" t="n">
        <f aca="false">IF(AND(M121=1,F121="Cash"),L121,"")</f>
        <v>-0.816448950719309</v>
      </c>
      <c r="R121" s="18" t="str">
        <f aca="false">IF(AND(M121=1,F121="Mixed"),L121,"")</f>
        <v/>
      </c>
      <c r="S121" s="18" t="str">
        <f aca="false">IF(AND(M121=1,F121="Stock-heavy"),L121,"")</f>
        <v/>
      </c>
    </row>
    <row r="122" customFormat="false" ht="15" hidden="false" customHeight="false" outlineLevel="0" collapsed="false">
      <c r="B122" s="12" t="s">
        <v>208</v>
      </c>
      <c r="C122" s="12" t="s">
        <v>207</v>
      </c>
      <c r="D122" s="14" t="n">
        <v>1174.5</v>
      </c>
      <c r="E122" s="15" t="n">
        <v>0.2098</v>
      </c>
      <c r="F122" s="12" t="s">
        <v>70</v>
      </c>
      <c r="G122" s="15" t="n">
        <v>0</v>
      </c>
      <c r="H122" s="12" t="n">
        <v>1</v>
      </c>
      <c r="I122" s="12" t="n">
        <v>0</v>
      </c>
      <c r="J122" s="12" t="n">
        <v>0</v>
      </c>
      <c r="K122" s="15" t="n">
        <v>0.277017218191812</v>
      </c>
      <c r="L122" s="16" t="n">
        <f aca="true">IF(OR(Returns!$C122=0,COUNT(OFFSET(Returns!BM122,0,0,1,Inputs!$C$6))&lt;Inputs!$C$6),"n/a",EXP(SUMPRODUCT(LN(1+OFFSET(Returns!D122,0,0,1,Inputs!$C$6))))-IF(Inputs!$C$7=1,EXP(SUMPRODUCT(LN(1+OFFSET(Returns!BM122,0,0,1,Inputs!$C$6)))),EXP(SUMPRODUCT(LN(1+OFFSET(Returns!DV122,0,0,1,Inputs!$C$6))))))</f>
        <v>0.211585590198508</v>
      </c>
      <c r="M122" s="17" t="n">
        <f aca="false">IF(AND(ISNUMBER(L122),E122&gt;=Inputs!$C$8,OR(Inputs!$C$9="All",F122=Inputs!$C$9),VALUE(LEFT(C122,4))&gt;=Inputs!$C$10,VALUE(LEFT(C122,4))&lt;=Inputs!$C$11),1,0)</f>
        <v>1</v>
      </c>
      <c r="N122" s="16" t="n">
        <f aca="false">IF(M122=1,L122,"")</f>
        <v>0.211585590198508</v>
      </c>
      <c r="O122" s="15" t="n">
        <v>0.104329642256995</v>
      </c>
      <c r="P122" s="15" t="n">
        <v>0.0596824923045951</v>
      </c>
      <c r="Q122" s="18" t="n">
        <f aca="false">IF(AND(M122=1,F122="Cash"),L122,"")</f>
        <v>0.211585590198508</v>
      </c>
      <c r="R122" s="18" t="str">
        <f aca="false">IF(AND(M122=1,F122="Mixed"),L122,"")</f>
        <v/>
      </c>
      <c r="S122" s="18" t="str">
        <f aca="false">IF(AND(M122=1,F122="Stock-heavy"),L122,"")</f>
        <v/>
      </c>
    </row>
    <row r="123" customFormat="false" ht="15" hidden="false" customHeight="false" outlineLevel="0" collapsed="false">
      <c r="B123" s="12" t="s">
        <v>209</v>
      </c>
      <c r="C123" s="12" t="s">
        <v>207</v>
      </c>
      <c r="D123" s="14" t="n">
        <v>9434</v>
      </c>
      <c r="E123" s="15" t="n">
        <v>0.1118</v>
      </c>
      <c r="F123" s="12" t="s">
        <v>70</v>
      </c>
      <c r="G123" s="15" t="n">
        <v>0</v>
      </c>
      <c r="H123" s="12" t="n">
        <v>1</v>
      </c>
      <c r="I123" s="12" t="n">
        <v>1</v>
      </c>
      <c r="J123" s="12" t="n">
        <v>0</v>
      </c>
      <c r="K123" s="15" t="n">
        <v>0.188238931862916</v>
      </c>
      <c r="L123" s="16" t="n">
        <f aca="true">IF(OR(Returns!$C123=0,COUNT(OFFSET(Returns!BM123,0,0,1,Inputs!$C$6))&lt;Inputs!$C$6),"n/a",EXP(SUMPRODUCT(LN(1+OFFSET(Returns!D123,0,0,1,Inputs!$C$6))))-IF(Inputs!$C$7=1,EXP(SUMPRODUCT(LN(1+OFFSET(Returns!BM123,0,0,1,Inputs!$C$6)))),EXP(SUMPRODUCT(LN(1+OFFSET(Returns!DV123,0,0,1,Inputs!$C$6))))))</f>
        <v>-0.0451518503920798</v>
      </c>
      <c r="M123" s="17" t="n">
        <f aca="false">IF(AND(ISNUMBER(L123),E123&gt;=Inputs!$C$8,OR(Inputs!$C$9="All",F123=Inputs!$C$9),VALUE(LEFT(C123,4))&gt;=Inputs!$C$10,VALUE(LEFT(C123,4))&lt;=Inputs!$C$11),1,0)</f>
        <v>1</v>
      </c>
      <c r="N123" s="16" t="n">
        <f aca="false">IF(M123=1,L123,"")</f>
        <v>-0.0451518503920798</v>
      </c>
      <c r="O123" s="15" t="n">
        <v>0.149138643805061</v>
      </c>
      <c r="P123" s="15" t="n">
        <v>0.334428655834382</v>
      </c>
      <c r="Q123" s="18" t="n">
        <f aca="false">IF(AND(M123=1,F123="Cash"),L123,"")</f>
        <v>-0.0451518503920798</v>
      </c>
      <c r="R123" s="18" t="str">
        <f aca="false">IF(AND(M123=1,F123="Mixed"),L123,"")</f>
        <v/>
      </c>
      <c r="S123" s="18" t="str">
        <f aca="false">IF(AND(M123=1,F123="Stock-heavy"),L123,"")</f>
        <v/>
      </c>
    </row>
    <row r="124" customFormat="false" ht="15" hidden="false" customHeight="false" outlineLevel="0" collapsed="false">
      <c r="B124" s="12" t="s">
        <v>210</v>
      </c>
      <c r="C124" s="12" t="s">
        <v>207</v>
      </c>
      <c r="D124" s="14" t="n">
        <v>698.2</v>
      </c>
      <c r="E124" s="15" t="n">
        <v>0.1885</v>
      </c>
      <c r="F124" s="12" t="s">
        <v>70</v>
      </c>
      <c r="G124" s="15" t="n">
        <v>0</v>
      </c>
      <c r="H124" s="12" t="n">
        <v>2</v>
      </c>
      <c r="I124" s="12" t="n">
        <v>0</v>
      </c>
      <c r="J124" s="12" t="n">
        <v>0</v>
      </c>
      <c r="K124" s="15" t="n">
        <v>0.110894017835788</v>
      </c>
      <c r="L124" s="16" t="n">
        <f aca="true">IF(OR(Returns!$C124=0,COUNT(OFFSET(Returns!BM124,0,0,1,Inputs!$C$6))&lt;Inputs!$C$6),"n/a",EXP(SUMPRODUCT(LN(1+OFFSET(Returns!D124,0,0,1,Inputs!$C$6))))-IF(Inputs!$C$7=1,EXP(SUMPRODUCT(LN(1+OFFSET(Returns!BM124,0,0,1,Inputs!$C$6)))),EXP(SUMPRODUCT(LN(1+OFFSET(Returns!DV124,0,0,1,Inputs!$C$6))))))</f>
        <v>0.00375853064365961</v>
      </c>
      <c r="M124" s="17" t="n">
        <f aca="false">IF(AND(ISNUMBER(L124),E124&gt;=Inputs!$C$8,OR(Inputs!$C$9="All",F124=Inputs!$C$9),VALUE(LEFT(C124,4))&gt;=Inputs!$C$10,VALUE(LEFT(C124,4))&lt;=Inputs!$C$11),1,0)</f>
        <v>1</v>
      </c>
      <c r="N124" s="16" t="n">
        <f aca="false">IF(M124=1,L124,"")</f>
        <v>0.00375853064365961</v>
      </c>
      <c r="O124" s="15" t="n">
        <v>0.107814854832225</v>
      </c>
      <c r="P124" s="15" t="n">
        <v>0.128860720994098</v>
      </c>
      <c r="Q124" s="18" t="n">
        <f aca="false">IF(AND(M124=1,F124="Cash"),L124,"")</f>
        <v>0.00375853064365961</v>
      </c>
      <c r="R124" s="18" t="str">
        <f aca="false">IF(AND(M124=1,F124="Mixed"),L124,"")</f>
        <v/>
      </c>
      <c r="S124" s="18" t="str">
        <f aca="false">IF(AND(M124=1,F124="Stock-heavy"),L124,"")</f>
        <v/>
      </c>
    </row>
    <row r="125" customFormat="false" ht="15" hidden="false" customHeight="false" outlineLevel="0" collapsed="false">
      <c r="B125" s="12" t="s">
        <v>211</v>
      </c>
      <c r="C125" s="12" t="s">
        <v>207</v>
      </c>
      <c r="D125" s="14" t="n">
        <v>627.6</v>
      </c>
      <c r="E125" s="15" t="n">
        <v>0.4317</v>
      </c>
      <c r="F125" s="12" t="s">
        <v>70</v>
      </c>
      <c r="G125" s="15" t="n">
        <v>0</v>
      </c>
      <c r="H125" s="12" t="n">
        <v>1</v>
      </c>
      <c r="I125" s="12" t="n">
        <v>0</v>
      </c>
      <c r="J125" s="12" t="n">
        <v>0</v>
      </c>
      <c r="K125" s="15" t="n">
        <v>0.460057408890759</v>
      </c>
      <c r="L125" s="16" t="n">
        <f aca="true">IF(OR(Returns!$C125=0,COUNT(OFFSET(Returns!BM125,0,0,1,Inputs!$C$6))&lt;Inputs!$C$6),"n/a",EXP(SUMPRODUCT(LN(1+OFFSET(Returns!D125,0,0,1,Inputs!$C$6))))-IF(Inputs!$C$7=1,EXP(SUMPRODUCT(LN(1+OFFSET(Returns!BM125,0,0,1,Inputs!$C$6)))),EXP(SUMPRODUCT(LN(1+OFFSET(Returns!DV125,0,0,1,Inputs!$C$6))))))</f>
        <v>0.342554684468726</v>
      </c>
      <c r="M125" s="17" t="n">
        <f aca="false">IF(AND(ISNUMBER(L125),E125&gt;=Inputs!$C$8,OR(Inputs!$C$9="All",F125=Inputs!$C$9),VALUE(LEFT(C125,4))&gt;=Inputs!$C$10,VALUE(LEFT(C125,4))&lt;=Inputs!$C$11),1,0)</f>
        <v>1</v>
      </c>
      <c r="N125" s="16" t="n">
        <f aca="false">IF(M125=1,L125,"")</f>
        <v>0.342554684468726</v>
      </c>
      <c r="O125" s="15" t="n">
        <v>0.20771232722163</v>
      </c>
      <c r="P125" s="15" t="n">
        <v>0.316982886865097</v>
      </c>
      <c r="Q125" s="18" t="n">
        <f aca="false">IF(AND(M125=1,F125="Cash"),L125,"")</f>
        <v>0.342554684468726</v>
      </c>
      <c r="R125" s="18" t="str">
        <f aca="false">IF(AND(M125=1,F125="Mixed"),L125,"")</f>
        <v/>
      </c>
      <c r="S125" s="18" t="str">
        <f aca="false">IF(AND(M125=1,F125="Stock-heavy"),L125,"")</f>
        <v/>
      </c>
    </row>
    <row r="126" customFormat="false" ht="15" hidden="false" customHeight="false" outlineLevel="0" collapsed="false">
      <c r="B126" s="12" t="s">
        <v>212</v>
      </c>
      <c r="C126" s="12" t="s">
        <v>207</v>
      </c>
      <c r="D126" s="14" t="n">
        <v>146.6</v>
      </c>
      <c r="E126" s="15" t="n">
        <v>0.2625</v>
      </c>
      <c r="F126" s="12" t="s">
        <v>85</v>
      </c>
      <c r="G126" s="15" t="n">
        <v>1</v>
      </c>
      <c r="H126" s="12" t="n">
        <v>4</v>
      </c>
      <c r="I126" s="12" t="n">
        <v>0</v>
      </c>
      <c r="J126" s="12" t="n">
        <v>1</v>
      </c>
      <c r="K126" s="15" t="n">
        <v>-0.57179686145833</v>
      </c>
      <c r="L126" s="16" t="n">
        <f aca="true">IF(OR(Returns!$C126=0,COUNT(OFFSET(Returns!BM126,0,0,1,Inputs!$C$6))&lt;Inputs!$C$6),"n/a",EXP(SUMPRODUCT(LN(1+OFFSET(Returns!D126,0,0,1,Inputs!$C$6))))-IF(Inputs!$C$7=1,EXP(SUMPRODUCT(LN(1+OFFSET(Returns!BM126,0,0,1,Inputs!$C$6)))),EXP(SUMPRODUCT(LN(1+OFFSET(Returns!DV126,0,0,1,Inputs!$C$6))))))</f>
        <v>-0.972505772265265</v>
      </c>
      <c r="M126" s="17" t="n">
        <f aca="false">IF(AND(ISNUMBER(L126),E126&gt;=Inputs!$C$8,OR(Inputs!$C$9="All",F126=Inputs!$C$9),VALUE(LEFT(C126,4))&gt;=Inputs!$C$10,VALUE(LEFT(C126,4))&lt;=Inputs!$C$11),1,0)</f>
        <v>1</v>
      </c>
      <c r="N126" s="16" t="n">
        <f aca="false">IF(M126=1,L126,"")</f>
        <v>-0.972505772265265</v>
      </c>
      <c r="O126" s="15" t="s">
        <v>73</v>
      </c>
      <c r="P126" s="15" t="s">
        <v>73</v>
      </c>
      <c r="Q126" s="18" t="str">
        <f aca="false">IF(AND(M126=1,F126="Cash"),L126,"")</f>
        <v/>
      </c>
      <c r="R126" s="18" t="str">
        <f aca="false">IF(AND(M126=1,F126="Mixed"),L126,"")</f>
        <v/>
      </c>
      <c r="S126" s="18" t="n">
        <f aca="false">IF(AND(M126=1,F126="Stock-heavy"),L126,"")</f>
        <v>-0.972505772265265</v>
      </c>
    </row>
    <row r="127" customFormat="false" ht="15" hidden="false" customHeight="false" outlineLevel="0" collapsed="false">
      <c r="B127" s="12" t="s">
        <v>213</v>
      </c>
      <c r="C127" s="12" t="s">
        <v>214</v>
      </c>
      <c r="D127" s="14" t="n">
        <v>839</v>
      </c>
      <c r="E127" s="15" t="n">
        <v>0.4976</v>
      </c>
      <c r="F127" s="12" t="s">
        <v>70</v>
      </c>
      <c r="G127" s="15" t="n">
        <v>0</v>
      </c>
      <c r="H127" s="12" t="n">
        <v>4</v>
      </c>
      <c r="I127" s="12" t="n">
        <v>1</v>
      </c>
      <c r="J127" s="12" t="n">
        <v>0</v>
      </c>
      <c r="K127" s="15" t="n">
        <v>0.0558898670885037</v>
      </c>
      <c r="L127" s="16" t="n">
        <f aca="true">IF(OR(Returns!$C127=0,COUNT(OFFSET(Returns!BM127,0,0,1,Inputs!$C$6))&lt;Inputs!$C$6),"n/a",EXP(SUMPRODUCT(LN(1+OFFSET(Returns!D127,0,0,1,Inputs!$C$6))))-IF(Inputs!$C$7=1,EXP(SUMPRODUCT(LN(1+OFFSET(Returns!BM127,0,0,1,Inputs!$C$6)))),EXP(SUMPRODUCT(LN(1+OFFSET(Returns!DV127,0,0,1,Inputs!$C$6))))))</f>
        <v>0.490512577676663</v>
      </c>
      <c r="M127" s="17" t="n">
        <f aca="false">IF(AND(ISNUMBER(L127),E127&gt;=Inputs!$C$8,OR(Inputs!$C$9="All",F127=Inputs!$C$9),VALUE(LEFT(C127,4))&gt;=Inputs!$C$10,VALUE(LEFT(C127,4))&lt;=Inputs!$C$11),1,0)</f>
        <v>1</v>
      </c>
      <c r="N127" s="16" t="n">
        <f aca="false">IF(M127=1,L127,"")</f>
        <v>0.490512577676663</v>
      </c>
      <c r="O127" s="15" t="n">
        <v>0.0491838553328941</v>
      </c>
      <c r="P127" s="15" t="n">
        <v>0.0535895553874341</v>
      </c>
      <c r="Q127" s="18" t="n">
        <f aca="false">IF(AND(M127=1,F127="Cash"),L127,"")</f>
        <v>0.490512577676663</v>
      </c>
      <c r="R127" s="18" t="str">
        <f aca="false">IF(AND(M127=1,F127="Mixed"),L127,"")</f>
        <v/>
      </c>
      <c r="S127" s="18" t="str">
        <f aca="false">IF(AND(M127=1,F127="Stock-heavy"),L127,"")</f>
        <v/>
      </c>
    </row>
    <row r="128" customFormat="false" ht="15" hidden="false" customHeight="false" outlineLevel="0" collapsed="false">
      <c r="B128" s="12" t="s">
        <v>215</v>
      </c>
      <c r="C128" s="12" t="s">
        <v>214</v>
      </c>
      <c r="D128" s="14" t="n">
        <v>734.1</v>
      </c>
      <c r="E128" s="15" t="n">
        <v>0.2669</v>
      </c>
      <c r="F128" s="12" t="s">
        <v>70</v>
      </c>
      <c r="G128" s="15" t="n">
        <v>0</v>
      </c>
      <c r="H128" s="12" t="n">
        <v>2</v>
      </c>
      <c r="I128" s="12" t="n">
        <v>0</v>
      </c>
      <c r="J128" s="12" t="n">
        <v>1</v>
      </c>
      <c r="K128" s="15" t="n">
        <v>-0.0518040398699022</v>
      </c>
      <c r="L128" s="16" t="n">
        <f aca="true">IF(OR(Returns!$C128=0,COUNT(OFFSET(Returns!BM128,0,0,1,Inputs!$C$6))&lt;Inputs!$C$6),"n/a",EXP(SUMPRODUCT(LN(1+OFFSET(Returns!D128,0,0,1,Inputs!$C$6))))-IF(Inputs!$C$7=1,EXP(SUMPRODUCT(LN(1+OFFSET(Returns!BM128,0,0,1,Inputs!$C$6)))),EXP(SUMPRODUCT(LN(1+OFFSET(Returns!DV128,0,0,1,Inputs!$C$6))))))</f>
        <v>-0.605530113849392</v>
      </c>
      <c r="M128" s="17" t="n">
        <f aca="false">IF(AND(ISNUMBER(L128),E128&gt;=Inputs!$C$8,OR(Inputs!$C$9="All",F128=Inputs!$C$9),VALUE(LEFT(C128,4))&gt;=Inputs!$C$10,VALUE(LEFT(C128,4))&lt;=Inputs!$C$11),1,0)</f>
        <v>1</v>
      </c>
      <c r="N128" s="16" t="n">
        <f aca="false">IF(M128=1,L128,"")</f>
        <v>-0.605530113849392</v>
      </c>
      <c r="O128" s="15" t="n">
        <v>0.0696606976997133</v>
      </c>
      <c r="P128" s="15" t="n">
        <v>-0.0547134795268722</v>
      </c>
      <c r="Q128" s="18" t="n">
        <f aca="false">IF(AND(M128=1,F128="Cash"),L128,"")</f>
        <v>-0.605530113849392</v>
      </c>
      <c r="R128" s="18" t="str">
        <f aca="false">IF(AND(M128=1,F128="Mixed"),L128,"")</f>
        <v/>
      </c>
      <c r="S128" s="18" t="str">
        <f aca="false">IF(AND(M128=1,F128="Stock-heavy"),L128,"")</f>
        <v/>
      </c>
    </row>
    <row r="129" customFormat="false" ht="15" hidden="false" customHeight="false" outlineLevel="0" collapsed="false">
      <c r="B129" s="12" t="s">
        <v>216</v>
      </c>
      <c r="C129" s="12" t="s">
        <v>214</v>
      </c>
      <c r="D129" s="14" t="n">
        <v>180</v>
      </c>
      <c r="E129" s="15" t="n">
        <v>0.3551</v>
      </c>
      <c r="F129" s="12" t="s">
        <v>70</v>
      </c>
      <c r="G129" s="15" t="n">
        <v>0</v>
      </c>
      <c r="H129" s="12" t="n">
        <v>2</v>
      </c>
      <c r="I129" s="12" t="n">
        <v>0</v>
      </c>
      <c r="J129" s="12" t="n">
        <v>0</v>
      </c>
      <c r="K129" s="15" t="n">
        <v>0.23162251940586</v>
      </c>
      <c r="L129" s="16" t="n">
        <f aca="true">IF(OR(Returns!$C129=0,COUNT(OFFSET(Returns!BM129,0,0,1,Inputs!$C$6))&lt;Inputs!$C$6),"n/a",EXP(SUMPRODUCT(LN(1+OFFSET(Returns!D129,0,0,1,Inputs!$C$6))))-IF(Inputs!$C$7=1,EXP(SUMPRODUCT(LN(1+OFFSET(Returns!BM129,0,0,1,Inputs!$C$6)))),EXP(SUMPRODUCT(LN(1+OFFSET(Returns!DV129,0,0,1,Inputs!$C$6))))))</f>
        <v>-0.560020075184926</v>
      </c>
      <c r="M129" s="17" t="n">
        <f aca="false">IF(AND(ISNUMBER(L129),E129&gt;=Inputs!$C$8,OR(Inputs!$C$9="All",F129=Inputs!$C$9),VALUE(LEFT(C129,4))&gt;=Inputs!$C$10,VALUE(LEFT(C129,4))&lt;=Inputs!$C$11),1,0)</f>
        <v>1</v>
      </c>
      <c r="N129" s="16" t="n">
        <f aca="false">IF(M129=1,L129,"")</f>
        <v>-0.560020075184926</v>
      </c>
      <c r="O129" s="15" t="n">
        <v>-0.0326251627933784</v>
      </c>
      <c r="P129" s="15" t="n">
        <v>-0.104607205226648</v>
      </c>
      <c r="Q129" s="18" t="n">
        <f aca="false">IF(AND(M129=1,F129="Cash"),L129,"")</f>
        <v>-0.560020075184926</v>
      </c>
      <c r="R129" s="18" t="str">
        <f aca="false">IF(AND(M129=1,F129="Mixed"),L129,"")</f>
        <v/>
      </c>
      <c r="S129" s="18" t="str">
        <f aca="false">IF(AND(M129=1,F129="Stock-heavy"),L129,"")</f>
        <v/>
      </c>
    </row>
    <row r="130" customFormat="false" ht="15" hidden="false" customHeight="false" outlineLevel="0" collapsed="false">
      <c r="B130" s="12" t="s">
        <v>217</v>
      </c>
      <c r="C130" s="12" t="s">
        <v>214</v>
      </c>
      <c r="D130" s="14" t="n">
        <v>126.2</v>
      </c>
      <c r="E130" s="15" t="n">
        <v>0.1641</v>
      </c>
      <c r="F130" s="12" t="s">
        <v>83</v>
      </c>
      <c r="G130" s="15" t="n">
        <v>0.2074253621983</v>
      </c>
      <c r="H130" s="12" t="n">
        <v>2</v>
      </c>
      <c r="I130" s="12" t="n">
        <v>0</v>
      </c>
      <c r="J130" s="12" t="n">
        <v>0</v>
      </c>
      <c r="K130" s="15" t="n">
        <v>0.293117806953636</v>
      </c>
      <c r="L130" s="16" t="n">
        <f aca="true">IF(OR(Returns!$C130=0,COUNT(OFFSET(Returns!BM130,0,0,1,Inputs!$C$6))&lt;Inputs!$C$6),"n/a",EXP(SUMPRODUCT(LN(1+OFFSET(Returns!D130,0,0,1,Inputs!$C$6))))-IF(Inputs!$C$7=1,EXP(SUMPRODUCT(LN(1+OFFSET(Returns!BM130,0,0,1,Inputs!$C$6)))),EXP(SUMPRODUCT(LN(1+OFFSET(Returns!DV130,0,0,1,Inputs!$C$6))))))</f>
        <v>0.141939898730303</v>
      </c>
      <c r="M130" s="17" t="n">
        <f aca="false">IF(AND(ISNUMBER(L130),E130&gt;=Inputs!$C$8,OR(Inputs!$C$9="All",F130=Inputs!$C$9),VALUE(LEFT(C130,4))&gt;=Inputs!$C$10,VALUE(LEFT(C130,4))&lt;=Inputs!$C$11),1,0)</f>
        <v>1</v>
      </c>
      <c r="N130" s="16" t="n">
        <f aca="false">IF(M130=1,L130,"")</f>
        <v>0.141939898730303</v>
      </c>
      <c r="O130" s="15" t="n">
        <v>0.0582782067132782</v>
      </c>
      <c r="P130" s="15" t="n">
        <v>0.0167611668719948</v>
      </c>
      <c r="Q130" s="18" t="str">
        <f aca="false">IF(AND(M130=1,F130="Cash"),L130,"")</f>
        <v/>
      </c>
      <c r="R130" s="18" t="n">
        <f aca="false">IF(AND(M130=1,F130="Mixed"),L130,"")</f>
        <v>0.141939898730303</v>
      </c>
      <c r="S130" s="18" t="str">
        <f aca="false">IF(AND(M130=1,F130="Stock-heavy"),L130,"")</f>
        <v/>
      </c>
    </row>
    <row r="131" customFormat="false" ht="15" hidden="false" customHeight="false" outlineLevel="0" collapsed="false">
      <c r="B131" s="12" t="s">
        <v>218</v>
      </c>
      <c r="C131" s="12" t="s">
        <v>214</v>
      </c>
      <c r="D131" s="14" t="n">
        <v>123.3</v>
      </c>
      <c r="E131" s="15" t="n">
        <v>0.2508</v>
      </c>
      <c r="F131" s="12" t="s">
        <v>70</v>
      </c>
      <c r="G131" s="15" t="n">
        <v>0</v>
      </c>
      <c r="H131" s="12" t="n">
        <v>5</v>
      </c>
      <c r="I131" s="12" t="n">
        <v>0</v>
      </c>
      <c r="J131" s="12" t="n">
        <v>0</v>
      </c>
      <c r="K131" s="15" t="n">
        <v>0.683319389420196</v>
      </c>
      <c r="L131" s="16" t="n">
        <f aca="true">IF(OR(Returns!$C131=0,COUNT(OFFSET(Returns!BM131,0,0,1,Inputs!$C$6))&lt;Inputs!$C$6),"n/a",EXP(SUMPRODUCT(LN(1+OFFSET(Returns!D131,0,0,1,Inputs!$C$6))))-IF(Inputs!$C$7=1,EXP(SUMPRODUCT(LN(1+OFFSET(Returns!BM131,0,0,1,Inputs!$C$6)))),EXP(SUMPRODUCT(LN(1+OFFSET(Returns!DV131,0,0,1,Inputs!$C$6))))))</f>
        <v>0.47618717224067</v>
      </c>
      <c r="M131" s="17" t="n">
        <f aca="false">IF(AND(ISNUMBER(L131),E131&gt;=Inputs!$C$8,OR(Inputs!$C$9="All",F131=Inputs!$C$9),VALUE(LEFT(C131,4))&gt;=Inputs!$C$10,VALUE(LEFT(C131,4))&lt;=Inputs!$C$11),1,0)</f>
        <v>1</v>
      </c>
      <c r="N131" s="16" t="n">
        <f aca="false">IF(M131=1,L131,"")</f>
        <v>0.47618717224067</v>
      </c>
      <c r="O131" s="15" t="n">
        <v>0.087863644792259</v>
      </c>
      <c r="P131" s="15" t="n">
        <v>0.301442982316801</v>
      </c>
      <c r="Q131" s="18" t="n">
        <f aca="false">IF(AND(M131=1,F131="Cash"),L131,"")</f>
        <v>0.47618717224067</v>
      </c>
      <c r="R131" s="18" t="str">
        <f aca="false">IF(AND(M131=1,F131="Mixed"),L131,"")</f>
        <v/>
      </c>
      <c r="S131" s="18" t="str">
        <f aca="false">IF(AND(M131=1,F131="Stock-heavy"),L131,"")</f>
        <v/>
      </c>
    </row>
    <row r="132" customFormat="false" ht="15" hidden="false" customHeight="false" outlineLevel="0" collapsed="false">
      <c r="B132" s="12" t="s">
        <v>219</v>
      </c>
      <c r="C132" s="12" t="s">
        <v>220</v>
      </c>
      <c r="D132" s="14" t="n">
        <v>1451</v>
      </c>
      <c r="E132" s="15" t="n">
        <v>0.2356</v>
      </c>
      <c r="F132" s="12" t="s">
        <v>70</v>
      </c>
      <c r="G132" s="15" t="n">
        <v>0</v>
      </c>
      <c r="H132" s="12" t="n">
        <v>2</v>
      </c>
      <c r="I132" s="12" t="n">
        <v>0</v>
      </c>
      <c r="J132" s="12" t="n">
        <v>0</v>
      </c>
      <c r="K132" s="15" t="n">
        <v>0.20007007611721</v>
      </c>
      <c r="L132" s="16" t="n">
        <f aca="true">IF(OR(Returns!$C132=0,COUNT(OFFSET(Returns!BM132,0,0,1,Inputs!$C$6))&lt;Inputs!$C$6),"n/a",EXP(SUMPRODUCT(LN(1+OFFSET(Returns!D132,0,0,1,Inputs!$C$6))))-IF(Inputs!$C$7=1,EXP(SUMPRODUCT(LN(1+OFFSET(Returns!BM132,0,0,1,Inputs!$C$6)))),EXP(SUMPRODUCT(LN(1+OFFSET(Returns!DV132,0,0,1,Inputs!$C$6))))))</f>
        <v>-0.464194664771908</v>
      </c>
      <c r="M132" s="17" t="n">
        <f aca="false">IF(AND(ISNUMBER(L132),E132&gt;=Inputs!$C$8,OR(Inputs!$C$9="All",F132=Inputs!$C$9),VALUE(LEFT(C132,4))&gt;=Inputs!$C$10,VALUE(LEFT(C132,4))&lt;=Inputs!$C$11),1,0)</f>
        <v>1</v>
      </c>
      <c r="N132" s="16" t="n">
        <f aca="false">IF(M132=1,L132,"")</f>
        <v>-0.464194664771908</v>
      </c>
      <c r="O132" s="15" t="n">
        <v>0.0637755722122416</v>
      </c>
      <c r="P132" s="15" t="n">
        <v>0.0180415839971662</v>
      </c>
      <c r="Q132" s="18" t="n">
        <f aca="false">IF(AND(M132=1,F132="Cash"),L132,"")</f>
        <v>-0.464194664771908</v>
      </c>
      <c r="R132" s="18" t="str">
        <f aca="false">IF(AND(M132=1,F132="Mixed"),L132,"")</f>
        <v/>
      </c>
      <c r="S132" s="18" t="str">
        <f aca="false">IF(AND(M132=1,F132="Stock-heavy"),L132,"")</f>
        <v/>
      </c>
    </row>
    <row r="133" customFormat="false" ht="15" hidden="false" customHeight="false" outlineLevel="0" collapsed="false">
      <c r="B133" s="12" t="s">
        <v>221</v>
      </c>
      <c r="C133" s="12" t="s">
        <v>220</v>
      </c>
      <c r="D133" s="14" t="n">
        <v>1400</v>
      </c>
      <c r="E133" s="15" t="n">
        <v>0.1776</v>
      </c>
      <c r="F133" s="12" t="s">
        <v>70</v>
      </c>
      <c r="G133" s="15" t="n">
        <v>0</v>
      </c>
      <c r="H133" s="12" t="n">
        <v>3</v>
      </c>
      <c r="I133" s="12" t="n">
        <v>0</v>
      </c>
      <c r="J133" s="12" t="n">
        <v>0</v>
      </c>
      <c r="K133" s="15" t="n">
        <v>0.158309172393941</v>
      </c>
      <c r="L133" s="16" t="n">
        <f aca="true">IF(OR(Returns!$C133=0,COUNT(OFFSET(Returns!BM133,0,0,1,Inputs!$C$6))&lt;Inputs!$C$6),"n/a",EXP(SUMPRODUCT(LN(1+OFFSET(Returns!D133,0,0,1,Inputs!$C$6))))-IF(Inputs!$C$7=1,EXP(SUMPRODUCT(LN(1+OFFSET(Returns!BM133,0,0,1,Inputs!$C$6)))),EXP(SUMPRODUCT(LN(1+OFFSET(Returns!DV133,0,0,1,Inputs!$C$6))))))</f>
        <v>-0.557813081401371</v>
      </c>
      <c r="M133" s="17" t="n">
        <f aca="false">IF(AND(ISNUMBER(L133),E133&gt;=Inputs!$C$8,OR(Inputs!$C$9="All",F133=Inputs!$C$9),VALUE(LEFT(C133,4))&gt;=Inputs!$C$10,VALUE(LEFT(C133,4))&lt;=Inputs!$C$11),1,0)</f>
        <v>1</v>
      </c>
      <c r="N133" s="16" t="n">
        <f aca="false">IF(M133=1,L133,"")</f>
        <v>-0.557813081401371</v>
      </c>
      <c r="O133" s="15" t="n">
        <v>0.0320301864541194</v>
      </c>
      <c r="P133" s="15" t="n">
        <v>-0.00480185197680951</v>
      </c>
      <c r="Q133" s="18" t="n">
        <f aca="false">IF(AND(M133=1,F133="Cash"),L133,"")</f>
        <v>-0.557813081401371</v>
      </c>
      <c r="R133" s="18" t="str">
        <f aca="false">IF(AND(M133=1,F133="Mixed"),L133,"")</f>
        <v/>
      </c>
      <c r="S133" s="18" t="str">
        <f aca="false">IF(AND(M133=1,F133="Stock-heavy"),L133,"")</f>
        <v/>
      </c>
    </row>
    <row r="134" customFormat="false" ht="15" hidden="false" customHeight="false" outlineLevel="0" collapsed="false">
      <c r="B134" s="12" t="s">
        <v>222</v>
      </c>
      <c r="C134" s="12" t="s">
        <v>220</v>
      </c>
      <c r="D134" s="14" t="n">
        <v>1500</v>
      </c>
      <c r="E134" s="15" t="n">
        <v>0.3876</v>
      </c>
      <c r="F134" s="12" t="s">
        <v>70</v>
      </c>
      <c r="G134" s="15" t="n">
        <v>0</v>
      </c>
      <c r="H134" s="12" t="n">
        <v>2</v>
      </c>
      <c r="I134" s="12" t="n">
        <v>0</v>
      </c>
      <c r="J134" s="12" t="n">
        <v>0</v>
      </c>
      <c r="K134" s="15" t="n">
        <v>-0.140448659866253</v>
      </c>
      <c r="L134" s="16" t="n">
        <f aca="true">IF(OR(Returns!$C134=0,COUNT(OFFSET(Returns!BM134,0,0,1,Inputs!$C$6))&lt;Inputs!$C$6),"n/a",EXP(SUMPRODUCT(LN(1+OFFSET(Returns!D134,0,0,1,Inputs!$C$6))))-IF(Inputs!$C$7=1,EXP(SUMPRODUCT(LN(1+OFFSET(Returns!BM134,0,0,1,Inputs!$C$6)))),EXP(SUMPRODUCT(LN(1+OFFSET(Returns!DV134,0,0,1,Inputs!$C$6))))))</f>
        <v>0.409901556494726</v>
      </c>
      <c r="M134" s="17" t="n">
        <f aca="false">IF(AND(ISNUMBER(L134),E134&gt;=Inputs!$C$8,OR(Inputs!$C$9="All",F134=Inputs!$C$9),VALUE(LEFT(C134,4))&gt;=Inputs!$C$10,VALUE(LEFT(C134,4))&lt;=Inputs!$C$11),1,0)</f>
        <v>1</v>
      </c>
      <c r="N134" s="16" t="n">
        <f aca="false">IF(M134=1,L134,"")</f>
        <v>0.409901556494726</v>
      </c>
      <c r="O134" s="15" t="n">
        <v>-0.021982198536371</v>
      </c>
      <c r="P134" s="15" t="n">
        <v>0.0216383201524728</v>
      </c>
      <c r="Q134" s="18" t="n">
        <f aca="false">IF(AND(M134=1,F134="Cash"),L134,"")</f>
        <v>0.409901556494726</v>
      </c>
      <c r="R134" s="18" t="str">
        <f aca="false">IF(AND(M134=1,F134="Mixed"),L134,"")</f>
        <v/>
      </c>
      <c r="S134" s="18" t="str">
        <f aca="false">IF(AND(M134=1,F134="Stock-heavy"),L134,"")</f>
        <v/>
      </c>
    </row>
    <row r="135" customFormat="false" ht="15" hidden="false" customHeight="false" outlineLevel="0" collapsed="false">
      <c r="B135" s="12" t="s">
        <v>223</v>
      </c>
      <c r="C135" s="12" t="s">
        <v>220</v>
      </c>
      <c r="D135" s="14" t="n">
        <v>229.7</v>
      </c>
      <c r="E135" s="15" t="n">
        <v>0.142</v>
      </c>
      <c r="F135" s="12" t="s">
        <v>70</v>
      </c>
      <c r="G135" s="15" t="n">
        <v>0</v>
      </c>
      <c r="H135" s="12" t="n">
        <v>2</v>
      </c>
      <c r="I135" s="12" t="n">
        <v>0</v>
      </c>
      <c r="J135" s="12" t="n">
        <v>0</v>
      </c>
      <c r="K135" s="15" t="n">
        <v>0.00932219384395583</v>
      </c>
      <c r="L135" s="16" t="n">
        <f aca="true">IF(OR(Returns!$C135=0,COUNT(OFFSET(Returns!BM135,0,0,1,Inputs!$C$6))&lt;Inputs!$C$6),"n/a",EXP(SUMPRODUCT(LN(1+OFFSET(Returns!D135,0,0,1,Inputs!$C$6))))-IF(Inputs!$C$7=1,EXP(SUMPRODUCT(LN(1+OFFSET(Returns!BM135,0,0,1,Inputs!$C$6)))),EXP(SUMPRODUCT(LN(1+OFFSET(Returns!DV135,0,0,1,Inputs!$C$6))))))</f>
        <v>-0.327960747108146</v>
      </c>
      <c r="M135" s="17" t="n">
        <f aca="false">IF(AND(ISNUMBER(L135),E135&gt;=Inputs!$C$8,OR(Inputs!$C$9="All",F135=Inputs!$C$9),VALUE(LEFT(C135,4))&gt;=Inputs!$C$10,VALUE(LEFT(C135,4))&lt;=Inputs!$C$11),1,0)</f>
        <v>1</v>
      </c>
      <c r="N135" s="16" t="n">
        <f aca="false">IF(M135=1,L135,"")</f>
        <v>-0.327960747108146</v>
      </c>
      <c r="O135" s="15" t="n">
        <v>0.102694169830506</v>
      </c>
      <c r="P135" s="15" t="n">
        <v>0.00700490451042729</v>
      </c>
      <c r="Q135" s="18" t="n">
        <f aca="false">IF(AND(M135=1,F135="Cash"),L135,"")</f>
        <v>-0.327960747108146</v>
      </c>
      <c r="R135" s="18" t="str">
        <f aca="false">IF(AND(M135=1,F135="Mixed"),L135,"")</f>
        <v/>
      </c>
      <c r="S135" s="18" t="str">
        <f aca="false">IF(AND(M135=1,F135="Stock-heavy"),L135,"")</f>
        <v/>
      </c>
    </row>
    <row r="136" customFormat="false" ht="15" hidden="false" customHeight="false" outlineLevel="0" collapsed="false">
      <c r="B136" s="12" t="s">
        <v>224</v>
      </c>
      <c r="C136" s="12" t="s">
        <v>220</v>
      </c>
      <c r="D136" s="14" t="n">
        <v>121.1</v>
      </c>
      <c r="E136" s="15" t="n">
        <v>0.1411</v>
      </c>
      <c r="F136" s="12" t="s">
        <v>70</v>
      </c>
      <c r="G136" s="15" t="n">
        <v>0</v>
      </c>
      <c r="H136" s="12" t="n">
        <v>1</v>
      </c>
      <c r="I136" s="12" t="n">
        <v>0</v>
      </c>
      <c r="J136" s="12" t="n">
        <v>0</v>
      </c>
      <c r="K136" s="15" t="n">
        <v>0.322397184250722</v>
      </c>
      <c r="L136" s="16" t="n">
        <f aca="true">IF(OR(Returns!$C136=0,COUNT(OFFSET(Returns!BM136,0,0,1,Inputs!$C$6))&lt;Inputs!$C$6),"n/a",EXP(SUMPRODUCT(LN(1+OFFSET(Returns!D136,0,0,1,Inputs!$C$6))))-IF(Inputs!$C$7=1,EXP(SUMPRODUCT(LN(1+OFFSET(Returns!BM136,0,0,1,Inputs!$C$6)))),EXP(SUMPRODUCT(LN(1+OFFSET(Returns!DV136,0,0,1,Inputs!$C$6))))))</f>
        <v>-0.502709043156185</v>
      </c>
      <c r="M136" s="17" t="n">
        <f aca="false">IF(AND(ISNUMBER(L136),E136&gt;=Inputs!$C$8,OR(Inputs!$C$9="All",F136=Inputs!$C$9),VALUE(LEFT(C136,4))&gt;=Inputs!$C$10,VALUE(LEFT(C136,4))&lt;=Inputs!$C$11),1,0)</f>
        <v>1</v>
      </c>
      <c r="N136" s="16" t="n">
        <f aca="false">IF(M136=1,L136,"")</f>
        <v>-0.502709043156185</v>
      </c>
      <c r="O136" s="15" t="n">
        <v>0.108276831902744</v>
      </c>
      <c r="P136" s="15" t="n">
        <v>0.0292896456311871</v>
      </c>
      <c r="Q136" s="18" t="n">
        <f aca="false">IF(AND(M136=1,F136="Cash"),L136,"")</f>
        <v>-0.502709043156185</v>
      </c>
      <c r="R136" s="18" t="str">
        <f aca="false">IF(AND(M136=1,F136="Mixed"),L136,"")</f>
        <v/>
      </c>
      <c r="S136" s="18" t="str">
        <f aca="false">IF(AND(M136=1,F136="Stock-heavy"),L136,"")</f>
        <v/>
      </c>
    </row>
    <row r="137" customFormat="false" ht="15" hidden="false" customHeight="false" outlineLevel="0" collapsed="false">
      <c r="B137" s="12" t="s">
        <v>225</v>
      </c>
      <c r="C137" s="12" t="s">
        <v>220</v>
      </c>
      <c r="D137" s="14" t="n">
        <v>260.9</v>
      </c>
      <c r="E137" s="15" t="n">
        <v>0.35</v>
      </c>
      <c r="F137" s="12" t="s">
        <v>70</v>
      </c>
      <c r="G137" s="15" t="n">
        <v>0</v>
      </c>
      <c r="H137" s="12" t="n">
        <v>1</v>
      </c>
      <c r="I137" s="12" t="n">
        <v>0</v>
      </c>
      <c r="J137" s="12" t="n">
        <v>0</v>
      </c>
      <c r="K137" s="15" t="n">
        <v>-0.394637759042994</v>
      </c>
      <c r="L137" s="16" t="n">
        <f aca="true">IF(OR(Returns!$C137=0,COUNT(OFFSET(Returns!BM137,0,0,1,Inputs!$C$6))&lt;Inputs!$C$6),"n/a",EXP(SUMPRODUCT(LN(1+OFFSET(Returns!D137,0,0,1,Inputs!$C$6))))-IF(Inputs!$C$7=1,EXP(SUMPRODUCT(LN(1+OFFSET(Returns!BM137,0,0,1,Inputs!$C$6)))),EXP(SUMPRODUCT(LN(1+OFFSET(Returns!DV137,0,0,1,Inputs!$C$6))))))</f>
        <v>1.66117877283732</v>
      </c>
      <c r="M137" s="17" t="n">
        <f aca="false">IF(AND(ISNUMBER(L137),E137&gt;=Inputs!$C$8,OR(Inputs!$C$9="All",F137=Inputs!$C$9),VALUE(LEFT(C137,4))&gt;=Inputs!$C$10,VALUE(LEFT(C137,4))&lt;=Inputs!$C$11),1,0)</f>
        <v>1</v>
      </c>
      <c r="N137" s="16" t="n">
        <f aca="false">IF(M137=1,L137,"")</f>
        <v>1.66117877283732</v>
      </c>
      <c r="O137" s="15" t="n">
        <v>-0.00632272957432666</v>
      </c>
      <c r="P137" s="15" t="n">
        <v>-0.0264706251527658</v>
      </c>
      <c r="Q137" s="18" t="n">
        <f aca="false">IF(AND(M137=1,F137="Cash"),L137,"")</f>
        <v>1.66117877283732</v>
      </c>
      <c r="R137" s="18" t="str">
        <f aca="false">IF(AND(M137=1,F137="Mixed"),L137,"")</f>
        <v/>
      </c>
      <c r="S137" s="18" t="str">
        <f aca="false">IF(AND(M137=1,F137="Stock-heavy"),L137,"")</f>
        <v/>
      </c>
    </row>
    <row r="138" customFormat="false" ht="15" hidden="false" customHeight="false" outlineLevel="0" collapsed="false">
      <c r="B138" s="12" t="s">
        <v>226</v>
      </c>
      <c r="C138" s="12" t="s">
        <v>220</v>
      </c>
      <c r="D138" s="14" t="n">
        <v>7723</v>
      </c>
      <c r="E138" s="15" t="n">
        <v>0.3706</v>
      </c>
      <c r="F138" s="12" t="s">
        <v>85</v>
      </c>
      <c r="G138" s="15" t="n">
        <v>0.792075618283051</v>
      </c>
      <c r="H138" s="12" t="s">
        <v>73</v>
      </c>
      <c r="I138" s="12" t="n">
        <v>0</v>
      </c>
      <c r="J138" s="12" t="n">
        <v>0</v>
      </c>
      <c r="K138" s="15" t="n">
        <v>0.210033489318306</v>
      </c>
      <c r="L138" s="16" t="n">
        <f aca="true">IF(OR(Returns!$C138=0,COUNT(OFFSET(Returns!BM138,0,0,1,Inputs!$C$6))&lt;Inputs!$C$6),"n/a",EXP(SUMPRODUCT(LN(1+OFFSET(Returns!D138,0,0,1,Inputs!$C$6))))-IF(Inputs!$C$7=1,EXP(SUMPRODUCT(LN(1+OFFSET(Returns!BM138,0,0,1,Inputs!$C$6)))),EXP(SUMPRODUCT(LN(1+OFFSET(Returns!DV138,0,0,1,Inputs!$C$6))))))</f>
        <v>-0.789959751145799</v>
      </c>
      <c r="M138" s="17" t="n">
        <f aca="false">IF(AND(ISNUMBER(L138),E138&gt;=Inputs!$C$8,OR(Inputs!$C$9="All",F138=Inputs!$C$9),VALUE(LEFT(C138,4))&gt;=Inputs!$C$10,VALUE(LEFT(C138,4))&lt;=Inputs!$C$11),1,0)</f>
        <v>1</v>
      </c>
      <c r="N138" s="16" t="n">
        <f aca="false">IF(M138=1,L138,"")</f>
        <v>-0.789959751145799</v>
      </c>
      <c r="O138" s="15" t="s">
        <v>73</v>
      </c>
      <c r="P138" s="15" t="n">
        <v>0.179218700183221</v>
      </c>
      <c r="Q138" s="18" t="str">
        <f aca="false">IF(AND(M138=1,F138="Cash"),L138,"")</f>
        <v/>
      </c>
      <c r="R138" s="18" t="str">
        <f aca="false">IF(AND(M138=1,F138="Mixed"),L138,"")</f>
        <v/>
      </c>
      <c r="S138" s="18" t="n">
        <f aca="false">IF(AND(M138=1,F138="Stock-heavy"),L138,"")</f>
        <v>-0.789959751145799</v>
      </c>
    </row>
    <row r="139" customFormat="false" ht="15" hidden="false" customHeight="false" outlineLevel="0" collapsed="false">
      <c r="B139" s="12" t="s">
        <v>227</v>
      </c>
      <c r="C139" s="12" t="s">
        <v>228</v>
      </c>
      <c r="D139" s="14" t="n">
        <v>320.9</v>
      </c>
      <c r="E139" s="15" t="n">
        <v>0.2393</v>
      </c>
      <c r="F139" s="12" t="s">
        <v>70</v>
      </c>
      <c r="G139" s="15" t="n">
        <v>0</v>
      </c>
      <c r="H139" s="12" t="n">
        <v>2</v>
      </c>
      <c r="I139" s="12" t="n">
        <v>0</v>
      </c>
      <c r="J139" s="12" t="n">
        <v>1</v>
      </c>
      <c r="K139" s="15" t="n">
        <v>-0.137156031127596</v>
      </c>
      <c r="L139" s="16" t="n">
        <f aca="true">IF(OR(Returns!$C139=0,COUNT(OFFSET(Returns!BM139,0,0,1,Inputs!$C$6))&lt;Inputs!$C$6),"n/a",EXP(SUMPRODUCT(LN(1+OFFSET(Returns!D139,0,0,1,Inputs!$C$6))))-IF(Inputs!$C$7=1,EXP(SUMPRODUCT(LN(1+OFFSET(Returns!BM139,0,0,1,Inputs!$C$6)))),EXP(SUMPRODUCT(LN(1+OFFSET(Returns!DV139,0,0,1,Inputs!$C$6))))))</f>
        <v>0.419655169652644</v>
      </c>
      <c r="M139" s="17" t="n">
        <f aca="false">IF(AND(ISNUMBER(L139),E139&gt;=Inputs!$C$8,OR(Inputs!$C$9="All",F139=Inputs!$C$9),VALUE(LEFT(C139,4))&gt;=Inputs!$C$10,VALUE(LEFT(C139,4))&lt;=Inputs!$C$11),1,0)</f>
        <v>1</v>
      </c>
      <c r="N139" s="16" t="n">
        <f aca="false">IF(M139=1,L139,"")</f>
        <v>0.419655169652644</v>
      </c>
      <c r="O139" s="15" t="n">
        <v>0.0103992178646907</v>
      </c>
      <c r="P139" s="15" t="n">
        <v>0.0265095514319882</v>
      </c>
      <c r="Q139" s="18" t="n">
        <f aca="false">IF(AND(M139=1,F139="Cash"),L139,"")</f>
        <v>0.419655169652644</v>
      </c>
      <c r="R139" s="18" t="str">
        <f aca="false">IF(AND(M139=1,F139="Mixed"),L139,"")</f>
        <v/>
      </c>
      <c r="S139" s="18" t="str">
        <f aca="false">IF(AND(M139=1,F139="Stock-heavy"),L139,"")</f>
        <v/>
      </c>
    </row>
    <row r="140" customFormat="false" ht="15" hidden="false" customHeight="false" outlineLevel="0" collapsed="false">
      <c r="B140" s="12" t="s">
        <v>229</v>
      </c>
      <c r="C140" s="12" t="s">
        <v>228</v>
      </c>
      <c r="D140" s="14" t="n">
        <v>304.9</v>
      </c>
      <c r="E140" s="15" t="n">
        <v>0.1861</v>
      </c>
      <c r="F140" s="12" t="s">
        <v>70</v>
      </c>
      <c r="G140" s="15" t="n">
        <v>0.0132282855053021</v>
      </c>
      <c r="H140" s="12" t="n">
        <v>1</v>
      </c>
      <c r="I140" s="12" t="n">
        <v>0</v>
      </c>
      <c r="J140" s="12" t="n">
        <v>0</v>
      </c>
      <c r="K140" s="15" t="n">
        <v>0.83125981924502</v>
      </c>
      <c r="L140" s="16" t="n">
        <f aca="true">IF(OR(Returns!$C140=0,COUNT(OFFSET(Returns!BM140,0,0,1,Inputs!$C$6))&lt;Inputs!$C$6),"n/a",EXP(SUMPRODUCT(LN(1+OFFSET(Returns!D140,0,0,1,Inputs!$C$6))))-IF(Inputs!$C$7=1,EXP(SUMPRODUCT(LN(1+OFFSET(Returns!BM140,0,0,1,Inputs!$C$6)))),EXP(SUMPRODUCT(LN(1+OFFSET(Returns!DV140,0,0,1,Inputs!$C$6))))))</f>
        <v>-0.694653293625509</v>
      </c>
      <c r="M140" s="17" t="n">
        <f aca="false">IF(AND(ISNUMBER(L140),E140&gt;=Inputs!$C$8,OR(Inputs!$C$9="All",F140=Inputs!$C$9),VALUE(LEFT(C140,4))&gt;=Inputs!$C$10,VALUE(LEFT(C140,4))&lt;=Inputs!$C$11),1,0)</f>
        <v>1</v>
      </c>
      <c r="N140" s="16" t="n">
        <f aca="false">IF(M140=1,L140,"")</f>
        <v>-0.694653293625509</v>
      </c>
      <c r="O140" s="15" t="n">
        <v>0.112586129265973</v>
      </c>
      <c r="P140" s="15" t="n">
        <v>-0.0468948260603073</v>
      </c>
      <c r="Q140" s="18" t="n">
        <f aca="false">IF(AND(M140=1,F140="Cash"),L140,"")</f>
        <v>-0.694653293625509</v>
      </c>
      <c r="R140" s="18" t="str">
        <f aca="false">IF(AND(M140=1,F140="Mixed"),L140,"")</f>
        <v/>
      </c>
      <c r="S140" s="18" t="str">
        <f aca="false">IF(AND(M140=1,F140="Stock-heavy"),L140,"")</f>
        <v/>
      </c>
    </row>
    <row r="141" customFormat="false" ht="15" hidden="false" customHeight="false" outlineLevel="0" collapsed="false">
      <c r="B141" s="12" t="s">
        <v>230</v>
      </c>
      <c r="C141" s="12" t="s">
        <v>228</v>
      </c>
      <c r="D141" s="14" t="n">
        <v>3827</v>
      </c>
      <c r="E141" s="15" t="n">
        <v>1.0261</v>
      </c>
      <c r="F141" s="12" t="s">
        <v>83</v>
      </c>
      <c r="G141" s="15" t="n">
        <v>0.192317742356938</v>
      </c>
      <c r="H141" s="12" t="n">
        <v>4</v>
      </c>
      <c r="I141" s="12" t="n">
        <v>1</v>
      </c>
      <c r="J141" s="12" t="n">
        <v>1</v>
      </c>
      <c r="K141" s="15" t="n">
        <v>-0.136648075265114</v>
      </c>
      <c r="L141" s="16" t="n">
        <f aca="true">IF(OR(Returns!$C141=0,COUNT(OFFSET(Returns!BM141,0,0,1,Inputs!$C$6))&lt;Inputs!$C$6),"n/a",EXP(SUMPRODUCT(LN(1+OFFSET(Returns!D141,0,0,1,Inputs!$C$6))))-IF(Inputs!$C$7=1,EXP(SUMPRODUCT(LN(1+OFFSET(Returns!BM141,0,0,1,Inputs!$C$6)))),EXP(SUMPRODUCT(LN(1+OFFSET(Returns!DV141,0,0,1,Inputs!$C$6))))))</f>
        <v>-1.12488670591952</v>
      </c>
      <c r="M141" s="17" t="n">
        <f aca="false">IF(AND(ISNUMBER(L141),E141&gt;=Inputs!$C$8,OR(Inputs!$C$9="All",F141=Inputs!$C$9),VALUE(LEFT(C141,4))&gt;=Inputs!$C$10,VALUE(LEFT(C141,4))&lt;=Inputs!$C$11),1,0)</f>
        <v>1</v>
      </c>
      <c r="N141" s="16" t="n">
        <f aca="false">IF(M141=1,L141,"")</f>
        <v>-1.12488670591952</v>
      </c>
      <c r="O141" s="15" t="n">
        <v>0.0111072925036116</v>
      </c>
      <c r="P141" s="15" t="n">
        <v>-0.0640390821108885</v>
      </c>
      <c r="Q141" s="18" t="str">
        <f aca="false">IF(AND(M141=1,F141="Cash"),L141,"")</f>
        <v/>
      </c>
      <c r="R141" s="18" t="n">
        <f aca="false">IF(AND(M141=1,F141="Mixed"),L141,"")</f>
        <v>-1.12488670591952</v>
      </c>
      <c r="S141" s="18" t="str">
        <f aca="false">IF(AND(M141=1,F141="Stock-heavy"),L141,"")</f>
        <v/>
      </c>
    </row>
    <row r="142" customFormat="false" ht="15" hidden="false" customHeight="false" outlineLevel="0" collapsed="false">
      <c r="B142" s="12" t="s">
        <v>231</v>
      </c>
      <c r="C142" s="12" t="s">
        <v>228</v>
      </c>
      <c r="D142" s="14" t="n">
        <v>2060.8</v>
      </c>
      <c r="E142" s="15" t="n">
        <v>0.2553</v>
      </c>
      <c r="F142" s="12" t="s">
        <v>70</v>
      </c>
      <c r="G142" s="15" t="n">
        <v>0</v>
      </c>
      <c r="H142" s="12" t="n">
        <v>1</v>
      </c>
      <c r="I142" s="12" t="n">
        <v>0</v>
      </c>
      <c r="J142" s="12" t="n">
        <v>0</v>
      </c>
      <c r="K142" s="15" t="n">
        <v>0.142802278328763</v>
      </c>
      <c r="L142" s="16" t="n">
        <f aca="true">IF(OR(Returns!$C142=0,COUNT(OFFSET(Returns!BM142,0,0,1,Inputs!$C$6))&lt;Inputs!$C$6),"n/a",EXP(SUMPRODUCT(LN(1+OFFSET(Returns!D142,0,0,1,Inputs!$C$6))))-IF(Inputs!$C$7=1,EXP(SUMPRODUCT(LN(1+OFFSET(Returns!BM142,0,0,1,Inputs!$C$6)))),EXP(SUMPRODUCT(LN(1+OFFSET(Returns!DV142,0,0,1,Inputs!$C$6))))))</f>
        <v>0.151999127899914</v>
      </c>
      <c r="M142" s="17" t="n">
        <f aca="false">IF(AND(ISNUMBER(L142),E142&gt;=Inputs!$C$8,OR(Inputs!$C$9="All",F142=Inputs!$C$9),VALUE(LEFT(C142,4))&gt;=Inputs!$C$10,VALUE(LEFT(C142,4))&lt;=Inputs!$C$11),1,0)</f>
        <v>1</v>
      </c>
      <c r="N142" s="16" t="n">
        <f aca="false">IF(M142=1,L142,"")</f>
        <v>0.151999127899914</v>
      </c>
      <c r="O142" s="15" t="n">
        <v>0.0533609717109022</v>
      </c>
      <c r="P142" s="15" t="n">
        <v>0.0125956418143638</v>
      </c>
      <c r="Q142" s="18" t="n">
        <f aca="false">IF(AND(M142=1,F142="Cash"),L142,"")</f>
        <v>0.151999127899914</v>
      </c>
      <c r="R142" s="18" t="str">
        <f aca="false">IF(AND(M142=1,F142="Mixed"),L142,"")</f>
        <v/>
      </c>
      <c r="S142" s="18" t="str">
        <f aca="false">IF(AND(M142=1,F142="Stock-heavy"),L142,"")</f>
        <v/>
      </c>
    </row>
    <row r="143" customFormat="false" ht="15" hidden="false" customHeight="false" outlineLevel="0" collapsed="false">
      <c r="B143" s="12" t="s">
        <v>232</v>
      </c>
      <c r="C143" s="12" t="s">
        <v>228</v>
      </c>
      <c r="D143" s="14" t="n">
        <v>113.8</v>
      </c>
      <c r="E143" s="15" t="n">
        <v>0.2187</v>
      </c>
      <c r="F143" s="12" t="s">
        <v>85</v>
      </c>
      <c r="G143" s="15" t="n">
        <v>1</v>
      </c>
      <c r="H143" s="12" t="n">
        <v>1</v>
      </c>
      <c r="I143" s="12" t="n">
        <v>0</v>
      </c>
      <c r="J143" s="12" t="n">
        <v>1</v>
      </c>
      <c r="K143" s="15" t="n">
        <v>0.54165167705076</v>
      </c>
      <c r="L143" s="16" t="n">
        <f aca="true">IF(OR(Returns!$C143=0,COUNT(OFFSET(Returns!BM143,0,0,1,Inputs!$C$6))&lt;Inputs!$C$6),"n/a",EXP(SUMPRODUCT(LN(1+OFFSET(Returns!D143,0,0,1,Inputs!$C$6))))-IF(Inputs!$C$7=1,EXP(SUMPRODUCT(LN(1+OFFSET(Returns!BM143,0,0,1,Inputs!$C$6)))),EXP(SUMPRODUCT(LN(1+OFFSET(Returns!DV143,0,0,1,Inputs!$C$6))))))</f>
        <v>-0.771513648427227</v>
      </c>
      <c r="M143" s="17" t="n">
        <f aca="false">IF(AND(ISNUMBER(L143),E143&gt;=Inputs!$C$8,OR(Inputs!$C$9="All",F143=Inputs!$C$9),VALUE(LEFT(C143,4))&gt;=Inputs!$C$10,VALUE(LEFT(C143,4))&lt;=Inputs!$C$11),1,0)</f>
        <v>1</v>
      </c>
      <c r="N143" s="16" t="n">
        <f aca="false">IF(M143=1,L143,"")</f>
        <v>-0.771513648427227</v>
      </c>
      <c r="O143" s="15" t="n">
        <v>-0.000840569357846998</v>
      </c>
      <c r="P143" s="15" t="n">
        <v>-0.325997469615085</v>
      </c>
      <c r="Q143" s="18" t="str">
        <f aca="false">IF(AND(M143=1,F143="Cash"),L143,"")</f>
        <v/>
      </c>
      <c r="R143" s="18" t="str">
        <f aca="false">IF(AND(M143=1,F143="Mixed"),L143,"")</f>
        <v/>
      </c>
      <c r="S143" s="18" t="n">
        <f aca="false">IF(AND(M143=1,F143="Stock-heavy"),L143,"")</f>
        <v>-0.771513648427227</v>
      </c>
    </row>
    <row r="144" customFormat="false" ht="15" hidden="false" customHeight="false" outlineLevel="0" collapsed="false">
      <c r="B144" s="12" t="s">
        <v>233</v>
      </c>
      <c r="C144" s="12" t="s">
        <v>228</v>
      </c>
      <c r="D144" s="14" t="n">
        <v>3564.1</v>
      </c>
      <c r="E144" s="15" t="n">
        <v>2.2129</v>
      </c>
      <c r="F144" s="12" t="s">
        <v>70</v>
      </c>
      <c r="G144" s="15" t="n">
        <v>0</v>
      </c>
      <c r="H144" s="12" t="n">
        <v>4</v>
      </c>
      <c r="I144" s="12" t="n">
        <v>0</v>
      </c>
      <c r="J144" s="12" t="n">
        <v>1</v>
      </c>
      <c r="K144" s="15" t="n">
        <v>0.0609372390236065</v>
      </c>
      <c r="L144" s="16" t="n">
        <f aca="true">IF(OR(Returns!$C144=0,COUNT(OFFSET(Returns!BM144,0,0,1,Inputs!$C$6))&lt;Inputs!$C$6),"n/a",EXP(SUMPRODUCT(LN(1+OFFSET(Returns!D144,0,0,1,Inputs!$C$6))))-IF(Inputs!$C$7=1,EXP(SUMPRODUCT(LN(1+OFFSET(Returns!BM144,0,0,1,Inputs!$C$6)))),EXP(SUMPRODUCT(LN(1+OFFSET(Returns!DV144,0,0,1,Inputs!$C$6))))))</f>
        <v>0.187128040337372</v>
      </c>
      <c r="M144" s="17" t="n">
        <f aca="false">IF(AND(ISNUMBER(L144),E144&gt;=Inputs!$C$8,OR(Inputs!$C$9="All",F144=Inputs!$C$9),VALUE(LEFT(C144,4))&gt;=Inputs!$C$10,VALUE(LEFT(C144,4))&lt;=Inputs!$C$11),1,0)</f>
        <v>1</v>
      </c>
      <c r="N144" s="16" t="n">
        <f aca="false">IF(M144=1,L144,"")</f>
        <v>0.187128040337372</v>
      </c>
      <c r="O144" s="15" t="n">
        <v>-0.0529718059094119</v>
      </c>
      <c r="P144" s="15" t="n">
        <v>-0.0396249601412658</v>
      </c>
      <c r="Q144" s="18" t="n">
        <f aca="false">IF(AND(M144=1,F144="Cash"),L144,"")</f>
        <v>0.187128040337372</v>
      </c>
      <c r="R144" s="18" t="str">
        <f aca="false">IF(AND(M144=1,F144="Mixed"),L144,"")</f>
        <v/>
      </c>
      <c r="S144" s="18" t="str">
        <f aca="false">IF(AND(M144=1,F144="Stock-heavy"),L144,"")</f>
        <v/>
      </c>
    </row>
    <row r="145" customFormat="false" ht="15" hidden="false" customHeight="false" outlineLevel="0" collapsed="false">
      <c r="B145" s="12" t="s">
        <v>234</v>
      </c>
      <c r="C145" s="12" t="s">
        <v>235</v>
      </c>
      <c r="D145" s="14" t="n">
        <v>15339.6</v>
      </c>
      <c r="E145" s="15" t="n">
        <v>0.34</v>
      </c>
      <c r="F145" s="12" t="s">
        <v>70</v>
      </c>
      <c r="G145" s="15" t="n">
        <v>0</v>
      </c>
      <c r="H145" s="12" t="n">
        <v>2</v>
      </c>
      <c r="I145" s="12" t="n">
        <v>1</v>
      </c>
      <c r="J145" s="12" t="n">
        <v>1</v>
      </c>
      <c r="K145" s="15" t="n">
        <v>0.388371857673836</v>
      </c>
      <c r="L145" s="16" t="n">
        <f aca="true">IF(OR(Returns!$C145=0,COUNT(OFFSET(Returns!BM145,0,0,1,Inputs!$C$6))&lt;Inputs!$C$6),"n/a",EXP(SUMPRODUCT(LN(1+OFFSET(Returns!D145,0,0,1,Inputs!$C$6))))-IF(Inputs!$C$7=1,EXP(SUMPRODUCT(LN(1+OFFSET(Returns!BM145,0,0,1,Inputs!$C$6)))),EXP(SUMPRODUCT(LN(1+OFFSET(Returns!DV145,0,0,1,Inputs!$C$6))))))</f>
        <v>-0.0317480422973433</v>
      </c>
      <c r="M145" s="17" t="n">
        <f aca="false">IF(AND(ISNUMBER(L145),E145&gt;=Inputs!$C$8,OR(Inputs!$C$9="All",F145=Inputs!$C$9),VALUE(LEFT(C145,4))&gt;=Inputs!$C$10,VALUE(LEFT(C145,4))&lt;=Inputs!$C$11),1,0)</f>
        <v>1</v>
      </c>
      <c r="N145" s="16" t="n">
        <f aca="false">IF(M145=1,L145,"")</f>
        <v>-0.0317480422973433</v>
      </c>
      <c r="O145" s="15" t="n">
        <v>0.034647219863033</v>
      </c>
      <c r="P145" s="15" t="n">
        <v>0.0400477463544778</v>
      </c>
      <c r="Q145" s="18" t="n">
        <f aca="false">IF(AND(M145=1,F145="Cash"),L145,"")</f>
        <v>-0.0317480422973433</v>
      </c>
      <c r="R145" s="18" t="str">
        <f aca="false">IF(AND(M145=1,F145="Mixed"),L145,"")</f>
        <v/>
      </c>
      <c r="S145" s="18" t="str">
        <f aca="false">IF(AND(M145=1,F145="Stock-heavy"),L145,"")</f>
        <v/>
      </c>
    </row>
    <row r="146" customFormat="false" ht="15" hidden="false" customHeight="false" outlineLevel="0" collapsed="false">
      <c r="B146" s="12" t="s">
        <v>236</v>
      </c>
      <c r="C146" s="12" t="s">
        <v>235</v>
      </c>
      <c r="D146" s="14" t="n">
        <v>1489.1</v>
      </c>
      <c r="E146" s="15" t="n">
        <v>0.228</v>
      </c>
      <c r="F146" s="12" t="s">
        <v>70</v>
      </c>
      <c r="G146" s="15" t="n">
        <v>0</v>
      </c>
      <c r="H146" s="12" t="n">
        <v>3</v>
      </c>
      <c r="I146" s="12" t="n">
        <v>0</v>
      </c>
      <c r="J146" s="12" t="n">
        <v>0</v>
      </c>
      <c r="K146" s="15" t="n">
        <v>-0.230155810793816</v>
      </c>
      <c r="L146" s="16" t="n">
        <f aca="true">IF(OR(Returns!$C146=0,COUNT(OFFSET(Returns!BM146,0,0,1,Inputs!$C$6))&lt;Inputs!$C$6),"n/a",EXP(SUMPRODUCT(LN(1+OFFSET(Returns!D146,0,0,1,Inputs!$C$6))))-IF(Inputs!$C$7=1,EXP(SUMPRODUCT(LN(1+OFFSET(Returns!BM146,0,0,1,Inputs!$C$6)))),EXP(SUMPRODUCT(LN(1+OFFSET(Returns!DV146,0,0,1,Inputs!$C$6))))))</f>
        <v>-0.597138875077621</v>
      </c>
      <c r="M146" s="17" t="n">
        <f aca="false">IF(AND(ISNUMBER(L146),E146&gt;=Inputs!$C$8,OR(Inputs!$C$9="All",F146=Inputs!$C$9),VALUE(LEFT(C146,4))&gt;=Inputs!$C$10,VALUE(LEFT(C146,4))&lt;=Inputs!$C$11),1,0)</f>
        <v>1</v>
      </c>
      <c r="N146" s="16" t="n">
        <f aca="false">IF(M146=1,L146,"")</f>
        <v>-0.597138875077621</v>
      </c>
      <c r="O146" s="15" t="n">
        <v>-0.0283600610504319</v>
      </c>
      <c r="P146" s="15" t="n">
        <v>-0.00364013276860505</v>
      </c>
      <c r="Q146" s="18" t="n">
        <f aca="false">IF(AND(M146=1,F146="Cash"),L146,"")</f>
        <v>-0.597138875077621</v>
      </c>
      <c r="R146" s="18" t="str">
        <f aca="false">IF(AND(M146=1,F146="Mixed"),L146,"")</f>
        <v/>
      </c>
      <c r="S146" s="18" t="str">
        <f aca="false">IF(AND(M146=1,F146="Stock-heavy"),L146,"")</f>
        <v/>
      </c>
    </row>
    <row r="147" customFormat="false" ht="15" hidden="false" customHeight="false" outlineLevel="0" collapsed="false">
      <c r="B147" s="12" t="s">
        <v>237</v>
      </c>
      <c r="C147" s="12" t="s">
        <v>235</v>
      </c>
      <c r="D147" s="14" t="n">
        <v>223.5</v>
      </c>
      <c r="E147" s="15" t="n">
        <v>0.1137</v>
      </c>
      <c r="F147" s="12" t="s">
        <v>70</v>
      </c>
      <c r="G147" s="15" t="n">
        <v>0</v>
      </c>
      <c r="H147" s="12" t="n">
        <v>2</v>
      </c>
      <c r="I147" s="12" t="n">
        <v>0</v>
      </c>
      <c r="J147" s="12" t="n">
        <v>0</v>
      </c>
      <c r="K147" s="15" t="n">
        <v>-0.31894078475334</v>
      </c>
      <c r="L147" s="16" t="n">
        <f aca="true">IF(OR(Returns!$C147=0,COUNT(OFFSET(Returns!BM147,0,0,1,Inputs!$C$6))&lt;Inputs!$C$6),"n/a",EXP(SUMPRODUCT(LN(1+OFFSET(Returns!D147,0,0,1,Inputs!$C$6))))-IF(Inputs!$C$7=1,EXP(SUMPRODUCT(LN(1+OFFSET(Returns!BM147,0,0,1,Inputs!$C$6)))),EXP(SUMPRODUCT(LN(1+OFFSET(Returns!DV147,0,0,1,Inputs!$C$6))))))</f>
        <v>-0.726864553869676</v>
      </c>
      <c r="M147" s="17" t="n">
        <f aca="false">IF(AND(ISNUMBER(L147),E147&gt;=Inputs!$C$8,OR(Inputs!$C$9="All",F147=Inputs!$C$9),VALUE(LEFT(C147,4))&gt;=Inputs!$C$10,VALUE(LEFT(C147,4))&lt;=Inputs!$C$11),1,0)</f>
        <v>1</v>
      </c>
      <c r="N147" s="16" t="n">
        <f aca="false">IF(M147=1,L147,"")</f>
        <v>-0.726864553869676</v>
      </c>
      <c r="O147" s="15" t="n">
        <v>0.409636939486653</v>
      </c>
      <c r="P147" s="15" t="n">
        <v>0.360264584958177</v>
      </c>
      <c r="Q147" s="18" t="n">
        <f aca="false">IF(AND(M147=1,F147="Cash"),L147,"")</f>
        <v>-0.726864553869676</v>
      </c>
      <c r="R147" s="18" t="str">
        <f aca="false">IF(AND(M147=1,F147="Mixed"),L147,"")</f>
        <v/>
      </c>
      <c r="S147" s="18" t="str">
        <f aca="false">IF(AND(M147=1,F147="Stock-heavy"),L147,"")</f>
        <v/>
      </c>
    </row>
    <row r="148" customFormat="false" ht="15" hidden="false" customHeight="false" outlineLevel="0" collapsed="false">
      <c r="B148" s="12" t="s">
        <v>238</v>
      </c>
      <c r="C148" s="12" t="s">
        <v>235</v>
      </c>
      <c r="D148" s="14" t="n">
        <v>4634</v>
      </c>
      <c r="E148" s="15" t="n">
        <v>0.1155</v>
      </c>
      <c r="F148" s="12" t="s">
        <v>70</v>
      </c>
      <c r="G148" s="15" t="n">
        <v>0</v>
      </c>
      <c r="H148" s="12" t="n">
        <v>1</v>
      </c>
      <c r="I148" s="12" t="n">
        <v>1</v>
      </c>
      <c r="J148" s="12" t="n">
        <v>0</v>
      </c>
      <c r="K148" s="15" t="n">
        <v>0.422664237420881</v>
      </c>
      <c r="L148" s="16" t="n">
        <f aca="true">IF(OR(Returns!$C148=0,COUNT(OFFSET(Returns!BM148,0,0,1,Inputs!$C$6))&lt;Inputs!$C$6),"n/a",EXP(SUMPRODUCT(LN(1+OFFSET(Returns!D148,0,0,1,Inputs!$C$6))))-IF(Inputs!$C$7=1,EXP(SUMPRODUCT(LN(1+OFFSET(Returns!BM148,0,0,1,Inputs!$C$6)))),EXP(SUMPRODUCT(LN(1+OFFSET(Returns!DV148,0,0,1,Inputs!$C$6))))))</f>
        <v>-0.540204519237276</v>
      </c>
      <c r="M148" s="17" t="n">
        <f aca="false">IF(AND(ISNUMBER(L148),E148&gt;=Inputs!$C$8,OR(Inputs!$C$9="All",F148=Inputs!$C$9),VALUE(LEFT(C148,4))&gt;=Inputs!$C$10,VALUE(LEFT(C148,4))&lt;=Inputs!$C$11),1,0)</f>
        <v>1</v>
      </c>
      <c r="N148" s="16" t="n">
        <f aca="false">IF(M148=1,L148,"")</f>
        <v>-0.540204519237276</v>
      </c>
      <c r="O148" s="15" t="n">
        <v>0.00387544965045827</v>
      </c>
      <c r="P148" s="15" t="n">
        <v>0.0308720893749088</v>
      </c>
      <c r="Q148" s="18" t="n">
        <f aca="false">IF(AND(M148=1,F148="Cash"),L148,"")</f>
        <v>-0.540204519237276</v>
      </c>
      <c r="R148" s="18" t="str">
        <f aca="false">IF(AND(M148=1,F148="Mixed"),L148,"")</f>
        <v/>
      </c>
      <c r="S148" s="18" t="str">
        <f aca="false">IF(AND(M148=1,F148="Stock-heavy"),L148,"")</f>
        <v/>
      </c>
    </row>
    <row r="149" customFormat="false" ht="15" hidden="false" customHeight="false" outlineLevel="0" collapsed="false">
      <c r="B149" s="12" t="s">
        <v>239</v>
      </c>
      <c r="C149" s="12" t="s">
        <v>235</v>
      </c>
      <c r="D149" s="14" t="n">
        <v>190</v>
      </c>
      <c r="E149" s="15" t="n">
        <v>0.1501</v>
      </c>
      <c r="F149" s="12" t="s">
        <v>83</v>
      </c>
      <c r="G149" s="15" t="n">
        <v>0.404253751375022</v>
      </c>
      <c r="H149" s="12" t="n">
        <v>1</v>
      </c>
      <c r="I149" s="12" t="n">
        <v>0</v>
      </c>
      <c r="J149" s="12" t="n">
        <v>0</v>
      </c>
      <c r="K149" s="15" t="n">
        <v>1.31680226273615</v>
      </c>
      <c r="L149" s="16" t="n">
        <f aca="true">IF(OR(Returns!$C149=0,COUNT(OFFSET(Returns!BM149,0,0,1,Inputs!$C$6))&lt;Inputs!$C$6),"n/a",EXP(SUMPRODUCT(LN(1+OFFSET(Returns!D149,0,0,1,Inputs!$C$6))))-IF(Inputs!$C$7=1,EXP(SUMPRODUCT(LN(1+OFFSET(Returns!BM149,0,0,1,Inputs!$C$6)))),EXP(SUMPRODUCT(LN(1+OFFSET(Returns!DV149,0,0,1,Inputs!$C$6))))))</f>
        <v>-0.958965456688032</v>
      </c>
      <c r="M149" s="17" t="n">
        <f aca="false">IF(AND(ISNUMBER(L149),E149&gt;=Inputs!$C$8,OR(Inputs!$C$9="All",F149=Inputs!$C$9),VALUE(LEFT(C149,4))&gt;=Inputs!$C$10,VALUE(LEFT(C149,4))&lt;=Inputs!$C$11),1,0)</f>
        <v>1</v>
      </c>
      <c r="N149" s="16" t="n">
        <f aca="false">IF(M149=1,L149,"")</f>
        <v>-0.958965456688032</v>
      </c>
      <c r="O149" s="15" t="n">
        <v>-0.0613807517328388</v>
      </c>
      <c r="P149" s="15" t="n">
        <v>0.0664156155583072</v>
      </c>
      <c r="Q149" s="18" t="str">
        <f aca="false">IF(AND(M149=1,F149="Cash"),L149,"")</f>
        <v/>
      </c>
      <c r="R149" s="18" t="n">
        <f aca="false">IF(AND(M149=1,F149="Mixed"),L149,"")</f>
        <v>-0.958965456688032</v>
      </c>
      <c r="S149" s="18" t="str">
        <f aca="false">IF(AND(M149=1,F149="Stock-heavy"),L149,"")</f>
        <v/>
      </c>
    </row>
    <row r="150" customFormat="false" ht="15" hidden="false" customHeight="false" outlineLevel="0" collapsed="false">
      <c r="B150" s="12" t="s">
        <v>240</v>
      </c>
      <c r="C150" s="12" t="s">
        <v>235</v>
      </c>
      <c r="D150" s="14" t="n">
        <v>456</v>
      </c>
      <c r="E150" s="15" t="n">
        <v>0.2152</v>
      </c>
      <c r="F150" s="12" t="s">
        <v>83</v>
      </c>
      <c r="G150" s="15" t="n">
        <v>0.155943444019712</v>
      </c>
      <c r="H150" s="12" t="n">
        <v>3</v>
      </c>
      <c r="I150" s="12" t="n">
        <v>0</v>
      </c>
      <c r="J150" s="12" t="n">
        <v>0</v>
      </c>
      <c r="K150" s="15" t="n">
        <v>0.325696859788209</v>
      </c>
      <c r="L150" s="16" t="n">
        <f aca="true">IF(OR(Returns!$C150=0,COUNT(OFFSET(Returns!BM150,0,0,1,Inputs!$C$6))&lt;Inputs!$C$6),"n/a",EXP(SUMPRODUCT(LN(1+OFFSET(Returns!D150,0,0,1,Inputs!$C$6))))-IF(Inputs!$C$7=1,EXP(SUMPRODUCT(LN(1+OFFSET(Returns!BM150,0,0,1,Inputs!$C$6)))),EXP(SUMPRODUCT(LN(1+OFFSET(Returns!DV150,0,0,1,Inputs!$C$6))))))</f>
        <v>0.713414614054343</v>
      </c>
      <c r="M150" s="17" t="n">
        <f aca="false">IF(AND(ISNUMBER(L150),E150&gt;=Inputs!$C$8,OR(Inputs!$C$9="All",F150=Inputs!$C$9),VALUE(LEFT(C150,4))&gt;=Inputs!$C$10,VALUE(LEFT(C150,4))&lt;=Inputs!$C$11),1,0)</f>
        <v>1</v>
      </c>
      <c r="N150" s="16" t="n">
        <f aca="false">IF(M150=1,L150,"")</f>
        <v>0.713414614054343</v>
      </c>
      <c r="O150" s="15" t="n">
        <v>0.0218496727635659</v>
      </c>
      <c r="P150" s="15" t="n">
        <v>0.0153786967912637</v>
      </c>
      <c r="Q150" s="18" t="str">
        <f aca="false">IF(AND(M150=1,F150="Cash"),L150,"")</f>
        <v/>
      </c>
      <c r="R150" s="18" t="n">
        <f aca="false">IF(AND(M150=1,F150="Mixed"),L150,"")</f>
        <v>0.713414614054343</v>
      </c>
      <c r="S150" s="18" t="str">
        <f aca="false">IF(AND(M150=1,F150="Stock-heavy"),L150,"")</f>
        <v/>
      </c>
    </row>
    <row r="151" customFormat="false" ht="15" hidden="false" customHeight="false" outlineLevel="0" collapsed="false">
      <c r="B151" s="12" t="s">
        <v>241</v>
      </c>
      <c r="C151" s="12" t="s">
        <v>235</v>
      </c>
      <c r="D151" s="14" t="n">
        <v>179.4</v>
      </c>
      <c r="E151" s="15" t="n">
        <v>0.2004</v>
      </c>
      <c r="F151" s="12" t="s">
        <v>70</v>
      </c>
      <c r="G151" s="15" t="n">
        <v>0</v>
      </c>
      <c r="H151" s="12" t="n">
        <v>3</v>
      </c>
      <c r="I151" s="12" t="n">
        <v>0</v>
      </c>
      <c r="J151" s="12" t="n">
        <v>0</v>
      </c>
      <c r="K151" s="15" t="n">
        <v>0.251682835282638</v>
      </c>
      <c r="L151" s="16" t="n">
        <f aca="true">IF(OR(Returns!$C151=0,COUNT(OFFSET(Returns!BM151,0,0,1,Inputs!$C$6))&lt;Inputs!$C$6),"n/a",EXP(SUMPRODUCT(LN(1+OFFSET(Returns!D151,0,0,1,Inputs!$C$6))))-IF(Inputs!$C$7=1,EXP(SUMPRODUCT(LN(1+OFFSET(Returns!BM151,0,0,1,Inputs!$C$6)))),EXP(SUMPRODUCT(LN(1+OFFSET(Returns!DV151,0,0,1,Inputs!$C$6))))))</f>
        <v>0.0188014675288888</v>
      </c>
      <c r="M151" s="17" t="n">
        <f aca="false">IF(AND(ISNUMBER(L151),E151&gt;=Inputs!$C$8,OR(Inputs!$C$9="All",F151=Inputs!$C$9),VALUE(LEFT(C151,4))&gt;=Inputs!$C$10,VALUE(LEFT(C151,4))&lt;=Inputs!$C$11),1,0)</f>
        <v>1</v>
      </c>
      <c r="N151" s="16" t="n">
        <f aca="false">IF(M151=1,L151,"")</f>
        <v>0.0188014675288888</v>
      </c>
      <c r="O151" s="15" t="n">
        <v>0.172248437076661</v>
      </c>
      <c r="P151" s="15" t="n">
        <v>0.370462795505678</v>
      </c>
      <c r="Q151" s="18" t="n">
        <f aca="false">IF(AND(M151=1,F151="Cash"),L151,"")</f>
        <v>0.0188014675288888</v>
      </c>
      <c r="R151" s="18" t="str">
        <f aca="false">IF(AND(M151=1,F151="Mixed"),L151,"")</f>
        <v/>
      </c>
      <c r="S151" s="18" t="str">
        <f aca="false">IF(AND(M151=1,F151="Stock-heavy"),L151,"")</f>
        <v/>
      </c>
    </row>
    <row r="152" customFormat="false" ht="15" hidden="false" customHeight="false" outlineLevel="0" collapsed="false">
      <c r="B152" s="12" t="s">
        <v>242</v>
      </c>
      <c r="C152" s="12" t="s">
        <v>243</v>
      </c>
      <c r="D152" s="14" t="n">
        <v>694.9</v>
      </c>
      <c r="E152" s="15" t="n">
        <v>0.2321</v>
      </c>
      <c r="F152" s="12" t="s">
        <v>70</v>
      </c>
      <c r="G152" s="15" t="n">
        <v>0</v>
      </c>
      <c r="H152" s="12" t="n">
        <v>2</v>
      </c>
      <c r="I152" s="12" t="n">
        <v>0</v>
      </c>
      <c r="J152" s="12" t="n">
        <v>0</v>
      </c>
      <c r="K152" s="15" t="n">
        <v>-0.123114617274742</v>
      </c>
      <c r="L152" s="16" t="n">
        <f aca="true">IF(OR(Returns!$C152=0,COUNT(OFFSET(Returns!BM152,0,0,1,Inputs!$C$6))&lt;Inputs!$C$6),"n/a",EXP(SUMPRODUCT(LN(1+OFFSET(Returns!D152,0,0,1,Inputs!$C$6))))-IF(Inputs!$C$7=1,EXP(SUMPRODUCT(LN(1+OFFSET(Returns!BM152,0,0,1,Inputs!$C$6)))),EXP(SUMPRODUCT(LN(1+OFFSET(Returns!DV152,0,0,1,Inputs!$C$6))))))</f>
        <v>0.0947805125290591</v>
      </c>
      <c r="M152" s="17" t="n">
        <f aca="false">IF(AND(ISNUMBER(L152),E152&gt;=Inputs!$C$8,OR(Inputs!$C$9="All",F152=Inputs!$C$9),VALUE(LEFT(C152,4))&gt;=Inputs!$C$10,VALUE(LEFT(C152,4))&lt;=Inputs!$C$11),1,0)</f>
        <v>1</v>
      </c>
      <c r="N152" s="16" t="n">
        <f aca="false">IF(M152=1,L152,"")</f>
        <v>0.0947805125290591</v>
      </c>
      <c r="O152" s="15" t="n">
        <v>0.00630529948503539</v>
      </c>
      <c r="P152" s="15" t="n">
        <v>0.042942438463663</v>
      </c>
      <c r="Q152" s="18" t="n">
        <f aca="false">IF(AND(M152=1,F152="Cash"),L152,"")</f>
        <v>0.0947805125290591</v>
      </c>
      <c r="R152" s="18" t="str">
        <f aca="false">IF(AND(M152=1,F152="Mixed"),L152,"")</f>
        <v/>
      </c>
      <c r="S152" s="18" t="str">
        <f aca="false">IF(AND(M152=1,F152="Stock-heavy"),L152,"")</f>
        <v/>
      </c>
    </row>
    <row r="153" customFormat="false" ht="15" hidden="false" customHeight="false" outlineLevel="0" collapsed="false">
      <c r="B153" s="12" t="s">
        <v>244</v>
      </c>
      <c r="C153" s="12" t="s">
        <v>243</v>
      </c>
      <c r="D153" s="14" t="n">
        <v>1628</v>
      </c>
      <c r="E153" s="15" t="n">
        <v>0.1452</v>
      </c>
      <c r="F153" s="12" t="s">
        <v>70</v>
      </c>
      <c r="G153" s="15" t="n">
        <v>0</v>
      </c>
      <c r="H153" s="12" t="n">
        <v>1</v>
      </c>
      <c r="I153" s="12" t="n">
        <v>0</v>
      </c>
      <c r="J153" s="12" t="n">
        <v>0</v>
      </c>
      <c r="K153" s="15" t="n">
        <v>0.0971389726204186</v>
      </c>
      <c r="L153" s="16" t="n">
        <f aca="true">IF(OR(Returns!$C153=0,COUNT(OFFSET(Returns!BM153,0,0,1,Inputs!$C$6))&lt;Inputs!$C$6),"n/a",EXP(SUMPRODUCT(LN(1+OFFSET(Returns!D153,0,0,1,Inputs!$C$6))))-IF(Inputs!$C$7=1,EXP(SUMPRODUCT(LN(1+OFFSET(Returns!BM153,0,0,1,Inputs!$C$6)))),EXP(SUMPRODUCT(LN(1+OFFSET(Returns!DV153,0,0,1,Inputs!$C$6))))))</f>
        <v>-0.210107030785127</v>
      </c>
      <c r="M153" s="17" t="n">
        <f aca="false">IF(AND(ISNUMBER(L153),E153&gt;=Inputs!$C$8,OR(Inputs!$C$9="All",F153=Inputs!$C$9),VALUE(LEFT(C153,4))&gt;=Inputs!$C$10,VALUE(LEFT(C153,4))&lt;=Inputs!$C$11),1,0)</f>
        <v>1</v>
      </c>
      <c r="N153" s="16" t="n">
        <f aca="false">IF(M153=1,L153,"")</f>
        <v>-0.210107030785127</v>
      </c>
      <c r="O153" s="15" t="s">
        <v>73</v>
      </c>
      <c r="P153" s="15" t="s">
        <v>73</v>
      </c>
      <c r="Q153" s="18" t="n">
        <f aca="false">IF(AND(M153=1,F153="Cash"),L153,"")</f>
        <v>-0.210107030785127</v>
      </c>
      <c r="R153" s="18" t="str">
        <f aca="false">IF(AND(M153=1,F153="Mixed"),L153,"")</f>
        <v/>
      </c>
      <c r="S153" s="18" t="str">
        <f aca="false">IF(AND(M153=1,F153="Stock-heavy"),L153,"")</f>
        <v/>
      </c>
    </row>
    <row r="154" customFormat="false" ht="15" hidden="false" customHeight="false" outlineLevel="0" collapsed="false">
      <c r="B154" s="12" t="s">
        <v>245</v>
      </c>
      <c r="C154" s="12" t="s">
        <v>243</v>
      </c>
      <c r="D154" s="14" t="n">
        <v>382.9</v>
      </c>
      <c r="E154" s="15" t="n">
        <v>0.2531</v>
      </c>
      <c r="F154" s="12" t="s">
        <v>70</v>
      </c>
      <c r="G154" s="15" t="n">
        <v>0</v>
      </c>
      <c r="H154" s="12" t="n">
        <v>1</v>
      </c>
      <c r="I154" s="12" t="n">
        <v>0</v>
      </c>
      <c r="J154" s="12" t="n">
        <v>0</v>
      </c>
      <c r="K154" s="15" t="n">
        <v>-0.302064412162792</v>
      </c>
      <c r="L154" s="16" t="n">
        <f aca="true">IF(OR(Returns!$C154=0,COUNT(OFFSET(Returns!BM154,0,0,1,Inputs!$C$6))&lt;Inputs!$C$6),"n/a",EXP(SUMPRODUCT(LN(1+OFFSET(Returns!D154,0,0,1,Inputs!$C$6))))-IF(Inputs!$C$7=1,EXP(SUMPRODUCT(LN(1+OFFSET(Returns!BM154,0,0,1,Inputs!$C$6)))),EXP(SUMPRODUCT(LN(1+OFFSET(Returns!DV154,0,0,1,Inputs!$C$6))))))</f>
        <v>-0.561894388692399</v>
      </c>
      <c r="M154" s="17" t="n">
        <f aca="false">IF(AND(ISNUMBER(L154),E154&gt;=Inputs!$C$8,OR(Inputs!$C$9="All",F154=Inputs!$C$9),VALUE(LEFT(C154,4))&gt;=Inputs!$C$10,VALUE(LEFT(C154,4))&lt;=Inputs!$C$11),1,0)</f>
        <v>1</v>
      </c>
      <c r="N154" s="16" t="n">
        <f aca="false">IF(M154=1,L154,"")</f>
        <v>-0.561894388692399</v>
      </c>
      <c r="O154" s="15" t="n">
        <v>-0.00550502233314421</v>
      </c>
      <c r="P154" s="15" t="n">
        <v>-0.0561325784869628</v>
      </c>
      <c r="Q154" s="18" t="n">
        <f aca="false">IF(AND(M154=1,F154="Cash"),L154,"")</f>
        <v>-0.561894388692399</v>
      </c>
      <c r="R154" s="18" t="str">
        <f aca="false">IF(AND(M154=1,F154="Mixed"),L154,"")</f>
        <v/>
      </c>
      <c r="S154" s="18" t="str">
        <f aca="false">IF(AND(M154=1,F154="Stock-heavy"),L154,"")</f>
        <v/>
      </c>
    </row>
    <row r="155" customFormat="false" ht="15" hidden="false" customHeight="false" outlineLevel="0" collapsed="false">
      <c r="B155" s="12" t="s">
        <v>246</v>
      </c>
      <c r="C155" s="12" t="s">
        <v>243</v>
      </c>
      <c r="D155" s="14" t="n">
        <v>3283</v>
      </c>
      <c r="E155" s="15" t="n">
        <v>0.1251</v>
      </c>
      <c r="F155" s="12" t="s">
        <v>70</v>
      </c>
      <c r="G155" s="15" t="s">
        <v>73</v>
      </c>
      <c r="H155" s="12" t="n">
        <v>4</v>
      </c>
      <c r="I155" s="12" t="n">
        <v>0</v>
      </c>
      <c r="J155" s="12" t="n">
        <v>0</v>
      </c>
      <c r="K155" s="15" t="n">
        <v>-0.0135472109595365</v>
      </c>
      <c r="L155" s="16" t="n">
        <f aca="true">IF(OR(Returns!$C155=0,COUNT(OFFSET(Returns!BM155,0,0,1,Inputs!$C$6))&lt;Inputs!$C$6),"n/a",EXP(SUMPRODUCT(LN(1+OFFSET(Returns!D155,0,0,1,Inputs!$C$6))))-IF(Inputs!$C$7=1,EXP(SUMPRODUCT(LN(1+OFFSET(Returns!BM155,0,0,1,Inputs!$C$6)))),EXP(SUMPRODUCT(LN(1+OFFSET(Returns!DV155,0,0,1,Inputs!$C$6))))))</f>
        <v>-0.576943049875514</v>
      </c>
      <c r="M155" s="17" t="n">
        <f aca="false">IF(AND(ISNUMBER(L155),E155&gt;=Inputs!$C$8,OR(Inputs!$C$9="All",F155=Inputs!$C$9),VALUE(LEFT(C155,4))&gt;=Inputs!$C$10,VALUE(LEFT(C155,4))&lt;=Inputs!$C$11),1,0)</f>
        <v>1</v>
      </c>
      <c r="N155" s="16" t="n">
        <f aca="false">IF(M155=1,L155,"")</f>
        <v>-0.576943049875514</v>
      </c>
      <c r="O155" s="15" t="n">
        <v>-0.0276834313418228</v>
      </c>
      <c r="P155" s="15" t="n">
        <v>-0.211471237314816</v>
      </c>
      <c r="Q155" s="18" t="n">
        <f aca="false">IF(AND(M155=1,F155="Cash"),L155,"")</f>
        <v>-0.576943049875514</v>
      </c>
      <c r="R155" s="18" t="str">
        <f aca="false">IF(AND(M155=1,F155="Mixed"),L155,"")</f>
        <v/>
      </c>
      <c r="S155" s="18" t="str">
        <f aca="false">IF(AND(M155=1,F155="Stock-heavy"),L155,"")</f>
        <v/>
      </c>
    </row>
    <row r="156" customFormat="false" ht="15" hidden="false" customHeight="false" outlineLevel="0" collapsed="false">
      <c r="B156" s="12" t="s">
        <v>247</v>
      </c>
      <c r="C156" s="12" t="s">
        <v>248</v>
      </c>
      <c r="D156" s="14" t="n">
        <v>216.4</v>
      </c>
      <c r="E156" s="15" t="n">
        <v>0.1321</v>
      </c>
      <c r="F156" s="12" t="s">
        <v>70</v>
      </c>
      <c r="G156" s="15" t="n">
        <v>0</v>
      </c>
      <c r="H156" s="12" t="n">
        <v>1</v>
      </c>
      <c r="I156" s="12" t="n">
        <v>0</v>
      </c>
      <c r="J156" s="12" t="n">
        <v>0</v>
      </c>
      <c r="K156" s="15" t="n">
        <v>-0.070470310238405</v>
      </c>
      <c r="L156" s="16" t="n">
        <f aca="true">IF(OR(Returns!$C156=0,COUNT(OFFSET(Returns!BM156,0,0,1,Inputs!$C$6))&lt;Inputs!$C$6),"n/a",EXP(SUMPRODUCT(LN(1+OFFSET(Returns!D156,0,0,1,Inputs!$C$6))))-IF(Inputs!$C$7=1,EXP(SUMPRODUCT(LN(1+OFFSET(Returns!BM156,0,0,1,Inputs!$C$6)))),EXP(SUMPRODUCT(LN(1+OFFSET(Returns!DV156,0,0,1,Inputs!$C$6))))))</f>
        <v>0.756092726460075</v>
      </c>
      <c r="M156" s="17" t="n">
        <f aca="false">IF(AND(ISNUMBER(L156),E156&gt;=Inputs!$C$8,OR(Inputs!$C$9="All",F156=Inputs!$C$9),VALUE(LEFT(C156,4))&gt;=Inputs!$C$10,VALUE(LEFT(C156,4))&lt;=Inputs!$C$11),1,0)</f>
        <v>1</v>
      </c>
      <c r="N156" s="16" t="n">
        <f aca="false">IF(M156=1,L156,"")</f>
        <v>0.756092726460075</v>
      </c>
      <c r="O156" s="15" t="n">
        <v>0.0264285611930018</v>
      </c>
      <c r="P156" s="15" t="n">
        <v>-0.0161750934068048</v>
      </c>
      <c r="Q156" s="18" t="n">
        <f aca="false">IF(AND(M156=1,F156="Cash"),L156,"")</f>
        <v>0.756092726460075</v>
      </c>
      <c r="R156" s="18" t="str">
        <f aca="false">IF(AND(M156=1,F156="Mixed"),L156,"")</f>
        <v/>
      </c>
      <c r="S156" s="18" t="str">
        <f aca="false">IF(AND(M156=1,F156="Stock-heavy"),L156,"")</f>
        <v/>
      </c>
    </row>
    <row r="157" customFormat="false" ht="15" hidden="false" customHeight="false" outlineLevel="0" collapsed="false">
      <c r="B157" s="12" t="s">
        <v>249</v>
      </c>
      <c r="C157" s="12" t="s">
        <v>250</v>
      </c>
      <c r="D157" s="14" t="n">
        <v>491.1</v>
      </c>
      <c r="E157" s="15" t="n">
        <v>0.2606</v>
      </c>
      <c r="F157" s="12" t="s">
        <v>70</v>
      </c>
      <c r="G157" s="15" t="n">
        <v>0</v>
      </c>
      <c r="H157" s="12" t="n">
        <v>1</v>
      </c>
      <c r="I157" s="12" t="n">
        <v>0</v>
      </c>
      <c r="J157" s="12" t="n">
        <v>0</v>
      </c>
      <c r="K157" s="15" t="n">
        <v>0.244263475139801</v>
      </c>
      <c r="L157" s="16" t="n">
        <f aca="true">IF(OR(Returns!$C157=0,COUNT(OFFSET(Returns!BM157,0,0,1,Inputs!$C$6))&lt;Inputs!$C$6),"n/a",EXP(SUMPRODUCT(LN(1+OFFSET(Returns!D157,0,0,1,Inputs!$C$6))))-IF(Inputs!$C$7=1,EXP(SUMPRODUCT(LN(1+OFFSET(Returns!BM157,0,0,1,Inputs!$C$6)))),EXP(SUMPRODUCT(LN(1+OFFSET(Returns!DV157,0,0,1,Inputs!$C$6))))))</f>
        <v>0.102988033430019</v>
      </c>
      <c r="M157" s="17" t="n">
        <f aca="false">IF(AND(ISNUMBER(L157),E157&gt;=Inputs!$C$8,OR(Inputs!$C$9="All",F157=Inputs!$C$9),VALUE(LEFT(C157,4))&gt;=Inputs!$C$10,VALUE(LEFT(C157,4))&lt;=Inputs!$C$11),1,0)</f>
        <v>1</v>
      </c>
      <c r="N157" s="16" t="n">
        <f aca="false">IF(M157=1,L157,"")</f>
        <v>0.102988033430019</v>
      </c>
      <c r="O157" s="15" t="n">
        <v>0.290675776622599</v>
      </c>
      <c r="P157" s="15" t="n">
        <v>0.349953463790153</v>
      </c>
      <c r="Q157" s="18" t="n">
        <f aca="false">IF(AND(M157=1,F157="Cash"),L157,"")</f>
        <v>0.102988033430019</v>
      </c>
      <c r="R157" s="18" t="str">
        <f aca="false">IF(AND(M157=1,F157="Mixed"),L157,"")</f>
        <v/>
      </c>
      <c r="S157" s="18" t="str">
        <f aca="false">IF(AND(M157=1,F157="Stock-heavy"),L157,"")</f>
        <v/>
      </c>
    </row>
    <row r="158" customFormat="false" ht="15" hidden="false" customHeight="false" outlineLevel="0" collapsed="false">
      <c r="B158" s="12" t="s">
        <v>251</v>
      </c>
      <c r="C158" s="12" t="s">
        <v>250</v>
      </c>
      <c r="D158" s="14" t="n">
        <v>1802.3</v>
      </c>
      <c r="E158" s="15" t="n">
        <v>0.8786</v>
      </c>
      <c r="F158" s="12" t="s">
        <v>70</v>
      </c>
      <c r="G158" s="15" t="n">
        <v>0</v>
      </c>
      <c r="H158" s="12" t="n">
        <v>2</v>
      </c>
      <c r="I158" s="12" t="n">
        <v>0</v>
      </c>
      <c r="J158" s="12" t="n">
        <v>0</v>
      </c>
      <c r="K158" s="15" t="n">
        <v>0.173249983218858</v>
      </c>
      <c r="L158" s="16" t="n">
        <f aca="true">IF(OR(Returns!$C158=0,COUNT(OFFSET(Returns!BM158,0,0,1,Inputs!$C$6))&lt;Inputs!$C$6),"n/a",EXP(SUMPRODUCT(LN(1+OFFSET(Returns!D158,0,0,1,Inputs!$C$6))))-IF(Inputs!$C$7=1,EXP(SUMPRODUCT(LN(1+OFFSET(Returns!BM158,0,0,1,Inputs!$C$6)))),EXP(SUMPRODUCT(LN(1+OFFSET(Returns!DV158,0,0,1,Inputs!$C$6))))))</f>
        <v>-0.106568652797181</v>
      </c>
      <c r="M158" s="17" t="n">
        <f aca="false">IF(AND(ISNUMBER(L158),E158&gt;=Inputs!$C$8,OR(Inputs!$C$9="All",F158=Inputs!$C$9),VALUE(LEFT(C158,4))&gt;=Inputs!$C$10,VALUE(LEFT(C158,4))&lt;=Inputs!$C$11),1,0)</f>
        <v>1</v>
      </c>
      <c r="N158" s="16" t="n">
        <f aca="false">IF(M158=1,L158,"")</f>
        <v>-0.106568652797181</v>
      </c>
      <c r="O158" s="15" t="n">
        <v>0.204864602519228</v>
      </c>
      <c r="P158" s="15" t="n">
        <v>0.322305051001769</v>
      </c>
      <c r="Q158" s="18" t="n">
        <f aca="false">IF(AND(M158=1,F158="Cash"),L158,"")</f>
        <v>-0.106568652797181</v>
      </c>
      <c r="R158" s="18" t="str">
        <f aca="false">IF(AND(M158=1,F158="Mixed"),L158,"")</f>
        <v/>
      </c>
      <c r="S158" s="18" t="str">
        <f aca="false">IF(AND(M158=1,F158="Stock-heavy"),L158,"")</f>
        <v/>
      </c>
    </row>
    <row r="159" customFormat="false" ht="15" hidden="false" customHeight="false" outlineLevel="0" collapsed="false">
      <c r="B159" s="12" t="s">
        <v>252</v>
      </c>
      <c r="C159" s="12" t="s">
        <v>250</v>
      </c>
      <c r="D159" s="14" t="n">
        <v>196.5</v>
      </c>
      <c r="E159" s="15" t="n">
        <v>0.3048</v>
      </c>
      <c r="F159" s="12" t="s">
        <v>70</v>
      </c>
      <c r="G159" s="15" t="n">
        <v>0</v>
      </c>
      <c r="H159" s="12" t="n">
        <v>3</v>
      </c>
      <c r="I159" s="12" t="n">
        <v>0</v>
      </c>
      <c r="J159" s="12" t="n">
        <v>0</v>
      </c>
      <c r="K159" s="15" t="n">
        <v>0.0688432263247567</v>
      </c>
      <c r="L159" s="16" t="n">
        <f aca="true">IF(OR(Returns!$C159=0,COUNT(OFFSET(Returns!BM159,0,0,1,Inputs!$C$6))&lt;Inputs!$C$6),"n/a",EXP(SUMPRODUCT(LN(1+OFFSET(Returns!D159,0,0,1,Inputs!$C$6))))-IF(Inputs!$C$7=1,EXP(SUMPRODUCT(LN(1+OFFSET(Returns!BM159,0,0,1,Inputs!$C$6)))),EXP(SUMPRODUCT(LN(1+OFFSET(Returns!DV159,0,0,1,Inputs!$C$6))))))</f>
        <v>0.465718090824925</v>
      </c>
      <c r="M159" s="17" t="n">
        <f aca="false">IF(AND(ISNUMBER(L159),E159&gt;=Inputs!$C$8,OR(Inputs!$C$9="All",F159=Inputs!$C$9),VALUE(LEFT(C159,4))&gt;=Inputs!$C$10,VALUE(LEFT(C159,4))&lt;=Inputs!$C$11),1,0)</f>
        <v>1</v>
      </c>
      <c r="N159" s="16" t="n">
        <f aca="false">IF(M159=1,L159,"")</f>
        <v>0.465718090824925</v>
      </c>
      <c r="O159" s="15" t="n">
        <v>0.0607403154116293</v>
      </c>
      <c r="P159" s="15" t="n">
        <v>0.0885727160483184</v>
      </c>
      <c r="Q159" s="18" t="n">
        <f aca="false">IF(AND(M159=1,F159="Cash"),L159,"")</f>
        <v>0.465718090824925</v>
      </c>
      <c r="R159" s="18" t="str">
        <f aca="false">IF(AND(M159=1,F159="Mixed"),L159,"")</f>
        <v/>
      </c>
      <c r="S159" s="18" t="str">
        <f aca="false">IF(AND(M159=1,F159="Stock-heavy"),L159,"")</f>
        <v/>
      </c>
    </row>
    <row r="160" customFormat="false" ht="15" hidden="false" customHeight="false" outlineLevel="0" collapsed="false">
      <c r="B160" s="12" t="s">
        <v>253</v>
      </c>
      <c r="C160" s="12" t="s">
        <v>250</v>
      </c>
      <c r="D160" s="14" t="n">
        <v>809.4</v>
      </c>
      <c r="E160" s="15" t="n">
        <v>0.5244</v>
      </c>
      <c r="F160" s="12" t="s">
        <v>70</v>
      </c>
      <c r="G160" s="15" t="n">
        <v>0</v>
      </c>
      <c r="H160" s="12" t="n">
        <v>3</v>
      </c>
      <c r="I160" s="12" t="n">
        <v>0</v>
      </c>
      <c r="J160" s="12" t="n">
        <v>0</v>
      </c>
      <c r="K160" s="15" t="n">
        <v>-0.0784926850248797</v>
      </c>
      <c r="L160" s="16" t="n">
        <f aca="true">IF(OR(Returns!$C160=0,COUNT(OFFSET(Returns!BM160,0,0,1,Inputs!$C$6))&lt;Inputs!$C$6),"n/a",EXP(SUMPRODUCT(LN(1+OFFSET(Returns!D160,0,0,1,Inputs!$C$6))))-IF(Inputs!$C$7=1,EXP(SUMPRODUCT(LN(1+OFFSET(Returns!BM160,0,0,1,Inputs!$C$6)))),EXP(SUMPRODUCT(LN(1+OFFSET(Returns!DV160,0,0,1,Inputs!$C$6))))))</f>
        <v>0.929111336500896</v>
      </c>
      <c r="M160" s="17" t="n">
        <f aca="false">IF(AND(ISNUMBER(L160),E160&gt;=Inputs!$C$8,OR(Inputs!$C$9="All",F160=Inputs!$C$9),VALUE(LEFT(C160,4))&gt;=Inputs!$C$10,VALUE(LEFT(C160,4))&lt;=Inputs!$C$11),1,0)</f>
        <v>1</v>
      </c>
      <c r="N160" s="16" t="n">
        <f aca="false">IF(M160=1,L160,"")</f>
        <v>0.929111336500896</v>
      </c>
      <c r="O160" s="15" t="n">
        <v>0.0195081061793641</v>
      </c>
      <c r="P160" s="15" t="n">
        <v>0.0202357688069519</v>
      </c>
      <c r="Q160" s="18" t="n">
        <f aca="false">IF(AND(M160=1,F160="Cash"),L160,"")</f>
        <v>0.929111336500896</v>
      </c>
      <c r="R160" s="18" t="str">
        <f aca="false">IF(AND(M160=1,F160="Mixed"),L160,"")</f>
        <v/>
      </c>
      <c r="S160" s="18" t="str">
        <f aca="false">IF(AND(M160=1,F160="Stock-heavy"),L160,"")</f>
        <v/>
      </c>
    </row>
    <row r="161" customFormat="false" ht="15" hidden="false" customHeight="false" outlineLevel="0" collapsed="false">
      <c r="B161" s="12" t="s">
        <v>254</v>
      </c>
      <c r="C161" s="12" t="s">
        <v>250</v>
      </c>
      <c r="D161" s="14" t="n">
        <v>5961</v>
      </c>
      <c r="E161" s="15" t="n">
        <v>0.3729</v>
      </c>
      <c r="F161" s="12" t="s">
        <v>70</v>
      </c>
      <c r="G161" s="15" t="n">
        <v>0</v>
      </c>
      <c r="H161" s="12" t="n">
        <v>1</v>
      </c>
      <c r="I161" s="12" t="n">
        <v>0</v>
      </c>
      <c r="J161" s="12" t="n">
        <v>0</v>
      </c>
      <c r="K161" s="15" t="n">
        <v>0.779691765314517</v>
      </c>
      <c r="L161" s="16" t="n">
        <f aca="true">IF(OR(Returns!$C161=0,COUNT(OFFSET(Returns!BM161,0,0,1,Inputs!$C$6))&lt;Inputs!$C$6),"n/a",EXP(SUMPRODUCT(LN(1+OFFSET(Returns!D161,0,0,1,Inputs!$C$6))))-IF(Inputs!$C$7=1,EXP(SUMPRODUCT(LN(1+OFFSET(Returns!BM161,0,0,1,Inputs!$C$6)))),EXP(SUMPRODUCT(LN(1+OFFSET(Returns!DV161,0,0,1,Inputs!$C$6))))))</f>
        <v>1.95894084231778</v>
      </c>
      <c r="M161" s="17" t="n">
        <f aca="false">IF(AND(ISNUMBER(L161),E161&gt;=Inputs!$C$8,OR(Inputs!$C$9="All",F161=Inputs!$C$9),VALUE(LEFT(C161,4))&gt;=Inputs!$C$10,VALUE(LEFT(C161,4))&lt;=Inputs!$C$11),1,0)</f>
        <v>1</v>
      </c>
      <c r="N161" s="16" t="n">
        <f aca="false">IF(M161=1,L161,"")</f>
        <v>1.95894084231778</v>
      </c>
      <c r="O161" s="15" t="n">
        <v>0.148766673399091</v>
      </c>
      <c r="P161" s="15" t="s">
        <v>73</v>
      </c>
      <c r="Q161" s="18" t="n">
        <f aca="false">IF(AND(M161=1,F161="Cash"),L161,"")</f>
        <v>1.95894084231778</v>
      </c>
      <c r="R161" s="18" t="str">
        <f aca="false">IF(AND(M161=1,F161="Mixed"),L161,"")</f>
        <v/>
      </c>
      <c r="S161" s="18" t="str">
        <f aca="false">IF(AND(M161=1,F161="Stock-heavy"),L161,"")</f>
        <v/>
      </c>
    </row>
    <row r="162" customFormat="false" ht="15" hidden="false" customHeight="false" outlineLevel="0" collapsed="false">
      <c r="B162" s="12" t="s">
        <v>255</v>
      </c>
      <c r="C162" s="12" t="s">
        <v>256</v>
      </c>
      <c r="D162" s="14" t="n">
        <v>305.9</v>
      </c>
      <c r="E162" s="15" t="n">
        <v>0.2708</v>
      </c>
      <c r="F162" s="12" t="s">
        <v>70</v>
      </c>
      <c r="G162" s="15" t="n">
        <v>0</v>
      </c>
      <c r="H162" s="12" t="n">
        <v>2</v>
      </c>
      <c r="I162" s="12" t="n">
        <v>0</v>
      </c>
      <c r="J162" s="12" t="n">
        <v>0</v>
      </c>
      <c r="K162" s="15" t="n">
        <v>0.00149635037178886</v>
      </c>
      <c r="L162" s="16" t="n">
        <f aca="true">IF(OR(Returns!$C162=0,COUNT(OFFSET(Returns!BM162,0,0,1,Inputs!$C$6))&lt;Inputs!$C$6),"n/a",EXP(SUMPRODUCT(LN(1+OFFSET(Returns!D162,0,0,1,Inputs!$C$6))))-IF(Inputs!$C$7=1,EXP(SUMPRODUCT(LN(1+OFFSET(Returns!BM162,0,0,1,Inputs!$C$6)))),EXP(SUMPRODUCT(LN(1+OFFSET(Returns!DV162,0,0,1,Inputs!$C$6))))))</f>
        <v>-0.38284585810847</v>
      </c>
      <c r="M162" s="17" t="n">
        <f aca="false">IF(AND(ISNUMBER(L162),E162&gt;=Inputs!$C$8,OR(Inputs!$C$9="All",F162=Inputs!$C$9),VALUE(LEFT(C162,4))&gt;=Inputs!$C$10,VALUE(LEFT(C162,4))&lt;=Inputs!$C$11),1,0)</f>
        <v>1</v>
      </c>
      <c r="N162" s="16" t="n">
        <f aca="false">IF(M162=1,L162,"")</f>
        <v>-0.38284585810847</v>
      </c>
      <c r="O162" s="15" t="n">
        <v>0.0493823898146199</v>
      </c>
      <c r="P162" s="15" t="n">
        <v>0.0261059979407219</v>
      </c>
      <c r="Q162" s="18" t="n">
        <f aca="false">IF(AND(M162=1,F162="Cash"),L162,"")</f>
        <v>-0.38284585810847</v>
      </c>
      <c r="R162" s="18" t="str">
        <f aca="false">IF(AND(M162=1,F162="Mixed"),L162,"")</f>
        <v/>
      </c>
      <c r="S162" s="18" t="str">
        <f aca="false">IF(AND(M162=1,F162="Stock-heavy"),L162,"")</f>
        <v/>
      </c>
    </row>
    <row r="163" customFormat="false" ht="15" hidden="false" customHeight="false" outlineLevel="0" collapsed="false">
      <c r="B163" s="12" t="s">
        <v>257</v>
      </c>
      <c r="C163" s="12" t="s">
        <v>256</v>
      </c>
      <c r="D163" s="14" t="n">
        <v>798.5</v>
      </c>
      <c r="E163" s="15" t="n">
        <v>1.1923</v>
      </c>
      <c r="F163" s="12" t="s">
        <v>70</v>
      </c>
      <c r="G163" s="15" t="n">
        <v>0</v>
      </c>
      <c r="H163" s="12" t="n">
        <v>4</v>
      </c>
      <c r="I163" s="12" t="n">
        <v>0</v>
      </c>
      <c r="J163" s="12" t="n">
        <v>0</v>
      </c>
      <c r="K163" s="15" t="n">
        <v>-0.399250656508807</v>
      </c>
      <c r="L163" s="16" t="n">
        <f aca="true">IF(OR(Returns!$C163=0,COUNT(OFFSET(Returns!BM163,0,0,1,Inputs!$C$6))&lt;Inputs!$C$6),"n/a",EXP(SUMPRODUCT(LN(1+OFFSET(Returns!D163,0,0,1,Inputs!$C$6))))-IF(Inputs!$C$7=1,EXP(SUMPRODUCT(LN(1+OFFSET(Returns!BM163,0,0,1,Inputs!$C$6)))),EXP(SUMPRODUCT(LN(1+OFFSET(Returns!DV163,0,0,1,Inputs!$C$6))))))</f>
        <v>0.73635384133706</v>
      </c>
      <c r="M163" s="17" t="n">
        <f aca="false">IF(AND(ISNUMBER(L163),E163&gt;=Inputs!$C$8,OR(Inputs!$C$9="All",F163=Inputs!$C$9),VALUE(LEFT(C163,4))&gt;=Inputs!$C$10,VALUE(LEFT(C163,4))&lt;=Inputs!$C$11),1,0)</f>
        <v>1</v>
      </c>
      <c r="N163" s="16" t="n">
        <f aca="false">IF(M163=1,L163,"")</f>
        <v>0.73635384133706</v>
      </c>
      <c r="O163" s="15" t="n">
        <v>-0.0232001505839637</v>
      </c>
      <c r="P163" s="15" t="n">
        <v>-0.0773224335115477</v>
      </c>
      <c r="Q163" s="18" t="n">
        <f aca="false">IF(AND(M163=1,F163="Cash"),L163,"")</f>
        <v>0.73635384133706</v>
      </c>
      <c r="R163" s="18" t="str">
        <f aca="false">IF(AND(M163=1,F163="Mixed"),L163,"")</f>
        <v/>
      </c>
      <c r="S163" s="18" t="str">
        <f aca="false">IF(AND(M163=1,F163="Stock-heavy"),L163,"")</f>
        <v/>
      </c>
    </row>
    <row r="164" customFormat="false" ht="15" hidden="false" customHeight="false" outlineLevel="0" collapsed="false">
      <c r="B164" s="12" t="s">
        <v>258</v>
      </c>
      <c r="C164" s="12" t="s">
        <v>256</v>
      </c>
      <c r="D164" s="14" t="n">
        <v>146</v>
      </c>
      <c r="E164" s="15" t="n">
        <v>1.5464</v>
      </c>
      <c r="F164" s="12" t="s">
        <v>70</v>
      </c>
      <c r="G164" s="15" t="n">
        <v>0</v>
      </c>
      <c r="H164" s="12" t="n">
        <v>3</v>
      </c>
      <c r="I164" s="12" t="n">
        <v>0</v>
      </c>
      <c r="J164" s="12" t="n">
        <v>1</v>
      </c>
      <c r="K164" s="15" t="s">
        <v>73</v>
      </c>
      <c r="L164" s="16" t="str">
        <f aca="true">IF(OR(Returns!$C164=0,COUNT(OFFSET(Returns!BM164,0,0,1,Inputs!$C$6))&lt;Inputs!$C$6),"n/a",EXP(SUMPRODUCT(LN(1+OFFSET(Returns!D164,0,0,1,Inputs!$C$6))))-IF(Inputs!$C$7=1,EXP(SUMPRODUCT(LN(1+OFFSET(Returns!BM164,0,0,1,Inputs!$C$6)))),EXP(SUMPRODUCT(LN(1+OFFSET(Returns!DV164,0,0,1,Inputs!$C$6))))))</f>
        <v>n/a</v>
      </c>
      <c r="M164" s="17" t="n">
        <f aca="false">IF(AND(ISNUMBER(L164),E164&gt;=Inputs!$C$8,OR(Inputs!$C$9="All",F164=Inputs!$C$9),VALUE(LEFT(C164,4))&gt;=Inputs!$C$10,VALUE(LEFT(C164,4))&lt;=Inputs!$C$11),1,0)</f>
        <v>0</v>
      </c>
      <c r="N164" s="16" t="str">
        <f aca="false">IF(M164=1,L164,"")</f>
        <v/>
      </c>
      <c r="O164" s="15" t="n">
        <v>-0.287795677006026</v>
      </c>
      <c r="P164" s="15" t="n">
        <v>-0.0723502464938935</v>
      </c>
      <c r="Q164" s="18" t="str">
        <f aca="false">IF(AND(M164=1,F164="Cash"),L164,"")</f>
        <v/>
      </c>
      <c r="R164" s="18" t="str">
        <f aca="false">IF(AND(M164=1,F164="Mixed"),L164,"")</f>
        <v/>
      </c>
      <c r="S164" s="18" t="str">
        <f aca="false">IF(AND(M164=1,F164="Stock-heavy"),L164,"")</f>
        <v/>
      </c>
    </row>
    <row r="165" customFormat="false" ht="15" hidden="false" customHeight="false" outlineLevel="0" collapsed="false">
      <c r="B165" s="12" t="s">
        <v>259</v>
      </c>
      <c r="C165" s="12" t="s">
        <v>256</v>
      </c>
      <c r="D165" s="14" t="n">
        <v>525.6</v>
      </c>
      <c r="E165" s="15" t="n">
        <v>0.8816</v>
      </c>
      <c r="F165" s="12" t="s">
        <v>83</v>
      </c>
      <c r="G165" s="15" t="n">
        <v>0.0846657710577843</v>
      </c>
      <c r="H165" s="12" t="n">
        <v>1</v>
      </c>
      <c r="I165" s="12" t="n">
        <v>0</v>
      </c>
      <c r="J165" s="12" t="n">
        <v>0</v>
      </c>
      <c r="K165" s="15" t="n">
        <v>0.417126207800102</v>
      </c>
      <c r="L165" s="16" t="n">
        <f aca="true">IF(OR(Returns!$C165=0,COUNT(OFFSET(Returns!BM165,0,0,1,Inputs!$C$6))&lt;Inputs!$C$6),"n/a",EXP(SUMPRODUCT(LN(1+OFFSET(Returns!D165,0,0,1,Inputs!$C$6))))-IF(Inputs!$C$7=1,EXP(SUMPRODUCT(LN(1+OFFSET(Returns!BM165,0,0,1,Inputs!$C$6)))),EXP(SUMPRODUCT(LN(1+OFFSET(Returns!DV165,0,0,1,Inputs!$C$6))))))</f>
        <v>0.3371599533997</v>
      </c>
      <c r="M165" s="17" t="n">
        <f aca="false">IF(AND(ISNUMBER(L165),E165&gt;=Inputs!$C$8,OR(Inputs!$C$9="All",F165=Inputs!$C$9),VALUE(LEFT(C165,4))&gt;=Inputs!$C$10,VALUE(LEFT(C165,4))&lt;=Inputs!$C$11),1,0)</f>
        <v>1</v>
      </c>
      <c r="N165" s="16" t="n">
        <f aca="false">IF(M165=1,L165,"")</f>
        <v>0.3371599533997</v>
      </c>
      <c r="O165" s="15" t="n">
        <v>-3.51635404346323E-005</v>
      </c>
      <c r="P165" s="15" t="n">
        <v>-0.00666815630956262</v>
      </c>
      <c r="Q165" s="18" t="str">
        <f aca="false">IF(AND(M165=1,F165="Cash"),L165,"")</f>
        <v/>
      </c>
      <c r="R165" s="18" t="n">
        <f aca="false">IF(AND(M165=1,F165="Mixed"),L165,"")</f>
        <v>0.3371599533997</v>
      </c>
      <c r="S165" s="18" t="str">
        <f aca="false">IF(AND(M165=1,F165="Stock-heavy"),L165,"")</f>
        <v/>
      </c>
    </row>
    <row r="166" customFormat="false" ht="15" hidden="false" customHeight="false" outlineLevel="0" collapsed="false">
      <c r="B166" s="12" t="s">
        <v>260</v>
      </c>
      <c r="C166" s="12" t="s">
        <v>261</v>
      </c>
      <c r="D166" s="14" t="n">
        <v>1945.9</v>
      </c>
      <c r="E166" s="15" t="n">
        <v>0.1145</v>
      </c>
      <c r="F166" s="12" t="s">
        <v>70</v>
      </c>
      <c r="G166" s="15" t="n">
        <v>0</v>
      </c>
      <c r="H166" s="12" t="n">
        <v>2</v>
      </c>
      <c r="I166" s="12" t="n">
        <v>0</v>
      </c>
      <c r="J166" s="12" t="n">
        <v>0</v>
      </c>
      <c r="K166" s="15" t="n">
        <v>-0.0222577185716684</v>
      </c>
      <c r="L166" s="16" t="n">
        <f aca="true">IF(OR(Returns!$C166=0,COUNT(OFFSET(Returns!BM166,0,0,1,Inputs!$C$6))&lt;Inputs!$C$6),"n/a",EXP(SUMPRODUCT(LN(1+OFFSET(Returns!D166,0,0,1,Inputs!$C$6))))-IF(Inputs!$C$7=1,EXP(SUMPRODUCT(LN(1+OFFSET(Returns!BM166,0,0,1,Inputs!$C$6)))),EXP(SUMPRODUCT(LN(1+OFFSET(Returns!DV166,0,0,1,Inputs!$C$6))))))</f>
        <v>0.216028862236102</v>
      </c>
      <c r="M166" s="17" t="n">
        <f aca="false">IF(AND(ISNUMBER(L166),E166&gt;=Inputs!$C$8,OR(Inputs!$C$9="All",F166=Inputs!$C$9),VALUE(LEFT(C166,4))&gt;=Inputs!$C$10,VALUE(LEFT(C166,4))&lt;=Inputs!$C$11),1,0)</f>
        <v>1</v>
      </c>
      <c r="N166" s="16" t="n">
        <f aca="false">IF(M166=1,L166,"")</f>
        <v>0.216028862236102</v>
      </c>
      <c r="O166" s="15" t="n">
        <v>0.099598868961909</v>
      </c>
      <c r="P166" s="15" t="n">
        <v>0.071035326440691</v>
      </c>
      <c r="Q166" s="18" t="n">
        <f aca="false">IF(AND(M166=1,F166="Cash"),L166,"")</f>
        <v>0.216028862236102</v>
      </c>
      <c r="R166" s="18" t="str">
        <f aca="false">IF(AND(M166=1,F166="Mixed"),L166,"")</f>
        <v/>
      </c>
      <c r="S166" s="18" t="str">
        <f aca="false">IF(AND(M166=1,F166="Stock-heavy"),L166,"")</f>
        <v/>
      </c>
    </row>
    <row r="167" customFormat="false" ht="15" hidden="false" customHeight="false" outlineLevel="0" collapsed="false">
      <c r="B167" s="12" t="s">
        <v>262</v>
      </c>
      <c r="C167" s="12" t="s">
        <v>261</v>
      </c>
      <c r="D167" s="14" t="n">
        <v>115.6</v>
      </c>
      <c r="E167" s="15" t="n">
        <v>0.1058</v>
      </c>
      <c r="F167" s="12" t="s">
        <v>70</v>
      </c>
      <c r="G167" s="15" t="n">
        <v>0</v>
      </c>
      <c r="H167" s="12" t="n">
        <v>2</v>
      </c>
      <c r="I167" s="12" t="n">
        <v>0</v>
      </c>
      <c r="J167" s="12" t="n">
        <v>0</v>
      </c>
      <c r="K167" s="15" t="n">
        <v>0.574430339646078</v>
      </c>
      <c r="L167" s="16" t="n">
        <f aca="true">IF(OR(Returns!$C167=0,COUNT(OFFSET(Returns!BM167,0,0,1,Inputs!$C$6))&lt;Inputs!$C$6),"n/a",EXP(SUMPRODUCT(LN(1+OFFSET(Returns!D167,0,0,1,Inputs!$C$6))))-IF(Inputs!$C$7=1,EXP(SUMPRODUCT(LN(1+OFFSET(Returns!BM167,0,0,1,Inputs!$C$6)))),EXP(SUMPRODUCT(LN(1+OFFSET(Returns!DV167,0,0,1,Inputs!$C$6))))))</f>
        <v>0.0850753875507577</v>
      </c>
      <c r="M167" s="17" t="n">
        <f aca="false">IF(AND(ISNUMBER(L167),E167&gt;=Inputs!$C$8,OR(Inputs!$C$9="All",F167=Inputs!$C$9),VALUE(LEFT(C167,4))&gt;=Inputs!$C$10,VALUE(LEFT(C167,4))&lt;=Inputs!$C$11),1,0)</f>
        <v>1</v>
      </c>
      <c r="N167" s="16" t="n">
        <f aca="false">IF(M167=1,L167,"")</f>
        <v>0.0850753875507577</v>
      </c>
      <c r="O167" s="15" t="n">
        <v>0.421593403184886</v>
      </c>
      <c r="P167" s="15" t="s">
        <v>73</v>
      </c>
      <c r="Q167" s="18" t="n">
        <f aca="false">IF(AND(M167=1,F167="Cash"),L167,"")</f>
        <v>0.0850753875507577</v>
      </c>
      <c r="R167" s="18" t="str">
        <f aca="false">IF(AND(M167=1,F167="Mixed"),L167,"")</f>
        <v/>
      </c>
      <c r="S167" s="18" t="str">
        <f aca="false">IF(AND(M167=1,F167="Stock-heavy"),L167,"")</f>
        <v/>
      </c>
    </row>
    <row r="168" customFormat="false" ht="15" hidden="false" customHeight="false" outlineLevel="0" collapsed="false">
      <c r="B168" s="12" t="s">
        <v>263</v>
      </c>
      <c r="C168" s="12" t="s">
        <v>261</v>
      </c>
      <c r="D168" s="14" t="n">
        <v>156.6</v>
      </c>
      <c r="E168" s="15" t="n">
        <v>0.2458</v>
      </c>
      <c r="F168" s="12" t="s">
        <v>70</v>
      </c>
      <c r="G168" s="15" t="n">
        <v>0</v>
      </c>
      <c r="H168" s="12" t="n">
        <v>3</v>
      </c>
      <c r="I168" s="12" t="n">
        <v>0</v>
      </c>
      <c r="J168" s="12" t="n">
        <v>0</v>
      </c>
      <c r="K168" s="15" t="n">
        <v>0.133195666207685</v>
      </c>
      <c r="L168" s="16" t="n">
        <f aca="true">IF(OR(Returns!$C168=0,COUNT(OFFSET(Returns!BM168,0,0,1,Inputs!$C$6))&lt;Inputs!$C$6),"n/a",EXP(SUMPRODUCT(LN(1+OFFSET(Returns!D168,0,0,1,Inputs!$C$6))))-IF(Inputs!$C$7=1,EXP(SUMPRODUCT(LN(1+OFFSET(Returns!BM168,0,0,1,Inputs!$C$6)))),EXP(SUMPRODUCT(LN(1+OFFSET(Returns!DV168,0,0,1,Inputs!$C$6))))))</f>
        <v>-0.275331846236192</v>
      </c>
      <c r="M168" s="17" t="n">
        <f aca="false">IF(AND(ISNUMBER(L168),E168&gt;=Inputs!$C$8,OR(Inputs!$C$9="All",F168=Inputs!$C$9),VALUE(LEFT(C168,4))&gt;=Inputs!$C$10,VALUE(LEFT(C168,4))&lt;=Inputs!$C$11),1,0)</f>
        <v>1</v>
      </c>
      <c r="N168" s="16" t="n">
        <f aca="false">IF(M168=1,L168,"")</f>
        <v>-0.275331846236192</v>
      </c>
      <c r="O168" s="15" t="n">
        <v>0.00065116653126629</v>
      </c>
      <c r="P168" s="15" t="n">
        <v>-0.00961432564487086</v>
      </c>
      <c r="Q168" s="18" t="n">
        <f aca="false">IF(AND(M168=1,F168="Cash"),L168,"")</f>
        <v>-0.275331846236192</v>
      </c>
      <c r="R168" s="18" t="str">
        <f aca="false">IF(AND(M168=1,F168="Mixed"),L168,"")</f>
        <v/>
      </c>
      <c r="S168" s="18" t="str">
        <f aca="false">IF(AND(M168=1,F168="Stock-heavy"),L168,"")</f>
        <v/>
      </c>
    </row>
    <row r="169" customFormat="false" ht="15" hidden="false" customHeight="false" outlineLevel="0" collapsed="false">
      <c r="B169" s="12" t="s">
        <v>264</v>
      </c>
      <c r="C169" s="12" t="s">
        <v>261</v>
      </c>
      <c r="D169" s="14" t="n">
        <v>2752.1</v>
      </c>
      <c r="E169" s="15" t="n">
        <v>0.3114</v>
      </c>
      <c r="F169" s="12" t="s">
        <v>85</v>
      </c>
      <c r="G169" s="15" t="n">
        <v>0.99993132422162</v>
      </c>
      <c r="H169" s="12" t="n">
        <v>1</v>
      </c>
      <c r="I169" s="12" t="n">
        <v>0</v>
      </c>
      <c r="J169" s="12" t="n">
        <v>1</v>
      </c>
      <c r="K169" s="15" t="n">
        <v>0.0930887529374498</v>
      </c>
      <c r="L169" s="16" t="n">
        <f aca="true">IF(OR(Returns!$C169=0,COUNT(OFFSET(Returns!BM169,0,0,1,Inputs!$C$6))&lt;Inputs!$C$6),"n/a",EXP(SUMPRODUCT(LN(1+OFFSET(Returns!D169,0,0,1,Inputs!$C$6))))-IF(Inputs!$C$7=1,EXP(SUMPRODUCT(LN(1+OFFSET(Returns!BM169,0,0,1,Inputs!$C$6)))),EXP(SUMPRODUCT(LN(1+OFFSET(Returns!DV169,0,0,1,Inputs!$C$6))))))</f>
        <v>0.436889852241576</v>
      </c>
      <c r="M169" s="17" t="n">
        <f aca="false">IF(AND(ISNUMBER(L169),E169&gt;=Inputs!$C$8,OR(Inputs!$C$9="All",F169=Inputs!$C$9),VALUE(LEFT(C169,4))&gt;=Inputs!$C$10,VALUE(LEFT(C169,4))&lt;=Inputs!$C$11),1,0)</f>
        <v>1</v>
      </c>
      <c r="N169" s="16" t="n">
        <f aca="false">IF(M169=1,L169,"")</f>
        <v>0.436889852241576</v>
      </c>
      <c r="O169" s="15" t="n">
        <v>0.0286860123764262</v>
      </c>
      <c r="P169" s="15" t="n">
        <v>0.0167220729307028</v>
      </c>
      <c r="Q169" s="18" t="str">
        <f aca="false">IF(AND(M169=1,F169="Cash"),L169,"")</f>
        <v/>
      </c>
      <c r="R169" s="18" t="str">
        <f aca="false">IF(AND(M169=1,F169="Mixed"),L169,"")</f>
        <v/>
      </c>
      <c r="S169" s="18" t="n">
        <f aca="false">IF(AND(M169=1,F169="Stock-heavy"),L169,"")</f>
        <v>0.436889852241576</v>
      </c>
    </row>
    <row r="170" customFormat="false" ht="15" hidden="false" customHeight="false" outlineLevel="0" collapsed="false">
      <c r="B170" s="12" t="s">
        <v>265</v>
      </c>
      <c r="C170" s="12" t="s">
        <v>261</v>
      </c>
      <c r="D170" s="14" t="n">
        <v>941.8</v>
      </c>
      <c r="E170" s="15" t="n">
        <v>0.1516</v>
      </c>
      <c r="F170" s="12" t="s">
        <v>70</v>
      </c>
      <c r="G170" s="15" t="s">
        <v>73</v>
      </c>
      <c r="H170" s="12" t="n">
        <v>4</v>
      </c>
      <c r="I170" s="12" t="n">
        <v>0</v>
      </c>
      <c r="J170" s="12" t="n">
        <v>0</v>
      </c>
      <c r="K170" s="15" t="n">
        <v>-0.0418268753494411</v>
      </c>
      <c r="L170" s="16" t="n">
        <f aca="true">IF(OR(Returns!$C170=0,COUNT(OFFSET(Returns!BM170,0,0,1,Inputs!$C$6))&lt;Inputs!$C$6),"n/a",EXP(SUMPRODUCT(LN(1+OFFSET(Returns!D170,0,0,1,Inputs!$C$6))))-IF(Inputs!$C$7=1,EXP(SUMPRODUCT(LN(1+OFFSET(Returns!BM170,0,0,1,Inputs!$C$6)))),EXP(SUMPRODUCT(LN(1+OFFSET(Returns!DV170,0,0,1,Inputs!$C$6))))))</f>
        <v>-0.960253173006651</v>
      </c>
      <c r="M170" s="17" t="n">
        <f aca="false">IF(AND(ISNUMBER(L170),E170&gt;=Inputs!$C$8,OR(Inputs!$C$9="All",F170=Inputs!$C$9),VALUE(LEFT(C170,4))&gt;=Inputs!$C$10,VALUE(LEFT(C170,4))&lt;=Inputs!$C$11),1,0)</f>
        <v>1</v>
      </c>
      <c r="N170" s="16" t="n">
        <f aca="false">IF(M170=1,L170,"")</f>
        <v>-0.960253173006651</v>
      </c>
      <c r="O170" s="15" t="n">
        <v>-0.0189131016579919</v>
      </c>
      <c r="P170" s="15" t="n">
        <v>-0.0135746589750444</v>
      </c>
      <c r="Q170" s="18" t="n">
        <f aca="false">IF(AND(M170=1,F170="Cash"),L170,"")</f>
        <v>-0.960253173006651</v>
      </c>
      <c r="R170" s="18" t="str">
        <f aca="false">IF(AND(M170=1,F170="Mixed"),L170,"")</f>
        <v/>
      </c>
      <c r="S170" s="18" t="str">
        <f aca="false">IF(AND(M170=1,F170="Stock-heavy"),L170,"")</f>
        <v/>
      </c>
    </row>
    <row r="171" customFormat="false" ht="15" hidden="false" customHeight="false" outlineLevel="0" collapsed="false">
      <c r="B171" s="12" t="s">
        <v>266</v>
      </c>
      <c r="C171" s="12" t="s">
        <v>261</v>
      </c>
      <c r="D171" s="14" t="n">
        <v>993</v>
      </c>
      <c r="E171" s="15" t="n">
        <v>0.2948</v>
      </c>
      <c r="F171" s="12" t="s">
        <v>70</v>
      </c>
      <c r="G171" s="15" t="n">
        <v>0</v>
      </c>
      <c r="H171" s="12" t="n">
        <v>3</v>
      </c>
      <c r="I171" s="12" t="n">
        <v>0</v>
      </c>
      <c r="J171" s="12" t="n">
        <v>1</v>
      </c>
      <c r="K171" s="15" t="n">
        <v>-0.0356277213707776</v>
      </c>
      <c r="L171" s="16" t="n">
        <f aca="true">IF(OR(Returns!$C171=0,COUNT(OFFSET(Returns!BM171,0,0,1,Inputs!$C$6))&lt;Inputs!$C$6),"n/a",EXP(SUMPRODUCT(LN(1+OFFSET(Returns!D171,0,0,1,Inputs!$C$6))))-IF(Inputs!$C$7=1,EXP(SUMPRODUCT(LN(1+OFFSET(Returns!BM171,0,0,1,Inputs!$C$6)))),EXP(SUMPRODUCT(LN(1+OFFSET(Returns!DV171,0,0,1,Inputs!$C$6))))))</f>
        <v>-0.209866544853249</v>
      </c>
      <c r="M171" s="17" t="n">
        <f aca="false">IF(AND(ISNUMBER(L171),E171&gt;=Inputs!$C$8,OR(Inputs!$C$9="All",F171=Inputs!$C$9),VALUE(LEFT(C171,4))&gt;=Inputs!$C$10,VALUE(LEFT(C171,4))&lt;=Inputs!$C$11),1,0)</f>
        <v>1</v>
      </c>
      <c r="N171" s="16" t="n">
        <f aca="false">IF(M171=1,L171,"")</f>
        <v>-0.209866544853249</v>
      </c>
      <c r="O171" s="15" t="n">
        <v>-0.0145785313282199</v>
      </c>
      <c r="P171" s="15" t="n">
        <v>-0.06468943861572</v>
      </c>
      <c r="Q171" s="18" t="n">
        <f aca="false">IF(AND(M171=1,F171="Cash"),L171,"")</f>
        <v>-0.209866544853249</v>
      </c>
      <c r="R171" s="18" t="str">
        <f aca="false">IF(AND(M171=1,F171="Mixed"),L171,"")</f>
        <v/>
      </c>
      <c r="S171" s="18" t="str">
        <f aca="false">IF(AND(M171=1,F171="Stock-heavy"),L171,"")</f>
        <v/>
      </c>
    </row>
    <row r="172" customFormat="false" ht="15" hidden="false" customHeight="false" outlineLevel="0" collapsed="false">
      <c r="B172" s="12" t="s">
        <v>267</v>
      </c>
      <c r="C172" s="12" t="s">
        <v>261</v>
      </c>
      <c r="D172" s="14" t="n">
        <v>284.7</v>
      </c>
      <c r="E172" s="15" t="n">
        <v>0.4803</v>
      </c>
      <c r="F172" s="12" t="s">
        <v>85</v>
      </c>
      <c r="G172" s="15" t="n">
        <v>1</v>
      </c>
      <c r="H172" s="12" t="n">
        <v>5</v>
      </c>
      <c r="I172" s="12" t="n">
        <v>0</v>
      </c>
      <c r="J172" s="12" t="n">
        <v>0</v>
      </c>
      <c r="K172" s="15" t="s">
        <v>73</v>
      </c>
      <c r="L172" s="16" t="n">
        <f aca="true">IF(OR(Returns!$C172=0,COUNT(OFFSET(Returns!BM172,0,0,1,Inputs!$C$6))&lt;Inputs!$C$6),"n/a",EXP(SUMPRODUCT(LN(1+OFFSET(Returns!D172,0,0,1,Inputs!$C$6))))-IF(Inputs!$C$7=1,EXP(SUMPRODUCT(LN(1+OFFSET(Returns!BM172,0,0,1,Inputs!$C$6)))),EXP(SUMPRODUCT(LN(1+OFFSET(Returns!DV172,0,0,1,Inputs!$C$6))))))</f>
        <v>-0.327744137104429</v>
      </c>
      <c r="M172" s="17" t="n">
        <f aca="false">IF(AND(ISNUMBER(L172),E172&gt;=Inputs!$C$8,OR(Inputs!$C$9="All",F172=Inputs!$C$9),VALUE(LEFT(C172,4))&gt;=Inputs!$C$10,VALUE(LEFT(C172,4))&lt;=Inputs!$C$11),1,0)</f>
        <v>1</v>
      </c>
      <c r="N172" s="16" t="n">
        <f aca="false">IF(M172=1,L172,"")</f>
        <v>-0.327744137104429</v>
      </c>
      <c r="O172" s="15" t="n">
        <v>-0.0617351264383949</v>
      </c>
      <c r="P172" s="15" t="n">
        <v>-0.0303885621466786</v>
      </c>
      <c r="Q172" s="18" t="str">
        <f aca="false">IF(AND(M172=1,F172="Cash"),L172,"")</f>
        <v/>
      </c>
      <c r="R172" s="18" t="str">
        <f aca="false">IF(AND(M172=1,F172="Mixed"),L172,"")</f>
        <v/>
      </c>
      <c r="S172" s="18" t="n">
        <f aca="false">IF(AND(M172=1,F172="Stock-heavy"),L172,"")</f>
        <v>-0.327744137104429</v>
      </c>
    </row>
    <row r="173" customFormat="false" ht="15" hidden="false" customHeight="false" outlineLevel="0" collapsed="false">
      <c r="B173" s="12" t="s">
        <v>268</v>
      </c>
      <c r="C173" s="12" t="s">
        <v>269</v>
      </c>
      <c r="D173" s="14" t="n">
        <v>382.1</v>
      </c>
      <c r="E173" s="15" t="n">
        <v>0.2676</v>
      </c>
      <c r="F173" s="12" t="s">
        <v>70</v>
      </c>
      <c r="G173" s="15" t="n">
        <v>0</v>
      </c>
      <c r="H173" s="12" t="n">
        <v>3</v>
      </c>
      <c r="I173" s="12" t="n">
        <v>0</v>
      </c>
      <c r="J173" s="12" t="n">
        <v>0</v>
      </c>
      <c r="K173" s="15" t="n">
        <v>-0.00599753624907939</v>
      </c>
      <c r="L173" s="16" t="n">
        <f aca="true">IF(OR(Returns!$C173=0,COUNT(OFFSET(Returns!BM173,0,0,1,Inputs!$C$6))&lt;Inputs!$C$6),"n/a",EXP(SUMPRODUCT(LN(1+OFFSET(Returns!D173,0,0,1,Inputs!$C$6))))-IF(Inputs!$C$7=1,EXP(SUMPRODUCT(LN(1+OFFSET(Returns!BM173,0,0,1,Inputs!$C$6)))),EXP(SUMPRODUCT(LN(1+OFFSET(Returns!DV173,0,0,1,Inputs!$C$6))))))</f>
        <v>0.0999978454533226</v>
      </c>
      <c r="M173" s="17" t="n">
        <f aca="false">IF(AND(ISNUMBER(L173),E173&gt;=Inputs!$C$8,OR(Inputs!$C$9="All",F173=Inputs!$C$9),VALUE(LEFT(C173,4))&gt;=Inputs!$C$10,VALUE(LEFT(C173,4))&lt;=Inputs!$C$11),1,0)</f>
        <v>1</v>
      </c>
      <c r="N173" s="16" t="n">
        <f aca="false">IF(M173=1,L173,"")</f>
        <v>0.0999978454533226</v>
      </c>
      <c r="O173" s="15" t="n">
        <v>0.0405948264373141</v>
      </c>
      <c r="P173" s="15" t="n">
        <v>0.037261239947715</v>
      </c>
      <c r="Q173" s="18" t="n">
        <f aca="false">IF(AND(M173=1,F173="Cash"),L173,"")</f>
        <v>0.0999978454533226</v>
      </c>
      <c r="R173" s="18" t="str">
        <f aca="false">IF(AND(M173=1,F173="Mixed"),L173,"")</f>
        <v/>
      </c>
      <c r="S173" s="18" t="str">
        <f aca="false">IF(AND(M173=1,F173="Stock-heavy"),L173,"")</f>
        <v/>
      </c>
    </row>
    <row r="174" customFormat="false" ht="15" hidden="false" customHeight="false" outlineLevel="0" collapsed="false">
      <c r="B174" s="12" t="s">
        <v>270</v>
      </c>
      <c r="C174" s="12" t="s">
        <v>269</v>
      </c>
      <c r="D174" s="14" t="n">
        <v>720.9</v>
      </c>
      <c r="E174" s="15" t="n">
        <v>0.1059</v>
      </c>
      <c r="F174" s="12" t="s">
        <v>70</v>
      </c>
      <c r="G174" s="15" t="n">
        <v>0</v>
      </c>
      <c r="H174" s="12" t="n">
        <v>2</v>
      </c>
      <c r="I174" s="12" t="n">
        <v>0</v>
      </c>
      <c r="J174" s="12" t="n">
        <v>0</v>
      </c>
      <c r="K174" s="15" t="n">
        <v>1.0693433226326</v>
      </c>
      <c r="L174" s="16" t="n">
        <f aca="true">IF(OR(Returns!$C174=0,COUNT(OFFSET(Returns!BM174,0,0,1,Inputs!$C$6))&lt;Inputs!$C$6),"n/a",EXP(SUMPRODUCT(LN(1+OFFSET(Returns!D174,0,0,1,Inputs!$C$6))))-IF(Inputs!$C$7=1,EXP(SUMPRODUCT(LN(1+OFFSET(Returns!BM174,0,0,1,Inputs!$C$6)))),EXP(SUMPRODUCT(LN(1+OFFSET(Returns!DV174,0,0,1,Inputs!$C$6))))))</f>
        <v>-0.644019863037358</v>
      </c>
      <c r="M174" s="17" t="n">
        <f aca="false">IF(AND(ISNUMBER(L174),E174&gt;=Inputs!$C$8,OR(Inputs!$C$9="All",F174=Inputs!$C$9),VALUE(LEFT(C174,4))&gt;=Inputs!$C$10,VALUE(LEFT(C174,4))&lt;=Inputs!$C$11),1,0)</f>
        <v>1</v>
      </c>
      <c r="N174" s="16" t="n">
        <f aca="false">IF(M174=1,L174,"")</f>
        <v>-0.644019863037358</v>
      </c>
      <c r="O174" s="15" t="n">
        <v>0.0273992915206814</v>
      </c>
      <c r="P174" s="15" t="n">
        <v>-0.00690273670306698</v>
      </c>
      <c r="Q174" s="18" t="n">
        <f aca="false">IF(AND(M174=1,F174="Cash"),L174,"")</f>
        <v>-0.644019863037358</v>
      </c>
      <c r="R174" s="18" t="str">
        <f aca="false">IF(AND(M174=1,F174="Mixed"),L174,"")</f>
        <v/>
      </c>
      <c r="S174" s="18" t="str">
        <f aca="false">IF(AND(M174=1,F174="Stock-heavy"),L174,"")</f>
        <v/>
      </c>
    </row>
    <row r="175" customFormat="false" ht="15" hidden="false" customHeight="false" outlineLevel="0" collapsed="false">
      <c r="B175" s="12" t="s">
        <v>271</v>
      </c>
      <c r="C175" s="12" t="s">
        <v>269</v>
      </c>
      <c r="D175" s="14" t="n">
        <v>882.6</v>
      </c>
      <c r="E175" s="15" t="n">
        <v>0.1136</v>
      </c>
      <c r="F175" s="12" t="s">
        <v>70</v>
      </c>
      <c r="G175" s="15" t="s">
        <v>73</v>
      </c>
      <c r="H175" s="12" t="n">
        <v>2</v>
      </c>
      <c r="I175" s="12" t="n">
        <v>0</v>
      </c>
      <c r="J175" s="12" t="n">
        <v>0</v>
      </c>
      <c r="K175" s="15" t="n">
        <v>0.102252967656882</v>
      </c>
      <c r="L175" s="16" t="n">
        <f aca="true">IF(OR(Returns!$C175=0,COUNT(OFFSET(Returns!BM175,0,0,1,Inputs!$C$6))&lt;Inputs!$C$6),"n/a",EXP(SUMPRODUCT(LN(1+OFFSET(Returns!D175,0,0,1,Inputs!$C$6))))-IF(Inputs!$C$7=1,EXP(SUMPRODUCT(LN(1+OFFSET(Returns!BM175,0,0,1,Inputs!$C$6)))),EXP(SUMPRODUCT(LN(1+OFFSET(Returns!DV175,0,0,1,Inputs!$C$6))))))</f>
        <v>0.266932426797837</v>
      </c>
      <c r="M175" s="17" t="n">
        <f aca="false">IF(AND(ISNUMBER(L175),E175&gt;=Inputs!$C$8,OR(Inputs!$C$9="All",F175=Inputs!$C$9),VALUE(LEFT(C175,4))&gt;=Inputs!$C$10,VALUE(LEFT(C175,4))&lt;=Inputs!$C$11),1,0)</f>
        <v>1</v>
      </c>
      <c r="N175" s="16" t="n">
        <f aca="false">IF(M175=1,L175,"")</f>
        <v>0.266932426797837</v>
      </c>
      <c r="O175" s="15" t="n">
        <v>0.0809365579201371</v>
      </c>
      <c r="P175" s="15" t="n">
        <v>0.0514058960308462</v>
      </c>
      <c r="Q175" s="18" t="n">
        <f aca="false">IF(AND(M175=1,F175="Cash"),L175,"")</f>
        <v>0.266932426797837</v>
      </c>
      <c r="R175" s="18" t="str">
        <f aca="false">IF(AND(M175=1,F175="Mixed"),L175,"")</f>
        <v/>
      </c>
      <c r="S175" s="18" t="str">
        <f aca="false">IF(AND(M175=1,F175="Stock-heavy"),L175,"")</f>
        <v/>
      </c>
    </row>
    <row r="176" customFormat="false" ht="15" hidden="false" customHeight="false" outlineLevel="0" collapsed="false">
      <c r="B176" s="12" t="s">
        <v>272</v>
      </c>
      <c r="C176" s="12" t="s">
        <v>269</v>
      </c>
      <c r="D176" s="14" t="n">
        <v>420.1</v>
      </c>
      <c r="E176" s="15" t="n">
        <v>0.1217</v>
      </c>
      <c r="F176" s="12" t="s">
        <v>70</v>
      </c>
      <c r="G176" s="15" t="n">
        <v>0</v>
      </c>
      <c r="H176" s="12" t="n">
        <v>1</v>
      </c>
      <c r="I176" s="12" t="n">
        <v>1</v>
      </c>
      <c r="J176" s="12" t="n">
        <v>0</v>
      </c>
      <c r="K176" s="15" t="n">
        <v>0.175108862727179</v>
      </c>
      <c r="L176" s="16" t="n">
        <f aca="true">IF(OR(Returns!$C176=0,COUNT(OFFSET(Returns!BM176,0,0,1,Inputs!$C$6))&lt;Inputs!$C$6),"n/a",EXP(SUMPRODUCT(LN(1+OFFSET(Returns!D176,0,0,1,Inputs!$C$6))))-IF(Inputs!$C$7=1,EXP(SUMPRODUCT(LN(1+OFFSET(Returns!BM176,0,0,1,Inputs!$C$6)))),EXP(SUMPRODUCT(LN(1+OFFSET(Returns!DV176,0,0,1,Inputs!$C$6))))))</f>
        <v>-0.0161092254929756</v>
      </c>
      <c r="M176" s="17" t="n">
        <f aca="false">IF(AND(ISNUMBER(L176),E176&gt;=Inputs!$C$8,OR(Inputs!$C$9="All",F176=Inputs!$C$9),VALUE(LEFT(C176,4))&gt;=Inputs!$C$10,VALUE(LEFT(C176,4))&lt;=Inputs!$C$11),1,0)</f>
        <v>1</v>
      </c>
      <c r="N176" s="16" t="n">
        <f aca="false">IF(M176=1,L176,"")</f>
        <v>-0.0161092254929756</v>
      </c>
      <c r="O176" s="15" t="n">
        <v>0.352511972558396</v>
      </c>
      <c r="P176" s="15" t="n">
        <v>0.360833855862726</v>
      </c>
      <c r="Q176" s="18" t="n">
        <f aca="false">IF(AND(M176=1,F176="Cash"),L176,"")</f>
        <v>-0.0161092254929756</v>
      </c>
      <c r="R176" s="18" t="str">
        <f aca="false">IF(AND(M176=1,F176="Mixed"),L176,"")</f>
        <v/>
      </c>
      <c r="S176" s="18" t="str">
        <f aca="false">IF(AND(M176=1,F176="Stock-heavy"),L176,"")</f>
        <v/>
      </c>
    </row>
    <row r="177" customFormat="false" ht="15" hidden="false" customHeight="false" outlineLevel="0" collapsed="false">
      <c r="B177" s="12" t="s">
        <v>273</v>
      </c>
      <c r="C177" s="12" t="s">
        <v>269</v>
      </c>
      <c r="D177" s="14" t="n">
        <v>496.5</v>
      </c>
      <c r="E177" s="15" t="n">
        <v>0.6724</v>
      </c>
      <c r="F177" s="12" t="s">
        <v>70</v>
      </c>
      <c r="G177" s="15" t="n">
        <v>0</v>
      </c>
      <c r="H177" s="12" t="n">
        <v>2</v>
      </c>
      <c r="I177" s="12" t="n">
        <v>0</v>
      </c>
      <c r="J177" s="12" t="n">
        <v>0</v>
      </c>
      <c r="K177" s="15" t="n">
        <v>-0.126565124016734</v>
      </c>
      <c r="L177" s="16" t="n">
        <f aca="true">IF(OR(Returns!$C177=0,COUNT(OFFSET(Returns!BM177,0,0,1,Inputs!$C$6))&lt;Inputs!$C$6),"n/a",EXP(SUMPRODUCT(LN(1+OFFSET(Returns!D177,0,0,1,Inputs!$C$6))))-IF(Inputs!$C$7=1,EXP(SUMPRODUCT(LN(1+OFFSET(Returns!BM177,0,0,1,Inputs!$C$6)))),EXP(SUMPRODUCT(LN(1+OFFSET(Returns!DV177,0,0,1,Inputs!$C$6))))))</f>
        <v>-0.295418014680212</v>
      </c>
      <c r="M177" s="17" t="n">
        <f aca="false">IF(AND(ISNUMBER(L177),E177&gt;=Inputs!$C$8,OR(Inputs!$C$9="All",F177=Inputs!$C$9),VALUE(LEFT(C177,4))&gt;=Inputs!$C$10,VALUE(LEFT(C177,4))&lt;=Inputs!$C$11),1,0)</f>
        <v>1</v>
      </c>
      <c r="N177" s="16" t="n">
        <f aca="false">IF(M177=1,L177,"")</f>
        <v>-0.295418014680212</v>
      </c>
      <c r="O177" s="15" t="n">
        <v>0.047958589952579</v>
      </c>
      <c r="P177" s="15" t="n">
        <v>-0.0432443942998403</v>
      </c>
      <c r="Q177" s="18" t="n">
        <f aca="false">IF(AND(M177=1,F177="Cash"),L177,"")</f>
        <v>-0.295418014680212</v>
      </c>
      <c r="R177" s="18" t="str">
        <f aca="false">IF(AND(M177=1,F177="Mixed"),L177,"")</f>
        <v/>
      </c>
      <c r="S177" s="18" t="str">
        <f aca="false">IF(AND(M177=1,F177="Stock-heavy"),L177,"")</f>
        <v/>
      </c>
    </row>
    <row r="178" customFormat="false" ht="15" hidden="false" customHeight="false" outlineLevel="0" collapsed="false">
      <c r="B178" s="12" t="s">
        <v>274</v>
      </c>
      <c r="C178" s="12" t="s">
        <v>269</v>
      </c>
      <c r="D178" s="14" t="n">
        <v>1689.2</v>
      </c>
      <c r="E178" s="15" t="n">
        <v>0.2818</v>
      </c>
      <c r="F178" s="12" t="s">
        <v>85</v>
      </c>
      <c r="G178" s="15" t="n">
        <v>0.976059407194906</v>
      </c>
      <c r="H178" s="12" t="n">
        <v>1</v>
      </c>
      <c r="I178" s="12" t="n">
        <v>0</v>
      </c>
      <c r="J178" s="12" t="n">
        <v>0</v>
      </c>
      <c r="K178" s="15" t="n">
        <v>0.0435601991467651</v>
      </c>
      <c r="L178" s="16" t="n">
        <f aca="true">IF(OR(Returns!$C178=0,COUNT(OFFSET(Returns!BM178,0,0,1,Inputs!$C$6))&lt;Inputs!$C$6),"n/a",EXP(SUMPRODUCT(LN(1+OFFSET(Returns!D178,0,0,1,Inputs!$C$6))))-IF(Inputs!$C$7=1,EXP(SUMPRODUCT(LN(1+OFFSET(Returns!BM178,0,0,1,Inputs!$C$6)))),EXP(SUMPRODUCT(LN(1+OFFSET(Returns!DV178,0,0,1,Inputs!$C$6))))))</f>
        <v>-0.94948663719171</v>
      </c>
      <c r="M178" s="17" t="n">
        <f aca="false">IF(AND(ISNUMBER(L178),E178&gt;=Inputs!$C$8,OR(Inputs!$C$9="All",F178=Inputs!$C$9),VALUE(LEFT(C178,4))&gt;=Inputs!$C$10,VALUE(LEFT(C178,4))&lt;=Inputs!$C$11),1,0)</f>
        <v>1</v>
      </c>
      <c r="N178" s="16" t="n">
        <f aca="false">IF(M178=1,L178,"")</f>
        <v>-0.94948663719171</v>
      </c>
      <c r="O178" s="15" t="n">
        <v>-0.0154744878229974</v>
      </c>
      <c r="P178" s="15" t="n">
        <v>-0.0540610907138764</v>
      </c>
      <c r="Q178" s="18" t="str">
        <f aca="false">IF(AND(M178=1,F178="Cash"),L178,"")</f>
        <v/>
      </c>
      <c r="R178" s="18" t="str">
        <f aca="false">IF(AND(M178=1,F178="Mixed"),L178,"")</f>
        <v/>
      </c>
      <c r="S178" s="18" t="n">
        <f aca="false">IF(AND(M178=1,F178="Stock-heavy"),L178,"")</f>
        <v>-0.94948663719171</v>
      </c>
    </row>
    <row r="179" customFormat="false" ht="15" hidden="false" customHeight="false" outlineLevel="0" collapsed="false">
      <c r="B179" s="12" t="s">
        <v>275</v>
      </c>
      <c r="C179" s="12" t="s">
        <v>269</v>
      </c>
      <c r="D179" s="14" t="n">
        <v>161.4</v>
      </c>
      <c r="E179" s="15" t="n">
        <v>0.5456</v>
      </c>
      <c r="F179" s="12" t="s">
        <v>70</v>
      </c>
      <c r="G179" s="15" t="s">
        <v>73</v>
      </c>
      <c r="H179" s="12" t="s">
        <v>73</v>
      </c>
      <c r="I179" s="12" t="n">
        <v>0</v>
      </c>
      <c r="J179" s="12" t="n">
        <v>1</v>
      </c>
      <c r="K179" s="15" t="n">
        <v>0.0122948764163411</v>
      </c>
      <c r="L179" s="16" t="n">
        <f aca="true">IF(OR(Returns!$C179=0,COUNT(OFFSET(Returns!BM179,0,0,1,Inputs!$C$6))&lt;Inputs!$C$6),"n/a",EXP(SUMPRODUCT(LN(1+OFFSET(Returns!D179,0,0,1,Inputs!$C$6))))-IF(Inputs!$C$7=1,EXP(SUMPRODUCT(LN(1+OFFSET(Returns!BM179,0,0,1,Inputs!$C$6)))),EXP(SUMPRODUCT(LN(1+OFFSET(Returns!DV179,0,0,1,Inputs!$C$6))))))</f>
        <v>-0.960404014401487</v>
      </c>
      <c r="M179" s="17" t="n">
        <f aca="false">IF(AND(ISNUMBER(L179),E179&gt;=Inputs!$C$8,OR(Inputs!$C$9="All",F179=Inputs!$C$9),VALUE(LEFT(C179,4))&gt;=Inputs!$C$10,VALUE(LEFT(C179,4))&lt;=Inputs!$C$11),1,0)</f>
        <v>1</v>
      </c>
      <c r="N179" s="16" t="n">
        <f aca="false">IF(M179=1,L179,"")</f>
        <v>-0.960404014401487</v>
      </c>
      <c r="O179" s="15" t="s">
        <v>73</v>
      </c>
      <c r="P179" s="15" t="s">
        <v>73</v>
      </c>
      <c r="Q179" s="18" t="n">
        <f aca="false">IF(AND(M179=1,F179="Cash"),L179,"")</f>
        <v>-0.960404014401487</v>
      </c>
      <c r="R179" s="18" t="str">
        <f aca="false">IF(AND(M179=1,F179="Mixed"),L179,"")</f>
        <v/>
      </c>
      <c r="S179" s="18" t="str">
        <f aca="false">IF(AND(M179=1,F179="Stock-heavy"),L179,"")</f>
        <v/>
      </c>
    </row>
    <row r="180" customFormat="false" ht="15" hidden="false" customHeight="false" outlineLevel="0" collapsed="false">
      <c r="B180" s="12" t="s">
        <v>276</v>
      </c>
      <c r="C180" s="12" t="s">
        <v>277</v>
      </c>
      <c r="D180" s="14" t="n">
        <v>307.1</v>
      </c>
      <c r="E180" s="15" t="n">
        <v>0.1067</v>
      </c>
      <c r="F180" s="12" t="s">
        <v>70</v>
      </c>
      <c r="G180" s="15" t="n">
        <v>0</v>
      </c>
      <c r="H180" s="12" t="n">
        <v>2</v>
      </c>
      <c r="I180" s="12" t="n">
        <v>0</v>
      </c>
      <c r="J180" s="12" t="n">
        <v>0</v>
      </c>
      <c r="K180" s="15" t="n">
        <v>-0.0526322445195018</v>
      </c>
      <c r="L180" s="16" t="n">
        <f aca="true">IF(OR(Returns!$C180=0,COUNT(OFFSET(Returns!BM180,0,0,1,Inputs!$C$6))&lt;Inputs!$C$6),"n/a",EXP(SUMPRODUCT(LN(1+OFFSET(Returns!D180,0,0,1,Inputs!$C$6))))-IF(Inputs!$C$7=1,EXP(SUMPRODUCT(LN(1+OFFSET(Returns!BM180,0,0,1,Inputs!$C$6)))),EXP(SUMPRODUCT(LN(1+OFFSET(Returns!DV180,0,0,1,Inputs!$C$6))))))</f>
        <v>1.2554710267437</v>
      </c>
      <c r="M180" s="17" t="n">
        <f aca="false">IF(AND(ISNUMBER(L180),E180&gt;=Inputs!$C$8,OR(Inputs!$C$9="All",F180=Inputs!$C$9),VALUE(LEFT(C180,4))&gt;=Inputs!$C$10,VALUE(LEFT(C180,4))&lt;=Inputs!$C$11),1,0)</f>
        <v>1</v>
      </c>
      <c r="N180" s="16" t="n">
        <f aca="false">IF(M180=1,L180,"")</f>
        <v>1.2554710267437</v>
      </c>
      <c r="O180" s="15" t="n">
        <v>0.000924495521068672</v>
      </c>
      <c r="P180" s="15" t="n">
        <v>0.0432098189832742</v>
      </c>
      <c r="Q180" s="18" t="n">
        <f aca="false">IF(AND(M180=1,F180="Cash"),L180,"")</f>
        <v>1.2554710267437</v>
      </c>
      <c r="R180" s="18" t="str">
        <f aca="false">IF(AND(M180=1,F180="Mixed"),L180,"")</f>
        <v/>
      </c>
      <c r="S180" s="18" t="str">
        <f aca="false">IF(AND(M180=1,F180="Stock-heavy"),L180,"")</f>
        <v/>
      </c>
    </row>
    <row r="181" customFormat="false" ht="15" hidden="false" customHeight="false" outlineLevel="0" collapsed="false">
      <c r="B181" s="12" t="s">
        <v>278</v>
      </c>
      <c r="C181" s="12" t="s">
        <v>277</v>
      </c>
      <c r="D181" s="14" t="n">
        <v>289.4</v>
      </c>
      <c r="E181" s="15" t="n">
        <v>0.5576</v>
      </c>
      <c r="F181" s="12" t="s">
        <v>83</v>
      </c>
      <c r="G181" s="15" t="n">
        <v>0.109602911041153</v>
      </c>
      <c r="H181" s="12" t="n">
        <v>2</v>
      </c>
      <c r="I181" s="12" t="n">
        <v>0</v>
      </c>
      <c r="J181" s="12" t="n">
        <v>0</v>
      </c>
      <c r="K181" s="15" t="n">
        <v>0.934983570633057</v>
      </c>
      <c r="L181" s="16" t="n">
        <f aca="true">IF(OR(Returns!$C181=0,COUNT(OFFSET(Returns!BM181,0,0,1,Inputs!$C$6))&lt;Inputs!$C$6),"n/a",EXP(SUMPRODUCT(LN(1+OFFSET(Returns!D181,0,0,1,Inputs!$C$6))))-IF(Inputs!$C$7=1,EXP(SUMPRODUCT(LN(1+OFFSET(Returns!BM181,0,0,1,Inputs!$C$6)))),EXP(SUMPRODUCT(LN(1+OFFSET(Returns!DV181,0,0,1,Inputs!$C$6))))))</f>
        <v>0.0453663805051592</v>
      </c>
      <c r="M181" s="17" t="n">
        <f aca="false">IF(AND(ISNUMBER(L181),E181&gt;=Inputs!$C$8,OR(Inputs!$C$9="All",F181=Inputs!$C$9),VALUE(LEFT(C181,4))&gt;=Inputs!$C$10,VALUE(LEFT(C181,4))&lt;=Inputs!$C$11),1,0)</f>
        <v>1</v>
      </c>
      <c r="N181" s="16" t="n">
        <f aca="false">IF(M181=1,L181,"")</f>
        <v>0.0453663805051592</v>
      </c>
      <c r="O181" s="15" t="n">
        <v>0.0457976477082975</v>
      </c>
      <c r="P181" s="15" t="n">
        <v>-0.0199564772678907</v>
      </c>
      <c r="Q181" s="18" t="str">
        <f aca="false">IF(AND(M181=1,F181="Cash"),L181,"")</f>
        <v/>
      </c>
      <c r="R181" s="18" t="n">
        <f aca="false">IF(AND(M181=1,F181="Mixed"),L181,"")</f>
        <v>0.0453663805051592</v>
      </c>
      <c r="S181" s="18" t="str">
        <f aca="false">IF(AND(M181=1,F181="Stock-heavy"),L181,"")</f>
        <v/>
      </c>
    </row>
    <row r="182" customFormat="false" ht="15" hidden="false" customHeight="false" outlineLevel="0" collapsed="false">
      <c r="B182" s="12" t="s">
        <v>279</v>
      </c>
      <c r="C182" s="12" t="s">
        <v>277</v>
      </c>
      <c r="D182" s="14" t="n">
        <v>1669.4</v>
      </c>
      <c r="E182" s="15" t="n">
        <v>0.2993</v>
      </c>
      <c r="F182" s="12" t="s">
        <v>70</v>
      </c>
      <c r="G182" s="15" t="n">
        <v>0</v>
      </c>
      <c r="H182" s="12" t="n">
        <v>3</v>
      </c>
      <c r="I182" s="12" t="n">
        <v>0</v>
      </c>
      <c r="J182" s="12" t="n">
        <v>0</v>
      </c>
      <c r="K182" s="15" t="n">
        <v>0.288216769423758</v>
      </c>
      <c r="L182" s="16" t="n">
        <f aca="true">IF(OR(Returns!$C182=0,COUNT(OFFSET(Returns!BM182,0,0,1,Inputs!$C$6))&lt;Inputs!$C$6),"n/a",EXP(SUMPRODUCT(LN(1+OFFSET(Returns!D182,0,0,1,Inputs!$C$6))))-IF(Inputs!$C$7=1,EXP(SUMPRODUCT(LN(1+OFFSET(Returns!BM182,0,0,1,Inputs!$C$6)))),EXP(SUMPRODUCT(LN(1+OFFSET(Returns!DV182,0,0,1,Inputs!$C$6))))))</f>
        <v>0.111068832043573</v>
      </c>
      <c r="M182" s="17" t="n">
        <f aca="false">IF(AND(ISNUMBER(L182),E182&gt;=Inputs!$C$8,OR(Inputs!$C$9="All",F182=Inputs!$C$9),VALUE(LEFT(C182,4))&gt;=Inputs!$C$10,VALUE(LEFT(C182,4))&lt;=Inputs!$C$11),1,0)</f>
        <v>1</v>
      </c>
      <c r="N182" s="16" t="n">
        <f aca="false">IF(M182=1,L182,"")</f>
        <v>0.111068832043573</v>
      </c>
      <c r="O182" s="15" t="n">
        <v>0.0294820149789347</v>
      </c>
      <c r="P182" s="15" t="n">
        <v>0.0718285484045891</v>
      </c>
      <c r="Q182" s="18" t="n">
        <f aca="false">IF(AND(M182=1,F182="Cash"),L182,"")</f>
        <v>0.111068832043573</v>
      </c>
      <c r="R182" s="18" t="str">
        <f aca="false">IF(AND(M182=1,F182="Mixed"),L182,"")</f>
        <v/>
      </c>
      <c r="S182" s="18" t="str">
        <f aca="false">IF(AND(M182=1,F182="Stock-heavy"),L182,"")</f>
        <v/>
      </c>
    </row>
    <row r="183" customFormat="false" ht="15" hidden="false" customHeight="false" outlineLevel="0" collapsed="false">
      <c r="B183" s="12" t="s">
        <v>280</v>
      </c>
      <c r="C183" s="12" t="s">
        <v>277</v>
      </c>
      <c r="D183" s="14" t="n">
        <v>110.4</v>
      </c>
      <c r="E183" s="15" t="n">
        <v>0.2234</v>
      </c>
      <c r="F183" s="12" t="s">
        <v>70</v>
      </c>
      <c r="G183" s="15" t="n">
        <v>0</v>
      </c>
      <c r="H183" s="12" t="n">
        <v>1</v>
      </c>
      <c r="I183" s="12" t="n">
        <v>0</v>
      </c>
      <c r="J183" s="12" t="n">
        <v>0</v>
      </c>
      <c r="K183" s="15" t="n">
        <v>-0.0313562424490432</v>
      </c>
      <c r="L183" s="16" t="n">
        <f aca="true">IF(OR(Returns!$C183=0,COUNT(OFFSET(Returns!BM183,0,0,1,Inputs!$C$6))&lt;Inputs!$C$6),"n/a",EXP(SUMPRODUCT(LN(1+OFFSET(Returns!D183,0,0,1,Inputs!$C$6))))-IF(Inputs!$C$7=1,EXP(SUMPRODUCT(LN(1+OFFSET(Returns!BM183,0,0,1,Inputs!$C$6)))),EXP(SUMPRODUCT(LN(1+OFFSET(Returns!DV183,0,0,1,Inputs!$C$6))))))</f>
        <v>-0.0856730265943022</v>
      </c>
      <c r="M183" s="17" t="n">
        <f aca="false">IF(AND(ISNUMBER(L183),E183&gt;=Inputs!$C$8,OR(Inputs!$C$9="All",F183=Inputs!$C$9),VALUE(LEFT(C183,4))&gt;=Inputs!$C$10,VALUE(LEFT(C183,4))&lt;=Inputs!$C$11),1,0)</f>
        <v>1</v>
      </c>
      <c r="N183" s="16" t="n">
        <f aca="false">IF(M183=1,L183,"")</f>
        <v>-0.0856730265943022</v>
      </c>
      <c r="O183" s="15" t="n">
        <v>0.0996577580102228</v>
      </c>
      <c r="P183" s="15" t="n">
        <v>0.0755741018485242</v>
      </c>
      <c r="Q183" s="18" t="n">
        <f aca="false">IF(AND(M183=1,F183="Cash"),L183,"")</f>
        <v>-0.0856730265943022</v>
      </c>
      <c r="R183" s="18" t="str">
        <f aca="false">IF(AND(M183=1,F183="Mixed"),L183,"")</f>
        <v/>
      </c>
      <c r="S183" s="18" t="str">
        <f aca="false">IF(AND(M183=1,F183="Stock-heavy"),L183,"")</f>
        <v/>
      </c>
    </row>
    <row r="184" customFormat="false" ht="15" hidden="false" customHeight="false" outlineLevel="0" collapsed="false">
      <c r="B184" s="12" t="s">
        <v>281</v>
      </c>
      <c r="C184" s="12" t="s">
        <v>277</v>
      </c>
      <c r="D184" s="14" t="n">
        <v>612</v>
      </c>
      <c r="E184" s="15" t="n">
        <v>0.7947</v>
      </c>
      <c r="F184" s="12" t="s">
        <v>85</v>
      </c>
      <c r="G184" s="15" t="n">
        <v>0.633638824938442</v>
      </c>
      <c r="H184" s="12" t="n">
        <v>1</v>
      </c>
      <c r="I184" s="12" t="n">
        <v>0</v>
      </c>
      <c r="J184" s="12" t="n">
        <v>1</v>
      </c>
      <c r="K184" s="15" t="n">
        <v>2.88598006350584</v>
      </c>
      <c r="L184" s="16" t="n">
        <f aca="true">IF(OR(Returns!$C184=0,COUNT(OFFSET(Returns!BM184,0,0,1,Inputs!$C$6))&lt;Inputs!$C$6),"n/a",EXP(SUMPRODUCT(LN(1+OFFSET(Returns!D184,0,0,1,Inputs!$C$6))))-IF(Inputs!$C$7=1,EXP(SUMPRODUCT(LN(1+OFFSET(Returns!BM184,0,0,1,Inputs!$C$6)))),EXP(SUMPRODUCT(LN(1+OFFSET(Returns!DV184,0,0,1,Inputs!$C$6))))))</f>
        <v>-0.415159587334316</v>
      </c>
      <c r="M184" s="17" t="n">
        <f aca="false">IF(AND(ISNUMBER(L184),E184&gt;=Inputs!$C$8,OR(Inputs!$C$9="All",F184=Inputs!$C$9),VALUE(LEFT(C184,4))&gt;=Inputs!$C$10,VALUE(LEFT(C184,4))&lt;=Inputs!$C$11),1,0)</f>
        <v>1</v>
      </c>
      <c r="N184" s="16" t="n">
        <f aca="false">IF(M184=1,L184,"")</f>
        <v>-0.415159587334316</v>
      </c>
      <c r="O184" s="15" t="n">
        <v>-0.0915565679199442</v>
      </c>
      <c r="P184" s="15" t="n">
        <v>0.216046460329957</v>
      </c>
      <c r="Q184" s="18" t="str">
        <f aca="false">IF(AND(M184=1,F184="Cash"),L184,"")</f>
        <v/>
      </c>
      <c r="R184" s="18" t="str">
        <f aca="false">IF(AND(M184=1,F184="Mixed"),L184,"")</f>
        <v/>
      </c>
      <c r="S184" s="18" t="n">
        <f aca="false">IF(AND(M184=1,F184="Stock-heavy"),L184,"")</f>
        <v>-0.415159587334316</v>
      </c>
    </row>
    <row r="185" customFormat="false" ht="15" hidden="false" customHeight="false" outlineLevel="0" collapsed="false">
      <c r="B185" s="12" t="s">
        <v>282</v>
      </c>
      <c r="C185" s="12" t="s">
        <v>283</v>
      </c>
      <c r="D185" s="14" t="n">
        <v>1356</v>
      </c>
      <c r="E185" s="15" t="n">
        <v>0.1196</v>
      </c>
      <c r="F185" s="12" t="s">
        <v>70</v>
      </c>
      <c r="G185" s="15" t="n">
        <v>0</v>
      </c>
      <c r="H185" s="12" t="n">
        <v>3</v>
      </c>
      <c r="I185" s="12" t="n">
        <v>0</v>
      </c>
      <c r="J185" s="12" t="n">
        <v>0</v>
      </c>
      <c r="K185" s="15" t="n">
        <v>-0.188209122157912</v>
      </c>
      <c r="L185" s="16" t="n">
        <f aca="true">IF(OR(Returns!$C185=0,COUNT(OFFSET(Returns!BM185,0,0,1,Inputs!$C$6))&lt;Inputs!$C$6),"n/a",EXP(SUMPRODUCT(LN(1+OFFSET(Returns!D185,0,0,1,Inputs!$C$6))))-IF(Inputs!$C$7=1,EXP(SUMPRODUCT(LN(1+OFFSET(Returns!BM185,0,0,1,Inputs!$C$6)))),EXP(SUMPRODUCT(LN(1+OFFSET(Returns!DV185,0,0,1,Inputs!$C$6))))))</f>
        <v>-0.299924047157434</v>
      </c>
      <c r="M185" s="17" t="n">
        <f aca="false">IF(AND(ISNUMBER(L185),E185&gt;=Inputs!$C$8,OR(Inputs!$C$9="All",F185=Inputs!$C$9),VALUE(LEFT(C185,4))&gt;=Inputs!$C$10,VALUE(LEFT(C185,4))&lt;=Inputs!$C$11),1,0)</f>
        <v>1</v>
      </c>
      <c r="N185" s="16" t="n">
        <f aca="false">IF(M185=1,L185,"")</f>
        <v>-0.299924047157434</v>
      </c>
      <c r="O185" s="15" t="n">
        <v>0.0560277821649877</v>
      </c>
      <c r="P185" s="15" t="n">
        <v>0.0336047794855813</v>
      </c>
      <c r="Q185" s="18" t="n">
        <f aca="false">IF(AND(M185=1,F185="Cash"),L185,"")</f>
        <v>-0.299924047157434</v>
      </c>
      <c r="R185" s="18" t="str">
        <f aca="false">IF(AND(M185=1,F185="Mixed"),L185,"")</f>
        <v/>
      </c>
      <c r="S185" s="18" t="str">
        <f aca="false">IF(AND(M185=1,F185="Stock-heavy"),L185,"")</f>
        <v/>
      </c>
    </row>
    <row r="186" customFormat="false" ht="15" hidden="false" customHeight="false" outlineLevel="0" collapsed="false">
      <c r="B186" s="12" t="s">
        <v>284</v>
      </c>
      <c r="C186" s="12" t="s">
        <v>283</v>
      </c>
      <c r="D186" s="14" t="n">
        <v>315.8</v>
      </c>
      <c r="E186" s="15" t="n">
        <v>0.1169</v>
      </c>
      <c r="F186" s="12" t="s">
        <v>83</v>
      </c>
      <c r="G186" s="15" t="n">
        <v>0.0680810639645345</v>
      </c>
      <c r="H186" s="12" t="n">
        <v>2</v>
      </c>
      <c r="I186" s="12" t="n">
        <v>0</v>
      </c>
      <c r="J186" s="12" t="n">
        <v>0</v>
      </c>
      <c r="K186" s="15" t="n">
        <v>0.564429688981251</v>
      </c>
      <c r="L186" s="16" t="n">
        <f aca="true">IF(OR(Returns!$C186=0,COUNT(OFFSET(Returns!BM186,0,0,1,Inputs!$C$6))&lt;Inputs!$C$6),"n/a",EXP(SUMPRODUCT(LN(1+OFFSET(Returns!D186,0,0,1,Inputs!$C$6))))-IF(Inputs!$C$7=1,EXP(SUMPRODUCT(LN(1+OFFSET(Returns!BM186,0,0,1,Inputs!$C$6)))),EXP(SUMPRODUCT(LN(1+OFFSET(Returns!DV186,0,0,1,Inputs!$C$6))))))</f>
        <v>-0.784510690946185</v>
      </c>
      <c r="M186" s="17" t="n">
        <f aca="false">IF(AND(ISNUMBER(L186),E186&gt;=Inputs!$C$8,OR(Inputs!$C$9="All",F186=Inputs!$C$9),VALUE(LEFT(C186,4))&gt;=Inputs!$C$10,VALUE(LEFT(C186,4))&lt;=Inputs!$C$11),1,0)</f>
        <v>1</v>
      </c>
      <c r="N186" s="16" t="n">
        <f aca="false">IF(M186=1,L186,"")</f>
        <v>-0.784510690946185</v>
      </c>
      <c r="O186" s="15" t="n">
        <v>0.0814065761891482</v>
      </c>
      <c r="P186" s="15" t="n">
        <v>0.0177668727840073</v>
      </c>
      <c r="Q186" s="18" t="str">
        <f aca="false">IF(AND(M186=1,F186="Cash"),L186,"")</f>
        <v/>
      </c>
      <c r="R186" s="18" t="n">
        <f aca="false">IF(AND(M186=1,F186="Mixed"),L186,"")</f>
        <v>-0.784510690946185</v>
      </c>
      <c r="S186" s="18" t="str">
        <f aca="false">IF(AND(M186=1,F186="Stock-heavy"),L186,"")</f>
        <v/>
      </c>
    </row>
    <row r="187" customFormat="false" ht="15" hidden="false" customHeight="false" outlineLevel="0" collapsed="false">
      <c r="B187" s="12" t="s">
        <v>285</v>
      </c>
      <c r="C187" s="12" t="s">
        <v>283</v>
      </c>
      <c r="D187" s="14" t="n">
        <v>3293.3</v>
      </c>
      <c r="E187" s="15" t="n">
        <v>0.6344</v>
      </c>
      <c r="F187" s="12" t="s">
        <v>70</v>
      </c>
      <c r="G187" s="15" t="n">
        <v>0</v>
      </c>
      <c r="H187" s="12" t="n">
        <v>3</v>
      </c>
      <c r="I187" s="12" t="n">
        <v>0</v>
      </c>
      <c r="J187" s="12" t="n">
        <v>1</v>
      </c>
      <c r="K187" s="15" t="n">
        <v>-0.0765837494395343</v>
      </c>
      <c r="L187" s="16" t="n">
        <f aca="true">IF(OR(Returns!$C187=0,COUNT(OFFSET(Returns!BM187,0,0,1,Inputs!$C$6))&lt;Inputs!$C$6),"n/a",EXP(SUMPRODUCT(LN(1+OFFSET(Returns!D187,0,0,1,Inputs!$C$6))))-IF(Inputs!$C$7=1,EXP(SUMPRODUCT(LN(1+OFFSET(Returns!BM187,0,0,1,Inputs!$C$6)))),EXP(SUMPRODUCT(LN(1+OFFSET(Returns!DV187,0,0,1,Inputs!$C$6))))))</f>
        <v>-0.418804251008465</v>
      </c>
      <c r="M187" s="17" t="n">
        <f aca="false">IF(AND(ISNUMBER(L187),E187&gt;=Inputs!$C$8,OR(Inputs!$C$9="All",F187=Inputs!$C$9),VALUE(LEFT(C187,4))&gt;=Inputs!$C$10,VALUE(LEFT(C187,4))&lt;=Inputs!$C$11),1,0)</f>
        <v>1</v>
      </c>
      <c r="N187" s="16" t="n">
        <f aca="false">IF(M187=1,L187,"")</f>
        <v>-0.418804251008465</v>
      </c>
      <c r="O187" s="15" t="n">
        <v>-0.0144364123653528</v>
      </c>
      <c r="P187" s="15" t="n">
        <v>-0.0112890767041593</v>
      </c>
      <c r="Q187" s="18" t="n">
        <f aca="false">IF(AND(M187=1,F187="Cash"),L187,"")</f>
        <v>-0.418804251008465</v>
      </c>
      <c r="R187" s="18" t="str">
        <f aca="false">IF(AND(M187=1,F187="Mixed"),L187,"")</f>
        <v/>
      </c>
      <c r="S187" s="18" t="str">
        <f aca="false">IF(AND(M187=1,F187="Stock-heavy"),L187,"")</f>
        <v/>
      </c>
    </row>
    <row r="188" customFormat="false" ht="15" hidden="false" customHeight="false" outlineLevel="0" collapsed="false">
      <c r="B188" s="12" t="s">
        <v>286</v>
      </c>
      <c r="C188" s="12" t="s">
        <v>283</v>
      </c>
      <c r="D188" s="14" t="n">
        <v>3399</v>
      </c>
      <c r="E188" s="15" t="n">
        <v>0.9405</v>
      </c>
      <c r="F188" s="12" t="s">
        <v>70</v>
      </c>
      <c r="G188" s="15" t="n">
        <v>0</v>
      </c>
      <c r="H188" s="12" t="n">
        <v>2</v>
      </c>
      <c r="I188" s="12" t="n">
        <v>0</v>
      </c>
      <c r="J188" s="12" t="n">
        <v>0</v>
      </c>
      <c r="K188" s="15" t="n">
        <v>0.467918476350486</v>
      </c>
      <c r="L188" s="16" t="n">
        <f aca="true">IF(OR(Returns!$C188=0,COUNT(OFFSET(Returns!BM188,0,0,1,Inputs!$C$6))&lt;Inputs!$C$6),"n/a",EXP(SUMPRODUCT(LN(1+OFFSET(Returns!D188,0,0,1,Inputs!$C$6))))-IF(Inputs!$C$7=1,EXP(SUMPRODUCT(LN(1+OFFSET(Returns!BM188,0,0,1,Inputs!$C$6)))),EXP(SUMPRODUCT(LN(1+OFFSET(Returns!DV188,0,0,1,Inputs!$C$6))))))</f>
        <v>0.245785300370939</v>
      </c>
      <c r="M188" s="17" t="n">
        <f aca="false">IF(AND(ISNUMBER(L188),E188&gt;=Inputs!$C$8,OR(Inputs!$C$9="All",F188=Inputs!$C$9),VALUE(LEFT(C188,4))&gt;=Inputs!$C$10,VALUE(LEFT(C188,4))&lt;=Inputs!$C$11),1,0)</f>
        <v>1</v>
      </c>
      <c r="N188" s="16" t="n">
        <f aca="false">IF(M188=1,L188,"")</f>
        <v>0.245785300370939</v>
      </c>
      <c r="O188" s="15" t="n">
        <v>0.0936304213726987</v>
      </c>
      <c r="P188" s="15" t="n">
        <v>-0.00395101237456771</v>
      </c>
      <c r="Q188" s="18" t="n">
        <f aca="false">IF(AND(M188=1,F188="Cash"),L188,"")</f>
        <v>0.245785300370939</v>
      </c>
      <c r="R188" s="18" t="str">
        <f aca="false">IF(AND(M188=1,F188="Mixed"),L188,"")</f>
        <v/>
      </c>
      <c r="S188" s="18" t="str">
        <f aca="false">IF(AND(M188=1,F188="Stock-heavy"),L188,"")</f>
        <v/>
      </c>
    </row>
    <row r="189" customFormat="false" ht="15" hidden="false" customHeight="false" outlineLevel="0" collapsed="false">
      <c r="B189" s="12" t="s">
        <v>287</v>
      </c>
      <c r="C189" s="12" t="s">
        <v>283</v>
      </c>
      <c r="D189" s="14" t="n">
        <v>120.3</v>
      </c>
      <c r="E189" s="15" t="n">
        <v>0.2901</v>
      </c>
      <c r="F189" s="12" t="s">
        <v>70</v>
      </c>
      <c r="G189" s="15" t="n">
        <v>0</v>
      </c>
      <c r="H189" s="12" t="n">
        <v>5</v>
      </c>
      <c r="I189" s="12" t="n">
        <v>0</v>
      </c>
      <c r="J189" s="12" t="n">
        <v>0</v>
      </c>
      <c r="K189" s="15" t="n">
        <v>-0.0560859489270827</v>
      </c>
      <c r="L189" s="16" t="n">
        <f aca="true">IF(OR(Returns!$C189=0,COUNT(OFFSET(Returns!BM189,0,0,1,Inputs!$C$6))&lt;Inputs!$C$6),"n/a",EXP(SUMPRODUCT(LN(1+OFFSET(Returns!D189,0,0,1,Inputs!$C$6))))-IF(Inputs!$C$7=1,EXP(SUMPRODUCT(LN(1+OFFSET(Returns!BM189,0,0,1,Inputs!$C$6)))),EXP(SUMPRODUCT(LN(1+OFFSET(Returns!DV189,0,0,1,Inputs!$C$6))))))</f>
        <v>0.754504695965708</v>
      </c>
      <c r="M189" s="17" t="n">
        <f aca="false">IF(AND(ISNUMBER(L189),E189&gt;=Inputs!$C$8,OR(Inputs!$C$9="All",F189=Inputs!$C$9),VALUE(LEFT(C189,4))&gt;=Inputs!$C$10,VALUE(LEFT(C189,4))&lt;=Inputs!$C$11),1,0)</f>
        <v>1</v>
      </c>
      <c r="N189" s="16" t="n">
        <f aca="false">IF(M189=1,L189,"")</f>
        <v>0.754504695965708</v>
      </c>
      <c r="O189" s="15" t="n">
        <v>0.00983087644045775</v>
      </c>
      <c r="P189" s="15" t="n">
        <v>0.0424311106197019</v>
      </c>
      <c r="Q189" s="18" t="n">
        <f aca="false">IF(AND(M189=1,F189="Cash"),L189,"")</f>
        <v>0.754504695965708</v>
      </c>
      <c r="R189" s="18" t="str">
        <f aca="false">IF(AND(M189=1,F189="Mixed"),L189,"")</f>
        <v/>
      </c>
      <c r="S189" s="18" t="str">
        <f aca="false">IF(AND(M189=1,F189="Stock-heavy"),L189,"")</f>
        <v/>
      </c>
    </row>
    <row r="190" customFormat="false" ht="15" hidden="false" customHeight="false" outlineLevel="0" collapsed="false">
      <c r="B190" s="12" t="s">
        <v>288</v>
      </c>
      <c r="C190" s="12" t="s">
        <v>283</v>
      </c>
      <c r="D190" s="14" t="n">
        <v>222.9</v>
      </c>
      <c r="E190" s="15" t="n">
        <v>0.4581</v>
      </c>
      <c r="F190" s="12" t="s">
        <v>70</v>
      </c>
      <c r="G190" s="15" t="n">
        <v>0</v>
      </c>
      <c r="H190" s="12" t="n">
        <v>4</v>
      </c>
      <c r="I190" s="12" t="n">
        <v>0</v>
      </c>
      <c r="J190" s="12" t="n">
        <v>1</v>
      </c>
      <c r="K190" s="15" t="n">
        <v>0.515100466698738</v>
      </c>
      <c r="L190" s="16" t="n">
        <f aca="true">IF(OR(Returns!$C190=0,COUNT(OFFSET(Returns!BM190,0,0,1,Inputs!$C$6))&lt;Inputs!$C$6),"n/a",EXP(SUMPRODUCT(LN(1+OFFSET(Returns!D190,0,0,1,Inputs!$C$6))))-IF(Inputs!$C$7=1,EXP(SUMPRODUCT(LN(1+OFFSET(Returns!BM190,0,0,1,Inputs!$C$6)))),EXP(SUMPRODUCT(LN(1+OFFSET(Returns!DV190,0,0,1,Inputs!$C$6))))))</f>
        <v>0.311186697650698</v>
      </c>
      <c r="M190" s="17" t="n">
        <f aca="false">IF(AND(ISNUMBER(L190),E190&gt;=Inputs!$C$8,OR(Inputs!$C$9="All",F190=Inputs!$C$9),VALUE(LEFT(C190,4))&gt;=Inputs!$C$10,VALUE(LEFT(C190,4))&lt;=Inputs!$C$11),1,0)</f>
        <v>1</v>
      </c>
      <c r="N190" s="16" t="n">
        <f aca="false">IF(M190=1,L190,"")</f>
        <v>0.311186697650698</v>
      </c>
      <c r="O190" s="15" t="n">
        <v>-0.0142490871155251</v>
      </c>
      <c r="P190" s="15" t="n">
        <v>-0.0119788382606703</v>
      </c>
      <c r="Q190" s="18" t="n">
        <f aca="false">IF(AND(M190=1,F190="Cash"),L190,"")</f>
        <v>0.311186697650698</v>
      </c>
      <c r="R190" s="18" t="str">
        <f aca="false">IF(AND(M190=1,F190="Mixed"),L190,"")</f>
        <v/>
      </c>
      <c r="S190" s="18" t="str">
        <f aca="false">IF(AND(M190=1,F190="Stock-heavy"),L190,"")</f>
        <v/>
      </c>
    </row>
    <row r="191" customFormat="false" ht="15" hidden="false" customHeight="false" outlineLevel="0" collapsed="false">
      <c r="B191" s="12" t="s">
        <v>289</v>
      </c>
      <c r="C191" s="12" t="s">
        <v>283</v>
      </c>
      <c r="D191" s="14" t="n">
        <v>476.2</v>
      </c>
      <c r="E191" s="15" t="n">
        <v>0.335</v>
      </c>
      <c r="F191" s="12" t="s">
        <v>70</v>
      </c>
      <c r="G191" s="15" t="n">
        <v>0</v>
      </c>
      <c r="H191" s="12" t="n">
        <v>2</v>
      </c>
      <c r="I191" s="12" t="n">
        <v>0</v>
      </c>
      <c r="J191" s="12" t="n">
        <v>0</v>
      </c>
      <c r="K191" s="15" t="n">
        <v>-0.0443870242916543</v>
      </c>
      <c r="L191" s="16" t="n">
        <f aca="true">IF(OR(Returns!$C191=0,COUNT(OFFSET(Returns!BM191,0,0,1,Inputs!$C$6))&lt;Inputs!$C$6),"n/a",EXP(SUMPRODUCT(LN(1+OFFSET(Returns!D191,0,0,1,Inputs!$C$6))))-IF(Inputs!$C$7=1,EXP(SUMPRODUCT(LN(1+OFFSET(Returns!BM191,0,0,1,Inputs!$C$6)))),EXP(SUMPRODUCT(LN(1+OFFSET(Returns!DV191,0,0,1,Inputs!$C$6))))))</f>
        <v>-0.678146107086424</v>
      </c>
      <c r="M191" s="17" t="n">
        <f aca="false">IF(AND(ISNUMBER(L191),E191&gt;=Inputs!$C$8,OR(Inputs!$C$9="All",F191=Inputs!$C$9),VALUE(LEFT(C191,4))&gt;=Inputs!$C$10,VALUE(LEFT(C191,4))&lt;=Inputs!$C$11),1,0)</f>
        <v>1</v>
      </c>
      <c r="N191" s="16" t="n">
        <f aca="false">IF(M191=1,L191,"")</f>
        <v>-0.678146107086424</v>
      </c>
      <c r="O191" s="15" t="n">
        <v>0.15216137294879</v>
      </c>
      <c r="P191" s="15" t="n">
        <v>0.186611031109255</v>
      </c>
      <c r="Q191" s="18" t="n">
        <f aca="false">IF(AND(M191=1,F191="Cash"),L191,"")</f>
        <v>-0.678146107086424</v>
      </c>
      <c r="R191" s="18" t="str">
        <f aca="false">IF(AND(M191=1,F191="Mixed"),L191,"")</f>
        <v/>
      </c>
      <c r="S191" s="18" t="str">
        <f aca="false">IF(AND(M191=1,F191="Stock-heavy"),L191,"")</f>
        <v/>
      </c>
    </row>
    <row r="192" customFormat="false" ht="15" hidden="false" customHeight="false" outlineLevel="0" collapsed="false">
      <c r="B192" s="12" t="s">
        <v>290</v>
      </c>
      <c r="C192" s="12" t="s">
        <v>283</v>
      </c>
      <c r="D192" s="14" t="n">
        <v>130.5</v>
      </c>
      <c r="E192" s="15" t="n">
        <v>0.2445</v>
      </c>
      <c r="F192" s="12" t="s">
        <v>85</v>
      </c>
      <c r="G192" s="15" t="n">
        <v>0.688273621386824</v>
      </c>
      <c r="H192" s="12" t="n">
        <v>2</v>
      </c>
      <c r="I192" s="12" t="n">
        <v>0</v>
      </c>
      <c r="J192" s="12" t="n">
        <v>1</v>
      </c>
      <c r="K192" s="15" t="n">
        <v>0.0044939615648123</v>
      </c>
      <c r="L192" s="16" t="n">
        <f aca="true">IF(OR(Returns!$C192=0,COUNT(OFFSET(Returns!BM192,0,0,1,Inputs!$C$6))&lt;Inputs!$C$6),"n/a",EXP(SUMPRODUCT(LN(1+OFFSET(Returns!D192,0,0,1,Inputs!$C$6))))-IF(Inputs!$C$7=1,EXP(SUMPRODUCT(LN(1+OFFSET(Returns!BM192,0,0,1,Inputs!$C$6)))),EXP(SUMPRODUCT(LN(1+OFFSET(Returns!DV192,0,0,1,Inputs!$C$6))))))</f>
        <v>1.44986916792902</v>
      </c>
      <c r="M192" s="17" t="n">
        <f aca="false">IF(AND(ISNUMBER(L192),E192&gt;=Inputs!$C$8,OR(Inputs!$C$9="All",F192=Inputs!$C$9),VALUE(LEFT(C192,4))&gt;=Inputs!$C$10,VALUE(LEFT(C192,4))&lt;=Inputs!$C$11),1,0)</f>
        <v>1</v>
      </c>
      <c r="N192" s="16" t="n">
        <f aca="false">IF(M192=1,L192,"")</f>
        <v>1.44986916792902</v>
      </c>
      <c r="O192" s="15" t="n">
        <v>-0.0945243463619674</v>
      </c>
      <c r="P192" s="15" t="n">
        <v>-0.0523665264100371</v>
      </c>
      <c r="Q192" s="18" t="str">
        <f aca="false">IF(AND(M192=1,F192="Cash"),L192,"")</f>
        <v/>
      </c>
      <c r="R192" s="18" t="str">
        <f aca="false">IF(AND(M192=1,F192="Mixed"),L192,"")</f>
        <v/>
      </c>
      <c r="S192" s="18" t="n">
        <f aca="false">IF(AND(M192=1,F192="Stock-heavy"),L192,"")</f>
        <v>1.44986916792902</v>
      </c>
    </row>
    <row r="193" customFormat="false" ht="15" hidden="false" customHeight="false" outlineLevel="0" collapsed="false">
      <c r="B193" s="12" t="s">
        <v>291</v>
      </c>
      <c r="C193" s="12" t="s">
        <v>283</v>
      </c>
      <c r="D193" s="14" t="n">
        <v>169</v>
      </c>
      <c r="E193" s="15" t="n">
        <v>0.106</v>
      </c>
      <c r="F193" s="12" t="s">
        <v>70</v>
      </c>
      <c r="G193" s="15" t="n">
        <v>0</v>
      </c>
      <c r="H193" s="12" t="s">
        <v>73</v>
      </c>
      <c r="I193" s="12" t="n">
        <v>0</v>
      </c>
      <c r="J193" s="12" t="n">
        <v>0</v>
      </c>
      <c r="K193" s="15" t="n">
        <v>-0.316185981522633</v>
      </c>
      <c r="L193" s="16" t="n">
        <f aca="true">IF(OR(Returns!$C193=0,COUNT(OFFSET(Returns!BM193,0,0,1,Inputs!$C$6))&lt;Inputs!$C$6),"n/a",EXP(SUMPRODUCT(LN(1+OFFSET(Returns!D193,0,0,1,Inputs!$C$6))))-IF(Inputs!$C$7=1,EXP(SUMPRODUCT(LN(1+OFFSET(Returns!BM193,0,0,1,Inputs!$C$6)))),EXP(SUMPRODUCT(LN(1+OFFSET(Returns!DV193,0,0,1,Inputs!$C$6))))))</f>
        <v>-0.911072642050477</v>
      </c>
      <c r="M193" s="17" t="n">
        <f aca="false">IF(AND(ISNUMBER(L193),E193&gt;=Inputs!$C$8,OR(Inputs!$C$9="All",F193=Inputs!$C$9),VALUE(LEFT(C193,4))&gt;=Inputs!$C$10,VALUE(LEFT(C193,4))&lt;=Inputs!$C$11),1,0)</f>
        <v>1</v>
      </c>
      <c r="N193" s="16" t="n">
        <f aca="false">IF(M193=1,L193,"")</f>
        <v>-0.911072642050477</v>
      </c>
      <c r="O193" s="15" t="n">
        <v>0.0987560175837451</v>
      </c>
      <c r="P193" s="15" t="n">
        <v>0.033131672796942</v>
      </c>
      <c r="Q193" s="18" t="n">
        <f aca="false">IF(AND(M193=1,F193="Cash"),L193,"")</f>
        <v>-0.911072642050477</v>
      </c>
      <c r="R193" s="18" t="str">
        <f aca="false">IF(AND(M193=1,F193="Mixed"),L193,"")</f>
        <v/>
      </c>
      <c r="S193" s="18" t="str">
        <f aca="false">IF(AND(M193=1,F193="Stock-heavy"),L193,"")</f>
        <v/>
      </c>
    </row>
    <row r="194" customFormat="false" ht="15" hidden="false" customHeight="false" outlineLevel="0" collapsed="false">
      <c r="B194" s="12" t="s">
        <v>292</v>
      </c>
      <c r="C194" s="12" t="s">
        <v>283</v>
      </c>
      <c r="D194" s="14" t="n">
        <v>960</v>
      </c>
      <c r="E194" s="15" t="n">
        <v>0.1513</v>
      </c>
      <c r="F194" s="12" t="s">
        <v>70</v>
      </c>
      <c r="G194" s="15" t="n">
        <v>0</v>
      </c>
      <c r="H194" s="12" t="n">
        <v>2</v>
      </c>
      <c r="I194" s="12" t="n">
        <v>0</v>
      </c>
      <c r="J194" s="12" t="n">
        <v>0</v>
      </c>
      <c r="K194" s="15" t="n">
        <v>0.149130992806801</v>
      </c>
      <c r="L194" s="16" t="n">
        <f aca="true">IF(OR(Returns!$C194=0,COUNT(OFFSET(Returns!BM194,0,0,1,Inputs!$C$6))&lt;Inputs!$C$6),"n/a",EXP(SUMPRODUCT(LN(1+OFFSET(Returns!D194,0,0,1,Inputs!$C$6))))-IF(Inputs!$C$7=1,EXP(SUMPRODUCT(LN(1+OFFSET(Returns!BM194,0,0,1,Inputs!$C$6)))),EXP(SUMPRODUCT(LN(1+OFFSET(Returns!DV194,0,0,1,Inputs!$C$6))))))</f>
        <v>0.0319184030751616</v>
      </c>
      <c r="M194" s="17" t="n">
        <f aca="false">IF(AND(ISNUMBER(L194),E194&gt;=Inputs!$C$8,OR(Inputs!$C$9="All",F194=Inputs!$C$9),VALUE(LEFT(C194,4))&gt;=Inputs!$C$10,VALUE(LEFT(C194,4))&lt;=Inputs!$C$11),1,0)</f>
        <v>1</v>
      </c>
      <c r="N194" s="16" t="n">
        <f aca="false">IF(M194=1,L194,"")</f>
        <v>0.0319184030751616</v>
      </c>
      <c r="O194" s="15" t="n">
        <v>0.156895871448137</v>
      </c>
      <c r="P194" s="15" t="n">
        <v>0.318379476690847</v>
      </c>
      <c r="Q194" s="18" t="n">
        <f aca="false">IF(AND(M194=1,F194="Cash"),L194,"")</f>
        <v>0.0319184030751616</v>
      </c>
      <c r="R194" s="18" t="str">
        <f aca="false">IF(AND(M194=1,F194="Mixed"),L194,"")</f>
        <v/>
      </c>
      <c r="S194" s="18" t="str">
        <f aca="false">IF(AND(M194=1,F194="Stock-heavy"),L194,"")</f>
        <v/>
      </c>
    </row>
    <row r="195" customFormat="false" ht="15" hidden="false" customHeight="false" outlineLevel="0" collapsed="false">
      <c r="B195" s="12" t="s">
        <v>293</v>
      </c>
      <c r="C195" s="12" t="s">
        <v>283</v>
      </c>
      <c r="D195" s="14" t="n">
        <v>124.2</v>
      </c>
      <c r="E195" s="15" t="n">
        <v>3.5675</v>
      </c>
      <c r="F195" s="12" t="s">
        <v>85</v>
      </c>
      <c r="G195" s="15" t="n">
        <v>1</v>
      </c>
      <c r="H195" s="12" t="n">
        <v>5</v>
      </c>
      <c r="I195" s="12" t="n">
        <v>0</v>
      </c>
      <c r="J195" s="12" t="n">
        <v>1</v>
      </c>
      <c r="K195" s="15" t="n">
        <v>0.714622821544077</v>
      </c>
      <c r="L195" s="16" t="n">
        <f aca="true">IF(OR(Returns!$C195=0,COUNT(OFFSET(Returns!BM195,0,0,1,Inputs!$C$6))&lt;Inputs!$C$6),"n/a",EXP(SUMPRODUCT(LN(1+OFFSET(Returns!D195,0,0,1,Inputs!$C$6))))-IF(Inputs!$C$7=1,EXP(SUMPRODUCT(LN(1+OFFSET(Returns!BM195,0,0,1,Inputs!$C$6)))),EXP(SUMPRODUCT(LN(1+OFFSET(Returns!DV195,0,0,1,Inputs!$C$6))))))</f>
        <v>0.303022276083824</v>
      </c>
      <c r="M195" s="17" t="n">
        <f aca="false">IF(AND(ISNUMBER(L195),E195&gt;=Inputs!$C$8,OR(Inputs!$C$9="All",F195=Inputs!$C$9),VALUE(LEFT(C195,4))&gt;=Inputs!$C$10,VALUE(LEFT(C195,4))&lt;=Inputs!$C$11),1,0)</f>
        <v>1</v>
      </c>
      <c r="N195" s="16" t="n">
        <f aca="false">IF(M195=1,L195,"")</f>
        <v>0.303022276083824</v>
      </c>
      <c r="O195" s="15" t="n">
        <v>0.0974048054457038</v>
      </c>
      <c r="P195" s="15" t="n">
        <v>0.0301436757438976</v>
      </c>
      <c r="Q195" s="18" t="str">
        <f aca="false">IF(AND(M195=1,F195="Cash"),L195,"")</f>
        <v/>
      </c>
      <c r="R195" s="18" t="str">
        <f aca="false">IF(AND(M195=1,F195="Mixed"),L195,"")</f>
        <v/>
      </c>
      <c r="S195" s="18" t="n">
        <f aca="false">IF(AND(M195=1,F195="Stock-heavy"),L195,"")</f>
        <v>0.303022276083824</v>
      </c>
    </row>
    <row r="196" customFormat="false" ht="15" hidden="false" customHeight="false" outlineLevel="0" collapsed="false">
      <c r="B196" s="12" t="s">
        <v>294</v>
      </c>
      <c r="C196" s="12" t="s">
        <v>283</v>
      </c>
      <c r="D196" s="14" t="n">
        <v>2821</v>
      </c>
      <c r="E196" s="15" t="n">
        <v>0.1189</v>
      </c>
      <c r="F196" s="12" t="s">
        <v>70</v>
      </c>
      <c r="G196" s="15" t="n">
        <v>0</v>
      </c>
      <c r="H196" s="12" t="n">
        <v>3</v>
      </c>
      <c r="I196" s="12" t="n">
        <v>1</v>
      </c>
      <c r="J196" s="12" t="n">
        <v>0</v>
      </c>
      <c r="K196" s="15" t="n">
        <v>0.128321063047964</v>
      </c>
      <c r="L196" s="16" t="n">
        <f aca="true">IF(OR(Returns!$C196=0,COUNT(OFFSET(Returns!BM196,0,0,1,Inputs!$C$6))&lt;Inputs!$C$6),"n/a",EXP(SUMPRODUCT(LN(1+OFFSET(Returns!D196,0,0,1,Inputs!$C$6))))-IF(Inputs!$C$7=1,EXP(SUMPRODUCT(LN(1+OFFSET(Returns!BM196,0,0,1,Inputs!$C$6)))),EXP(SUMPRODUCT(LN(1+OFFSET(Returns!DV196,0,0,1,Inputs!$C$6))))))</f>
        <v>0.108664136492239</v>
      </c>
      <c r="M196" s="17" t="n">
        <f aca="false">IF(AND(ISNUMBER(L196),E196&gt;=Inputs!$C$8,OR(Inputs!$C$9="All",F196=Inputs!$C$9),VALUE(LEFT(C196,4))&gt;=Inputs!$C$10,VALUE(LEFT(C196,4))&lt;=Inputs!$C$11),1,0)</f>
        <v>1</v>
      </c>
      <c r="N196" s="16" t="n">
        <f aca="false">IF(M196=1,L196,"")</f>
        <v>0.108664136492239</v>
      </c>
      <c r="O196" s="15" t="n">
        <v>0.0009282649139912</v>
      </c>
      <c r="P196" s="15" t="n">
        <v>0.0187150322803463</v>
      </c>
      <c r="Q196" s="18" t="n">
        <f aca="false">IF(AND(M196=1,F196="Cash"),L196,"")</f>
        <v>0.108664136492239</v>
      </c>
      <c r="R196" s="18" t="str">
        <f aca="false">IF(AND(M196=1,F196="Mixed"),L196,"")</f>
        <v/>
      </c>
      <c r="S196" s="18" t="str">
        <f aca="false">IF(AND(M196=1,F196="Stock-heavy"),L196,"")</f>
        <v/>
      </c>
    </row>
    <row r="197" customFormat="false" ht="15" hidden="false" customHeight="false" outlineLevel="0" collapsed="false">
      <c r="B197" s="12" t="s">
        <v>295</v>
      </c>
      <c r="C197" s="12" t="s">
        <v>283</v>
      </c>
      <c r="D197" s="14" t="n">
        <v>1361.8</v>
      </c>
      <c r="E197" s="15" t="n">
        <v>0.3289</v>
      </c>
      <c r="F197" s="12" t="s">
        <v>70</v>
      </c>
      <c r="G197" s="15" t="n">
        <v>0</v>
      </c>
      <c r="H197" s="12" t="n">
        <v>2</v>
      </c>
      <c r="I197" s="12" t="n">
        <v>0</v>
      </c>
      <c r="J197" s="12" t="n">
        <v>1</v>
      </c>
      <c r="K197" s="15" t="s">
        <v>73</v>
      </c>
      <c r="L197" s="16" t="n">
        <f aca="true">IF(OR(Returns!$C197=0,COUNT(OFFSET(Returns!BM197,0,0,1,Inputs!$C$6))&lt;Inputs!$C$6),"n/a",EXP(SUMPRODUCT(LN(1+OFFSET(Returns!D197,0,0,1,Inputs!$C$6))))-IF(Inputs!$C$7=1,EXP(SUMPRODUCT(LN(1+OFFSET(Returns!BM197,0,0,1,Inputs!$C$6)))),EXP(SUMPRODUCT(LN(1+OFFSET(Returns!DV197,0,0,1,Inputs!$C$6))))))</f>
        <v>-0.989180980268774</v>
      </c>
      <c r="M197" s="17" t="n">
        <f aca="false">IF(AND(ISNUMBER(L197),E197&gt;=Inputs!$C$8,OR(Inputs!$C$9="All",F197=Inputs!$C$9),VALUE(LEFT(C197,4))&gt;=Inputs!$C$10,VALUE(LEFT(C197,4))&lt;=Inputs!$C$11),1,0)</f>
        <v>1</v>
      </c>
      <c r="N197" s="16" t="n">
        <f aca="false">IF(M197=1,L197,"")</f>
        <v>-0.989180980268774</v>
      </c>
      <c r="O197" s="15" t="s">
        <v>73</v>
      </c>
      <c r="P197" s="15" t="n">
        <v>0.259829958946906</v>
      </c>
      <c r="Q197" s="18" t="n">
        <f aca="false">IF(AND(M197=1,F197="Cash"),L197,"")</f>
        <v>-0.989180980268774</v>
      </c>
      <c r="R197" s="18" t="str">
        <f aca="false">IF(AND(M197=1,F197="Mixed"),L197,"")</f>
        <v/>
      </c>
      <c r="S197" s="18" t="str">
        <f aca="false">IF(AND(M197=1,F197="Stock-heavy"),L197,"")</f>
        <v/>
      </c>
    </row>
    <row r="198" customFormat="false" ht="15" hidden="false" customHeight="false" outlineLevel="0" collapsed="false">
      <c r="B198" s="12" t="s">
        <v>296</v>
      </c>
      <c r="C198" s="12" t="s">
        <v>297</v>
      </c>
      <c r="D198" s="14" t="n">
        <v>270.4</v>
      </c>
      <c r="E198" s="15" t="n">
        <v>0.9948</v>
      </c>
      <c r="F198" s="12" t="s">
        <v>70</v>
      </c>
      <c r="G198" s="15" t="n">
        <v>0.0178903577701766</v>
      </c>
      <c r="H198" s="12" t="n">
        <v>4</v>
      </c>
      <c r="I198" s="12" t="n">
        <v>0</v>
      </c>
      <c r="J198" s="12" t="n">
        <v>0</v>
      </c>
      <c r="K198" s="15" t="n">
        <v>-0.205857515729058</v>
      </c>
      <c r="L198" s="16" t="n">
        <f aca="true">IF(OR(Returns!$C198=0,COUNT(OFFSET(Returns!BM198,0,0,1,Inputs!$C$6))&lt;Inputs!$C$6),"n/a",EXP(SUMPRODUCT(LN(1+OFFSET(Returns!D198,0,0,1,Inputs!$C$6))))-IF(Inputs!$C$7=1,EXP(SUMPRODUCT(LN(1+OFFSET(Returns!BM198,0,0,1,Inputs!$C$6)))),EXP(SUMPRODUCT(LN(1+OFFSET(Returns!DV198,0,0,1,Inputs!$C$6))))))</f>
        <v>-0.530291253269739</v>
      </c>
      <c r="M198" s="17" t="n">
        <f aca="false">IF(AND(ISNUMBER(L198),E198&gt;=Inputs!$C$8,OR(Inputs!$C$9="All",F198=Inputs!$C$9),VALUE(LEFT(C198,4))&gt;=Inputs!$C$10,VALUE(LEFT(C198,4))&lt;=Inputs!$C$11),1,0)</f>
        <v>1</v>
      </c>
      <c r="N198" s="16" t="n">
        <f aca="false">IF(M198=1,L198,"")</f>
        <v>-0.530291253269739</v>
      </c>
      <c r="O198" s="15" t="n">
        <v>0.00713654772346477</v>
      </c>
      <c r="P198" s="15" t="n">
        <v>-0.00850859676317664</v>
      </c>
      <c r="Q198" s="18" t="n">
        <f aca="false">IF(AND(M198=1,F198="Cash"),L198,"")</f>
        <v>-0.530291253269739</v>
      </c>
      <c r="R198" s="18" t="str">
        <f aca="false">IF(AND(M198=1,F198="Mixed"),L198,"")</f>
        <v/>
      </c>
      <c r="S198" s="18" t="str">
        <f aca="false">IF(AND(M198=1,F198="Stock-heavy"),L198,"")</f>
        <v/>
      </c>
    </row>
    <row r="199" customFormat="false" ht="15" hidden="false" customHeight="false" outlineLevel="0" collapsed="false">
      <c r="B199" s="12" t="s">
        <v>298</v>
      </c>
      <c r="C199" s="12" t="s">
        <v>297</v>
      </c>
      <c r="D199" s="14" t="n">
        <v>3140.6</v>
      </c>
      <c r="E199" s="15" t="n">
        <v>3.1199</v>
      </c>
      <c r="F199" s="12" t="s">
        <v>70</v>
      </c>
      <c r="G199" s="15" t="n">
        <v>0</v>
      </c>
      <c r="H199" s="12" t="n">
        <v>3</v>
      </c>
      <c r="I199" s="12" t="n">
        <v>0</v>
      </c>
      <c r="J199" s="12" t="n">
        <v>0</v>
      </c>
      <c r="K199" s="15" t="n">
        <v>-0.476602563264731</v>
      </c>
      <c r="L199" s="16" t="n">
        <f aca="true">IF(OR(Returns!$C199=0,COUNT(OFFSET(Returns!BM199,0,0,1,Inputs!$C$6))&lt;Inputs!$C$6),"n/a",EXP(SUMPRODUCT(LN(1+OFFSET(Returns!D199,0,0,1,Inputs!$C$6))))-IF(Inputs!$C$7=1,EXP(SUMPRODUCT(LN(1+OFFSET(Returns!BM199,0,0,1,Inputs!$C$6)))),EXP(SUMPRODUCT(LN(1+OFFSET(Returns!DV199,0,0,1,Inputs!$C$6))))))</f>
        <v>2.13180535008495</v>
      </c>
      <c r="M199" s="17" t="n">
        <f aca="false">IF(AND(ISNUMBER(L199),E199&gt;=Inputs!$C$8,OR(Inputs!$C$9="All",F199=Inputs!$C$9),VALUE(LEFT(C199,4))&gt;=Inputs!$C$10,VALUE(LEFT(C199,4))&lt;=Inputs!$C$11),1,0)</f>
        <v>1</v>
      </c>
      <c r="N199" s="16" t="n">
        <f aca="false">IF(M199=1,L199,"")</f>
        <v>2.13180535008495</v>
      </c>
      <c r="O199" s="15" t="n">
        <v>-0.0466253672531327</v>
      </c>
      <c r="P199" s="15" t="n">
        <v>-0.0358135748545784</v>
      </c>
      <c r="Q199" s="18" t="n">
        <f aca="false">IF(AND(M199=1,F199="Cash"),L199,"")</f>
        <v>2.13180535008495</v>
      </c>
      <c r="R199" s="18" t="str">
        <f aca="false">IF(AND(M199=1,F199="Mixed"),L199,"")</f>
        <v/>
      </c>
      <c r="S199" s="18" t="str">
        <f aca="false">IF(AND(M199=1,F199="Stock-heavy"),L199,"")</f>
        <v/>
      </c>
    </row>
    <row r="200" customFormat="false" ht="15" hidden="false" customHeight="false" outlineLevel="0" collapsed="false">
      <c r="B200" s="12" t="s">
        <v>299</v>
      </c>
      <c r="C200" s="12" t="s">
        <v>297</v>
      </c>
      <c r="D200" s="14" t="n">
        <v>4711</v>
      </c>
      <c r="E200" s="15" t="n">
        <v>0.3381</v>
      </c>
      <c r="F200" s="12" t="s">
        <v>85</v>
      </c>
      <c r="G200" s="15" t="n">
        <v>0.964551050732329</v>
      </c>
      <c r="H200" s="12" t="n">
        <v>1</v>
      </c>
      <c r="I200" s="12" t="n">
        <v>0</v>
      </c>
      <c r="J200" s="12" t="n">
        <v>1</v>
      </c>
      <c r="K200" s="15" t="n">
        <v>0.0555997954285685</v>
      </c>
      <c r="L200" s="16" t="n">
        <f aca="true">IF(OR(Returns!$C200=0,COUNT(OFFSET(Returns!BM200,0,0,1,Inputs!$C$6))&lt;Inputs!$C$6),"n/a",EXP(SUMPRODUCT(LN(1+OFFSET(Returns!D200,0,0,1,Inputs!$C$6))))-IF(Inputs!$C$7=1,EXP(SUMPRODUCT(LN(1+OFFSET(Returns!BM200,0,0,1,Inputs!$C$6)))),EXP(SUMPRODUCT(LN(1+OFFSET(Returns!DV200,0,0,1,Inputs!$C$6))))))</f>
        <v>-0.714134489523059</v>
      </c>
      <c r="M200" s="17" t="n">
        <f aca="false">IF(AND(ISNUMBER(L200),E200&gt;=Inputs!$C$8,OR(Inputs!$C$9="All",F200=Inputs!$C$9),VALUE(LEFT(C200,4))&gt;=Inputs!$C$10,VALUE(LEFT(C200,4))&lt;=Inputs!$C$11),1,0)</f>
        <v>1</v>
      </c>
      <c r="N200" s="16" t="n">
        <f aca="false">IF(M200=1,L200,"")</f>
        <v>-0.714134489523059</v>
      </c>
      <c r="O200" s="15" t="n">
        <v>-0.00876320520174279</v>
      </c>
      <c r="P200" s="15" t="n">
        <v>0.00791500913501663</v>
      </c>
      <c r="Q200" s="18" t="str">
        <f aca="false">IF(AND(M200=1,F200="Cash"),L200,"")</f>
        <v/>
      </c>
      <c r="R200" s="18" t="str">
        <f aca="false">IF(AND(M200=1,F200="Mixed"),L200,"")</f>
        <v/>
      </c>
      <c r="S200" s="18" t="n">
        <f aca="false">IF(AND(M200=1,F200="Stock-heavy"),L200,"")</f>
        <v>-0.714134489523059</v>
      </c>
    </row>
    <row r="201" customFormat="false" ht="15" hidden="false" customHeight="false" outlineLevel="0" collapsed="false">
      <c r="B201" s="12" t="s">
        <v>300</v>
      </c>
      <c r="C201" s="12" t="s">
        <v>297</v>
      </c>
      <c r="D201" s="14" t="n">
        <v>3670</v>
      </c>
      <c r="E201" s="15" t="n">
        <v>0.2908</v>
      </c>
      <c r="F201" s="12" t="s">
        <v>70</v>
      </c>
      <c r="G201" s="15" t="n">
        <v>0</v>
      </c>
      <c r="H201" s="12" t="n">
        <v>1</v>
      </c>
      <c r="I201" s="12" t="n">
        <v>1</v>
      </c>
      <c r="J201" s="12" t="n">
        <v>0</v>
      </c>
      <c r="K201" s="15" t="n">
        <v>0.135800402174877</v>
      </c>
      <c r="L201" s="16" t="n">
        <f aca="true">IF(OR(Returns!$C201=0,COUNT(OFFSET(Returns!BM201,0,0,1,Inputs!$C$6))&lt;Inputs!$C$6),"n/a",EXP(SUMPRODUCT(LN(1+OFFSET(Returns!D201,0,0,1,Inputs!$C$6))))-IF(Inputs!$C$7=1,EXP(SUMPRODUCT(LN(1+OFFSET(Returns!BM201,0,0,1,Inputs!$C$6)))),EXP(SUMPRODUCT(LN(1+OFFSET(Returns!DV201,0,0,1,Inputs!$C$6))))))</f>
        <v>-0.278364216684818</v>
      </c>
      <c r="M201" s="17" t="n">
        <f aca="false">IF(AND(ISNUMBER(L201),E201&gt;=Inputs!$C$8,OR(Inputs!$C$9="All",F201=Inputs!$C$9),VALUE(LEFT(C201,4))&gt;=Inputs!$C$10,VALUE(LEFT(C201,4))&lt;=Inputs!$C$11),1,0)</f>
        <v>1</v>
      </c>
      <c r="N201" s="16" t="n">
        <f aca="false">IF(M201=1,L201,"")</f>
        <v>-0.278364216684818</v>
      </c>
      <c r="O201" s="15" t="n">
        <v>0.0856152074865711</v>
      </c>
      <c r="P201" s="15" t="n">
        <v>0.0636587358252602</v>
      </c>
      <c r="Q201" s="18" t="n">
        <f aca="false">IF(AND(M201=1,F201="Cash"),L201,"")</f>
        <v>-0.278364216684818</v>
      </c>
      <c r="R201" s="18" t="str">
        <f aca="false">IF(AND(M201=1,F201="Mixed"),L201,"")</f>
        <v/>
      </c>
      <c r="S201" s="18" t="str">
        <f aca="false">IF(AND(M201=1,F201="Stock-heavy"),L201,"")</f>
        <v/>
      </c>
    </row>
    <row r="202" customFormat="false" ht="15" hidden="false" customHeight="false" outlineLevel="0" collapsed="false">
      <c r="B202" s="12" t="s">
        <v>301</v>
      </c>
      <c r="C202" s="12" t="s">
        <v>297</v>
      </c>
      <c r="D202" s="14" t="n">
        <v>1660.8</v>
      </c>
      <c r="E202" s="15" t="n">
        <v>0.2095</v>
      </c>
      <c r="F202" s="12" t="s">
        <v>85</v>
      </c>
      <c r="G202" s="15" t="n">
        <v>0.502244663505191</v>
      </c>
      <c r="H202" s="12" t="n">
        <v>2</v>
      </c>
      <c r="I202" s="12" t="n">
        <v>0</v>
      </c>
      <c r="J202" s="12" t="n">
        <v>1</v>
      </c>
      <c r="K202" s="15" t="n">
        <v>0.115426554907464</v>
      </c>
      <c r="L202" s="16" t="n">
        <f aca="true">IF(OR(Returns!$C202=0,COUNT(OFFSET(Returns!BM202,0,0,1,Inputs!$C$6))&lt;Inputs!$C$6),"n/a",EXP(SUMPRODUCT(LN(1+OFFSET(Returns!D202,0,0,1,Inputs!$C$6))))-IF(Inputs!$C$7=1,EXP(SUMPRODUCT(LN(1+OFFSET(Returns!BM202,0,0,1,Inputs!$C$6)))),EXP(SUMPRODUCT(LN(1+OFFSET(Returns!DV202,0,0,1,Inputs!$C$6))))))</f>
        <v>-0.193012962559214</v>
      </c>
      <c r="M202" s="17" t="n">
        <f aca="false">IF(AND(ISNUMBER(L202),E202&gt;=Inputs!$C$8,OR(Inputs!$C$9="All",F202=Inputs!$C$9),VALUE(LEFT(C202,4))&gt;=Inputs!$C$10,VALUE(LEFT(C202,4))&lt;=Inputs!$C$11),1,0)</f>
        <v>1</v>
      </c>
      <c r="N202" s="16" t="n">
        <f aca="false">IF(M202=1,L202,"")</f>
        <v>-0.193012962559214</v>
      </c>
      <c r="O202" s="15" t="n">
        <v>0.0257246357722873</v>
      </c>
      <c r="P202" s="15" t="n">
        <v>0.0457283139198003</v>
      </c>
      <c r="Q202" s="18" t="str">
        <f aca="false">IF(AND(M202=1,F202="Cash"),L202,"")</f>
        <v/>
      </c>
      <c r="R202" s="18" t="str">
        <f aca="false">IF(AND(M202=1,F202="Mixed"),L202,"")</f>
        <v/>
      </c>
      <c r="S202" s="18" t="n">
        <f aca="false">IF(AND(M202=1,F202="Stock-heavy"),L202,"")</f>
        <v>-0.193012962559214</v>
      </c>
    </row>
    <row r="203" customFormat="false" ht="15" hidden="false" customHeight="false" outlineLevel="0" collapsed="false">
      <c r="B203" s="12" t="s">
        <v>302</v>
      </c>
      <c r="C203" s="12" t="s">
        <v>297</v>
      </c>
      <c r="D203" s="14" t="n">
        <v>232.6</v>
      </c>
      <c r="E203" s="15" t="n">
        <v>0.5858</v>
      </c>
      <c r="F203" s="12" t="s">
        <v>70</v>
      </c>
      <c r="G203" s="15" t="n">
        <v>0</v>
      </c>
      <c r="H203" s="12" t="n">
        <v>4</v>
      </c>
      <c r="I203" s="12" t="n">
        <v>0</v>
      </c>
      <c r="J203" s="12" t="n">
        <v>0</v>
      </c>
      <c r="K203" s="15" t="s">
        <v>73</v>
      </c>
      <c r="L203" s="16" t="n">
        <f aca="true">IF(OR(Returns!$C203=0,COUNT(OFFSET(Returns!BM203,0,0,1,Inputs!$C$6))&lt;Inputs!$C$6),"n/a",EXP(SUMPRODUCT(LN(1+OFFSET(Returns!D203,0,0,1,Inputs!$C$6))))-IF(Inputs!$C$7=1,EXP(SUMPRODUCT(LN(1+OFFSET(Returns!BM203,0,0,1,Inputs!$C$6)))),EXP(SUMPRODUCT(LN(1+OFFSET(Returns!DV203,0,0,1,Inputs!$C$6))))))</f>
        <v>0.384293901034857</v>
      </c>
      <c r="M203" s="17" t="n">
        <f aca="false">IF(AND(ISNUMBER(L203),E203&gt;=Inputs!$C$8,OR(Inputs!$C$9="All",F203=Inputs!$C$9),VALUE(LEFT(C203,4))&gt;=Inputs!$C$10,VALUE(LEFT(C203,4))&lt;=Inputs!$C$11),1,0)</f>
        <v>1</v>
      </c>
      <c r="N203" s="16" t="n">
        <f aca="false">IF(M203=1,L203,"")</f>
        <v>0.384293901034857</v>
      </c>
      <c r="O203" s="15" t="n">
        <v>-0.000208779971513973</v>
      </c>
      <c r="P203" s="15" t="n">
        <v>0.0160893066406729</v>
      </c>
      <c r="Q203" s="18" t="n">
        <f aca="false">IF(AND(M203=1,F203="Cash"),L203,"")</f>
        <v>0.384293901034857</v>
      </c>
      <c r="R203" s="18" t="str">
        <f aca="false">IF(AND(M203=1,F203="Mixed"),L203,"")</f>
        <v/>
      </c>
      <c r="S203" s="18" t="str">
        <f aca="false">IF(AND(M203=1,F203="Stock-heavy"),L203,"")</f>
        <v/>
      </c>
    </row>
    <row r="204" customFormat="false" ht="15" hidden="false" customHeight="false" outlineLevel="0" collapsed="false">
      <c r="B204" s="12" t="s">
        <v>303</v>
      </c>
      <c r="C204" s="12" t="s">
        <v>304</v>
      </c>
      <c r="D204" s="14" t="n">
        <v>381.8</v>
      </c>
      <c r="E204" s="15" t="n">
        <v>0.2289</v>
      </c>
      <c r="F204" s="12" t="s">
        <v>70</v>
      </c>
      <c r="G204" s="15" t="n">
        <v>0.0413653471907552</v>
      </c>
      <c r="H204" s="12" t="n">
        <v>3</v>
      </c>
      <c r="I204" s="12" t="n">
        <v>1</v>
      </c>
      <c r="J204" s="12" t="n">
        <v>0</v>
      </c>
      <c r="K204" s="15" t="n">
        <v>0.00525285899306627</v>
      </c>
      <c r="L204" s="16" t="n">
        <f aca="true">IF(OR(Returns!$C204=0,COUNT(OFFSET(Returns!BM204,0,0,1,Inputs!$C$6))&lt;Inputs!$C$6),"n/a",EXP(SUMPRODUCT(LN(1+OFFSET(Returns!D204,0,0,1,Inputs!$C$6))))-IF(Inputs!$C$7=1,EXP(SUMPRODUCT(LN(1+OFFSET(Returns!BM204,0,0,1,Inputs!$C$6)))),EXP(SUMPRODUCT(LN(1+OFFSET(Returns!DV204,0,0,1,Inputs!$C$6))))))</f>
        <v>1.21567060356975</v>
      </c>
      <c r="M204" s="17" t="n">
        <f aca="false">IF(AND(ISNUMBER(L204),E204&gt;=Inputs!$C$8,OR(Inputs!$C$9="All",F204=Inputs!$C$9),VALUE(LEFT(C204,4))&gt;=Inputs!$C$10,VALUE(LEFT(C204,4))&lt;=Inputs!$C$11),1,0)</f>
        <v>1</v>
      </c>
      <c r="N204" s="16" t="n">
        <f aca="false">IF(M204=1,L204,"")</f>
        <v>1.21567060356975</v>
      </c>
      <c r="O204" s="15" t="n">
        <v>0.0248981163002065</v>
      </c>
      <c r="P204" s="15" t="n">
        <v>0.020899835476651</v>
      </c>
      <c r="Q204" s="18" t="n">
        <f aca="false">IF(AND(M204=1,F204="Cash"),L204,"")</f>
        <v>1.21567060356975</v>
      </c>
      <c r="R204" s="18" t="str">
        <f aca="false">IF(AND(M204=1,F204="Mixed"),L204,"")</f>
        <v/>
      </c>
      <c r="S204" s="18" t="str">
        <f aca="false">IF(AND(M204=1,F204="Stock-heavy"),L204,"")</f>
        <v/>
      </c>
    </row>
    <row r="205" customFormat="false" ht="15" hidden="false" customHeight="false" outlineLevel="0" collapsed="false">
      <c r="B205" s="12" t="s">
        <v>305</v>
      </c>
      <c r="C205" s="12" t="s">
        <v>304</v>
      </c>
      <c r="D205" s="14" t="n">
        <v>246.3</v>
      </c>
      <c r="E205" s="15" t="n">
        <v>0.1885</v>
      </c>
      <c r="F205" s="12" t="s">
        <v>70</v>
      </c>
      <c r="G205" s="15" t="n">
        <v>0</v>
      </c>
      <c r="H205" s="12" t="n">
        <v>3</v>
      </c>
      <c r="I205" s="12" t="n">
        <v>0</v>
      </c>
      <c r="J205" s="12" t="n">
        <v>0</v>
      </c>
      <c r="K205" s="15" t="n">
        <v>-0.0990004713832218</v>
      </c>
      <c r="L205" s="16" t="n">
        <f aca="true">IF(OR(Returns!$C205=0,COUNT(OFFSET(Returns!BM205,0,0,1,Inputs!$C$6))&lt;Inputs!$C$6),"n/a",EXP(SUMPRODUCT(LN(1+OFFSET(Returns!D205,0,0,1,Inputs!$C$6))))-IF(Inputs!$C$7=1,EXP(SUMPRODUCT(LN(1+OFFSET(Returns!BM205,0,0,1,Inputs!$C$6)))),EXP(SUMPRODUCT(LN(1+OFFSET(Returns!DV205,0,0,1,Inputs!$C$6))))))</f>
        <v>0.324011770285622</v>
      </c>
      <c r="M205" s="17" t="n">
        <f aca="false">IF(AND(ISNUMBER(L205),E205&gt;=Inputs!$C$8,OR(Inputs!$C$9="All",F205=Inputs!$C$9),VALUE(LEFT(C205,4))&gt;=Inputs!$C$10,VALUE(LEFT(C205,4))&lt;=Inputs!$C$11),1,0)</f>
        <v>1</v>
      </c>
      <c r="N205" s="16" t="n">
        <f aca="false">IF(M205=1,L205,"")</f>
        <v>0.324011770285622</v>
      </c>
      <c r="O205" s="15" t="n">
        <v>0.0896027682088971</v>
      </c>
      <c r="P205" s="15" t="n">
        <v>0.028552297117181</v>
      </c>
      <c r="Q205" s="18" t="n">
        <f aca="false">IF(AND(M205=1,F205="Cash"),L205,"")</f>
        <v>0.324011770285622</v>
      </c>
      <c r="R205" s="18" t="str">
        <f aca="false">IF(AND(M205=1,F205="Mixed"),L205,"")</f>
        <v/>
      </c>
      <c r="S205" s="18" t="str">
        <f aca="false">IF(AND(M205=1,F205="Stock-heavy"),L205,"")</f>
        <v/>
      </c>
    </row>
    <row r="206" customFormat="false" ht="15" hidden="false" customHeight="false" outlineLevel="0" collapsed="false">
      <c r="B206" s="12" t="s">
        <v>306</v>
      </c>
      <c r="C206" s="12" t="s">
        <v>304</v>
      </c>
      <c r="D206" s="14" t="n">
        <v>159.2</v>
      </c>
      <c r="E206" s="15" t="n">
        <v>0.2974</v>
      </c>
      <c r="F206" s="12" t="s">
        <v>70</v>
      </c>
      <c r="G206" s="15" t="n">
        <v>0</v>
      </c>
      <c r="H206" s="12" t="n">
        <v>2</v>
      </c>
      <c r="I206" s="12" t="n">
        <v>0</v>
      </c>
      <c r="J206" s="12" t="n">
        <v>0</v>
      </c>
      <c r="K206" s="15" t="n">
        <v>-0.247108384442519</v>
      </c>
      <c r="L206" s="16" t="n">
        <f aca="true">IF(OR(Returns!$C206=0,COUNT(OFFSET(Returns!BM206,0,0,1,Inputs!$C$6))&lt;Inputs!$C$6),"n/a",EXP(SUMPRODUCT(LN(1+OFFSET(Returns!D206,0,0,1,Inputs!$C$6))))-IF(Inputs!$C$7=1,EXP(SUMPRODUCT(LN(1+OFFSET(Returns!BM206,0,0,1,Inputs!$C$6)))),EXP(SUMPRODUCT(LN(1+OFFSET(Returns!DV206,0,0,1,Inputs!$C$6))))))</f>
        <v>0.193580372597747</v>
      </c>
      <c r="M206" s="17" t="n">
        <f aca="false">IF(AND(ISNUMBER(L206),E206&gt;=Inputs!$C$8,OR(Inputs!$C$9="All",F206=Inputs!$C$9),VALUE(LEFT(C206,4))&gt;=Inputs!$C$10,VALUE(LEFT(C206,4))&lt;=Inputs!$C$11),1,0)</f>
        <v>1</v>
      </c>
      <c r="N206" s="16" t="n">
        <f aca="false">IF(M206=1,L206,"")</f>
        <v>0.193580372597747</v>
      </c>
      <c r="O206" s="15" t="n">
        <v>0.394611966724441</v>
      </c>
      <c r="P206" s="15" t="n">
        <v>0.135095033310322</v>
      </c>
      <c r="Q206" s="18" t="n">
        <f aca="false">IF(AND(M206=1,F206="Cash"),L206,"")</f>
        <v>0.193580372597747</v>
      </c>
      <c r="R206" s="18" t="str">
        <f aca="false">IF(AND(M206=1,F206="Mixed"),L206,"")</f>
        <v/>
      </c>
      <c r="S206" s="18" t="str">
        <f aca="false">IF(AND(M206=1,F206="Stock-heavy"),L206,"")</f>
        <v/>
      </c>
    </row>
    <row r="207" customFormat="false" ht="15" hidden="false" customHeight="false" outlineLevel="0" collapsed="false">
      <c r="B207" s="12" t="s">
        <v>307</v>
      </c>
      <c r="C207" s="12" t="s">
        <v>304</v>
      </c>
      <c r="D207" s="14" t="n">
        <v>1068</v>
      </c>
      <c r="E207" s="15" t="n">
        <v>2.2947</v>
      </c>
      <c r="F207" s="12" t="s">
        <v>70</v>
      </c>
      <c r="G207" s="15" t="n">
        <v>0</v>
      </c>
      <c r="H207" s="12" t="n">
        <v>3</v>
      </c>
      <c r="I207" s="12" t="n">
        <v>0</v>
      </c>
      <c r="J207" s="12" t="n">
        <v>0</v>
      </c>
      <c r="K207" s="15" t="n">
        <v>-0.203038648898624</v>
      </c>
      <c r="L207" s="16" t="n">
        <f aca="true">IF(OR(Returns!$C207=0,COUNT(OFFSET(Returns!BM207,0,0,1,Inputs!$C$6))&lt;Inputs!$C$6),"n/a",EXP(SUMPRODUCT(LN(1+OFFSET(Returns!D207,0,0,1,Inputs!$C$6))))-IF(Inputs!$C$7=1,EXP(SUMPRODUCT(LN(1+OFFSET(Returns!BM207,0,0,1,Inputs!$C$6)))),EXP(SUMPRODUCT(LN(1+OFFSET(Returns!DV207,0,0,1,Inputs!$C$6))))))</f>
        <v>-0.352571808447676</v>
      </c>
      <c r="M207" s="17" t="n">
        <f aca="false">IF(AND(ISNUMBER(L207),E207&gt;=Inputs!$C$8,OR(Inputs!$C$9="All",F207=Inputs!$C$9),VALUE(LEFT(C207,4))&gt;=Inputs!$C$10,VALUE(LEFT(C207,4))&lt;=Inputs!$C$11),1,0)</f>
        <v>1</v>
      </c>
      <c r="N207" s="16" t="n">
        <f aca="false">IF(M207=1,L207,"")</f>
        <v>-0.352571808447676</v>
      </c>
      <c r="O207" s="15" t="n">
        <v>0.0427576776677618</v>
      </c>
      <c r="P207" s="15" t="n">
        <v>-0.0538863944301352</v>
      </c>
      <c r="Q207" s="18" t="n">
        <f aca="false">IF(AND(M207=1,F207="Cash"),L207,"")</f>
        <v>-0.352571808447676</v>
      </c>
      <c r="R207" s="18" t="str">
        <f aca="false">IF(AND(M207=1,F207="Mixed"),L207,"")</f>
        <v/>
      </c>
      <c r="S207" s="18" t="str">
        <f aca="false">IF(AND(M207=1,F207="Stock-heavy"),L207,"")</f>
        <v/>
      </c>
    </row>
    <row r="208" customFormat="false" ht="15" hidden="false" customHeight="false" outlineLevel="0" collapsed="false">
      <c r="B208" s="12" t="s">
        <v>308</v>
      </c>
      <c r="C208" s="12" t="s">
        <v>309</v>
      </c>
      <c r="D208" s="14" t="n">
        <v>158.4</v>
      </c>
      <c r="E208" s="15" t="n">
        <v>0.1056</v>
      </c>
      <c r="F208" s="12" t="s">
        <v>70</v>
      </c>
      <c r="G208" s="15" t="n">
        <v>0</v>
      </c>
      <c r="H208" s="12" t="n">
        <v>3</v>
      </c>
      <c r="I208" s="12" t="n">
        <v>0</v>
      </c>
      <c r="J208" s="12" t="n">
        <v>0</v>
      </c>
      <c r="K208" s="15" t="n">
        <v>0.252443619544801</v>
      </c>
      <c r="L208" s="16" t="n">
        <f aca="true">IF(OR(Returns!$C208=0,COUNT(OFFSET(Returns!BM208,0,0,1,Inputs!$C$6))&lt;Inputs!$C$6),"n/a",EXP(SUMPRODUCT(LN(1+OFFSET(Returns!D208,0,0,1,Inputs!$C$6))))-IF(Inputs!$C$7=1,EXP(SUMPRODUCT(LN(1+OFFSET(Returns!BM208,0,0,1,Inputs!$C$6)))),EXP(SUMPRODUCT(LN(1+OFFSET(Returns!DV208,0,0,1,Inputs!$C$6))))))</f>
        <v>1.47225585003935</v>
      </c>
      <c r="M208" s="17" t="n">
        <f aca="false">IF(AND(ISNUMBER(L208),E208&gt;=Inputs!$C$8,OR(Inputs!$C$9="All",F208=Inputs!$C$9),VALUE(LEFT(C208,4))&gt;=Inputs!$C$10,VALUE(LEFT(C208,4))&lt;=Inputs!$C$11),1,0)</f>
        <v>1</v>
      </c>
      <c r="N208" s="16" t="n">
        <f aca="false">IF(M208=1,L208,"")</f>
        <v>1.47225585003935</v>
      </c>
      <c r="O208" s="15" t="n">
        <v>0.284575709322884</v>
      </c>
      <c r="P208" s="15" t="n">
        <v>0.368016679154476</v>
      </c>
      <c r="Q208" s="18" t="n">
        <f aca="false">IF(AND(M208=1,F208="Cash"),L208,"")</f>
        <v>1.47225585003935</v>
      </c>
      <c r="R208" s="18" t="str">
        <f aca="false">IF(AND(M208=1,F208="Mixed"),L208,"")</f>
        <v/>
      </c>
      <c r="S208" s="18" t="str">
        <f aca="false">IF(AND(M208=1,F208="Stock-heavy"),L208,"")</f>
        <v/>
      </c>
    </row>
    <row r="209" customFormat="false" ht="15" hidden="false" customHeight="false" outlineLevel="0" collapsed="false">
      <c r="B209" s="12" t="s">
        <v>310</v>
      </c>
      <c r="C209" s="12" t="s">
        <v>309</v>
      </c>
      <c r="D209" s="14" t="n">
        <v>195.1</v>
      </c>
      <c r="E209" s="15" t="n">
        <v>0.5528</v>
      </c>
      <c r="F209" s="12" t="s">
        <v>70</v>
      </c>
      <c r="G209" s="15" t="n">
        <v>0</v>
      </c>
      <c r="H209" s="12" t="n">
        <v>4</v>
      </c>
      <c r="I209" s="12" t="n">
        <v>0</v>
      </c>
      <c r="J209" s="12" t="n">
        <v>0</v>
      </c>
      <c r="K209" s="15" t="n">
        <v>0.305232828807049</v>
      </c>
      <c r="L209" s="16" t="n">
        <f aca="true">IF(OR(Returns!$C209=0,COUNT(OFFSET(Returns!BM209,0,0,1,Inputs!$C$6))&lt;Inputs!$C$6),"n/a",EXP(SUMPRODUCT(LN(1+OFFSET(Returns!D209,0,0,1,Inputs!$C$6))))-IF(Inputs!$C$7=1,EXP(SUMPRODUCT(LN(1+OFFSET(Returns!BM209,0,0,1,Inputs!$C$6)))),EXP(SUMPRODUCT(LN(1+OFFSET(Returns!DV209,0,0,1,Inputs!$C$6))))))</f>
        <v>-0.0617980160830332</v>
      </c>
      <c r="M209" s="17" t="n">
        <f aca="false">IF(AND(ISNUMBER(L209),E209&gt;=Inputs!$C$8,OR(Inputs!$C$9="All",F209=Inputs!$C$9),VALUE(LEFT(C209,4))&gt;=Inputs!$C$10,VALUE(LEFT(C209,4))&lt;=Inputs!$C$11),1,0)</f>
        <v>1</v>
      </c>
      <c r="N209" s="16" t="n">
        <f aca="false">IF(M209=1,L209,"")</f>
        <v>-0.0617980160830332</v>
      </c>
      <c r="O209" s="15" t="n">
        <v>0.0508071695062294</v>
      </c>
      <c r="P209" s="15" t="n">
        <v>0.0384782077670995</v>
      </c>
      <c r="Q209" s="18" t="n">
        <f aca="false">IF(AND(M209=1,F209="Cash"),L209,"")</f>
        <v>-0.0617980160830332</v>
      </c>
      <c r="R209" s="18" t="str">
        <f aca="false">IF(AND(M209=1,F209="Mixed"),L209,"")</f>
        <v/>
      </c>
      <c r="S209" s="18" t="str">
        <f aca="false">IF(AND(M209=1,F209="Stock-heavy"),L209,"")</f>
        <v/>
      </c>
    </row>
    <row r="210" customFormat="false" ht="15" hidden="false" customHeight="false" outlineLevel="0" collapsed="false">
      <c r="B210" s="12" t="s">
        <v>311</v>
      </c>
      <c r="C210" s="12" t="s">
        <v>309</v>
      </c>
      <c r="D210" s="14" t="n">
        <v>694.8</v>
      </c>
      <c r="E210" s="15" t="n">
        <v>0.2059</v>
      </c>
      <c r="F210" s="12" t="s">
        <v>70</v>
      </c>
      <c r="G210" s="15" t="n">
        <v>0</v>
      </c>
      <c r="H210" s="12" t="n">
        <v>1</v>
      </c>
      <c r="I210" s="12" t="n">
        <v>0</v>
      </c>
      <c r="J210" s="12" t="n">
        <v>0</v>
      </c>
      <c r="K210" s="15" t="n">
        <v>0.0442465568050185</v>
      </c>
      <c r="L210" s="16" t="n">
        <f aca="true">IF(OR(Returns!$C210=0,COUNT(OFFSET(Returns!BM210,0,0,1,Inputs!$C$6))&lt;Inputs!$C$6),"n/a",EXP(SUMPRODUCT(LN(1+OFFSET(Returns!D210,0,0,1,Inputs!$C$6))))-IF(Inputs!$C$7=1,EXP(SUMPRODUCT(LN(1+OFFSET(Returns!BM210,0,0,1,Inputs!$C$6)))),EXP(SUMPRODUCT(LN(1+OFFSET(Returns!DV210,0,0,1,Inputs!$C$6))))))</f>
        <v>-0.213434923573211</v>
      </c>
      <c r="M210" s="17" t="n">
        <f aca="false">IF(AND(ISNUMBER(L210),E210&gt;=Inputs!$C$8,OR(Inputs!$C$9="All",F210=Inputs!$C$9),VALUE(LEFT(C210,4))&gt;=Inputs!$C$10,VALUE(LEFT(C210,4))&lt;=Inputs!$C$11),1,0)</f>
        <v>1</v>
      </c>
      <c r="N210" s="16" t="n">
        <f aca="false">IF(M210=1,L210,"")</f>
        <v>-0.213434923573211</v>
      </c>
      <c r="O210" s="15" t="s">
        <v>73</v>
      </c>
      <c r="P210" s="15" t="n">
        <v>0.0861536636240847</v>
      </c>
      <c r="Q210" s="18" t="n">
        <f aca="false">IF(AND(M210=1,F210="Cash"),L210,"")</f>
        <v>-0.213434923573211</v>
      </c>
      <c r="R210" s="18" t="str">
        <f aca="false">IF(AND(M210=1,F210="Mixed"),L210,"")</f>
        <v/>
      </c>
      <c r="S210" s="18" t="str">
        <f aca="false">IF(AND(M210=1,F210="Stock-heavy"),L210,"")</f>
        <v/>
      </c>
    </row>
    <row r="211" customFormat="false" ht="15" hidden="false" customHeight="false" outlineLevel="0" collapsed="false">
      <c r="B211" s="12" t="s">
        <v>312</v>
      </c>
      <c r="C211" s="12" t="s">
        <v>309</v>
      </c>
      <c r="D211" s="14" t="n">
        <v>4105.8</v>
      </c>
      <c r="E211" s="15" t="n">
        <v>0.6088</v>
      </c>
      <c r="F211" s="12" t="s">
        <v>85</v>
      </c>
      <c r="G211" s="15" t="n">
        <v>0.500302865937434</v>
      </c>
      <c r="H211" s="12" t="n">
        <v>2</v>
      </c>
      <c r="I211" s="12" t="n">
        <v>0</v>
      </c>
      <c r="J211" s="12" t="n">
        <v>1</v>
      </c>
      <c r="K211" s="15" t="n">
        <v>-0.103175813021646</v>
      </c>
      <c r="L211" s="16" t="n">
        <f aca="true">IF(OR(Returns!$C211=0,COUNT(OFFSET(Returns!BM211,0,0,1,Inputs!$C$6))&lt;Inputs!$C$6),"n/a",EXP(SUMPRODUCT(LN(1+OFFSET(Returns!D211,0,0,1,Inputs!$C$6))))-IF(Inputs!$C$7=1,EXP(SUMPRODUCT(LN(1+OFFSET(Returns!BM211,0,0,1,Inputs!$C$6)))),EXP(SUMPRODUCT(LN(1+OFFSET(Returns!DV211,0,0,1,Inputs!$C$6))))))</f>
        <v>0.869548238790809</v>
      </c>
      <c r="M211" s="17" t="n">
        <f aca="false">IF(AND(ISNUMBER(L211),E211&gt;=Inputs!$C$8,OR(Inputs!$C$9="All",F211=Inputs!$C$9),VALUE(LEFT(C211,4))&gt;=Inputs!$C$10,VALUE(LEFT(C211,4))&lt;=Inputs!$C$11),1,0)</f>
        <v>1</v>
      </c>
      <c r="N211" s="16" t="n">
        <f aca="false">IF(M211=1,L211,"")</f>
        <v>0.869548238790809</v>
      </c>
      <c r="O211" s="15" t="n">
        <v>0.247954672032826</v>
      </c>
      <c r="P211" s="15" t="n">
        <v>0.356305605481607</v>
      </c>
      <c r="Q211" s="18" t="str">
        <f aca="false">IF(AND(M211=1,F211="Cash"),L211,"")</f>
        <v/>
      </c>
      <c r="R211" s="18" t="str">
        <f aca="false">IF(AND(M211=1,F211="Mixed"),L211,"")</f>
        <v/>
      </c>
      <c r="S211" s="18" t="n">
        <f aca="false">IF(AND(M211=1,F211="Stock-heavy"),L211,"")</f>
        <v>0.869548238790809</v>
      </c>
    </row>
    <row r="212" customFormat="false" ht="15" hidden="false" customHeight="false" outlineLevel="0" collapsed="false">
      <c r="B212" s="12" t="s">
        <v>313</v>
      </c>
      <c r="C212" s="12" t="s">
        <v>309</v>
      </c>
      <c r="D212" s="14" t="n">
        <v>475.9</v>
      </c>
      <c r="E212" s="15" t="n">
        <v>0.2975</v>
      </c>
      <c r="F212" s="12" t="s">
        <v>70</v>
      </c>
      <c r="G212" s="15" t="n">
        <v>0</v>
      </c>
      <c r="H212" s="12" t="n">
        <v>1</v>
      </c>
      <c r="I212" s="12" t="n">
        <v>1</v>
      </c>
      <c r="J212" s="12" t="n">
        <v>0</v>
      </c>
      <c r="K212" s="15" t="n">
        <v>-0.12184005095806</v>
      </c>
      <c r="L212" s="16" t="n">
        <f aca="true">IF(OR(Returns!$C212=0,COUNT(OFFSET(Returns!BM212,0,0,1,Inputs!$C$6))&lt;Inputs!$C$6),"n/a",EXP(SUMPRODUCT(LN(1+OFFSET(Returns!D212,0,0,1,Inputs!$C$6))))-IF(Inputs!$C$7=1,EXP(SUMPRODUCT(LN(1+OFFSET(Returns!BM212,0,0,1,Inputs!$C$6)))),EXP(SUMPRODUCT(LN(1+OFFSET(Returns!DV212,0,0,1,Inputs!$C$6))))))</f>
        <v>0.195680731758873</v>
      </c>
      <c r="M212" s="17" t="n">
        <f aca="false">IF(AND(ISNUMBER(L212),E212&gt;=Inputs!$C$8,OR(Inputs!$C$9="All",F212=Inputs!$C$9),VALUE(LEFT(C212,4))&gt;=Inputs!$C$10,VALUE(LEFT(C212,4))&lt;=Inputs!$C$11),1,0)</f>
        <v>1</v>
      </c>
      <c r="N212" s="16" t="n">
        <f aca="false">IF(M212=1,L212,"")</f>
        <v>0.195680731758873</v>
      </c>
      <c r="O212" s="15" t="n">
        <v>0.0794065676349404</v>
      </c>
      <c r="P212" s="15" t="n">
        <v>0.0667286328761917</v>
      </c>
      <c r="Q212" s="18" t="n">
        <f aca="false">IF(AND(M212=1,F212="Cash"),L212,"")</f>
        <v>0.195680731758873</v>
      </c>
      <c r="R212" s="18" t="str">
        <f aca="false">IF(AND(M212=1,F212="Mixed"),L212,"")</f>
        <v/>
      </c>
      <c r="S212" s="18" t="str">
        <f aca="false">IF(AND(M212=1,F212="Stock-heavy"),L212,"")</f>
        <v/>
      </c>
    </row>
    <row r="213" customFormat="false" ht="15" hidden="false" customHeight="false" outlineLevel="0" collapsed="false">
      <c r="B213" s="12" t="s">
        <v>314</v>
      </c>
      <c r="C213" s="12" t="s">
        <v>309</v>
      </c>
      <c r="D213" s="14" t="n">
        <v>141.6</v>
      </c>
      <c r="E213" s="15" t="n">
        <v>0.3917</v>
      </c>
      <c r="F213" s="12" t="s">
        <v>70</v>
      </c>
      <c r="G213" s="15" t="n">
        <v>0</v>
      </c>
      <c r="H213" s="12" t="n">
        <v>4</v>
      </c>
      <c r="I213" s="12" t="n">
        <v>0</v>
      </c>
      <c r="J213" s="12" t="n">
        <v>1</v>
      </c>
      <c r="K213" s="15" t="n">
        <v>-0.0405620426939763</v>
      </c>
      <c r="L213" s="16" t="n">
        <f aca="true">IF(OR(Returns!$C213=0,COUNT(OFFSET(Returns!BM213,0,0,1,Inputs!$C$6))&lt;Inputs!$C$6),"n/a",EXP(SUMPRODUCT(LN(1+OFFSET(Returns!D213,0,0,1,Inputs!$C$6))))-IF(Inputs!$C$7=1,EXP(SUMPRODUCT(LN(1+OFFSET(Returns!BM213,0,0,1,Inputs!$C$6)))),EXP(SUMPRODUCT(LN(1+OFFSET(Returns!DV213,0,0,1,Inputs!$C$6))))))</f>
        <v>0.607518272241366</v>
      </c>
      <c r="M213" s="17" t="n">
        <f aca="false">IF(AND(ISNUMBER(L213),E213&gt;=Inputs!$C$8,OR(Inputs!$C$9="All",F213=Inputs!$C$9),VALUE(LEFT(C213,4))&gt;=Inputs!$C$10,VALUE(LEFT(C213,4))&lt;=Inputs!$C$11),1,0)</f>
        <v>1</v>
      </c>
      <c r="N213" s="16" t="n">
        <f aca="false">IF(M213=1,L213,"")</f>
        <v>0.607518272241366</v>
      </c>
      <c r="O213" s="15" t="n">
        <v>-0.0591812114397298</v>
      </c>
      <c r="P213" s="15" t="n">
        <v>-0.0755299106368861</v>
      </c>
      <c r="Q213" s="18" t="n">
        <f aca="false">IF(AND(M213=1,F213="Cash"),L213,"")</f>
        <v>0.607518272241366</v>
      </c>
      <c r="R213" s="18" t="str">
        <f aca="false">IF(AND(M213=1,F213="Mixed"),L213,"")</f>
        <v/>
      </c>
      <c r="S213" s="18" t="str">
        <f aca="false">IF(AND(M213=1,F213="Stock-heavy"),L213,"")</f>
        <v/>
      </c>
    </row>
    <row r="214" customFormat="false" ht="15" hidden="false" customHeight="false" outlineLevel="0" collapsed="false">
      <c r="B214" s="12" t="s">
        <v>315</v>
      </c>
      <c r="C214" s="12" t="s">
        <v>309</v>
      </c>
      <c r="D214" s="14" t="n">
        <v>116.1</v>
      </c>
      <c r="E214" s="15" t="n">
        <v>0.2387</v>
      </c>
      <c r="F214" s="12" t="s">
        <v>70</v>
      </c>
      <c r="G214" s="15" t="n">
        <v>0</v>
      </c>
      <c r="H214" s="12" t="s">
        <v>73</v>
      </c>
      <c r="I214" s="12" t="n">
        <v>0</v>
      </c>
      <c r="J214" s="12" t="n">
        <v>0</v>
      </c>
      <c r="K214" s="15" t="n">
        <v>0.165301124715881</v>
      </c>
      <c r="L214" s="16" t="n">
        <f aca="true">IF(OR(Returns!$C214=0,COUNT(OFFSET(Returns!BM214,0,0,1,Inputs!$C$6))&lt;Inputs!$C$6),"n/a",EXP(SUMPRODUCT(LN(1+OFFSET(Returns!D214,0,0,1,Inputs!$C$6))))-IF(Inputs!$C$7=1,EXP(SUMPRODUCT(LN(1+OFFSET(Returns!BM214,0,0,1,Inputs!$C$6)))),EXP(SUMPRODUCT(LN(1+OFFSET(Returns!DV214,0,0,1,Inputs!$C$6))))))</f>
        <v>-0.163481291359664</v>
      </c>
      <c r="M214" s="17" t="n">
        <f aca="false">IF(AND(ISNUMBER(L214),E214&gt;=Inputs!$C$8,OR(Inputs!$C$9="All",F214=Inputs!$C$9),VALUE(LEFT(C214,4))&gt;=Inputs!$C$10,VALUE(LEFT(C214,4))&lt;=Inputs!$C$11),1,0)</f>
        <v>1</v>
      </c>
      <c r="N214" s="16" t="n">
        <f aca="false">IF(M214=1,L214,"")</f>
        <v>-0.163481291359664</v>
      </c>
      <c r="O214" s="15" t="s">
        <v>73</v>
      </c>
      <c r="P214" s="15" t="s">
        <v>73</v>
      </c>
      <c r="Q214" s="18" t="n">
        <f aca="false">IF(AND(M214=1,F214="Cash"),L214,"")</f>
        <v>-0.163481291359664</v>
      </c>
      <c r="R214" s="18" t="str">
        <f aca="false">IF(AND(M214=1,F214="Mixed"),L214,"")</f>
        <v/>
      </c>
      <c r="S214" s="18" t="str">
        <f aca="false">IF(AND(M214=1,F214="Stock-heavy"),L214,"")</f>
        <v/>
      </c>
    </row>
    <row r="215" customFormat="false" ht="15" hidden="false" customHeight="false" outlineLevel="0" collapsed="false">
      <c r="B215" s="12" t="s">
        <v>316</v>
      </c>
      <c r="C215" s="12" t="s">
        <v>309</v>
      </c>
      <c r="D215" s="14" t="n">
        <v>191.7</v>
      </c>
      <c r="E215" s="15" t="n">
        <v>0.1497</v>
      </c>
      <c r="F215" s="12" t="s">
        <v>70</v>
      </c>
      <c r="G215" s="15" t="n">
        <v>0</v>
      </c>
      <c r="H215" s="12" t="n">
        <v>3</v>
      </c>
      <c r="I215" s="12" t="n">
        <v>0</v>
      </c>
      <c r="J215" s="12" t="n">
        <v>0</v>
      </c>
      <c r="K215" s="15" t="n">
        <v>-0.221449655960461</v>
      </c>
      <c r="L215" s="16" t="n">
        <f aca="true">IF(OR(Returns!$C215=0,COUNT(OFFSET(Returns!BM215,0,0,1,Inputs!$C$6))&lt;Inputs!$C$6),"n/a",EXP(SUMPRODUCT(LN(1+OFFSET(Returns!D215,0,0,1,Inputs!$C$6))))-IF(Inputs!$C$7=1,EXP(SUMPRODUCT(LN(1+OFFSET(Returns!BM215,0,0,1,Inputs!$C$6)))),EXP(SUMPRODUCT(LN(1+OFFSET(Returns!DV215,0,0,1,Inputs!$C$6))))))</f>
        <v>-0.600490701491343</v>
      </c>
      <c r="M215" s="17" t="n">
        <f aca="false">IF(AND(ISNUMBER(L215),E215&gt;=Inputs!$C$8,OR(Inputs!$C$9="All",F215=Inputs!$C$9),VALUE(LEFT(C215,4))&gt;=Inputs!$C$10,VALUE(LEFT(C215,4))&lt;=Inputs!$C$11),1,0)</f>
        <v>1</v>
      </c>
      <c r="N215" s="16" t="n">
        <f aca="false">IF(M215=1,L215,"")</f>
        <v>-0.600490701491343</v>
      </c>
      <c r="O215" s="15" t="n">
        <v>-0.0586750387067199</v>
      </c>
      <c r="P215" s="15" t="n">
        <v>0.0117785982559333</v>
      </c>
      <c r="Q215" s="18" t="n">
        <f aca="false">IF(AND(M215=1,F215="Cash"),L215,"")</f>
        <v>-0.600490701491343</v>
      </c>
      <c r="R215" s="18" t="str">
        <f aca="false">IF(AND(M215=1,F215="Mixed"),L215,"")</f>
        <v/>
      </c>
      <c r="S215" s="18" t="str">
        <f aca="false">IF(AND(M215=1,F215="Stock-heavy"),L215,"")</f>
        <v/>
      </c>
    </row>
    <row r="216" customFormat="false" ht="15" hidden="false" customHeight="false" outlineLevel="0" collapsed="false">
      <c r="B216" s="12" t="s">
        <v>317</v>
      </c>
      <c r="C216" s="12" t="s">
        <v>309</v>
      </c>
      <c r="D216" s="14" t="n">
        <v>431.1</v>
      </c>
      <c r="E216" s="15" t="n">
        <v>0.487</v>
      </c>
      <c r="F216" s="12" t="s">
        <v>70</v>
      </c>
      <c r="G216" s="15" t="n">
        <v>0</v>
      </c>
      <c r="H216" s="12" t="n">
        <v>3</v>
      </c>
      <c r="I216" s="12" t="n">
        <v>0</v>
      </c>
      <c r="J216" s="12" t="n">
        <v>1</v>
      </c>
      <c r="K216" s="15" t="n">
        <v>0.656667883179672</v>
      </c>
      <c r="L216" s="16" t="n">
        <f aca="true">IF(OR(Returns!$C216=0,COUNT(OFFSET(Returns!BM216,0,0,1,Inputs!$C$6))&lt;Inputs!$C$6),"n/a",EXP(SUMPRODUCT(LN(1+OFFSET(Returns!D216,0,0,1,Inputs!$C$6))))-IF(Inputs!$C$7=1,EXP(SUMPRODUCT(LN(1+OFFSET(Returns!BM216,0,0,1,Inputs!$C$6)))),EXP(SUMPRODUCT(LN(1+OFFSET(Returns!DV216,0,0,1,Inputs!$C$6))))))</f>
        <v>-0.547841905768264</v>
      </c>
      <c r="M216" s="17" t="n">
        <f aca="false">IF(AND(ISNUMBER(L216),E216&gt;=Inputs!$C$8,OR(Inputs!$C$9="All",F216=Inputs!$C$9),VALUE(LEFT(C216,4))&gt;=Inputs!$C$10,VALUE(LEFT(C216,4))&lt;=Inputs!$C$11),1,0)</f>
        <v>1</v>
      </c>
      <c r="N216" s="16" t="n">
        <f aca="false">IF(M216=1,L216,"")</f>
        <v>-0.547841905768264</v>
      </c>
      <c r="O216" s="15" t="n">
        <v>-0.00419557557721936</v>
      </c>
      <c r="P216" s="15" t="n">
        <v>-0.00179409225473798</v>
      </c>
      <c r="Q216" s="18" t="n">
        <f aca="false">IF(AND(M216=1,F216="Cash"),L216,"")</f>
        <v>-0.547841905768264</v>
      </c>
      <c r="R216" s="18" t="str">
        <f aca="false">IF(AND(M216=1,F216="Mixed"),L216,"")</f>
        <v/>
      </c>
      <c r="S216" s="18" t="str">
        <f aca="false">IF(AND(M216=1,F216="Stock-heavy"),L216,"")</f>
        <v/>
      </c>
    </row>
    <row r="217" customFormat="false" ht="15" hidden="false" customHeight="false" outlineLevel="0" collapsed="false">
      <c r="B217" s="12" t="s">
        <v>318</v>
      </c>
      <c r="C217" s="12" t="s">
        <v>309</v>
      </c>
      <c r="D217" s="14" t="n">
        <v>7648</v>
      </c>
      <c r="E217" s="15" t="n">
        <v>0.6899</v>
      </c>
      <c r="F217" s="12" t="s">
        <v>70</v>
      </c>
      <c r="G217" s="15" t="n">
        <v>0</v>
      </c>
      <c r="H217" s="12" t="n">
        <v>1</v>
      </c>
      <c r="I217" s="12" t="n">
        <v>0</v>
      </c>
      <c r="J217" s="12" t="n">
        <v>1</v>
      </c>
      <c r="K217" s="15" t="n">
        <v>-0.0606791343816178</v>
      </c>
      <c r="L217" s="16" t="n">
        <f aca="true">IF(OR(Returns!$C217=0,COUNT(OFFSET(Returns!BM217,0,0,1,Inputs!$C$6))&lt;Inputs!$C$6),"n/a",EXP(SUMPRODUCT(LN(1+OFFSET(Returns!D217,0,0,1,Inputs!$C$6))))-IF(Inputs!$C$7=1,EXP(SUMPRODUCT(LN(1+OFFSET(Returns!BM217,0,0,1,Inputs!$C$6)))),EXP(SUMPRODUCT(LN(1+OFFSET(Returns!DV217,0,0,1,Inputs!$C$6))))))</f>
        <v>-1.55838699349567</v>
      </c>
      <c r="M217" s="17" t="n">
        <f aca="false">IF(AND(ISNUMBER(L217),E217&gt;=Inputs!$C$8,OR(Inputs!$C$9="All",F217=Inputs!$C$9),VALUE(LEFT(C217,4))&gt;=Inputs!$C$10,VALUE(LEFT(C217,4))&lt;=Inputs!$C$11),1,0)</f>
        <v>1</v>
      </c>
      <c r="N217" s="16" t="n">
        <f aca="false">IF(M217=1,L217,"")</f>
        <v>-1.55838699349567</v>
      </c>
      <c r="O217" s="15" t="n">
        <v>0.22374170018662</v>
      </c>
      <c r="P217" s="15" t="n">
        <v>0.162263227336451</v>
      </c>
      <c r="Q217" s="18" t="n">
        <f aca="false">IF(AND(M217=1,F217="Cash"),L217,"")</f>
        <v>-1.55838699349567</v>
      </c>
      <c r="R217" s="18" t="str">
        <f aca="false">IF(AND(M217=1,F217="Mixed"),L217,"")</f>
        <v/>
      </c>
      <c r="S217" s="18" t="str">
        <f aca="false">IF(AND(M217=1,F217="Stock-heavy"),L217,"")</f>
        <v/>
      </c>
    </row>
    <row r="218" customFormat="false" ht="15" hidden="false" customHeight="false" outlineLevel="0" collapsed="false">
      <c r="B218" s="12" t="s">
        <v>319</v>
      </c>
      <c r="C218" s="12" t="s">
        <v>309</v>
      </c>
      <c r="D218" s="14" t="n">
        <v>48671</v>
      </c>
      <c r="E218" s="15" t="n">
        <v>0.473</v>
      </c>
      <c r="F218" s="12" t="s">
        <v>85</v>
      </c>
      <c r="G218" s="15" t="n">
        <v>0.694191613075548</v>
      </c>
      <c r="H218" s="12" t="s">
        <v>73</v>
      </c>
      <c r="I218" s="12" t="n">
        <v>1</v>
      </c>
      <c r="J218" s="12" t="n">
        <v>0</v>
      </c>
      <c r="K218" s="15" t="n">
        <v>0.119561359767508</v>
      </c>
      <c r="L218" s="16" t="n">
        <f aca="true">IF(OR(Returns!$C218=0,COUNT(OFFSET(Returns!BM218,0,0,1,Inputs!$C$6))&lt;Inputs!$C$6),"n/a",EXP(SUMPRODUCT(LN(1+OFFSET(Returns!D218,0,0,1,Inputs!$C$6))))-IF(Inputs!$C$7=1,EXP(SUMPRODUCT(LN(1+OFFSET(Returns!BM218,0,0,1,Inputs!$C$6)))),EXP(SUMPRODUCT(LN(1+OFFSET(Returns!DV218,0,0,1,Inputs!$C$6))))))</f>
        <v>-0.284226907781681</v>
      </c>
      <c r="M218" s="17" t="n">
        <f aca="false">IF(AND(ISNUMBER(L218),E218&gt;=Inputs!$C$8,OR(Inputs!$C$9="All",F218=Inputs!$C$9),VALUE(LEFT(C218,4))&gt;=Inputs!$C$10,VALUE(LEFT(C218,4))&lt;=Inputs!$C$11),1,0)</f>
        <v>1</v>
      </c>
      <c r="N218" s="16" t="n">
        <f aca="false">IF(M218=1,L218,"")</f>
        <v>-0.284226907781681</v>
      </c>
      <c r="O218" s="15" t="s">
        <v>73</v>
      </c>
      <c r="P218" s="15" t="n">
        <v>0.0589171644826038</v>
      </c>
      <c r="Q218" s="18" t="str">
        <f aca="false">IF(AND(M218=1,F218="Cash"),L218,"")</f>
        <v/>
      </c>
      <c r="R218" s="18" t="str">
        <f aca="false">IF(AND(M218=1,F218="Mixed"),L218,"")</f>
        <v/>
      </c>
      <c r="S218" s="18" t="n">
        <f aca="false">IF(AND(M218=1,F218="Stock-heavy"),L218,"")</f>
        <v>-0.284226907781681</v>
      </c>
    </row>
    <row r="219" customFormat="false" ht="15" hidden="false" customHeight="false" outlineLevel="0" collapsed="false">
      <c r="B219" s="12" t="s">
        <v>320</v>
      </c>
      <c r="C219" s="12" t="s">
        <v>321</v>
      </c>
      <c r="D219" s="14" t="n">
        <v>1401.4</v>
      </c>
      <c r="E219" s="15" t="n">
        <v>0.4553</v>
      </c>
      <c r="F219" s="12" t="s">
        <v>70</v>
      </c>
      <c r="G219" s="15" t="n">
        <v>0</v>
      </c>
      <c r="H219" s="12" t="n">
        <v>4</v>
      </c>
      <c r="I219" s="12" t="n">
        <v>1</v>
      </c>
      <c r="J219" s="12" t="n">
        <v>0</v>
      </c>
      <c r="K219" s="15" t="n">
        <v>-0.109924001436142</v>
      </c>
      <c r="L219" s="16" t="n">
        <f aca="true">IF(OR(Returns!$C219=0,COUNT(OFFSET(Returns!BM219,0,0,1,Inputs!$C$6))&lt;Inputs!$C$6),"n/a",EXP(SUMPRODUCT(LN(1+OFFSET(Returns!D219,0,0,1,Inputs!$C$6))))-IF(Inputs!$C$7=1,EXP(SUMPRODUCT(LN(1+OFFSET(Returns!BM219,0,0,1,Inputs!$C$6)))),EXP(SUMPRODUCT(LN(1+OFFSET(Returns!DV219,0,0,1,Inputs!$C$6))))))</f>
        <v>-0.279889070483619</v>
      </c>
      <c r="M219" s="17" t="n">
        <f aca="false">IF(AND(ISNUMBER(L219),E219&gt;=Inputs!$C$8,OR(Inputs!$C$9="All",F219=Inputs!$C$9),VALUE(LEFT(C219,4))&gt;=Inputs!$C$10,VALUE(LEFT(C219,4))&lt;=Inputs!$C$11),1,0)</f>
        <v>1</v>
      </c>
      <c r="N219" s="16" t="n">
        <f aca="false">IF(M219=1,L219,"")</f>
        <v>-0.279889070483619</v>
      </c>
      <c r="O219" s="15" t="n">
        <v>-0.0158801578962382</v>
      </c>
      <c r="P219" s="15" t="n">
        <v>0.0389592482816259</v>
      </c>
      <c r="Q219" s="18" t="n">
        <f aca="false">IF(AND(M219=1,F219="Cash"),L219,"")</f>
        <v>-0.279889070483619</v>
      </c>
      <c r="R219" s="18" t="str">
        <f aca="false">IF(AND(M219=1,F219="Mixed"),L219,"")</f>
        <v/>
      </c>
      <c r="S219" s="18" t="str">
        <f aca="false">IF(AND(M219=1,F219="Stock-heavy"),L219,"")</f>
        <v/>
      </c>
    </row>
    <row r="220" customFormat="false" ht="15" hidden="false" customHeight="false" outlineLevel="0" collapsed="false">
      <c r="B220" s="12" t="s">
        <v>322</v>
      </c>
      <c r="C220" s="12" t="s">
        <v>321</v>
      </c>
      <c r="D220" s="14" t="n">
        <v>3736</v>
      </c>
      <c r="E220" s="15" t="n">
        <v>0.3852</v>
      </c>
      <c r="F220" s="12" t="s">
        <v>70</v>
      </c>
      <c r="G220" s="15" t="n">
        <v>0</v>
      </c>
      <c r="H220" s="12" t="n">
        <v>2</v>
      </c>
      <c r="I220" s="12" t="n">
        <v>1</v>
      </c>
      <c r="J220" s="12" t="n">
        <v>1</v>
      </c>
      <c r="K220" s="15" t="n">
        <v>0.19848441571445</v>
      </c>
      <c r="L220" s="16" t="n">
        <f aca="true">IF(OR(Returns!$C220=0,COUNT(OFFSET(Returns!BM220,0,0,1,Inputs!$C$6))&lt;Inputs!$C$6),"n/a",EXP(SUMPRODUCT(LN(1+OFFSET(Returns!D220,0,0,1,Inputs!$C$6))))-IF(Inputs!$C$7=1,EXP(SUMPRODUCT(LN(1+OFFSET(Returns!BM220,0,0,1,Inputs!$C$6)))),EXP(SUMPRODUCT(LN(1+OFFSET(Returns!DV220,0,0,1,Inputs!$C$6))))))</f>
        <v>0.0179947368014828</v>
      </c>
      <c r="M220" s="17" t="n">
        <f aca="false">IF(AND(ISNUMBER(L220),E220&gt;=Inputs!$C$8,OR(Inputs!$C$9="All",F220=Inputs!$C$9),VALUE(LEFT(C220,4))&gt;=Inputs!$C$10,VALUE(LEFT(C220,4))&lt;=Inputs!$C$11),1,0)</f>
        <v>1</v>
      </c>
      <c r="N220" s="16" t="n">
        <f aca="false">IF(M220=1,L220,"")</f>
        <v>0.0179947368014828</v>
      </c>
      <c r="O220" s="15" t="n">
        <v>0.0924125990347848</v>
      </c>
      <c r="P220" s="15" t="n">
        <v>0.0631043309602404</v>
      </c>
      <c r="Q220" s="18" t="n">
        <f aca="false">IF(AND(M220=1,F220="Cash"),L220,"")</f>
        <v>0.0179947368014828</v>
      </c>
      <c r="R220" s="18" t="str">
        <f aca="false">IF(AND(M220=1,F220="Mixed"),L220,"")</f>
        <v/>
      </c>
      <c r="S220" s="18" t="str">
        <f aca="false">IF(AND(M220=1,F220="Stock-heavy"),L220,"")</f>
        <v/>
      </c>
    </row>
    <row r="221" customFormat="false" ht="15" hidden="false" customHeight="false" outlineLevel="0" collapsed="false">
      <c r="B221" s="12" t="s">
        <v>323</v>
      </c>
      <c r="C221" s="12" t="s">
        <v>321</v>
      </c>
      <c r="D221" s="14" t="n">
        <v>2633.4</v>
      </c>
      <c r="E221" s="15" t="n">
        <v>0.1262</v>
      </c>
      <c r="F221" s="12" t="s">
        <v>70</v>
      </c>
      <c r="G221" s="15" t="n">
        <v>0</v>
      </c>
      <c r="H221" s="12" t="n">
        <v>1</v>
      </c>
      <c r="I221" s="12" t="n">
        <v>0</v>
      </c>
      <c r="J221" s="12" t="n">
        <v>0</v>
      </c>
      <c r="K221" s="15" t="n">
        <v>0.246590239775801</v>
      </c>
      <c r="L221" s="16" t="n">
        <f aca="true">IF(OR(Returns!$C221=0,COUNT(OFFSET(Returns!BM221,0,0,1,Inputs!$C$6))&lt;Inputs!$C$6),"n/a",EXP(SUMPRODUCT(LN(1+OFFSET(Returns!D221,0,0,1,Inputs!$C$6))))-IF(Inputs!$C$7=1,EXP(SUMPRODUCT(LN(1+OFFSET(Returns!BM221,0,0,1,Inputs!$C$6)))),EXP(SUMPRODUCT(LN(1+OFFSET(Returns!DV221,0,0,1,Inputs!$C$6))))))</f>
        <v>0.187364583388355</v>
      </c>
      <c r="M221" s="17" t="n">
        <f aca="false">IF(AND(ISNUMBER(L221),E221&gt;=Inputs!$C$8,OR(Inputs!$C$9="All",F221=Inputs!$C$9),VALUE(LEFT(C221,4))&gt;=Inputs!$C$10,VALUE(LEFT(C221,4))&lt;=Inputs!$C$11),1,0)</f>
        <v>1</v>
      </c>
      <c r="N221" s="16" t="n">
        <f aca="false">IF(M221=1,L221,"")</f>
        <v>0.187364583388355</v>
      </c>
      <c r="O221" s="15" t="n">
        <v>-0.0225322366860062</v>
      </c>
      <c r="P221" s="15" t="n">
        <v>-0.0145203717776666</v>
      </c>
      <c r="Q221" s="18" t="n">
        <f aca="false">IF(AND(M221=1,F221="Cash"),L221,"")</f>
        <v>0.187364583388355</v>
      </c>
      <c r="R221" s="18" t="str">
        <f aca="false">IF(AND(M221=1,F221="Mixed"),L221,"")</f>
        <v/>
      </c>
      <c r="S221" s="18" t="str">
        <f aca="false">IF(AND(M221=1,F221="Stock-heavy"),L221,"")</f>
        <v/>
      </c>
    </row>
    <row r="222" customFormat="false" ht="15" hidden="false" customHeight="false" outlineLevel="0" collapsed="false">
      <c r="B222" s="12" t="s">
        <v>324</v>
      </c>
      <c r="C222" s="12" t="s">
        <v>321</v>
      </c>
      <c r="D222" s="14" t="n">
        <v>1207</v>
      </c>
      <c r="E222" s="15" t="n">
        <v>0.1956</v>
      </c>
      <c r="F222" s="12" t="s">
        <v>70</v>
      </c>
      <c r="G222" s="15" t="n">
        <v>0</v>
      </c>
      <c r="H222" s="12" t="n">
        <v>1</v>
      </c>
      <c r="I222" s="12" t="n">
        <v>0</v>
      </c>
      <c r="J222" s="12" t="n">
        <v>0</v>
      </c>
      <c r="K222" s="15" t="n">
        <v>-0.0772020593751892</v>
      </c>
      <c r="L222" s="16" t="n">
        <f aca="true">IF(OR(Returns!$C222=0,COUNT(OFFSET(Returns!BM222,0,0,1,Inputs!$C$6))&lt;Inputs!$C$6),"n/a",EXP(SUMPRODUCT(LN(1+OFFSET(Returns!D222,0,0,1,Inputs!$C$6))))-IF(Inputs!$C$7=1,EXP(SUMPRODUCT(LN(1+OFFSET(Returns!BM222,0,0,1,Inputs!$C$6)))),EXP(SUMPRODUCT(LN(1+OFFSET(Returns!DV222,0,0,1,Inputs!$C$6))))))</f>
        <v>-0.377677079429813</v>
      </c>
      <c r="M222" s="17" t="n">
        <f aca="false">IF(AND(ISNUMBER(L222),E222&gt;=Inputs!$C$8,OR(Inputs!$C$9="All",F222=Inputs!$C$9),VALUE(LEFT(C222,4))&gt;=Inputs!$C$10,VALUE(LEFT(C222,4))&lt;=Inputs!$C$11),1,0)</f>
        <v>1</v>
      </c>
      <c r="N222" s="16" t="n">
        <f aca="false">IF(M222=1,L222,"")</f>
        <v>-0.377677079429813</v>
      </c>
      <c r="O222" s="15" t="n">
        <v>0.00475908766287367</v>
      </c>
      <c r="P222" s="15" t="n">
        <v>0.0182649979068425</v>
      </c>
      <c r="Q222" s="18" t="n">
        <f aca="false">IF(AND(M222=1,F222="Cash"),L222,"")</f>
        <v>-0.377677079429813</v>
      </c>
      <c r="R222" s="18" t="str">
        <f aca="false">IF(AND(M222=1,F222="Mixed"),L222,"")</f>
        <v/>
      </c>
      <c r="S222" s="18" t="str">
        <f aca="false">IF(AND(M222=1,F222="Stock-heavy"),L222,"")</f>
        <v/>
      </c>
    </row>
    <row r="223" customFormat="false" ht="15" hidden="false" customHeight="false" outlineLevel="0" collapsed="false">
      <c r="B223" s="12" t="s">
        <v>325</v>
      </c>
      <c r="C223" s="12" t="s">
        <v>321</v>
      </c>
      <c r="D223" s="14" t="n">
        <v>342.2</v>
      </c>
      <c r="E223" s="15" t="n">
        <v>0.1964</v>
      </c>
      <c r="F223" s="12" t="s">
        <v>70</v>
      </c>
      <c r="G223" s="15" t="n">
        <v>0.00644124265715872</v>
      </c>
      <c r="H223" s="12" t="n">
        <v>2</v>
      </c>
      <c r="I223" s="12" t="n">
        <v>0</v>
      </c>
      <c r="J223" s="12" t="n">
        <v>0</v>
      </c>
      <c r="K223" s="15" t="n">
        <v>0.0460594364039231</v>
      </c>
      <c r="L223" s="16" t="n">
        <f aca="true">IF(OR(Returns!$C223=0,COUNT(OFFSET(Returns!BM223,0,0,1,Inputs!$C$6))&lt;Inputs!$C$6),"n/a",EXP(SUMPRODUCT(LN(1+OFFSET(Returns!D223,0,0,1,Inputs!$C$6))))-IF(Inputs!$C$7=1,EXP(SUMPRODUCT(LN(1+OFFSET(Returns!BM223,0,0,1,Inputs!$C$6)))),EXP(SUMPRODUCT(LN(1+OFFSET(Returns!DV223,0,0,1,Inputs!$C$6))))))</f>
        <v>-0.720447850868621</v>
      </c>
      <c r="M223" s="17" t="n">
        <f aca="false">IF(AND(ISNUMBER(L223),E223&gt;=Inputs!$C$8,OR(Inputs!$C$9="All",F223=Inputs!$C$9),VALUE(LEFT(C223,4))&gt;=Inputs!$C$10,VALUE(LEFT(C223,4))&lt;=Inputs!$C$11),1,0)</f>
        <v>1</v>
      </c>
      <c r="N223" s="16" t="n">
        <f aca="false">IF(M223=1,L223,"")</f>
        <v>-0.720447850868621</v>
      </c>
      <c r="O223" s="15" t="n">
        <v>0.0369782938678724</v>
      </c>
      <c r="P223" s="15" t="n">
        <v>-0.0700530817422368</v>
      </c>
      <c r="Q223" s="18" t="n">
        <f aca="false">IF(AND(M223=1,F223="Cash"),L223,"")</f>
        <v>-0.720447850868621</v>
      </c>
      <c r="R223" s="18" t="str">
        <f aca="false">IF(AND(M223=1,F223="Mixed"),L223,"")</f>
        <v/>
      </c>
      <c r="S223" s="18" t="str">
        <f aca="false">IF(AND(M223=1,F223="Stock-heavy"),L223,"")</f>
        <v/>
      </c>
    </row>
    <row r="224" customFormat="false" ht="15" hidden="false" customHeight="false" outlineLevel="0" collapsed="false">
      <c r="B224" s="12" t="s">
        <v>326</v>
      </c>
      <c r="C224" s="12" t="s">
        <v>327</v>
      </c>
      <c r="D224" s="14" t="n">
        <v>8414</v>
      </c>
      <c r="E224" s="15" t="n">
        <v>0.2739</v>
      </c>
      <c r="F224" s="12" t="s">
        <v>70</v>
      </c>
      <c r="G224" s="15" t="n">
        <v>0</v>
      </c>
      <c r="H224" s="12" t="n">
        <v>1</v>
      </c>
      <c r="I224" s="12" t="n">
        <v>1</v>
      </c>
      <c r="J224" s="12" t="n">
        <v>0</v>
      </c>
      <c r="K224" s="15" t="n">
        <v>0.119946869852042</v>
      </c>
      <c r="L224" s="16" t="n">
        <f aca="true">IF(OR(Returns!$C224=0,COUNT(OFFSET(Returns!BM224,0,0,1,Inputs!$C$6))&lt;Inputs!$C$6),"n/a",EXP(SUMPRODUCT(LN(1+OFFSET(Returns!D224,0,0,1,Inputs!$C$6))))-IF(Inputs!$C$7=1,EXP(SUMPRODUCT(LN(1+OFFSET(Returns!BM224,0,0,1,Inputs!$C$6)))),EXP(SUMPRODUCT(LN(1+OFFSET(Returns!DV224,0,0,1,Inputs!$C$6))))))</f>
        <v>0.0786721658099694</v>
      </c>
      <c r="M224" s="17" t="n">
        <f aca="false">IF(AND(ISNUMBER(L224),E224&gt;=Inputs!$C$8,OR(Inputs!$C$9="All",F224=Inputs!$C$9),VALUE(LEFT(C224,4))&gt;=Inputs!$C$10,VALUE(LEFT(C224,4))&lt;=Inputs!$C$11),1,0)</f>
        <v>1</v>
      </c>
      <c r="N224" s="16" t="n">
        <f aca="false">IF(M224=1,L224,"")</f>
        <v>0.0786721658099694</v>
      </c>
      <c r="O224" s="15" t="n">
        <v>0.0783275034698138</v>
      </c>
      <c r="P224" s="15" t="n">
        <v>0.0318487244144641</v>
      </c>
      <c r="Q224" s="18" t="n">
        <f aca="false">IF(AND(M224=1,F224="Cash"),L224,"")</f>
        <v>0.0786721658099694</v>
      </c>
      <c r="R224" s="18" t="str">
        <f aca="false">IF(AND(M224=1,F224="Mixed"),L224,"")</f>
        <v/>
      </c>
      <c r="S224" s="18" t="str">
        <f aca="false">IF(AND(M224=1,F224="Stock-heavy"),L224,"")</f>
        <v/>
      </c>
    </row>
    <row r="225" customFormat="false" ht="15" hidden="false" customHeight="false" outlineLevel="0" collapsed="false">
      <c r="B225" s="12" t="s">
        <v>328</v>
      </c>
      <c r="C225" s="12" t="s">
        <v>327</v>
      </c>
      <c r="D225" s="14" t="n">
        <v>3356</v>
      </c>
      <c r="E225" s="15" t="n">
        <v>0.2859</v>
      </c>
      <c r="F225" s="12" t="s">
        <v>85</v>
      </c>
      <c r="G225" s="15" t="n">
        <v>0.606525625744934</v>
      </c>
      <c r="H225" s="12" t="n">
        <v>3</v>
      </c>
      <c r="I225" s="12" t="n">
        <v>1</v>
      </c>
      <c r="J225" s="12" t="n">
        <v>1</v>
      </c>
      <c r="K225" s="15" t="n">
        <v>-0.0184074553167681</v>
      </c>
      <c r="L225" s="16" t="n">
        <f aca="true">IF(OR(Returns!$C225=0,COUNT(OFFSET(Returns!BM225,0,0,1,Inputs!$C$6))&lt;Inputs!$C$6),"n/a",EXP(SUMPRODUCT(LN(1+OFFSET(Returns!D225,0,0,1,Inputs!$C$6))))-IF(Inputs!$C$7=1,EXP(SUMPRODUCT(LN(1+OFFSET(Returns!BM225,0,0,1,Inputs!$C$6)))),EXP(SUMPRODUCT(LN(1+OFFSET(Returns!DV225,0,0,1,Inputs!$C$6))))))</f>
        <v>-0.262972936558444</v>
      </c>
      <c r="M225" s="17" t="n">
        <f aca="false">IF(AND(ISNUMBER(L225),E225&gt;=Inputs!$C$8,OR(Inputs!$C$9="All",F225=Inputs!$C$9),VALUE(LEFT(C225,4))&gt;=Inputs!$C$10,VALUE(LEFT(C225,4))&lt;=Inputs!$C$11),1,0)</f>
        <v>1</v>
      </c>
      <c r="N225" s="16" t="n">
        <f aca="false">IF(M225=1,L225,"")</f>
        <v>-0.262972936558444</v>
      </c>
      <c r="O225" s="15" t="n">
        <v>0.0186462434961683</v>
      </c>
      <c r="P225" s="15" t="n">
        <v>-0.00980031005808558</v>
      </c>
      <c r="Q225" s="18" t="str">
        <f aca="false">IF(AND(M225=1,F225="Cash"),L225,"")</f>
        <v/>
      </c>
      <c r="R225" s="18" t="str">
        <f aca="false">IF(AND(M225=1,F225="Mixed"),L225,"")</f>
        <v/>
      </c>
      <c r="S225" s="18" t="n">
        <f aca="false">IF(AND(M225=1,F225="Stock-heavy"),L225,"")</f>
        <v>-0.262972936558444</v>
      </c>
    </row>
    <row r="226" customFormat="false" ht="15" hidden="false" customHeight="false" outlineLevel="0" collapsed="false">
      <c r="B226" s="12" t="s">
        <v>329</v>
      </c>
      <c r="C226" s="12" t="s">
        <v>327</v>
      </c>
      <c r="D226" s="14" t="n">
        <v>196</v>
      </c>
      <c r="E226" s="15" t="n">
        <v>0.3848</v>
      </c>
      <c r="F226" s="12" t="s">
        <v>70</v>
      </c>
      <c r="G226" s="15" t="n">
        <v>0</v>
      </c>
      <c r="H226" s="12" t="n">
        <v>4</v>
      </c>
      <c r="I226" s="12" t="n">
        <v>0</v>
      </c>
      <c r="J226" s="12" t="n">
        <v>0</v>
      </c>
      <c r="K226" s="15" t="n">
        <v>0.00860442392780003</v>
      </c>
      <c r="L226" s="16" t="n">
        <f aca="true">IF(OR(Returns!$C226=0,COUNT(OFFSET(Returns!BM226,0,0,1,Inputs!$C$6))&lt;Inputs!$C$6),"n/a",EXP(SUMPRODUCT(LN(1+OFFSET(Returns!D226,0,0,1,Inputs!$C$6))))-IF(Inputs!$C$7=1,EXP(SUMPRODUCT(LN(1+OFFSET(Returns!BM226,0,0,1,Inputs!$C$6)))),EXP(SUMPRODUCT(LN(1+OFFSET(Returns!DV226,0,0,1,Inputs!$C$6))))))</f>
        <v>-0.852255613879806</v>
      </c>
      <c r="M226" s="17" t="n">
        <f aca="false">IF(AND(ISNUMBER(L226),E226&gt;=Inputs!$C$8,OR(Inputs!$C$9="All",F226=Inputs!$C$9),VALUE(LEFT(C226,4))&gt;=Inputs!$C$10,VALUE(LEFT(C226,4))&lt;=Inputs!$C$11),1,0)</f>
        <v>1</v>
      </c>
      <c r="N226" s="16" t="n">
        <f aca="false">IF(M226=1,L226,"")</f>
        <v>-0.852255613879806</v>
      </c>
      <c r="O226" s="15" t="s">
        <v>73</v>
      </c>
      <c r="P226" s="15" t="n">
        <v>-0.0930065051026306</v>
      </c>
      <c r="Q226" s="18" t="n">
        <f aca="false">IF(AND(M226=1,F226="Cash"),L226,"")</f>
        <v>-0.852255613879806</v>
      </c>
      <c r="R226" s="18" t="str">
        <f aca="false">IF(AND(M226=1,F226="Mixed"),L226,"")</f>
        <v/>
      </c>
      <c r="S226" s="18" t="str">
        <f aca="false">IF(AND(M226=1,F226="Stock-heavy"),L226,"")</f>
        <v/>
      </c>
    </row>
    <row r="227" customFormat="false" ht="15" hidden="false" customHeight="false" outlineLevel="0" collapsed="false">
      <c r="B227" s="12" t="s">
        <v>330</v>
      </c>
      <c r="C227" s="12" t="s">
        <v>327</v>
      </c>
      <c r="D227" s="14" t="n">
        <v>431.1</v>
      </c>
      <c r="E227" s="15" t="n">
        <v>0.5499</v>
      </c>
      <c r="F227" s="12" t="s">
        <v>70</v>
      </c>
      <c r="G227" s="15" t="n">
        <v>0</v>
      </c>
      <c r="H227" s="12" t="n">
        <v>3</v>
      </c>
      <c r="I227" s="12" t="n">
        <v>0</v>
      </c>
      <c r="J227" s="12" t="n">
        <v>0</v>
      </c>
      <c r="K227" s="15" t="n">
        <v>-0.200207605065919</v>
      </c>
      <c r="L227" s="16" t="n">
        <f aca="true">IF(OR(Returns!$C227=0,COUNT(OFFSET(Returns!BM227,0,0,1,Inputs!$C$6))&lt;Inputs!$C$6),"n/a",EXP(SUMPRODUCT(LN(1+OFFSET(Returns!D227,0,0,1,Inputs!$C$6))))-IF(Inputs!$C$7=1,EXP(SUMPRODUCT(LN(1+OFFSET(Returns!BM227,0,0,1,Inputs!$C$6)))),EXP(SUMPRODUCT(LN(1+OFFSET(Returns!DV227,0,0,1,Inputs!$C$6))))))</f>
        <v>-0.370654120508038</v>
      </c>
      <c r="M227" s="17" t="n">
        <f aca="false">IF(AND(ISNUMBER(L227),E227&gt;=Inputs!$C$8,OR(Inputs!$C$9="All",F227=Inputs!$C$9),VALUE(LEFT(C227,4))&gt;=Inputs!$C$10,VALUE(LEFT(C227,4))&lt;=Inputs!$C$11),1,0)</f>
        <v>1</v>
      </c>
      <c r="N227" s="16" t="n">
        <f aca="false">IF(M227=1,L227,"")</f>
        <v>-0.370654120508038</v>
      </c>
      <c r="O227" s="15" t="n">
        <v>0.0587505096487376</v>
      </c>
      <c r="P227" s="15" t="n">
        <v>-0.0665597285341407</v>
      </c>
      <c r="Q227" s="18" t="n">
        <f aca="false">IF(AND(M227=1,F227="Cash"),L227,"")</f>
        <v>-0.370654120508038</v>
      </c>
      <c r="R227" s="18" t="str">
        <f aca="false">IF(AND(M227=1,F227="Mixed"),L227,"")</f>
        <v/>
      </c>
      <c r="S227" s="18" t="str">
        <f aca="false">IF(AND(M227=1,F227="Stock-heavy"),L227,"")</f>
        <v/>
      </c>
    </row>
    <row r="228" customFormat="false" ht="15" hidden="false" customHeight="false" outlineLevel="0" collapsed="false">
      <c r="B228" s="12" t="s">
        <v>331</v>
      </c>
      <c r="C228" s="12" t="s">
        <v>327</v>
      </c>
      <c r="D228" s="14" t="n">
        <v>1624.3</v>
      </c>
      <c r="E228" s="15" t="n">
        <v>0.1421</v>
      </c>
      <c r="F228" s="12" t="s">
        <v>70</v>
      </c>
      <c r="G228" s="15" t="n">
        <v>0</v>
      </c>
      <c r="H228" s="12" t="n">
        <v>1</v>
      </c>
      <c r="I228" s="12" t="n">
        <v>1</v>
      </c>
      <c r="J228" s="12" t="n">
        <v>0</v>
      </c>
      <c r="K228" s="15" t="n">
        <v>0.0403703883561315</v>
      </c>
      <c r="L228" s="16" t="n">
        <f aca="true">IF(OR(Returns!$C228=0,COUNT(OFFSET(Returns!BM228,0,0,1,Inputs!$C$6))&lt;Inputs!$C$6),"n/a",EXP(SUMPRODUCT(LN(1+OFFSET(Returns!D228,0,0,1,Inputs!$C$6))))-IF(Inputs!$C$7=1,EXP(SUMPRODUCT(LN(1+OFFSET(Returns!BM228,0,0,1,Inputs!$C$6)))),EXP(SUMPRODUCT(LN(1+OFFSET(Returns!DV228,0,0,1,Inputs!$C$6))))))</f>
        <v>-0.100827631146933</v>
      </c>
      <c r="M228" s="17" t="n">
        <f aca="false">IF(AND(ISNUMBER(L228),E228&gt;=Inputs!$C$8,OR(Inputs!$C$9="All",F228=Inputs!$C$9),VALUE(LEFT(C228,4))&gt;=Inputs!$C$10,VALUE(LEFT(C228,4))&lt;=Inputs!$C$11),1,0)</f>
        <v>1</v>
      </c>
      <c r="N228" s="16" t="n">
        <f aca="false">IF(M228=1,L228,"")</f>
        <v>-0.100827631146933</v>
      </c>
      <c r="O228" s="15" t="n">
        <v>0.054525152254927</v>
      </c>
      <c r="P228" s="15" t="n">
        <v>0.0554607098682839</v>
      </c>
      <c r="Q228" s="18" t="n">
        <f aca="false">IF(AND(M228=1,F228="Cash"),L228,"")</f>
        <v>-0.100827631146933</v>
      </c>
      <c r="R228" s="18" t="str">
        <f aca="false">IF(AND(M228=1,F228="Mixed"),L228,"")</f>
        <v/>
      </c>
      <c r="S228" s="18" t="str">
        <f aca="false">IF(AND(M228=1,F228="Stock-heavy"),L228,"")</f>
        <v/>
      </c>
    </row>
    <row r="229" customFormat="false" ht="15" hidden="false" customHeight="false" outlineLevel="0" collapsed="false">
      <c r="B229" s="12" t="s">
        <v>332</v>
      </c>
      <c r="C229" s="12" t="s">
        <v>327</v>
      </c>
      <c r="D229" s="14" t="n">
        <v>381.9</v>
      </c>
      <c r="E229" s="15" t="n">
        <v>0.4514</v>
      </c>
      <c r="F229" s="12" t="s">
        <v>85</v>
      </c>
      <c r="G229" s="15" t="n">
        <v>1</v>
      </c>
      <c r="H229" s="12" t="n">
        <v>1</v>
      </c>
      <c r="I229" s="12" t="n">
        <v>0</v>
      </c>
      <c r="J229" s="12" t="n">
        <v>1</v>
      </c>
      <c r="K229" s="15" t="n">
        <v>-0.195413902580859</v>
      </c>
      <c r="L229" s="16" t="n">
        <f aca="true">IF(OR(Returns!$C229=0,COUNT(OFFSET(Returns!BM229,0,0,1,Inputs!$C$6))&lt;Inputs!$C$6),"n/a",EXP(SUMPRODUCT(LN(1+OFFSET(Returns!D229,0,0,1,Inputs!$C$6))))-IF(Inputs!$C$7=1,EXP(SUMPRODUCT(LN(1+OFFSET(Returns!BM229,0,0,1,Inputs!$C$6)))),EXP(SUMPRODUCT(LN(1+OFFSET(Returns!DV229,0,0,1,Inputs!$C$6))))))</f>
        <v>-0.939686869448161</v>
      </c>
      <c r="M229" s="17" t="n">
        <f aca="false">IF(AND(ISNUMBER(L229),E229&gt;=Inputs!$C$8,OR(Inputs!$C$9="All",F229=Inputs!$C$9),VALUE(LEFT(C229,4))&gt;=Inputs!$C$10,VALUE(LEFT(C229,4))&lt;=Inputs!$C$11),1,0)</f>
        <v>1</v>
      </c>
      <c r="N229" s="16" t="n">
        <f aca="false">IF(M229=1,L229,"")</f>
        <v>-0.939686869448161</v>
      </c>
      <c r="O229" s="15" t="n">
        <v>-0.165926836758701</v>
      </c>
      <c r="P229" s="15" t="n">
        <v>-0.334344530809269</v>
      </c>
      <c r="Q229" s="18" t="str">
        <f aca="false">IF(AND(M229=1,F229="Cash"),L229,"")</f>
        <v/>
      </c>
      <c r="R229" s="18" t="str">
        <f aca="false">IF(AND(M229=1,F229="Mixed"),L229,"")</f>
        <v/>
      </c>
      <c r="S229" s="18" t="n">
        <f aca="false">IF(AND(M229=1,F229="Stock-heavy"),L229,"")</f>
        <v>-0.939686869448161</v>
      </c>
    </row>
    <row r="230" customFormat="false" ht="15" hidden="false" customHeight="false" outlineLevel="0" collapsed="false">
      <c r="B230" s="12" t="s">
        <v>333</v>
      </c>
      <c r="C230" s="12" t="s">
        <v>334</v>
      </c>
      <c r="D230" s="14" t="n">
        <v>1205.1</v>
      </c>
      <c r="E230" s="15" t="n">
        <v>0.1576</v>
      </c>
      <c r="F230" s="12" t="s">
        <v>70</v>
      </c>
      <c r="G230" s="15" t="n">
        <v>0</v>
      </c>
      <c r="H230" s="12" t="n">
        <v>1</v>
      </c>
      <c r="I230" s="12" t="n">
        <v>1</v>
      </c>
      <c r="J230" s="12" t="n">
        <v>0</v>
      </c>
      <c r="K230" s="15" t="n">
        <v>-0.456850308086773</v>
      </c>
      <c r="L230" s="16" t="n">
        <f aca="true">IF(OR(Returns!$C230=0,COUNT(OFFSET(Returns!BM230,0,0,1,Inputs!$C$6))&lt;Inputs!$C$6),"n/a",EXP(SUMPRODUCT(LN(1+OFFSET(Returns!D230,0,0,1,Inputs!$C$6))))-IF(Inputs!$C$7=1,EXP(SUMPRODUCT(LN(1+OFFSET(Returns!BM230,0,0,1,Inputs!$C$6)))),EXP(SUMPRODUCT(LN(1+OFFSET(Returns!DV230,0,0,1,Inputs!$C$6))))))</f>
        <v>0.0746969088160465</v>
      </c>
      <c r="M230" s="17" t="n">
        <f aca="false">IF(AND(ISNUMBER(L230),E230&gt;=Inputs!$C$8,OR(Inputs!$C$9="All",F230=Inputs!$C$9),VALUE(LEFT(C230,4))&gt;=Inputs!$C$10,VALUE(LEFT(C230,4))&lt;=Inputs!$C$11),1,0)</f>
        <v>1</v>
      </c>
      <c r="N230" s="16" t="n">
        <f aca="false">IF(M230=1,L230,"")</f>
        <v>0.0746969088160465</v>
      </c>
      <c r="O230" s="15" t="n">
        <v>0.264758138392106</v>
      </c>
      <c r="P230" s="15" t="n">
        <v>0.31337612943496</v>
      </c>
      <c r="Q230" s="18" t="n">
        <f aca="false">IF(AND(M230=1,F230="Cash"),L230,"")</f>
        <v>0.0746969088160465</v>
      </c>
      <c r="R230" s="18" t="str">
        <f aca="false">IF(AND(M230=1,F230="Mixed"),L230,"")</f>
        <v/>
      </c>
      <c r="S230" s="18" t="str">
        <f aca="false">IF(AND(M230=1,F230="Stock-heavy"),L230,"")</f>
        <v/>
      </c>
    </row>
    <row r="231" customFormat="false" ht="15" hidden="false" customHeight="false" outlineLevel="0" collapsed="false">
      <c r="B231" s="12" t="s">
        <v>335</v>
      </c>
      <c r="C231" s="12" t="s">
        <v>334</v>
      </c>
      <c r="D231" s="14" t="n">
        <v>110.8</v>
      </c>
      <c r="E231" s="15" t="n">
        <v>0.1731</v>
      </c>
      <c r="F231" s="12" t="s">
        <v>70</v>
      </c>
      <c r="G231" s="15" t="n">
        <v>0</v>
      </c>
      <c r="H231" s="12" t="n">
        <v>5</v>
      </c>
      <c r="I231" s="12" t="n">
        <v>0</v>
      </c>
      <c r="J231" s="12" t="n">
        <v>1</v>
      </c>
      <c r="K231" s="15" t="n">
        <v>-0.48366426709256</v>
      </c>
      <c r="L231" s="16" t="n">
        <f aca="true">IF(OR(Returns!$C231=0,COUNT(OFFSET(Returns!BM231,0,0,1,Inputs!$C$6))&lt;Inputs!$C$6),"n/a",EXP(SUMPRODUCT(LN(1+OFFSET(Returns!D231,0,0,1,Inputs!$C$6))))-IF(Inputs!$C$7=1,EXP(SUMPRODUCT(LN(1+OFFSET(Returns!BM231,0,0,1,Inputs!$C$6)))),EXP(SUMPRODUCT(LN(1+OFFSET(Returns!DV231,0,0,1,Inputs!$C$6))))))</f>
        <v>0.138067312795957</v>
      </c>
      <c r="M231" s="17" t="n">
        <f aca="false">IF(AND(ISNUMBER(L231),E231&gt;=Inputs!$C$8,OR(Inputs!$C$9="All",F231=Inputs!$C$9),VALUE(LEFT(C231,4))&gt;=Inputs!$C$10,VALUE(LEFT(C231,4))&lt;=Inputs!$C$11),1,0)</f>
        <v>1</v>
      </c>
      <c r="N231" s="16" t="n">
        <f aca="false">IF(M231=1,L231,"")</f>
        <v>0.138067312795957</v>
      </c>
      <c r="O231" s="15" t="s">
        <v>73</v>
      </c>
      <c r="P231" s="15" t="s">
        <v>73</v>
      </c>
      <c r="Q231" s="18" t="n">
        <f aca="false">IF(AND(M231=1,F231="Cash"),L231,"")</f>
        <v>0.138067312795957</v>
      </c>
      <c r="R231" s="18" t="str">
        <f aca="false">IF(AND(M231=1,F231="Mixed"),L231,"")</f>
        <v/>
      </c>
      <c r="S231" s="18" t="str">
        <f aca="false">IF(AND(M231=1,F231="Stock-heavy"),L231,"")</f>
        <v/>
      </c>
    </row>
    <row r="232" customFormat="false" ht="15" hidden="false" customHeight="false" outlineLevel="0" collapsed="false">
      <c r="B232" s="12" t="s">
        <v>336</v>
      </c>
      <c r="C232" s="12" t="s">
        <v>334</v>
      </c>
      <c r="D232" s="14" t="n">
        <v>163</v>
      </c>
      <c r="E232" s="15" t="n">
        <v>0.3441</v>
      </c>
      <c r="F232" s="12" t="s">
        <v>70</v>
      </c>
      <c r="G232" s="15" t="n">
        <v>0</v>
      </c>
      <c r="H232" s="12" t="n">
        <v>1</v>
      </c>
      <c r="I232" s="12" t="n">
        <v>0</v>
      </c>
      <c r="J232" s="12" t="n">
        <v>0</v>
      </c>
      <c r="K232" s="15" t="n">
        <v>0.523856837847143</v>
      </c>
      <c r="L232" s="16" t="n">
        <f aca="true">IF(OR(Returns!$C232=0,COUNT(OFFSET(Returns!BM232,0,0,1,Inputs!$C$6))&lt;Inputs!$C$6),"n/a",EXP(SUMPRODUCT(LN(1+OFFSET(Returns!D232,0,0,1,Inputs!$C$6))))-IF(Inputs!$C$7=1,EXP(SUMPRODUCT(LN(1+OFFSET(Returns!BM232,0,0,1,Inputs!$C$6)))),EXP(SUMPRODUCT(LN(1+OFFSET(Returns!DV232,0,0,1,Inputs!$C$6))))))</f>
        <v>0.387294353237657</v>
      </c>
      <c r="M232" s="17" t="n">
        <f aca="false">IF(AND(ISNUMBER(L232),E232&gt;=Inputs!$C$8,OR(Inputs!$C$9="All",F232=Inputs!$C$9),VALUE(LEFT(C232,4))&gt;=Inputs!$C$10,VALUE(LEFT(C232,4))&lt;=Inputs!$C$11),1,0)</f>
        <v>1</v>
      </c>
      <c r="N232" s="16" t="n">
        <f aca="false">IF(M232=1,L232,"")</f>
        <v>0.387294353237657</v>
      </c>
      <c r="O232" s="15" t="n">
        <v>0.00255882513689866</v>
      </c>
      <c r="P232" s="15" t="n">
        <v>-0.00184434416214009</v>
      </c>
      <c r="Q232" s="18" t="n">
        <f aca="false">IF(AND(M232=1,F232="Cash"),L232,"")</f>
        <v>0.387294353237657</v>
      </c>
      <c r="R232" s="18" t="str">
        <f aca="false">IF(AND(M232=1,F232="Mixed"),L232,"")</f>
        <v/>
      </c>
      <c r="S232" s="18" t="str">
        <f aca="false">IF(AND(M232=1,F232="Stock-heavy"),L232,"")</f>
        <v/>
      </c>
    </row>
    <row r="233" customFormat="false" ht="15" hidden="false" customHeight="false" outlineLevel="0" collapsed="false">
      <c r="B233" s="12" t="s">
        <v>337</v>
      </c>
      <c r="C233" s="12" t="s">
        <v>334</v>
      </c>
      <c r="D233" s="14" t="n">
        <v>316.5</v>
      </c>
      <c r="E233" s="15" t="n">
        <v>0.1527</v>
      </c>
      <c r="F233" s="12" t="s">
        <v>85</v>
      </c>
      <c r="G233" s="15" t="n">
        <v>0.968036068028801</v>
      </c>
      <c r="H233" s="12" t="n">
        <v>1</v>
      </c>
      <c r="I233" s="12" t="n">
        <v>0</v>
      </c>
      <c r="J233" s="12" t="n">
        <v>0</v>
      </c>
      <c r="K233" s="15" t="n">
        <v>0.385921137817964</v>
      </c>
      <c r="L233" s="16" t="n">
        <f aca="true">IF(OR(Returns!$C233=0,COUNT(OFFSET(Returns!BM233,0,0,1,Inputs!$C$6))&lt;Inputs!$C$6),"n/a",EXP(SUMPRODUCT(LN(1+OFFSET(Returns!D233,0,0,1,Inputs!$C$6))))-IF(Inputs!$C$7=1,EXP(SUMPRODUCT(LN(1+OFFSET(Returns!BM233,0,0,1,Inputs!$C$6)))),EXP(SUMPRODUCT(LN(1+OFFSET(Returns!DV233,0,0,1,Inputs!$C$6))))))</f>
        <v>-0.55486707011168</v>
      </c>
      <c r="M233" s="17" t="n">
        <f aca="false">IF(AND(ISNUMBER(L233),E233&gt;=Inputs!$C$8,OR(Inputs!$C$9="All",F233=Inputs!$C$9),VALUE(LEFT(C233,4))&gt;=Inputs!$C$10,VALUE(LEFT(C233,4))&lt;=Inputs!$C$11),1,0)</f>
        <v>1</v>
      </c>
      <c r="N233" s="16" t="n">
        <f aca="false">IF(M233=1,L233,"")</f>
        <v>-0.55486707011168</v>
      </c>
      <c r="O233" s="15" t="n">
        <v>-0.068200447508511</v>
      </c>
      <c r="P233" s="15" t="n">
        <v>-0.196483226703899</v>
      </c>
      <c r="Q233" s="18" t="str">
        <f aca="false">IF(AND(M233=1,F233="Cash"),L233,"")</f>
        <v/>
      </c>
      <c r="R233" s="18" t="str">
        <f aca="false">IF(AND(M233=1,F233="Mixed"),L233,"")</f>
        <v/>
      </c>
      <c r="S233" s="18" t="n">
        <f aca="false">IF(AND(M233=1,F233="Stock-heavy"),L233,"")</f>
        <v>-0.55486707011168</v>
      </c>
    </row>
    <row r="234" customFormat="false" ht="15" hidden="false" customHeight="false" outlineLevel="0" collapsed="false">
      <c r="B234" s="12" t="s">
        <v>338</v>
      </c>
      <c r="C234" s="12" t="s">
        <v>334</v>
      </c>
      <c r="D234" s="14" t="n">
        <v>310.5</v>
      </c>
      <c r="E234" s="15" t="n">
        <v>0.4836</v>
      </c>
      <c r="F234" s="12" t="s">
        <v>70</v>
      </c>
      <c r="G234" s="15" t="n">
        <v>0.0315619967793881</v>
      </c>
      <c r="H234" s="12" t="n">
        <v>1</v>
      </c>
      <c r="I234" s="12" t="n">
        <v>0</v>
      </c>
      <c r="J234" s="12" t="n">
        <v>0</v>
      </c>
      <c r="K234" s="15" t="n">
        <v>0.635509239805618</v>
      </c>
      <c r="L234" s="16" t="n">
        <f aca="true">IF(OR(Returns!$C234=0,COUNT(OFFSET(Returns!BM234,0,0,1,Inputs!$C$6))&lt;Inputs!$C$6),"n/a",EXP(SUMPRODUCT(LN(1+OFFSET(Returns!D234,0,0,1,Inputs!$C$6))))-IF(Inputs!$C$7=1,EXP(SUMPRODUCT(LN(1+OFFSET(Returns!BM234,0,0,1,Inputs!$C$6)))),EXP(SUMPRODUCT(LN(1+OFFSET(Returns!DV234,0,0,1,Inputs!$C$6))))))</f>
        <v>1.35416781959045</v>
      </c>
      <c r="M234" s="17" t="n">
        <f aca="false">IF(AND(ISNUMBER(L234),E234&gt;=Inputs!$C$8,OR(Inputs!$C$9="All",F234=Inputs!$C$9),VALUE(LEFT(C234,4))&gt;=Inputs!$C$10,VALUE(LEFT(C234,4))&lt;=Inputs!$C$11),1,0)</f>
        <v>1</v>
      </c>
      <c r="N234" s="16" t="n">
        <f aca="false">IF(M234=1,L234,"")</f>
        <v>1.35416781959045</v>
      </c>
      <c r="O234" s="15" t="n">
        <v>-0.058202807424914</v>
      </c>
      <c r="P234" s="15" t="n">
        <v>-0.0122447560957101</v>
      </c>
      <c r="Q234" s="18" t="n">
        <f aca="false">IF(AND(M234=1,F234="Cash"),L234,"")</f>
        <v>1.35416781959045</v>
      </c>
      <c r="R234" s="18" t="str">
        <f aca="false">IF(AND(M234=1,F234="Mixed"),L234,"")</f>
        <v/>
      </c>
      <c r="S234" s="18" t="str">
        <f aca="false">IF(AND(M234=1,F234="Stock-heavy"),L234,"")</f>
        <v/>
      </c>
    </row>
    <row r="235" customFormat="false" ht="15" hidden="false" customHeight="false" outlineLevel="0" collapsed="false">
      <c r="B235" s="12" t="s">
        <v>339</v>
      </c>
      <c r="C235" s="12" t="s">
        <v>334</v>
      </c>
      <c r="D235" s="14" t="n">
        <v>500</v>
      </c>
      <c r="E235" s="15" t="n">
        <v>0.2795</v>
      </c>
      <c r="F235" s="12" t="s">
        <v>70</v>
      </c>
      <c r="G235" s="15" t="n">
        <v>0</v>
      </c>
      <c r="H235" s="12" t="n">
        <v>2</v>
      </c>
      <c r="I235" s="12" t="n">
        <v>0</v>
      </c>
      <c r="J235" s="12" t="n">
        <v>0</v>
      </c>
      <c r="K235" s="15" t="n">
        <v>0.109849141013158</v>
      </c>
      <c r="L235" s="16" t="n">
        <f aca="true">IF(OR(Returns!$C235=0,COUNT(OFFSET(Returns!BM235,0,0,1,Inputs!$C$6))&lt;Inputs!$C$6),"n/a",EXP(SUMPRODUCT(LN(1+OFFSET(Returns!D235,0,0,1,Inputs!$C$6))))-IF(Inputs!$C$7=1,EXP(SUMPRODUCT(LN(1+OFFSET(Returns!BM235,0,0,1,Inputs!$C$6)))),EXP(SUMPRODUCT(LN(1+OFFSET(Returns!DV235,0,0,1,Inputs!$C$6))))))</f>
        <v>-0.0328638773678691</v>
      </c>
      <c r="M235" s="17" t="n">
        <f aca="false">IF(AND(ISNUMBER(L235),E235&gt;=Inputs!$C$8,OR(Inputs!$C$9="All",F235=Inputs!$C$9),VALUE(LEFT(C235,4))&gt;=Inputs!$C$10,VALUE(LEFT(C235,4))&lt;=Inputs!$C$11),1,0)</f>
        <v>1</v>
      </c>
      <c r="N235" s="16" t="n">
        <f aca="false">IF(M235=1,L235,"")</f>
        <v>-0.0328638773678691</v>
      </c>
      <c r="O235" s="15" t="n">
        <v>0.0941835357218909</v>
      </c>
      <c r="P235" s="15" t="n">
        <v>0.0755635933869995</v>
      </c>
      <c r="Q235" s="18" t="n">
        <f aca="false">IF(AND(M235=1,F235="Cash"),L235,"")</f>
        <v>-0.0328638773678691</v>
      </c>
      <c r="R235" s="18" t="str">
        <f aca="false">IF(AND(M235=1,F235="Mixed"),L235,"")</f>
        <v/>
      </c>
      <c r="S235" s="18" t="str">
        <f aca="false">IF(AND(M235=1,F235="Stock-heavy"),L235,"")</f>
        <v/>
      </c>
    </row>
    <row r="236" customFormat="false" ht="15" hidden="false" customHeight="false" outlineLevel="0" collapsed="false">
      <c r="B236" s="12" t="s">
        <v>340</v>
      </c>
      <c r="C236" s="12" t="s">
        <v>334</v>
      </c>
      <c r="D236" s="14" t="n">
        <v>148.5</v>
      </c>
      <c r="E236" s="15" t="n">
        <v>0.2647</v>
      </c>
      <c r="F236" s="12" t="s">
        <v>83</v>
      </c>
      <c r="G236" s="15" t="n">
        <v>0.166233503905198</v>
      </c>
      <c r="H236" s="12" t="n">
        <v>2</v>
      </c>
      <c r="I236" s="12" t="n">
        <v>0</v>
      </c>
      <c r="J236" s="12" t="n">
        <v>0</v>
      </c>
      <c r="K236" s="15" t="n">
        <v>-0.0747829489703402</v>
      </c>
      <c r="L236" s="16" t="n">
        <f aca="true">IF(OR(Returns!$C236=0,COUNT(OFFSET(Returns!BM236,0,0,1,Inputs!$C$6))&lt;Inputs!$C$6),"n/a",EXP(SUMPRODUCT(LN(1+OFFSET(Returns!D236,0,0,1,Inputs!$C$6))))-IF(Inputs!$C$7=1,EXP(SUMPRODUCT(LN(1+OFFSET(Returns!BM236,0,0,1,Inputs!$C$6)))),EXP(SUMPRODUCT(LN(1+OFFSET(Returns!DV236,0,0,1,Inputs!$C$6))))))</f>
        <v>0.113184542002619</v>
      </c>
      <c r="M236" s="17" t="n">
        <f aca="false">IF(AND(ISNUMBER(L236),E236&gt;=Inputs!$C$8,OR(Inputs!$C$9="All",F236=Inputs!$C$9),VALUE(LEFT(C236,4))&gt;=Inputs!$C$10,VALUE(LEFT(C236,4))&lt;=Inputs!$C$11),1,0)</f>
        <v>1</v>
      </c>
      <c r="N236" s="16" t="n">
        <f aca="false">IF(M236=1,L236,"")</f>
        <v>0.113184542002619</v>
      </c>
      <c r="O236" s="15" t="n">
        <v>0.0327963606509679</v>
      </c>
      <c r="P236" s="15" t="n">
        <v>0.0164836095070848</v>
      </c>
      <c r="Q236" s="18" t="str">
        <f aca="false">IF(AND(M236=1,F236="Cash"),L236,"")</f>
        <v/>
      </c>
      <c r="R236" s="18" t="n">
        <f aca="false">IF(AND(M236=1,F236="Mixed"),L236,"")</f>
        <v>0.113184542002619</v>
      </c>
      <c r="S236" s="18" t="str">
        <f aca="false">IF(AND(M236=1,F236="Stock-heavy"),L236,"")</f>
        <v/>
      </c>
    </row>
    <row r="237" customFormat="false" ht="15" hidden="false" customHeight="false" outlineLevel="0" collapsed="false">
      <c r="B237" s="12" t="s">
        <v>341</v>
      </c>
      <c r="C237" s="12" t="s">
        <v>342</v>
      </c>
      <c r="D237" s="14" t="n">
        <v>4713</v>
      </c>
      <c r="E237" s="15" t="n">
        <v>0.5631</v>
      </c>
      <c r="F237" s="12" t="s">
        <v>83</v>
      </c>
      <c r="G237" s="15" t="n">
        <v>0.32399745385105</v>
      </c>
      <c r="H237" s="12" t="n">
        <v>1</v>
      </c>
      <c r="I237" s="12" t="n">
        <v>0</v>
      </c>
      <c r="J237" s="12" t="n">
        <v>1</v>
      </c>
      <c r="K237" s="15" t="n">
        <v>-0.139198882963419</v>
      </c>
      <c r="L237" s="16" t="n">
        <f aca="true">IF(OR(Returns!$C237=0,COUNT(OFFSET(Returns!BM237,0,0,1,Inputs!$C$6))&lt;Inputs!$C$6),"n/a",EXP(SUMPRODUCT(LN(1+OFFSET(Returns!D237,0,0,1,Inputs!$C$6))))-IF(Inputs!$C$7=1,EXP(SUMPRODUCT(LN(1+OFFSET(Returns!BM237,0,0,1,Inputs!$C$6)))),EXP(SUMPRODUCT(LN(1+OFFSET(Returns!DV237,0,0,1,Inputs!$C$6))))))</f>
        <v>0.554901964999534</v>
      </c>
      <c r="M237" s="17" t="n">
        <f aca="false">IF(AND(ISNUMBER(L237),E237&gt;=Inputs!$C$8,OR(Inputs!$C$9="All",F237=Inputs!$C$9),VALUE(LEFT(C237,4))&gt;=Inputs!$C$10,VALUE(LEFT(C237,4))&lt;=Inputs!$C$11),1,0)</f>
        <v>1</v>
      </c>
      <c r="N237" s="16" t="n">
        <f aca="false">IF(M237=1,L237,"")</f>
        <v>0.554901964999534</v>
      </c>
      <c r="O237" s="15" t="s">
        <v>73</v>
      </c>
      <c r="P237" s="15" t="n">
        <v>0.104301017261303</v>
      </c>
      <c r="Q237" s="18" t="str">
        <f aca="false">IF(AND(M237=1,F237="Cash"),L237,"")</f>
        <v/>
      </c>
      <c r="R237" s="18" t="n">
        <f aca="false">IF(AND(M237=1,F237="Mixed"),L237,"")</f>
        <v>0.554901964999534</v>
      </c>
      <c r="S237" s="18" t="str">
        <f aca="false">IF(AND(M237=1,F237="Stock-heavy"),L237,"")</f>
        <v/>
      </c>
    </row>
    <row r="238" customFormat="false" ht="15" hidden="false" customHeight="false" outlineLevel="0" collapsed="false">
      <c r="B238" s="12" t="s">
        <v>343</v>
      </c>
      <c r="C238" s="12" t="s">
        <v>342</v>
      </c>
      <c r="D238" s="14" t="n">
        <v>2858.2</v>
      </c>
      <c r="E238" s="15" t="n">
        <v>0.2404</v>
      </c>
      <c r="F238" s="12" t="s">
        <v>70</v>
      </c>
      <c r="G238" s="15" t="n">
        <v>0</v>
      </c>
      <c r="H238" s="12" t="n">
        <v>1</v>
      </c>
      <c r="I238" s="12" t="n">
        <v>1</v>
      </c>
      <c r="J238" s="12" t="n">
        <v>0</v>
      </c>
      <c r="K238" s="15" t="n">
        <v>0.082586841349185</v>
      </c>
      <c r="L238" s="16" t="n">
        <f aca="true">IF(OR(Returns!$C238=0,COUNT(OFFSET(Returns!BM238,0,0,1,Inputs!$C$6))&lt;Inputs!$C$6),"n/a",EXP(SUMPRODUCT(LN(1+OFFSET(Returns!D238,0,0,1,Inputs!$C$6))))-IF(Inputs!$C$7=1,EXP(SUMPRODUCT(LN(1+OFFSET(Returns!BM238,0,0,1,Inputs!$C$6)))),EXP(SUMPRODUCT(LN(1+OFFSET(Returns!DV238,0,0,1,Inputs!$C$6))))))</f>
        <v>-0.0828631645306308</v>
      </c>
      <c r="M238" s="17" t="n">
        <f aca="false">IF(AND(ISNUMBER(L238),E238&gt;=Inputs!$C$8,OR(Inputs!$C$9="All",F238=Inputs!$C$9),VALUE(LEFT(C238,4))&gt;=Inputs!$C$10,VALUE(LEFT(C238,4))&lt;=Inputs!$C$11),1,0)</f>
        <v>1</v>
      </c>
      <c r="N238" s="16" t="n">
        <f aca="false">IF(M238=1,L238,"")</f>
        <v>-0.0828631645306308</v>
      </c>
      <c r="O238" s="15" t="n">
        <v>0.233759954172112</v>
      </c>
      <c r="P238" s="15" t="n">
        <v>0.128348258974073</v>
      </c>
      <c r="Q238" s="18" t="n">
        <f aca="false">IF(AND(M238=1,F238="Cash"),L238,"")</f>
        <v>-0.0828631645306308</v>
      </c>
      <c r="R238" s="18" t="str">
        <f aca="false">IF(AND(M238=1,F238="Mixed"),L238,"")</f>
        <v/>
      </c>
      <c r="S238" s="18" t="str">
        <f aca="false">IF(AND(M238=1,F238="Stock-heavy"),L238,"")</f>
        <v/>
      </c>
    </row>
    <row r="239" customFormat="false" ht="15" hidden="false" customHeight="false" outlineLevel="0" collapsed="false">
      <c r="B239" s="12" t="s">
        <v>344</v>
      </c>
      <c r="C239" s="12" t="s">
        <v>342</v>
      </c>
      <c r="D239" s="14" t="n">
        <v>19893</v>
      </c>
      <c r="E239" s="15" t="n">
        <v>0.1931</v>
      </c>
      <c r="F239" s="12" t="s">
        <v>83</v>
      </c>
      <c r="G239" s="15" t="n">
        <v>0.422510430804806</v>
      </c>
      <c r="H239" s="12" t="n">
        <v>1</v>
      </c>
      <c r="I239" s="12" t="n">
        <v>1</v>
      </c>
      <c r="J239" s="12" t="n">
        <v>0</v>
      </c>
      <c r="K239" s="15" t="n">
        <v>0.113836440564552</v>
      </c>
      <c r="L239" s="16" t="n">
        <f aca="true">IF(OR(Returns!$C239=0,COUNT(OFFSET(Returns!BM239,0,0,1,Inputs!$C$6))&lt;Inputs!$C$6),"n/a",EXP(SUMPRODUCT(LN(1+OFFSET(Returns!D239,0,0,1,Inputs!$C$6))))-IF(Inputs!$C$7=1,EXP(SUMPRODUCT(LN(1+OFFSET(Returns!BM239,0,0,1,Inputs!$C$6)))),EXP(SUMPRODUCT(LN(1+OFFSET(Returns!DV239,0,0,1,Inputs!$C$6))))))</f>
        <v>0.106337553233529</v>
      </c>
      <c r="M239" s="17" t="n">
        <f aca="false">IF(AND(ISNUMBER(L239),E239&gt;=Inputs!$C$8,OR(Inputs!$C$9="All",F239=Inputs!$C$9),VALUE(LEFT(C239,4))&gt;=Inputs!$C$10,VALUE(LEFT(C239,4))&lt;=Inputs!$C$11),1,0)</f>
        <v>1</v>
      </c>
      <c r="N239" s="16" t="n">
        <f aca="false">IF(M239=1,L239,"")</f>
        <v>0.106337553233529</v>
      </c>
      <c r="O239" s="15" t="n">
        <v>0.306500581492055</v>
      </c>
      <c r="P239" s="15" t="n">
        <v>0.401604663204829</v>
      </c>
      <c r="Q239" s="18" t="str">
        <f aca="false">IF(AND(M239=1,F239="Cash"),L239,"")</f>
        <v/>
      </c>
      <c r="R239" s="18" t="n">
        <f aca="false">IF(AND(M239=1,F239="Mixed"),L239,"")</f>
        <v>0.106337553233529</v>
      </c>
      <c r="S239" s="18" t="str">
        <f aca="false">IF(AND(M239=1,F239="Stock-heavy"),L239,"")</f>
        <v/>
      </c>
    </row>
    <row r="240" customFormat="false" ht="15" hidden="false" customHeight="false" outlineLevel="0" collapsed="false">
      <c r="B240" s="12" t="s">
        <v>345</v>
      </c>
      <c r="C240" s="12" t="s">
        <v>342</v>
      </c>
      <c r="D240" s="14" t="n">
        <v>764</v>
      </c>
      <c r="E240" s="15" t="n">
        <v>0.3313</v>
      </c>
      <c r="F240" s="12" t="s">
        <v>70</v>
      </c>
      <c r="G240" s="15" t="n">
        <v>0</v>
      </c>
      <c r="H240" s="12" t="n">
        <v>1</v>
      </c>
      <c r="I240" s="12" t="n">
        <v>0</v>
      </c>
      <c r="J240" s="12" t="n">
        <v>0</v>
      </c>
      <c r="K240" s="15" t="n">
        <v>0.107715567777781</v>
      </c>
      <c r="L240" s="16" t="n">
        <f aca="true">IF(OR(Returns!$C240=0,COUNT(OFFSET(Returns!BM240,0,0,1,Inputs!$C$6))&lt;Inputs!$C$6),"n/a",EXP(SUMPRODUCT(LN(1+OFFSET(Returns!D240,0,0,1,Inputs!$C$6))))-IF(Inputs!$C$7=1,EXP(SUMPRODUCT(LN(1+OFFSET(Returns!BM240,0,0,1,Inputs!$C$6)))),EXP(SUMPRODUCT(LN(1+OFFSET(Returns!DV240,0,0,1,Inputs!$C$6))))))</f>
        <v>0.405700556961826</v>
      </c>
      <c r="M240" s="17" t="n">
        <f aca="false">IF(AND(ISNUMBER(L240),E240&gt;=Inputs!$C$8,OR(Inputs!$C$9="All",F240=Inputs!$C$9),VALUE(LEFT(C240,4))&gt;=Inputs!$C$10,VALUE(LEFT(C240,4))&lt;=Inputs!$C$11),1,0)</f>
        <v>1</v>
      </c>
      <c r="N240" s="16" t="n">
        <f aca="false">IF(M240=1,L240,"")</f>
        <v>0.405700556961826</v>
      </c>
      <c r="O240" s="15" t="n">
        <v>0.142258380141344</v>
      </c>
      <c r="P240" s="15" t="n">
        <v>0.0871895550640699</v>
      </c>
      <c r="Q240" s="18" t="n">
        <f aca="false">IF(AND(M240=1,F240="Cash"),L240,"")</f>
        <v>0.405700556961826</v>
      </c>
      <c r="R240" s="18" t="str">
        <f aca="false">IF(AND(M240=1,F240="Mixed"),L240,"")</f>
        <v/>
      </c>
      <c r="S240" s="18" t="str">
        <f aca="false">IF(AND(M240=1,F240="Stock-heavy"),L240,"")</f>
        <v/>
      </c>
    </row>
    <row r="241" customFormat="false" ht="15" hidden="false" customHeight="false" outlineLevel="0" collapsed="false">
      <c r="B241" s="12" t="s">
        <v>346</v>
      </c>
      <c r="C241" s="12" t="s">
        <v>342</v>
      </c>
      <c r="D241" s="14" t="n">
        <v>578.2</v>
      </c>
      <c r="E241" s="15" t="n">
        <v>0.1764</v>
      </c>
      <c r="F241" s="12" t="s">
        <v>70</v>
      </c>
      <c r="G241" s="15" t="n">
        <v>0</v>
      </c>
      <c r="H241" s="12" t="n">
        <v>4</v>
      </c>
      <c r="I241" s="12" t="n">
        <v>0</v>
      </c>
      <c r="J241" s="12" t="n">
        <v>0</v>
      </c>
      <c r="K241" s="15" t="n">
        <v>0.0749046341084807</v>
      </c>
      <c r="L241" s="16" t="n">
        <f aca="true">IF(OR(Returns!$C241=0,COUNT(OFFSET(Returns!BM241,0,0,1,Inputs!$C$6))&lt;Inputs!$C$6),"n/a",EXP(SUMPRODUCT(LN(1+OFFSET(Returns!D241,0,0,1,Inputs!$C$6))))-IF(Inputs!$C$7=1,EXP(SUMPRODUCT(LN(1+OFFSET(Returns!BM241,0,0,1,Inputs!$C$6)))),EXP(SUMPRODUCT(LN(1+OFFSET(Returns!DV241,0,0,1,Inputs!$C$6))))))</f>
        <v>-1.06944005130278</v>
      </c>
      <c r="M241" s="17" t="n">
        <f aca="false">IF(AND(ISNUMBER(L241),E241&gt;=Inputs!$C$8,OR(Inputs!$C$9="All",F241=Inputs!$C$9),VALUE(LEFT(C241,4))&gt;=Inputs!$C$10,VALUE(LEFT(C241,4))&lt;=Inputs!$C$11),1,0)</f>
        <v>1</v>
      </c>
      <c r="N241" s="16" t="n">
        <f aca="false">IF(M241=1,L241,"")</f>
        <v>-1.06944005130278</v>
      </c>
      <c r="O241" s="15" t="n">
        <v>-0.0680295133732324</v>
      </c>
      <c r="P241" s="15" t="n">
        <v>-0.106254371902194</v>
      </c>
      <c r="Q241" s="18" t="n">
        <f aca="false">IF(AND(M241=1,F241="Cash"),L241,"")</f>
        <v>-1.06944005130278</v>
      </c>
      <c r="R241" s="18" t="str">
        <f aca="false">IF(AND(M241=1,F241="Mixed"),L241,"")</f>
        <v/>
      </c>
      <c r="S241" s="18" t="str">
        <f aca="false">IF(AND(M241=1,F241="Stock-heavy"),L241,"")</f>
        <v/>
      </c>
    </row>
    <row r="242" customFormat="false" ht="15" hidden="false" customHeight="false" outlineLevel="0" collapsed="false">
      <c r="B242" s="12" t="s">
        <v>347</v>
      </c>
      <c r="C242" s="12" t="s">
        <v>348</v>
      </c>
      <c r="D242" s="14" t="n">
        <v>1778.4</v>
      </c>
      <c r="E242" s="15" t="n">
        <v>0.2009</v>
      </c>
      <c r="F242" s="12" t="s">
        <v>70</v>
      </c>
      <c r="G242" s="15" t="n">
        <v>0</v>
      </c>
      <c r="H242" s="12" t="n">
        <v>1</v>
      </c>
      <c r="I242" s="12" t="n">
        <v>0</v>
      </c>
      <c r="J242" s="12" t="n">
        <v>0</v>
      </c>
      <c r="K242" s="15" t="n">
        <v>-0.180787312188547</v>
      </c>
      <c r="L242" s="16" t="n">
        <f aca="true">IF(OR(Returns!$C242=0,COUNT(OFFSET(Returns!BM242,0,0,1,Inputs!$C$6))&lt;Inputs!$C$6),"n/a",EXP(SUMPRODUCT(LN(1+OFFSET(Returns!D242,0,0,1,Inputs!$C$6))))-IF(Inputs!$C$7=1,EXP(SUMPRODUCT(LN(1+OFFSET(Returns!BM242,0,0,1,Inputs!$C$6)))),EXP(SUMPRODUCT(LN(1+OFFSET(Returns!DV242,0,0,1,Inputs!$C$6))))))</f>
        <v>-1.17866321792718</v>
      </c>
      <c r="M242" s="17" t="n">
        <f aca="false">IF(AND(ISNUMBER(L242),E242&gt;=Inputs!$C$8,OR(Inputs!$C$9="All",F242=Inputs!$C$9),VALUE(LEFT(C242,4))&gt;=Inputs!$C$10,VALUE(LEFT(C242,4))&lt;=Inputs!$C$11),1,0)</f>
        <v>1</v>
      </c>
      <c r="N242" s="16" t="n">
        <f aca="false">IF(M242=1,L242,"")</f>
        <v>-1.17866321792718</v>
      </c>
      <c r="O242" s="15" t="s">
        <v>73</v>
      </c>
      <c r="P242" s="15" t="s">
        <v>73</v>
      </c>
      <c r="Q242" s="18" t="n">
        <f aca="false">IF(AND(M242=1,F242="Cash"),L242,"")</f>
        <v>-1.17866321792718</v>
      </c>
      <c r="R242" s="18" t="str">
        <f aca="false">IF(AND(M242=1,F242="Mixed"),L242,"")</f>
        <v/>
      </c>
      <c r="S242" s="18" t="str">
        <f aca="false">IF(AND(M242=1,F242="Stock-heavy"),L242,"")</f>
        <v/>
      </c>
    </row>
    <row r="243" customFormat="false" ht="15" hidden="false" customHeight="false" outlineLevel="0" collapsed="false">
      <c r="B243" s="12" t="s">
        <v>105</v>
      </c>
      <c r="C243" s="12" t="s">
        <v>348</v>
      </c>
      <c r="D243" s="14" t="n">
        <v>583</v>
      </c>
      <c r="E243" s="15" t="n">
        <v>0.3006</v>
      </c>
      <c r="F243" s="12" t="s">
        <v>83</v>
      </c>
      <c r="G243" s="15" t="n">
        <v>0.0517754219843557</v>
      </c>
      <c r="H243" s="12" t="n">
        <v>2</v>
      </c>
      <c r="I243" s="12" t="n">
        <v>1</v>
      </c>
      <c r="J243" s="12" t="n">
        <v>0</v>
      </c>
      <c r="K243" s="15" t="n">
        <v>-0.0973321567371857</v>
      </c>
      <c r="L243" s="16" t="n">
        <f aca="true">IF(OR(Returns!$C243=0,COUNT(OFFSET(Returns!BM243,0,0,1,Inputs!$C$6))&lt;Inputs!$C$6),"n/a",EXP(SUMPRODUCT(LN(1+OFFSET(Returns!D243,0,0,1,Inputs!$C$6))))-IF(Inputs!$C$7=1,EXP(SUMPRODUCT(LN(1+OFFSET(Returns!BM243,0,0,1,Inputs!$C$6)))),EXP(SUMPRODUCT(LN(1+OFFSET(Returns!DV243,0,0,1,Inputs!$C$6))))))</f>
        <v>0.678659486154551</v>
      </c>
      <c r="M243" s="17" t="n">
        <f aca="false">IF(AND(ISNUMBER(L243),E243&gt;=Inputs!$C$8,OR(Inputs!$C$9="All",F243=Inputs!$C$9),VALUE(LEFT(C243,4))&gt;=Inputs!$C$10,VALUE(LEFT(C243,4))&lt;=Inputs!$C$11),1,0)</f>
        <v>1</v>
      </c>
      <c r="N243" s="16" t="n">
        <f aca="false">IF(M243=1,L243,"")</f>
        <v>0.678659486154551</v>
      </c>
      <c r="O243" s="15" t="n">
        <v>0.0827640300990468</v>
      </c>
      <c r="P243" s="15" t="n">
        <v>0.0980514041841516</v>
      </c>
      <c r="Q243" s="18" t="str">
        <f aca="false">IF(AND(M243=1,F243="Cash"),L243,"")</f>
        <v/>
      </c>
      <c r="R243" s="18" t="n">
        <f aca="false">IF(AND(M243=1,F243="Mixed"),L243,"")</f>
        <v>0.678659486154551</v>
      </c>
      <c r="S243" s="18" t="str">
        <f aca="false">IF(AND(M243=1,F243="Stock-heavy"),L243,"")</f>
        <v/>
      </c>
    </row>
    <row r="244" customFormat="false" ht="15" hidden="false" customHeight="false" outlineLevel="0" collapsed="false">
      <c r="B244" s="12" t="s">
        <v>349</v>
      </c>
      <c r="C244" s="12" t="s">
        <v>348</v>
      </c>
      <c r="D244" s="14" t="n">
        <v>1106.6</v>
      </c>
      <c r="E244" s="15" t="n">
        <v>0.2241</v>
      </c>
      <c r="F244" s="12" t="s">
        <v>70</v>
      </c>
      <c r="G244" s="15" t="n">
        <v>0</v>
      </c>
      <c r="H244" s="12" t="n">
        <v>2</v>
      </c>
      <c r="I244" s="12" t="n">
        <v>0</v>
      </c>
      <c r="J244" s="12" t="n">
        <v>0</v>
      </c>
      <c r="K244" s="15" t="n">
        <v>0.11828525117441</v>
      </c>
      <c r="L244" s="16" t="n">
        <f aca="true">IF(OR(Returns!$C244=0,COUNT(OFFSET(Returns!BM244,0,0,1,Inputs!$C$6))&lt;Inputs!$C$6),"n/a",EXP(SUMPRODUCT(LN(1+OFFSET(Returns!D244,0,0,1,Inputs!$C$6))))-IF(Inputs!$C$7=1,EXP(SUMPRODUCT(LN(1+OFFSET(Returns!BM244,0,0,1,Inputs!$C$6)))),EXP(SUMPRODUCT(LN(1+OFFSET(Returns!DV244,0,0,1,Inputs!$C$6))))))</f>
        <v>-0.973410320649211</v>
      </c>
      <c r="M244" s="17" t="n">
        <f aca="false">IF(AND(ISNUMBER(L244),E244&gt;=Inputs!$C$8,OR(Inputs!$C$9="All",F244=Inputs!$C$9),VALUE(LEFT(C244,4))&gt;=Inputs!$C$10,VALUE(LEFT(C244,4))&lt;=Inputs!$C$11),1,0)</f>
        <v>1</v>
      </c>
      <c r="N244" s="16" t="n">
        <f aca="false">IF(M244=1,L244,"")</f>
        <v>-0.973410320649211</v>
      </c>
      <c r="O244" s="15" t="n">
        <v>0.0418825113339791</v>
      </c>
      <c r="P244" s="15" t="n">
        <v>0.00329709082524699</v>
      </c>
      <c r="Q244" s="18" t="n">
        <f aca="false">IF(AND(M244=1,F244="Cash"),L244,"")</f>
        <v>-0.973410320649211</v>
      </c>
      <c r="R244" s="18" t="str">
        <f aca="false">IF(AND(M244=1,F244="Mixed"),L244,"")</f>
        <v/>
      </c>
      <c r="S244" s="18" t="str">
        <f aca="false">IF(AND(M244=1,F244="Stock-heavy"),L244,"")</f>
        <v/>
      </c>
    </row>
    <row r="245" customFormat="false" ht="15" hidden="false" customHeight="false" outlineLevel="0" collapsed="false">
      <c r="B245" s="12" t="s">
        <v>350</v>
      </c>
      <c r="C245" s="12" t="s">
        <v>348</v>
      </c>
      <c r="D245" s="14" t="n">
        <v>3939.3</v>
      </c>
      <c r="E245" s="15" t="n">
        <v>0.1205</v>
      </c>
      <c r="F245" s="12" t="s">
        <v>70</v>
      </c>
      <c r="G245" s="15" t="n">
        <v>0</v>
      </c>
      <c r="H245" s="12" t="n">
        <v>1</v>
      </c>
      <c r="I245" s="12" t="n">
        <v>1</v>
      </c>
      <c r="J245" s="12" t="n">
        <v>1</v>
      </c>
      <c r="K245" s="15" t="n">
        <v>-0.162932491623942</v>
      </c>
      <c r="L245" s="16" t="n">
        <f aca="true">IF(OR(Returns!$C245=0,COUNT(OFFSET(Returns!BM245,0,0,1,Inputs!$C$6))&lt;Inputs!$C$6),"n/a",EXP(SUMPRODUCT(LN(1+OFFSET(Returns!D245,0,0,1,Inputs!$C$6))))-IF(Inputs!$C$7=1,EXP(SUMPRODUCT(LN(1+OFFSET(Returns!BM245,0,0,1,Inputs!$C$6)))),EXP(SUMPRODUCT(LN(1+OFFSET(Returns!DV245,0,0,1,Inputs!$C$6))))))</f>
        <v>-0.8811551081746</v>
      </c>
      <c r="M245" s="17" t="n">
        <f aca="false">IF(AND(ISNUMBER(L245),E245&gt;=Inputs!$C$8,OR(Inputs!$C$9="All",F245=Inputs!$C$9),VALUE(LEFT(C245,4))&gt;=Inputs!$C$10,VALUE(LEFT(C245,4))&lt;=Inputs!$C$11),1,0)</f>
        <v>1</v>
      </c>
      <c r="N245" s="16" t="n">
        <f aca="false">IF(M245=1,L245,"")</f>
        <v>-0.8811551081746</v>
      </c>
      <c r="O245" s="15" t="n">
        <v>0.417333991320467</v>
      </c>
      <c r="P245" s="15" t="n">
        <v>0.309162985234233</v>
      </c>
      <c r="Q245" s="18" t="n">
        <f aca="false">IF(AND(M245=1,F245="Cash"),L245,"")</f>
        <v>-0.8811551081746</v>
      </c>
      <c r="R245" s="18" t="str">
        <f aca="false">IF(AND(M245=1,F245="Mixed"),L245,"")</f>
        <v/>
      </c>
      <c r="S245" s="18" t="str">
        <f aca="false">IF(AND(M245=1,F245="Stock-heavy"),L245,"")</f>
        <v/>
      </c>
    </row>
    <row r="246" customFormat="false" ht="15" hidden="false" customHeight="false" outlineLevel="0" collapsed="false">
      <c r="B246" s="12" t="s">
        <v>351</v>
      </c>
      <c r="C246" s="12" t="s">
        <v>348</v>
      </c>
      <c r="D246" s="14" t="n">
        <v>140.6</v>
      </c>
      <c r="E246" s="15" t="n">
        <v>0.2534</v>
      </c>
      <c r="F246" s="12" t="s">
        <v>70</v>
      </c>
      <c r="G246" s="15" t="n">
        <v>0</v>
      </c>
      <c r="H246" s="12" t="n">
        <v>4</v>
      </c>
      <c r="I246" s="12" t="n">
        <v>0</v>
      </c>
      <c r="J246" s="12" t="n">
        <v>0</v>
      </c>
      <c r="K246" s="15" t="n">
        <v>0.0529666738411219</v>
      </c>
      <c r="L246" s="16" t="str">
        <f aca="true">IF(OR(Returns!$C246=0,COUNT(OFFSET(Returns!BM246,0,0,1,Inputs!$C$6))&lt;Inputs!$C$6),"n/a",EXP(SUMPRODUCT(LN(1+OFFSET(Returns!D246,0,0,1,Inputs!$C$6))))-IF(Inputs!$C$7=1,EXP(SUMPRODUCT(LN(1+OFFSET(Returns!BM246,0,0,1,Inputs!$C$6)))),EXP(SUMPRODUCT(LN(1+OFFSET(Returns!DV246,0,0,1,Inputs!$C$6))))))</f>
        <v>n/a</v>
      </c>
      <c r="M246" s="17" t="n">
        <f aca="false">IF(AND(ISNUMBER(L246),E246&gt;=Inputs!$C$8,OR(Inputs!$C$9="All",F246=Inputs!$C$9),VALUE(LEFT(C246,4))&gt;=Inputs!$C$10,VALUE(LEFT(C246,4))&lt;=Inputs!$C$11),1,0)</f>
        <v>0</v>
      </c>
      <c r="N246" s="16" t="str">
        <f aca="false">IF(M246=1,L246,"")</f>
        <v/>
      </c>
      <c r="O246" s="15" t="n">
        <v>-0.11182768330782</v>
      </c>
      <c r="P246" s="15" t="n">
        <v>0.0468347748613325</v>
      </c>
      <c r="Q246" s="18" t="str">
        <f aca="false">IF(AND(M246=1,F246="Cash"),L246,"")</f>
        <v/>
      </c>
      <c r="R246" s="18" t="str">
        <f aca="false">IF(AND(M246=1,F246="Mixed"),L246,"")</f>
        <v/>
      </c>
      <c r="S246" s="18" t="str">
        <f aca="false">IF(AND(M246=1,F246="Stock-heavy"),L246,"")</f>
        <v/>
      </c>
    </row>
    <row r="247" customFormat="false" ht="15" hidden="false" customHeight="false" outlineLevel="0" collapsed="false">
      <c r="B247" s="12" t="s">
        <v>352</v>
      </c>
      <c r="C247" s="12" t="s">
        <v>348</v>
      </c>
      <c r="D247" s="14" t="n">
        <v>325.5</v>
      </c>
      <c r="E247" s="15" t="n">
        <v>0.3921</v>
      </c>
      <c r="F247" s="12" t="s">
        <v>83</v>
      </c>
      <c r="G247" s="15" t="n">
        <v>0.480249978492509</v>
      </c>
      <c r="H247" s="12" t="n">
        <v>5</v>
      </c>
      <c r="I247" s="12" t="n">
        <v>0</v>
      </c>
      <c r="J247" s="12" t="n">
        <v>1</v>
      </c>
      <c r="K247" s="15" t="n">
        <v>0.311701034147456</v>
      </c>
      <c r="L247" s="16" t="n">
        <f aca="true">IF(OR(Returns!$C247=0,COUNT(OFFSET(Returns!BM247,0,0,1,Inputs!$C$6))&lt;Inputs!$C$6),"n/a",EXP(SUMPRODUCT(LN(1+OFFSET(Returns!D247,0,0,1,Inputs!$C$6))))-IF(Inputs!$C$7=1,EXP(SUMPRODUCT(LN(1+OFFSET(Returns!BM247,0,0,1,Inputs!$C$6)))),EXP(SUMPRODUCT(LN(1+OFFSET(Returns!DV247,0,0,1,Inputs!$C$6))))))</f>
        <v>0.406381959681525</v>
      </c>
      <c r="M247" s="17" t="n">
        <f aca="false">IF(AND(ISNUMBER(L247),E247&gt;=Inputs!$C$8,OR(Inputs!$C$9="All",F247=Inputs!$C$9),VALUE(LEFT(C247,4))&gt;=Inputs!$C$10,VALUE(LEFT(C247,4))&lt;=Inputs!$C$11),1,0)</f>
        <v>1</v>
      </c>
      <c r="N247" s="16" t="n">
        <f aca="false">IF(M247=1,L247,"")</f>
        <v>0.406381959681525</v>
      </c>
      <c r="O247" s="15" t="n">
        <v>0.000328255724521373</v>
      </c>
      <c r="P247" s="15" t="n">
        <v>0.0312461967919953</v>
      </c>
      <c r="Q247" s="18" t="str">
        <f aca="false">IF(AND(M247=1,F247="Cash"),L247,"")</f>
        <v/>
      </c>
      <c r="R247" s="18" t="n">
        <f aca="false">IF(AND(M247=1,F247="Mixed"),L247,"")</f>
        <v>0.406381959681525</v>
      </c>
      <c r="S247" s="18" t="str">
        <f aca="false">IF(AND(M247=1,F247="Stock-heavy"),L247,"")</f>
        <v/>
      </c>
    </row>
    <row r="248" customFormat="false" ht="15" hidden="false" customHeight="false" outlineLevel="0" collapsed="false">
      <c r="B248" s="12" t="s">
        <v>353</v>
      </c>
      <c r="C248" s="12" t="s">
        <v>348</v>
      </c>
      <c r="D248" s="14" t="n">
        <v>7760.1</v>
      </c>
      <c r="E248" s="15" t="n">
        <v>0.3992</v>
      </c>
      <c r="F248" s="12" t="s">
        <v>70</v>
      </c>
      <c r="G248" s="15" t="n">
        <v>0</v>
      </c>
      <c r="H248" s="12" t="n">
        <v>2</v>
      </c>
      <c r="I248" s="12" t="n">
        <v>0</v>
      </c>
      <c r="J248" s="12" t="n">
        <v>1</v>
      </c>
      <c r="K248" s="15" t="n">
        <v>-0.0191598265173274</v>
      </c>
      <c r="L248" s="16" t="n">
        <f aca="true">IF(OR(Returns!$C248=0,COUNT(OFFSET(Returns!BM248,0,0,1,Inputs!$C$6))&lt;Inputs!$C$6),"n/a",EXP(SUMPRODUCT(LN(1+OFFSET(Returns!D248,0,0,1,Inputs!$C$6))))-IF(Inputs!$C$7=1,EXP(SUMPRODUCT(LN(1+OFFSET(Returns!BM248,0,0,1,Inputs!$C$6)))),EXP(SUMPRODUCT(LN(1+OFFSET(Returns!DV248,0,0,1,Inputs!$C$6))))))</f>
        <v>-0.312003000034829</v>
      </c>
      <c r="M248" s="17" t="n">
        <f aca="false">IF(AND(ISNUMBER(L248),E248&gt;=Inputs!$C$8,OR(Inputs!$C$9="All",F248=Inputs!$C$9),VALUE(LEFT(C248,4))&gt;=Inputs!$C$10,VALUE(LEFT(C248,4))&lt;=Inputs!$C$11),1,0)</f>
        <v>1</v>
      </c>
      <c r="N248" s="16" t="n">
        <f aca="false">IF(M248=1,L248,"")</f>
        <v>-0.312003000034829</v>
      </c>
      <c r="O248" s="15" t="n">
        <v>0.0809017081725097</v>
      </c>
      <c r="P248" s="15" t="n">
        <v>0.0116235563462744</v>
      </c>
      <c r="Q248" s="18" t="n">
        <f aca="false">IF(AND(M248=1,F248="Cash"),L248,"")</f>
        <v>-0.312003000034829</v>
      </c>
      <c r="R248" s="18" t="str">
        <f aca="false">IF(AND(M248=1,F248="Mixed"),L248,"")</f>
        <v/>
      </c>
      <c r="S248" s="18" t="str">
        <f aca="false">IF(AND(M248=1,F248="Stock-heavy"),L248,"")</f>
        <v/>
      </c>
    </row>
    <row r="249" customFormat="false" ht="15" hidden="false" customHeight="false" outlineLevel="0" collapsed="false">
      <c r="B249" s="12" t="s">
        <v>354</v>
      </c>
      <c r="C249" s="12" t="s">
        <v>348</v>
      </c>
      <c r="D249" s="14" t="n">
        <v>1061.6</v>
      </c>
      <c r="E249" s="15" t="n">
        <v>0.4942</v>
      </c>
      <c r="F249" s="12" t="s">
        <v>70</v>
      </c>
      <c r="G249" s="15" t="n">
        <v>0</v>
      </c>
      <c r="H249" s="12" t="n">
        <v>2</v>
      </c>
      <c r="I249" s="12" t="n">
        <v>0</v>
      </c>
      <c r="J249" s="12" t="n">
        <v>0</v>
      </c>
      <c r="K249" s="15" t="n">
        <v>-0.0590605499732197</v>
      </c>
      <c r="L249" s="16" t="n">
        <f aca="true">IF(OR(Returns!$C249=0,COUNT(OFFSET(Returns!BM249,0,0,1,Inputs!$C$6))&lt;Inputs!$C$6),"n/a",EXP(SUMPRODUCT(LN(1+OFFSET(Returns!D249,0,0,1,Inputs!$C$6))))-IF(Inputs!$C$7=1,EXP(SUMPRODUCT(LN(1+OFFSET(Returns!BM249,0,0,1,Inputs!$C$6)))),EXP(SUMPRODUCT(LN(1+OFFSET(Returns!DV249,0,0,1,Inputs!$C$6))))))</f>
        <v>-0.191550544120495</v>
      </c>
      <c r="M249" s="17" t="n">
        <f aca="false">IF(AND(ISNUMBER(L249),E249&gt;=Inputs!$C$8,OR(Inputs!$C$9="All",F249=Inputs!$C$9),VALUE(LEFT(C249,4))&gt;=Inputs!$C$10,VALUE(LEFT(C249,4))&lt;=Inputs!$C$11),1,0)</f>
        <v>1</v>
      </c>
      <c r="N249" s="16" t="n">
        <f aca="false">IF(M249=1,L249,"")</f>
        <v>-0.191550544120495</v>
      </c>
      <c r="O249" s="15" t="n">
        <v>0.0638742698996786</v>
      </c>
      <c r="P249" s="15" t="n">
        <v>0.0483549161690493</v>
      </c>
      <c r="Q249" s="18" t="n">
        <f aca="false">IF(AND(M249=1,F249="Cash"),L249,"")</f>
        <v>-0.191550544120495</v>
      </c>
      <c r="R249" s="18" t="str">
        <f aca="false">IF(AND(M249=1,F249="Mixed"),L249,"")</f>
        <v/>
      </c>
      <c r="S249" s="18" t="str">
        <f aca="false">IF(AND(M249=1,F249="Stock-heavy"),L249,"")</f>
        <v/>
      </c>
    </row>
    <row r="250" customFormat="false" ht="15" hidden="false" customHeight="false" outlineLevel="0" collapsed="false">
      <c r="B250" s="12" t="s">
        <v>355</v>
      </c>
      <c r="C250" s="12" t="s">
        <v>348</v>
      </c>
      <c r="D250" s="14" t="n">
        <v>131.7</v>
      </c>
      <c r="E250" s="15" t="n">
        <v>0.2185</v>
      </c>
      <c r="F250" s="12" t="s">
        <v>70</v>
      </c>
      <c r="G250" s="15" t="n">
        <v>0</v>
      </c>
      <c r="H250" s="12" t="n">
        <v>4</v>
      </c>
      <c r="I250" s="12" t="n">
        <v>0</v>
      </c>
      <c r="J250" s="12" t="n">
        <v>0</v>
      </c>
      <c r="K250" s="15" t="n">
        <v>-0.0774816308473745</v>
      </c>
      <c r="L250" s="16" t="n">
        <f aca="true">IF(OR(Returns!$C250=0,COUNT(OFFSET(Returns!BM250,0,0,1,Inputs!$C$6))&lt;Inputs!$C$6),"n/a",EXP(SUMPRODUCT(LN(1+OFFSET(Returns!D250,0,0,1,Inputs!$C$6))))-IF(Inputs!$C$7=1,EXP(SUMPRODUCT(LN(1+OFFSET(Returns!BM250,0,0,1,Inputs!$C$6)))),EXP(SUMPRODUCT(LN(1+OFFSET(Returns!DV250,0,0,1,Inputs!$C$6))))))</f>
        <v>-0.641502480613074</v>
      </c>
      <c r="M250" s="17" t="n">
        <f aca="false">IF(AND(ISNUMBER(L250),E250&gt;=Inputs!$C$8,OR(Inputs!$C$9="All",F250=Inputs!$C$9),VALUE(LEFT(C250,4))&gt;=Inputs!$C$10,VALUE(LEFT(C250,4))&lt;=Inputs!$C$11),1,0)</f>
        <v>1</v>
      </c>
      <c r="N250" s="16" t="n">
        <f aca="false">IF(M250=1,L250,"")</f>
        <v>-0.641502480613074</v>
      </c>
      <c r="O250" s="15" t="n">
        <v>-0.000263357095004396</v>
      </c>
      <c r="P250" s="15" t="n">
        <v>0.00716479362258899</v>
      </c>
      <c r="Q250" s="18" t="n">
        <f aca="false">IF(AND(M250=1,F250="Cash"),L250,"")</f>
        <v>-0.641502480613074</v>
      </c>
      <c r="R250" s="18" t="str">
        <f aca="false">IF(AND(M250=1,F250="Mixed"),L250,"")</f>
        <v/>
      </c>
      <c r="S250" s="18" t="str">
        <f aca="false">IF(AND(M250=1,F250="Stock-heavy"),L250,"")</f>
        <v/>
      </c>
    </row>
    <row r="251" customFormat="false" ht="15" hidden="false" customHeight="false" outlineLevel="0" collapsed="false">
      <c r="B251" s="12" t="s">
        <v>356</v>
      </c>
      <c r="C251" s="12" t="s">
        <v>348</v>
      </c>
      <c r="D251" s="14" t="n">
        <v>405.1</v>
      </c>
      <c r="E251" s="15" t="n">
        <v>0.4072</v>
      </c>
      <c r="F251" s="12" t="s">
        <v>70</v>
      </c>
      <c r="G251" s="15" t="n">
        <v>0.0363972012403453</v>
      </c>
      <c r="H251" s="12" t="n">
        <v>1</v>
      </c>
      <c r="I251" s="12" t="n">
        <v>0</v>
      </c>
      <c r="J251" s="12" t="n">
        <v>1</v>
      </c>
      <c r="K251" s="15" t="n">
        <v>0.500631003895693</v>
      </c>
      <c r="L251" s="16" t="n">
        <f aca="true">IF(OR(Returns!$C251=0,COUNT(OFFSET(Returns!BM251,0,0,1,Inputs!$C$6))&lt;Inputs!$C$6),"n/a",EXP(SUMPRODUCT(LN(1+OFFSET(Returns!D251,0,0,1,Inputs!$C$6))))-IF(Inputs!$C$7=1,EXP(SUMPRODUCT(LN(1+OFFSET(Returns!BM251,0,0,1,Inputs!$C$6)))),EXP(SUMPRODUCT(LN(1+OFFSET(Returns!DV251,0,0,1,Inputs!$C$6))))))</f>
        <v>-0.452225697349486</v>
      </c>
      <c r="M251" s="17" t="n">
        <f aca="false">IF(AND(ISNUMBER(L251),E251&gt;=Inputs!$C$8,OR(Inputs!$C$9="All",F251=Inputs!$C$9),VALUE(LEFT(C251,4))&gt;=Inputs!$C$10,VALUE(LEFT(C251,4))&lt;=Inputs!$C$11),1,0)</f>
        <v>1</v>
      </c>
      <c r="N251" s="16" t="n">
        <f aca="false">IF(M251=1,L251,"")</f>
        <v>-0.452225697349486</v>
      </c>
      <c r="O251" s="15" t="n">
        <v>0.0357889472262696</v>
      </c>
      <c r="P251" s="15" t="n">
        <v>-0.00649599952061284</v>
      </c>
      <c r="Q251" s="18" t="n">
        <f aca="false">IF(AND(M251=1,F251="Cash"),L251,"")</f>
        <v>-0.452225697349486</v>
      </c>
      <c r="R251" s="18" t="str">
        <f aca="false">IF(AND(M251=1,F251="Mixed"),L251,"")</f>
        <v/>
      </c>
      <c r="S251" s="18" t="str">
        <f aca="false">IF(AND(M251=1,F251="Stock-heavy"),L251,"")</f>
        <v/>
      </c>
    </row>
    <row r="252" customFormat="false" ht="15" hidden="false" customHeight="false" outlineLevel="0" collapsed="false">
      <c r="B252" s="12" t="s">
        <v>357</v>
      </c>
      <c r="C252" s="12" t="s">
        <v>358</v>
      </c>
      <c r="D252" s="14" t="n">
        <v>30753</v>
      </c>
      <c r="E252" s="15" t="n">
        <v>0.1408</v>
      </c>
      <c r="F252" s="12" t="s">
        <v>70</v>
      </c>
      <c r="G252" s="15" t="n">
        <v>0</v>
      </c>
      <c r="H252" s="12" t="n">
        <v>3</v>
      </c>
      <c r="I252" s="12" t="n">
        <v>1</v>
      </c>
      <c r="J252" s="12" t="n">
        <v>1</v>
      </c>
      <c r="K252" s="15" t="n">
        <v>-0.00179628084508909</v>
      </c>
      <c r="L252" s="16" t="n">
        <f aca="true">IF(OR(Returns!$C252=0,COUNT(OFFSET(Returns!BM252,0,0,1,Inputs!$C$6))&lt;Inputs!$C$6),"n/a",EXP(SUMPRODUCT(LN(1+OFFSET(Returns!D252,0,0,1,Inputs!$C$6))))-IF(Inputs!$C$7=1,EXP(SUMPRODUCT(LN(1+OFFSET(Returns!BM252,0,0,1,Inputs!$C$6)))),EXP(SUMPRODUCT(LN(1+OFFSET(Returns!DV252,0,0,1,Inputs!$C$6))))))</f>
        <v>-0.320397183556724</v>
      </c>
      <c r="M252" s="17" t="n">
        <f aca="false">IF(AND(ISNUMBER(L252),E252&gt;=Inputs!$C$8,OR(Inputs!$C$9="All",F252=Inputs!$C$9),VALUE(LEFT(C252,4))&gt;=Inputs!$C$10,VALUE(LEFT(C252,4))&lt;=Inputs!$C$11),1,0)</f>
        <v>1</v>
      </c>
      <c r="N252" s="16" t="n">
        <f aca="false">IF(M252=1,L252,"")</f>
        <v>-0.320397183556724</v>
      </c>
      <c r="O252" s="15" t="n">
        <v>-0.0124945018012679</v>
      </c>
      <c r="P252" s="15" t="n">
        <v>0.0128235795899405</v>
      </c>
      <c r="Q252" s="18" t="n">
        <f aca="false">IF(AND(M252=1,F252="Cash"),L252,"")</f>
        <v>-0.320397183556724</v>
      </c>
      <c r="R252" s="18" t="str">
        <f aca="false">IF(AND(M252=1,F252="Mixed"),L252,"")</f>
        <v/>
      </c>
      <c r="S252" s="18" t="str">
        <f aca="false">IF(AND(M252=1,F252="Stock-heavy"),L252,"")</f>
        <v/>
      </c>
    </row>
    <row r="253" customFormat="false" ht="15" hidden="false" customHeight="false" outlineLevel="0" collapsed="false">
      <c r="B253" s="12" t="s">
        <v>359</v>
      </c>
      <c r="C253" s="12" t="s">
        <v>358</v>
      </c>
      <c r="D253" s="14" t="n">
        <v>8817.8</v>
      </c>
      <c r="E253" s="15" t="n">
        <v>0.4756</v>
      </c>
      <c r="F253" s="12" t="s">
        <v>83</v>
      </c>
      <c r="G253" s="15" t="n">
        <v>0.259713307174125</v>
      </c>
      <c r="H253" s="12" t="n">
        <v>1</v>
      </c>
      <c r="I253" s="12" t="n">
        <v>0</v>
      </c>
      <c r="J253" s="12" t="n">
        <v>1</v>
      </c>
      <c r="K253" s="15" t="n">
        <v>0.320745648142678</v>
      </c>
      <c r="L253" s="16" t="n">
        <f aca="true">IF(OR(Returns!$C253=0,COUNT(OFFSET(Returns!BM253,0,0,1,Inputs!$C$6))&lt;Inputs!$C$6),"n/a",EXP(SUMPRODUCT(LN(1+OFFSET(Returns!D253,0,0,1,Inputs!$C$6))))-IF(Inputs!$C$7=1,EXP(SUMPRODUCT(LN(1+OFFSET(Returns!BM253,0,0,1,Inputs!$C$6)))),EXP(SUMPRODUCT(LN(1+OFFSET(Returns!DV253,0,0,1,Inputs!$C$6))))))</f>
        <v>-0.396013075264898</v>
      </c>
      <c r="M253" s="17" t="n">
        <f aca="false">IF(AND(ISNUMBER(L253),E253&gt;=Inputs!$C$8,OR(Inputs!$C$9="All",F253=Inputs!$C$9),VALUE(LEFT(C253,4))&gt;=Inputs!$C$10,VALUE(LEFT(C253,4))&lt;=Inputs!$C$11),1,0)</f>
        <v>1</v>
      </c>
      <c r="N253" s="16" t="n">
        <f aca="false">IF(M253=1,L253,"")</f>
        <v>-0.396013075264898</v>
      </c>
      <c r="O253" s="15" t="n">
        <v>0.228101542170555</v>
      </c>
      <c r="P253" s="15" t="n">
        <v>-0.0404204194993218</v>
      </c>
      <c r="Q253" s="18" t="str">
        <f aca="false">IF(AND(M253=1,F253="Cash"),L253,"")</f>
        <v/>
      </c>
      <c r="R253" s="18" t="n">
        <f aca="false">IF(AND(M253=1,F253="Mixed"),L253,"")</f>
        <v>-0.396013075264898</v>
      </c>
      <c r="S253" s="18" t="str">
        <f aca="false">IF(AND(M253=1,F253="Stock-heavy"),L253,"")</f>
        <v/>
      </c>
    </row>
    <row r="254" customFormat="false" ht="15" hidden="false" customHeight="false" outlineLevel="0" collapsed="false">
      <c r="B254" s="12" t="s">
        <v>360</v>
      </c>
      <c r="C254" s="12" t="s">
        <v>358</v>
      </c>
      <c r="D254" s="14" t="n">
        <v>2305.6</v>
      </c>
      <c r="E254" s="15" t="n">
        <v>0.6241</v>
      </c>
      <c r="F254" s="12" t="s">
        <v>85</v>
      </c>
      <c r="G254" s="15" t="n">
        <v>1</v>
      </c>
      <c r="H254" s="12" t="n">
        <v>1</v>
      </c>
      <c r="I254" s="12" t="n">
        <v>0</v>
      </c>
      <c r="J254" s="12" t="n">
        <v>1</v>
      </c>
      <c r="K254" s="15" t="n">
        <v>-0.360690485443408</v>
      </c>
      <c r="L254" s="16" t="n">
        <f aca="true">IF(OR(Returns!$C254=0,COUNT(OFFSET(Returns!BM254,0,0,1,Inputs!$C$6))&lt;Inputs!$C$6),"n/a",EXP(SUMPRODUCT(LN(1+OFFSET(Returns!D254,0,0,1,Inputs!$C$6))))-IF(Inputs!$C$7=1,EXP(SUMPRODUCT(LN(1+OFFSET(Returns!BM254,0,0,1,Inputs!$C$6)))),EXP(SUMPRODUCT(LN(1+OFFSET(Returns!DV254,0,0,1,Inputs!$C$6))))))</f>
        <v>-0.663327105757795</v>
      </c>
      <c r="M254" s="17" t="n">
        <f aca="false">IF(AND(ISNUMBER(L254),E254&gt;=Inputs!$C$8,OR(Inputs!$C$9="All",F254=Inputs!$C$9),VALUE(LEFT(C254,4))&gt;=Inputs!$C$10,VALUE(LEFT(C254,4))&lt;=Inputs!$C$11),1,0)</f>
        <v>1</v>
      </c>
      <c r="N254" s="16" t="n">
        <f aca="false">IF(M254=1,L254,"")</f>
        <v>-0.663327105757795</v>
      </c>
      <c r="O254" s="15" t="n">
        <v>0.132066730988529</v>
      </c>
      <c r="P254" s="15" t="n">
        <v>-0.0202675954664396</v>
      </c>
      <c r="Q254" s="18" t="str">
        <f aca="false">IF(AND(M254=1,F254="Cash"),L254,"")</f>
        <v/>
      </c>
      <c r="R254" s="18" t="str">
        <f aca="false">IF(AND(M254=1,F254="Mixed"),L254,"")</f>
        <v/>
      </c>
      <c r="S254" s="18" t="n">
        <f aca="false">IF(AND(M254=1,F254="Stock-heavy"),L254,"")</f>
        <v>-0.663327105757795</v>
      </c>
    </row>
    <row r="255" customFormat="false" ht="15" hidden="false" customHeight="false" outlineLevel="0" collapsed="false">
      <c r="B255" s="12" t="s">
        <v>361</v>
      </c>
      <c r="C255" s="12" t="s">
        <v>358</v>
      </c>
      <c r="D255" s="14" t="n">
        <v>1468.5</v>
      </c>
      <c r="E255" s="15" t="n">
        <v>1.0534</v>
      </c>
      <c r="F255" s="12" t="s">
        <v>70</v>
      </c>
      <c r="G255" s="15" t="n">
        <v>0</v>
      </c>
      <c r="H255" s="12" t="n">
        <v>1</v>
      </c>
      <c r="I255" s="12" t="n">
        <v>0</v>
      </c>
      <c r="J255" s="12" t="n">
        <v>1</v>
      </c>
      <c r="K255" s="15" t="n">
        <v>0.555289236701886</v>
      </c>
      <c r="L255" s="16" t="n">
        <f aca="true">IF(OR(Returns!$C255=0,COUNT(OFFSET(Returns!BM255,0,0,1,Inputs!$C$6))&lt;Inputs!$C$6),"n/a",EXP(SUMPRODUCT(LN(1+OFFSET(Returns!D255,0,0,1,Inputs!$C$6))))-IF(Inputs!$C$7=1,EXP(SUMPRODUCT(LN(1+OFFSET(Returns!BM255,0,0,1,Inputs!$C$6)))),EXP(SUMPRODUCT(LN(1+OFFSET(Returns!DV255,0,0,1,Inputs!$C$6))))))</f>
        <v>-0.177579739975554</v>
      </c>
      <c r="M255" s="17" t="n">
        <f aca="false">IF(AND(ISNUMBER(L255),E255&gt;=Inputs!$C$8,OR(Inputs!$C$9="All",F255=Inputs!$C$9),VALUE(LEFT(C255,4))&gt;=Inputs!$C$10,VALUE(LEFT(C255,4))&lt;=Inputs!$C$11),1,0)</f>
        <v>1</v>
      </c>
      <c r="N255" s="16" t="n">
        <f aca="false">IF(M255=1,L255,"")</f>
        <v>-0.177579739975554</v>
      </c>
      <c r="O255" s="15" t="n">
        <v>-0.0960657904344433</v>
      </c>
      <c r="P255" s="15" t="n">
        <v>-0.0543987525520805</v>
      </c>
      <c r="Q255" s="18" t="n">
        <f aca="false">IF(AND(M255=1,F255="Cash"),L255,"")</f>
        <v>-0.177579739975554</v>
      </c>
      <c r="R255" s="18" t="str">
        <f aca="false">IF(AND(M255=1,F255="Mixed"),L255,"")</f>
        <v/>
      </c>
      <c r="S255" s="18" t="str">
        <f aca="false">IF(AND(M255=1,F255="Stock-heavy"),L255,"")</f>
        <v/>
      </c>
    </row>
    <row r="256" customFormat="false" ht="15" hidden="false" customHeight="false" outlineLevel="0" collapsed="false">
      <c r="B256" s="12" t="s">
        <v>362</v>
      </c>
      <c r="C256" s="12" t="s">
        <v>358</v>
      </c>
      <c r="D256" s="14" t="n">
        <v>318.3</v>
      </c>
      <c r="E256" s="15" t="n">
        <v>0.5389</v>
      </c>
      <c r="F256" s="12" t="s">
        <v>70</v>
      </c>
      <c r="G256" s="15" t="s">
        <v>73</v>
      </c>
      <c r="H256" s="12" t="n">
        <v>1</v>
      </c>
      <c r="I256" s="12" t="n">
        <v>0</v>
      </c>
      <c r="J256" s="12" t="n">
        <v>1</v>
      </c>
      <c r="K256" s="15" t="s">
        <v>73</v>
      </c>
      <c r="L256" s="16" t="n">
        <f aca="true">IF(OR(Returns!$C256=0,COUNT(OFFSET(Returns!BM256,0,0,1,Inputs!$C$6))&lt;Inputs!$C$6),"n/a",EXP(SUMPRODUCT(LN(1+OFFSET(Returns!D256,0,0,1,Inputs!$C$6))))-IF(Inputs!$C$7=1,EXP(SUMPRODUCT(LN(1+OFFSET(Returns!BM256,0,0,1,Inputs!$C$6)))),EXP(SUMPRODUCT(LN(1+OFFSET(Returns!DV256,0,0,1,Inputs!$C$6))))))</f>
        <v>-0.56682364110821</v>
      </c>
      <c r="M256" s="17" t="n">
        <f aca="false">IF(AND(ISNUMBER(L256),E256&gt;=Inputs!$C$8,OR(Inputs!$C$9="All",F256=Inputs!$C$9),VALUE(LEFT(C256,4))&gt;=Inputs!$C$10,VALUE(LEFT(C256,4))&lt;=Inputs!$C$11),1,0)</f>
        <v>1</v>
      </c>
      <c r="N256" s="16" t="n">
        <f aca="false">IF(M256=1,L256,"")</f>
        <v>-0.56682364110821</v>
      </c>
      <c r="O256" s="15" t="n">
        <v>-0.0883366934997813</v>
      </c>
      <c r="P256" s="15" t="n">
        <v>-0.00848345727089014</v>
      </c>
      <c r="Q256" s="18" t="n">
        <f aca="false">IF(AND(M256=1,F256="Cash"),L256,"")</f>
        <v>-0.56682364110821</v>
      </c>
      <c r="R256" s="18" t="str">
        <f aca="false">IF(AND(M256=1,F256="Mixed"),L256,"")</f>
        <v/>
      </c>
      <c r="S256" s="18" t="str">
        <f aca="false">IF(AND(M256=1,F256="Stock-heavy"),L256,"")</f>
        <v/>
      </c>
    </row>
    <row r="257" customFormat="false" ht="15" hidden="false" customHeight="false" outlineLevel="0" collapsed="false">
      <c r="B257" s="12" t="s">
        <v>363</v>
      </c>
      <c r="C257" s="12" t="s">
        <v>358</v>
      </c>
      <c r="D257" s="14" t="n">
        <v>146.5</v>
      </c>
      <c r="E257" s="15" t="n">
        <v>0.1752</v>
      </c>
      <c r="F257" s="12" t="s">
        <v>70</v>
      </c>
      <c r="G257" s="15" t="n">
        <v>0</v>
      </c>
      <c r="H257" s="12" t="n">
        <v>1</v>
      </c>
      <c r="I257" s="12" t="n">
        <v>0</v>
      </c>
      <c r="J257" s="12" t="n">
        <v>0</v>
      </c>
      <c r="K257" s="15" t="s">
        <v>73</v>
      </c>
      <c r="L257" s="16" t="n">
        <f aca="true">IF(OR(Returns!$C257=0,COUNT(OFFSET(Returns!BM257,0,0,1,Inputs!$C$6))&lt;Inputs!$C$6),"n/a",EXP(SUMPRODUCT(LN(1+OFFSET(Returns!D257,0,0,1,Inputs!$C$6))))-IF(Inputs!$C$7=1,EXP(SUMPRODUCT(LN(1+OFFSET(Returns!BM257,0,0,1,Inputs!$C$6)))),EXP(SUMPRODUCT(LN(1+OFFSET(Returns!DV257,0,0,1,Inputs!$C$6))))))</f>
        <v>-0.629547989407802</v>
      </c>
      <c r="M257" s="17" t="n">
        <f aca="false">IF(AND(ISNUMBER(L257),E257&gt;=Inputs!$C$8,OR(Inputs!$C$9="All",F257=Inputs!$C$9),VALUE(LEFT(C257,4))&gt;=Inputs!$C$10,VALUE(LEFT(C257,4))&lt;=Inputs!$C$11),1,0)</f>
        <v>1</v>
      </c>
      <c r="N257" s="16" t="n">
        <f aca="false">IF(M257=1,L257,"")</f>
        <v>-0.629547989407802</v>
      </c>
      <c r="O257" s="15" t="n">
        <v>0.0180371845337231</v>
      </c>
      <c r="P257" s="15" t="n">
        <v>0.0116901412702299</v>
      </c>
      <c r="Q257" s="18" t="n">
        <f aca="false">IF(AND(M257=1,F257="Cash"),L257,"")</f>
        <v>-0.629547989407802</v>
      </c>
      <c r="R257" s="18" t="str">
        <f aca="false">IF(AND(M257=1,F257="Mixed"),L257,"")</f>
        <v/>
      </c>
      <c r="S257" s="18" t="str">
        <f aca="false">IF(AND(M257=1,F257="Stock-heavy"),L257,"")</f>
        <v/>
      </c>
    </row>
    <row r="258" customFormat="false" ht="15" hidden="false" customHeight="false" outlineLevel="0" collapsed="false">
      <c r="B258" s="12" t="s">
        <v>364</v>
      </c>
      <c r="C258" s="12" t="s">
        <v>365</v>
      </c>
      <c r="D258" s="14" t="n">
        <v>14247.8</v>
      </c>
      <c r="E258" s="15" t="n">
        <v>0.2277</v>
      </c>
      <c r="F258" s="12" t="s">
        <v>70</v>
      </c>
      <c r="G258" s="15" t="n">
        <v>0</v>
      </c>
      <c r="H258" s="12" t="n">
        <v>3</v>
      </c>
      <c r="I258" s="12" t="n">
        <v>1</v>
      </c>
      <c r="J258" s="12" t="n">
        <v>0</v>
      </c>
      <c r="K258" s="15" t="n">
        <v>0.178207328910887</v>
      </c>
      <c r="L258" s="16" t="n">
        <f aca="true">IF(OR(Returns!$C258=0,COUNT(OFFSET(Returns!BM258,0,0,1,Inputs!$C$6))&lt;Inputs!$C$6),"n/a",EXP(SUMPRODUCT(LN(1+OFFSET(Returns!D258,0,0,1,Inputs!$C$6))))-IF(Inputs!$C$7=1,EXP(SUMPRODUCT(LN(1+OFFSET(Returns!BM258,0,0,1,Inputs!$C$6)))),EXP(SUMPRODUCT(LN(1+OFFSET(Returns!DV258,0,0,1,Inputs!$C$6))))))</f>
        <v>0.067770911341043</v>
      </c>
      <c r="M258" s="17" t="n">
        <f aca="false">IF(AND(ISNUMBER(L258),E258&gt;=Inputs!$C$8,OR(Inputs!$C$9="All",F258=Inputs!$C$9),VALUE(LEFT(C258,4))&gt;=Inputs!$C$10,VALUE(LEFT(C258,4))&lt;=Inputs!$C$11),1,0)</f>
        <v>1</v>
      </c>
      <c r="N258" s="16" t="n">
        <f aca="false">IF(M258=1,L258,"")</f>
        <v>0.067770911341043</v>
      </c>
      <c r="O258" s="15" t="n">
        <v>0.0302190432166909</v>
      </c>
      <c r="P258" s="15" t="n">
        <v>0.0506024298872073</v>
      </c>
      <c r="Q258" s="18" t="n">
        <f aca="false">IF(AND(M258=1,F258="Cash"),L258,"")</f>
        <v>0.067770911341043</v>
      </c>
      <c r="R258" s="18" t="str">
        <f aca="false">IF(AND(M258=1,F258="Mixed"),L258,"")</f>
        <v/>
      </c>
      <c r="S258" s="18" t="str">
        <f aca="false">IF(AND(M258=1,F258="Stock-heavy"),L258,"")</f>
        <v/>
      </c>
    </row>
    <row r="259" customFormat="false" ht="15" hidden="false" customHeight="false" outlineLevel="0" collapsed="false">
      <c r="B259" s="12" t="s">
        <v>366</v>
      </c>
      <c r="C259" s="12" t="s">
        <v>365</v>
      </c>
      <c r="D259" s="14" t="n">
        <v>118.2</v>
      </c>
      <c r="E259" s="15" t="n">
        <v>0.1166</v>
      </c>
      <c r="F259" s="12" t="s">
        <v>70</v>
      </c>
      <c r="G259" s="15" t="n">
        <v>0</v>
      </c>
      <c r="H259" s="12" t="n">
        <v>2</v>
      </c>
      <c r="I259" s="12" t="n">
        <v>0</v>
      </c>
      <c r="J259" s="12" t="n">
        <v>0</v>
      </c>
      <c r="K259" s="15" t="n">
        <v>0.0430528913943935</v>
      </c>
      <c r="L259" s="16" t="n">
        <f aca="true">IF(OR(Returns!$C259=0,COUNT(OFFSET(Returns!BM259,0,0,1,Inputs!$C$6))&lt;Inputs!$C$6),"n/a",EXP(SUMPRODUCT(LN(1+OFFSET(Returns!D259,0,0,1,Inputs!$C$6))))-IF(Inputs!$C$7=1,EXP(SUMPRODUCT(LN(1+OFFSET(Returns!BM259,0,0,1,Inputs!$C$6)))),EXP(SUMPRODUCT(LN(1+OFFSET(Returns!DV259,0,0,1,Inputs!$C$6))))))</f>
        <v>-0.123679638962443</v>
      </c>
      <c r="M259" s="17" t="n">
        <f aca="false">IF(AND(ISNUMBER(L259),E259&gt;=Inputs!$C$8,OR(Inputs!$C$9="All",F259=Inputs!$C$9),VALUE(LEFT(C259,4))&gt;=Inputs!$C$10,VALUE(LEFT(C259,4))&lt;=Inputs!$C$11),1,0)</f>
        <v>1</v>
      </c>
      <c r="N259" s="16" t="n">
        <f aca="false">IF(M259=1,L259,"")</f>
        <v>-0.123679638962443</v>
      </c>
      <c r="O259" s="15" t="n">
        <v>0.0441599346692678</v>
      </c>
      <c r="P259" s="15" t="n">
        <v>0.0461811803573641</v>
      </c>
      <c r="Q259" s="18" t="n">
        <f aca="false">IF(AND(M259=1,F259="Cash"),L259,"")</f>
        <v>-0.123679638962443</v>
      </c>
      <c r="R259" s="18" t="str">
        <f aca="false">IF(AND(M259=1,F259="Mixed"),L259,"")</f>
        <v/>
      </c>
      <c r="S259" s="18" t="str">
        <f aca="false">IF(AND(M259=1,F259="Stock-heavy"),L259,"")</f>
        <v/>
      </c>
    </row>
    <row r="260" customFormat="false" ht="15" hidden="false" customHeight="false" outlineLevel="0" collapsed="false">
      <c r="B260" s="12" t="s">
        <v>110</v>
      </c>
      <c r="C260" s="12" t="s">
        <v>365</v>
      </c>
      <c r="D260" s="14" t="n">
        <v>130.3</v>
      </c>
      <c r="E260" s="15" t="n">
        <v>0.1426</v>
      </c>
      <c r="F260" s="12" t="s">
        <v>70</v>
      </c>
      <c r="G260" s="15" t="n">
        <v>0</v>
      </c>
      <c r="H260" s="12" t="n">
        <v>5</v>
      </c>
      <c r="I260" s="12" t="n">
        <v>1</v>
      </c>
      <c r="J260" s="12" t="n">
        <v>0</v>
      </c>
      <c r="K260" s="15" t="n">
        <v>0.0625251122268037</v>
      </c>
      <c r="L260" s="16" t="n">
        <f aca="true">IF(OR(Returns!$C260=0,COUNT(OFFSET(Returns!BM260,0,0,1,Inputs!$C$6))&lt;Inputs!$C$6),"n/a",EXP(SUMPRODUCT(LN(1+OFFSET(Returns!D260,0,0,1,Inputs!$C$6))))-IF(Inputs!$C$7=1,EXP(SUMPRODUCT(LN(1+OFFSET(Returns!BM260,0,0,1,Inputs!$C$6)))),EXP(SUMPRODUCT(LN(1+OFFSET(Returns!DV260,0,0,1,Inputs!$C$6))))))</f>
        <v>-0.189893161277419</v>
      </c>
      <c r="M260" s="17" t="n">
        <f aca="false">IF(AND(ISNUMBER(L260),E260&gt;=Inputs!$C$8,OR(Inputs!$C$9="All",F260=Inputs!$C$9),VALUE(LEFT(C260,4))&gt;=Inputs!$C$10,VALUE(LEFT(C260,4))&lt;=Inputs!$C$11),1,0)</f>
        <v>1</v>
      </c>
      <c r="N260" s="16" t="n">
        <f aca="false">IF(M260=1,L260,"")</f>
        <v>-0.189893161277419</v>
      </c>
      <c r="O260" s="15" t="n">
        <v>-0.0726759017055095</v>
      </c>
      <c r="P260" s="15" t="n">
        <v>-0.0936572494651842</v>
      </c>
      <c r="Q260" s="18" t="n">
        <f aca="false">IF(AND(M260=1,F260="Cash"),L260,"")</f>
        <v>-0.189893161277419</v>
      </c>
      <c r="R260" s="18" t="str">
        <f aca="false">IF(AND(M260=1,F260="Mixed"),L260,"")</f>
        <v/>
      </c>
      <c r="S260" s="18" t="str">
        <f aca="false">IF(AND(M260=1,F260="Stock-heavy"),L260,"")</f>
        <v/>
      </c>
    </row>
    <row r="261" customFormat="false" ht="15" hidden="false" customHeight="false" outlineLevel="0" collapsed="false">
      <c r="B261" s="12" t="s">
        <v>367</v>
      </c>
      <c r="C261" s="12" t="s">
        <v>365</v>
      </c>
      <c r="D261" s="14" t="n">
        <v>3001</v>
      </c>
      <c r="E261" s="15" t="n">
        <v>0.5035</v>
      </c>
      <c r="F261" s="12" t="s">
        <v>70</v>
      </c>
      <c r="G261" s="15" t="n">
        <v>0</v>
      </c>
      <c r="H261" s="12" t="n">
        <v>2</v>
      </c>
      <c r="I261" s="12" t="n">
        <v>0</v>
      </c>
      <c r="J261" s="12" t="n">
        <v>0</v>
      </c>
      <c r="K261" s="15" t="n">
        <v>0.161099184553898</v>
      </c>
      <c r="L261" s="16" t="n">
        <f aca="true">IF(OR(Returns!$C261=0,COUNT(OFFSET(Returns!BM261,0,0,1,Inputs!$C$6))&lt;Inputs!$C$6),"n/a",EXP(SUMPRODUCT(LN(1+OFFSET(Returns!D261,0,0,1,Inputs!$C$6))))-IF(Inputs!$C$7=1,EXP(SUMPRODUCT(LN(1+OFFSET(Returns!BM261,0,0,1,Inputs!$C$6)))),EXP(SUMPRODUCT(LN(1+OFFSET(Returns!DV261,0,0,1,Inputs!$C$6))))))</f>
        <v>-0.630298912036529</v>
      </c>
      <c r="M261" s="17" t="n">
        <f aca="false">IF(AND(ISNUMBER(L261),E261&gt;=Inputs!$C$8,OR(Inputs!$C$9="All",F261=Inputs!$C$9),VALUE(LEFT(C261,4))&gt;=Inputs!$C$10,VALUE(LEFT(C261,4))&lt;=Inputs!$C$11),1,0)</f>
        <v>1</v>
      </c>
      <c r="N261" s="16" t="n">
        <f aca="false">IF(M261=1,L261,"")</f>
        <v>-0.630298912036529</v>
      </c>
      <c r="O261" s="15" t="n">
        <v>0.0915710595709566</v>
      </c>
      <c r="P261" s="15" t="n">
        <v>0.0391526338115202</v>
      </c>
      <c r="Q261" s="18" t="n">
        <f aca="false">IF(AND(M261=1,F261="Cash"),L261,"")</f>
        <v>-0.630298912036529</v>
      </c>
      <c r="R261" s="18" t="str">
        <f aca="false">IF(AND(M261=1,F261="Mixed"),L261,"")</f>
        <v/>
      </c>
      <c r="S261" s="18" t="str">
        <f aca="false">IF(AND(M261=1,F261="Stock-heavy"),L261,"")</f>
        <v/>
      </c>
    </row>
    <row r="262" customFormat="false" ht="15" hidden="false" customHeight="false" outlineLevel="0" collapsed="false">
      <c r="B262" s="12" t="s">
        <v>368</v>
      </c>
      <c r="C262" s="12" t="s">
        <v>365</v>
      </c>
      <c r="D262" s="14" t="n">
        <v>1547</v>
      </c>
      <c r="E262" s="15" t="n">
        <v>0.7561</v>
      </c>
      <c r="F262" s="12" t="s">
        <v>83</v>
      </c>
      <c r="G262" s="15" t="n">
        <v>0.196286472148541</v>
      </c>
      <c r="H262" s="12" t="n">
        <v>5</v>
      </c>
      <c r="I262" s="12" t="n">
        <v>0</v>
      </c>
      <c r="J262" s="12" t="n">
        <v>1</v>
      </c>
      <c r="K262" s="15" t="n">
        <v>-0.535109041193912</v>
      </c>
      <c r="L262" s="16" t="n">
        <f aca="true">IF(OR(Returns!$C262=0,COUNT(OFFSET(Returns!BM262,0,0,1,Inputs!$C$6))&lt;Inputs!$C$6),"n/a",EXP(SUMPRODUCT(LN(1+OFFSET(Returns!D262,0,0,1,Inputs!$C$6))))-IF(Inputs!$C$7=1,EXP(SUMPRODUCT(LN(1+OFFSET(Returns!BM262,0,0,1,Inputs!$C$6)))),EXP(SUMPRODUCT(LN(1+OFFSET(Returns!DV262,0,0,1,Inputs!$C$6))))))</f>
        <v>1.14140915251328</v>
      </c>
      <c r="M262" s="17" t="n">
        <f aca="false">IF(AND(ISNUMBER(L262),E262&gt;=Inputs!$C$8,OR(Inputs!$C$9="All",F262=Inputs!$C$9),VALUE(LEFT(C262,4))&gt;=Inputs!$C$10,VALUE(LEFT(C262,4))&lt;=Inputs!$C$11),1,0)</f>
        <v>1</v>
      </c>
      <c r="N262" s="16" t="n">
        <f aca="false">IF(M262=1,L262,"")</f>
        <v>1.14140915251328</v>
      </c>
      <c r="O262" s="15" t="n">
        <v>0.0258894596787681</v>
      </c>
      <c r="P262" s="15" t="n">
        <v>-0.00434635373772785</v>
      </c>
      <c r="Q262" s="18" t="str">
        <f aca="false">IF(AND(M262=1,F262="Cash"),L262,"")</f>
        <v/>
      </c>
      <c r="R262" s="18" t="n">
        <f aca="false">IF(AND(M262=1,F262="Mixed"),L262,"")</f>
        <v>1.14140915251328</v>
      </c>
      <c r="S262" s="18" t="str">
        <f aca="false">IF(AND(M262=1,F262="Stock-heavy"),L262,"")</f>
        <v/>
      </c>
    </row>
    <row r="263" customFormat="false" ht="15" hidden="false" customHeight="false" outlineLevel="0" collapsed="false">
      <c r="B263" s="12" t="s">
        <v>118</v>
      </c>
      <c r="C263" s="12" t="s">
        <v>369</v>
      </c>
      <c r="D263" s="14" t="n">
        <v>1638.7</v>
      </c>
      <c r="E263" s="15" t="n">
        <v>0.5468</v>
      </c>
      <c r="F263" s="12" t="s">
        <v>70</v>
      </c>
      <c r="G263" s="15" t="n">
        <v>0</v>
      </c>
      <c r="H263" s="12" t="n">
        <v>2</v>
      </c>
      <c r="I263" s="12" t="n">
        <v>1</v>
      </c>
      <c r="J263" s="12" t="n">
        <v>1</v>
      </c>
      <c r="K263" s="15" t="n">
        <v>0.160083065730063</v>
      </c>
      <c r="L263" s="16" t="n">
        <f aca="true">IF(OR(Returns!$C263=0,COUNT(OFFSET(Returns!BM263,0,0,1,Inputs!$C$6))&lt;Inputs!$C$6),"n/a",EXP(SUMPRODUCT(LN(1+OFFSET(Returns!D263,0,0,1,Inputs!$C$6))))-IF(Inputs!$C$7=1,EXP(SUMPRODUCT(LN(1+OFFSET(Returns!BM263,0,0,1,Inputs!$C$6)))),EXP(SUMPRODUCT(LN(1+OFFSET(Returns!DV263,0,0,1,Inputs!$C$6))))))</f>
        <v>0.330823182789905</v>
      </c>
      <c r="M263" s="17" t="n">
        <f aca="false">IF(AND(ISNUMBER(L263),E263&gt;=Inputs!$C$8,OR(Inputs!$C$9="All",F263=Inputs!$C$9),VALUE(LEFT(C263,4))&gt;=Inputs!$C$10,VALUE(LEFT(C263,4))&lt;=Inputs!$C$11),1,0)</f>
        <v>1</v>
      </c>
      <c r="N263" s="16" t="n">
        <f aca="false">IF(M263=1,L263,"")</f>
        <v>0.330823182789905</v>
      </c>
      <c r="O263" s="15" t="n">
        <v>0.048278828874</v>
      </c>
      <c r="P263" s="15" t="n">
        <v>0.0523423961040009</v>
      </c>
      <c r="Q263" s="18" t="n">
        <f aca="false">IF(AND(M263=1,F263="Cash"),L263,"")</f>
        <v>0.330823182789905</v>
      </c>
      <c r="R263" s="18" t="str">
        <f aca="false">IF(AND(M263=1,F263="Mixed"),L263,"")</f>
        <v/>
      </c>
      <c r="S263" s="18" t="str">
        <f aca="false">IF(AND(M263=1,F263="Stock-heavy"),L263,"")</f>
        <v/>
      </c>
    </row>
    <row r="264" customFormat="false" ht="15" hidden="false" customHeight="false" outlineLevel="0" collapsed="false">
      <c r="B264" s="12" t="s">
        <v>370</v>
      </c>
      <c r="C264" s="12" t="s">
        <v>369</v>
      </c>
      <c r="D264" s="14" t="n">
        <v>140.2</v>
      </c>
      <c r="E264" s="15" t="n">
        <v>0.2401</v>
      </c>
      <c r="F264" s="12" t="s">
        <v>70</v>
      </c>
      <c r="G264" s="15" t="n">
        <v>0</v>
      </c>
      <c r="H264" s="12" t="n">
        <v>1</v>
      </c>
      <c r="I264" s="12" t="n">
        <v>0</v>
      </c>
      <c r="J264" s="12" t="n">
        <v>0</v>
      </c>
      <c r="K264" s="15" t="n">
        <v>1.29445192063623</v>
      </c>
      <c r="L264" s="16" t="n">
        <f aca="true">IF(OR(Returns!$C264=0,COUNT(OFFSET(Returns!BM264,0,0,1,Inputs!$C$6))&lt;Inputs!$C$6),"n/a",EXP(SUMPRODUCT(LN(1+OFFSET(Returns!D264,0,0,1,Inputs!$C$6))))-IF(Inputs!$C$7=1,EXP(SUMPRODUCT(LN(1+OFFSET(Returns!BM264,0,0,1,Inputs!$C$6)))),EXP(SUMPRODUCT(LN(1+OFFSET(Returns!DV264,0,0,1,Inputs!$C$6))))))</f>
        <v>0.561701084161585</v>
      </c>
      <c r="M264" s="17" t="n">
        <f aca="false">IF(AND(ISNUMBER(L264),E264&gt;=Inputs!$C$8,OR(Inputs!$C$9="All",F264=Inputs!$C$9),VALUE(LEFT(C264,4))&gt;=Inputs!$C$10,VALUE(LEFT(C264,4))&lt;=Inputs!$C$11),1,0)</f>
        <v>1</v>
      </c>
      <c r="N264" s="16" t="n">
        <f aca="false">IF(M264=1,L264,"")</f>
        <v>0.561701084161585</v>
      </c>
      <c r="O264" s="15" t="n">
        <v>0.153551244369263</v>
      </c>
      <c r="P264" s="15" t="n">
        <v>0.0921005394569033</v>
      </c>
      <c r="Q264" s="18" t="n">
        <f aca="false">IF(AND(M264=1,F264="Cash"),L264,"")</f>
        <v>0.561701084161585</v>
      </c>
      <c r="R264" s="18" t="str">
        <f aca="false">IF(AND(M264=1,F264="Mixed"),L264,"")</f>
        <v/>
      </c>
      <c r="S264" s="18" t="str">
        <f aca="false">IF(AND(M264=1,F264="Stock-heavy"),L264,"")</f>
        <v/>
      </c>
    </row>
    <row r="265" customFormat="false" ht="15" hidden="false" customHeight="false" outlineLevel="0" collapsed="false">
      <c r="B265" s="12" t="s">
        <v>371</v>
      </c>
      <c r="C265" s="12" t="s">
        <v>369</v>
      </c>
      <c r="D265" s="14" t="n">
        <v>1913.9</v>
      </c>
      <c r="E265" s="15" t="n">
        <v>0.192</v>
      </c>
      <c r="F265" s="12" t="s">
        <v>70</v>
      </c>
      <c r="G265" s="15" t="n">
        <v>0</v>
      </c>
      <c r="H265" s="12" t="n">
        <v>3</v>
      </c>
      <c r="I265" s="12" t="n">
        <v>1</v>
      </c>
      <c r="J265" s="12" t="n">
        <v>0</v>
      </c>
      <c r="K265" s="15" t="n">
        <v>-0.221638878839084</v>
      </c>
      <c r="L265" s="16" t="n">
        <f aca="true">IF(OR(Returns!$C265=0,COUNT(OFFSET(Returns!BM265,0,0,1,Inputs!$C$6))&lt;Inputs!$C$6),"n/a",EXP(SUMPRODUCT(LN(1+OFFSET(Returns!D265,0,0,1,Inputs!$C$6))))-IF(Inputs!$C$7=1,EXP(SUMPRODUCT(LN(1+OFFSET(Returns!BM265,0,0,1,Inputs!$C$6)))),EXP(SUMPRODUCT(LN(1+OFFSET(Returns!DV265,0,0,1,Inputs!$C$6))))))</f>
        <v>-0.67784732497224</v>
      </c>
      <c r="M265" s="17" t="n">
        <f aca="false">IF(AND(ISNUMBER(L265),E265&gt;=Inputs!$C$8,OR(Inputs!$C$9="All",F265=Inputs!$C$9),VALUE(LEFT(C265,4))&gt;=Inputs!$C$10,VALUE(LEFT(C265,4))&lt;=Inputs!$C$11),1,0)</f>
        <v>1</v>
      </c>
      <c r="N265" s="16" t="n">
        <f aca="false">IF(M265=1,L265,"")</f>
        <v>-0.67784732497224</v>
      </c>
      <c r="O265" s="15" t="n">
        <v>-0.00264330180589489</v>
      </c>
      <c r="P265" s="15" t="n">
        <v>0.0100496127130364</v>
      </c>
      <c r="Q265" s="18" t="n">
        <f aca="false">IF(AND(M265=1,F265="Cash"),L265,"")</f>
        <v>-0.67784732497224</v>
      </c>
      <c r="R265" s="18" t="str">
        <f aca="false">IF(AND(M265=1,F265="Mixed"),L265,"")</f>
        <v/>
      </c>
      <c r="S265" s="18" t="str">
        <f aca="false">IF(AND(M265=1,F265="Stock-heavy"),L265,"")</f>
        <v/>
      </c>
    </row>
    <row r="266" customFormat="false" ht="15" hidden="false" customHeight="false" outlineLevel="0" collapsed="false">
      <c r="B266" s="12" t="s">
        <v>372</v>
      </c>
      <c r="C266" s="12" t="s">
        <v>369</v>
      </c>
      <c r="D266" s="14" t="n">
        <v>2351</v>
      </c>
      <c r="E266" s="15" t="n">
        <v>0.7011</v>
      </c>
      <c r="F266" s="12" t="s">
        <v>70</v>
      </c>
      <c r="G266" s="15" t="n">
        <v>0</v>
      </c>
      <c r="H266" s="12" t="n">
        <v>1</v>
      </c>
      <c r="I266" s="12" t="n">
        <v>1</v>
      </c>
      <c r="J266" s="12" t="n">
        <v>0</v>
      </c>
      <c r="K266" s="15" t="n">
        <v>-0.429682793220978</v>
      </c>
      <c r="L266" s="16" t="n">
        <f aca="true">IF(OR(Returns!$C266=0,COUNT(OFFSET(Returns!BM266,0,0,1,Inputs!$C$6))&lt;Inputs!$C$6),"n/a",EXP(SUMPRODUCT(LN(1+OFFSET(Returns!D266,0,0,1,Inputs!$C$6))))-IF(Inputs!$C$7=1,EXP(SUMPRODUCT(LN(1+OFFSET(Returns!BM266,0,0,1,Inputs!$C$6)))),EXP(SUMPRODUCT(LN(1+OFFSET(Returns!DV266,0,0,1,Inputs!$C$6))))))</f>
        <v>-0.708270205711406</v>
      </c>
      <c r="M266" s="17" t="n">
        <f aca="false">IF(AND(ISNUMBER(L266),E266&gt;=Inputs!$C$8,OR(Inputs!$C$9="All",F266=Inputs!$C$9),VALUE(LEFT(C266,4))&gt;=Inputs!$C$10,VALUE(LEFT(C266,4))&lt;=Inputs!$C$11),1,0)</f>
        <v>1</v>
      </c>
      <c r="N266" s="16" t="n">
        <f aca="false">IF(M266=1,L266,"")</f>
        <v>-0.708270205711406</v>
      </c>
      <c r="O266" s="15" t="s">
        <v>73</v>
      </c>
      <c r="P266" s="15" t="s">
        <v>73</v>
      </c>
      <c r="Q266" s="18" t="n">
        <f aca="false">IF(AND(M266=1,F266="Cash"),L266,"")</f>
        <v>-0.708270205711406</v>
      </c>
      <c r="R266" s="18" t="str">
        <f aca="false">IF(AND(M266=1,F266="Mixed"),L266,"")</f>
        <v/>
      </c>
      <c r="S266" s="18" t="str">
        <f aca="false">IF(AND(M266=1,F266="Stock-heavy"),L266,"")</f>
        <v/>
      </c>
    </row>
    <row r="267" customFormat="false" ht="15" hidden="false" customHeight="false" outlineLevel="0" collapsed="false">
      <c r="B267" s="12" t="s">
        <v>373</v>
      </c>
      <c r="C267" s="12" t="s">
        <v>369</v>
      </c>
      <c r="D267" s="14" t="n">
        <v>182.5</v>
      </c>
      <c r="E267" s="15" t="n">
        <v>0.4783</v>
      </c>
      <c r="F267" s="12" t="s">
        <v>70</v>
      </c>
      <c r="G267" s="15" t="n">
        <v>0</v>
      </c>
      <c r="H267" s="12" t="n">
        <v>5</v>
      </c>
      <c r="I267" s="12" t="n">
        <v>0</v>
      </c>
      <c r="J267" s="12" t="n">
        <v>0</v>
      </c>
      <c r="K267" s="15" t="n">
        <v>-0.187965686946688</v>
      </c>
      <c r="L267" s="16" t="n">
        <f aca="true">IF(OR(Returns!$C267=0,COUNT(OFFSET(Returns!BM267,0,0,1,Inputs!$C$6))&lt;Inputs!$C$6),"n/a",EXP(SUMPRODUCT(LN(1+OFFSET(Returns!D267,0,0,1,Inputs!$C$6))))-IF(Inputs!$C$7=1,EXP(SUMPRODUCT(LN(1+OFFSET(Returns!BM267,0,0,1,Inputs!$C$6)))),EXP(SUMPRODUCT(LN(1+OFFSET(Returns!DV267,0,0,1,Inputs!$C$6))))))</f>
        <v>0.554503353982934</v>
      </c>
      <c r="M267" s="17" t="n">
        <f aca="false">IF(AND(ISNUMBER(L267),E267&gt;=Inputs!$C$8,OR(Inputs!$C$9="All",F267=Inputs!$C$9),VALUE(LEFT(C267,4))&gt;=Inputs!$C$10,VALUE(LEFT(C267,4))&lt;=Inputs!$C$11),1,0)</f>
        <v>1</v>
      </c>
      <c r="N267" s="16" t="n">
        <f aca="false">IF(M267=1,L267,"")</f>
        <v>0.554503353982934</v>
      </c>
      <c r="O267" s="15" t="n">
        <v>0.0416449758169736</v>
      </c>
      <c r="P267" s="15" t="n">
        <v>0.0202395631984997</v>
      </c>
      <c r="Q267" s="18" t="n">
        <f aca="false">IF(AND(M267=1,F267="Cash"),L267,"")</f>
        <v>0.554503353982934</v>
      </c>
      <c r="R267" s="18" t="str">
        <f aca="false">IF(AND(M267=1,F267="Mixed"),L267,"")</f>
        <v/>
      </c>
      <c r="S267" s="18" t="str">
        <f aca="false">IF(AND(M267=1,F267="Stock-heavy"),L267,"")</f>
        <v/>
      </c>
    </row>
    <row r="268" customFormat="false" ht="15" hidden="false" customHeight="false" outlineLevel="0" collapsed="false">
      <c r="B268" s="12" t="s">
        <v>374</v>
      </c>
      <c r="C268" s="12" t="s">
        <v>375</v>
      </c>
      <c r="D268" s="14" t="n">
        <v>1933.6</v>
      </c>
      <c r="E268" s="15" t="n">
        <v>0.6967</v>
      </c>
      <c r="F268" s="12" t="s">
        <v>85</v>
      </c>
      <c r="G268" s="15" t="n">
        <v>0.788942904426976</v>
      </c>
      <c r="H268" s="12" t="n">
        <v>3</v>
      </c>
      <c r="I268" s="12" t="n">
        <v>1</v>
      </c>
      <c r="J268" s="12" t="n">
        <v>1</v>
      </c>
      <c r="K268" s="15" t="n">
        <v>-0.297264343147776</v>
      </c>
      <c r="L268" s="16" t="n">
        <f aca="true">IF(OR(Returns!$C268=0,COUNT(OFFSET(Returns!BM268,0,0,1,Inputs!$C$6))&lt;Inputs!$C$6),"n/a",EXP(SUMPRODUCT(LN(1+OFFSET(Returns!D268,0,0,1,Inputs!$C$6))))-IF(Inputs!$C$7=1,EXP(SUMPRODUCT(LN(1+OFFSET(Returns!BM268,0,0,1,Inputs!$C$6)))),EXP(SUMPRODUCT(LN(1+OFFSET(Returns!DV268,0,0,1,Inputs!$C$6))))))</f>
        <v>-0.196511881151692</v>
      </c>
      <c r="M268" s="17" t="n">
        <f aca="false">IF(AND(ISNUMBER(L268),E268&gt;=Inputs!$C$8,OR(Inputs!$C$9="All",F268=Inputs!$C$9),VALUE(LEFT(C268,4))&gt;=Inputs!$C$10,VALUE(LEFT(C268,4))&lt;=Inputs!$C$11),1,0)</f>
        <v>1</v>
      </c>
      <c r="N268" s="16" t="n">
        <f aca="false">IF(M268=1,L268,"")</f>
        <v>-0.196511881151692</v>
      </c>
      <c r="O268" s="15" t="n">
        <v>0.260314251812421</v>
      </c>
      <c r="P268" s="15" t="n">
        <v>0.309911391895802</v>
      </c>
      <c r="Q268" s="18" t="str">
        <f aca="false">IF(AND(M268=1,F268="Cash"),L268,"")</f>
        <v/>
      </c>
      <c r="R268" s="18" t="str">
        <f aca="false">IF(AND(M268=1,F268="Mixed"),L268,"")</f>
        <v/>
      </c>
      <c r="S268" s="18" t="n">
        <f aca="false">IF(AND(M268=1,F268="Stock-heavy"),L268,"")</f>
        <v>-0.196511881151692</v>
      </c>
    </row>
    <row r="269" customFormat="false" ht="15" hidden="false" customHeight="false" outlineLevel="0" collapsed="false">
      <c r="B269" s="12" t="s">
        <v>376</v>
      </c>
      <c r="C269" s="12" t="s">
        <v>375</v>
      </c>
      <c r="D269" s="14" t="n">
        <v>490.7</v>
      </c>
      <c r="E269" s="15" t="n">
        <v>1.1832</v>
      </c>
      <c r="F269" s="12" t="s">
        <v>70</v>
      </c>
      <c r="G269" s="15" t="n">
        <v>0</v>
      </c>
      <c r="H269" s="12" t="n">
        <v>5</v>
      </c>
      <c r="I269" s="12" t="n">
        <v>0</v>
      </c>
      <c r="J269" s="12" t="n">
        <v>1</v>
      </c>
      <c r="K269" s="15" t="n">
        <v>-0.548049408114148</v>
      </c>
      <c r="L269" s="16" t="n">
        <f aca="true">IF(OR(Returns!$C269=0,COUNT(OFFSET(Returns!BM269,0,0,1,Inputs!$C$6))&lt;Inputs!$C$6),"n/a",EXP(SUMPRODUCT(LN(1+OFFSET(Returns!D269,0,0,1,Inputs!$C$6))))-IF(Inputs!$C$7=1,EXP(SUMPRODUCT(LN(1+OFFSET(Returns!BM269,0,0,1,Inputs!$C$6)))),EXP(SUMPRODUCT(LN(1+OFFSET(Returns!DV269,0,0,1,Inputs!$C$6))))))</f>
        <v>-0.0898353800013989</v>
      </c>
      <c r="M269" s="17" t="n">
        <f aca="false">IF(AND(ISNUMBER(L269),E269&gt;=Inputs!$C$8,OR(Inputs!$C$9="All",F269=Inputs!$C$9),VALUE(LEFT(C269,4))&gt;=Inputs!$C$10,VALUE(LEFT(C269,4))&lt;=Inputs!$C$11),1,0)</f>
        <v>1</v>
      </c>
      <c r="N269" s="16" t="n">
        <f aca="false">IF(M269=1,L269,"")</f>
        <v>-0.0898353800013989</v>
      </c>
      <c r="O269" s="15" t="n">
        <v>-0.0201638137127738</v>
      </c>
      <c r="P269" s="15" t="n">
        <v>-0.164191179219574</v>
      </c>
      <c r="Q269" s="18" t="n">
        <f aca="false">IF(AND(M269=1,F269="Cash"),L269,"")</f>
        <v>-0.0898353800013989</v>
      </c>
      <c r="R269" s="18" t="str">
        <f aca="false">IF(AND(M269=1,F269="Mixed"),L269,"")</f>
        <v/>
      </c>
      <c r="S269" s="18" t="str">
        <f aca="false">IF(AND(M269=1,F269="Stock-heavy"),L269,"")</f>
        <v/>
      </c>
    </row>
    <row r="270" customFormat="false" ht="15" hidden="false" customHeight="false" outlineLevel="0" collapsed="false">
      <c r="B270" s="12" t="s">
        <v>377</v>
      </c>
      <c r="C270" s="12" t="s">
        <v>375</v>
      </c>
      <c r="D270" s="14" t="n">
        <v>127</v>
      </c>
      <c r="E270" s="15" t="n">
        <v>0.134</v>
      </c>
      <c r="F270" s="12" t="s">
        <v>70</v>
      </c>
      <c r="G270" s="15" t="n">
        <v>0</v>
      </c>
      <c r="H270" s="12" t="n">
        <v>3</v>
      </c>
      <c r="I270" s="12" t="n">
        <v>0</v>
      </c>
      <c r="J270" s="12" t="n">
        <v>0</v>
      </c>
      <c r="K270" s="15" t="n">
        <v>-0.0778055743161975</v>
      </c>
      <c r="L270" s="16" t="n">
        <f aca="true">IF(OR(Returns!$C270=0,COUNT(OFFSET(Returns!BM270,0,0,1,Inputs!$C$6))&lt;Inputs!$C$6),"n/a",EXP(SUMPRODUCT(LN(1+OFFSET(Returns!D270,0,0,1,Inputs!$C$6))))-IF(Inputs!$C$7=1,EXP(SUMPRODUCT(LN(1+OFFSET(Returns!BM270,0,0,1,Inputs!$C$6)))),EXP(SUMPRODUCT(LN(1+OFFSET(Returns!DV270,0,0,1,Inputs!$C$6))))))</f>
        <v>1.03882902470677</v>
      </c>
      <c r="M270" s="17" t="n">
        <f aca="false">IF(AND(ISNUMBER(L270),E270&gt;=Inputs!$C$8,OR(Inputs!$C$9="All",F270=Inputs!$C$9),VALUE(LEFT(C270,4))&gt;=Inputs!$C$10,VALUE(LEFT(C270,4))&lt;=Inputs!$C$11),1,0)</f>
        <v>1</v>
      </c>
      <c r="N270" s="16" t="n">
        <f aca="false">IF(M270=1,L270,"")</f>
        <v>1.03882902470677</v>
      </c>
      <c r="O270" s="15" t="n">
        <v>0.088474746164052</v>
      </c>
      <c r="P270" s="15" t="n">
        <v>0.0662781595492647</v>
      </c>
      <c r="Q270" s="18" t="n">
        <f aca="false">IF(AND(M270=1,F270="Cash"),L270,"")</f>
        <v>1.03882902470677</v>
      </c>
      <c r="R270" s="18" t="str">
        <f aca="false">IF(AND(M270=1,F270="Mixed"),L270,"")</f>
        <v/>
      </c>
      <c r="S270" s="18" t="str">
        <f aca="false">IF(AND(M270=1,F270="Stock-heavy"),L270,"")</f>
        <v/>
      </c>
    </row>
    <row r="271" customFormat="false" ht="15" hidden="false" customHeight="false" outlineLevel="0" collapsed="false">
      <c r="B271" s="12" t="s">
        <v>378</v>
      </c>
      <c r="C271" s="12" t="s">
        <v>375</v>
      </c>
      <c r="D271" s="14" t="n">
        <v>668.8</v>
      </c>
      <c r="E271" s="15" t="n">
        <v>0.3879</v>
      </c>
      <c r="F271" s="12" t="s">
        <v>83</v>
      </c>
      <c r="G271" s="15" t="n">
        <v>0.36690158009561</v>
      </c>
      <c r="H271" s="12" t="n">
        <v>3</v>
      </c>
      <c r="I271" s="12" t="n">
        <v>0</v>
      </c>
      <c r="J271" s="12" t="n">
        <v>1</v>
      </c>
      <c r="K271" s="15" t="n">
        <v>0.339576418456921</v>
      </c>
      <c r="L271" s="16" t="n">
        <f aca="true">IF(OR(Returns!$C271=0,COUNT(OFFSET(Returns!BM271,0,0,1,Inputs!$C$6))&lt;Inputs!$C$6),"n/a",EXP(SUMPRODUCT(LN(1+OFFSET(Returns!D271,0,0,1,Inputs!$C$6))))-IF(Inputs!$C$7=1,EXP(SUMPRODUCT(LN(1+OFFSET(Returns!BM271,0,0,1,Inputs!$C$6)))),EXP(SUMPRODUCT(LN(1+OFFSET(Returns!DV271,0,0,1,Inputs!$C$6))))))</f>
        <v>0.0426130964784677</v>
      </c>
      <c r="M271" s="17" t="n">
        <f aca="false">IF(AND(ISNUMBER(L271),E271&gt;=Inputs!$C$8,OR(Inputs!$C$9="All",F271=Inputs!$C$9),VALUE(LEFT(C271,4))&gt;=Inputs!$C$10,VALUE(LEFT(C271,4))&lt;=Inputs!$C$11),1,0)</f>
        <v>1</v>
      </c>
      <c r="N271" s="16" t="n">
        <f aca="false">IF(M271=1,L271,"")</f>
        <v>0.0426130964784677</v>
      </c>
      <c r="O271" s="15" t="n">
        <v>0.0551678981061446</v>
      </c>
      <c r="P271" s="15" t="n">
        <v>0.0363345703547749</v>
      </c>
      <c r="Q271" s="18" t="str">
        <f aca="false">IF(AND(M271=1,F271="Cash"),L271,"")</f>
        <v/>
      </c>
      <c r="R271" s="18" t="n">
        <f aca="false">IF(AND(M271=1,F271="Mixed"),L271,"")</f>
        <v>0.0426130964784677</v>
      </c>
      <c r="S271" s="18" t="str">
        <f aca="false">IF(AND(M271=1,F271="Stock-heavy"),L271,"")</f>
        <v/>
      </c>
    </row>
    <row r="272" customFormat="false" ht="15" hidden="false" customHeight="false" outlineLevel="0" collapsed="false">
      <c r="B272" s="12" t="s">
        <v>379</v>
      </c>
      <c r="C272" s="12" t="s">
        <v>375</v>
      </c>
      <c r="D272" s="14" t="n">
        <v>1325</v>
      </c>
      <c r="E272" s="15" t="n">
        <v>0.8203</v>
      </c>
      <c r="F272" s="12" t="s">
        <v>83</v>
      </c>
      <c r="G272" s="15" t="n">
        <v>0.231563185842845</v>
      </c>
      <c r="H272" s="12" t="n">
        <v>3</v>
      </c>
      <c r="I272" s="12" t="n">
        <v>0</v>
      </c>
      <c r="J272" s="12" t="n">
        <v>1</v>
      </c>
      <c r="K272" s="15" t="n">
        <v>0.290591834462112</v>
      </c>
      <c r="L272" s="16" t="n">
        <f aca="true">IF(OR(Returns!$C272=0,COUNT(OFFSET(Returns!BM272,0,0,1,Inputs!$C$6))&lt;Inputs!$C$6),"n/a",EXP(SUMPRODUCT(LN(1+OFFSET(Returns!D272,0,0,1,Inputs!$C$6))))-IF(Inputs!$C$7=1,EXP(SUMPRODUCT(LN(1+OFFSET(Returns!BM272,0,0,1,Inputs!$C$6)))),EXP(SUMPRODUCT(LN(1+OFFSET(Returns!DV272,0,0,1,Inputs!$C$6))))))</f>
        <v>-0.562016739132856</v>
      </c>
      <c r="M272" s="17" t="n">
        <f aca="false">IF(AND(ISNUMBER(L272),E272&gt;=Inputs!$C$8,OR(Inputs!$C$9="All",F272=Inputs!$C$9),VALUE(LEFT(C272,4))&gt;=Inputs!$C$10,VALUE(LEFT(C272,4))&lt;=Inputs!$C$11),1,0)</f>
        <v>1</v>
      </c>
      <c r="N272" s="16" t="n">
        <f aca="false">IF(M272=1,L272,"")</f>
        <v>-0.562016739132856</v>
      </c>
      <c r="O272" s="15" t="n">
        <v>-0.00968648453011876</v>
      </c>
      <c r="P272" s="15" t="n">
        <v>-0.0123963711273438</v>
      </c>
      <c r="Q272" s="18" t="str">
        <f aca="false">IF(AND(M272=1,F272="Cash"),L272,"")</f>
        <v/>
      </c>
      <c r="R272" s="18" t="n">
        <f aca="false">IF(AND(M272=1,F272="Mixed"),L272,"")</f>
        <v>-0.562016739132856</v>
      </c>
      <c r="S272" s="18" t="str">
        <f aca="false">IF(AND(M272=1,F272="Stock-heavy"),L272,"")</f>
        <v/>
      </c>
    </row>
    <row r="273" customFormat="false" ht="15" hidden="false" customHeight="false" outlineLevel="0" collapsed="false">
      <c r="B273" s="12" t="s">
        <v>380</v>
      </c>
      <c r="C273" s="12" t="s">
        <v>375</v>
      </c>
      <c r="D273" s="14" t="n">
        <v>2283</v>
      </c>
      <c r="E273" s="15" t="n">
        <v>0.6327</v>
      </c>
      <c r="F273" s="12" t="s">
        <v>70</v>
      </c>
      <c r="G273" s="15" t="n">
        <v>0</v>
      </c>
      <c r="H273" s="12" t="n">
        <v>1</v>
      </c>
      <c r="I273" s="12" t="n">
        <v>1</v>
      </c>
      <c r="J273" s="12" t="n">
        <v>0</v>
      </c>
      <c r="K273" s="15" t="n">
        <v>0.119620988567631</v>
      </c>
      <c r="L273" s="16" t="n">
        <f aca="true">IF(OR(Returns!$C273=0,COUNT(OFFSET(Returns!BM273,0,0,1,Inputs!$C$6))&lt;Inputs!$C$6),"n/a",EXP(SUMPRODUCT(LN(1+OFFSET(Returns!D273,0,0,1,Inputs!$C$6))))-IF(Inputs!$C$7=1,EXP(SUMPRODUCT(LN(1+OFFSET(Returns!BM273,0,0,1,Inputs!$C$6)))),EXP(SUMPRODUCT(LN(1+OFFSET(Returns!DV273,0,0,1,Inputs!$C$6))))))</f>
        <v>-0.0581996280847699</v>
      </c>
      <c r="M273" s="17" t="n">
        <f aca="false">IF(AND(ISNUMBER(L273),E273&gt;=Inputs!$C$8,OR(Inputs!$C$9="All",F273=Inputs!$C$9),VALUE(LEFT(C273,4))&gt;=Inputs!$C$10,VALUE(LEFT(C273,4))&lt;=Inputs!$C$11),1,0)</f>
        <v>1</v>
      </c>
      <c r="N273" s="16" t="n">
        <f aca="false">IF(M273=1,L273,"")</f>
        <v>-0.0581996280847699</v>
      </c>
      <c r="O273" s="15" t="n">
        <v>-0.00623414287320179</v>
      </c>
      <c r="P273" s="15" t="n">
        <v>0.00500316739879715</v>
      </c>
      <c r="Q273" s="18" t="n">
        <f aca="false">IF(AND(M273=1,F273="Cash"),L273,"")</f>
        <v>-0.0581996280847699</v>
      </c>
      <c r="R273" s="18" t="str">
        <f aca="false">IF(AND(M273=1,F273="Mixed"),L273,"")</f>
        <v/>
      </c>
      <c r="S273" s="18" t="str">
        <f aca="false">IF(AND(M273=1,F273="Stock-heavy"),L273,"")</f>
        <v/>
      </c>
    </row>
    <row r="274" customFormat="false" ht="15" hidden="false" customHeight="false" outlineLevel="0" collapsed="false">
      <c r="B274" s="12" t="s">
        <v>381</v>
      </c>
      <c r="C274" s="12" t="s">
        <v>382</v>
      </c>
      <c r="D274" s="14" t="n">
        <v>2644</v>
      </c>
      <c r="E274" s="15" t="n">
        <v>0.1212</v>
      </c>
      <c r="F274" s="12" t="s">
        <v>70</v>
      </c>
      <c r="G274" s="15" t="n">
        <v>0</v>
      </c>
      <c r="H274" s="12" t="n">
        <v>5</v>
      </c>
      <c r="I274" s="12" t="n">
        <v>1</v>
      </c>
      <c r="J274" s="12" t="n">
        <v>0</v>
      </c>
      <c r="K274" s="15" t="n">
        <v>-0.625568124789997</v>
      </c>
      <c r="L274" s="16" t="n">
        <f aca="true">IF(OR(Returns!$C274=0,COUNT(OFFSET(Returns!BM274,0,0,1,Inputs!$C$6))&lt;Inputs!$C$6),"n/a",EXP(SUMPRODUCT(LN(1+OFFSET(Returns!D274,0,0,1,Inputs!$C$6))))-IF(Inputs!$C$7=1,EXP(SUMPRODUCT(LN(1+OFFSET(Returns!BM274,0,0,1,Inputs!$C$6)))),EXP(SUMPRODUCT(LN(1+OFFSET(Returns!DV274,0,0,1,Inputs!$C$6))))))</f>
        <v>0.574936373518694</v>
      </c>
      <c r="M274" s="17" t="n">
        <f aca="false">IF(AND(ISNUMBER(L274),E274&gt;=Inputs!$C$8,OR(Inputs!$C$9="All",F274=Inputs!$C$9),VALUE(LEFT(C274,4))&gt;=Inputs!$C$10,VALUE(LEFT(C274,4))&lt;=Inputs!$C$11),1,0)</f>
        <v>1</v>
      </c>
      <c r="N274" s="16" t="n">
        <f aca="false">IF(M274=1,L274,"")</f>
        <v>0.574936373518694</v>
      </c>
      <c r="O274" s="15" t="n">
        <v>-0.00940809640461781</v>
      </c>
      <c r="P274" s="15" t="n">
        <v>0.0811844450956837</v>
      </c>
      <c r="Q274" s="18" t="n">
        <f aca="false">IF(AND(M274=1,F274="Cash"),L274,"")</f>
        <v>0.574936373518694</v>
      </c>
      <c r="R274" s="18" t="str">
        <f aca="false">IF(AND(M274=1,F274="Mixed"),L274,"")</f>
        <v/>
      </c>
      <c r="S274" s="18" t="str">
        <f aca="false">IF(AND(M274=1,F274="Stock-heavy"),L274,"")</f>
        <v/>
      </c>
    </row>
    <row r="275" customFormat="false" ht="15" hidden="false" customHeight="false" outlineLevel="0" collapsed="false">
      <c r="B275" s="12" t="s">
        <v>383</v>
      </c>
      <c r="C275" s="12" t="s">
        <v>382</v>
      </c>
      <c r="D275" s="14" t="n">
        <v>704.3</v>
      </c>
      <c r="E275" s="15" t="n">
        <v>0.1218</v>
      </c>
      <c r="F275" s="12" t="s">
        <v>85</v>
      </c>
      <c r="G275" s="15" t="n">
        <v>0.517302433358796</v>
      </c>
      <c r="H275" s="12" t="n">
        <v>1</v>
      </c>
      <c r="I275" s="12" t="n">
        <v>0</v>
      </c>
      <c r="J275" s="12" t="n">
        <v>0</v>
      </c>
      <c r="K275" s="15" t="n">
        <v>0.482094091855014</v>
      </c>
      <c r="L275" s="16" t="n">
        <f aca="true">IF(OR(Returns!$C275=0,COUNT(OFFSET(Returns!BM275,0,0,1,Inputs!$C$6))&lt;Inputs!$C$6),"n/a",EXP(SUMPRODUCT(LN(1+OFFSET(Returns!D275,0,0,1,Inputs!$C$6))))-IF(Inputs!$C$7=1,EXP(SUMPRODUCT(LN(1+OFFSET(Returns!BM275,0,0,1,Inputs!$C$6)))),EXP(SUMPRODUCT(LN(1+OFFSET(Returns!DV275,0,0,1,Inputs!$C$6))))))</f>
        <v>-0.391890647516836</v>
      </c>
      <c r="M275" s="17" t="n">
        <f aca="false">IF(AND(ISNUMBER(L275),E275&gt;=Inputs!$C$8,OR(Inputs!$C$9="All",F275=Inputs!$C$9),VALUE(LEFT(C275,4))&gt;=Inputs!$C$10,VALUE(LEFT(C275,4))&lt;=Inputs!$C$11),1,0)</f>
        <v>1</v>
      </c>
      <c r="N275" s="16" t="n">
        <f aca="false">IF(M275=1,L275,"")</f>
        <v>-0.391890647516836</v>
      </c>
      <c r="O275" s="15" t="n">
        <v>0.15997623623781</v>
      </c>
      <c r="P275" s="15" t="n">
        <v>0.0812311739338271</v>
      </c>
      <c r="Q275" s="18" t="str">
        <f aca="false">IF(AND(M275=1,F275="Cash"),L275,"")</f>
        <v/>
      </c>
      <c r="R275" s="18" t="str">
        <f aca="false">IF(AND(M275=1,F275="Mixed"),L275,"")</f>
        <v/>
      </c>
      <c r="S275" s="18" t="n">
        <f aca="false">IF(AND(M275=1,F275="Stock-heavy"),L275,"")</f>
        <v>-0.391890647516836</v>
      </c>
    </row>
    <row r="276" customFormat="false" ht="15" hidden="false" customHeight="false" outlineLevel="0" collapsed="false">
      <c r="B276" s="12" t="s">
        <v>384</v>
      </c>
      <c r="C276" s="12" t="s">
        <v>382</v>
      </c>
      <c r="D276" s="14" t="n">
        <v>229.6</v>
      </c>
      <c r="E276" s="15" t="n">
        <v>0.2297</v>
      </c>
      <c r="F276" s="12" t="s">
        <v>70</v>
      </c>
      <c r="G276" s="15" t="n">
        <v>0</v>
      </c>
      <c r="H276" s="12" t="n">
        <v>5</v>
      </c>
      <c r="I276" s="12" t="n">
        <v>0</v>
      </c>
      <c r="J276" s="12" t="n">
        <v>0</v>
      </c>
      <c r="K276" s="15" t="n">
        <v>-0.0872003497807402</v>
      </c>
      <c r="L276" s="16" t="n">
        <f aca="true">IF(OR(Returns!$C276=0,COUNT(OFFSET(Returns!BM276,0,0,1,Inputs!$C$6))&lt;Inputs!$C$6),"n/a",EXP(SUMPRODUCT(LN(1+OFFSET(Returns!D276,0,0,1,Inputs!$C$6))))-IF(Inputs!$C$7=1,EXP(SUMPRODUCT(LN(1+OFFSET(Returns!BM276,0,0,1,Inputs!$C$6)))),EXP(SUMPRODUCT(LN(1+OFFSET(Returns!DV276,0,0,1,Inputs!$C$6))))))</f>
        <v>-0.224893061260238</v>
      </c>
      <c r="M276" s="17" t="n">
        <f aca="false">IF(AND(ISNUMBER(L276),E276&gt;=Inputs!$C$8,OR(Inputs!$C$9="All",F276=Inputs!$C$9),VALUE(LEFT(C276,4))&gt;=Inputs!$C$10,VALUE(LEFT(C276,4))&lt;=Inputs!$C$11),1,0)</f>
        <v>1</v>
      </c>
      <c r="N276" s="16" t="n">
        <f aca="false">IF(M276=1,L276,"")</f>
        <v>-0.224893061260238</v>
      </c>
      <c r="O276" s="15" t="n">
        <v>0.0320450207445</v>
      </c>
      <c r="P276" s="15" t="n">
        <v>0.00448443972664811</v>
      </c>
      <c r="Q276" s="18" t="n">
        <f aca="false">IF(AND(M276=1,F276="Cash"),L276,"")</f>
        <v>-0.224893061260238</v>
      </c>
      <c r="R276" s="18" t="str">
        <f aca="false">IF(AND(M276=1,F276="Mixed"),L276,"")</f>
        <v/>
      </c>
      <c r="S276" s="18" t="str">
        <f aca="false">IF(AND(M276=1,F276="Stock-heavy"),L276,"")</f>
        <v/>
      </c>
    </row>
    <row r="277" customFormat="false" ht="15" hidden="false" customHeight="false" outlineLevel="0" collapsed="false">
      <c r="B277" s="12" t="s">
        <v>385</v>
      </c>
      <c r="C277" s="12" t="s">
        <v>382</v>
      </c>
      <c r="D277" s="14" t="n">
        <v>9003</v>
      </c>
      <c r="E277" s="15" t="n">
        <v>0.1333</v>
      </c>
      <c r="F277" s="12" t="s">
        <v>70</v>
      </c>
      <c r="G277" s="15" t="n">
        <v>0</v>
      </c>
      <c r="H277" s="12" t="n">
        <v>1</v>
      </c>
      <c r="I277" s="12" t="n">
        <v>1</v>
      </c>
      <c r="J277" s="12" t="n">
        <v>0</v>
      </c>
      <c r="K277" s="15" t="n">
        <v>0.0739801581906745</v>
      </c>
      <c r="L277" s="16" t="n">
        <f aca="true">IF(OR(Returns!$C277=0,COUNT(OFFSET(Returns!BM277,0,0,1,Inputs!$C$6))&lt;Inputs!$C$6),"n/a",EXP(SUMPRODUCT(LN(1+OFFSET(Returns!D277,0,0,1,Inputs!$C$6))))-IF(Inputs!$C$7=1,EXP(SUMPRODUCT(LN(1+OFFSET(Returns!BM277,0,0,1,Inputs!$C$6)))),EXP(SUMPRODUCT(LN(1+OFFSET(Returns!DV277,0,0,1,Inputs!$C$6))))))</f>
        <v>-0.0520202705604291</v>
      </c>
      <c r="M277" s="17" t="n">
        <f aca="false">IF(AND(ISNUMBER(L277),E277&gt;=Inputs!$C$8,OR(Inputs!$C$9="All",F277=Inputs!$C$9),VALUE(LEFT(C277,4))&gt;=Inputs!$C$10,VALUE(LEFT(C277,4))&lt;=Inputs!$C$11),1,0)</f>
        <v>1</v>
      </c>
      <c r="N277" s="16" t="n">
        <f aca="false">IF(M277=1,L277,"")</f>
        <v>-0.0520202705604291</v>
      </c>
      <c r="O277" s="15" t="n">
        <v>0.0508871768443639</v>
      </c>
      <c r="P277" s="15" t="n">
        <v>0.052822239565116</v>
      </c>
      <c r="Q277" s="18" t="n">
        <f aca="false">IF(AND(M277=1,F277="Cash"),L277,"")</f>
        <v>-0.0520202705604291</v>
      </c>
      <c r="R277" s="18" t="str">
        <f aca="false">IF(AND(M277=1,F277="Mixed"),L277,"")</f>
        <v/>
      </c>
      <c r="S277" s="18" t="str">
        <f aca="false">IF(AND(M277=1,F277="Stock-heavy"),L277,"")</f>
        <v/>
      </c>
    </row>
    <row r="278" customFormat="false" ht="15" hidden="false" customHeight="false" outlineLevel="0" collapsed="false">
      <c r="B278" s="12" t="s">
        <v>386</v>
      </c>
      <c r="C278" s="12" t="s">
        <v>382</v>
      </c>
      <c r="D278" s="14" t="n">
        <v>130.9</v>
      </c>
      <c r="E278" s="15" t="n">
        <v>0.1043</v>
      </c>
      <c r="F278" s="12" t="s">
        <v>70</v>
      </c>
      <c r="G278" s="15" t="s">
        <v>73</v>
      </c>
      <c r="H278" s="12" t="n">
        <v>1</v>
      </c>
      <c r="I278" s="12" t="n">
        <v>0</v>
      </c>
      <c r="J278" s="12" t="n">
        <v>0</v>
      </c>
      <c r="K278" s="15" t="n">
        <v>1.10732608062582</v>
      </c>
      <c r="L278" s="16" t="n">
        <f aca="true">IF(OR(Returns!$C278=0,COUNT(OFFSET(Returns!BM278,0,0,1,Inputs!$C$6))&lt;Inputs!$C$6),"n/a",EXP(SUMPRODUCT(LN(1+OFFSET(Returns!D278,0,0,1,Inputs!$C$6))))-IF(Inputs!$C$7=1,EXP(SUMPRODUCT(LN(1+OFFSET(Returns!BM278,0,0,1,Inputs!$C$6)))),EXP(SUMPRODUCT(LN(1+OFFSET(Returns!DV278,0,0,1,Inputs!$C$6))))))</f>
        <v>0.245117677200954</v>
      </c>
      <c r="M278" s="17" t="n">
        <f aca="false">IF(AND(ISNUMBER(L278),E278&gt;=Inputs!$C$8,OR(Inputs!$C$9="All",F278=Inputs!$C$9),VALUE(LEFT(C278,4))&gt;=Inputs!$C$10,VALUE(LEFT(C278,4))&lt;=Inputs!$C$11),1,0)</f>
        <v>1</v>
      </c>
      <c r="N278" s="16" t="n">
        <f aca="false">IF(M278=1,L278,"")</f>
        <v>0.245117677200954</v>
      </c>
      <c r="O278" s="15" t="n">
        <v>0.0807802872849751</v>
      </c>
      <c r="P278" s="15" t="n">
        <v>0.221037903212432</v>
      </c>
      <c r="Q278" s="18" t="n">
        <f aca="false">IF(AND(M278=1,F278="Cash"),L278,"")</f>
        <v>0.245117677200954</v>
      </c>
      <c r="R278" s="18" t="str">
        <f aca="false">IF(AND(M278=1,F278="Mixed"),L278,"")</f>
        <v/>
      </c>
      <c r="S278" s="18" t="str">
        <f aca="false">IF(AND(M278=1,F278="Stock-heavy"),L278,"")</f>
        <v/>
      </c>
    </row>
    <row r="279" customFormat="false" ht="15" hidden="false" customHeight="false" outlineLevel="0" collapsed="false">
      <c r="B279" s="12" t="s">
        <v>387</v>
      </c>
      <c r="C279" s="12" t="s">
        <v>382</v>
      </c>
      <c r="D279" s="14" t="n">
        <v>873.8</v>
      </c>
      <c r="E279" s="15" t="n">
        <v>0.4153</v>
      </c>
      <c r="F279" s="12" t="s">
        <v>70</v>
      </c>
      <c r="G279" s="15" t="n">
        <v>0</v>
      </c>
      <c r="H279" s="12" t="n">
        <v>1</v>
      </c>
      <c r="I279" s="12" t="n">
        <v>1</v>
      </c>
      <c r="J279" s="12" t="n">
        <v>0</v>
      </c>
      <c r="K279" s="15" t="n">
        <v>0.235821885229305</v>
      </c>
      <c r="L279" s="16" t="n">
        <f aca="true">IF(OR(Returns!$C279=0,COUNT(OFFSET(Returns!BM279,0,0,1,Inputs!$C$6))&lt;Inputs!$C$6),"n/a",EXP(SUMPRODUCT(LN(1+OFFSET(Returns!D279,0,0,1,Inputs!$C$6))))-IF(Inputs!$C$7=1,EXP(SUMPRODUCT(LN(1+OFFSET(Returns!BM279,0,0,1,Inputs!$C$6)))),EXP(SUMPRODUCT(LN(1+OFFSET(Returns!DV279,0,0,1,Inputs!$C$6))))))</f>
        <v>-0.386419821042547</v>
      </c>
      <c r="M279" s="17" t="n">
        <f aca="false">IF(AND(ISNUMBER(L279),E279&gt;=Inputs!$C$8,OR(Inputs!$C$9="All",F279=Inputs!$C$9),VALUE(LEFT(C279,4))&gt;=Inputs!$C$10,VALUE(LEFT(C279,4))&lt;=Inputs!$C$11),1,0)</f>
        <v>1</v>
      </c>
      <c r="N279" s="16" t="n">
        <f aca="false">IF(M279=1,L279,"")</f>
        <v>-0.386419821042547</v>
      </c>
      <c r="O279" s="15" t="n">
        <v>-0.0112799780855384</v>
      </c>
      <c r="P279" s="15" t="n">
        <v>0.0148923176117942</v>
      </c>
      <c r="Q279" s="18" t="n">
        <f aca="false">IF(AND(M279=1,F279="Cash"),L279,"")</f>
        <v>-0.386419821042547</v>
      </c>
      <c r="R279" s="18" t="str">
        <f aca="false">IF(AND(M279=1,F279="Mixed"),L279,"")</f>
        <v/>
      </c>
      <c r="S279" s="18" t="str">
        <f aca="false">IF(AND(M279=1,F279="Stock-heavy"),L279,"")</f>
        <v/>
      </c>
    </row>
    <row r="280" customFormat="false" ht="15" hidden="false" customHeight="false" outlineLevel="0" collapsed="false">
      <c r="B280" s="12" t="s">
        <v>388</v>
      </c>
      <c r="C280" s="12" t="s">
        <v>382</v>
      </c>
      <c r="D280" s="14" t="n">
        <v>523.8</v>
      </c>
      <c r="E280" s="15" t="n">
        <v>0.4889</v>
      </c>
      <c r="F280" s="12" t="s">
        <v>83</v>
      </c>
      <c r="G280" s="15" t="n">
        <v>0.373171858651739</v>
      </c>
      <c r="H280" s="12" t="n">
        <v>1</v>
      </c>
      <c r="I280" s="12" t="n">
        <v>0</v>
      </c>
      <c r="J280" s="12" t="n">
        <v>1</v>
      </c>
      <c r="K280" s="15" t="n">
        <v>-0.269505689042618</v>
      </c>
      <c r="L280" s="16" t="n">
        <f aca="true">IF(OR(Returns!$C280=0,COUNT(OFFSET(Returns!BM280,0,0,1,Inputs!$C$6))&lt;Inputs!$C$6),"n/a",EXP(SUMPRODUCT(LN(1+OFFSET(Returns!D280,0,0,1,Inputs!$C$6))))-IF(Inputs!$C$7=1,EXP(SUMPRODUCT(LN(1+OFFSET(Returns!BM280,0,0,1,Inputs!$C$6)))),EXP(SUMPRODUCT(LN(1+OFFSET(Returns!DV280,0,0,1,Inputs!$C$6))))))</f>
        <v>0.236298558796825</v>
      </c>
      <c r="M280" s="17" t="n">
        <f aca="false">IF(AND(ISNUMBER(L280),E280&gt;=Inputs!$C$8,OR(Inputs!$C$9="All",F280=Inputs!$C$9),VALUE(LEFT(C280,4))&gt;=Inputs!$C$10,VALUE(LEFT(C280,4))&lt;=Inputs!$C$11),1,0)</f>
        <v>1</v>
      </c>
      <c r="N280" s="16" t="n">
        <f aca="false">IF(M280=1,L280,"")</f>
        <v>0.236298558796825</v>
      </c>
      <c r="O280" s="15" t="n">
        <v>0.0373474195964359</v>
      </c>
      <c r="P280" s="15" t="n">
        <v>-0.0167798089257758</v>
      </c>
      <c r="Q280" s="18" t="str">
        <f aca="false">IF(AND(M280=1,F280="Cash"),L280,"")</f>
        <v/>
      </c>
      <c r="R280" s="18" t="n">
        <f aca="false">IF(AND(M280=1,F280="Mixed"),L280,"")</f>
        <v>0.236298558796825</v>
      </c>
      <c r="S280" s="18" t="str">
        <f aca="false">IF(AND(M280=1,F280="Stock-heavy"),L280,"")</f>
        <v/>
      </c>
    </row>
    <row r="281" customFormat="false" ht="15" hidden="false" customHeight="false" outlineLevel="0" collapsed="false">
      <c r="B281" s="12" t="s">
        <v>389</v>
      </c>
      <c r="C281" s="12" t="s">
        <v>382</v>
      </c>
      <c r="D281" s="14" t="n">
        <v>224.9</v>
      </c>
      <c r="E281" s="15" t="n">
        <v>0.4891</v>
      </c>
      <c r="F281" s="12" t="s">
        <v>70</v>
      </c>
      <c r="G281" s="15" t="s">
        <v>73</v>
      </c>
      <c r="H281" s="12" t="n">
        <v>2</v>
      </c>
      <c r="I281" s="12" t="n">
        <v>0</v>
      </c>
      <c r="J281" s="12" t="n">
        <v>0</v>
      </c>
      <c r="K281" s="15" t="n">
        <v>1.3782395132064</v>
      </c>
      <c r="L281" s="16" t="n">
        <f aca="true">IF(OR(Returns!$C281=0,COUNT(OFFSET(Returns!BM281,0,0,1,Inputs!$C$6))&lt;Inputs!$C$6),"n/a",EXP(SUMPRODUCT(LN(1+OFFSET(Returns!D281,0,0,1,Inputs!$C$6))))-IF(Inputs!$C$7=1,EXP(SUMPRODUCT(LN(1+OFFSET(Returns!BM281,0,0,1,Inputs!$C$6)))),EXP(SUMPRODUCT(LN(1+OFFSET(Returns!DV281,0,0,1,Inputs!$C$6))))))</f>
        <v>3.27749376639428</v>
      </c>
      <c r="M281" s="17" t="n">
        <f aca="false">IF(AND(ISNUMBER(L281),E281&gt;=Inputs!$C$8,OR(Inputs!$C$9="All",F281=Inputs!$C$9),VALUE(LEFT(C281,4))&gt;=Inputs!$C$10,VALUE(LEFT(C281,4))&lt;=Inputs!$C$11),1,0)</f>
        <v>1</v>
      </c>
      <c r="N281" s="16" t="n">
        <f aca="false">IF(M281=1,L281,"")</f>
        <v>3.27749376639428</v>
      </c>
      <c r="O281" s="15" t="n">
        <v>-0.032221210772003</v>
      </c>
      <c r="P281" s="15" t="n">
        <v>-0.0052085341376008</v>
      </c>
      <c r="Q281" s="18" t="n">
        <f aca="false">IF(AND(M281=1,F281="Cash"),L281,"")</f>
        <v>3.27749376639428</v>
      </c>
      <c r="R281" s="18" t="str">
        <f aca="false">IF(AND(M281=1,F281="Mixed"),L281,"")</f>
        <v/>
      </c>
      <c r="S281" s="18" t="str">
        <f aca="false">IF(AND(M281=1,F281="Stock-heavy"),L281,"")</f>
        <v/>
      </c>
    </row>
    <row r="282" customFormat="false" ht="15" hidden="false" customHeight="false" outlineLevel="0" collapsed="false">
      <c r="B282" s="12" t="s">
        <v>390</v>
      </c>
      <c r="C282" s="12" t="s">
        <v>391</v>
      </c>
      <c r="D282" s="14" t="n">
        <v>159.2</v>
      </c>
      <c r="E282" s="15" t="n">
        <v>0.3681</v>
      </c>
      <c r="F282" s="12" t="s">
        <v>70</v>
      </c>
      <c r="G282" s="15" t="n">
        <v>0</v>
      </c>
      <c r="H282" s="12" t="n">
        <v>3</v>
      </c>
      <c r="I282" s="12" t="n">
        <v>0</v>
      </c>
      <c r="J282" s="12" t="n">
        <v>0</v>
      </c>
      <c r="K282" s="15" t="n">
        <v>0.0365860198455812</v>
      </c>
      <c r="L282" s="16" t="n">
        <f aca="true">IF(OR(Returns!$C282=0,COUNT(OFFSET(Returns!BM282,0,0,1,Inputs!$C$6))&lt;Inputs!$C$6),"n/a",EXP(SUMPRODUCT(LN(1+OFFSET(Returns!D282,0,0,1,Inputs!$C$6))))-IF(Inputs!$C$7=1,EXP(SUMPRODUCT(LN(1+OFFSET(Returns!BM282,0,0,1,Inputs!$C$6)))),EXP(SUMPRODUCT(LN(1+OFFSET(Returns!DV282,0,0,1,Inputs!$C$6))))))</f>
        <v>-0.169855023002242</v>
      </c>
      <c r="M282" s="17" t="n">
        <f aca="false">IF(AND(ISNUMBER(L282),E282&gt;=Inputs!$C$8,OR(Inputs!$C$9="All",F282=Inputs!$C$9),VALUE(LEFT(C282,4))&gt;=Inputs!$C$10,VALUE(LEFT(C282,4))&lt;=Inputs!$C$11),1,0)</f>
        <v>1</v>
      </c>
      <c r="N282" s="16" t="n">
        <f aca="false">IF(M282=1,L282,"")</f>
        <v>-0.169855023002242</v>
      </c>
      <c r="O282" s="15" t="n">
        <v>0.0710712265939482</v>
      </c>
      <c r="P282" s="15" t="n">
        <v>-0.00140987504668759</v>
      </c>
      <c r="Q282" s="18" t="n">
        <f aca="false">IF(AND(M282=1,F282="Cash"),L282,"")</f>
        <v>-0.169855023002242</v>
      </c>
      <c r="R282" s="18" t="str">
        <f aca="false">IF(AND(M282=1,F282="Mixed"),L282,"")</f>
        <v/>
      </c>
      <c r="S282" s="18" t="str">
        <f aca="false">IF(AND(M282=1,F282="Stock-heavy"),L282,"")</f>
        <v/>
      </c>
    </row>
    <row r="283" customFormat="false" ht="15" hidden="false" customHeight="false" outlineLevel="0" collapsed="false">
      <c r="B283" s="12" t="s">
        <v>392</v>
      </c>
      <c r="C283" s="12" t="s">
        <v>391</v>
      </c>
      <c r="D283" s="14" t="n">
        <v>201.3</v>
      </c>
      <c r="E283" s="15" t="n">
        <v>0.1851</v>
      </c>
      <c r="F283" s="12" t="s">
        <v>70</v>
      </c>
      <c r="G283" s="15" t="n">
        <v>0</v>
      </c>
      <c r="H283" s="12" t="n">
        <v>3</v>
      </c>
      <c r="I283" s="12" t="n">
        <v>0</v>
      </c>
      <c r="J283" s="12" t="n">
        <v>0</v>
      </c>
      <c r="K283" s="15" t="n">
        <v>-0.0118879535283696</v>
      </c>
      <c r="L283" s="16" t="n">
        <f aca="true">IF(OR(Returns!$C283=0,COUNT(OFFSET(Returns!BM283,0,0,1,Inputs!$C$6))&lt;Inputs!$C$6),"n/a",EXP(SUMPRODUCT(LN(1+OFFSET(Returns!D283,0,0,1,Inputs!$C$6))))-IF(Inputs!$C$7=1,EXP(SUMPRODUCT(LN(1+OFFSET(Returns!BM283,0,0,1,Inputs!$C$6)))),EXP(SUMPRODUCT(LN(1+OFFSET(Returns!DV283,0,0,1,Inputs!$C$6))))))</f>
        <v>0.244396867787601</v>
      </c>
      <c r="M283" s="17" t="n">
        <f aca="false">IF(AND(ISNUMBER(L283),E283&gt;=Inputs!$C$8,OR(Inputs!$C$9="All",F283=Inputs!$C$9),VALUE(LEFT(C283,4))&gt;=Inputs!$C$10,VALUE(LEFT(C283,4))&lt;=Inputs!$C$11),1,0)</f>
        <v>1</v>
      </c>
      <c r="N283" s="16" t="n">
        <f aca="false">IF(M283=1,L283,"")</f>
        <v>0.244396867787601</v>
      </c>
      <c r="O283" s="15" t="n">
        <v>0.008464842030006</v>
      </c>
      <c r="P283" s="15" t="n">
        <v>-0.0429647510865796</v>
      </c>
      <c r="Q283" s="18" t="n">
        <f aca="false">IF(AND(M283=1,F283="Cash"),L283,"")</f>
        <v>0.244396867787601</v>
      </c>
      <c r="R283" s="18" t="str">
        <f aca="false">IF(AND(M283=1,F283="Mixed"),L283,"")</f>
        <v/>
      </c>
      <c r="S283" s="18" t="str">
        <f aca="false">IF(AND(M283=1,F283="Stock-heavy"),L283,"")</f>
        <v/>
      </c>
    </row>
    <row r="284" customFormat="false" ht="15" hidden="false" customHeight="false" outlineLevel="0" collapsed="false">
      <c r="B284" s="12" t="s">
        <v>393</v>
      </c>
      <c r="C284" s="12" t="s">
        <v>391</v>
      </c>
      <c r="D284" s="14" t="n">
        <v>256.1</v>
      </c>
      <c r="E284" s="15" t="n">
        <v>0.1357</v>
      </c>
      <c r="F284" s="12" t="s">
        <v>70</v>
      </c>
      <c r="G284" s="15" t="n">
        <v>0</v>
      </c>
      <c r="H284" s="12" t="n">
        <v>3</v>
      </c>
      <c r="I284" s="12" t="n">
        <v>0</v>
      </c>
      <c r="J284" s="12" t="n">
        <v>1</v>
      </c>
      <c r="K284" s="15" t="n">
        <v>0.326217110568973</v>
      </c>
      <c r="L284" s="16" t="n">
        <f aca="true">IF(OR(Returns!$C284=0,COUNT(OFFSET(Returns!BM284,0,0,1,Inputs!$C$6))&lt;Inputs!$C$6),"n/a",EXP(SUMPRODUCT(LN(1+OFFSET(Returns!D284,0,0,1,Inputs!$C$6))))-IF(Inputs!$C$7=1,EXP(SUMPRODUCT(LN(1+OFFSET(Returns!BM284,0,0,1,Inputs!$C$6)))),EXP(SUMPRODUCT(LN(1+OFFSET(Returns!DV284,0,0,1,Inputs!$C$6))))))</f>
        <v>-0.0847049864990002</v>
      </c>
      <c r="M284" s="17" t="n">
        <f aca="false">IF(AND(ISNUMBER(L284),E284&gt;=Inputs!$C$8,OR(Inputs!$C$9="All",F284=Inputs!$C$9),VALUE(LEFT(C284,4))&gt;=Inputs!$C$10,VALUE(LEFT(C284,4))&lt;=Inputs!$C$11),1,0)</f>
        <v>1</v>
      </c>
      <c r="N284" s="16" t="n">
        <f aca="false">IF(M284=1,L284,"")</f>
        <v>-0.0847049864990002</v>
      </c>
      <c r="O284" s="15" t="n">
        <v>0.0686120843383877</v>
      </c>
      <c r="P284" s="15" t="n">
        <v>0.0570237030340493</v>
      </c>
      <c r="Q284" s="18" t="n">
        <f aca="false">IF(AND(M284=1,F284="Cash"),L284,"")</f>
        <v>-0.0847049864990002</v>
      </c>
      <c r="R284" s="18" t="str">
        <f aca="false">IF(AND(M284=1,F284="Mixed"),L284,"")</f>
        <v/>
      </c>
      <c r="S284" s="18" t="str">
        <f aca="false">IF(AND(M284=1,F284="Stock-heavy"),L284,"")</f>
        <v/>
      </c>
    </row>
    <row r="285" customFormat="false" ht="15" hidden="false" customHeight="false" outlineLevel="0" collapsed="false">
      <c r="B285" s="12" t="s">
        <v>394</v>
      </c>
      <c r="C285" s="12" t="s">
        <v>391</v>
      </c>
      <c r="D285" s="14" t="n">
        <v>934.2</v>
      </c>
      <c r="E285" s="15" t="n">
        <v>0.692</v>
      </c>
      <c r="F285" s="12" t="s">
        <v>70</v>
      </c>
      <c r="G285" s="15" t="n">
        <v>0</v>
      </c>
      <c r="H285" s="12" t="n">
        <v>2</v>
      </c>
      <c r="I285" s="12" t="n">
        <v>0</v>
      </c>
      <c r="J285" s="12" t="n">
        <v>0</v>
      </c>
      <c r="K285" s="15" t="n">
        <v>-0.345414183276968</v>
      </c>
      <c r="L285" s="16" t="n">
        <f aca="true">IF(OR(Returns!$C285=0,COUNT(OFFSET(Returns!BM285,0,0,1,Inputs!$C$6))&lt;Inputs!$C$6),"n/a",EXP(SUMPRODUCT(LN(1+OFFSET(Returns!D285,0,0,1,Inputs!$C$6))))-IF(Inputs!$C$7=1,EXP(SUMPRODUCT(LN(1+OFFSET(Returns!BM285,0,0,1,Inputs!$C$6)))),EXP(SUMPRODUCT(LN(1+OFFSET(Returns!DV285,0,0,1,Inputs!$C$6))))))</f>
        <v>-1.29790076807053</v>
      </c>
      <c r="M285" s="17" t="n">
        <f aca="false">IF(AND(ISNUMBER(L285),E285&gt;=Inputs!$C$8,OR(Inputs!$C$9="All",F285=Inputs!$C$9),VALUE(LEFT(C285,4))&gt;=Inputs!$C$10,VALUE(LEFT(C285,4))&lt;=Inputs!$C$11),1,0)</f>
        <v>1</v>
      </c>
      <c r="N285" s="16" t="n">
        <f aca="false">IF(M285=1,L285,"")</f>
        <v>-1.29790076807053</v>
      </c>
      <c r="O285" s="15" t="n">
        <v>0.433329147801273</v>
      </c>
      <c r="P285" s="15" t="n">
        <v>0.277558944560631</v>
      </c>
      <c r="Q285" s="18" t="n">
        <f aca="false">IF(AND(M285=1,F285="Cash"),L285,"")</f>
        <v>-1.29790076807053</v>
      </c>
      <c r="R285" s="18" t="str">
        <f aca="false">IF(AND(M285=1,F285="Mixed"),L285,"")</f>
        <v/>
      </c>
      <c r="S285" s="18" t="str">
        <f aca="false">IF(AND(M285=1,F285="Stock-heavy"),L285,"")</f>
        <v/>
      </c>
    </row>
    <row r="286" customFormat="false" ht="15" hidden="false" customHeight="false" outlineLevel="0" collapsed="false">
      <c r="B286" s="12" t="s">
        <v>395</v>
      </c>
      <c r="C286" s="12" t="s">
        <v>391</v>
      </c>
      <c r="D286" s="14" t="n">
        <v>220.2</v>
      </c>
      <c r="E286" s="15" t="n">
        <v>0.1189</v>
      </c>
      <c r="F286" s="12" t="s">
        <v>70</v>
      </c>
      <c r="G286" s="15" t="n">
        <v>0</v>
      </c>
      <c r="H286" s="12" t="n">
        <v>4</v>
      </c>
      <c r="I286" s="12" t="n">
        <v>0</v>
      </c>
      <c r="J286" s="12" t="n">
        <v>0</v>
      </c>
      <c r="K286" s="15" t="n">
        <v>-0.614504880266393</v>
      </c>
      <c r="L286" s="16" t="n">
        <f aca="true">IF(OR(Returns!$C286=0,COUNT(OFFSET(Returns!BM286,0,0,1,Inputs!$C$6))&lt;Inputs!$C$6),"n/a",EXP(SUMPRODUCT(LN(1+OFFSET(Returns!D286,0,0,1,Inputs!$C$6))))-IF(Inputs!$C$7=1,EXP(SUMPRODUCT(LN(1+OFFSET(Returns!BM286,0,0,1,Inputs!$C$6)))),EXP(SUMPRODUCT(LN(1+OFFSET(Returns!DV286,0,0,1,Inputs!$C$6))))))</f>
        <v>-0.866615608288009</v>
      </c>
      <c r="M286" s="17" t="n">
        <f aca="false">IF(AND(ISNUMBER(L286),E286&gt;=Inputs!$C$8,OR(Inputs!$C$9="All",F286=Inputs!$C$9),VALUE(LEFT(C286,4))&gt;=Inputs!$C$10,VALUE(LEFT(C286,4))&lt;=Inputs!$C$11),1,0)</f>
        <v>1</v>
      </c>
      <c r="N286" s="16" t="n">
        <f aca="false">IF(M286=1,L286,"")</f>
        <v>-0.866615608288009</v>
      </c>
      <c r="O286" s="15" t="n">
        <v>0.232804964632781</v>
      </c>
      <c r="P286" s="15" t="n">
        <v>-0.0510726600940857</v>
      </c>
      <c r="Q286" s="18" t="n">
        <f aca="false">IF(AND(M286=1,F286="Cash"),L286,"")</f>
        <v>-0.866615608288009</v>
      </c>
      <c r="R286" s="18" t="str">
        <f aca="false">IF(AND(M286=1,F286="Mixed"),L286,"")</f>
        <v/>
      </c>
      <c r="S286" s="18" t="str">
        <f aca="false">IF(AND(M286=1,F286="Stock-heavy"),L286,"")</f>
        <v/>
      </c>
    </row>
    <row r="287" customFormat="false" ht="15" hidden="false" customHeight="false" outlineLevel="0" collapsed="false">
      <c r="B287" s="12" t="s">
        <v>396</v>
      </c>
      <c r="C287" s="12" t="s">
        <v>391</v>
      </c>
      <c r="D287" s="14" t="n">
        <v>125.2</v>
      </c>
      <c r="E287" s="15" t="n">
        <v>0.1661</v>
      </c>
      <c r="F287" s="12" t="s">
        <v>70</v>
      </c>
      <c r="G287" s="15" t="n">
        <v>0</v>
      </c>
      <c r="H287" s="12" t="n">
        <v>5</v>
      </c>
      <c r="I287" s="12" t="n">
        <v>0</v>
      </c>
      <c r="J287" s="12" t="n">
        <v>0</v>
      </c>
      <c r="K287" s="15" t="n">
        <v>-0.0244589779127334</v>
      </c>
      <c r="L287" s="16" t="n">
        <f aca="true">IF(OR(Returns!$C287=0,COUNT(OFFSET(Returns!BM287,0,0,1,Inputs!$C$6))&lt;Inputs!$C$6),"n/a",EXP(SUMPRODUCT(LN(1+OFFSET(Returns!D287,0,0,1,Inputs!$C$6))))-IF(Inputs!$C$7=1,EXP(SUMPRODUCT(LN(1+OFFSET(Returns!BM287,0,0,1,Inputs!$C$6)))),EXP(SUMPRODUCT(LN(1+OFFSET(Returns!DV287,0,0,1,Inputs!$C$6))))))</f>
        <v>1.17706847856451</v>
      </c>
      <c r="M287" s="17" t="n">
        <f aca="false">IF(AND(ISNUMBER(L287),E287&gt;=Inputs!$C$8,OR(Inputs!$C$9="All",F287=Inputs!$C$9),VALUE(LEFT(C287,4))&gt;=Inputs!$C$10,VALUE(LEFT(C287,4))&lt;=Inputs!$C$11),1,0)</f>
        <v>1</v>
      </c>
      <c r="N287" s="16" t="n">
        <f aca="false">IF(M287=1,L287,"")</f>
        <v>1.17706847856451</v>
      </c>
      <c r="O287" s="15" t="n">
        <v>-0.0196874418943688</v>
      </c>
      <c r="P287" s="15" t="n">
        <v>-0.0378915850526822</v>
      </c>
      <c r="Q287" s="18" t="n">
        <f aca="false">IF(AND(M287=1,F287="Cash"),L287,"")</f>
        <v>1.17706847856451</v>
      </c>
      <c r="R287" s="18" t="str">
        <f aca="false">IF(AND(M287=1,F287="Mixed"),L287,"")</f>
        <v/>
      </c>
      <c r="S287" s="18" t="str">
        <f aca="false">IF(AND(M287=1,F287="Stock-heavy"),L287,"")</f>
        <v/>
      </c>
    </row>
    <row r="288" customFormat="false" ht="15" hidden="false" customHeight="false" outlineLevel="0" collapsed="false">
      <c r="B288" s="12" t="s">
        <v>397</v>
      </c>
      <c r="C288" s="12" t="s">
        <v>391</v>
      </c>
      <c r="D288" s="14" t="n">
        <v>175.4</v>
      </c>
      <c r="E288" s="15" t="n">
        <v>0.3648</v>
      </c>
      <c r="F288" s="12" t="s">
        <v>85</v>
      </c>
      <c r="G288" s="15" t="n">
        <v>0.584269022513537</v>
      </c>
      <c r="H288" s="12" t="n">
        <v>1</v>
      </c>
      <c r="I288" s="12" t="n">
        <v>0</v>
      </c>
      <c r="J288" s="12" t="n">
        <v>1</v>
      </c>
      <c r="K288" s="15" t="n">
        <v>0.90484247726191</v>
      </c>
      <c r="L288" s="16" t="n">
        <f aca="true">IF(OR(Returns!$C288=0,COUNT(OFFSET(Returns!BM288,0,0,1,Inputs!$C$6))&lt;Inputs!$C$6),"n/a",EXP(SUMPRODUCT(LN(1+OFFSET(Returns!D288,0,0,1,Inputs!$C$6))))-IF(Inputs!$C$7=1,EXP(SUMPRODUCT(LN(1+OFFSET(Returns!BM288,0,0,1,Inputs!$C$6)))),EXP(SUMPRODUCT(LN(1+OFFSET(Returns!DV288,0,0,1,Inputs!$C$6))))))</f>
        <v>0.480388943207002</v>
      </c>
      <c r="M288" s="17" t="n">
        <f aca="false">IF(AND(ISNUMBER(L288),E288&gt;=Inputs!$C$8,OR(Inputs!$C$9="All",F288=Inputs!$C$9),VALUE(LEFT(C288,4))&gt;=Inputs!$C$10,VALUE(LEFT(C288,4))&lt;=Inputs!$C$11),1,0)</f>
        <v>1</v>
      </c>
      <c r="N288" s="16" t="n">
        <f aca="false">IF(M288=1,L288,"")</f>
        <v>0.480388943207002</v>
      </c>
      <c r="O288" s="15" t="n">
        <v>-0.0129108277605786</v>
      </c>
      <c r="P288" s="15" t="n">
        <v>-0.0321438997067159</v>
      </c>
      <c r="Q288" s="18" t="str">
        <f aca="false">IF(AND(M288=1,F288="Cash"),L288,"")</f>
        <v/>
      </c>
      <c r="R288" s="18" t="str">
        <f aca="false">IF(AND(M288=1,F288="Mixed"),L288,"")</f>
        <v/>
      </c>
      <c r="S288" s="18" t="n">
        <f aca="false">IF(AND(M288=1,F288="Stock-heavy"),L288,"")</f>
        <v>0.480388943207002</v>
      </c>
    </row>
    <row r="289" customFormat="false" ht="15" hidden="false" customHeight="false" outlineLevel="0" collapsed="false">
      <c r="B289" s="12" t="s">
        <v>398</v>
      </c>
      <c r="C289" s="12" t="s">
        <v>391</v>
      </c>
      <c r="D289" s="14" t="n">
        <v>602.9</v>
      </c>
      <c r="E289" s="15" t="n">
        <v>1.3393</v>
      </c>
      <c r="F289" s="12" t="s">
        <v>85</v>
      </c>
      <c r="G289" s="15" t="n">
        <v>0.752046444121916</v>
      </c>
      <c r="H289" s="12" t="n">
        <v>3</v>
      </c>
      <c r="I289" s="12" t="n">
        <v>0</v>
      </c>
      <c r="J289" s="12" t="n">
        <v>1</v>
      </c>
      <c r="K289" s="15" t="n">
        <v>0.0707362023506832</v>
      </c>
      <c r="L289" s="16" t="n">
        <f aca="true">IF(OR(Returns!$C289=0,COUNT(OFFSET(Returns!BM289,0,0,1,Inputs!$C$6))&lt;Inputs!$C$6),"n/a",EXP(SUMPRODUCT(LN(1+OFFSET(Returns!D289,0,0,1,Inputs!$C$6))))-IF(Inputs!$C$7=1,EXP(SUMPRODUCT(LN(1+OFFSET(Returns!BM289,0,0,1,Inputs!$C$6)))),EXP(SUMPRODUCT(LN(1+OFFSET(Returns!DV289,0,0,1,Inputs!$C$6))))))</f>
        <v>-0.390491411566689</v>
      </c>
      <c r="M289" s="17" t="n">
        <f aca="false">IF(AND(ISNUMBER(L289),E289&gt;=Inputs!$C$8,OR(Inputs!$C$9="All",F289=Inputs!$C$9),VALUE(LEFT(C289,4))&gt;=Inputs!$C$10,VALUE(LEFT(C289,4))&lt;=Inputs!$C$11),1,0)</f>
        <v>1</v>
      </c>
      <c r="N289" s="16" t="n">
        <f aca="false">IF(M289=1,L289,"")</f>
        <v>-0.390491411566689</v>
      </c>
      <c r="O289" s="15" t="n">
        <v>-0.0840050331195614</v>
      </c>
      <c r="P289" s="15" t="n">
        <v>-0.0742239451321253</v>
      </c>
      <c r="Q289" s="18" t="str">
        <f aca="false">IF(AND(M289=1,F289="Cash"),L289,"")</f>
        <v/>
      </c>
      <c r="R289" s="18" t="str">
        <f aca="false">IF(AND(M289=1,F289="Mixed"),L289,"")</f>
        <v/>
      </c>
      <c r="S289" s="18" t="n">
        <f aca="false">IF(AND(M289=1,F289="Stock-heavy"),L289,"")</f>
        <v>-0.390491411566689</v>
      </c>
    </row>
    <row r="290" customFormat="false" ht="15" hidden="false" customHeight="false" outlineLevel="0" collapsed="false">
      <c r="B290" s="12" t="s">
        <v>399</v>
      </c>
      <c r="C290" s="12" t="s">
        <v>400</v>
      </c>
      <c r="D290" s="14" t="n">
        <v>1700</v>
      </c>
      <c r="E290" s="15" t="n">
        <v>0.4079</v>
      </c>
      <c r="F290" s="12" t="s">
        <v>70</v>
      </c>
      <c r="G290" s="15" t="s">
        <v>73</v>
      </c>
      <c r="H290" s="12" t="n">
        <v>5</v>
      </c>
      <c r="I290" s="12" t="n">
        <v>0</v>
      </c>
      <c r="J290" s="12" t="n">
        <v>0</v>
      </c>
      <c r="K290" s="15" t="n">
        <v>-0.453108687924507</v>
      </c>
      <c r="L290" s="16" t="n">
        <f aca="true">IF(OR(Returns!$C290=0,COUNT(OFFSET(Returns!BM290,0,0,1,Inputs!$C$6))&lt;Inputs!$C$6),"n/a",EXP(SUMPRODUCT(LN(1+OFFSET(Returns!D290,0,0,1,Inputs!$C$6))))-IF(Inputs!$C$7=1,EXP(SUMPRODUCT(LN(1+OFFSET(Returns!BM290,0,0,1,Inputs!$C$6)))),EXP(SUMPRODUCT(LN(1+OFFSET(Returns!DV290,0,0,1,Inputs!$C$6))))))</f>
        <v>-1.260453829689</v>
      </c>
      <c r="M290" s="17" t="n">
        <f aca="false">IF(AND(ISNUMBER(L290),E290&gt;=Inputs!$C$8,OR(Inputs!$C$9="All",F290=Inputs!$C$9),VALUE(LEFT(C290,4))&gt;=Inputs!$C$10,VALUE(LEFT(C290,4))&lt;=Inputs!$C$11),1,0)</f>
        <v>1</v>
      </c>
      <c r="N290" s="16" t="n">
        <f aca="false">IF(M290=1,L290,"")</f>
        <v>-1.260453829689</v>
      </c>
      <c r="O290" s="15" t="s">
        <v>73</v>
      </c>
      <c r="P290" s="15" t="s">
        <v>73</v>
      </c>
      <c r="Q290" s="18" t="n">
        <f aca="false">IF(AND(M290=1,F290="Cash"),L290,"")</f>
        <v>-1.260453829689</v>
      </c>
      <c r="R290" s="18" t="str">
        <f aca="false">IF(AND(M290=1,F290="Mixed"),L290,"")</f>
        <v/>
      </c>
      <c r="S290" s="18" t="str">
        <f aca="false">IF(AND(M290=1,F290="Stock-heavy"),L290,"")</f>
        <v/>
      </c>
    </row>
    <row r="291" customFormat="false" ht="15" hidden="false" customHeight="false" outlineLevel="0" collapsed="false">
      <c r="B291" s="12" t="s">
        <v>401</v>
      </c>
      <c r="C291" s="12" t="s">
        <v>400</v>
      </c>
      <c r="D291" s="14" t="n">
        <v>173.1</v>
      </c>
      <c r="E291" s="15" t="n">
        <v>0.1764</v>
      </c>
      <c r="F291" s="12" t="s">
        <v>83</v>
      </c>
      <c r="G291" s="15" t="n">
        <v>0.0535652394925946</v>
      </c>
      <c r="H291" s="12" t="n">
        <v>2</v>
      </c>
      <c r="I291" s="12" t="n">
        <v>0</v>
      </c>
      <c r="J291" s="12" t="n">
        <v>0</v>
      </c>
      <c r="K291" s="15" t="n">
        <v>0.0154816843746817</v>
      </c>
      <c r="L291" s="16" t="n">
        <f aca="true">IF(OR(Returns!$C291=0,COUNT(OFFSET(Returns!BM291,0,0,1,Inputs!$C$6))&lt;Inputs!$C$6),"n/a",EXP(SUMPRODUCT(LN(1+OFFSET(Returns!D291,0,0,1,Inputs!$C$6))))-IF(Inputs!$C$7=1,EXP(SUMPRODUCT(LN(1+OFFSET(Returns!BM291,0,0,1,Inputs!$C$6)))),EXP(SUMPRODUCT(LN(1+OFFSET(Returns!DV291,0,0,1,Inputs!$C$6))))))</f>
        <v>0.125213925729979</v>
      </c>
      <c r="M291" s="17" t="n">
        <f aca="false">IF(AND(ISNUMBER(L291),E291&gt;=Inputs!$C$8,OR(Inputs!$C$9="All",F291=Inputs!$C$9),VALUE(LEFT(C291,4))&gt;=Inputs!$C$10,VALUE(LEFT(C291,4))&lt;=Inputs!$C$11),1,0)</f>
        <v>1</v>
      </c>
      <c r="N291" s="16" t="n">
        <f aca="false">IF(M291=1,L291,"")</f>
        <v>0.125213925729979</v>
      </c>
      <c r="O291" s="15" t="n">
        <v>0.0540766334317582</v>
      </c>
      <c r="P291" s="15" t="n">
        <v>0.0239697486273489</v>
      </c>
      <c r="Q291" s="18" t="str">
        <f aca="false">IF(AND(M291=1,F291="Cash"),L291,"")</f>
        <v/>
      </c>
      <c r="R291" s="18" t="n">
        <f aca="false">IF(AND(M291=1,F291="Mixed"),L291,"")</f>
        <v>0.125213925729979</v>
      </c>
      <c r="S291" s="18" t="str">
        <f aca="false">IF(AND(M291=1,F291="Stock-heavy"),L291,"")</f>
        <v/>
      </c>
    </row>
    <row r="292" customFormat="false" ht="15" hidden="false" customHeight="false" outlineLevel="0" collapsed="false">
      <c r="B292" s="12" t="s">
        <v>402</v>
      </c>
      <c r="C292" s="12" t="s">
        <v>400</v>
      </c>
      <c r="D292" s="14" t="n">
        <v>125.7</v>
      </c>
      <c r="E292" s="15" t="n">
        <v>0.3616</v>
      </c>
      <c r="F292" s="12" t="s">
        <v>83</v>
      </c>
      <c r="G292" s="15" t="n">
        <v>0.27510437790767</v>
      </c>
      <c r="H292" s="12" t="n">
        <v>3</v>
      </c>
      <c r="I292" s="12" t="n">
        <v>0</v>
      </c>
      <c r="J292" s="12" t="n">
        <v>1</v>
      </c>
      <c r="K292" s="15" t="n">
        <v>0.0560699115401423</v>
      </c>
      <c r="L292" s="16" t="n">
        <f aca="true">IF(OR(Returns!$C292=0,COUNT(OFFSET(Returns!BM292,0,0,1,Inputs!$C$6))&lt;Inputs!$C$6),"n/a",EXP(SUMPRODUCT(LN(1+OFFSET(Returns!D292,0,0,1,Inputs!$C$6))))-IF(Inputs!$C$7=1,EXP(SUMPRODUCT(LN(1+OFFSET(Returns!BM292,0,0,1,Inputs!$C$6)))),EXP(SUMPRODUCT(LN(1+OFFSET(Returns!DV292,0,0,1,Inputs!$C$6))))))</f>
        <v>1.25130744396566</v>
      </c>
      <c r="M292" s="17" t="n">
        <f aca="false">IF(AND(ISNUMBER(L292),E292&gt;=Inputs!$C$8,OR(Inputs!$C$9="All",F292=Inputs!$C$9),VALUE(LEFT(C292,4))&gt;=Inputs!$C$10,VALUE(LEFT(C292,4))&lt;=Inputs!$C$11),1,0)</f>
        <v>1</v>
      </c>
      <c r="N292" s="16" t="n">
        <f aca="false">IF(M292=1,L292,"")</f>
        <v>1.25130744396566</v>
      </c>
      <c r="O292" s="15" t="n">
        <v>0.00695809884114373</v>
      </c>
      <c r="P292" s="15" t="n">
        <v>0.0174041648312127</v>
      </c>
      <c r="Q292" s="18" t="str">
        <f aca="false">IF(AND(M292=1,F292="Cash"),L292,"")</f>
        <v/>
      </c>
      <c r="R292" s="18" t="n">
        <f aca="false">IF(AND(M292=1,F292="Mixed"),L292,"")</f>
        <v>1.25130744396566</v>
      </c>
      <c r="S292" s="18" t="str">
        <f aca="false">IF(AND(M292=1,F292="Stock-heavy"),L292,"")</f>
        <v/>
      </c>
    </row>
    <row r="293" customFormat="false" ht="15" hidden="false" customHeight="false" outlineLevel="0" collapsed="false">
      <c r="B293" s="12" t="s">
        <v>403</v>
      </c>
      <c r="C293" s="12" t="s">
        <v>400</v>
      </c>
      <c r="D293" s="14" t="n">
        <v>136.7</v>
      </c>
      <c r="E293" s="15" t="n">
        <v>0.112</v>
      </c>
      <c r="F293" s="12" t="s">
        <v>70</v>
      </c>
      <c r="G293" s="15" t="s">
        <v>73</v>
      </c>
      <c r="H293" s="12" t="n">
        <v>3</v>
      </c>
      <c r="I293" s="12" t="n">
        <v>0</v>
      </c>
      <c r="J293" s="12" t="n">
        <v>0</v>
      </c>
      <c r="K293" s="15" t="n">
        <v>0.0098116421882456</v>
      </c>
      <c r="L293" s="16" t="n">
        <f aca="true">IF(OR(Returns!$C293=0,COUNT(OFFSET(Returns!BM293,0,0,1,Inputs!$C$6))&lt;Inputs!$C$6),"n/a",EXP(SUMPRODUCT(LN(1+OFFSET(Returns!D293,0,0,1,Inputs!$C$6))))-IF(Inputs!$C$7=1,EXP(SUMPRODUCT(LN(1+OFFSET(Returns!BM293,0,0,1,Inputs!$C$6)))),EXP(SUMPRODUCT(LN(1+OFFSET(Returns!DV293,0,0,1,Inputs!$C$6))))))</f>
        <v>0.505633913946354</v>
      </c>
      <c r="M293" s="17" t="n">
        <f aca="false">IF(AND(ISNUMBER(L293),E293&gt;=Inputs!$C$8,OR(Inputs!$C$9="All",F293=Inputs!$C$9),VALUE(LEFT(C293,4))&gt;=Inputs!$C$10,VALUE(LEFT(C293,4))&lt;=Inputs!$C$11),1,0)</f>
        <v>1</v>
      </c>
      <c r="N293" s="16" t="n">
        <f aca="false">IF(M293=1,L293,"")</f>
        <v>0.505633913946354</v>
      </c>
      <c r="O293" s="15" t="n">
        <v>0.0235168734893327</v>
      </c>
      <c r="P293" s="15" t="n">
        <v>0.0423863219889224</v>
      </c>
      <c r="Q293" s="18" t="n">
        <f aca="false">IF(AND(M293=1,F293="Cash"),L293,"")</f>
        <v>0.505633913946354</v>
      </c>
      <c r="R293" s="18" t="str">
        <f aca="false">IF(AND(M293=1,F293="Mixed"),L293,"")</f>
        <v/>
      </c>
      <c r="S293" s="18" t="str">
        <f aca="false">IF(AND(M293=1,F293="Stock-heavy"),L293,"")</f>
        <v/>
      </c>
    </row>
    <row r="294" customFormat="false" ht="15" hidden="false" customHeight="false" outlineLevel="0" collapsed="false">
      <c r="B294" s="12" t="s">
        <v>106</v>
      </c>
      <c r="C294" s="12" t="s">
        <v>400</v>
      </c>
      <c r="D294" s="14" t="n">
        <v>312.2</v>
      </c>
      <c r="E294" s="15" t="n">
        <v>0.2835</v>
      </c>
      <c r="F294" s="12" t="s">
        <v>70</v>
      </c>
      <c r="G294" s="15" t="n">
        <v>0</v>
      </c>
      <c r="H294" s="12" t="n">
        <v>3</v>
      </c>
      <c r="I294" s="12" t="n">
        <v>0</v>
      </c>
      <c r="J294" s="12" t="n">
        <v>0</v>
      </c>
      <c r="K294" s="15" t="n">
        <v>-0.0315423471871733</v>
      </c>
      <c r="L294" s="16" t="n">
        <f aca="true">IF(OR(Returns!$C294=0,COUNT(OFFSET(Returns!BM294,0,0,1,Inputs!$C$6))&lt;Inputs!$C$6),"n/a",EXP(SUMPRODUCT(LN(1+OFFSET(Returns!D294,0,0,1,Inputs!$C$6))))-IF(Inputs!$C$7=1,EXP(SUMPRODUCT(LN(1+OFFSET(Returns!BM294,0,0,1,Inputs!$C$6)))),EXP(SUMPRODUCT(LN(1+OFFSET(Returns!DV294,0,0,1,Inputs!$C$6))))))</f>
        <v>0.90604896682366</v>
      </c>
      <c r="M294" s="17" t="n">
        <f aca="false">IF(AND(ISNUMBER(L294),E294&gt;=Inputs!$C$8,OR(Inputs!$C$9="All",F294=Inputs!$C$9),VALUE(LEFT(C294,4))&gt;=Inputs!$C$10,VALUE(LEFT(C294,4))&lt;=Inputs!$C$11),1,0)</f>
        <v>1</v>
      </c>
      <c r="N294" s="16" t="n">
        <f aca="false">IF(M294=1,L294,"")</f>
        <v>0.90604896682366</v>
      </c>
      <c r="O294" s="15" t="n">
        <v>0.04328210419005</v>
      </c>
      <c r="P294" s="15" t="n">
        <v>-0.00124271317978171</v>
      </c>
      <c r="Q294" s="18" t="n">
        <f aca="false">IF(AND(M294=1,F294="Cash"),L294,"")</f>
        <v>0.90604896682366</v>
      </c>
      <c r="R294" s="18" t="str">
        <f aca="false">IF(AND(M294=1,F294="Mixed"),L294,"")</f>
        <v/>
      </c>
      <c r="S294" s="18" t="str">
        <f aca="false">IF(AND(M294=1,F294="Stock-heavy"),L294,"")</f>
        <v/>
      </c>
    </row>
    <row r="295" customFormat="false" ht="15" hidden="false" customHeight="false" outlineLevel="0" collapsed="false">
      <c r="B295" s="12" t="s">
        <v>404</v>
      </c>
      <c r="C295" s="12" t="s">
        <v>400</v>
      </c>
      <c r="D295" s="14" t="n">
        <v>114.1</v>
      </c>
      <c r="E295" s="15" t="n">
        <v>0.2202</v>
      </c>
      <c r="F295" s="12" t="s">
        <v>70</v>
      </c>
      <c r="G295" s="15" t="n">
        <v>0</v>
      </c>
      <c r="H295" s="12" t="n">
        <v>2</v>
      </c>
      <c r="I295" s="12" t="n">
        <v>0</v>
      </c>
      <c r="J295" s="12" t="n">
        <v>0</v>
      </c>
      <c r="K295" s="15" t="n">
        <v>0.167606695973575</v>
      </c>
      <c r="L295" s="16" t="n">
        <f aca="true">IF(OR(Returns!$C295=0,COUNT(OFFSET(Returns!BM295,0,0,1,Inputs!$C$6))&lt;Inputs!$C$6),"n/a",EXP(SUMPRODUCT(LN(1+OFFSET(Returns!D295,0,0,1,Inputs!$C$6))))-IF(Inputs!$C$7=1,EXP(SUMPRODUCT(LN(1+OFFSET(Returns!BM295,0,0,1,Inputs!$C$6)))),EXP(SUMPRODUCT(LN(1+OFFSET(Returns!DV295,0,0,1,Inputs!$C$6))))))</f>
        <v>-1.10575549234413</v>
      </c>
      <c r="M295" s="17" t="n">
        <f aca="false">IF(AND(ISNUMBER(L295),E295&gt;=Inputs!$C$8,OR(Inputs!$C$9="All",F295=Inputs!$C$9),VALUE(LEFT(C295,4))&gt;=Inputs!$C$10,VALUE(LEFT(C295,4))&lt;=Inputs!$C$11),1,0)</f>
        <v>1</v>
      </c>
      <c r="N295" s="16" t="n">
        <f aca="false">IF(M295=1,L295,"")</f>
        <v>-1.10575549234413</v>
      </c>
      <c r="O295" s="15" t="n">
        <v>0.147394692357798</v>
      </c>
      <c r="P295" s="15" t="n">
        <v>0.0469739848772666</v>
      </c>
      <c r="Q295" s="18" t="n">
        <f aca="false">IF(AND(M295=1,F295="Cash"),L295,"")</f>
        <v>-1.10575549234413</v>
      </c>
      <c r="R295" s="18" t="str">
        <f aca="false">IF(AND(M295=1,F295="Mixed"),L295,"")</f>
        <v/>
      </c>
      <c r="S295" s="18" t="str">
        <f aca="false">IF(AND(M295=1,F295="Stock-heavy"),L295,"")</f>
        <v/>
      </c>
    </row>
    <row r="296" customFormat="false" ht="15" hidden="false" customHeight="false" outlineLevel="0" collapsed="false">
      <c r="B296" s="12" t="s">
        <v>405</v>
      </c>
      <c r="C296" s="12" t="s">
        <v>400</v>
      </c>
      <c r="D296" s="14" t="n">
        <v>216.5</v>
      </c>
      <c r="E296" s="15" t="n">
        <v>0.1462</v>
      </c>
      <c r="F296" s="12" t="s">
        <v>70</v>
      </c>
      <c r="G296" s="15" t="n">
        <v>0</v>
      </c>
      <c r="H296" s="12" t="n">
        <v>1</v>
      </c>
      <c r="I296" s="12" t="n">
        <v>0</v>
      </c>
      <c r="J296" s="12" t="n">
        <v>0</v>
      </c>
      <c r="K296" s="15" t="n">
        <v>0.6225711270362</v>
      </c>
      <c r="L296" s="16" t="n">
        <f aca="true">IF(OR(Returns!$C296=0,COUNT(OFFSET(Returns!BM296,0,0,1,Inputs!$C$6))&lt;Inputs!$C$6),"n/a",EXP(SUMPRODUCT(LN(1+OFFSET(Returns!D296,0,0,1,Inputs!$C$6))))-IF(Inputs!$C$7=1,EXP(SUMPRODUCT(LN(1+OFFSET(Returns!BM296,0,0,1,Inputs!$C$6)))),EXP(SUMPRODUCT(LN(1+OFFSET(Returns!DV296,0,0,1,Inputs!$C$6))))))</f>
        <v>0.540518653518507</v>
      </c>
      <c r="M296" s="17" t="n">
        <f aca="false">IF(AND(ISNUMBER(L296),E296&gt;=Inputs!$C$8,OR(Inputs!$C$9="All",F296=Inputs!$C$9),VALUE(LEFT(C296,4))&gt;=Inputs!$C$10,VALUE(LEFT(C296,4))&lt;=Inputs!$C$11),1,0)</f>
        <v>1</v>
      </c>
      <c r="N296" s="16" t="n">
        <f aca="false">IF(M296=1,L296,"")</f>
        <v>0.540518653518507</v>
      </c>
      <c r="O296" s="15" t="n">
        <v>0.142339039036531</v>
      </c>
      <c r="P296" s="15" t="n">
        <v>0.12826898136414</v>
      </c>
      <c r="Q296" s="18" t="n">
        <f aca="false">IF(AND(M296=1,F296="Cash"),L296,"")</f>
        <v>0.540518653518507</v>
      </c>
      <c r="R296" s="18" t="str">
        <f aca="false">IF(AND(M296=1,F296="Mixed"),L296,"")</f>
        <v/>
      </c>
      <c r="S296" s="18" t="str">
        <f aca="false">IF(AND(M296=1,F296="Stock-heavy"),L296,"")</f>
        <v/>
      </c>
    </row>
    <row r="297" customFormat="false" ht="15" hidden="false" customHeight="false" outlineLevel="0" collapsed="false">
      <c r="B297" s="12" t="s">
        <v>406</v>
      </c>
      <c r="C297" s="12" t="s">
        <v>400</v>
      </c>
      <c r="D297" s="14" t="n">
        <v>252.4</v>
      </c>
      <c r="E297" s="15" t="n">
        <v>0.4489</v>
      </c>
      <c r="F297" s="12" t="s">
        <v>83</v>
      </c>
      <c r="G297" s="15" t="n">
        <v>0.355776620948125</v>
      </c>
      <c r="H297" s="12" t="n">
        <v>1</v>
      </c>
      <c r="I297" s="12" t="n">
        <v>0</v>
      </c>
      <c r="J297" s="12" t="n">
        <v>1</v>
      </c>
      <c r="K297" s="15" t="n">
        <v>-0.0997374439082935</v>
      </c>
      <c r="L297" s="16" t="n">
        <f aca="true">IF(OR(Returns!$C297=0,COUNT(OFFSET(Returns!BM297,0,0,1,Inputs!$C$6))&lt;Inputs!$C$6),"n/a",EXP(SUMPRODUCT(LN(1+OFFSET(Returns!D297,0,0,1,Inputs!$C$6))))-IF(Inputs!$C$7=1,EXP(SUMPRODUCT(LN(1+OFFSET(Returns!BM297,0,0,1,Inputs!$C$6)))),EXP(SUMPRODUCT(LN(1+OFFSET(Returns!DV297,0,0,1,Inputs!$C$6))))))</f>
        <v>-1.21186879985426</v>
      </c>
      <c r="M297" s="17" t="n">
        <f aca="false">IF(AND(ISNUMBER(L297),E297&gt;=Inputs!$C$8,OR(Inputs!$C$9="All",F297=Inputs!$C$9),VALUE(LEFT(C297,4))&gt;=Inputs!$C$10,VALUE(LEFT(C297,4))&lt;=Inputs!$C$11),1,0)</f>
        <v>1</v>
      </c>
      <c r="N297" s="16" t="n">
        <f aca="false">IF(M297=1,L297,"")</f>
        <v>-1.21186879985426</v>
      </c>
      <c r="O297" s="15" t="n">
        <v>0.238391437959933</v>
      </c>
      <c r="P297" s="15" t="n">
        <v>0.0319287231572117</v>
      </c>
      <c r="Q297" s="18" t="str">
        <f aca="false">IF(AND(M297=1,F297="Cash"),L297,"")</f>
        <v/>
      </c>
      <c r="R297" s="18" t="n">
        <f aca="false">IF(AND(M297=1,F297="Mixed"),L297,"")</f>
        <v>-1.21186879985426</v>
      </c>
      <c r="S297" s="18" t="str">
        <f aca="false">IF(AND(M297=1,F297="Stock-heavy"),L297,"")</f>
        <v/>
      </c>
    </row>
    <row r="298" customFormat="false" ht="15" hidden="false" customHeight="false" outlineLevel="0" collapsed="false">
      <c r="B298" s="12" t="s">
        <v>407</v>
      </c>
      <c r="C298" s="12" t="s">
        <v>400</v>
      </c>
      <c r="D298" s="14" t="n">
        <v>488.2</v>
      </c>
      <c r="E298" s="15" t="n">
        <v>0.8196</v>
      </c>
      <c r="F298" s="12" t="s">
        <v>70</v>
      </c>
      <c r="G298" s="15" t="n">
        <v>0</v>
      </c>
      <c r="H298" s="12" t="n">
        <v>5</v>
      </c>
      <c r="I298" s="12" t="n">
        <v>0</v>
      </c>
      <c r="J298" s="12" t="n">
        <v>0</v>
      </c>
      <c r="K298" s="15" t="n">
        <v>-0.322792392353579</v>
      </c>
      <c r="L298" s="16" t="n">
        <f aca="true">IF(OR(Returns!$C298=0,COUNT(OFFSET(Returns!BM298,0,0,1,Inputs!$C$6))&lt;Inputs!$C$6),"n/a",EXP(SUMPRODUCT(LN(1+OFFSET(Returns!D298,0,0,1,Inputs!$C$6))))-IF(Inputs!$C$7=1,EXP(SUMPRODUCT(LN(1+OFFSET(Returns!BM298,0,0,1,Inputs!$C$6)))),EXP(SUMPRODUCT(LN(1+OFFSET(Returns!DV298,0,0,1,Inputs!$C$6))))))</f>
        <v>-0.503871482343128</v>
      </c>
      <c r="M298" s="17" t="n">
        <f aca="false">IF(AND(ISNUMBER(L298),E298&gt;=Inputs!$C$8,OR(Inputs!$C$9="All",F298=Inputs!$C$9),VALUE(LEFT(C298,4))&gt;=Inputs!$C$10,VALUE(LEFT(C298,4))&lt;=Inputs!$C$11),1,0)</f>
        <v>1</v>
      </c>
      <c r="N298" s="16" t="n">
        <f aca="false">IF(M298=1,L298,"")</f>
        <v>-0.503871482343128</v>
      </c>
      <c r="O298" s="15" t="s">
        <v>73</v>
      </c>
      <c r="P298" s="15" t="s">
        <v>73</v>
      </c>
      <c r="Q298" s="18" t="n">
        <f aca="false">IF(AND(M298=1,F298="Cash"),L298,"")</f>
        <v>-0.503871482343128</v>
      </c>
      <c r="R298" s="18" t="str">
        <f aca="false">IF(AND(M298=1,F298="Mixed"),L298,"")</f>
        <v/>
      </c>
      <c r="S298" s="18" t="str">
        <f aca="false">IF(AND(M298=1,F298="Stock-heavy"),L298,"")</f>
        <v/>
      </c>
    </row>
    <row r="299" customFormat="false" ht="15" hidden="false" customHeight="false" outlineLevel="0" collapsed="false">
      <c r="B299" s="12" t="s">
        <v>408</v>
      </c>
      <c r="C299" s="12" t="s">
        <v>400</v>
      </c>
      <c r="D299" s="14" t="n">
        <v>1312.1</v>
      </c>
      <c r="E299" s="15" t="n">
        <v>2.588</v>
      </c>
      <c r="F299" s="12" t="s">
        <v>70</v>
      </c>
      <c r="G299" s="15" t="n">
        <v>0</v>
      </c>
      <c r="H299" s="12" t="n">
        <v>5</v>
      </c>
      <c r="I299" s="12" t="n">
        <v>0</v>
      </c>
      <c r="J299" s="12" t="n">
        <v>0</v>
      </c>
      <c r="K299" s="15" t="n">
        <v>-0.118526373891807</v>
      </c>
      <c r="L299" s="16" t="n">
        <f aca="true">IF(OR(Returns!$C299=0,COUNT(OFFSET(Returns!BM299,0,0,1,Inputs!$C$6))&lt;Inputs!$C$6),"n/a",EXP(SUMPRODUCT(LN(1+OFFSET(Returns!D299,0,0,1,Inputs!$C$6))))-IF(Inputs!$C$7=1,EXP(SUMPRODUCT(LN(1+OFFSET(Returns!BM299,0,0,1,Inputs!$C$6)))),EXP(SUMPRODUCT(LN(1+OFFSET(Returns!DV299,0,0,1,Inputs!$C$6))))))</f>
        <v>0.39144094684949</v>
      </c>
      <c r="M299" s="17" t="n">
        <f aca="false">IF(AND(ISNUMBER(L299),E299&gt;=Inputs!$C$8,OR(Inputs!$C$9="All",F299=Inputs!$C$9),VALUE(LEFT(C299,4))&gt;=Inputs!$C$10,VALUE(LEFT(C299,4))&lt;=Inputs!$C$11),1,0)</f>
        <v>1</v>
      </c>
      <c r="N299" s="16" t="n">
        <f aca="false">IF(M299=1,L299,"")</f>
        <v>0.39144094684949</v>
      </c>
      <c r="O299" s="15" t="n">
        <v>0.242117375829738</v>
      </c>
      <c r="P299" s="15" t="n">
        <v>0.367632937003537</v>
      </c>
      <c r="Q299" s="18" t="n">
        <f aca="false">IF(AND(M299=1,F299="Cash"),L299,"")</f>
        <v>0.39144094684949</v>
      </c>
      <c r="R299" s="18" t="str">
        <f aca="false">IF(AND(M299=1,F299="Mixed"),L299,"")</f>
        <v/>
      </c>
      <c r="S299" s="18" t="str">
        <f aca="false">IF(AND(M299=1,F299="Stock-heavy"),L299,"")</f>
        <v/>
      </c>
    </row>
    <row r="300" customFormat="false" ht="15" hidden="false" customHeight="false" outlineLevel="0" collapsed="false">
      <c r="B300" s="12" t="s">
        <v>409</v>
      </c>
      <c r="C300" s="12" t="s">
        <v>410</v>
      </c>
      <c r="D300" s="14" t="n">
        <v>280.5</v>
      </c>
      <c r="E300" s="15" t="n">
        <v>0.8892</v>
      </c>
      <c r="F300" s="12" t="s">
        <v>70</v>
      </c>
      <c r="G300" s="15" t="n">
        <v>0</v>
      </c>
      <c r="H300" s="12" t="n">
        <v>5</v>
      </c>
      <c r="I300" s="12" t="n">
        <v>0</v>
      </c>
      <c r="J300" s="12" t="n">
        <v>0</v>
      </c>
      <c r="K300" s="15" t="n">
        <v>-0.301936473145175</v>
      </c>
      <c r="L300" s="16" t="n">
        <f aca="true">IF(OR(Returns!$C300=0,COUNT(OFFSET(Returns!BM300,0,0,1,Inputs!$C$6))&lt;Inputs!$C$6),"n/a",EXP(SUMPRODUCT(LN(1+OFFSET(Returns!D300,0,0,1,Inputs!$C$6))))-IF(Inputs!$C$7=1,EXP(SUMPRODUCT(LN(1+OFFSET(Returns!BM300,0,0,1,Inputs!$C$6)))),EXP(SUMPRODUCT(LN(1+OFFSET(Returns!DV300,0,0,1,Inputs!$C$6))))))</f>
        <v>-0.29953445769045</v>
      </c>
      <c r="M300" s="17" t="n">
        <f aca="false">IF(AND(ISNUMBER(L300),E300&gt;=Inputs!$C$8,OR(Inputs!$C$9="All",F300=Inputs!$C$9),VALUE(LEFT(C300,4))&gt;=Inputs!$C$10,VALUE(LEFT(C300,4))&lt;=Inputs!$C$11),1,0)</f>
        <v>1</v>
      </c>
      <c r="N300" s="16" t="n">
        <f aca="false">IF(M300=1,L300,"")</f>
        <v>-0.29953445769045</v>
      </c>
      <c r="O300" s="15" t="n">
        <v>0.0428086516298758</v>
      </c>
      <c r="P300" s="15" t="n">
        <v>0.0148619077579231</v>
      </c>
      <c r="Q300" s="18" t="n">
        <f aca="false">IF(AND(M300=1,F300="Cash"),L300,"")</f>
        <v>-0.29953445769045</v>
      </c>
      <c r="R300" s="18" t="str">
        <f aca="false">IF(AND(M300=1,F300="Mixed"),L300,"")</f>
        <v/>
      </c>
      <c r="S300" s="18" t="str">
        <f aca="false">IF(AND(M300=1,F300="Stock-heavy"),L300,"")</f>
        <v/>
      </c>
    </row>
    <row r="301" customFormat="false" ht="15" hidden="false" customHeight="false" outlineLevel="0" collapsed="false">
      <c r="B301" s="12" t="s">
        <v>411</v>
      </c>
      <c r="C301" s="12" t="s">
        <v>410</v>
      </c>
      <c r="D301" s="14" t="n">
        <v>243.5</v>
      </c>
      <c r="E301" s="15" t="n">
        <v>0.2259</v>
      </c>
      <c r="F301" s="12" t="s">
        <v>70</v>
      </c>
      <c r="G301" s="15" t="n">
        <v>0</v>
      </c>
      <c r="H301" s="12" t="n">
        <v>4</v>
      </c>
      <c r="I301" s="12" t="n">
        <v>0</v>
      </c>
      <c r="J301" s="12" t="n">
        <v>0</v>
      </c>
      <c r="K301" s="15" t="n">
        <v>-0.178283224878481</v>
      </c>
      <c r="L301" s="16" t="n">
        <f aca="true">IF(OR(Returns!$C301=0,COUNT(OFFSET(Returns!BM301,0,0,1,Inputs!$C$6))&lt;Inputs!$C$6),"n/a",EXP(SUMPRODUCT(LN(1+OFFSET(Returns!D301,0,0,1,Inputs!$C$6))))-IF(Inputs!$C$7=1,EXP(SUMPRODUCT(LN(1+OFFSET(Returns!BM301,0,0,1,Inputs!$C$6)))),EXP(SUMPRODUCT(LN(1+OFFSET(Returns!DV301,0,0,1,Inputs!$C$6))))))</f>
        <v>0.258814501924462</v>
      </c>
      <c r="M301" s="17" t="n">
        <f aca="false">IF(AND(ISNUMBER(L301),E301&gt;=Inputs!$C$8,OR(Inputs!$C$9="All",F301=Inputs!$C$9),VALUE(LEFT(C301,4))&gt;=Inputs!$C$10,VALUE(LEFT(C301,4))&lt;=Inputs!$C$11),1,0)</f>
        <v>1</v>
      </c>
      <c r="N301" s="16" t="n">
        <f aca="false">IF(M301=1,L301,"")</f>
        <v>0.258814501924462</v>
      </c>
      <c r="O301" s="15" t="n">
        <v>0.0246480901469661</v>
      </c>
      <c r="P301" s="15" t="n">
        <v>0.0194119105395818</v>
      </c>
      <c r="Q301" s="18" t="n">
        <f aca="false">IF(AND(M301=1,F301="Cash"),L301,"")</f>
        <v>0.258814501924462</v>
      </c>
      <c r="R301" s="18" t="str">
        <f aca="false">IF(AND(M301=1,F301="Mixed"),L301,"")</f>
        <v/>
      </c>
      <c r="S301" s="18" t="str">
        <f aca="false">IF(AND(M301=1,F301="Stock-heavy"),L301,"")</f>
        <v/>
      </c>
    </row>
    <row r="302" customFormat="false" ht="15" hidden="false" customHeight="false" outlineLevel="0" collapsed="false">
      <c r="B302" s="12" t="s">
        <v>412</v>
      </c>
      <c r="C302" s="12" t="s">
        <v>410</v>
      </c>
      <c r="D302" s="14" t="n">
        <v>1164.3</v>
      </c>
      <c r="E302" s="15" t="n">
        <v>0.6447</v>
      </c>
      <c r="F302" s="12" t="s">
        <v>83</v>
      </c>
      <c r="G302" s="15" t="n">
        <v>0.24023018122477</v>
      </c>
      <c r="H302" s="12" t="n">
        <v>2</v>
      </c>
      <c r="I302" s="12" t="n">
        <v>0</v>
      </c>
      <c r="J302" s="12" t="n">
        <v>0</v>
      </c>
      <c r="K302" s="15" t="n">
        <v>-0.0399919713363984</v>
      </c>
      <c r="L302" s="16" t="n">
        <f aca="true">IF(OR(Returns!$C302=0,COUNT(OFFSET(Returns!BM302,0,0,1,Inputs!$C$6))&lt;Inputs!$C$6),"n/a",EXP(SUMPRODUCT(LN(1+OFFSET(Returns!D302,0,0,1,Inputs!$C$6))))-IF(Inputs!$C$7=1,EXP(SUMPRODUCT(LN(1+OFFSET(Returns!BM302,0,0,1,Inputs!$C$6)))),EXP(SUMPRODUCT(LN(1+OFFSET(Returns!DV302,0,0,1,Inputs!$C$6))))))</f>
        <v>-1.1231035768875</v>
      </c>
      <c r="M302" s="17" t="n">
        <f aca="false">IF(AND(ISNUMBER(L302),E302&gt;=Inputs!$C$8,OR(Inputs!$C$9="All",F302=Inputs!$C$9),VALUE(LEFT(C302,4))&gt;=Inputs!$C$10,VALUE(LEFT(C302,4))&lt;=Inputs!$C$11),1,0)</f>
        <v>1</v>
      </c>
      <c r="N302" s="16" t="n">
        <f aca="false">IF(M302=1,L302,"")</f>
        <v>-1.1231035768875</v>
      </c>
      <c r="O302" s="15" t="n">
        <v>-0.0165366752335458</v>
      </c>
      <c r="P302" s="15" t="n">
        <v>-0.0726350667080683</v>
      </c>
      <c r="Q302" s="18" t="str">
        <f aca="false">IF(AND(M302=1,F302="Cash"),L302,"")</f>
        <v/>
      </c>
      <c r="R302" s="18" t="n">
        <f aca="false">IF(AND(M302=1,F302="Mixed"),L302,"")</f>
        <v>-1.1231035768875</v>
      </c>
      <c r="S302" s="18" t="str">
        <f aca="false">IF(AND(M302=1,F302="Stock-heavy"),L302,"")</f>
        <v/>
      </c>
    </row>
    <row r="303" customFormat="false" ht="15" hidden="false" customHeight="false" outlineLevel="0" collapsed="false">
      <c r="B303" s="12" t="s">
        <v>156</v>
      </c>
      <c r="C303" s="12" t="s">
        <v>410</v>
      </c>
      <c r="D303" s="14" t="n">
        <v>1791.6</v>
      </c>
      <c r="E303" s="15" t="n">
        <v>0.1427</v>
      </c>
      <c r="F303" s="12" t="s">
        <v>70</v>
      </c>
      <c r="G303" s="15" t="n">
        <v>0</v>
      </c>
      <c r="H303" s="12" t="n">
        <v>1</v>
      </c>
      <c r="I303" s="12" t="n">
        <v>1</v>
      </c>
      <c r="J303" s="12" t="n">
        <v>0</v>
      </c>
      <c r="K303" s="15" t="n">
        <v>0.247073478383024</v>
      </c>
      <c r="L303" s="16" t="n">
        <f aca="true">IF(OR(Returns!$C303=0,COUNT(OFFSET(Returns!BM303,0,0,1,Inputs!$C$6))&lt;Inputs!$C$6),"n/a",EXP(SUMPRODUCT(LN(1+OFFSET(Returns!D303,0,0,1,Inputs!$C$6))))-IF(Inputs!$C$7=1,EXP(SUMPRODUCT(LN(1+OFFSET(Returns!BM303,0,0,1,Inputs!$C$6)))),EXP(SUMPRODUCT(LN(1+OFFSET(Returns!DV303,0,0,1,Inputs!$C$6))))))</f>
        <v>-0.617156231958316</v>
      </c>
      <c r="M303" s="17" t="n">
        <f aca="false">IF(AND(ISNUMBER(L303),E303&gt;=Inputs!$C$8,OR(Inputs!$C$9="All",F303=Inputs!$C$9),VALUE(LEFT(C303,4))&gt;=Inputs!$C$10,VALUE(LEFT(C303,4))&lt;=Inputs!$C$11),1,0)</f>
        <v>1</v>
      </c>
      <c r="N303" s="16" t="n">
        <f aca="false">IF(M303=1,L303,"")</f>
        <v>-0.617156231958316</v>
      </c>
      <c r="O303" s="15" t="n">
        <v>0.128697852253437</v>
      </c>
      <c r="P303" s="15" t="n">
        <v>0.0323850253248071</v>
      </c>
      <c r="Q303" s="18" t="n">
        <f aca="false">IF(AND(M303=1,F303="Cash"),L303,"")</f>
        <v>-0.617156231958316</v>
      </c>
      <c r="R303" s="18" t="str">
        <f aca="false">IF(AND(M303=1,F303="Mixed"),L303,"")</f>
        <v/>
      </c>
      <c r="S303" s="18" t="str">
        <f aca="false">IF(AND(M303=1,F303="Stock-heavy"),L303,"")</f>
        <v/>
      </c>
    </row>
    <row r="304" customFormat="false" ht="15" hidden="false" customHeight="false" outlineLevel="0" collapsed="false">
      <c r="B304" s="12" t="s">
        <v>413</v>
      </c>
      <c r="C304" s="12" t="s">
        <v>410</v>
      </c>
      <c r="D304" s="14" t="n">
        <v>102.6</v>
      </c>
      <c r="E304" s="15" t="n">
        <v>0.1111</v>
      </c>
      <c r="F304" s="12" t="s">
        <v>70</v>
      </c>
      <c r="G304" s="15" t="n">
        <v>0</v>
      </c>
      <c r="H304" s="12" t="n">
        <v>3</v>
      </c>
      <c r="I304" s="12" t="n">
        <v>0</v>
      </c>
      <c r="J304" s="12" t="n">
        <v>0</v>
      </c>
      <c r="K304" s="15" t="n">
        <v>0.0551390720991827</v>
      </c>
      <c r="L304" s="16" t="n">
        <f aca="true">IF(OR(Returns!$C304=0,COUNT(OFFSET(Returns!BM304,0,0,1,Inputs!$C$6))&lt;Inputs!$C$6),"n/a",EXP(SUMPRODUCT(LN(1+OFFSET(Returns!D304,0,0,1,Inputs!$C$6))))-IF(Inputs!$C$7=1,EXP(SUMPRODUCT(LN(1+OFFSET(Returns!BM304,0,0,1,Inputs!$C$6)))),EXP(SUMPRODUCT(LN(1+OFFSET(Returns!DV304,0,0,1,Inputs!$C$6))))))</f>
        <v>0.690850961877412</v>
      </c>
      <c r="M304" s="17" t="n">
        <f aca="false">IF(AND(ISNUMBER(L304),E304&gt;=Inputs!$C$8,OR(Inputs!$C$9="All",F304=Inputs!$C$9),VALUE(LEFT(C304,4))&gt;=Inputs!$C$10,VALUE(LEFT(C304,4))&lt;=Inputs!$C$11),1,0)</f>
        <v>1</v>
      </c>
      <c r="N304" s="16" t="n">
        <f aca="false">IF(M304=1,L304,"")</f>
        <v>0.690850961877412</v>
      </c>
      <c r="O304" s="15" t="n">
        <v>0.0610961469913186</v>
      </c>
      <c r="P304" s="15" t="n">
        <v>0.0398316804567085</v>
      </c>
      <c r="Q304" s="18" t="n">
        <f aca="false">IF(AND(M304=1,F304="Cash"),L304,"")</f>
        <v>0.690850961877412</v>
      </c>
      <c r="R304" s="18" t="str">
        <f aca="false">IF(AND(M304=1,F304="Mixed"),L304,"")</f>
        <v/>
      </c>
      <c r="S304" s="18" t="str">
        <f aca="false">IF(AND(M304=1,F304="Stock-heavy"),L304,"")</f>
        <v/>
      </c>
    </row>
    <row r="305" customFormat="false" ht="15" hidden="false" customHeight="false" outlineLevel="0" collapsed="false">
      <c r="B305" s="12" t="s">
        <v>414</v>
      </c>
      <c r="C305" s="12" t="s">
        <v>410</v>
      </c>
      <c r="D305" s="14" t="n">
        <v>4586</v>
      </c>
      <c r="E305" s="15" t="n">
        <v>0.1801</v>
      </c>
      <c r="F305" s="12" t="s">
        <v>70</v>
      </c>
      <c r="G305" s="15" t="n">
        <v>0</v>
      </c>
      <c r="H305" s="12" t="n">
        <v>2</v>
      </c>
      <c r="I305" s="12" t="n">
        <v>0</v>
      </c>
      <c r="J305" s="12" t="n">
        <v>0</v>
      </c>
      <c r="K305" s="15" t="n">
        <v>0.677165698498486</v>
      </c>
      <c r="L305" s="16" t="n">
        <f aca="true">IF(OR(Returns!$C305=0,COUNT(OFFSET(Returns!BM305,0,0,1,Inputs!$C$6))&lt;Inputs!$C$6),"n/a",EXP(SUMPRODUCT(LN(1+OFFSET(Returns!D305,0,0,1,Inputs!$C$6))))-IF(Inputs!$C$7=1,EXP(SUMPRODUCT(LN(1+OFFSET(Returns!BM305,0,0,1,Inputs!$C$6)))),EXP(SUMPRODUCT(LN(1+OFFSET(Returns!DV305,0,0,1,Inputs!$C$6))))))</f>
        <v>-0.138581887796354</v>
      </c>
      <c r="M305" s="17" t="n">
        <f aca="false">IF(AND(ISNUMBER(L305),E305&gt;=Inputs!$C$8,OR(Inputs!$C$9="All",F305=Inputs!$C$9),VALUE(LEFT(C305,4))&gt;=Inputs!$C$10,VALUE(LEFT(C305,4))&lt;=Inputs!$C$11),1,0)</f>
        <v>1</v>
      </c>
      <c r="N305" s="16" t="n">
        <f aca="false">IF(M305=1,L305,"")</f>
        <v>-0.138581887796354</v>
      </c>
      <c r="O305" s="15" t="n">
        <v>0.0654954887594211</v>
      </c>
      <c r="P305" s="15" t="n">
        <v>0.0753769979098346</v>
      </c>
      <c r="Q305" s="18" t="n">
        <f aca="false">IF(AND(M305=1,F305="Cash"),L305,"")</f>
        <v>-0.138581887796354</v>
      </c>
      <c r="R305" s="18" t="str">
        <f aca="false">IF(AND(M305=1,F305="Mixed"),L305,"")</f>
        <v/>
      </c>
      <c r="S305" s="18" t="str">
        <f aca="false">IF(AND(M305=1,F305="Stock-heavy"),L305,"")</f>
        <v/>
      </c>
    </row>
    <row r="306" customFormat="false" ht="15" hidden="false" customHeight="false" outlineLevel="0" collapsed="false">
      <c r="B306" s="12" t="s">
        <v>102</v>
      </c>
      <c r="C306" s="12" t="s">
        <v>410</v>
      </c>
      <c r="D306" s="14" t="n">
        <v>1044</v>
      </c>
      <c r="E306" s="15" t="n">
        <v>0.1508</v>
      </c>
      <c r="F306" s="12" t="s">
        <v>70</v>
      </c>
      <c r="G306" s="15" t="n">
        <v>0.0335249042145594</v>
      </c>
      <c r="H306" s="12" t="n">
        <v>5</v>
      </c>
      <c r="I306" s="12" t="n">
        <v>1</v>
      </c>
      <c r="J306" s="12" t="n">
        <v>0</v>
      </c>
      <c r="K306" s="15" t="n">
        <v>-0.331076945383508</v>
      </c>
      <c r="L306" s="16" t="n">
        <f aca="true">IF(OR(Returns!$C306=0,COUNT(OFFSET(Returns!BM306,0,0,1,Inputs!$C$6))&lt;Inputs!$C$6),"n/a",EXP(SUMPRODUCT(LN(1+OFFSET(Returns!D306,0,0,1,Inputs!$C$6))))-IF(Inputs!$C$7=1,EXP(SUMPRODUCT(LN(1+OFFSET(Returns!BM306,0,0,1,Inputs!$C$6)))),EXP(SUMPRODUCT(LN(1+OFFSET(Returns!DV306,0,0,1,Inputs!$C$6))))))</f>
        <v>-0.473420207257655</v>
      </c>
      <c r="M306" s="17" t="n">
        <f aca="false">IF(AND(ISNUMBER(L306),E306&gt;=Inputs!$C$8,OR(Inputs!$C$9="All",F306=Inputs!$C$9),VALUE(LEFT(C306,4))&gt;=Inputs!$C$10,VALUE(LEFT(C306,4))&lt;=Inputs!$C$11),1,0)</f>
        <v>1</v>
      </c>
      <c r="N306" s="16" t="n">
        <f aca="false">IF(M306=1,L306,"")</f>
        <v>-0.473420207257655</v>
      </c>
      <c r="O306" s="15" t="s">
        <v>73</v>
      </c>
      <c r="P306" s="15" t="s">
        <v>73</v>
      </c>
      <c r="Q306" s="18" t="n">
        <f aca="false">IF(AND(M306=1,F306="Cash"),L306,"")</f>
        <v>-0.473420207257655</v>
      </c>
      <c r="R306" s="18" t="str">
        <f aca="false">IF(AND(M306=1,F306="Mixed"),L306,"")</f>
        <v/>
      </c>
      <c r="S306" s="18" t="str">
        <f aca="false">IF(AND(M306=1,F306="Stock-heavy"),L306,"")</f>
        <v/>
      </c>
    </row>
    <row r="307" customFormat="false" ht="15" hidden="false" customHeight="false" outlineLevel="0" collapsed="false">
      <c r="B307" s="12" t="s">
        <v>415</v>
      </c>
      <c r="C307" s="12" t="s">
        <v>410</v>
      </c>
      <c r="D307" s="14" t="n">
        <v>6608.2</v>
      </c>
      <c r="E307" s="15" t="n">
        <v>0.8008</v>
      </c>
      <c r="F307" s="12" t="s">
        <v>85</v>
      </c>
      <c r="G307" s="15" t="n">
        <v>0.948276383886686</v>
      </c>
      <c r="H307" s="12" t="n">
        <v>2</v>
      </c>
      <c r="I307" s="12" t="n">
        <v>0</v>
      </c>
      <c r="J307" s="12" t="n">
        <v>1</v>
      </c>
      <c r="K307" s="15" t="n">
        <v>0.112993415809126</v>
      </c>
      <c r="L307" s="16" t="n">
        <f aca="true">IF(OR(Returns!$C307=0,COUNT(OFFSET(Returns!BM307,0,0,1,Inputs!$C$6))&lt;Inputs!$C$6),"n/a",EXP(SUMPRODUCT(LN(1+OFFSET(Returns!D307,0,0,1,Inputs!$C$6))))-IF(Inputs!$C$7=1,EXP(SUMPRODUCT(LN(1+OFFSET(Returns!BM307,0,0,1,Inputs!$C$6)))),EXP(SUMPRODUCT(LN(1+OFFSET(Returns!DV307,0,0,1,Inputs!$C$6))))))</f>
        <v>-0.895818527678755</v>
      </c>
      <c r="M307" s="17" t="n">
        <f aca="false">IF(AND(ISNUMBER(L307),E307&gt;=Inputs!$C$8,OR(Inputs!$C$9="All",F307=Inputs!$C$9),VALUE(LEFT(C307,4))&gt;=Inputs!$C$10,VALUE(LEFT(C307,4))&lt;=Inputs!$C$11),1,0)</f>
        <v>1</v>
      </c>
      <c r="N307" s="16" t="n">
        <f aca="false">IF(M307=1,L307,"")</f>
        <v>-0.895818527678755</v>
      </c>
      <c r="O307" s="15" t="n">
        <v>0.0599145292634118</v>
      </c>
      <c r="P307" s="15" t="n">
        <v>-0.070852036293276</v>
      </c>
      <c r="Q307" s="18" t="str">
        <f aca="false">IF(AND(M307=1,F307="Cash"),L307,"")</f>
        <v/>
      </c>
      <c r="R307" s="18" t="str">
        <f aca="false">IF(AND(M307=1,F307="Mixed"),L307,"")</f>
        <v/>
      </c>
      <c r="S307" s="18" t="n">
        <f aca="false">IF(AND(M307=1,F307="Stock-heavy"),L307,"")</f>
        <v>-0.895818527678755</v>
      </c>
    </row>
    <row r="308" customFormat="false" ht="15" hidden="false" customHeight="false" outlineLevel="0" collapsed="false">
      <c r="B308" s="12" t="s">
        <v>416</v>
      </c>
      <c r="C308" s="12" t="s">
        <v>410</v>
      </c>
      <c r="D308" s="14" t="n">
        <v>380.1</v>
      </c>
      <c r="E308" s="15" t="n">
        <v>0.1658</v>
      </c>
      <c r="F308" s="12" t="s">
        <v>70</v>
      </c>
      <c r="G308" s="15" t="n">
        <v>0</v>
      </c>
      <c r="H308" s="12" t="n">
        <v>2</v>
      </c>
      <c r="I308" s="12" t="n">
        <v>0</v>
      </c>
      <c r="J308" s="12" t="n">
        <v>0</v>
      </c>
      <c r="K308" s="15" t="n">
        <v>0.036609815444188</v>
      </c>
      <c r="L308" s="16" t="n">
        <f aca="true">IF(OR(Returns!$C308=0,COUNT(OFFSET(Returns!BM308,0,0,1,Inputs!$C$6))&lt;Inputs!$C$6),"n/a",EXP(SUMPRODUCT(LN(1+OFFSET(Returns!D308,0,0,1,Inputs!$C$6))))-IF(Inputs!$C$7=1,EXP(SUMPRODUCT(LN(1+OFFSET(Returns!BM308,0,0,1,Inputs!$C$6)))),EXP(SUMPRODUCT(LN(1+OFFSET(Returns!DV308,0,0,1,Inputs!$C$6))))))</f>
        <v>-0.102916220325767</v>
      </c>
      <c r="M308" s="17" t="n">
        <f aca="false">IF(AND(ISNUMBER(L308),E308&gt;=Inputs!$C$8,OR(Inputs!$C$9="All",F308=Inputs!$C$9),VALUE(LEFT(C308,4))&gt;=Inputs!$C$10,VALUE(LEFT(C308,4))&lt;=Inputs!$C$11),1,0)</f>
        <v>1</v>
      </c>
      <c r="N308" s="16" t="n">
        <f aca="false">IF(M308=1,L308,"")</f>
        <v>-0.102916220325767</v>
      </c>
      <c r="O308" s="15" t="s">
        <v>73</v>
      </c>
      <c r="P308" s="15" t="s">
        <v>73</v>
      </c>
      <c r="Q308" s="18" t="n">
        <f aca="false">IF(AND(M308=1,F308="Cash"),L308,"")</f>
        <v>-0.102916220325767</v>
      </c>
      <c r="R308" s="18" t="str">
        <f aca="false">IF(AND(M308=1,F308="Mixed"),L308,"")</f>
        <v/>
      </c>
      <c r="S308" s="18" t="str">
        <f aca="false">IF(AND(M308=1,F308="Stock-heavy"),L308,"")</f>
        <v/>
      </c>
    </row>
    <row r="309" customFormat="false" ht="15" hidden="false" customHeight="false" outlineLevel="0" collapsed="false">
      <c r="B309" s="12" t="s">
        <v>417</v>
      </c>
      <c r="C309" s="12" t="s">
        <v>410</v>
      </c>
      <c r="D309" s="14" t="n">
        <v>893.3</v>
      </c>
      <c r="E309" s="15" t="n">
        <v>0.6929</v>
      </c>
      <c r="F309" s="12" t="s">
        <v>70</v>
      </c>
      <c r="G309" s="15" t="n">
        <v>0.00603918811819122</v>
      </c>
      <c r="H309" s="12" t="n">
        <v>1</v>
      </c>
      <c r="I309" s="12" t="n">
        <v>1</v>
      </c>
      <c r="J309" s="12" t="n">
        <v>0</v>
      </c>
      <c r="K309" s="15" t="n">
        <v>-0.255009050167206</v>
      </c>
      <c r="L309" s="16" t="n">
        <f aca="true">IF(OR(Returns!$C309=0,COUNT(OFFSET(Returns!BM309,0,0,1,Inputs!$C$6))&lt;Inputs!$C$6),"n/a",EXP(SUMPRODUCT(LN(1+OFFSET(Returns!D309,0,0,1,Inputs!$C$6))))-IF(Inputs!$C$7=1,EXP(SUMPRODUCT(LN(1+OFFSET(Returns!BM309,0,0,1,Inputs!$C$6)))),EXP(SUMPRODUCT(LN(1+OFFSET(Returns!DV309,0,0,1,Inputs!$C$6))))))</f>
        <v>-1.27354598285499</v>
      </c>
      <c r="M309" s="17" t="n">
        <f aca="false">IF(AND(ISNUMBER(L309),E309&gt;=Inputs!$C$8,OR(Inputs!$C$9="All",F309=Inputs!$C$9),VALUE(LEFT(C309,4))&gt;=Inputs!$C$10,VALUE(LEFT(C309,4))&lt;=Inputs!$C$11),1,0)</f>
        <v>1</v>
      </c>
      <c r="N309" s="16" t="n">
        <f aca="false">IF(M309=1,L309,"")</f>
        <v>-1.27354598285499</v>
      </c>
      <c r="O309" s="15" t="n">
        <v>0.00721226675577008</v>
      </c>
      <c r="P309" s="15" t="n">
        <v>0.029481392206406</v>
      </c>
      <c r="Q309" s="18" t="n">
        <f aca="false">IF(AND(M309=1,F309="Cash"),L309,"")</f>
        <v>-1.27354598285499</v>
      </c>
      <c r="R309" s="18" t="str">
        <f aca="false">IF(AND(M309=1,F309="Mixed"),L309,"")</f>
        <v/>
      </c>
      <c r="S309" s="18" t="str">
        <f aca="false">IF(AND(M309=1,F309="Stock-heavy"),L309,"")</f>
        <v/>
      </c>
    </row>
    <row r="310" customFormat="false" ht="15" hidden="false" customHeight="false" outlineLevel="0" collapsed="false">
      <c r="B310" s="12" t="s">
        <v>94</v>
      </c>
      <c r="C310" s="12" t="s">
        <v>410</v>
      </c>
      <c r="D310" s="14" t="n">
        <v>683.5</v>
      </c>
      <c r="E310" s="15" t="n">
        <v>0.1281</v>
      </c>
      <c r="F310" s="12" t="s">
        <v>70</v>
      </c>
      <c r="G310" s="15" t="n">
        <v>0</v>
      </c>
      <c r="H310" s="12" t="n">
        <v>1</v>
      </c>
      <c r="I310" s="12" t="n">
        <v>1</v>
      </c>
      <c r="J310" s="12" t="n">
        <v>1</v>
      </c>
      <c r="K310" s="15" t="n">
        <v>0.163763164288956</v>
      </c>
      <c r="L310" s="16" t="n">
        <f aca="true">IF(OR(Returns!$C310=0,COUNT(OFFSET(Returns!BM310,0,0,1,Inputs!$C$6))&lt;Inputs!$C$6),"n/a",EXP(SUMPRODUCT(LN(1+OFFSET(Returns!D310,0,0,1,Inputs!$C$6))))-IF(Inputs!$C$7=1,EXP(SUMPRODUCT(LN(1+OFFSET(Returns!BM310,0,0,1,Inputs!$C$6)))),EXP(SUMPRODUCT(LN(1+OFFSET(Returns!DV310,0,0,1,Inputs!$C$6))))))</f>
        <v>-1.31405543618735</v>
      </c>
      <c r="M310" s="17" t="n">
        <f aca="false">IF(AND(ISNUMBER(L310),E310&gt;=Inputs!$C$8,OR(Inputs!$C$9="All",F310=Inputs!$C$9),VALUE(LEFT(C310,4))&gt;=Inputs!$C$10,VALUE(LEFT(C310,4))&lt;=Inputs!$C$11),1,0)</f>
        <v>1</v>
      </c>
      <c r="N310" s="16" t="n">
        <f aca="false">IF(M310=1,L310,"")</f>
        <v>-1.31405543618735</v>
      </c>
      <c r="O310" s="15" t="n">
        <v>0.0648118145799594</v>
      </c>
      <c r="P310" s="15" t="n">
        <v>0.0749629403294207</v>
      </c>
      <c r="Q310" s="18" t="n">
        <f aca="false">IF(AND(M310=1,F310="Cash"),L310,"")</f>
        <v>-1.31405543618735</v>
      </c>
      <c r="R310" s="18" t="str">
        <f aca="false">IF(AND(M310=1,F310="Mixed"),L310,"")</f>
        <v/>
      </c>
      <c r="S310" s="18" t="str">
        <f aca="false">IF(AND(M310=1,F310="Stock-heavy"),L310,"")</f>
        <v/>
      </c>
    </row>
    <row r="311" customFormat="false" ht="15" hidden="false" customHeight="false" outlineLevel="0" collapsed="false">
      <c r="B311" s="12" t="s">
        <v>418</v>
      </c>
      <c r="C311" s="12" t="s">
        <v>410</v>
      </c>
      <c r="D311" s="14" t="n">
        <v>175</v>
      </c>
      <c r="E311" s="15" t="n">
        <v>0.1512</v>
      </c>
      <c r="F311" s="12" t="s">
        <v>70</v>
      </c>
      <c r="G311" s="15" t="n">
        <v>0</v>
      </c>
      <c r="H311" s="12" t="n">
        <v>5</v>
      </c>
      <c r="I311" s="12" t="n">
        <v>0</v>
      </c>
      <c r="J311" s="12" t="n">
        <v>0</v>
      </c>
      <c r="K311" s="15" t="n">
        <v>-0.318225873700239</v>
      </c>
      <c r="L311" s="16" t="n">
        <f aca="true">IF(OR(Returns!$C311=0,COUNT(OFFSET(Returns!BM311,0,0,1,Inputs!$C$6))&lt;Inputs!$C$6),"n/a",EXP(SUMPRODUCT(LN(1+OFFSET(Returns!D311,0,0,1,Inputs!$C$6))))-IF(Inputs!$C$7=1,EXP(SUMPRODUCT(LN(1+OFFSET(Returns!BM311,0,0,1,Inputs!$C$6)))),EXP(SUMPRODUCT(LN(1+OFFSET(Returns!DV311,0,0,1,Inputs!$C$6))))))</f>
        <v>0.293008623739859</v>
      </c>
      <c r="M311" s="17" t="n">
        <f aca="false">IF(AND(ISNUMBER(L311),E311&gt;=Inputs!$C$8,OR(Inputs!$C$9="All",F311=Inputs!$C$9),VALUE(LEFT(C311,4))&gt;=Inputs!$C$10,VALUE(LEFT(C311,4))&lt;=Inputs!$C$11),1,0)</f>
        <v>1</v>
      </c>
      <c r="N311" s="16" t="n">
        <f aca="false">IF(M311=1,L311,"")</f>
        <v>0.293008623739859</v>
      </c>
      <c r="O311" s="15" t="n">
        <v>-0.0830775936813993</v>
      </c>
      <c r="P311" s="15" t="n">
        <v>-0.0203356518474527</v>
      </c>
      <c r="Q311" s="18" t="n">
        <f aca="false">IF(AND(M311=1,F311="Cash"),L311,"")</f>
        <v>0.293008623739859</v>
      </c>
      <c r="R311" s="18" t="str">
        <f aca="false">IF(AND(M311=1,F311="Mixed"),L311,"")</f>
        <v/>
      </c>
      <c r="S311" s="18" t="str">
        <f aca="false">IF(AND(M311=1,F311="Stock-heavy"),L311,"")</f>
        <v/>
      </c>
    </row>
    <row r="312" customFormat="false" ht="15" hidden="false" customHeight="false" outlineLevel="0" collapsed="false">
      <c r="B312" s="12" t="s">
        <v>419</v>
      </c>
      <c r="C312" s="12" t="s">
        <v>420</v>
      </c>
      <c r="D312" s="14" t="n">
        <v>259.9</v>
      </c>
      <c r="E312" s="15" t="n">
        <v>0.3392</v>
      </c>
      <c r="F312" s="12" t="s">
        <v>85</v>
      </c>
      <c r="G312" s="15" t="n">
        <v>0.813852380805811</v>
      </c>
      <c r="H312" s="12" t="n">
        <v>3</v>
      </c>
      <c r="I312" s="12" t="n">
        <v>0</v>
      </c>
      <c r="J312" s="12" t="n">
        <v>1</v>
      </c>
      <c r="K312" s="15" t="n">
        <v>-0.22107312903444</v>
      </c>
      <c r="L312" s="16" t="n">
        <f aca="true">IF(OR(Returns!$C312=0,COUNT(OFFSET(Returns!BM312,0,0,1,Inputs!$C$6))&lt;Inputs!$C$6),"n/a",EXP(SUMPRODUCT(LN(1+OFFSET(Returns!D312,0,0,1,Inputs!$C$6))))-IF(Inputs!$C$7=1,EXP(SUMPRODUCT(LN(1+OFFSET(Returns!BM312,0,0,1,Inputs!$C$6)))),EXP(SUMPRODUCT(LN(1+OFFSET(Returns!DV312,0,0,1,Inputs!$C$6))))))</f>
        <v>-0.743317979471787</v>
      </c>
      <c r="M312" s="17" t="n">
        <f aca="false">IF(AND(ISNUMBER(L312),E312&gt;=Inputs!$C$8,OR(Inputs!$C$9="All",F312=Inputs!$C$9),VALUE(LEFT(C312,4))&gt;=Inputs!$C$10,VALUE(LEFT(C312,4))&lt;=Inputs!$C$11),1,0)</f>
        <v>1</v>
      </c>
      <c r="N312" s="16" t="n">
        <f aca="false">IF(M312=1,L312,"")</f>
        <v>-0.743317979471787</v>
      </c>
      <c r="O312" s="15" t="s">
        <v>73</v>
      </c>
      <c r="P312" s="15" t="s">
        <v>73</v>
      </c>
      <c r="Q312" s="18" t="str">
        <f aca="false">IF(AND(M312=1,F312="Cash"),L312,"")</f>
        <v/>
      </c>
      <c r="R312" s="18" t="str">
        <f aca="false">IF(AND(M312=1,F312="Mixed"),L312,"")</f>
        <v/>
      </c>
      <c r="S312" s="18" t="n">
        <f aca="false">IF(AND(M312=1,F312="Stock-heavy"),L312,"")</f>
        <v>-0.743317979471787</v>
      </c>
    </row>
    <row r="313" customFormat="false" ht="15" hidden="false" customHeight="false" outlineLevel="0" collapsed="false">
      <c r="B313" s="12" t="s">
        <v>421</v>
      </c>
      <c r="C313" s="12" t="s">
        <v>420</v>
      </c>
      <c r="D313" s="14" t="n">
        <v>117</v>
      </c>
      <c r="E313" s="15" t="n">
        <v>0.1745</v>
      </c>
      <c r="F313" s="12" t="s">
        <v>70</v>
      </c>
      <c r="G313" s="15" t="n">
        <v>0</v>
      </c>
      <c r="H313" s="12" t="n">
        <v>2</v>
      </c>
      <c r="I313" s="12" t="n">
        <v>0</v>
      </c>
      <c r="J313" s="12" t="n">
        <v>0</v>
      </c>
      <c r="K313" s="15" t="n">
        <v>0.029334658891617</v>
      </c>
      <c r="L313" s="16" t="n">
        <f aca="true">IF(OR(Returns!$C313=0,COUNT(OFFSET(Returns!BM313,0,0,1,Inputs!$C$6))&lt;Inputs!$C$6),"n/a",EXP(SUMPRODUCT(LN(1+OFFSET(Returns!D313,0,0,1,Inputs!$C$6))))-IF(Inputs!$C$7=1,EXP(SUMPRODUCT(LN(1+OFFSET(Returns!BM313,0,0,1,Inputs!$C$6)))),EXP(SUMPRODUCT(LN(1+OFFSET(Returns!DV313,0,0,1,Inputs!$C$6))))))</f>
        <v>-0.948763508428356</v>
      </c>
      <c r="M313" s="17" t="n">
        <f aca="false">IF(AND(ISNUMBER(L313),E313&gt;=Inputs!$C$8,OR(Inputs!$C$9="All",F313=Inputs!$C$9),VALUE(LEFT(C313,4))&gt;=Inputs!$C$10,VALUE(LEFT(C313,4))&lt;=Inputs!$C$11),1,0)</f>
        <v>1</v>
      </c>
      <c r="N313" s="16" t="n">
        <f aca="false">IF(M313=1,L313,"")</f>
        <v>-0.948763508428356</v>
      </c>
      <c r="O313" s="15" t="n">
        <v>0.0685995323406056</v>
      </c>
      <c r="P313" s="15" t="n">
        <v>-0.00949296647628417</v>
      </c>
      <c r="Q313" s="18" t="n">
        <f aca="false">IF(AND(M313=1,F313="Cash"),L313,"")</f>
        <v>-0.948763508428356</v>
      </c>
      <c r="R313" s="18" t="str">
        <f aca="false">IF(AND(M313=1,F313="Mixed"),L313,"")</f>
        <v/>
      </c>
      <c r="S313" s="18" t="str">
        <f aca="false">IF(AND(M313=1,F313="Stock-heavy"),L313,"")</f>
        <v/>
      </c>
    </row>
    <row r="314" customFormat="false" ht="15" hidden="false" customHeight="false" outlineLevel="0" collapsed="false">
      <c r="B314" s="12" t="s">
        <v>422</v>
      </c>
      <c r="C314" s="12" t="s">
        <v>420</v>
      </c>
      <c r="D314" s="14" t="n">
        <v>471.1</v>
      </c>
      <c r="E314" s="15" t="n">
        <v>0.1849</v>
      </c>
      <c r="F314" s="12" t="s">
        <v>70</v>
      </c>
      <c r="G314" s="15" t="n">
        <v>0</v>
      </c>
      <c r="H314" s="12" t="n">
        <v>2</v>
      </c>
      <c r="I314" s="12" t="n">
        <v>0</v>
      </c>
      <c r="J314" s="12" t="n">
        <v>0</v>
      </c>
      <c r="K314" s="15" t="n">
        <v>0.243772509609785</v>
      </c>
      <c r="L314" s="16" t="n">
        <f aca="true">IF(OR(Returns!$C314=0,COUNT(OFFSET(Returns!BM314,0,0,1,Inputs!$C$6))&lt;Inputs!$C$6),"n/a",EXP(SUMPRODUCT(LN(1+OFFSET(Returns!D314,0,0,1,Inputs!$C$6))))-IF(Inputs!$C$7=1,EXP(SUMPRODUCT(LN(1+OFFSET(Returns!BM314,0,0,1,Inputs!$C$6)))),EXP(SUMPRODUCT(LN(1+OFFSET(Returns!DV314,0,0,1,Inputs!$C$6))))))</f>
        <v>0.139831792926363</v>
      </c>
      <c r="M314" s="17" t="n">
        <f aca="false">IF(AND(ISNUMBER(L314),E314&gt;=Inputs!$C$8,OR(Inputs!$C$9="All",F314=Inputs!$C$9),VALUE(LEFT(C314,4))&gt;=Inputs!$C$10,VALUE(LEFT(C314,4))&lt;=Inputs!$C$11),1,0)</f>
        <v>1</v>
      </c>
      <c r="N314" s="16" t="n">
        <f aca="false">IF(M314=1,L314,"")</f>
        <v>0.139831792926363</v>
      </c>
      <c r="O314" s="15" t="n">
        <v>0.0673233628365019</v>
      </c>
      <c r="P314" s="15" t="n">
        <v>0.0753363772935436</v>
      </c>
      <c r="Q314" s="18" t="n">
        <f aca="false">IF(AND(M314=1,F314="Cash"),L314,"")</f>
        <v>0.139831792926363</v>
      </c>
      <c r="R314" s="18" t="str">
        <f aca="false">IF(AND(M314=1,F314="Mixed"),L314,"")</f>
        <v/>
      </c>
      <c r="S314" s="18" t="str">
        <f aca="false">IF(AND(M314=1,F314="Stock-heavy"),L314,"")</f>
        <v/>
      </c>
    </row>
    <row r="315" customFormat="false" ht="15" hidden="false" customHeight="false" outlineLevel="0" collapsed="false">
      <c r="B315" s="12" t="s">
        <v>423</v>
      </c>
      <c r="C315" s="12" t="s">
        <v>420</v>
      </c>
      <c r="D315" s="14" t="n">
        <v>164.6</v>
      </c>
      <c r="E315" s="15" t="n">
        <v>0.156</v>
      </c>
      <c r="F315" s="12" t="s">
        <v>70</v>
      </c>
      <c r="G315" s="15" t="n">
        <v>0</v>
      </c>
      <c r="H315" s="12" t="n">
        <v>3</v>
      </c>
      <c r="I315" s="12" t="n">
        <v>0</v>
      </c>
      <c r="J315" s="12" t="n">
        <v>0</v>
      </c>
      <c r="K315" s="15" t="n">
        <v>0.0108691982013329</v>
      </c>
      <c r="L315" s="16" t="n">
        <f aca="true">IF(OR(Returns!$C315=0,COUNT(OFFSET(Returns!BM315,0,0,1,Inputs!$C$6))&lt;Inputs!$C$6),"n/a",EXP(SUMPRODUCT(LN(1+OFFSET(Returns!D315,0,0,1,Inputs!$C$6))))-IF(Inputs!$C$7=1,EXP(SUMPRODUCT(LN(1+OFFSET(Returns!BM315,0,0,1,Inputs!$C$6)))),EXP(SUMPRODUCT(LN(1+OFFSET(Returns!DV315,0,0,1,Inputs!$C$6))))))</f>
        <v>0.107500015822118</v>
      </c>
      <c r="M315" s="17" t="n">
        <f aca="false">IF(AND(ISNUMBER(L315),E315&gt;=Inputs!$C$8,OR(Inputs!$C$9="All",F315=Inputs!$C$9),VALUE(LEFT(C315,4))&gt;=Inputs!$C$10,VALUE(LEFT(C315,4))&lt;=Inputs!$C$11),1,0)</f>
        <v>1</v>
      </c>
      <c r="N315" s="16" t="n">
        <f aca="false">IF(M315=1,L315,"")</f>
        <v>0.107500015822118</v>
      </c>
      <c r="O315" s="15" t="n">
        <v>0.0998053406901988</v>
      </c>
      <c r="P315" s="15" t="n">
        <v>0.0287175532856454</v>
      </c>
      <c r="Q315" s="18" t="n">
        <f aca="false">IF(AND(M315=1,F315="Cash"),L315,"")</f>
        <v>0.107500015822118</v>
      </c>
      <c r="R315" s="18" t="str">
        <f aca="false">IF(AND(M315=1,F315="Mixed"),L315,"")</f>
        <v/>
      </c>
      <c r="S315" s="18" t="str">
        <f aca="false">IF(AND(M315=1,F315="Stock-heavy"),L315,"")</f>
        <v/>
      </c>
    </row>
    <row r="316" customFormat="false" ht="15" hidden="false" customHeight="false" outlineLevel="0" collapsed="false">
      <c r="B316" s="12" t="s">
        <v>424</v>
      </c>
      <c r="C316" s="12" t="s">
        <v>425</v>
      </c>
      <c r="D316" s="14" t="n">
        <v>4332</v>
      </c>
      <c r="E316" s="15" t="n">
        <v>0.108</v>
      </c>
      <c r="F316" s="12" t="s">
        <v>70</v>
      </c>
      <c r="G316" s="15" t="n">
        <v>0</v>
      </c>
      <c r="H316" s="12" t="n">
        <v>2</v>
      </c>
      <c r="I316" s="12" t="n">
        <v>1</v>
      </c>
      <c r="J316" s="12" t="n">
        <v>0</v>
      </c>
      <c r="K316" s="15" t="n">
        <v>0.152594760158824</v>
      </c>
      <c r="L316" s="16" t="n">
        <f aca="true">IF(OR(Returns!$C316=0,COUNT(OFFSET(Returns!BM316,0,0,1,Inputs!$C$6))&lt;Inputs!$C$6),"n/a",EXP(SUMPRODUCT(LN(1+OFFSET(Returns!D316,0,0,1,Inputs!$C$6))))-IF(Inputs!$C$7=1,EXP(SUMPRODUCT(LN(1+OFFSET(Returns!BM316,0,0,1,Inputs!$C$6)))),EXP(SUMPRODUCT(LN(1+OFFSET(Returns!DV316,0,0,1,Inputs!$C$6))))))</f>
        <v>0.306932766656525</v>
      </c>
      <c r="M316" s="17" t="n">
        <f aca="false">IF(AND(ISNUMBER(L316),E316&gt;=Inputs!$C$8,OR(Inputs!$C$9="All",F316=Inputs!$C$9),VALUE(LEFT(C316,4))&gt;=Inputs!$C$10,VALUE(LEFT(C316,4))&lt;=Inputs!$C$11),1,0)</f>
        <v>1</v>
      </c>
      <c r="N316" s="16" t="n">
        <f aca="false">IF(M316=1,L316,"")</f>
        <v>0.306932766656525</v>
      </c>
      <c r="O316" s="15" t="n">
        <v>0.0881594324106289</v>
      </c>
      <c r="P316" s="15" t="n">
        <v>0.0981868710668182</v>
      </c>
      <c r="Q316" s="18" t="n">
        <f aca="false">IF(AND(M316=1,F316="Cash"),L316,"")</f>
        <v>0.306932766656525</v>
      </c>
      <c r="R316" s="18" t="str">
        <f aca="false">IF(AND(M316=1,F316="Mixed"),L316,"")</f>
        <v/>
      </c>
      <c r="S316" s="18" t="str">
        <f aca="false">IF(AND(M316=1,F316="Stock-heavy"),L316,"")</f>
        <v/>
      </c>
    </row>
    <row r="317" customFormat="false" ht="15" hidden="false" customHeight="false" outlineLevel="0" collapsed="false">
      <c r="B317" s="12" t="s">
        <v>426</v>
      </c>
      <c r="C317" s="12" t="s">
        <v>425</v>
      </c>
      <c r="D317" s="14" t="n">
        <v>8635.2</v>
      </c>
      <c r="E317" s="15" t="n">
        <v>0.727</v>
      </c>
      <c r="F317" s="12" t="s">
        <v>70</v>
      </c>
      <c r="G317" s="15" t="n">
        <v>0</v>
      </c>
      <c r="H317" s="12" t="n">
        <v>1</v>
      </c>
      <c r="I317" s="12" t="n">
        <v>1</v>
      </c>
      <c r="J317" s="12" t="n">
        <v>1</v>
      </c>
      <c r="K317" s="15" t="n">
        <v>0.115780393178354</v>
      </c>
      <c r="L317" s="16" t="n">
        <f aca="true">IF(OR(Returns!$C317=0,COUNT(OFFSET(Returns!BM317,0,0,1,Inputs!$C$6))&lt;Inputs!$C$6),"n/a",EXP(SUMPRODUCT(LN(1+OFFSET(Returns!D317,0,0,1,Inputs!$C$6))))-IF(Inputs!$C$7=1,EXP(SUMPRODUCT(LN(1+OFFSET(Returns!BM317,0,0,1,Inputs!$C$6)))),EXP(SUMPRODUCT(LN(1+OFFSET(Returns!DV317,0,0,1,Inputs!$C$6))))))</f>
        <v>-1.38894935082151</v>
      </c>
      <c r="M317" s="17" t="n">
        <f aca="false">IF(AND(ISNUMBER(L317),E317&gt;=Inputs!$C$8,OR(Inputs!$C$9="All",F317=Inputs!$C$9),VALUE(LEFT(C317,4))&gt;=Inputs!$C$10,VALUE(LEFT(C317,4))&lt;=Inputs!$C$11),1,0)</f>
        <v>1</v>
      </c>
      <c r="N317" s="16" t="n">
        <f aca="false">IF(M317=1,L317,"")</f>
        <v>-1.38894935082151</v>
      </c>
      <c r="O317" s="15" t="n">
        <v>0.0174506795360568</v>
      </c>
      <c r="P317" s="15" t="n">
        <v>-0.181393985673296</v>
      </c>
      <c r="Q317" s="18" t="n">
        <f aca="false">IF(AND(M317=1,F317="Cash"),L317,"")</f>
        <v>-1.38894935082151</v>
      </c>
      <c r="R317" s="18" t="str">
        <f aca="false">IF(AND(M317=1,F317="Mixed"),L317,"")</f>
        <v/>
      </c>
      <c r="S317" s="18" t="str">
        <f aca="false">IF(AND(M317=1,F317="Stock-heavy"),L317,"")</f>
        <v/>
      </c>
    </row>
    <row r="318" customFormat="false" ht="15" hidden="false" customHeight="false" outlineLevel="0" collapsed="false">
      <c r="B318" s="12" t="s">
        <v>427</v>
      </c>
      <c r="C318" s="12" t="s">
        <v>425</v>
      </c>
      <c r="D318" s="14" t="n">
        <v>1041.9</v>
      </c>
      <c r="E318" s="15" t="n">
        <v>0.1283</v>
      </c>
      <c r="F318" s="12" t="s">
        <v>70</v>
      </c>
      <c r="G318" s="15" t="n">
        <v>0</v>
      </c>
      <c r="H318" s="12" t="n">
        <v>1</v>
      </c>
      <c r="I318" s="12" t="n">
        <v>0</v>
      </c>
      <c r="J318" s="12" t="n">
        <v>0</v>
      </c>
      <c r="K318" s="15" t="n">
        <v>-0.0719043439658345</v>
      </c>
      <c r="L318" s="16" t="n">
        <f aca="true">IF(OR(Returns!$C318=0,COUNT(OFFSET(Returns!BM318,0,0,1,Inputs!$C$6))&lt;Inputs!$C$6),"n/a",EXP(SUMPRODUCT(LN(1+OFFSET(Returns!D318,0,0,1,Inputs!$C$6))))-IF(Inputs!$C$7=1,EXP(SUMPRODUCT(LN(1+OFFSET(Returns!BM318,0,0,1,Inputs!$C$6)))),EXP(SUMPRODUCT(LN(1+OFFSET(Returns!DV318,0,0,1,Inputs!$C$6))))))</f>
        <v>0.168197661776428</v>
      </c>
      <c r="M318" s="17" t="n">
        <f aca="false">IF(AND(ISNUMBER(L318),E318&gt;=Inputs!$C$8,OR(Inputs!$C$9="All",F318=Inputs!$C$9),VALUE(LEFT(C318,4))&gt;=Inputs!$C$10,VALUE(LEFT(C318,4))&lt;=Inputs!$C$11),1,0)</f>
        <v>1</v>
      </c>
      <c r="N318" s="16" t="n">
        <f aca="false">IF(M318=1,L318,"")</f>
        <v>0.168197661776428</v>
      </c>
      <c r="O318" s="15" t="n">
        <v>0.156262283107334</v>
      </c>
      <c r="P318" s="15" t="n">
        <v>0.133428313549655</v>
      </c>
      <c r="Q318" s="18" t="n">
        <f aca="false">IF(AND(M318=1,F318="Cash"),L318,"")</f>
        <v>0.168197661776428</v>
      </c>
      <c r="R318" s="18" t="str">
        <f aca="false">IF(AND(M318=1,F318="Mixed"),L318,"")</f>
        <v/>
      </c>
      <c r="S318" s="18" t="str">
        <f aca="false">IF(AND(M318=1,F318="Stock-heavy"),L318,"")</f>
        <v/>
      </c>
    </row>
    <row r="319" customFormat="false" ht="15" hidden="false" customHeight="false" outlineLevel="0" collapsed="false">
      <c r="B319" s="12" t="s">
        <v>95</v>
      </c>
      <c r="C319" s="12" t="s">
        <v>425</v>
      </c>
      <c r="D319" s="14" t="n">
        <v>205.3</v>
      </c>
      <c r="E319" s="15" t="n">
        <v>0.1597</v>
      </c>
      <c r="F319" s="12" t="s">
        <v>70</v>
      </c>
      <c r="G319" s="15" t="n">
        <v>0</v>
      </c>
      <c r="H319" s="12" t="n">
        <v>4</v>
      </c>
      <c r="I319" s="12" t="n">
        <v>0</v>
      </c>
      <c r="J319" s="12" t="n">
        <v>0</v>
      </c>
      <c r="K319" s="15" t="n">
        <v>0.272680928483176</v>
      </c>
      <c r="L319" s="16" t="n">
        <f aca="true">IF(OR(Returns!$C319=0,COUNT(OFFSET(Returns!BM319,0,0,1,Inputs!$C$6))&lt;Inputs!$C$6),"n/a",EXP(SUMPRODUCT(LN(1+OFFSET(Returns!D319,0,0,1,Inputs!$C$6))))-IF(Inputs!$C$7=1,EXP(SUMPRODUCT(LN(1+OFFSET(Returns!BM319,0,0,1,Inputs!$C$6)))),EXP(SUMPRODUCT(LN(1+OFFSET(Returns!DV319,0,0,1,Inputs!$C$6))))))</f>
        <v>-0.367936901082819</v>
      </c>
      <c r="M319" s="17" t="n">
        <f aca="false">IF(AND(ISNUMBER(L319),E319&gt;=Inputs!$C$8,OR(Inputs!$C$9="All",F319=Inputs!$C$9),VALUE(LEFT(C319,4))&gt;=Inputs!$C$10,VALUE(LEFT(C319,4))&lt;=Inputs!$C$11),1,0)</f>
        <v>1</v>
      </c>
      <c r="N319" s="16" t="n">
        <f aca="false">IF(M319=1,L319,"")</f>
        <v>-0.367936901082819</v>
      </c>
      <c r="O319" s="15" t="n">
        <v>0.0768631378892373</v>
      </c>
      <c r="P319" s="15" t="n">
        <v>0.0492065917254885</v>
      </c>
      <c r="Q319" s="18" t="n">
        <f aca="false">IF(AND(M319=1,F319="Cash"),L319,"")</f>
        <v>-0.367936901082819</v>
      </c>
      <c r="R319" s="18" t="str">
        <f aca="false">IF(AND(M319=1,F319="Mixed"),L319,"")</f>
        <v/>
      </c>
      <c r="S319" s="18" t="str">
        <f aca="false">IF(AND(M319=1,F319="Stock-heavy"),L319,"")</f>
        <v/>
      </c>
    </row>
    <row r="320" customFormat="false" ht="15" hidden="false" customHeight="false" outlineLevel="0" collapsed="false">
      <c r="B320" s="12" t="s">
        <v>428</v>
      </c>
      <c r="C320" s="12" t="s">
        <v>425</v>
      </c>
      <c r="D320" s="14" t="n">
        <v>939.6</v>
      </c>
      <c r="E320" s="15" t="n">
        <v>0.4676</v>
      </c>
      <c r="F320" s="12" t="s">
        <v>70</v>
      </c>
      <c r="G320" s="15" t="n">
        <v>0</v>
      </c>
      <c r="H320" s="12" t="n">
        <v>4</v>
      </c>
      <c r="I320" s="12" t="n">
        <v>0</v>
      </c>
      <c r="J320" s="12" t="n">
        <v>0</v>
      </c>
      <c r="K320" s="15" t="n">
        <v>0.229016821499037</v>
      </c>
      <c r="L320" s="16" t="n">
        <f aca="true">IF(OR(Returns!$C320=0,COUNT(OFFSET(Returns!BM320,0,0,1,Inputs!$C$6))&lt;Inputs!$C$6),"n/a",EXP(SUMPRODUCT(LN(1+OFFSET(Returns!D320,0,0,1,Inputs!$C$6))))-IF(Inputs!$C$7=1,EXP(SUMPRODUCT(LN(1+OFFSET(Returns!BM320,0,0,1,Inputs!$C$6)))),EXP(SUMPRODUCT(LN(1+OFFSET(Returns!DV320,0,0,1,Inputs!$C$6))))))</f>
        <v>1.18778463667253</v>
      </c>
      <c r="M320" s="17" t="n">
        <f aca="false">IF(AND(ISNUMBER(L320),E320&gt;=Inputs!$C$8,OR(Inputs!$C$9="All",F320=Inputs!$C$9),VALUE(LEFT(C320,4))&gt;=Inputs!$C$10,VALUE(LEFT(C320,4))&lt;=Inputs!$C$11),1,0)</f>
        <v>1</v>
      </c>
      <c r="N320" s="16" t="n">
        <f aca="false">IF(M320=1,L320,"")</f>
        <v>1.18778463667253</v>
      </c>
      <c r="O320" s="15" t="n">
        <v>0.102412393381146</v>
      </c>
      <c r="P320" s="15" t="n">
        <v>0.144941637650237</v>
      </c>
      <c r="Q320" s="18" t="n">
        <f aca="false">IF(AND(M320=1,F320="Cash"),L320,"")</f>
        <v>1.18778463667253</v>
      </c>
      <c r="R320" s="18" t="str">
        <f aca="false">IF(AND(M320=1,F320="Mixed"),L320,"")</f>
        <v/>
      </c>
      <c r="S320" s="18" t="str">
        <f aca="false">IF(AND(M320=1,F320="Stock-heavy"),L320,"")</f>
        <v/>
      </c>
    </row>
    <row r="321" customFormat="false" ht="15" hidden="false" customHeight="false" outlineLevel="0" collapsed="false">
      <c r="B321" s="12" t="s">
        <v>429</v>
      </c>
      <c r="C321" s="12" t="s">
        <v>425</v>
      </c>
      <c r="D321" s="14" t="n">
        <v>648.5</v>
      </c>
      <c r="E321" s="15" t="n">
        <v>0.181</v>
      </c>
      <c r="F321" s="12" t="s">
        <v>70</v>
      </c>
      <c r="G321" s="15" t="n">
        <v>0</v>
      </c>
      <c r="H321" s="12" t="n">
        <v>1</v>
      </c>
      <c r="I321" s="12" t="n">
        <v>1</v>
      </c>
      <c r="J321" s="12" t="n">
        <v>0</v>
      </c>
      <c r="K321" s="15" t="n">
        <v>0.0603760954254391</v>
      </c>
      <c r="L321" s="16" t="n">
        <f aca="true">IF(OR(Returns!$C321=0,COUNT(OFFSET(Returns!BM321,0,0,1,Inputs!$C$6))&lt;Inputs!$C$6),"n/a",EXP(SUMPRODUCT(LN(1+OFFSET(Returns!D321,0,0,1,Inputs!$C$6))))-IF(Inputs!$C$7=1,EXP(SUMPRODUCT(LN(1+OFFSET(Returns!BM321,0,0,1,Inputs!$C$6)))),EXP(SUMPRODUCT(LN(1+OFFSET(Returns!DV321,0,0,1,Inputs!$C$6))))))</f>
        <v>0.0672982383788221</v>
      </c>
      <c r="M321" s="17" t="n">
        <f aca="false">IF(AND(ISNUMBER(L321),E321&gt;=Inputs!$C$8,OR(Inputs!$C$9="All",F321=Inputs!$C$9),VALUE(LEFT(C321,4))&gt;=Inputs!$C$10,VALUE(LEFT(C321,4))&lt;=Inputs!$C$11),1,0)</f>
        <v>1</v>
      </c>
      <c r="N321" s="16" t="n">
        <f aca="false">IF(M321=1,L321,"")</f>
        <v>0.0672982383788221</v>
      </c>
      <c r="O321" s="15" t="n">
        <v>0.0497464923344609</v>
      </c>
      <c r="P321" s="15" t="n">
        <v>0.0449881280461853</v>
      </c>
      <c r="Q321" s="18" t="n">
        <f aca="false">IF(AND(M321=1,F321="Cash"),L321,"")</f>
        <v>0.0672982383788221</v>
      </c>
      <c r="R321" s="18" t="str">
        <f aca="false">IF(AND(M321=1,F321="Mixed"),L321,"")</f>
        <v/>
      </c>
      <c r="S321" s="18" t="str">
        <f aca="false">IF(AND(M321=1,F321="Stock-heavy"),L321,"")</f>
        <v/>
      </c>
    </row>
    <row r="322" customFormat="false" ht="15" hidden="false" customHeight="false" outlineLevel="0" collapsed="false">
      <c r="B322" s="12" t="s">
        <v>430</v>
      </c>
      <c r="C322" s="12" t="s">
        <v>425</v>
      </c>
      <c r="D322" s="14" t="n">
        <v>1879.5</v>
      </c>
      <c r="E322" s="15" t="n">
        <v>0.2227</v>
      </c>
      <c r="F322" s="12" t="s">
        <v>85</v>
      </c>
      <c r="G322" s="15" t="n">
        <v>1</v>
      </c>
      <c r="H322" s="12" t="n">
        <v>1</v>
      </c>
      <c r="I322" s="12" t="n">
        <v>1</v>
      </c>
      <c r="J322" s="12" t="n">
        <v>1</v>
      </c>
      <c r="K322" s="15" t="n">
        <v>0.527881353588195</v>
      </c>
      <c r="L322" s="16" t="n">
        <f aca="true">IF(OR(Returns!$C322=0,COUNT(OFFSET(Returns!BM322,0,0,1,Inputs!$C$6))&lt;Inputs!$C$6),"n/a",EXP(SUMPRODUCT(LN(1+OFFSET(Returns!D322,0,0,1,Inputs!$C$6))))-IF(Inputs!$C$7=1,EXP(SUMPRODUCT(LN(1+OFFSET(Returns!BM322,0,0,1,Inputs!$C$6)))),EXP(SUMPRODUCT(LN(1+OFFSET(Returns!DV322,0,0,1,Inputs!$C$6))))))</f>
        <v>0.321593853635955</v>
      </c>
      <c r="M322" s="17" t="n">
        <f aca="false">IF(AND(ISNUMBER(L322),E322&gt;=Inputs!$C$8,OR(Inputs!$C$9="All",F322=Inputs!$C$9),VALUE(LEFT(C322,4))&gt;=Inputs!$C$10,VALUE(LEFT(C322,4))&lt;=Inputs!$C$11),1,0)</f>
        <v>1</v>
      </c>
      <c r="N322" s="16" t="n">
        <f aca="false">IF(M322=1,L322,"")</f>
        <v>0.321593853635955</v>
      </c>
      <c r="O322" s="15" t="n">
        <v>0.0801486810234137</v>
      </c>
      <c r="P322" s="15" t="n">
        <v>0.0308410428121635</v>
      </c>
      <c r="Q322" s="18" t="str">
        <f aca="false">IF(AND(M322=1,F322="Cash"),L322,"")</f>
        <v/>
      </c>
      <c r="R322" s="18" t="str">
        <f aca="false">IF(AND(M322=1,F322="Mixed"),L322,"")</f>
        <v/>
      </c>
      <c r="S322" s="18" t="n">
        <f aca="false">IF(AND(M322=1,F322="Stock-heavy"),L322,"")</f>
        <v>0.321593853635955</v>
      </c>
    </row>
    <row r="323" customFormat="false" ht="15" hidden="false" customHeight="false" outlineLevel="0" collapsed="false">
      <c r="B323" s="12" t="s">
        <v>431</v>
      </c>
      <c r="C323" s="12" t="s">
        <v>425</v>
      </c>
      <c r="D323" s="14" t="n">
        <v>215.9</v>
      </c>
      <c r="E323" s="15" t="n">
        <v>0.2689</v>
      </c>
      <c r="F323" s="12" t="s">
        <v>70</v>
      </c>
      <c r="G323" s="15" t="n">
        <v>0</v>
      </c>
      <c r="H323" s="12" t="n">
        <v>4</v>
      </c>
      <c r="I323" s="12" t="n">
        <v>0</v>
      </c>
      <c r="J323" s="12" t="n">
        <v>0</v>
      </c>
      <c r="K323" s="15" t="n">
        <v>-0.388682661492343</v>
      </c>
      <c r="L323" s="16" t="n">
        <f aca="true">IF(OR(Returns!$C323=0,COUNT(OFFSET(Returns!BM323,0,0,1,Inputs!$C$6))&lt;Inputs!$C$6),"n/a",EXP(SUMPRODUCT(LN(1+OFFSET(Returns!D323,0,0,1,Inputs!$C$6))))-IF(Inputs!$C$7=1,EXP(SUMPRODUCT(LN(1+OFFSET(Returns!BM323,0,0,1,Inputs!$C$6)))),EXP(SUMPRODUCT(LN(1+OFFSET(Returns!DV323,0,0,1,Inputs!$C$6))))))</f>
        <v>0.0552475170290754</v>
      </c>
      <c r="M323" s="17" t="n">
        <f aca="false">IF(AND(ISNUMBER(L323),E323&gt;=Inputs!$C$8,OR(Inputs!$C$9="All",F323=Inputs!$C$9),VALUE(LEFT(C323,4))&gt;=Inputs!$C$10,VALUE(LEFT(C323,4))&lt;=Inputs!$C$11),1,0)</f>
        <v>1</v>
      </c>
      <c r="N323" s="16" t="n">
        <f aca="false">IF(M323=1,L323,"")</f>
        <v>0.0552475170290754</v>
      </c>
      <c r="O323" s="15" t="n">
        <v>0.0199266625280181</v>
      </c>
      <c r="P323" s="15" t="n">
        <v>0.0232839042214745</v>
      </c>
      <c r="Q323" s="18" t="n">
        <f aca="false">IF(AND(M323=1,F323="Cash"),L323,"")</f>
        <v>0.0552475170290754</v>
      </c>
      <c r="R323" s="18" t="str">
        <f aca="false">IF(AND(M323=1,F323="Mixed"),L323,"")</f>
        <v/>
      </c>
      <c r="S323" s="18" t="str">
        <f aca="false">IF(AND(M323=1,F323="Stock-heavy"),L323,"")</f>
        <v/>
      </c>
    </row>
    <row r="324" customFormat="false" ht="15" hidden="false" customHeight="false" outlineLevel="0" collapsed="false">
      <c r="B324" s="12" t="s">
        <v>432</v>
      </c>
      <c r="C324" s="12" t="s">
        <v>425</v>
      </c>
      <c r="D324" s="14" t="n">
        <v>464.1</v>
      </c>
      <c r="E324" s="15" t="n">
        <v>0.2393</v>
      </c>
      <c r="F324" s="12" t="s">
        <v>70</v>
      </c>
      <c r="G324" s="15" t="n">
        <v>0</v>
      </c>
      <c r="H324" s="12" t="n">
        <v>4</v>
      </c>
      <c r="I324" s="12" t="n">
        <v>0</v>
      </c>
      <c r="J324" s="12" t="n">
        <v>0</v>
      </c>
      <c r="K324" s="15" t="n">
        <v>-0.183119082397561</v>
      </c>
      <c r="L324" s="16" t="n">
        <f aca="true">IF(OR(Returns!$C324=0,COUNT(OFFSET(Returns!BM324,0,0,1,Inputs!$C$6))&lt;Inputs!$C$6),"n/a",EXP(SUMPRODUCT(LN(1+OFFSET(Returns!D324,0,0,1,Inputs!$C$6))))-IF(Inputs!$C$7=1,EXP(SUMPRODUCT(LN(1+OFFSET(Returns!BM324,0,0,1,Inputs!$C$6)))),EXP(SUMPRODUCT(LN(1+OFFSET(Returns!DV324,0,0,1,Inputs!$C$6))))))</f>
        <v>-0.306246089367274</v>
      </c>
      <c r="M324" s="17" t="n">
        <f aca="false">IF(AND(ISNUMBER(L324),E324&gt;=Inputs!$C$8,OR(Inputs!$C$9="All",F324=Inputs!$C$9),VALUE(LEFT(C324,4))&gt;=Inputs!$C$10,VALUE(LEFT(C324,4))&lt;=Inputs!$C$11),1,0)</f>
        <v>1</v>
      </c>
      <c r="N324" s="16" t="n">
        <f aca="false">IF(M324=1,L324,"")</f>
        <v>-0.306246089367274</v>
      </c>
      <c r="O324" s="15" t="n">
        <v>0.0113017505215288</v>
      </c>
      <c r="P324" s="15" t="n">
        <v>-0.0187521319193392</v>
      </c>
      <c r="Q324" s="18" t="n">
        <f aca="false">IF(AND(M324=1,F324="Cash"),L324,"")</f>
        <v>-0.306246089367274</v>
      </c>
      <c r="R324" s="18" t="str">
        <f aca="false">IF(AND(M324=1,F324="Mixed"),L324,"")</f>
        <v/>
      </c>
      <c r="S324" s="18" t="str">
        <f aca="false">IF(AND(M324=1,F324="Stock-heavy"),L324,"")</f>
        <v/>
      </c>
    </row>
    <row r="325" customFormat="false" ht="15" hidden="false" customHeight="false" outlineLevel="0" collapsed="false">
      <c r="B325" s="12" t="s">
        <v>433</v>
      </c>
      <c r="C325" s="12" t="s">
        <v>434</v>
      </c>
      <c r="D325" s="14" t="n">
        <v>11599</v>
      </c>
      <c r="E325" s="15" t="n">
        <v>1.2182</v>
      </c>
      <c r="F325" s="12" t="s">
        <v>83</v>
      </c>
      <c r="G325" s="15" t="n">
        <v>0.152082076041038</v>
      </c>
      <c r="H325" s="12" t="n">
        <v>5</v>
      </c>
      <c r="I325" s="12" t="n">
        <v>1</v>
      </c>
      <c r="J325" s="12" t="n">
        <v>1</v>
      </c>
      <c r="K325" s="15" t="n">
        <v>-0.457733279137204</v>
      </c>
      <c r="L325" s="16" t="n">
        <f aca="true">IF(OR(Returns!$C325=0,COUNT(OFFSET(Returns!BM325,0,0,1,Inputs!$C$6))&lt;Inputs!$C$6),"n/a",EXP(SUMPRODUCT(LN(1+OFFSET(Returns!D325,0,0,1,Inputs!$C$6))))-IF(Inputs!$C$7=1,EXP(SUMPRODUCT(LN(1+OFFSET(Returns!BM325,0,0,1,Inputs!$C$6)))),EXP(SUMPRODUCT(LN(1+OFFSET(Returns!DV325,0,0,1,Inputs!$C$6))))))</f>
        <v>-0.567585828800579</v>
      </c>
      <c r="M325" s="17" t="n">
        <f aca="false">IF(AND(ISNUMBER(L325),E325&gt;=Inputs!$C$8,OR(Inputs!$C$9="All",F325=Inputs!$C$9),VALUE(LEFT(C325,4))&gt;=Inputs!$C$10,VALUE(LEFT(C325,4))&lt;=Inputs!$C$11),1,0)</f>
        <v>1</v>
      </c>
      <c r="N325" s="16" t="n">
        <f aca="false">IF(M325=1,L325,"")</f>
        <v>-0.567585828800579</v>
      </c>
      <c r="O325" s="15" t="n">
        <v>0.0631618902376576</v>
      </c>
      <c r="P325" s="15" t="n">
        <v>0.022206468022079</v>
      </c>
      <c r="Q325" s="18" t="str">
        <f aca="false">IF(AND(M325=1,F325="Cash"),L325,"")</f>
        <v/>
      </c>
      <c r="R325" s="18" t="n">
        <f aca="false">IF(AND(M325=1,F325="Mixed"),L325,"")</f>
        <v>-0.567585828800579</v>
      </c>
      <c r="S325" s="18" t="str">
        <f aca="false">IF(AND(M325=1,F325="Stock-heavy"),L325,"")</f>
        <v/>
      </c>
    </row>
    <row r="326" customFormat="false" ht="15" hidden="false" customHeight="false" outlineLevel="0" collapsed="false">
      <c r="B326" s="12" t="s">
        <v>435</v>
      </c>
      <c r="C326" s="12" t="s">
        <v>434</v>
      </c>
      <c r="D326" s="14" t="n">
        <v>657.4</v>
      </c>
      <c r="E326" s="15" t="n">
        <v>0.4698</v>
      </c>
      <c r="F326" s="12" t="s">
        <v>70</v>
      </c>
      <c r="G326" s="15" t="n">
        <v>0</v>
      </c>
      <c r="H326" s="12" t="n">
        <v>1</v>
      </c>
      <c r="I326" s="12" t="n">
        <v>0</v>
      </c>
      <c r="J326" s="12" t="n">
        <v>0</v>
      </c>
      <c r="K326" s="15" t="n">
        <v>0.832030185940381</v>
      </c>
      <c r="L326" s="16" t="n">
        <f aca="true">IF(OR(Returns!$C326=0,COUNT(OFFSET(Returns!BM326,0,0,1,Inputs!$C$6))&lt;Inputs!$C$6),"n/a",EXP(SUMPRODUCT(LN(1+OFFSET(Returns!D326,0,0,1,Inputs!$C$6))))-IF(Inputs!$C$7=1,EXP(SUMPRODUCT(LN(1+OFFSET(Returns!BM326,0,0,1,Inputs!$C$6)))),EXP(SUMPRODUCT(LN(1+OFFSET(Returns!DV326,0,0,1,Inputs!$C$6))))))</f>
        <v>-0.231679088260073</v>
      </c>
      <c r="M326" s="17" t="n">
        <f aca="false">IF(AND(ISNUMBER(L326),E326&gt;=Inputs!$C$8,OR(Inputs!$C$9="All",F326=Inputs!$C$9),VALUE(LEFT(C326,4))&gt;=Inputs!$C$10,VALUE(LEFT(C326,4))&lt;=Inputs!$C$11),1,0)</f>
        <v>1</v>
      </c>
      <c r="N326" s="16" t="n">
        <f aca="false">IF(M326=1,L326,"")</f>
        <v>-0.231679088260073</v>
      </c>
      <c r="O326" s="15" t="n">
        <v>0.0640094365396562</v>
      </c>
      <c r="P326" s="15" t="n">
        <v>-0.022160370442818</v>
      </c>
      <c r="Q326" s="18" t="n">
        <f aca="false">IF(AND(M326=1,F326="Cash"),L326,"")</f>
        <v>-0.231679088260073</v>
      </c>
      <c r="R326" s="18" t="str">
        <f aca="false">IF(AND(M326=1,F326="Mixed"),L326,"")</f>
        <v/>
      </c>
      <c r="S326" s="18" t="str">
        <f aca="false">IF(AND(M326=1,F326="Stock-heavy"),L326,"")</f>
        <v/>
      </c>
    </row>
    <row r="327" customFormat="false" ht="15" hidden="false" customHeight="false" outlineLevel="0" collapsed="false">
      <c r="B327" s="12" t="s">
        <v>436</v>
      </c>
      <c r="C327" s="12" t="s">
        <v>434</v>
      </c>
      <c r="D327" s="14" t="n">
        <v>146.4</v>
      </c>
      <c r="E327" s="15" t="n">
        <v>0.1266</v>
      </c>
      <c r="F327" s="12" t="s">
        <v>70</v>
      </c>
      <c r="G327" s="15" t="n">
        <v>0</v>
      </c>
      <c r="H327" s="12" t="n">
        <v>4</v>
      </c>
      <c r="I327" s="12" t="n">
        <v>0</v>
      </c>
      <c r="J327" s="12" t="n">
        <v>0</v>
      </c>
      <c r="K327" s="15" t="n">
        <v>0.139377112186361</v>
      </c>
      <c r="L327" s="16" t="n">
        <f aca="true">IF(OR(Returns!$C327=0,COUNT(OFFSET(Returns!BM327,0,0,1,Inputs!$C$6))&lt;Inputs!$C$6),"n/a",EXP(SUMPRODUCT(LN(1+OFFSET(Returns!D327,0,0,1,Inputs!$C$6))))-IF(Inputs!$C$7=1,EXP(SUMPRODUCT(LN(1+OFFSET(Returns!BM327,0,0,1,Inputs!$C$6)))),EXP(SUMPRODUCT(LN(1+OFFSET(Returns!DV327,0,0,1,Inputs!$C$6))))))</f>
        <v>-0.338552685837027</v>
      </c>
      <c r="M327" s="17" t="n">
        <f aca="false">IF(AND(ISNUMBER(L327),E327&gt;=Inputs!$C$8,OR(Inputs!$C$9="All",F327=Inputs!$C$9),VALUE(LEFT(C327,4))&gt;=Inputs!$C$10,VALUE(LEFT(C327,4))&lt;=Inputs!$C$11),1,0)</f>
        <v>1</v>
      </c>
      <c r="N327" s="16" t="n">
        <f aca="false">IF(M327=1,L327,"")</f>
        <v>-0.338552685837027</v>
      </c>
      <c r="O327" s="15" t="n">
        <v>0.0291860897741106</v>
      </c>
      <c r="P327" s="15" t="n">
        <v>0.0049943852750585</v>
      </c>
      <c r="Q327" s="18" t="n">
        <f aca="false">IF(AND(M327=1,F327="Cash"),L327,"")</f>
        <v>-0.338552685837027</v>
      </c>
      <c r="R327" s="18" t="str">
        <f aca="false">IF(AND(M327=1,F327="Mixed"),L327,"")</f>
        <v/>
      </c>
      <c r="S327" s="18" t="str">
        <f aca="false">IF(AND(M327=1,F327="Stock-heavy"),L327,"")</f>
        <v/>
      </c>
    </row>
    <row r="328" customFormat="false" ht="15" hidden="false" customHeight="false" outlineLevel="0" collapsed="false">
      <c r="B328" s="12" t="s">
        <v>437</v>
      </c>
      <c r="C328" s="12" t="s">
        <v>434</v>
      </c>
      <c r="D328" s="14" t="n">
        <v>4618</v>
      </c>
      <c r="E328" s="15" t="n">
        <v>0.1042</v>
      </c>
      <c r="F328" s="12" t="s">
        <v>70</v>
      </c>
      <c r="G328" s="15" t="n">
        <v>0</v>
      </c>
      <c r="H328" s="12" t="n">
        <v>2</v>
      </c>
      <c r="I328" s="12" t="n">
        <v>1</v>
      </c>
      <c r="J328" s="12" t="n">
        <v>0</v>
      </c>
      <c r="K328" s="15" t="n">
        <v>-0.0323851109808039</v>
      </c>
      <c r="L328" s="16" t="n">
        <f aca="true">IF(OR(Returns!$C328=0,COUNT(OFFSET(Returns!BM328,0,0,1,Inputs!$C$6))&lt;Inputs!$C$6),"n/a",EXP(SUMPRODUCT(LN(1+OFFSET(Returns!D328,0,0,1,Inputs!$C$6))))-IF(Inputs!$C$7=1,EXP(SUMPRODUCT(LN(1+OFFSET(Returns!BM328,0,0,1,Inputs!$C$6)))),EXP(SUMPRODUCT(LN(1+OFFSET(Returns!DV328,0,0,1,Inputs!$C$6))))))</f>
        <v>-0.442628278800458</v>
      </c>
      <c r="M328" s="17" t="n">
        <f aca="false">IF(AND(ISNUMBER(L328),E328&gt;=Inputs!$C$8,OR(Inputs!$C$9="All",F328=Inputs!$C$9),VALUE(LEFT(C328,4))&gt;=Inputs!$C$10,VALUE(LEFT(C328,4))&lt;=Inputs!$C$11),1,0)</f>
        <v>1</v>
      </c>
      <c r="N328" s="16" t="n">
        <f aca="false">IF(M328=1,L328,"")</f>
        <v>-0.442628278800458</v>
      </c>
      <c r="O328" s="15" t="n">
        <v>-0.0085248037157495</v>
      </c>
      <c r="P328" s="15" t="n">
        <v>0.00918675846764984</v>
      </c>
      <c r="Q328" s="18" t="n">
        <f aca="false">IF(AND(M328=1,F328="Cash"),L328,"")</f>
        <v>-0.442628278800458</v>
      </c>
      <c r="R328" s="18" t="str">
        <f aca="false">IF(AND(M328=1,F328="Mixed"),L328,"")</f>
        <v/>
      </c>
      <c r="S328" s="18" t="str">
        <f aca="false">IF(AND(M328=1,F328="Stock-heavy"),L328,"")</f>
        <v/>
      </c>
    </row>
    <row r="329" customFormat="false" ht="15" hidden="false" customHeight="false" outlineLevel="0" collapsed="false">
      <c r="B329" s="12" t="s">
        <v>438</v>
      </c>
      <c r="C329" s="12" t="s">
        <v>434</v>
      </c>
      <c r="D329" s="14" t="n">
        <v>309.8</v>
      </c>
      <c r="E329" s="15" t="n">
        <v>0.3681</v>
      </c>
      <c r="F329" s="12" t="s">
        <v>70</v>
      </c>
      <c r="G329" s="15" t="n">
        <v>0</v>
      </c>
      <c r="H329" s="12" t="n">
        <v>3</v>
      </c>
      <c r="I329" s="12" t="n">
        <v>0</v>
      </c>
      <c r="J329" s="12" t="n">
        <v>0</v>
      </c>
      <c r="K329" s="15" t="n">
        <v>0.539094546289262</v>
      </c>
      <c r="L329" s="16" t="n">
        <f aca="true">IF(OR(Returns!$C329=0,COUNT(OFFSET(Returns!BM329,0,0,1,Inputs!$C$6))&lt;Inputs!$C$6),"n/a",EXP(SUMPRODUCT(LN(1+OFFSET(Returns!D329,0,0,1,Inputs!$C$6))))-IF(Inputs!$C$7=1,EXP(SUMPRODUCT(LN(1+OFFSET(Returns!BM329,0,0,1,Inputs!$C$6)))),EXP(SUMPRODUCT(LN(1+OFFSET(Returns!DV329,0,0,1,Inputs!$C$6))))))</f>
        <v>1.9803899393248</v>
      </c>
      <c r="M329" s="17" t="n">
        <f aca="false">IF(AND(ISNUMBER(L329),E329&gt;=Inputs!$C$8,OR(Inputs!$C$9="All",F329=Inputs!$C$9),VALUE(LEFT(C329,4))&gt;=Inputs!$C$10,VALUE(LEFT(C329,4))&lt;=Inputs!$C$11),1,0)</f>
        <v>1</v>
      </c>
      <c r="N329" s="16" t="n">
        <f aca="false">IF(M329=1,L329,"")</f>
        <v>1.9803899393248</v>
      </c>
      <c r="O329" s="15" t="n">
        <v>0.0160776036186165</v>
      </c>
      <c r="P329" s="15" t="n">
        <v>0.0214789887355837</v>
      </c>
      <c r="Q329" s="18" t="n">
        <f aca="false">IF(AND(M329=1,F329="Cash"),L329,"")</f>
        <v>1.9803899393248</v>
      </c>
      <c r="R329" s="18" t="str">
        <f aca="false">IF(AND(M329=1,F329="Mixed"),L329,"")</f>
        <v/>
      </c>
      <c r="S329" s="18" t="str">
        <f aca="false">IF(AND(M329=1,F329="Stock-heavy"),L329,"")</f>
        <v/>
      </c>
    </row>
    <row r="330" customFormat="false" ht="15" hidden="false" customHeight="false" outlineLevel="0" collapsed="false">
      <c r="B330" s="12" t="s">
        <v>149</v>
      </c>
      <c r="C330" s="12" t="s">
        <v>439</v>
      </c>
      <c r="D330" s="14" t="n">
        <v>325.1</v>
      </c>
      <c r="E330" s="15" t="n">
        <v>0.7697</v>
      </c>
      <c r="F330" s="12" t="s">
        <v>83</v>
      </c>
      <c r="G330" s="15" t="n">
        <v>0.298603549567839</v>
      </c>
      <c r="H330" s="12" t="n">
        <v>4</v>
      </c>
      <c r="I330" s="12" t="n">
        <v>0</v>
      </c>
      <c r="J330" s="12" t="n">
        <v>1</v>
      </c>
      <c r="K330" s="15" t="n">
        <v>-0.144700062260905</v>
      </c>
      <c r="L330" s="16" t="n">
        <f aca="true">IF(OR(Returns!$C330=0,COUNT(OFFSET(Returns!BM330,0,0,1,Inputs!$C$6))&lt;Inputs!$C$6),"n/a",EXP(SUMPRODUCT(LN(1+OFFSET(Returns!D330,0,0,1,Inputs!$C$6))))-IF(Inputs!$C$7=1,EXP(SUMPRODUCT(LN(1+OFFSET(Returns!BM330,0,0,1,Inputs!$C$6)))),EXP(SUMPRODUCT(LN(1+OFFSET(Returns!DV330,0,0,1,Inputs!$C$6))))))</f>
        <v>0.331371194217905</v>
      </c>
      <c r="M330" s="17" t="n">
        <f aca="false">IF(AND(ISNUMBER(L330),E330&gt;=Inputs!$C$8,OR(Inputs!$C$9="All",F330=Inputs!$C$9),VALUE(LEFT(C330,4))&gt;=Inputs!$C$10,VALUE(LEFT(C330,4))&lt;=Inputs!$C$11),1,0)</f>
        <v>1</v>
      </c>
      <c r="N330" s="16" t="n">
        <f aca="false">IF(M330=1,L330,"")</f>
        <v>0.331371194217905</v>
      </c>
      <c r="O330" s="15" t="n">
        <v>-0.0421334551932969</v>
      </c>
      <c r="P330" s="15" t="n">
        <v>0.0339725036572119</v>
      </c>
      <c r="Q330" s="18" t="str">
        <f aca="false">IF(AND(M330=1,F330="Cash"),L330,"")</f>
        <v/>
      </c>
      <c r="R330" s="18" t="n">
        <f aca="false">IF(AND(M330=1,F330="Mixed"),L330,"")</f>
        <v>0.331371194217905</v>
      </c>
      <c r="S330" s="18" t="str">
        <f aca="false">IF(AND(M330=1,F330="Stock-heavy"),L330,"")</f>
        <v/>
      </c>
    </row>
    <row r="331" customFormat="false" ht="15" hidden="false" customHeight="false" outlineLevel="0" collapsed="false">
      <c r="B331" s="12" t="s">
        <v>440</v>
      </c>
      <c r="C331" s="12" t="s">
        <v>441</v>
      </c>
      <c r="D331" s="14" t="n">
        <v>5764</v>
      </c>
      <c r="E331" s="15" t="n">
        <v>0.4576</v>
      </c>
      <c r="F331" s="12" t="s">
        <v>83</v>
      </c>
      <c r="G331" s="15" t="n">
        <v>0.415683553088133</v>
      </c>
      <c r="H331" s="12" t="n">
        <v>1</v>
      </c>
      <c r="I331" s="12" t="n">
        <v>0</v>
      </c>
      <c r="J331" s="12" t="n">
        <v>1</v>
      </c>
      <c r="K331" s="15" t="n">
        <v>-0.000426374179062883</v>
      </c>
      <c r="L331" s="16" t="n">
        <f aca="true">IF(OR(Returns!$C331=0,COUNT(OFFSET(Returns!BM331,0,0,1,Inputs!$C$6))&lt;Inputs!$C$6),"n/a",EXP(SUMPRODUCT(LN(1+OFFSET(Returns!D331,0,0,1,Inputs!$C$6))))-IF(Inputs!$C$7=1,EXP(SUMPRODUCT(LN(1+OFFSET(Returns!BM331,0,0,1,Inputs!$C$6)))),EXP(SUMPRODUCT(LN(1+OFFSET(Returns!DV331,0,0,1,Inputs!$C$6))))))</f>
        <v>0.424832609606085</v>
      </c>
      <c r="M331" s="17" t="n">
        <f aca="false">IF(AND(ISNUMBER(L331),E331&gt;=Inputs!$C$8,OR(Inputs!$C$9="All",F331=Inputs!$C$9),VALUE(LEFT(C331,4))&gt;=Inputs!$C$10,VALUE(LEFT(C331,4))&lt;=Inputs!$C$11),1,0)</f>
        <v>1</v>
      </c>
      <c r="N331" s="16" t="n">
        <f aca="false">IF(M331=1,L331,"")</f>
        <v>0.424832609606085</v>
      </c>
      <c r="O331" s="15" t="n">
        <v>0.00411627521055065</v>
      </c>
      <c r="P331" s="15" t="n">
        <v>-0.0243418917801296</v>
      </c>
      <c r="Q331" s="18" t="str">
        <f aca="false">IF(AND(M331=1,F331="Cash"),L331,"")</f>
        <v/>
      </c>
      <c r="R331" s="18" t="n">
        <f aca="false">IF(AND(M331=1,F331="Mixed"),L331,"")</f>
        <v>0.424832609606085</v>
      </c>
      <c r="S331" s="18" t="str">
        <f aca="false">IF(AND(M331=1,F331="Stock-heavy"),L331,"")</f>
        <v/>
      </c>
    </row>
    <row r="332" customFormat="false" ht="15" hidden="false" customHeight="false" outlineLevel="0" collapsed="false">
      <c r="B332" s="12" t="s">
        <v>442</v>
      </c>
      <c r="C332" s="12" t="s">
        <v>441</v>
      </c>
      <c r="D332" s="14" t="n">
        <v>199.2</v>
      </c>
      <c r="E332" s="15" t="n">
        <v>0.1232</v>
      </c>
      <c r="F332" s="12" t="s">
        <v>70</v>
      </c>
      <c r="G332" s="15" t="n">
        <v>0</v>
      </c>
      <c r="H332" s="12" t="n">
        <v>4</v>
      </c>
      <c r="I332" s="12" t="n">
        <v>1</v>
      </c>
      <c r="J332" s="12" t="n">
        <v>0</v>
      </c>
      <c r="K332" s="15" t="n">
        <v>-0.0085528865958826</v>
      </c>
      <c r="L332" s="16" t="n">
        <f aca="true">IF(OR(Returns!$C332=0,COUNT(OFFSET(Returns!BM332,0,0,1,Inputs!$C$6))&lt;Inputs!$C$6),"n/a",EXP(SUMPRODUCT(LN(1+OFFSET(Returns!D332,0,0,1,Inputs!$C$6))))-IF(Inputs!$C$7=1,EXP(SUMPRODUCT(LN(1+OFFSET(Returns!BM332,0,0,1,Inputs!$C$6)))),EXP(SUMPRODUCT(LN(1+OFFSET(Returns!DV332,0,0,1,Inputs!$C$6))))))</f>
        <v>-0.310266269230943</v>
      </c>
      <c r="M332" s="17" t="n">
        <f aca="false">IF(AND(ISNUMBER(L332),E332&gt;=Inputs!$C$8,OR(Inputs!$C$9="All",F332=Inputs!$C$9),VALUE(LEFT(C332,4))&gt;=Inputs!$C$10,VALUE(LEFT(C332,4))&lt;=Inputs!$C$11),1,0)</f>
        <v>1</v>
      </c>
      <c r="N332" s="16" t="n">
        <f aca="false">IF(M332=1,L332,"")</f>
        <v>-0.310266269230943</v>
      </c>
      <c r="O332" s="15" t="s">
        <v>73</v>
      </c>
      <c r="P332" s="15" t="s">
        <v>73</v>
      </c>
      <c r="Q332" s="18" t="n">
        <f aca="false">IF(AND(M332=1,F332="Cash"),L332,"")</f>
        <v>-0.310266269230943</v>
      </c>
      <c r="R332" s="18" t="str">
        <f aca="false">IF(AND(M332=1,F332="Mixed"),L332,"")</f>
        <v/>
      </c>
      <c r="S332" s="18" t="str">
        <f aca="false">IF(AND(M332=1,F332="Stock-heavy"),L332,"")</f>
        <v/>
      </c>
    </row>
    <row r="333" customFormat="false" ht="15" hidden="false" customHeight="false" outlineLevel="0" collapsed="false">
      <c r="B333" s="12" t="s">
        <v>443</v>
      </c>
      <c r="C333" s="12" t="s">
        <v>441</v>
      </c>
      <c r="D333" s="14" t="n">
        <v>152.2</v>
      </c>
      <c r="E333" s="15" t="n">
        <v>0.2303</v>
      </c>
      <c r="F333" s="12" t="s">
        <v>70</v>
      </c>
      <c r="G333" s="15" t="n">
        <v>0</v>
      </c>
      <c r="H333" s="12" t="n">
        <v>2</v>
      </c>
      <c r="I333" s="12" t="n">
        <v>0</v>
      </c>
      <c r="J333" s="12" t="n">
        <v>0</v>
      </c>
      <c r="K333" s="15" t="n">
        <v>0.337690745812461</v>
      </c>
      <c r="L333" s="16" t="n">
        <f aca="true">IF(OR(Returns!$C333=0,COUNT(OFFSET(Returns!BM333,0,0,1,Inputs!$C$6))&lt;Inputs!$C$6),"n/a",EXP(SUMPRODUCT(LN(1+OFFSET(Returns!D333,0,0,1,Inputs!$C$6))))-IF(Inputs!$C$7=1,EXP(SUMPRODUCT(LN(1+OFFSET(Returns!BM333,0,0,1,Inputs!$C$6)))),EXP(SUMPRODUCT(LN(1+OFFSET(Returns!DV333,0,0,1,Inputs!$C$6))))))</f>
        <v>-1.02793957024605</v>
      </c>
      <c r="M333" s="17" t="n">
        <f aca="false">IF(AND(ISNUMBER(L333),E333&gt;=Inputs!$C$8,OR(Inputs!$C$9="All",F333=Inputs!$C$9),VALUE(LEFT(C333,4))&gt;=Inputs!$C$10,VALUE(LEFT(C333,4))&lt;=Inputs!$C$11),1,0)</f>
        <v>1</v>
      </c>
      <c r="N333" s="16" t="n">
        <f aca="false">IF(M333=1,L333,"")</f>
        <v>-1.02793957024605</v>
      </c>
      <c r="O333" s="15" t="n">
        <v>0.0511094425016648</v>
      </c>
      <c r="P333" s="15" t="n">
        <v>-0.0273028247984716</v>
      </c>
      <c r="Q333" s="18" t="n">
        <f aca="false">IF(AND(M333=1,F333="Cash"),L333,"")</f>
        <v>-1.02793957024605</v>
      </c>
      <c r="R333" s="18" t="str">
        <f aca="false">IF(AND(M333=1,F333="Mixed"),L333,"")</f>
        <v/>
      </c>
      <c r="S333" s="18" t="str">
        <f aca="false">IF(AND(M333=1,F333="Stock-heavy"),L333,"")</f>
        <v/>
      </c>
    </row>
    <row r="334" customFormat="false" ht="15" hidden="false" customHeight="false" outlineLevel="0" collapsed="false">
      <c r="B334" s="12" t="s">
        <v>444</v>
      </c>
      <c r="C334" s="12" t="s">
        <v>441</v>
      </c>
      <c r="D334" s="14" t="n">
        <v>580.9</v>
      </c>
      <c r="E334" s="15" t="n">
        <v>0.7947</v>
      </c>
      <c r="F334" s="12" t="s">
        <v>70</v>
      </c>
      <c r="G334" s="15" t="n">
        <v>0</v>
      </c>
      <c r="H334" s="12" t="n">
        <v>2</v>
      </c>
      <c r="I334" s="12" t="n">
        <v>0</v>
      </c>
      <c r="J334" s="12" t="n">
        <v>1</v>
      </c>
      <c r="K334" s="15" t="n">
        <v>-0.330951687909687</v>
      </c>
      <c r="L334" s="16" t="n">
        <f aca="true">IF(OR(Returns!$C334=0,COUNT(OFFSET(Returns!BM334,0,0,1,Inputs!$C$6))&lt;Inputs!$C$6),"n/a",EXP(SUMPRODUCT(LN(1+OFFSET(Returns!D334,0,0,1,Inputs!$C$6))))-IF(Inputs!$C$7=1,EXP(SUMPRODUCT(LN(1+OFFSET(Returns!BM334,0,0,1,Inputs!$C$6)))),EXP(SUMPRODUCT(LN(1+OFFSET(Returns!DV334,0,0,1,Inputs!$C$6))))))</f>
        <v>-0.341300064993737</v>
      </c>
      <c r="M334" s="17" t="n">
        <f aca="false">IF(AND(ISNUMBER(L334),E334&gt;=Inputs!$C$8,OR(Inputs!$C$9="All",F334=Inputs!$C$9),VALUE(LEFT(C334,4))&gt;=Inputs!$C$10,VALUE(LEFT(C334,4))&lt;=Inputs!$C$11),1,0)</f>
        <v>1</v>
      </c>
      <c r="N334" s="16" t="n">
        <f aca="false">IF(M334=1,L334,"")</f>
        <v>-0.341300064993737</v>
      </c>
      <c r="O334" s="15" t="n">
        <v>0.101845851469284</v>
      </c>
      <c r="P334" s="15" t="n">
        <v>0.0506956515703983</v>
      </c>
      <c r="Q334" s="18" t="n">
        <f aca="false">IF(AND(M334=1,F334="Cash"),L334,"")</f>
        <v>-0.341300064993737</v>
      </c>
      <c r="R334" s="18" t="str">
        <f aca="false">IF(AND(M334=1,F334="Mixed"),L334,"")</f>
        <v/>
      </c>
      <c r="S334" s="18" t="str">
        <f aca="false">IF(AND(M334=1,F334="Stock-heavy"),L334,"")</f>
        <v/>
      </c>
    </row>
    <row r="335" customFormat="false" ht="15" hidden="false" customHeight="false" outlineLevel="0" collapsed="false">
      <c r="B335" s="12" t="s">
        <v>445</v>
      </c>
      <c r="C335" s="12" t="s">
        <v>441</v>
      </c>
      <c r="D335" s="14" t="n">
        <v>2921.8</v>
      </c>
      <c r="E335" s="15" t="n">
        <v>0.1037</v>
      </c>
      <c r="F335" s="12" t="s">
        <v>70</v>
      </c>
      <c r="G335" s="15" t="n">
        <v>0</v>
      </c>
      <c r="H335" s="12" t="n">
        <v>1</v>
      </c>
      <c r="I335" s="12" t="n">
        <v>1</v>
      </c>
      <c r="J335" s="12" t="n">
        <v>0</v>
      </c>
      <c r="K335" s="15" t="n">
        <v>0.369664003138496</v>
      </c>
      <c r="L335" s="16" t="n">
        <f aca="true">IF(OR(Returns!$C335=0,COUNT(OFFSET(Returns!BM335,0,0,1,Inputs!$C$6))&lt;Inputs!$C$6),"n/a",EXP(SUMPRODUCT(LN(1+OFFSET(Returns!D335,0,0,1,Inputs!$C$6))))-IF(Inputs!$C$7=1,EXP(SUMPRODUCT(LN(1+OFFSET(Returns!BM335,0,0,1,Inputs!$C$6)))),EXP(SUMPRODUCT(LN(1+OFFSET(Returns!DV335,0,0,1,Inputs!$C$6))))))</f>
        <v>-0.324112093059795</v>
      </c>
      <c r="M335" s="17" t="n">
        <f aca="false">IF(AND(ISNUMBER(L335),E335&gt;=Inputs!$C$8,OR(Inputs!$C$9="All",F335=Inputs!$C$9),VALUE(LEFT(C335,4))&gt;=Inputs!$C$10,VALUE(LEFT(C335,4))&lt;=Inputs!$C$11),1,0)</f>
        <v>1</v>
      </c>
      <c r="N335" s="16" t="n">
        <f aca="false">IF(M335=1,L335,"")</f>
        <v>-0.324112093059795</v>
      </c>
      <c r="O335" s="15" t="n">
        <v>0.0633995186508501</v>
      </c>
      <c r="P335" s="15" t="n">
        <v>0.0397807364906131</v>
      </c>
      <c r="Q335" s="18" t="n">
        <f aca="false">IF(AND(M335=1,F335="Cash"),L335,"")</f>
        <v>-0.324112093059795</v>
      </c>
      <c r="R335" s="18" t="str">
        <f aca="false">IF(AND(M335=1,F335="Mixed"),L335,"")</f>
        <v/>
      </c>
      <c r="S335" s="18" t="str">
        <f aca="false">IF(AND(M335=1,F335="Stock-heavy"),L335,"")</f>
        <v/>
      </c>
    </row>
    <row r="336" customFormat="false" ht="15" hidden="false" customHeight="false" outlineLevel="0" collapsed="false">
      <c r="B336" s="12" t="s">
        <v>446</v>
      </c>
      <c r="C336" s="12" t="s">
        <v>441</v>
      </c>
      <c r="D336" s="14" t="n">
        <v>557.7</v>
      </c>
      <c r="E336" s="15" t="n">
        <v>0.1641</v>
      </c>
      <c r="F336" s="12" t="s">
        <v>70</v>
      </c>
      <c r="G336" s="15" t="n">
        <v>0</v>
      </c>
      <c r="H336" s="12" t="n">
        <v>2</v>
      </c>
      <c r="I336" s="12" t="n">
        <v>1</v>
      </c>
      <c r="J336" s="12" t="n">
        <v>0</v>
      </c>
      <c r="K336" s="15" t="n">
        <v>0.214624954585224</v>
      </c>
      <c r="L336" s="16" t="n">
        <f aca="true">IF(OR(Returns!$C336=0,COUNT(OFFSET(Returns!BM336,0,0,1,Inputs!$C$6))&lt;Inputs!$C$6),"n/a",EXP(SUMPRODUCT(LN(1+OFFSET(Returns!D336,0,0,1,Inputs!$C$6))))-IF(Inputs!$C$7=1,EXP(SUMPRODUCT(LN(1+OFFSET(Returns!BM336,0,0,1,Inputs!$C$6)))),EXP(SUMPRODUCT(LN(1+OFFSET(Returns!DV336,0,0,1,Inputs!$C$6))))))</f>
        <v>-0.622212184884734</v>
      </c>
      <c r="M336" s="17" t="n">
        <f aca="false">IF(AND(ISNUMBER(L336),E336&gt;=Inputs!$C$8,OR(Inputs!$C$9="All",F336=Inputs!$C$9),VALUE(LEFT(C336,4))&gt;=Inputs!$C$10,VALUE(LEFT(C336,4))&lt;=Inputs!$C$11),1,0)</f>
        <v>1</v>
      </c>
      <c r="N336" s="16" t="n">
        <f aca="false">IF(M336=1,L336,"")</f>
        <v>-0.622212184884734</v>
      </c>
      <c r="O336" s="15" t="s">
        <v>73</v>
      </c>
      <c r="P336" s="15" t="s">
        <v>73</v>
      </c>
      <c r="Q336" s="18" t="n">
        <f aca="false">IF(AND(M336=1,F336="Cash"),L336,"")</f>
        <v>-0.622212184884734</v>
      </c>
      <c r="R336" s="18" t="str">
        <f aca="false">IF(AND(M336=1,F336="Mixed"),L336,"")</f>
        <v/>
      </c>
      <c r="S336" s="18" t="str">
        <f aca="false">IF(AND(M336=1,F336="Stock-heavy"),L336,"")</f>
        <v/>
      </c>
    </row>
    <row r="337" customFormat="false" ht="15" hidden="false" customHeight="false" outlineLevel="0" collapsed="false">
      <c r="B337" s="12" t="s">
        <v>169</v>
      </c>
      <c r="C337" s="12" t="s">
        <v>441</v>
      </c>
      <c r="D337" s="14" t="n">
        <v>258.2</v>
      </c>
      <c r="E337" s="15" t="n">
        <v>0.4088</v>
      </c>
      <c r="F337" s="12" t="s">
        <v>83</v>
      </c>
      <c r="G337" s="15" t="n">
        <v>0.189925917893946</v>
      </c>
      <c r="H337" s="12" t="n">
        <v>3</v>
      </c>
      <c r="I337" s="12" t="n">
        <v>0</v>
      </c>
      <c r="J337" s="12" t="n">
        <v>0</v>
      </c>
      <c r="K337" s="15" t="n">
        <v>-0.1106352143766</v>
      </c>
      <c r="L337" s="16" t="n">
        <f aca="true">IF(OR(Returns!$C337=0,COUNT(OFFSET(Returns!BM337,0,0,1,Inputs!$C$6))&lt;Inputs!$C$6),"n/a",EXP(SUMPRODUCT(LN(1+OFFSET(Returns!D337,0,0,1,Inputs!$C$6))))-IF(Inputs!$C$7=1,EXP(SUMPRODUCT(LN(1+OFFSET(Returns!BM337,0,0,1,Inputs!$C$6)))),EXP(SUMPRODUCT(LN(1+OFFSET(Returns!DV337,0,0,1,Inputs!$C$6))))))</f>
        <v>0.63005254041167</v>
      </c>
      <c r="M337" s="17" t="n">
        <f aca="false">IF(AND(ISNUMBER(L337),E337&gt;=Inputs!$C$8,OR(Inputs!$C$9="All",F337=Inputs!$C$9),VALUE(LEFT(C337,4))&gt;=Inputs!$C$10,VALUE(LEFT(C337,4))&lt;=Inputs!$C$11),1,0)</f>
        <v>1</v>
      </c>
      <c r="N337" s="16" t="n">
        <f aca="false">IF(M337=1,L337,"")</f>
        <v>0.63005254041167</v>
      </c>
      <c r="O337" s="15" t="n">
        <v>0.201889174268552</v>
      </c>
      <c r="P337" s="15" t="n">
        <v>0.0517991142335645</v>
      </c>
      <c r="Q337" s="18" t="str">
        <f aca="false">IF(AND(M337=1,F337="Cash"),L337,"")</f>
        <v/>
      </c>
      <c r="R337" s="18" t="n">
        <f aca="false">IF(AND(M337=1,F337="Mixed"),L337,"")</f>
        <v>0.63005254041167</v>
      </c>
      <c r="S337" s="18" t="str">
        <f aca="false">IF(AND(M337=1,F337="Stock-heavy"),L337,"")</f>
        <v/>
      </c>
    </row>
    <row r="338" customFormat="false" ht="15" hidden="false" customHeight="false" outlineLevel="0" collapsed="false">
      <c r="B338" s="12" t="s">
        <v>161</v>
      </c>
      <c r="C338" s="12" t="s">
        <v>441</v>
      </c>
      <c r="D338" s="14" t="n">
        <v>125.2</v>
      </c>
      <c r="E338" s="15" t="n">
        <v>0.1422</v>
      </c>
      <c r="F338" s="12" t="s">
        <v>70</v>
      </c>
      <c r="G338" s="15" t="n">
        <v>0</v>
      </c>
      <c r="H338" s="12" t="n">
        <v>3</v>
      </c>
      <c r="I338" s="12" t="n">
        <v>0</v>
      </c>
      <c r="J338" s="12" t="n">
        <v>0</v>
      </c>
      <c r="K338" s="15" t="n">
        <v>-0.186059323502855</v>
      </c>
      <c r="L338" s="16" t="n">
        <f aca="true">IF(OR(Returns!$C338=0,COUNT(OFFSET(Returns!BM338,0,0,1,Inputs!$C$6))&lt;Inputs!$C$6),"n/a",EXP(SUMPRODUCT(LN(1+OFFSET(Returns!D338,0,0,1,Inputs!$C$6))))-IF(Inputs!$C$7=1,EXP(SUMPRODUCT(LN(1+OFFSET(Returns!BM338,0,0,1,Inputs!$C$6)))),EXP(SUMPRODUCT(LN(1+OFFSET(Returns!DV338,0,0,1,Inputs!$C$6))))))</f>
        <v>0.370812384716292</v>
      </c>
      <c r="M338" s="17" t="n">
        <f aca="false">IF(AND(ISNUMBER(L338),E338&gt;=Inputs!$C$8,OR(Inputs!$C$9="All",F338=Inputs!$C$9),VALUE(LEFT(C338,4))&gt;=Inputs!$C$10,VALUE(LEFT(C338,4))&lt;=Inputs!$C$11),1,0)</f>
        <v>1</v>
      </c>
      <c r="N338" s="16" t="n">
        <f aca="false">IF(M338=1,L338,"")</f>
        <v>0.370812384716292</v>
      </c>
      <c r="O338" s="15" t="n">
        <v>0.0261998110111677</v>
      </c>
      <c r="P338" s="15" t="n">
        <v>0.0246168012970514</v>
      </c>
      <c r="Q338" s="18" t="n">
        <f aca="false">IF(AND(M338=1,F338="Cash"),L338,"")</f>
        <v>0.370812384716292</v>
      </c>
      <c r="R338" s="18" t="str">
        <f aca="false">IF(AND(M338=1,F338="Mixed"),L338,"")</f>
        <v/>
      </c>
      <c r="S338" s="18" t="str">
        <f aca="false">IF(AND(M338=1,F338="Stock-heavy"),L338,"")</f>
        <v/>
      </c>
    </row>
    <row r="339" customFormat="false" ht="15" hidden="false" customHeight="false" outlineLevel="0" collapsed="false">
      <c r="B339" s="12" t="s">
        <v>84</v>
      </c>
      <c r="C339" s="12" t="s">
        <v>441</v>
      </c>
      <c r="D339" s="14" t="n">
        <v>1502.4</v>
      </c>
      <c r="E339" s="15" t="n">
        <v>0.1756</v>
      </c>
      <c r="F339" s="12" t="s">
        <v>70</v>
      </c>
      <c r="G339" s="15" t="n">
        <v>0</v>
      </c>
      <c r="H339" s="12" t="n">
        <v>1</v>
      </c>
      <c r="I339" s="12" t="n">
        <v>1</v>
      </c>
      <c r="J339" s="12" t="n">
        <v>0</v>
      </c>
      <c r="K339" s="15" t="n">
        <v>-0.144625625358203</v>
      </c>
      <c r="L339" s="16" t="n">
        <f aca="true">IF(OR(Returns!$C339=0,COUNT(OFFSET(Returns!BM339,0,0,1,Inputs!$C$6))&lt;Inputs!$C$6),"n/a",EXP(SUMPRODUCT(LN(1+OFFSET(Returns!D339,0,0,1,Inputs!$C$6))))-IF(Inputs!$C$7=1,EXP(SUMPRODUCT(LN(1+OFFSET(Returns!BM339,0,0,1,Inputs!$C$6)))),EXP(SUMPRODUCT(LN(1+OFFSET(Returns!DV339,0,0,1,Inputs!$C$6))))))</f>
        <v>-0.711563722131775</v>
      </c>
      <c r="M339" s="17" t="n">
        <f aca="false">IF(AND(ISNUMBER(L339),E339&gt;=Inputs!$C$8,OR(Inputs!$C$9="All",F339=Inputs!$C$9),VALUE(LEFT(C339,4))&gt;=Inputs!$C$10,VALUE(LEFT(C339,4))&lt;=Inputs!$C$11),1,0)</f>
        <v>1</v>
      </c>
      <c r="N339" s="16" t="n">
        <f aca="false">IF(M339=1,L339,"")</f>
        <v>-0.711563722131775</v>
      </c>
      <c r="O339" s="15" t="n">
        <v>0.377560392665903</v>
      </c>
      <c r="P339" s="15" t="n">
        <v>0.409837133127425</v>
      </c>
      <c r="Q339" s="18" t="n">
        <f aca="false">IF(AND(M339=1,F339="Cash"),L339,"")</f>
        <v>-0.711563722131775</v>
      </c>
      <c r="R339" s="18" t="str">
        <f aca="false">IF(AND(M339=1,F339="Mixed"),L339,"")</f>
        <v/>
      </c>
      <c r="S339" s="18" t="str">
        <f aca="false">IF(AND(M339=1,F339="Stock-heavy"),L339,"")</f>
        <v/>
      </c>
    </row>
    <row r="340" customFormat="false" ht="15" hidden="false" customHeight="false" outlineLevel="0" collapsed="false">
      <c r="B340" s="12" t="s">
        <v>447</v>
      </c>
      <c r="C340" s="12" t="s">
        <v>441</v>
      </c>
      <c r="D340" s="14" t="n">
        <v>181.3</v>
      </c>
      <c r="E340" s="15" t="n">
        <v>0.3132</v>
      </c>
      <c r="F340" s="12" t="s">
        <v>70</v>
      </c>
      <c r="G340" s="15" t="n">
        <v>0</v>
      </c>
      <c r="H340" s="12" t="n">
        <v>2</v>
      </c>
      <c r="I340" s="12" t="n">
        <v>0</v>
      </c>
      <c r="J340" s="12" t="n">
        <v>0</v>
      </c>
      <c r="K340" s="15" t="n">
        <v>0.395525455296561</v>
      </c>
      <c r="L340" s="16" t="n">
        <f aca="true">IF(OR(Returns!$C340=0,COUNT(OFFSET(Returns!BM340,0,0,1,Inputs!$C$6))&lt;Inputs!$C$6),"n/a",EXP(SUMPRODUCT(LN(1+OFFSET(Returns!D340,0,0,1,Inputs!$C$6))))-IF(Inputs!$C$7=1,EXP(SUMPRODUCT(LN(1+OFFSET(Returns!BM340,0,0,1,Inputs!$C$6)))),EXP(SUMPRODUCT(LN(1+OFFSET(Returns!DV340,0,0,1,Inputs!$C$6))))))</f>
        <v>0.325108838655943</v>
      </c>
      <c r="M340" s="17" t="n">
        <f aca="false">IF(AND(ISNUMBER(L340),E340&gt;=Inputs!$C$8,OR(Inputs!$C$9="All",F340=Inputs!$C$9),VALUE(LEFT(C340,4))&gt;=Inputs!$C$10,VALUE(LEFT(C340,4))&lt;=Inputs!$C$11),1,0)</f>
        <v>1</v>
      </c>
      <c r="N340" s="16" t="n">
        <f aca="false">IF(M340=1,L340,"")</f>
        <v>0.325108838655943</v>
      </c>
      <c r="O340" s="15" t="n">
        <v>0.116558574914321</v>
      </c>
      <c r="P340" s="15" t="n">
        <v>0.0710172138085108</v>
      </c>
      <c r="Q340" s="18" t="n">
        <f aca="false">IF(AND(M340=1,F340="Cash"),L340,"")</f>
        <v>0.325108838655943</v>
      </c>
      <c r="R340" s="18" t="str">
        <f aca="false">IF(AND(M340=1,F340="Mixed"),L340,"")</f>
        <v/>
      </c>
      <c r="S340" s="18" t="str">
        <f aca="false">IF(AND(M340=1,F340="Stock-heavy"),L340,"")</f>
        <v/>
      </c>
    </row>
    <row r="341" customFormat="false" ht="15" hidden="false" customHeight="false" outlineLevel="0" collapsed="false">
      <c r="B341" s="12" t="s">
        <v>448</v>
      </c>
      <c r="C341" s="12" t="s">
        <v>441</v>
      </c>
      <c r="D341" s="14" t="n">
        <v>1448.2</v>
      </c>
      <c r="E341" s="15" t="n">
        <v>0.3823</v>
      </c>
      <c r="F341" s="12" t="s">
        <v>83</v>
      </c>
      <c r="G341" s="15" t="n">
        <v>0.245093510376424</v>
      </c>
      <c r="H341" s="12" t="n">
        <v>2</v>
      </c>
      <c r="I341" s="12" t="n">
        <v>1</v>
      </c>
      <c r="J341" s="12" t="n">
        <v>1</v>
      </c>
      <c r="K341" s="15" t="n">
        <v>-0.208670061294248</v>
      </c>
      <c r="L341" s="16" t="n">
        <f aca="true">IF(OR(Returns!$C341=0,COUNT(OFFSET(Returns!BM341,0,0,1,Inputs!$C$6))&lt;Inputs!$C$6),"n/a",EXP(SUMPRODUCT(LN(1+OFFSET(Returns!D341,0,0,1,Inputs!$C$6))))-IF(Inputs!$C$7=1,EXP(SUMPRODUCT(LN(1+OFFSET(Returns!BM341,0,0,1,Inputs!$C$6)))),EXP(SUMPRODUCT(LN(1+OFFSET(Returns!DV341,0,0,1,Inputs!$C$6))))))</f>
        <v>0.814347215726137</v>
      </c>
      <c r="M341" s="17" t="n">
        <f aca="false">IF(AND(ISNUMBER(L341),E341&gt;=Inputs!$C$8,OR(Inputs!$C$9="All",F341=Inputs!$C$9),VALUE(LEFT(C341,4))&gt;=Inputs!$C$10,VALUE(LEFT(C341,4))&lt;=Inputs!$C$11),1,0)</f>
        <v>1</v>
      </c>
      <c r="N341" s="16" t="n">
        <f aca="false">IF(M341=1,L341,"")</f>
        <v>0.814347215726137</v>
      </c>
      <c r="O341" s="15" t="n">
        <v>0.0346719780519897</v>
      </c>
      <c r="P341" s="15" t="n">
        <v>0.0347631638046464</v>
      </c>
      <c r="Q341" s="18" t="str">
        <f aca="false">IF(AND(M341=1,F341="Cash"),L341,"")</f>
        <v/>
      </c>
      <c r="R341" s="18" t="n">
        <f aca="false">IF(AND(M341=1,F341="Mixed"),L341,"")</f>
        <v>0.814347215726137</v>
      </c>
      <c r="S341" s="18" t="str">
        <f aca="false">IF(AND(M341=1,F341="Stock-heavy"),L341,"")</f>
        <v/>
      </c>
    </row>
    <row r="342" customFormat="false" ht="15" hidden="false" customHeight="false" outlineLevel="0" collapsed="false">
      <c r="B342" s="12" t="s">
        <v>449</v>
      </c>
      <c r="C342" s="12" t="s">
        <v>441</v>
      </c>
      <c r="D342" s="14" t="n">
        <v>911</v>
      </c>
      <c r="E342" s="15" t="n">
        <v>0.4829</v>
      </c>
      <c r="F342" s="12" t="s">
        <v>70</v>
      </c>
      <c r="G342" s="15" t="n">
        <v>0</v>
      </c>
      <c r="H342" s="12" t="n">
        <v>3</v>
      </c>
      <c r="I342" s="12" t="n">
        <v>0</v>
      </c>
      <c r="J342" s="12" t="n">
        <v>0</v>
      </c>
      <c r="K342" s="15" t="n">
        <v>-0.264319164572733</v>
      </c>
      <c r="L342" s="16" t="n">
        <f aca="true">IF(OR(Returns!$C342=0,COUNT(OFFSET(Returns!BM342,0,0,1,Inputs!$C$6))&lt;Inputs!$C$6),"n/a",EXP(SUMPRODUCT(LN(1+OFFSET(Returns!D342,0,0,1,Inputs!$C$6))))-IF(Inputs!$C$7=1,EXP(SUMPRODUCT(LN(1+OFFSET(Returns!BM342,0,0,1,Inputs!$C$6)))),EXP(SUMPRODUCT(LN(1+OFFSET(Returns!DV342,0,0,1,Inputs!$C$6))))))</f>
        <v>0.577206368768364</v>
      </c>
      <c r="M342" s="17" t="n">
        <f aca="false">IF(AND(ISNUMBER(L342),E342&gt;=Inputs!$C$8,OR(Inputs!$C$9="All",F342=Inputs!$C$9),VALUE(LEFT(C342,4))&gt;=Inputs!$C$10,VALUE(LEFT(C342,4))&lt;=Inputs!$C$11),1,0)</f>
        <v>1</v>
      </c>
      <c r="N342" s="16" t="n">
        <f aca="false">IF(M342=1,L342,"")</f>
        <v>0.577206368768364</v>
      </c>
      <c r="O342" s="15" t="n">
        <v>0.0242919016799657</v>
      </c>
      <c r="P342" s="15" t="n">
        <v>0.02372870737219</v>
      </c>
      <c r="Q342" s="18" t="n">
        <f aca="false">IF(AND(M342=1,F342="Cash"),L342,"")</f>
        <v>0.577206368768364</v>
      </c>
      <c r="R342" s="18" t="str">
        <f aca="false">IF(AND(M342=1,F342="Mixed"),L342,"")</f>
        <v/>
      </c>
      <c r="S342" s="18" t="str">
        <f aca="false">IF(AND(M342=1,F342="Stock-heavy"),L342,"")</f>
        <v/>
      </c>
    </row>
    <row r="343" customFormat="false" ht="15" hidden="false" customHeight="false" outlineLevel="0" collapsed="false">
      <c r="B343" s="12" t="s">
        <v>450</v>
      </c>
      <c r="C343" s="12" t="s">
        <v>441</v>
      </c>
      <c r="D343" s="14" t="n">
        <v>964.1</v>
      </c>
      <c r="E343" s="15" t="n">
        <v>0.1015</v>
      </c>
      <c r="F343" s="12" t="s">
        <v>70</v>
      </c>
      <c r="G343" s="15" t="n">
        <v>0</v>
      </c>
      <c r="H343" s="12" t="n">
        <v>1</v>
      </c>
      <c r="I343" s="12" t="n">
        <v>1</v>
      </c>
      <c r="J343" s="12" t="n">
        <v>0</v>
      </c>
      <c r="K343" s="15" t="n">
        <v>-0.18200237443839</v>
      </c>
      <c r="L343" s="16" t="n">
        <f aca="true">IF(OR(Returns!$C343=0,COUNT(OFFSET(Returns!BM343,0,0,1,Inputs!$C$6))&lt;Inputs!$C$6),"n/a",EXP(SUMPRODUCT(LN(1+OFFSET(Returns!D343,0,0,1,Inputs!$C$6))))-IF(Inputs!$C$7=1,EXP(SUMPRODUCT(LN(1+OFFSET(Returns!BM343,0,0,1,Inputs!$C$6)))),EXP(SUMPRODUCT(LN(1+OFFSET(Returns!DV343,0,0,1,Inputs!$C$6))))))</f>
        <v>-0.975246078720246</v>
      </c>
      <c r="M343" s="17" t="n">
        <f aca="false">IF(AND(ISNUMBER(L343),E343&gt;=Inputs!$C$8,OR(Inputs!$C$9="All",F343=Inputs!$C$9),VALUE(LEFT(C343,4))&gt;=Inputs!$C$10,VALUE(LEFT(C343,4))&lt;=Inputs!$C$11),1,0)</f>
        <v>1</v>
      </c>
      <c r="N343" s="16" t="n">
        <f aca="false">IF(M343=1,L343,"")</f>
        <v>-0.975246078720246</v>
      </c>
      <c r="O343" s="15" t="n">
        <v>0.033618661890616</v>
      </c>
      <c r="P343" s="15" t="n">
        <v>0.0483289783104947</v>
      </c>
      <c r="Q343" s="18" t="n">
        <f aca="false">IF(AND(M343=1,F343="Cash"),L343,"")</f>
        <v>-0.975246078720246</v>
      </c>
      <c r="R343" s="18" t="str">
        <f aca="false">IF(AND(M343=1,F343="Mixed"),L343,"")</f>
        <v/>
      </c>
      <c r="S343" s="18" t="str">
        <f aca="false">IF(AND(M343=1,F343="Stock-heavy"),L343,"")</f>
        <v/>
      </c>
    </row>
    <row r="344" customFormat="false" ht="15" hidden="false" customHeight="false" outlineLevel="0" collapsed="false">
      <c r="B344" s="12" t="s">
        <v>451</v>
      </c>
      <c r="C344" s="12" t="s">
        <v>441</v>
      </c>
      <c r="D344" s="14" t="n">
        <v>145.3</v>
      </c>
      <c r="E344" s="15" t="n">
        <v>0.1984</v>
      </c>
      <c r="F344" s="12" t="s">
        <v>85</v>
      </c>
      <c r="G344" s="15" t="n">
        <v>0.745229900881057</v>
      </c>
      <c r="H344" s="12" t="n">
        <v>2</v>
      </c>
      <c r="I344" s="12" t="n">
        <v>0</v>
      </c>
      <c r="J344" s="12" t="n">
        <v>1</v>
      </c>
      <c r="K344" s="15" t="n">
        <v>-0.46622459605515</v>
      </c>
      <c r="L344" s="16" t="n">
        <f aca="true">IF(OR(Returns!$C344=0,COUNT(OFFSET(Returns!BM344,0,0,1,Inputs!$C$6))&lt;Inputs!$C$6),"n/a",EXP(SUMPRODUCT(LN(1+OFFSET(Returns!D344,0,0,1,Inputs!$C$6))))-IF(Inputs!$C$7=1,EXP(SUMPRODUCT(LN(1+OFFSET(Returns!BM344,0,0,1,Inputs!$C$6)))),EXP(SUMPRODUCT(LN(1+OFFSET(Returns!DV344,0,0,1,Inputs!$C$6))))))</f>
        <v>2.35671348343995</v>
      </c>
      <c r="M344" s="17" t="n">
        <f aca="false">IF(AND(ISNUMBER(L344),E344&gt;=Inputs!$C$8,OR(Inputs!$C$9="All",F344=Inputs!$C$9),VALUE(LEFT(C344,4))&gt;=Inputs!$C$10,VALUE(LEFT(C344,4))&lt;=Inputs!$C$11),1,0)</f>
        <v>1</v>
      </c>
      <c r="N344" s="16" t="n">
        <f aca="false">IF(M344=1,L344,"")</f>
        <v>2.35671348343995</v>
      </c>
      <c r="O344" s="15" t="n">
        <v>-0.406965144165522</v>
      </c>
      <c r="P344" s="15" t="n">
        <v>-0.100494429434428</v>
      </c>
      <c r="Q344" s="18" t="str">
        <f aca="false">IF(AND(M344=1,F344="Cash"),L344,"")</f>
        <v/>
      </c>
      <c r="R344" s="18" t="str">
        <f aca="false">IF(AND(M344=1,F344="Mixed"),L344,"")</f>
        <v/>
      </c>
      <c r="S344" s="18" t="n">
        <f aca="false">IF(AND(M344=1,F344="Stock-heavy"),L344,"")</f>
        <v>2.35671348343995</v>
      </c>
    </row>
    <row r="345" customFormat="false" ht="15" hidden="false" customHeight="false" outlineLevel="0" collapsed="false">
      <c r="B345" s="12" t="s">
        <v>452</v>
      </c>
      <c r="C345" s="12" t="s">
        <v>441</v>
      </c>
      <c r="D345" s="14" t="n">
        <v>7261.8</v>
      </c>
      <c r="E345" s="15" t="n">
        <v>0.5279</v>
      </c>
      <c r="F345" s="12" t="s">
        <v>70</v>
      </c>
      <c r="G345" s="15" t="n">
        <v>0</v>
      </c>
      <c r="H345" s="12" t="n">
        <v>1</v>
      </c>
      <c r="I345" s="12" t="n">
        <v>1</v>
      </c>
      <c r="J345" s="12" t="n">
        <v>0</v>
      </c>
      <c r="K345" s="15" t="n">
        <v>0.239055397355878</v>
      </c>
      <c r="L345" s="16" t="n">
        <f aca="true">IF(OR(Returns!$C345=0,COUNT(OFFSET(Returns!BM345,0,0,1,Inputs!$C$6))&lt;Inputs!$C$6),"n/a",EXP(SUMPRODUCT(LN(1+OFFSET(Returns!D345,0,0,1,Inputs!$C$6))))-IF(Inputs!$C$7=1,EXP(SUMPRODUCT(LN(1+OFFSET(Returns!BM345,0,0,1,Inputs!$C$6)))),EXP(SUMPRODUCT(LN(1+OFFSET(Returns!DV345,0,0,1,Inputs!$C$6))))))</f>
        <v>0.206237944431491</v>
      </c>
      <c r="M345" s="17" t="n">
        <f aca="false">IF(AND(ISNUMBER(L345),E345&gt;=Inputs!$C$8,OR(Inputs!$C$9="All",F345=Inputs!$C$9),VALUE(LEFT(C345,4))&gt;=Inputs!$C$10,VALUE(LEFT(C345,4))&lt;=Inputs!$C$11),1,0)</f>
        <v>1</v>
      </c>
      <c r="N345" s="16" t="n">
        <f aca="false">IF(M345=1,L345,"")</f>
        <v>0.206237944431491</v>
      </c>
      <c r="O345" s="15" t="n">
        <v>0.0339720597584368</v>
      </c>
      <c r="P345" s="15" t="n">
        <v>0.0337733297996687</v>
      </c>
      <c r="Q345" s="18" t="n">
        <f aca="false">IF(AND(M345=1,F345="Cash"),L345,"")</f>
        <v>0.206237944431491</v>
      </c>
      <c r="R345" s="18" t="str">
        <f aca="false">IF(AND(M345=1,F345="Mixed"),L345,"")</f>
        <v/>
      </c>
      <c r="S345" s="18" t="str">
        <f aca="false">IF(AND(M345=1,F345="Stock-heavy"),L345,"")</f>
        <v/>
      </c>
    </row>
    <row r="346" customFormat="false" ht="15" hidden="false" customHeight="false" outlineLevel="0" collapsed="false">
      <c r="B346" s="12" t="s">
        <v>453</v>
      </c>
      <c r="C346" s="12" t="s">
        <v>441</v>
      </c>
      <c r="D346" s="14" t="n">
        <v>144.8</v>
      </c>
      <c r="E346" s="15" t="n">
        <v>0.1972</v>
      </c>
      <c r="F346" s="12" t="s">
        <v>70</v>
      </c>
      <c r="G346" s="15" t="n">
        <v>0</v>
      </c>
      <c r="H346" s="12" t="n">
        <v>5</v>
      </c>
      <c r="I346" s="12" t="n">
        <v>0</v>
      </c>
      <c r="J346" s="12" t="n">
        <v>0</v>
      </c>
      <c r="K346" s="15" t="n">
        <v>-0.222009390904096</v>
      </c>
      <c r="L346" s="16" t="n">
        <f aca="true">IF(OR(Returns!$C346=0,COUNT(OFFSET(Returns!BM346,0,0,1,Inputs!$C$6))&lt;Inputs!$C$6),"n/a",EXP(SUMPRODUCT(LN(1+OFFSET(Returns!D346,0,0,1,Inputs!$C$6))))-IF(Inputs!$C$7=1,EXP(SUMPRODUCT(LN(1+OFFSET(Returns!BM346,0,0,1,Inputs!$C$6)))),EXP(SUMPRODUCT(LN(1+OFFSET(Returns!DV346,0,0,1,Inputs!$C$6))))))</f>
        <v>-1.20192525583661</v>
      </c>
      <c r="M346" s="17" t="n">
        <f aca="false">IF(AND(ISNUMBER(L346),E346&gt;=Inputs!$C$8,OR(Inputs!$C$9="All",F346=Inputs!$C$9),VALUE(LEFT(C346,4))&gt;=Inputs!$C$10,VALUE(LEFT(C346,4))&lt;=Inputs!$C$11),1,0)</f>
        <v>1</v>
      </c>
      <c r="N346" s="16" t="n">
        <f aca="false">IF(M346=1,L346,"")</f>
        <v>-1.20192525583661</v>
      </c>
      <c r="O346" s="15" t="n">
        <v>-0.0523205645011531</v>
      </c>
      <c r="P346" s="15" t="n">
        <v>-0.302969132027954</v>
      </c>
      <c r="Q346" s="18" t="n">
        <f aca="false">IF(AND(M346=1,F346="Cash"),L346,"")</f>
        <v>-1.20192525583661</v>
      </c>
      <c r="R346" s="18" t="str">
        <f aca="false">IF(AND(M346=1,F346="Mixed"),L346,"")</f>
        <v/>
      </c>
      <c r="S346" s="18" t="str">
        <f aca="false">IF(AND(M346=1,F346="Stock-heavy"),L346,"")</f>
        <v/>
      </c>
    </row>
    <row r="347" customFormat="false" ht="15" hidden="false" customHeight="false" outlineLevel="0" collapsed="false">
      <c r="B347" s="12" t="s">
        <v>454</v>
      </c>
      <c r="C347" s="12" t="s">
        <v>441</v>
      </c>
      <c r="D347" s="14" t="n">
        <v>344</v>
      </c>
      <c r="E347" s="15" t="n">
        <v>0.1079</v>
      </c>
      <c r="F347" s="12" t="s">
        <v>70</v>
      </c>
      <c r="G347" s="15" t="n">
        <v>0</v>
      </c>
      <c r="H347" s="12" t="n">
        <v>1</v>
      </c>
      <c r="I347" s="12" t="n">
        <v>0</v>
      </c>
      <c r="J347" s="12" t="n">
        <v>0</v>
      </c>
      <c r="K347" s="15" t="n">
        <v>0.47221605168537</v>
      </c>
      <c r="L347" s="16" t="n">
        <f aca="true">IF(OR(Returns!$C347=0,COUNT(OFFSET(Returns!BM347,0,0,1,Inputs!$C$6))&lt;Inputs!$C$6),"n/a",EXP(SUMPRODUCT(LN(1+OFFSET(Returns!D347,0,0,1,Inputs!$C$6))))-IF(Inputs!$C$7=1,EXP(SUMPRODUCT(LN(1+OFFSET(Returns!BM347,0,0,1,Inputs!$C$6)))),EXP(SUMPRODUCT(LN(1+OFFSET(Returns!DV347,0,0,1,Inputs!$C$6))))))</f>
        <v>-0.708680075090626</v>
      </c>
      <c r="M347" s="17" t="n">
        <f aca="false">IF(AND(ISNUMBER(L347),E347&gt;=Inputs!$C$8,OR(Inputs!$C$9="All",F347=Inputs!$C$9),VALUE(LEFT(C347,4))&gt;=Inputs!$C$10,VALUE(LEFT(C347,4))&lt;=Inputs!$C$11),1,0)</f>
        <v>1</v>
      </c>
      <c r="N347" s="16" t="n">
        <f aca="false">IF(M347=1,L347,"")</f>
        <v>-0.708680075090626</v>
      </c>
      <c r="O347" s="15" t="s">
        <v>73</v>
      </c>
      <c r="P347" s="15" t="s">
        <v>73</v>
      </c>
      <c r="Q347" s="18" t="n">
        <f aca="false">IF(AND(M347=1,F347="Cash"),L347,"")</f>
        <v>-0.708680075090626</v>
      </c>
      <c r="R347" s="18" t="str">
        <f aca="false">IF(AND(M347=1,F347="Mixed"),L347,"")</f>
        <v/>
      </c>
      <c r="S347" s="18" t="str">
        <f aca="false">IF(AND(M347=1,F347="Stock-heavy"),L347,"")</f>
        <v/>
      </c>
    </row>
    <row r="348" customFormat="false" ht="15" hidden="false" customHeight="false" outlineLevel="0" collapsed="false">
      <c r="B348" s="12" t="s">
        <v>455</v>
      </c>
      <c r="C348" s="12" t="s">
        <v>441</v>
      </c>
      <c r="D348" s="14" t="n">
        <v>146.9</v>
      </c>
      <c r="E348" s="15" t="n">
        <v>0.2957</v>
      </c>
      <c r="F348" s="12" t="s">
        <v>70</v>
      </c>
      <c r="G348" s="15" t="n">
        <v>0</v>
      </c>
      <c r="H348" s="12" t="n">
        <v>5</v>
      </c>
      <c r="I348" s="12" t="n">
        <v>1</v>
      </c>
      <c r="J348" s="12" t="n">
        <v>0</v>
      </c>
      <c r="K348" s="15" t="s">
        <v>73</v>
      </c>
      <c r="L348" s="16" t="n">
        <f aca="true">IF(OR(Returns!$C348=0,COUNT(OFFSET(Returns!BM348,0,0,1,Inputs!$C$6))&lt;Inputs!$C$6),"n/a",EXP(SUMPRODUCT(LN(1+OFFSET(Returns!D348,0,0,1,Inputs!$C$6))))-IF(Inputs!$C$7=1,EXP(SUMPRODUCT(LN(1+OFFSET(Returns!BM348,0,0,1,Inputs!$C$6)))),EXP(SUMPRODUCT(LN(1+OFFSET(Returns!DV348,0,0,1,Inputs!$C$6))))))</f>
        <v>-1.18631020081388</v>
      </c>
      <c r="M348" s="17" t="n">
        <f aca="false">IF(AND(ISNUMBER(L348),E348&gt;=Inputs!$C$8,OR(Inputs!$C$9="All",F348=Inputs!$C$9),VALUE(LEFT(C348,4))&gt;=Inputs!$C$10,VALUE(LEFT(C348,4))&lt;=Inputs!$C$11),1,0)</f>
        <v>1</v>
      </c>
      <c r="N348" s="16" t="n">
        <f aca="false">IF(M348=1,L348,"")</f>
        <v>-1.18631020081388</v>
      </c>
      <c r="O348" s="15" t="n">
        <v>-0.0819278943675219</v>
      </c>
      <c r="P348" s="15" t="n">
        <v>-0.148918170651647</v>
      </c>
      <c r="Q348" s="18" t="n">
        <f aca="false">IF(AND(M348=1,F348="Cash"),L348,"")</f>
        <v>-1.18631020081388</v>
      </c>
      <c r="R348" s="18" t="str">
        <f aca="false">IF(AND(M348=1,F348="Mixed"),L348,"")</f>
        <v/>
      </c>
      <c r="S348" s="18" t="str">
        <f aca="false">IF(AND(M348=1,F348="Stock-heavy"),L348,"")</f>
        <v/>
      </c>
    </row>
    <row r="349" customFormat="false" ht="15" hidden="false" customHeight="false" outlineLevel="0" collapsed="false">
      <c r="B349" s="12" t="s">
        <v>456</v>
      </c>
      <c r="C349" s="12" t="s">
        <v>457</v>
      </c>
      <c r="D349" s="14" t="n">
        <v>6736</v>
      </c>
      <c r="E349" s="15" t="n">
        <v>0.5356</v>
      </c>
      <c r="F349" s="12" t="s">
        <v>70</v>
      </c>
      <c r="G349" s="15" t="n">
        <v>0</v>
      </c>
      <c r="H349" s="12" t="n">
        <v>3</v>
      </c>
      <c r="I349" s="12" t="n">
        <v>0</v>
      </c>
      <c r="J349" s="12" t="n">
        <v>0</v>
      </c>
      <c r="K349" s="15" t="n">
        <v>-0.207661384348858</v>
      </c>
      <c r="L349" s="16" t="n">
        <f aca="true">IF(OR(Returns!$C349=0,COUNT(OFFSET(Returns!BM349,0,0,1,Inputs!$C$6))&lt;Inputs!$C$6),"n/a",EXP(SUMPRODUCT(LN(1+OFFSET(Returns!D349,0,0,1,Inputs!$C$6))))-IF(Inputs!$C$7=1,EXP(SUMPRODUCT(LN(1+OFFSET(Returns!BM349,0,0,1,Inputs!$C$6)))),EXP(SUMPRODUCT(LN(1+OFFSET(Returns!DV349,0,0,1,Inputs!$C$6))))))</f>
        <v>-0.565435500586876</v>
      </c>
      <c r="M349" s="17" t="n">
        <f aca="false">IF(AND(ISNUMBER(L349),E349&gt;=Inputs!$C$8,OR(Inputs!$C$9="All",F349=Inputs!$C$9),VALUE(LEFT(C349,4))&gt;=Inputs!$C$10,VALUE(LEFT(C349,4))&lt;=Inputs!$C$11),1,0)</f>
        <v>1</v>
      </c>
      <c r="N349" s="16" t="n">
        <f aca="false">IF(M349=1,L349,"")</f>
        <v>-0.565435500586876</v>
      </c>
      <c r="O349" s="15" t="n">
        <v>0.0137371539337095</v>
      </c>
      <c r="P349" s="15" t="n">
        <v>-0.00655414765308742</v>
      </c>
      <c r="Q349" s="18" t="n">
        <f aca="false">IF(AND(M349=1,F349="Cash"),L349,"")</f>
        <v>-0.565435500586876</v>
      </c>
      <c r="R349" s="18" t="str">
        <f aca="false">IF(AND(M349=1,F349="Mixed"),L349,"")</f>
        <v/>
      </c>
      <c r="S349" s="18" t="str">
        <f aca="false">IF(AND(M349=1,F349="Stock-heavy"),L349,"")</f>
        <v/>
      </c>
    </row>
    <row r="350" customFormat="false" ht="15" hidden="false" customHeight="false" outlineLevel="0" collapsed="false">
      <c r="B350" s="12" t="s">
        <v>153</v>
      </c>
      <c r="C350" s="12" t="s">
        <v>457</v>
      </c>
      <c r="D350" s="14" t="n">
        <v>592.7</v>
      </c>
      <c r="E350" s="15" t="n">
        <v>0.2692</v>
      </c>
      <c r="F350" s="12" t="s">
        <v>70</v>
      </c>
      <c r="G350" s="15" t="n">
        <v>0</v>
      </c>
      <c r="H350" s="12" t="n">
        <v>1</v>
      </c>
      <c r="I350" s="12" t="n">
        <v>1</v>
      </c>
      <c r="J350" s="12" t="n">
        <v>0</v>
      </c>
      <c r="K350" s="15" t="n">
        <v>0.212371531664519</v>
      </c>
      <c r="L350" s="16" t="n">
        <f aca="true">IF(OR(Returns!$C350=0,COUNT(OFFSET(Returns!BM350,0,0,1,Inputs!$C$6))&lt;Inputs!$C$6),"n/a",EXP(SUMPRODUCT(LN(1+OFFSET(Returns!D350,0,0,1,Inputs!$C$6))))-IF(Inputs!$C$7=1,EXP(SUMPRODUCT(LN(1+OFFSET(Returns!BM350,0,0,1,Inputs!$C$6)))),EXP(SUMPRODUCT(LN(1+OFFSET(Returns!DV350,0,0,1,Inputs!$C$6))))))</f>
        <v>-0.204012045866803</v>
      </c>
      <c r="M350" s="17" t="n">
        <f aca="false">IF(AND(ISNUMBER(L350),E350&gt;=Inputs!$C$8,OR(Inputs!$C$9="All",F350=Inputs!$C$9),VALUE(LEFT(C350,4))&gt;=Inputs!$C$10,VALUE(LEFT(C350,4))&lt;=Inputs!$C$11),1,0)</f>
        <v>1</v>
      </c>
      <c r="N350" s="16" t="n">
        <f aca="false">IF(M350=1,L350,"")</f>
        <v>-0.204012045866803</v>
      </c>
      <c r="O350" s="15" t="n">
        <v>0.000358744789851498</v>
      </c>
      <c r="P350" s="15" t="n">
        <v>0.00750304810206843</v>
      </c>
      <c r="Q350" s="18" t="n">
        <f aca="false">IF(AND(M350=1,F350="Cash"),L350,"")</f>
        <v>-0.204012045866803</v>
      </c>
      <c r="R350" s="18" t="str">
        <f aca="false">IF(AND(M350=1,F350="Mixed"),L350,"")</f>
        <v/>
      </c>
      <c r="S350" s="18" t="str">
        <f aca="false">IF(AND(M350=1,F350="Stock-heavy"),L350,"")</f>
        <v/>
      </c>
    </row>
    <row r="351" customFormat="false" ht="15" hidden="false" customHeight="false" outlineLevel="0" collapsed="false">
      <c r="B351" s="12" t="s">
        <v>458</v>
      </c>
      <c r="C351" s="12" t="s">
        <v>457</v>
      </c>
      <c r="D351" s="14" t="n">
        <v>202.5</v>
      </c>
      <c r="E351" s="15" t="n">
        <v>0.1363</v>
      </c>
      <c r="F351" s="12" t="s">
        <v>70</v>
      </c>
      <c r="G351" s="15" t="n">
        <v>0</v>
      </c>
      <c r="H351" s="12" t="n">
        <v>2</v>
      </c>
      <c r="I351" s="12" t="n">
        <v>0</v>
      </c>
      <c r="J351" s="12" t="n">
        <v>0</v>
      </c>
      <c r="K351" s="15" t="n">
        <v>-0.00916473702628418</v>
      </c>
      <c r="L351" s="16" t="n">
        <f aca="true">IF(OR(Returns!$C351=0,COUNT(OFFSET(Returns!BM351,0,0,1,Inputs!$C$6))&lt;Inputs!$C$6),"n/a",EXP(SUMPRODUCT(LN(1+OFFSET(Returns!D351,0,0,1,Inputs!$C$6))))-IF(Inputs!$C$7=1,EXP(SUMPRODUCT(LN(1+OFFSET(Returns!BM351,0,0,1,Inputs!$C$6)))),EXP(SUMPRODUCT(LN(1+OFFSET(Returns!DV351,0,0,1,Inputs!$C$6))))))</f>
        <v>-0.495821487451855</v>
      </c>
      <c r="M351" s="17" t="n">
        <f aca="false">IF(AND(ISNUMBER(L351),E351&gt;=Inputs!$C$8,OR(Inputs!$C$9="All",F351=Inputs!$C$9),VALUE(LEFT(C351,4))&gt;=Inputs!$C$10,VALUE(LEFT(C351,4))&lt;=Inputs!$C$11),1,0)</f>
        <v>1</v>
      </c>
      <c r="N351" s="16" t="n">
        <f aca="false">IF(M351=1,L351,"")</f>
        <v>-0.495821487451855</v>
      </c>
      <c r="O351" s="15" t="n">
        <v>0.0791588336708205</v>
      </c>
      <c r="P351" s="15" t="n">
        <v>-0.0578077793232074</v>
      </c>
      <c r="Q351" s="18" t="n">
        <f aca="false">IF(AND(M351=1,F351="Cash"),L351,"")</f>
        <v>-0.495821487451855</v>
      </c>
      <c r="R351" s="18" t="str">
        <f aca="false">IF(AND(M351=1,F351="Mixed"),L351,"")</f>
        <v/>
      </c>
      <c r="S351" s="18" t="str">
        <f aca="false">IF(AND(M351=1,F351="Stock-heavy"),L351,"")</f>
        <v/>
      </c>
    </row>
    <row r="352" customFormat="false" ht="15" hidden="false" customHeight="false" outlineLevel="0" collapsed="false">
      <c r="B352" s="12" t="s">
        <v>459</v>
      </c>
      <c r="C352" s="12" t="s">
        <v>457</v>
      </c>
      <c r="D352" s="14" t="n">
        <v>2438</v>
      </c>
      <c r="E352" s="15" t="n">
        <v>0.4139</v>
      </c>
      <c r="F352" s="12" t="s">
        <v>70</v>
      </c>
      <c r="G352" s="15" t="n">
        <v>0</v>
      </c>
      <c r="H352" s="12" t="n">
        <v>3</v>
      </c>
      <c r="I352" s="12" t="n">
        <v>1</v>
      </c>
      <c r="J352" s="12" t="n">
        <v>0</v>
      </c>
      <c r="K352" s="15" t="n">
        <v>-0.30780284847469</v>
      </c>
      <c r="L352" s="16" t="n">
        <f aca="true">IF(OR(Returns!$C352=0,COUNT(OFFSET(Returns!BM352,0,0,1,Inputs!$C$6))&lt;Inputs!$C$6),"n/a",EXP(SUMPRODUCT(LN(1+OFFSET(Returns!D352,0,0,1,Inputs!$C$6))))-IF(Inputs!$C$7=1,EXP(SUMPRODUCT(LN(1+OFFSET(Returns!BM352,0,0,1,Inputs!$C$6)))),EXP(SUMPRODUCT(LN(1+OFFSET(Returns!DV352,0,0,1,Inputs!$C$6))))))</f>
        <v>-0.145375026807651</v>
      </c>
      <c r="M352" s="17" t="n">
        <f aca="false">IF(AND(ISNUMBER(L352),E352&gt;=Inputs!$C$8,OR(Inputs!$C$9="All",F352=Inputs!$C$9),VALUE(LEFT(C352,4))&gt;=Inputs!$C$10,VALUE(LEFT(C352,4))&lt;=Inputs!$C$11),1,0)</f>
        <v>1</v>
      </c>
      <c r="N352" s="16" t="n">
        <f aca="false">IF(M352=1,L352,"")</f>
        <v>-0.145375026807651</v>
      </c>
      <c r="O352" s="15" t="n">
        <v>0.403259893909601</v>
      </c>
      <c r="P352" s="15" t="n">
        <v>0.394373660952063</v>
      </c>
      <c r="Q352" s="18" t="n">
        <f aca="false">IF(AND(M352=1,F352="Cash"),L352,"")</f>
        <v>-0.145375026807651</v>
      </c>
      <c r="R352" s="18" t="str">
        <f aca="false">IF(AND(M352=1,F352="Mixed"),L352,"")</f>
        <v/>
      </c>
      <c r="S352" s="18" t="str">
        <f aca="false">IF(AND(M352=1,F352="Stock-heavy"),L352,"")</f>
        <v/>
      </c>
    </row>
    <row r="353" customFormat="false" ht="15" hidden="false" customHeight="false" outlineLevel="0" collapsed="false">
      <c r="B353" s="12" t="s">
        <v>460</v>
      </c>
      <c r="C353" s="12" t="s">
        <v>457</v>
      </c>
      <c r="D353" s="14" t="n">
        <v>2938</v>
      </c>
      <c r="E353" s="15" t="n">
        <v>0.807</v>
      </c>
      <c r="F353" s="12" t="s">
        <v>85</v>
      </c>
      <c r="G353" s="15" t="n">
        <v>1</v>
      </c>
      <c r="H353" s="12" t="n">
        <v>2</v>
      </c>
      <c r="I353" s="12" t="n">
        <v>1</v>
      </c>
      <c r="J353" s="12" t="n">
        <v>1</v>
      </c>
      <c r="K353" s="15" t="n">
        <v>0.274620601086985</v>
      </c>
      <c r="L353" s="16" t="n">
        <f aca="true">IF(OR(Returns!$C353=0,COUNT(OFFSET(Returns!BM353,0,0,1,Inputs!$C$6))&lt;Inputs!$C$6),"n/a",EXP(SUMPRODUCT(LN(1+OFFSET(Returns!D353,0,0,1,Inputs!$C$6))))-IF(Inputs!$C$7=1,EXP(SUMPRODUCT(LN(1+OFFSET(Returns!BM353,0,0,1,Inputs!$C$6)))),EXP(SUMPRODUCT(LN(1+OFFSET(Returns!DV353,0,0,1,Inputs!$C$6))))))</f>
        <v>0.981109587580815</v>
      </c>
      <c r="M353" s="17" t="n">
        <f aca="false">IF(AND(ISNUMBER(L353),E353&gt;=Inputs!$C$8,OR(Inputs!$C$9="All",F353=Inputs!$C$9),VALUE(LEFT(C353,4))&gt;=Inputs!$C$10,VALUE(LEFT(C353,4))&lt;=Inputs!$C$11),1,0)</f>
        <v>1</v>
      </c>
      <c r="N353" s="16" t="n">
        <f aca="false">IF(M353=1,L353,"")</f>
        <v>0.981109587580815</v>
      </c>
      <c r="O353" s="15" t="n">
        <v>0.073458772202493</v>
      </c>
      <c r="P353" s="15" t="n">
        <v>0.0687754963150566</v>
      </c>
      <c r="Q353" s="18" t="str">
        <f aca="false">IF(AND(M353=1,F353="Cash"),L353,"")</f>
        <v/>
      </c>
      <c r="R353" s="18" t="str">
        <f aca="false">IF(AND(M353=1,F353="Mixed"),L353,"")</f>
        <v/>
      </c>
      <c r="S353" s="18" t="n">
        <f aca="false">IF(AND(M353=1,F353="Stock-heavy"),L353,"")</f>
        <v>0.981109587580815</v>
      </c>
    </row>
    <row r="354" customFormat="false" ht="15" hidden="false" customHeight="false" outlineLevel="0" collapsed="false">
      <c r="B354" s="12" t="s">
        <v>461</v>
      </c>
      <c r="C354" s="12" t="s">
        <v>462</v>
      </c>
      <c r="D354" s="14" t="n">
        <v>19700</v>
      </c>
      <c r="E354" s="15" t="n">
        <v>1.0581</v>
      </c>
      <c r="F354" s="12" t="s">
        <v>70</v>
      </c>
      <c r="G354" s="15" t="s">
        <v>73</v>
      </c>
      <c r="H354" s="12" t="n">
        <v>1</v>
      </c>
      <c r="I354" s="12" t="n">
        <v>1</v>
      </c>
      <c r="J354" s="12" t="n">
        <v>1</v>
      </c>
      <c r="K354" s="15" t="n">
        <v>0.0887396243704506</v>
      </c>
      <c r="L354" s="16" t="n">
        <f aca="true">IF(OR(Returns!$C354=0,COUNT(OFFSET(Returns!BM354,0,0,1,Inputs!$C$6))&lt;Inputs!$C$6),"n/a",EXP(SUMPRODUCT(LN(1+OFFSET(Returns!D354,0,0,1,Inputs!$C$6))))-IF(Inputs!$C$7=1,EXP(SUMPRODUCT(LN(1+OFFSET(Returns!BM354,0,0,1,Inputs!$C$6)))),EXP(SUMPRODUCT(LN(1+OFFSET(Returns!DV354,0,0,1,Inputs!$C$6))))))</f>
        <v>-0.710658648758383</v>
      </c>
      <c r="M354" s="17" t="n">
        <f aca="false">IF(AND(ISNUMBER(L354),E354&gt;=Inputs!$C$8,OR(Inputs!$C$9="All",F354=Inputs!$C$9),VALUE(LEFT(C354,4))&gt;=Inputs!$C$10,VALUE(LEFT(C354,4))&lt;=Inputs!$C$11),1,0)</f>
        <v>1</v>
      </c>
      <c r="N354" s="16" t="n">
        <f aca="false">IF(M354=1,L354,"")</f>
        <v>-0.710658648758383</v>
      </c>
      <c r="O354" s="15" t="n">
        <v>0.0360148081006006</v>
      </c>
      <c r="P354" s="15" t="s">
        <v>73</v>
      </c>
      <c r="Q354" s="18" t="n">
        <f aca="false">IF(AND(M354=1,F354="Cash"),L354,"")</f>
        <v>-0.710658648758383</v>
      </c>
      <c r="R354" s="18" t="str">
        <f aca="false">IF(AND(M354=1,F354="Mixed"),L354,"")</f>
        <v/>
      </c>
      <c r="S354" s="18" t="str">
        <f aca="false">IF(AND(M354=1,F354="Stock-heavy"),L354,"")</f>
        <v/>
      </c>
    </row>
    <row r="355" customFormat="false" ht="15" hidden="false" customHeight="false" outlineLevel="0" collapsed="false">
      <c r="B355" s="12" t="s">
        <v>72</v>
      </c>
      <c r="C355" s="12" t="s">
        <v>462</v>
      </c>
      <c r="D355" s="14" t="n">
        <v>1023.8</v>
      </c>
      <c r="E355" s="15" t="n">
        <v>0.7008</v>
      </c>
      <c r="F355" s="12" t="s">
        <v>85</v>
      </c>
      <c r="G355" s="15" t="n">
        <v>0.991941447042609</v>
      </c>
      <c r="H355" s="12" t="n">
        <v>2</v>
      </c>
      <c r="I355" s="12" t="n">
        <v>1</v>
      </c>
      <c r="J355" s="12" t="n">
        <v>1</v>
      </c>
      <c r="K355" s="15" t="n">
        <v>0.125462273789741</v>
      </c>
      <c r="L355" s="16" t="n">
        <f aca="true">IF(OR(Returns!$C355=0,COUNT(OFFSET(Returns!BM355,0,0,1,Inputs!$C$6))&lt;Inputs!$C$6),"n/a",EXP(SUMPRODUCT(LN(1+OFFSET(Returns!D355,0,0,1,Inputs!$C$6))))-IF(Inputs!$C$7=1,EXP(SUMPRODUCT(LN(1+OFFSET(Returns!BM355,0,0,1,Inputs!$C$6)))),EXP(SUMPRODUCT(LN(1+OFFSET(Returns!DV355,0,0,1,Inputs!$C$6))))))</f>
        <v>0.613997732859946</v>
      </c>
      <c r="M355" s="17" t="n">
        <f aca="false">IF(AND(ISNUMBER(L355),E355&gt;=Inputs!$C$8,OR(Inputs!$C$9="All",F355=Inputs!$C$9),VALUE(LEFT(C355,4))&gt;=Inputs!$C$10,VALUE(LEFT(C355,4))&lt;=Inputs!$C$11),1,0)</f>
        <v>1</v>
      </c>
      <c r="N355" s="16" t="n">
        <f aca="false">IF(M355=1,L355,"")</f>
        <v>0.613997732859946</v>
      </c>
      <c r="O355" s="15" t="s">
        <v>73</v>
      </c>
      <c r="P355" s="15" t="s">
        <v>73</v>
      </c>
      <c r="Q355" s="18" t="str">
        <f aca="false">IF(AND(M355=1,F355="Cash"),L355,"")</f>
        <v/>
      </c>
      <c r="R355" s="18" t="str">
        <f aca="false">IF(AND(M355=1,F355="Mixed"),L355,"")</f>
        <v/>
      </c>
      <c r="S355" s="18" t="n">
        <f aca="false">IF(AND(M355=1,F355="Stock-heavy"),L355,"")</f>
        <v>0.613997732859946</v>
      </c>
    </row>
    <row r="356" customFormat="false" ht="15" hidden="false" customHeight="false" outlineLevel="0" collapsed="false">
      <c r="B356" s="12" t="s">
        <v>463</v>
      </c>
      <c r="C356" s="12" t="s">
        <v>462</v>
      </c>
      <c r="D356" s="14" t="n">
        <v>189.9</v>
      </c>
      <c r="E356" s="15" t="n">
        <v>0.1486</v>
      </c>
      <c r="F356" s="12" t="s">
        <v>70</v>
      </c>
      <c r="G356" s="15" t="n">
        <v>0.00737067104695117</v>
      </c>
      <c r="H356" s="12" t="n">
        <v>3</v>
      </c>
      <c r="I356" s="12" t="n">
        <v>0</v>
      </c>
      <c r="J356" s="12" t="n">
        <v>0</v>
      </c>
      <c r="K356" s="15" t="n">
        <v>-0.161202632677402</v>
      </c>
      <c r="L356" s="16" t="n">
        <f aca="true">IF(OR(Returns!$C356=0,COUNT(OFFSET(Returns!BM356,0,0,1,Inputs!$C$6))&lt;Inputs!$C$6),"n/a",EXP(SUMPRODUCT(LN(1+OFFSET(Returns!D356,0,0,1,Inputs!$C$6))))-IF(Inputs!$C$7=1,EXP(SUMPRODUCT(LN(1+OFFSET(Returns!BM356,0,0,1,Inputs!$C$6)))),EXP(SUMPRODUCT(LN(1+OFFSET(Returns!DV356,0,0,1,Inputs!$C$6))))))</f>
        <v>0.295479108993374</v>
      </c>
      <c r="M356" s="17" t="n">
        <f aca="false">IF(AND(ISNUMBER(L356),E356&gt;=Inputs!$C$8,OR(Inputs!$C$9="All",F356=Inputs!$C$9),VALUE(LEFT(C356,4))&gt;=Inputs!$C$10,VALUE(LEFT(C356,4))&lt;=Inputs!$C$11),1,0)</f>
        <v>1</v>
      </c>
      <c r="N356" s="16" t="n">
        <f aca="false">IF(M356=1,L356,"")</f>
        <v>0.295479108993374</v>
      </c>
      <c r="O356" s="15" t="n">
        <v>0.00173548136959956</v>
      </c>
      <c r="P356" s="15" t="n">
        <v>0.0439440190507903</v>
      </c>
      <c r="Q356" s="18" t="n">
        <f aca="false">IF(AND(M356=1,F356="Cash"),L356,"")</f>
        <v>0.295479108993374</v>
      </c>
      <c r="R356" s="18" t="str">
        <f aca="false">IF(AND(M356=1,F356="Mixed"),L356,"")</f>
        <v/>
      </c>
      <c r="S356" s="18" t="str">
        <f aca="false">IF(AND(M356=1,F356="Stock-heavy"),L356,"")</f>
        <v/>
      </c>
    </row>
    <row r="357" customFormat="false" ht="15" hidden="false" customHeight="false" outlineLevel="0" collapsed="false">
      <c r="B357" s="12" t="s">
        <v>464</v>
      </c>
      <c r="C357" s="12" t="s">
        <v>462</v>
      </c>
      <c r="D357" s="14" t="n">
        <v>11661</v>
      </c>
      <c r="E357" s="15" t="n">
        <v>0.6426</v>
      </c>
      <c r="F357" s="12" t="s">
        <v>85</v>
      </c>
      <c r="G357" s="15" t="n">
        <v>0.794871794871795</v>
      </c>
      <c r="H357" s="12" t="n">
        <v>1</v>
      </c>
      <c r="I357" s="12" t="n">
        <v>1</v>
      </c>
      <c r="J357" s="12" t="n">
        <v>1</v>
      </c>
      <c r="K357" s="15" t="n">
        <v>-0.0935216463080357</v>
      </c>
      <c r="L357" s="16" t="n">
        <f aca="true">IF(OR(Returns!$C357=0,COUNT(OFFSET(Returns!BM357,0,0,1,Inputs!$C$6))&lt;Inputs!$C$6),"n/a",EXP(SUMPRODUCT(LN(1+OFFSET(Returns!D357,0,0,1,Inputs!$C$6))))-IF(Inputs!$C$7=1,EXP(SUMPRODUCT(LN(1+OFFSET(Returns!BM357,0,0,1,Inputs!$C$6)))),EXP(SUMPRODUCT(LN(1+OFFSET(Returns!DV357,0,0,1,Inputs!$C$6))))))</f>
        <v>0.266983530737572</v>
      </c>
      <c r="M357" s="17" t="n">
        <f aca="false">IF(AND(ISNUMBER(L357),E357&gt;=Inputs!$C$8,OR(Inputs!$C$9="All",F357=Inputs!$C$9),VALUE(LEFT(C357,4))&gt;=Inputs!$C$10,VALUE(LEFT(C357,4))&lt;=Inputs!$C$11),1,0)</f>
        <v>1</v>
      </c>
      <c r="N357" s="16" t="n">
        <f aca="false">IF(M357=1,L357,"")</f>
        <v>0.266983530737572</v>
      </c>
      <c r="O357" s="15" t="n">
        <v>0.147506383903616</v>
      </c>
      <c r="P357" s="15" t="n">
        <v>0.0275135866121263</v>
      </c>
      <c r="Q357" s="18" t="str">
        <f aca="false">IF(AND(M357=1,F357="Cash"),L357,"")</f>
        <v/>
      </c>
      <c r="R357" s="18" t="str">
        <f aca="false">IF(AND(M357=1,F357="Mixed"),L357,"")</f>
        <v/>
      </c>
      <c r="S357" s="18" t="n">
        <f aca="false">IF(AND(M357=1,F357="Stock-heavy"),L357,"")</f>
        <v>0.266983530737572</v>
      </c>
    </row>
    <row r="358" customFormat="false" ht="15" hidden="false" customHeight="false" outlineLevel="0" collapsed="false">
      <c r="B358" s="12" t="s">
        <v>465</v>
      </c>
      <c r="C358" s="12" t="s">
        <v>462</v>
      </c>
      <c r="D358" s="14" t="n">
        <v>2284</v>
      </c>
      <c r="E358" s="15" t="n">
        <v>0.5089</v>
      </c>
      <c r="F358" s="12" t="s">
        <v>70</v>
      </c>
      <c r="G358" s="15" t="n">
        <v>0</v>
      </c>
      <c r="H358" s="12" t="n">
        <v>2</v>
      </c>
      <c r="I358" s="12" t="n">
        <v>0</v>
      </c>
      <c r="J358" s="12" t="n">
        <v>0</v>
      </c>
      <c r="K358" s="15" t="n">
        <v>0.0428501243394144</v>
      </c>
      <c r="L358" s="16" t="n">
        <f aca="true">IF(OR(Returns!$C358=0,COUNT(OFFSET(Returns!BM358,0,0,1,Inputs!$C$6))&lt;Inputs!$C$6),"n/a",EXP(SUMPRODUCT(LN(1+OFFSET(Returns!D358,0,0,1,Inputs!$C$6))))-IF(Inputs!$C$7=1,EXP(SUMPRODUCT(LN(1+OFFSET(Returns!BM358,0,0,1,Inputs!$C$6)))),EXP(SUMPRODUCT(LN(1+OFFSET(Returns!DV358,0,0,1,Inputs!$C$6))))))</f>
        <v>0.0761059695866899</v>
      </c>
      <c r="M358" s="17" t="n">
        <f aca="false">IF(AND(ISNUMBER(L358),E358&gt;=Inputs!$C$8,OR(Inputs!$C$9="All",F358=Inputs!$C$9),VALUE(LEFT(C358,4))&gt;=Inputs!$C$10,VALUE(LEFT(C358,4))&lt;=Inputs!$C$11),1,0)</f>
        <v>1</v>
      </c>
      <c r="N358" s="16" t="n">
        <f aca="false">IF(M358=1,L358,"")</f>
        <v>0.0761059695866899</v>
      </c>
      <c r="O358" s="15" t="n">
        <v>0.0377031864477895</v>
      </c>
      <c r="P358" s="15" t="n">
        <v>0.0593624654153013</v>
      </c>
      <c r="Q358" s="18" t="n">
        <f aca="false">IF(AND(M358=1,F358="Cash"),L358,"")</f>
        <v>0.0761059695866899</v>
      </c>
      <c r="R358" s="18" t="str">
        <f aca="false">IF(AND(M358=1,F358="Mixed"),L358,"")</f>
        <v/>
      </c>
      <c r="S358" s="18" t="str">
        <f aca="false">IF(AND(M358=1,F358="Stock-heavy"),L358,"")</f>
        <v/>
      </c>
    </row>
    <row r="359" customFormat="false" ht="15" hidden="false" customHeight="false" outlineLevel="0" collapsed="false">
      <c r="B359" s="12" t="s">
        <v>466</v>
      </c>
      <c r="C359" s="12" t="s">
        <v>467</v>
      </c>
      <c r="D359" s="14" t="n">
        <v>10371.2</v>
      </c>
      <c r="E359" s="15" t="n">
        <v>0.5913</v>
      </c>
      <c r="F359" s="12" t="s">
        <v>85</v>
      </c>
      <c r="G359" s="15" t="n">
        <v>0.928397871027461</v>
      </c>
      <c r="H359" s="12" t="n">
        <v>1</v>
      </c>
      <c r="I359" s="12" t="n">
        <v>1</v>
      </c>
      <c r="J359" s="12" t="n">
        <v>0</v>
      </c>
      <c r="K359" s="15" t="n">
        <v>-0.271922954868196</v>
      </c>
      <c r="L359" s="16" t="n">
        <f aca="true">IF(OR(Returns!$C359=0,COUNT(OFFSET(Returns!BM359,0,0,1,Inputs!$C$6))&lt;Inputs!$C$6),"n/a",EXP(SUMPRODUCT(LN(1+OFFSET(Returns!D359,0,0,1,Inputs!$C$6))))-IF(Inputs!$C$7=1,EXP(SUMPRODUCT(LN(1+OFFSET(Returns!BM359,0,0,1,Inputs!$C$6)))),EXP(SUMPRODUCT(LN(1+OFFSET(Returns!DV359,0,0,1,Inputs!$C$6))))))</f>
        <v>-1.2368016346294</v>
      </c>
      <c r="M359" s="17" t="n">
        <f aca="false">IF(AND(ISNUMBER(L359),E359&gt;=Inputs!$C$8,OR(Inputs!$C$9="All",F359=Inputs!$C$9),VALUE(LEFT(C359,4))&gt;=Inputs!$C$10,VALUE(LEFT(C359,4))&lt;=Inputs!$C$11),1,0)</f>
        <v>1</v>
      </c>
      <c r="N359" s="16" t="n">
        <f aca="false">IF(M359=1,L359,"")</f>
        <v>-1.2368016346294</v>
      </c>
      <c r="O359" s="15" t="n">
        <v>0.265947528040069</v>
      </c>
      <c r="P359" s="15" t="n">
        <v>0.21734321256214</v>
      </c>
      <c r="Q359" s="18" t="str">
        <f aca="false">IF(AND(M359=1,F359="Cash"),L359,"")</f>
        <v/>
      </c>
      <c r="R359" s="18" t="str">
        <f aca="false">IF(AND(M359=1,F359="Mixed"),L359,"")</f>
        <v/>
      </c>
      <c r="S359" s="18" t="n">
        <f aca="false">IF(AND(M359=1,F359="Stock-heavy"),L359,"")</f>
        <v>-1.2368016346294</v>
      </c>
    </row>
    <row r="360" customFormat="false" ht="15" hidden="false" customHeight="false" outlineLevel="0" collapsed="false">
      <c r="B360" s="12" t="s">
        <v>468</v>
      </c>
      <c r="C360" s="12" t="s">
        <v>467</v>
      </c>
      <c r="D360" s="14" t="n">
        <v>197.5</v>
      </c>
      <c r="E360" s="15" t="n">
        <v>0.2019</v>
      </c>
      <c r="F360" s="12" t="s">
        <v>70</v>
      </c>
      <c r="G360" s="15" t="n">
        <v>0</v>
      </c>
      <c r="H360" s="12" t="n">
        <v>3</v>
      </c>
      <c r="I360" s="12" t="n">
        <v>0</v>
      </c>
      <c r="J360" s="12" t="n">
        <v>0</v>
      </c>
      <c r="K360" s="15" t="n">
        <v>0.340754323878546</v>
      </c>
      <c r="L360" s="16" t="n">
        <f aca="true">IF(OR(Returns!$C360=0,COUNT(OFFSET(Returns!BM360,0,0,1,Inputs!$C$6))&lt;Inputs!$C$6),"n/a",EXP(SUMPRODUCT(LN(1+OFFSET(Returns!D360,0,0,1,Inputs!$C$6))))-IF(Inputs!$C$7=1,EXP(SUMPRODUCT(LN(1+OFFSET(Returns!BM360,0,0,1,Inputs!$C$6)))),EXP(SUMPRODUCT(LN(1+OFFSET(Returns!DV360,0,0,1,Inputs!$C$6))))))</f>
        <v>-0.642270216392646</v>
      </c>
      <c r="M360" s="17" t="n">
        <f aca="false">IF(AND(ISNUMBER(L360),E360&gt;=Inputs!$C$8,OR(Inputs!$C$9="All",F360=Inputs!$C$9),VALUE(LEFT(C360,4))&gt;=Inputs!$C$10,VALUE(LEFT(C360,4))&lt;=Inputs!$C$11),1,0)</f>
        <v>1</v>
      </c>
      <c r="N360" s="16" t="n">
        <f aca="false">IF(M360=1,L360,"")</f>
        <v>-0.642270216392646</v>
      </c>
      <c r="O360" s="15" t="n">
        <v>-0.0285361398315381</v>
      </c>
      <c r="P360" s="15" t="n">
        <v>-0.0628173579426273</v>
      </c>
      <c r="Q360" s="18" t="n">
        <f aca="false">IF(AND(M360=1,F360="Cash"),L360,"")</f>
        <v>-0.642270216392646</v>
      </c>
      <c r="R360" s="18" t="str">
        <f aca="false">IF(AND(M360=1,F360="Mixed"),L360,"")</f>
        <v/>
      </c>
      <c r="S360" s="18" t="str">
        <f aca="false">IF(AND(M360=1,F360="Stock-heavy"),L360,"")</f>
        <v/>
      </c>
    </row>
    <row r="361" customFormat="false" ht="15" hidden="false" customHeight="false" outlineLevel="0" collapsed="false">
      <c r="B361" s="12" t="s">
        <v>469</v>
      </c>
      <c r="C361" s="12" t="s">
        <v>467</v>
      </c>
      <c r="D361" s="14" t="n">
        <v>277.7</v>
      </c>
      <c r="E361" s="15" t="n">
        <v>0.1115</v>
      </c>
      <c r="F361" s="12" t="s">
        <v>70</v>
      </c>
      <c r="G361" s="15" t="n">
        <v>0</v>
      </c>
      <c r="H361" s="12" t="n">
        <v>2</v>
      </c>
      <c r="I361" s="12" t="n">
        <v>0</v>
      </c>
      <c r="J361" s="12" t="n">
        <v>0</v>
      </c>
      <c r="K361" s="15" t="n">
        <v>-0.139593060188885</v>
      </c>
      <c r="L361" s="16" t="n">
        <f aca="true">IF(OR(Returns!$C361=0,COUNT(OFFSET(Returns!BM361,0,0,1,Inputs!$C$6))&lt;Inputs!$C$6),"n/a",EXP(SUMPRODUCT(LN(1+OFFSET(Returns!D361,0,0,1,Inputs!$C$6))))-IF(Inputs!$C$7=1,EXP(SUMPRODUCT(LN(1+OFFSET(Returns!BM361,0,0,1,Inputs!$C$6)))),EXP(SUMPRODUCT(LN(1+OFFSET(Returns!DV361,0,0,1,Inputs!$C$6))))))</f>
        <v>-0.519587563218709</v>
      </c>
      <c r="M361" s="17" t="n">
        <f aca="false">IF(AND(ISNUMBER(L361),E361&gt;=Inputs!$C$8,OR(Inputs!$C$9="All",F361=Inputs!$C$9),VALUE(LEFT(C361,4))&gt;=Inputs!$C$10,VALUE(LEFT(C361,4))&lt;=Inputs!$C$11),1,0)</f>
        <v>1</v>
      </c>
      <c r="N361" s="16" t="n">
        <f aca="false">IF(M361=1,L361,"")</f>
        <v>-0.519587563218709</v>
      </c>
      <c r="O361" s="15" t="n">
        <v>0.069450911677432</v>
      </c>
      <c r="P361" s="15" t="n">
        <v>-0.00713396274558387</v>
      </c>
      <c r="Q361" s="18" t="n">
        <f aca="false">IF(AND(M361=1,F361="Cash"),L361,"")</f>
        <v>-0.519587563218709</v>
      </c>
      <c r="R361" s="18" t="str">
        <f aca="false">IF(AND(M361=1,F361="Mixed"),L361,"")</f>
        <v/>
      </c>
      <c r="S361" s="18" t="str">
        <f aca="false">IF(AND(M361=1,F361="Stock-heavy"),L361,"")</f>
        <v/>
      </c>
    </row>
    <row r="362" customFormat="false" ht="15" hidden="false" customHeight="false" outlineLevel="0" collapsed="false">
      <c r="B362" s="12" t="s">
        <v>470</v>
      </c>
      <c r="C362" s="12" t="s">
        <v>467</v>
      </c>
      <c r="D362" s="14" t="n">
        <v>10425</v>
      </c>
      <c r="E362" s="15" t="n">
        <v>0.5224</v>
      </c>
      <c r="F362" s="12" t="s">
        <v>70</v>
      </c>
      <c r="G362" s="15" t="s">
        <v>73</v>
      </c>
      <c r="H362" s="12" t="n">
        <v>1</v>
      </c>
      <c r="I362" s="12" t="n">
        <v>1</v>
      </c>
      <c r="J362" s="12" t="n">
        <v>1</v>
      </c>
      <c r="K362" s="15" t="n">
        <v>0.024793937974025</v>
      </c>
      <c r="L362" s="16" t="n">
        <f aca="true">IF(OR(Returns!$C362=0,COUNT(OFFSET(Returns!BM362,0,0,1,Inputs!$C$6))&lt;Inputs!$C$6),"n/a",EXP(SUMPRODUCT(LN(1+OFFSET(Returns!D362,0,0,1,Inputs!$C$6))))-IF(Inputs!$C$7=1,EXP(SUMPRODUCT(LN(1+OFFSET(Returns!BM362,0,0,1,Inputs!$C$6)))),EXP(SUMPRODUCT(LN(1+OFFSET(Returns!DV362,0,0,1,Inputs!$C$6))))))</f>
        <v>0.267817665353122</v>
      </c>
      <c r="M362" s="17" t="n">
        <f aca="false">IF(AND(ISNUMBER(L362),E362&gt;=Inputs!$C$8,OR(Inputs!$C$9="All",F362=Inputs!$C$9),VALUE(LEFT(C362,4))&gt;=Inputs!$C$10,VALUE(LEFT(C362,4))&lt;=Inputs!$C$11),1,0)</f>
        <v>1</v>
      </c>
      <c r="N362" s="16" t="n">
        <f aca="false">IF(M362=1,L362,"")</f>
        <v>0.267817665353122</v>
      </c>
      <c r="O362" s="15" t="n">
        <v>0.123824413125452</v>
      </c>
      <c r="P362" s="15" t="n">
        <v>-0.0167677678588008</v>
      </c>
      <c r="Q362" s="18" t="n">
        <f aca="false">IF(AND(M362=1,F362="Cash"),L362,"")</f>
        <v>0.267817665353122</v>
      </c>
      <c r="R362" s="18" t="str">
        <f aca="false">IF(AND(M362=1,F362="Mixed"),L362,"")</f>
        <v/>
      </c>
      <c r="S362" s="18" t="str">
        <f aca="false">IF(AND(M362=1,F362="Stock-heavy"),L362,"")</f>
        <v/>
      </c>
    </row>
    <row r="363" customFormat="false" ht="15" hidden="false" customHeight="false" outlineLevel="0" collapsed="false">
      <c r="B363" s="12" t="s">
        <v>471</v>
      </c>
      <c r="C363" s="12" t="s">
        <v>472</v>
      </c>
      <c r="D363" s="14" t="n">
        <v>740.5</v>
      </c>
      <c r="E363" s="15" t="n">
        <v>0.2897</v>
      </c>
      <c r="F363" s="12" t="s">
        <v>70</v>
      </c>
      <c r="G363" s="15" t="n">
        <v>0</v>
      </c>
      <c r="H363" s="12" t="n">
        <v>2</v>
      </c>
      <c r="I363" s="12" t="n">
        <v>0</v>
      </c>
      <c r="J363" s="12" t="n">
        <v>0</v>
      </c>
      <c r="K363" s="15" t="n">
        <v>0.921443815307573</v>
      </c>
      <c r="L363" s="16" t="n">
        <f aca="true">IF(OR(Returns!$C363=0,COUNT(OFFSET(Returns!BM363,0,0,1,Inputs!$C$6))&lt;Inputs!$C$6),"n/a",EXP(SUMPRODUCT(LN(1+OFFSET(Returns!D363,0,0,1,Inputs!$C$6))))-IF(Inputs!$C$7=1,EXP(SUMPRODUCT(LN(1+OFFSET(Returns!BM363,0,0,1,Inputs!$C$6)))),EXP(SUMPRODUCT(LN(1+OFFSET(Returns!DV363,0,0,1,Inputs!$C$6))))))</f>
        <v>-0.196699758159522</v>
      </c>
      <c r="M363" s="17" t="n">
        <f aca="false">IF(AND(ISNUMBER(L363),E363&gt;=Inputs!$C$8,OR(Inputs!$C$9="All",F363=Inputs!$C$9),VALUE(LEFT(C363,4))&gt;=Inputs!$C$10,VALUE(LEFT(C363,4))&lt;=Inputs!$C$11),1,0)</f>
        <v>1</v>
      </c>
      <c r="N363" s="16" t="n">
        <f aca="false">IF(M363=1,L363,"")</f>
        <v>-0.196699758159522</v>
      </c>
      <c r="O363" s="15" t="n">
        <v>0.0688088422291551</v>
      </c>
      <c r="P363" s="15" t="n">
        <v>0.0272301246895774</v>
      </c>
      <c r="Q363" s="18" t="n">
        <f aca="false">IF(AND(M363=1,F363="Cash"),L363,"")</f>
        <v>-0.196699758159522</v>
      </c>
      <c r="R363" s="18" t="str">
        <f aca="false">IF(AND(M363=1,F363="Mixed"),L363,"")</f>
        <v/>
      </c>
      <c r="S363" s="18" t="str">
        <f aca="false">IF(AND(M363=1,F363="Stock-heavy"),L363,"")</f>
        <v/>
      </c>
    </row>
    <row r="364" customFormat="false" ht="15" hidden="false" customHeight="false" outlineLevel="0" collapsed="false">
      <c r="B364" s="12" t="s">
        <v>473</v>
      </c>
      <c r="C364" s="12" t="s">
        <v>472</v>
      </c>
      <c r="D364" s="14" t="n">
        <v>516.5</v>
      </c>
      <c r="E364" s="15" t="n">
        <v>0.6797</v>
      </c>
      <c r="F364" s="12" t="s">
        <v>83</v>
      </c>
      <c r="G364" s="15" t="n">
        <v>0.24018709139097</v>
      </c>
      <c r="H364" s="12" t="n">
        <v>2</v>
      </c>
      <c r="I364" s="12" t="n">
        <v>0</v>
      </c>
      <c r="J364" s="12" t="n">
        <v>1</v>
      </c>
      <c r="K364" s="15" t="n">
        <v>0.284416840759894</v>
      </c>
      <c r="L364" s="16" t="n">
        <f aca="true">IF(OR(Returns!$C364=0,COUNT(OFFSET(Returns!BM364,0,0,1,Inputs!$C$6))&lt;Inputs!$C$6),"n/a",EXP(SUMPRODUCT(LN(1+OFFSET(Returns!D364,0,0,1,Inputs!$C$6))))-IF(Inputs!$C$7=1,EXP(SUMPRODUCT(LN(1+OFFSET(Returns!BM364,0,0,1,Inputs!$C$6)))),EXP(SUMPRODUCT(LN(1+OFFSET(Returns!DV364,0,0,1,Inputs!$C$6))))))</f>
        <v>-0.0209578346546098</v>
      </c>
      <c r="M364" s="17" t="n">
        <f aca="false">IF(AND(ISNUMBER(L364),E364&gt;=Inputs!$C$8,OR(Inputs!$C$9="All",F364=Inputs!$C$9),VALUE(LEFT(C364,4))&gt;=Inputs!$C$10,VALUE(LEFT(C364,4))&lt;=Inputs!$C$11),1,0)</f>
        <v>1</v>
      </c>
      <c r="N364" s="16" t="n">
        <f aca="false">IF(M364=1,L364,"")</f>
        <v>-0.0209578346546098</v>
      </c>
      <c r="O364" s="15" t="n">
        <v>0.0133233249971267</v>
      </c>
      <c r="P364" s="15" t="n">
        <v>0.076346437856245</v>
      </c>
      <c r="Q364" s="18" t="str">
        <f aca="false">IF(AND(M364=1,F364="Cash"),L364,"")</f>
        <v/>
      </c>
      <c r="R364" s="18" t="n">
        <f aca="false">IF(AND(M364=1,F364="Mixed"),L364,"")</f>
        <v>-0.0209578346546098</v>
      </c>
      <c r="S364" s="18" t="str">
        <f aca="false">IF(AND(M364=1,F364="Stock-heavy"),L364,"")</f>
        <v/>
      </c>
    </row>
    <row r="365" customFormat="false" ht="15" hidden="false" customHeight="false" outlineLevel="0" collapsed="false">
      <c r="B365" s="12" t="s">
        <v>474</v>
      </c>
      <c r="C365" s="12" t="s">
        <v>472</v>
      </c>
      <c r="D365" s="14" t="n">
        <v>723.7</v>
      </c>
      <c r="E365" s="15" t="n">
        <v>0.1475</v>
      </c>
      <c r="F365" s="12" t="s">
        <v>70</v>
      </c>
      <c r="G365" s="15" t="n">
        <v>0</v>
      </c>
      <c r="H365" s="12" t="n">
        <v>1</v>
      </c>
      <c r="I365" s="12" t="n">
        <v>0</v>
      </c>
      <c r="J365" s="12" t="n">
        <v>0</v>
      </c>
      <c r="K365" s="15" t="n">
        <v>-0.327284953793249</v>
      </c>
      <c r="L365" s="16" t="n">
        <f aca="true">IF(OR(Returns!$C365=0,COUNT(OFFSET(Returns!BM365,0,0,1,Inputs!$C$6))&lt;Inputs!$C$6),"n/a",EXP(SUMPRODUCT(LN(1+OFFSET(Returns!D365,0,0,1,Inputs!$C$6))))-IF(Inputs!$C$7=1,EXP(SUMPRODUCT(LN(1+OFFSET(Returns!BM365,0,0,1,Inputs!$C$6)))),EXP(SUMPRODUCT(LN(1+OFFSET(Returns!DV365,0,0,1,Inputs!$C$6))))))</f>
        <v>-0.493407975520792</v>
      </c>
      <c r="M365" s="17" t="n">
        <f aca="false">IF(AND(ISNUMBER(L365),E365&gt;=Inputs!$C$8,OR(Inputs!$C$9="All",F365=Inputs!$C$9),VALUE(LEFT(C365,4))&gt;=Inputs!$C$10,VALUE(LEFT(C365,4))&lt;=Inputs!$C$11),1,0)</f>
        <v>1</v>
      </c>
      <c r="N365" s="16" t="n">
        <f aca="false">IF(M365=1,L365,"")</f>
        <v>-0.493407975520792</v>
      </c>
      <c r="O365" s="15" t="n">
        <v>0.226441871776449</v>
      </c>
      <c r="P365" s="15" t="n">
        <v>0.0463312113766021</v>
      </c>
      <c r="Q365" s="18" t="n">
        <f aca="false">IF(AND(M365=1,F365="Cash"),L365,"")</f>
        <v>-0.493407975520792</v>
      </c>
      <c r="R365" s="18" t="str">
        <f aca="false">IF(AND(M365=1,F365="Mixed"),L365,"")</f>
        <v/>
      </c>
      <c r="S365" s="18" t="str">
        <f aca="false">IF(AND(M365=1,F365="Stock-heavy"),L365,"")</f>
        <v/>
      </c>
    </row>
    <row r="366" customFormat="false" ht="15" hidden="false" customHeight="false" outlineLevel="0" collapsed="false">
      <c r="B366" s="12" t="s">
        <v>475</v>
      </c>
      <c r="C366" s="12" t="s">
        <v>472</v>
      </c>
      <c r="D366" s="14" t="n">
        <v>1782</v>
      </c>
      <c r="E366" s="15" t="n">
        <v>0.2055</v>
      </c>
      <c r="F366" s="12" t="s">
        <v>70</v>
      </c>
      <c r="G366" s="15" t="n">
        <v>0</v>
      </c>
      <c r="H366" s="12" t="n">
        <v>2</v>
      </c>
      <c r="I366" s="12" t="n">
        <v>0</v>
      </c>
      <c r="J366" s="12" t="n">
        <v>0</v>
      </c>
      <c r="K366" s="15" t="n">
        <v>0.312539541474577</v>
      </c>
      <c r="L366" s="16" t="n">
        <f aca="true">IF(OR(Returns!$C366=0,COUNT(OFFSET(Returns!BM366,0,0,1,Inputs!$C$6))&lt;Inputs!$C$6),"n/a",EXP(SUMPRODUCT(LN(1+OFFSET(Returns!D366,0,0,1,Inputs!$C$6))))-IF(Inputs!$C$7=1,EXP(SUMPRODUCT(LN(1+OFFSET(Returns!BM366,0,0,1,Inputs!$C$6)))),EXP(SUMPRODUCT(LN(1+OFFSET(Returns!DV366,0,0,1,Inputs!$C$6))))))</f>
        <v>0.0669691007885795</v>
      </c>
      <c r="M366" s="17" t="n">
        <f aca="false">IF(AND(ISNUMBER(L366),E366&gt;=Inputs!$C$8,OR(Inputs!$C$9="All",F366=Inputs!$C$9),VALUE(LEFT(C366,4))&gt;=Inputs!$C$10,VALUE(LEFT(C366,4))&lt;=Inputs!$C$11),1,0)</f>
        <v>1</v>
      </c>
      <c r="N366" s="16" t="n">
        <f aca="false">IF(M366=1,L366,"")</f>
        <v>0.0669691007885795</v>
      </c>
      <c r="O366" s="15" t="n">
        <v>0.0525108967241629</v>
      </c>
      <c r="P366" s="15" t="n">
        <v>0.0386045460564373</v>
      </c>
      <c r="Q366" s="18" t="n">
        <f aca="false">IF(AND(M366=1,F366="Cash"),L366,"")</f>
        <v>0.0669691007885795</v>
      </c>
      <c r="R366" s="18" t="str">
        <f aca="false">IF(AND(M366=1,F366="Mixed"),L366,"")</f>
        <v/>
      </c>
      <c r="S366" s="18" t="str">
        <f aca="false">IF(AND(M366=1,F366="Stock-heavy"),L366,"")</f>
        <v/>
      </c>
    </row>
    <row r="367" customFormat="false" ht="15" hidden="false" customHeight="false" outlineLevel="0" collapsed="false">
      <c r="B367" s="12" t="s">
        <v>476</v>
      </c>
      <c r="C367" s="12" t="s">
        <v>472</v>
      </c>
      <c r="D367" s="14" t="n">
        <v>235.5</v>
      </c>
      <c r="E367" s="15" t="n">
        <v>0.1022</v>
      </c>
      <c r="F367" s="12" t="s">
        <v>70</v>
      </c>
      <c r="G367" s="15" t="n">
        <v>0</v>
      </c>
      <c r="H367" s="12" t="n">
        <v>1</v>
      </c>
      <c r="I367" s="12" t="n">
        <v>0</v>
      </c>
      <c r="J367" s="12" t="n">
        <v>0</v>
      </c>
      <c r="K367" s="15" t="n">
        <v>-0.0301450588726245</v>
      </c>
      <c r="L367" s="16" t="n">
        <f aca="true">IF(OR(Returns!$C367=0,COUNT(OFFSET(Returns!BM367,0,0,1,Inputs!$C$6))&lt;Inputs!$C$6),"n/a",EXP(SUMPRODUCT(LN(1+OFFSET(Returns!D367,0,0,1,Inputs!$C$6))))-IF(Inputs!$C$7=1,EXP(SUMPRODUCT(LN(1+OFFSET(Returns!BM367,0,0,1,Inputs!$C$6)))),EXP(SUMPRODUCT(LN(1+OFFSET(Returns!DV367,0,0,1,Inputs!$C$6))))))</f>
        <v>-1.1307106170366</v>
      </c>
      <c r="M367" s="17" t="n">
        <f aca="false">IF(AND(ISNUMBER(L367),E367&gt;=Inputs!$C$8,OR(Inputs!$C$9="All",F367=Inputs!$C$9),VALUE(LEFT(C367,4))&gt;=Inputs!$C$10,VALUE(LEFT(C367,4))&lt;=Inputs!$C$11),1,0)</f>
        <v>1</v>
      </c>
      <c r="N367" s="16" t="n">
        <f aca="false">IF(M367=1,L367,"")</f>
        <v>-1.1307106170366</v>
      </c>
      <c r="O367" s="15" t="n">
        <v>0.0679208633477651</v>
      </c>
      <c r="P367" s="15" t="n">
        <v>0.079220613983748</v>
      </c>
      <c r="Q367" s="18" t="n">
        <f aca="false">IF(AND(M367=1,F367="Cash"),L367,"")</f>
        <v>-1.1307106170366</v>
      </c>
      <c r="R367" s="18" t="str">
        <f aca="false">IF(AND(M367=1,F367="Mixed"),L367,"")</f>
        <v/>
      </c>
      <c r="S367" s="18" t="str">
        <f aca="false">IF(AND(M367=1,F367="Stock-heavy"),L367,"")</f>
        <v/>
      </c>
    </row>
    <row r="368" customFormat="false" ht="15" hidden="false" customHeight="false" outlineLevel="0" collapsed="false">
      <c r="B368" s="12" t="s">
        <v>477</v>
      </c>
      <c r="C368" s="12" t="s">
        <v>478</v>
      </c>
      <c r="D368" s="14" t="n">
        <v>137.9</v>
      </c>
      <c r="E368" s="15" t="n">
        <v>0.1009</v>
      </c>
      <c r="F368" s="12" t="s">
        <v>70</v>
      </c>
      <c r="G368" s="15" t="n">
        <v>0</v>
      </c>
      <c r="H368" s="12" t="n">
        <v>2</v>
      </c>
      <c r="I368" s="12" t="n">
        <v>0</v>
      </c>
      <c r="J368" s="12" t="n">
        <v>0</v>
      </c>
      <c r="K368" s="15" t="n">
        <v>-0.190178668832515</v>
      </c>
      <c r="L368" s="16" t="n">
        <f aca="true">IF(OR(Returns!$C368=0,COUNT(OFFSET(Returns!BM368,0,0,1,Inputs!$C$6))&lt;Inputs!$C$6),"n/a",EXP(SUMPRODUCT(LN(1+OFFSET(Returns!D368,0,0,1,Inputs!$C$6))))-IF(Inputs!$C$7=1,EXP(SUMPRODUCT(LN(1+OFFSET(Returns!BM368,0,0,1,Inputs!$C$6)))),EXP(SUMPRODUCT(LN(1+OFFSET(Returns!DV368,0,0,1,Inputs!$C$6))))))</f>
        <v>-0.889126118325822</v>
      </c>
      <c r="M368" s="17" t="n">
        <f aca="false">IF(AND(ISNUMBER(L368),E368&gt;=Inputs!$C$8,OR(Inputs!$C$9="All",F368=Inputs!$C$9),VALUE(LEFT(C368,4))&gt;=Inputs!$C$10,VALUE(LEFT(C368,4))&lt;=Inputs!$C$11),1,0)</f>
        <v>1</v>
      </c>
      <c r="N368" s="16" t="n">
        <f aca="false">IF(M368=1,L368,"")</f>
        <v>-0.889126118325822</v>
      </c>
      <c r="O368" s="15" t="n">
        <v>0.0742210122291531</v>
      </c>
      <c r="P368" s="15" t="n">
        <v>0.0278792957706859</v>
      </c>
      <c r="Q368" s="18" t="n">
        <f aca="false">IF(AND(M368=1,F368="Cash"),L368,"")</f>
        <v>-0.889126118325822</v>
      </c>
      <c r="R368" s="18" t="str">
        <f aca="false">IF(AND(M368=1,F368="Mixed"),L368,"")</f>
        <v/>
      </c>
      <c r="S368" s="18" t="str">
        <f aca="false">IF(AND(M368=1,F368="Stock-heavy"),L368,"")</f>
        <v/>
      </c>
    </row>
    <row r="369" customFormat="false" ht="15" hidden="false" customHeight="false" outlineLevel="0" collapsed="false">
      <c r="B369" s="12" t="s">
        <v>479</v>
      </c>
      <c r="C369" s="12" t="s">
        <v>478</v>
      </c>
      <c r="D369" s="14" t="n">
        <v>388.5</v>
      </c>
      <c r="E369" s="15" t="n">
        <v>0.692</v>
      </c>
      <c r="F369" s="12" t="s">
        <v>83</v>
      </c>
      <c r="G369" s="15" t="n">
        <v>0.0625482625482626</v>
      </c>
      <c r="H369" s="12" t="n">
        <v>4</v>
      </c>
      <c r="I369" s="12" t="n">
        <v>0</v>
      </c>
      <c r="J369" s="12" t="n">
        <v>0</v>
      </c>
      <c r="K369" s="15" t="n">
        <v>0.0782576789095668</v>
      </c>
      <c r="L369" s="16" t="n">
        <f aca="true">IF(OR(Returns!$C369=0,COUNT(OFFSET(Returns!BM369,0,0,1,Inputs!$C$6))&lt;Inputs!$C$6),"n/a",EXP(SUMPRODUCT(LN(1+OFFSET(Returns!D369,0,0,1,Inputs!$C$6))))-IF(Inputs!$C$7=1,EXP(SUMPRODUCT(LN(1+OFFSET(Returns!BM369,0,0,1,Inputs!$C$6)))),EXP(SUMPRODUCT(LN(1+OFFSET(Returns!DV369,0,0,1,Inputs!$C$6))))))</f>
        <v>-0.603434569235058</v>
      </c>
      <c r="M369" s="17" t="n">
        <f aca="false">IF(AND(ISNUMBER(L369),E369&gt;=Inputs!$C$8,OR(Inputs!$C$9="All",F369=Inputs!$C$9),VALUE(LEFT(C369,4))&gt;=Inputs!$C$10,VALUE(LEFT(C369,4))&lt;=Inputs!$C$11),1,0)</f>
        <v>1</v>
      </c>
      <c r="N369" s="16" t="n">
        <f aca="false">IF(M369=1,L369,"")</f>
        <v>-0.603434569235058</v>
      </c>
      <c r="O369" s="15" t="n">
        <v>-0.0553218319940356</v>
      </c>
      <c r="P369" s="15" t="n">
        <v>-0.0213610981172821</v>
      </c>
      <c r="Q369" s="18" t="str">
        <f aca="false">IF(AND(M369=1,F369="Cash"),L369,"")</f>
        <v/>
      </c>
      <c r="R369" s="18" t="n">
        <f aca="false">IF(AND(M369=1,F369="Mixed"),L369,"")</f>
        <v>-0.603434569235058</v>
      </c>
      <c r="S369" s="18" t="str">
        <f aca="false">IF(AND(M369=1,F369="Stock-heavy"),L369,"")</f>
        <v/>
      </c>
    </row>
    <row r="370" customFormat="false" ht="15" hidden="false" customHeight="false" outlineLevel="0" collapsed="false">
      <c r="B370" s="12" t="s">
        <v>90</v>
      </c>
      <c r="C370" s="12" t="s">
        <v>478</v>
      </c>
      <c r="D370" s="14" t="n">
        <v>1073.7</v>
      </c>
      <c r="E370" s="15" t="n">
        <v>0.2563</v>
      </c>
      <c r="F370" s="12" t="s">
        <v>70</v>
      </c>
      <c r="G370" s="15" t="n">
        <v>0</v>
      </c>
      <c r="H370" s="12" t="n">
        <v>2</v>
      </c>
      <c r="I370" s="12" t="n">
        <v>1</v>
      </c>
      <c r="J370" s="12" t="n">
        <v>1</v>
      </c>
      <c r="K370" s="15" t="n">
        <v>0.220217926715884</v>
      </c>
      <c r="L370" s="16" t="n">
        <f aca="true">IF(OR(Returns!$C370=0,COUNT(OFFSET(Returns!BM370,0,0,1,Inputs!$C$6))&lt;Inputs!$C$6),"n/a",EXP(SUMPRODUCT(LN(1+OFFSET(Returns!D370,0,0,1,Inputs!$C$6))))-IF(Inputs!$C$7=1,EXP(SUMPRODUCT(LN(1+OFFSET(Returns!BM370,0,0,1,Inputs!$C$6)))),EXP(SUMPRODUCT(LN(1+OFFSET(Returns!DV370,0,0,1,Inputs!$C$6))))))</f>
        <v>-1.17154026450771</v>
      </c>
      <c r="M370" s="17" t="n">
        <f aca="false">IF(AND(ISNUMBER(L370),E370&gt;=Inputs!$C$8,OR(Inputs!$C$9="All",F370=Inputs!$C$9),VALUE(LEFT(C370,4))&gt;=Inputs!$C$10,VALUE(LEFT(C370,4))&lt;=Inputs!$C$11),1,0)</f>
        <v>1</v>
      </c>
      <c r="N370" s="16" t="n">
        <f aca="false">IF(M370=1,L370,"")</f>
        <v>-1.17154026450771</v>
      </c>
      <c r="O370" s="15" t="n">
        <v>0.0991463666278124</v>
      </c>
      <c r="P370" s="15" t="n">
        <v>-0.0277187993657286</v>
      </c>
      <c r="Q370" s="18" t="n">
        <f aca="false">IF(AND(M370=1,F370="Cash"),L370,"")</f>
        <v>-1.17154026450771</v>
      </c>
      <c r="R370" s="18" t="str">
        <f aca="false">IF(AND(M370=1,F370="Mixed"),L370,"")</f>
        <v/>
      </c>
      <c r="S370" s="18" t="str">
        <f aca="false">IF(AND(M370=1,F370="Stock-heavy"),L370,"")</f>
        <v/>
      </c>
    </row>
    <row r="371" customFormat="false" ht="15" hidden="false" customHeight="false" outlineLevel="0" collapsed="false">
      <c r="B371" s="12" t="s">
        <v>480</v>
      </c>
      <c r="C371" s="12" t="s">
        <v>478</v>
      </c>
      <c r="D371" s="14" t="n">
        <v>3629</v>
      </c>
      <c r="E371" s="15" t="n">
        <v>0.1685</v>
      </c>
      <c r="F371" s="12" t="s">
        <v>83</v>
      </c>
      <c r="G371" s="15" t="n">
        <v>0.274180214935244</v>
      </c>
      <c r="H371" s="12" t="n">
        <v>3</v>
      </c>
      <c r="I371" s="12" t="n">
        <v>0</v>
      </c>
      <c r="J371" s="12" t="n">
        <v>0</v>
      </c>
      <c r="K371" s="15" t="n">
        <v>0.0861177642718332</v>
      </c>
      <c r="L371" s="16" t="n">
        <f aca="true">IF(OR(Returns!$C371=0,COUNT(OFFSET(Returns!BM371,0,0,1,Inputs!$C$6))&lt;Inputs!$C$6),"n/a",EXP(SUMPRODUCT(LN(1+OFFSET(Returns!D371,0,0,1,Inputs!$C$6))))-IF(Inputs!$C$7=1,EXP(SUMPRODUCT(LN(1+OFFSET(Returns!BM371,0,0,1,Inputs!$C$6)))),EXP(SUMPRODUCT(LN(1+OFFSET(Returns!DV371,0,0,1,Inputs!$C$6))))))</f>
        <v>1.05781894110301</v>
      </c>
      <c r="M371" s="17" t="n">
        <f aca="false">IF(AND(ISNUMBER(L371),E371&gt;=Inputs!$C$8,OR(Inputs!$C$9="All",F371=Inputs!$C$9),VALUE(LEFT(C371,4))&gt;=Inputs!$C$10,VALUE(LEFT(C371,4))&lt;=Inputs!$C$11),1,0)</f>
        <v>1</v>
      </c>
      <c r="N371" s="16" t="n">
        <f aca="false">IF(M371=1,L371,"")</f>
        <v>1.05781894110301</v>
      </c>
      <c r="O371" s="15" t="n">
        <v>-0.0256642938200836</v>
      </c>
      <c r="P371" s="15" t="n">
        <v>0.169116007713336</v>
      </c>
      <c r="Q371" s="18" t="str">
        <f aca="false">IF(AND(M371=1,F371="Cash"),L371,"")</f>
        <v/>
      </c>
      <c r="R371" s="18" t="n">
        <f aca="false">IF(AND(M371=1,F371="Mixed"),L371,"")</f>
        <v>1.05781894110301</v>
      </c>
      <c r="S371" s="18" t="str">
        <f aca="false">IF(AND(M371=1,F371="Stock-heavy"),L371,"")</f>
        <v/>
      </c>
    </row>
    <row r="372" customFormat="false" ht="15" hidden="false" customHeight="false" outlineLevel="0" collapsed="false">
      <c r="B372" s="12" t="s">
        <v>481</v>
      </c>
      <c r="C372" s="12" t="s">
        <v>478</v>
      </c>
      <c r="D372" s="14" t="n">
        <v>2102.4</v>
      </c>
      <c r="E372" s="15" t="n">
        <v>0.1747</v>
      </c>
      <c r="F372" s="12" t="s">
        <v>70</v>
      </c>
      <c r="G372" s="15" t="n">
        <v>0</v>
      </c>
      <c r="H372" s="12" t="n">
        <v>1</v>
      </c>
      <c r="I372" s="12" t="n">
        <v>0</v>
      </c>
      <c r="J372" s="12" t="n">
        <v>0</v>
      </c>
      <c r="K372" s="15" t="n">
        <v>0.215702937487691</v>
      </c>
      <c r="L372" s="16" t="n">
        <f aca="true">IF(OR(Returns!$C372=0,COUNT(OFFSET(Returns!BM372,0,0,1,Inputs!$C$6))&lt;Inputs!$C$6),"n/a",EXP(SUMPRODUCT(LN(1+OFFSET(Returns!D372,0,0,1,Inputs!$C$6))))-IF(Inputs!$C$7=1,EXP(SUMPRODUCT(LN(1+OFFSET(Returns!BM372,0,0,1,Inputs!$C$6)))),EXP(SUMPRODUCT(LN(1+OFFSET(Returns!DV372,0,0,1,Inputs!$C$6))))))</f>
        <v>0.49137310442862</v>
      </c>
      <c r="M372" s="17" t="n">
        <f aca="false">IF(AND(ISNUMBER(L372),E372&gt;=Inputs!$C$8,OR(Inputs!$C$9="All",F372=Inputs!$C$9),VALUE(LEFT(C372,4))&gt;=Inputs!$C$10,VALUE(LEFT(C372,4))&lt;=Inputs!$C$11),1,0)</f>
        <v>1</v>
      </c>
      <c r="N372" s="16" t="n">
        <f aca="false">IF(M372=1,L372,"")</f>
        <v>0.49137310442862</v>
      </c>
      <c r="O372" s="15" t="n">
        <v>0.0536386993077901</v>
      </c>
      <c r="P372" s="15" t="n">
        <v>0.066461775238922</v>
      </c>
      <c r="Q372" s="18" t="n">
        <f aca="false">IF(AND(M372=1,F372="Cash"),L372,"")</f>
        <v>0.49137310442862</v>
      </c>
      <c r="R372" s="18" t="str">
        <f aca="false">IF(AND(M372=1,F372="Mixed"),L372,"")</f>
        <v/>
      </c>
      <c r="S372" s="18" t="str">
        <f aca="false">IF(AND(M372=1,F372="Stock-heavy"),L372,"")</f>
        <v/>
      </c>
    </row>
    <row r="373" customFormat="false" ht="15" hidden="false" customHeight="false" outlineLevel="0" collapsed="false">
      <c r="B373" s="12" t="s">
        <v>482</v>
      </c>
      <c r="C373" s="12" t="s">
        <v>478</v>
      </c>
      <c r="D373" s="14" t="n">
        <v>1951</v>
      </c>
      <c r="E373" s="15" t="n">
        <v>0.1924</v>
      </c>
      <c r="F373" s="12" t="s">
        <v>70</v>
      </c>
      <c r="G373" s="15" t="n">
        <v>0</v>
      </c>
      <c r="H373" s="12" t="n">
        <v>2</v>
      </c>
      <c r="I373" s="12" t="n">
        <v>0</v>
      </c>
      <c r="J373" s="12" t="n">
        <v>0</v>
      </c>
      <c r="K373" s="15" t="n">
        <v>-0.0500021568595015</v>
      </c>
      <c r="L373" s="16" t="n">
        <f aca="true">IF(OR(Returns!$C373=0,COUNT(OFFSET(Returns!BM373,0,0,1,Inputs!$C$6))&lt;Inputs!$C$6),"n/a",EXP(SUMPRODUCT(LN(1+OFFSET(Returns!D373,0,0,1,Inputs!$C$6))))-IF(Inputs!$C$7=1,EXP(SUMPRODUCT(LN(1+OFFSET(Returns!BM373,0,0,1,Inputs!$C$6)))),EXP(SUMPRODUCT(LN(1+OFFSET(Returns!DV373,0,0,1,Inputs!$C$6))))))</f>
        <v>-0.724028874173839</v>
      </c>
      <c r="M373" s="17" t="n">
        <f aca="false">IF(AND(ISNUMBER(L373),E373&gt;=Inputs!$C$8,OR(Inputs!$C$9="All",F373=Inputs!$C$9),VALUE(LEFT(C373,4))&gt;=Inputs!$C$10,VALUE(LEFT(C373,4))&lt;=Inputs!$C$11),1,0)</f>
        <v>1</v>
      </c>
      <c r="N373" s="16" t="n">
        <f aca="false">IF(M373=1,L373,"")</f>
        <v>-0.724028874173839</v>
      </c>
      <c r="O373" s="15" t="n">
        <v>0.0727380419427685</v>
      </c>
      <c r="P373" s="15" t="n">
        <v>0.0144723635951745</v>
      </c>
      <c r="Q373" s="18" t="n">
        <f aca="false">IF(AND(M373=1,F373="Cash"),L373,"")</f>
        <v>-0.724028874173839</v>
      </c>
      <c r="R373" s="18" t="str">
        <f aca="false">IF(AND(M373=1,F373="Mixed"),L373,"")</f>
        <v/>
      </c>
      <c r="S373" s="18" t="str">
        <f aca="false">IF(AND(M373=1,F373="Stock-heavy"),L373,"")</f>
        <v/>
      </c>
    </row>
    <row r="374" customFormat="false" ht="15" hidden="false" customHeight="false" outlineLevel="0" collapsed="false">
      <c r="B374" s="12" t="s">
        <v>483</v>
      </c>
      <c r="C374" s="12" t="s">
        <v>478</v>
      </c>
      <c r="D374" s="14" t="n">
        <v>540.4</v>
      </c>
      <c r="E374" s="15" t="n">
        <v>0.4091</v>
      </c>
      <c r="F374" s="12" t="s">
        <v>83</v>
      </c>
      <c r="G374" s="15" t="n">
        <v>0.138785313923128</v>
      </c>
      <c r="H374" s="12" t="n">
        <v>4</v>
      </c>
      <c r="I374" s="12" t="n">
        <v>0</v>
      </c>
      <c r="J374" s="12" t="n">
        <v>0</v>
      </c>
      <c r="K374" s="15" t="n">
        <v>-0.614385448573829</v>
      </c>
      <c r="L374" s="16" t="n">
        <f aca="true">IF(OR(Returns!$C374=0,COUNT(OFFSET(Returns!BM374,0,0,1,Inputs!$C$6))&lt;Inputs!$C$6),"n/a",EXP(SUMPRODUCT(LN(1+OFFSET(Returns!D374,0,0,1,Inputs!$C$6))))-IF(Inputs!$C$7=1,EXP(SUMPRODUCT(LN(1+OFFSET(Returns!BM374,0,0,1,Inputs!$C$6)))),EXP(SUMPRODUCT(LN(1+OFFSET(Returns!DV374,0,0,1,Inputs!$C$6))))))</f>
        <v>0.0660058867658895</v>
      </c>
      <c r="M374" s="17" t="n">
        <f aca="false">IF(AND(ISNUMBER(L374),E374&gt;=Inputs!$C$8,OR(Inputs!$C$9="All",F374=Inputs!$C$9),VALUE(LEFT(C374,4))&gt;=Inputs!$C$10,VALUE(LEFT(C374,4))&lt;=Inputs!$C$11),1,0)</f>
        <v>1</v>
      </c>
      <c r="N374" s="16" t="n">
        <f aca="false">IF(M374=1,L374,"")</f>
        <v>0.0660058867658895</v>
      </c>
      <c r="O374" s="15" t="n">
        <v>0.0510380047750241</v>
      </c>
      <c r="P374" s="15" t="n">
        <v>0.00298775424142329</v>
      </c>
      <c r="Q374" s="18" t="str">
        <f aca="false">IF(AND(M374=1,F374="Cash"),L374,"")</f>
        <v/>
      </c>
      <c r="R374" s="18" t="n">
        <f aca="false">IF(AND(M374=1,F374="Mixed"),L374,"")</f>
        <v>0.0660058867658895</v>
      </c>
      <c r="S374" s="18" t="str">
        <f aca="false">IF(AND(M374=1,F374="Stock-heavy"),L374,"")</f>
        <v/>
      </c>
    </row>
    <row r="375" customFormat="false" ht="15" hidden="false" customHeight="false" outlineLevel="0" collapsed="false">
      <c r="B375" s="12" t="s">
        <v>484</v>
      </c>
      <c r="C375" s="12" t="s">
        <v>478</v>
      </c>
      <c r="D375" s="14" t="n">
        <v>200.1</v>
      </c>
      <c r="E375" s="15" t="n">
        <v>0.1869</v>
      </c>
      <c r="F375" s="12" t="s">
        <v>70</v>
      </c>
      <c r="G375" s="15" t="n">
        <v>0</v>
      </c>
      <c r="H375" s="12" t="n">
        <v>1</v>
      </c>
      <c r="I375" s="12" t="n">
        <v>0</v>
      </c>
      <c r="J375" s="12" t="n">
        <v>0</v>
      </c>
      <c r="K375" s="15" t="n">
        <v>0.175894651203272</v>
      </c>
      <c r="L375" s="16" t="n">
        <f aca="true">IF(OR(Returns!$C375=0,COUNT(OFFSET(Returns!BM375,0,0,1,Inputs!$C$6))&lt;Inputs!$C$6),"n/a",EXP(SUMPRODUCT(LN(1+OFFSET(Returns!D375,0,0,1,Inputs!$C$6))))-IF(Inputs!$C$7=1,EXP(SUMPRODUCT(LN(1+OFFSET(Returns!BM375,0,0,1,Inputs!$C$6)))),EXP(SUMPRODUCT(LN(1+OFFSET(Returns!DV375,0,0,1,Inputs!$C$6))))))</f>
        <v>-0.481473217197642</v>
      </c>
      <c r="M375" s="17" t="n">
        <f aca="false">IF(AND(ISNUMBER(L375),E375&gt;=Inputs!$C$8,OR(Inputs!$C$9="All",F375=Inputs!$C$9),VALUE(LEFT(C375,4))&gt;=Inputs!$C$10,VALUE(LEFT(C375,4))&lt;=Inputs!$C$11),1,0)</f>
        <v>1</v>
      </c>
      <c r="N375" s="16" t="n">
        <f aca="false">IF(M375=1,L375,"")</f>
        <v>-0.481473217197642</v>
      </c>
      <c r="O375" s="15" t="n">
        <v>0.135912689847808</v>
      </c>
      <c r="P375" s="15" t="n">
        <v>0.0307821066231542</v>
      </c>
      <c r="Q375" s="18" t="n">
        <f aca="false">IF(AND(M375=1,F375="Cash"),L375,"")</f>
        <v>-0.481473217197642</v>
      </c>
      <c r="R375" s="18" t="str">
        <f aca="false">IF(AND(M375=1,F375="Mixed"),L375,"")</f>
        <v/>
      </c>
      <c r="S375" s="18" t="str">
        <f aca="false">IF(AND(M375=1,F375="Stock-heavy"),L375,"")</f>
        <v/>
      </c>
    </row>
    <row r="376" customFormat="false" ht="15" hidden="false" customHeight="false" outlineLevel="0" collapsed="false">
      <c r="B376" s="12" t="s">
        <v>485</v>
      </c>
      <c r="C376" s="12" t="s">
        <v>478</v>
      </c>
      <c r="D376" s="14" t="n">
        <v>596.1</v>
      </c>
      <c r="E376" s="15" t="n">
        <v>0.1687</v>
      </c>
      <c r="F376" s="12" t="s">
        <v>70</v>
      </c>
      <c r="G376" s="15" t="n">
        <v>0</v>
      </c>
      <c r="H376" s="12" t="n">
        <v>2</v>
      </c>
      <c r="I376" s="12" t="n">
        <v>1</v>
      </c>
      <c r="J376" s="12" t="n">
        <v>0</v>
      </c>
      <c r="K376" s="15" t="n">
        <v>-0.133052658601612</v>
      </c>
      <c r="L376" s="16" t="n">
        <f aca="true">IF(OR(Returns!$C376=0,COUNT(OFFSET(Returns!BM376,0,0,1,Inputs!$C$6))&lt;Inputs!$C$6),"n/a",EXP(SUMPRODUCT(LN(1+OFFSET(Returns!D376,0,0,1,Inputs!$C$6))))-IF(Inputs!$C$7=1,EXP(SUMPRODUCT(LN(1+OFFSET(Returns!BM376,0,0,1,Inputs!$C$6)))),EXP(SUMPRODUCT(LN(1+OFFSET(Returns!DV376,0,0,1,Inputs!$C$6))))))</f>
        <v>-0.166680377837954</v>
      </c>
      <c r="M376" s="17" t="n">
        <f aca="false">IF(AND(ISNUMBER(L376),E376&gt;=Inputs!$C$8,OR(Inputs!$C$9="All",F376=Inputs!$C$9),VALUE(LEFT(C376,4))&gt;=Inputs!$C$10,VALUE(LEFT(C376,4))&lt;=Inputs!$C$11),1,0)</f>
        <v>1</v>
      </c>
      <c r="N376" s="16" t="n">
        <f aca="false">IF(M376=1,L376,"")</f>
        <v>-0.166680377837954</v>
      </c>
      <c r="O376" s="15" t="n">
        <v>0.0594231566269713</v>
      </c>
      <c r="P376" s="15" t="n">
        <v>0.0465335366375978</v>
      </c>
      <c r="Q376" s="18" t="n">
        <f aca="false">IF(AND(M376=1,F376="Cash"),L376,"")</f>
        <v>-0.166680377837954</v>
      </c>
      <c r="R376" s="18" t="str">
        <f aca="false">IF(AND(M376=1,F376="Mixed"),L376,"")</f>
        <v/>
      </c>
      <c r="S376" s="18" t="str">
        <f aca="false">IF(AND(M376=1,F376="Stock-heavy"),L376,"")</f>
        <v/>
      </c>
    </row>
    <row r="377" customFormat="false" ht="15" hidden="false" customHeight="false" outlineLevel="0" collapsed="false">
      <c r="B377" s="12" t="s">
        <v>486</v>
      </c>
      <c r="C377" s="12" t="s">
        <v>478</v>
      </c>
      <c r="D377" s="14" t="n">
        <v>187.2</v>
      </c>
      <c r="E377" s="15" t="n">
        <v>0.6334</v>
      </c>
      <c r="F377" s="12" t="s">
        <v>83</v>
      </c>
      <c r="G377" s="15" t="n">
        <v>0.194898280733426</v>
      </c>
      <c r="H377" s="12" t="n">
        <v>1</v>
      </c>
      <c r="I377" s="12" t="n">
        <v>0</v>
      </c>
      <c r="J377" s="12" t="n">
        <v>1</v>
      </c>
      <c r="K377" s="15" t="n">
        <v>0.122244852528967</v>
      </c>
      <c r="L377" s="16" t="n">
        <f aca="true">IF(OR(Returns!$C377=0,COUNT(OFFSET(Returns!BM377,0,0,1,Inputs!$C$6))&lt;Inputs!$C$6),"n/a",EXP(SUMPRODUCT(LN(1+OFFSET(Returns!D377,0,0,1,Inputs!$C$6))))-IF(Inputs!$C$7=1,EXP(SUMPRODUCT(LN(1+OFFSET(Returns!BM377,0,0,1,Inputs!$C$6)))),EXP(SUMPRODUCT(LN(1+OFFSET(Returns!DV377,0,0,1,Inputs!$C$6))))))</f>
        <v>-0.404765056074823</v>
      </c>
      <c r="M377" s="17" t="n">
        <f aca="false">IF(AND(ISNUMBER(L377),E377&gt;=Inputs!$C$8,OR(Inputs!$C$9="All",F377=Inputs!$C$9),VALUE(LEFT(C377,4))&gt;=Inputs!$C$10,VALUE(LEFT(C377,4))&lt;=Inputs!$C$11),1,0)</f>
        <v>1</v>
      </c>
      <c r="N377" s="16" t="n">
        <f aca="false">IF(M377=1,L377,"")</f>
        <v>-0.404765056074823</v>
      </c>
      <c r="O377" s="15" t="n">
        <v>0.015548334490775</v>
      </c>
      <c r="P377" s="15" t="n">
        <v>-0.0261234526962734</v>
      </c>
      <c r="Q377" s="18" t="str">
        <f aca="false">IF(AND(M377=1,F377="Cash"),L377,"")</f>
        <v/>
      </c>
      <c r="R377" s="18" t="n">
        <f aca="false">IF(AND(M377=1,F377="Mixed"),L377,"")</f>
        <v>-0.404765056074823</v>
      </c>
      <c r="S377" s="18" t="str">
        <f aca="false">IF(AND(M377=1,F377="Stock-heavy"),L377,"")</f>
        <v/>
      </c>
    </row>
    <row r="378" customFormat="false" ht="15" hidden="false" customHeight="false" outlineLevel="0" collapsed="false">
      <c r="B378" s="12" t="s">
        <v>487</v>
      </c>
      <c r="C378" s="12" t="s">
        <v>488</v>
      </c>
      <c r="D378" s="14" t="n">
        <v>17183</v>
      </c>
      <c r="E378" s="15" t="n">
        <v>0.2589</v>
      </c>
      <c r="F378" s="12" t="s">
        <v>70</v>
      </c>
      <c r="G378" s="15" t="n">
        <v>0</v>
      </c>
      <c r="H378" s="12" t="n">
        <v>2</v>
      </c>
      <c r="I378" s="12" t="n">
        <v>1</v>
      </c>
      <c r="J378" s="12" t="n">
        <v>1</v>
      </c>
      <c r="K378" s="15" t="n">
        <v>-0.224241608102614</v>
      </c>
      <c r="L378" s="16" t="n">
        <f aca="true">IF(OR(Returns!$C378=0,COUNT(OFFSET(Returns!BM378,0,0,1,Inputs!$C$6))&lt;Inputs!$C$6),"n/a",EXP(SUMPRODUCT(LN(1+OFFSET(Returns!D378,0,0,1,Inputs!$C$6))))-IF(Inputs!$C$7=1,EXP(SUMPRODUCT(LN(1+OFFSET(Returns!BM378,0,0,1,Inputs!$C$6)))),EXP(SUMPRODUCT(LN(1+OFFSET(Returns!DV378,0,0,1,Inputs!$C$6))))))</f>
        <v>0.734019647299147</v>
      </c>
      <c r="M378" s="17" t="n">
        <f aca="false">IF(AND(ISNUMBER(L378),E378&gt;=Inputs!$C$8,OR(Inputs!$C$9="All",F378=Inputs!$C$9),VALUE(LEFT(C378,4))&gt;=Inputs!$C$10,VALUE(LEFT(C378,4))&lt;=Inputs!$C$11),1,0)</f>
        <v>1</v>
      </c>
      <c r="N378" s="16" t="n">
        <f aca="false">IF(M378=1,L378,"")</f>
        <v>0.734019647299147</v>
      </c>
      <c r="O378" s="15" t="n">
        <v>0.312490443749186</v>
      </c>
      <c r="P378" s="15" t="n">
        <v>0.374231429268849</v>
      </c>
      <c r="Q378" s="18" t="n">
        <f aca="false">IF(AND(M378=1,F378="Cash"),L378,"")</f>
        <v>0.734019647299147</v>
      </c>
      <c r="R378" s="18" t="str">
        <f aca="false">IF(AND(M378=1,F378="Mixed"),L378,"")</f>
        <v/>
      </c>
      <c r="S378" s="18" t="str">
        <f aca="false">IF(AND(M378=1,F378="Stock-heavy"),L378,"")</f>
        <v/>
      </c>
    </row>
    <row r="379" customFormat="false" ht="15" hidden="false" customHeight="false" outlineLevel="0" collapsed="false">
      <c r="B379" s="12" t="s">
        <v>199</v>
      </c>
      <c r="C379" s="12" t="s">
        <v>488</v>
      </c>
      <c r="D379" s="14" t="n">
        <v>1007</v>
      </c>
      <c r="E379" s="15" t="n">
        <v>0.4327</v>
      </c>
      <c r="F379" s="12" t="s">
        <v>83</v>
      </c>
      <c r="G379" s="15" t="n">
        <v>0.134061569016882</v>
      </c>
      <c r="H379" s="12" t="n">
        <v>4</v>
      </c>
      <c r="I379" s="12" t="n">
        <v>0</v>
      </c>
      <c r="J379" s="12" t="n">
        <v>0</v>
      </c>
      <c r="K379" s="15" t="n">
        <v>-0.496778111484098</v>
      </c>
      <c r="L379" s="16" t="n">
        <f aca="true">IF(OR(Returns!$C379=0,COUNT(OFFSET(Returns!BM379,0,0,1,Inputs!$C$6))&lt;Inputs!$C$6),"n/a",EXP(SUMPRODUCT(LN(1+OFFSET(Returns!D379,0,0,1,Inputs!$C$6))))-IF(Inputs!$C$7=1,EXP(SUMPRODUCT(LN(1+OFFSET(Returns!BM379,0,0,1,Inputs!$C$6)))),EXP(SUMPRODUCT(LN(1+OFFSET(Returns!DV379,0,0,1,Inputs!$C$6))))))</f>
        <v>-0.623216773019762</v>
      </c>
      <c r="M379" s="17" t="n">
        <f aca="false">IF(AND(ISNUMBER(L379),E379&gt;=Inputs!$C$8,OR(Inputs!$C$9="All",F379=Inputs!$C$9),VALUE(LEFT(C379,4))&gt;=Inputs!$C$10,VALUE(LEFT(C379,4))&lt;=Inputs!$C$11),1,0)</f>
        <v>1</v>
      </c>
      <c r="N379" s="16" t="n">
        <f aca="false">IF(M379=1,L379,"")</f>
        <v>-0.623216773019762</v>
      </c>
      <c r="O379" s="15" t="n">
        <v>0.0398517361934318</v>
      </c>
      <c r="P379" s="15" t="n">
        <v>-0.0205743426918615</v>
      </c>
      <c r="Q379" s="18" t="str">
        <f aca="false">IF(AND(M379=1,F379="Cash"),L379,"")</f>
        <v/>
      </c>
      <c r="R379" s="18" t="n">
        <f aca="false">IF(AND(M379=1,F379="Mixed"),L379,"")</f>
        <v>-0.623216773019762</v>
      </c>
      <c r="S379" s="18" t="str">
        <f aca="false">IF(AND(M379=1,F379="Stock-heavy"),L379,"")</f>
        <v/>
      </c>
    </row>
    <row r="380" customFormat="false" ht="15" hidden="false" customHeight="false" outlineLevel="0" collapsed="false">
      <c r="B380" s="12" t="s">
        <v>489</v>
      </c>
      <c r="C380" s="12" t="s">
        <v>488</v>
      </c>
      <c r="D380" s="14" t="n">
        <v>183.5</v>
      </c>
      <c r="E380" s="15" t="n">
        <v>0.177</v>
      </c>
      <c r="F380" s="12" t="s">
        <v>70</v>
      </c>
      <c r="G380" s="15" t="n">
        <v>0</v>
      </c>
      <c r="H380" s="12" t="n">
        <v>3</v>
      </c>
      <c r="I380" s="12" t="n">
        <v>0</v>
      </c>
      <c r="J380" s="12" t="n">
        <v>0</v>
      </c>
      <c r="K380" s="15" t="n">
        <v>-0.0381015980537955</v>
      </c>
      <c r="L380" s="16" t="n">
        <f aca="true">IF(OR(Returns!$C380=0,COUNT(OFFSET(Returns!BM380,0,0,1,Inputs!$C$6))&lt;Inputs!$C$6),"n/a",EXP(SUMPRODUCT(LN(1+OFFSET(Returns!D380,0,0,1,Inputs!$C$6))))-IF(Inputs!$C$7=1,EXP(SUMPRODUCT(LN(1+OFFSET(Returns!BM380,0,0,1,Inputs!$C$6)))),EXP(SUMPRODUCT(LN(1+OFFSET(Returns!DV380,0,0,1,Inputs!$C$6))))))</f>
        <v>0.685906348789616</v>
      </c>
      <c r="M380" s="17" t="n">
        <f aca="false">IF(AND(ISNUMBER(L380),E380&gt;=Inputs!$C$8,OR(Inputs!$C$9="All",F380=Inputs!$C$9),VALUE(LEFT(C380,4))&gt;=Inputs!$C$10,VALUE(LEFT(C380,4))&lt;=Inputs!$C$11),1,0)</f>
        <v>1</v>
      </c>
      <c r="N380" s="16" t="n">
        <f aca="false">IF(M380=1,L380,"")</f>
        <v>0.685906348789616</v>
      </c>
      <c r="O380" s="15" t="n">
        <v>-0.00505465064257565</v>
      </c>
      <c r="P380" s="15" t="n">
        <v>-0.00140141501040511</v>
      </c>
      <c r="Q380" s="18" t="n">
        <f aca="false">IF(AND(M380=1,F380="Cash"),L380,"")</f>
        <v>0.685906348789616</v>
      </c>
      <c r="R380" s="18" t="str">
        <f aca="false">IF(AND(M380=1,F380="Mixed"),L380,"")</f>
        <v/>
      </c>
      <c r="S380" s="18" t="str">
        <f aca="false">IF(AND(M380=1,F380="Stock-heavy"),L380,"")</f>
        <v/>
      </c>
    </row>
    <row r="381" customFormat="false" ht="15" hidden="false" customHeight="false" outlineLevel="0" collapsed="false">
      <c r="B381" s="12" t="s">
        <v>490</v>
      </c>
      <c r="C381" s="12" t="s">
        <v>488</v>
      </c>
      <c r="D381" s="14" t="n">
        <v>226.9</v>
      </c>
      <c r="E381" s="15" t="n">
        <v>0.1531</v>
      </c>
      <c r="F381" s="12" t="s">
        <v>70</v>
      </c>
      <c r="G381" s="15" t="n">
        <v>0</v>
      </c>
      <c r="H381" s="12" t="n">
        <v>3</v>
      </c>
      <c r="I381" s="12" t="n">
        <v>1</v>
      </c>
      <c r="J381" s="12" t="n">
        <v>0</v>
      </c>
      <c r="K381" s="15" t="n">
        <v>0.65579671234133</v>
      </c>
      <c r="L381" s="16" t="n">
        <f aca="true">IF(OR(Returns!$C381=0,COUNT(OFFSET(Returns!BM381,0,0,1,Inputs!$C$6))&lt;Inputs!$C$6),"n/a",EXP(SUMPRODUCT(LN(1+OFFSET(Returns!D381,0,0,1,Inputs!$C$6))))-IF(Inputs!$C$7=1,EXP(SUMPRODUCT(LN(1+OFFSET(Returns!BM381,0,0,1,Inputs!$C$6)))),EXP(SUMPRODUCT(LN(1+OFFSET(Returns!DV381,0,0,1,Inputs!$C$6))))))</f>
        <v>-0.857397142610109</v>
      </c>
      <c r="M381" s="17" t="n">
        <f aca="false">IF(AND(ISNUMBER(L381),E381&gt;=Inputs!$C$8,OR(Inputs!$C$9="All",F381=Inputs!$C$9),VALUE(LEFT(C381,4))&gt;=Inputs!$C$10,VALUE(LEFT(C381,4))&lt;=Inputs!$C$11),1,0)</f>
        <v>1</v>
      </c>
      <c r="N381" s="16" t="n">
        <f aca="false">IF(M381=1,L381,"")</f>
        <v>-0.857397142610109</v>
      </c>
      <c r="O381" s="15" t="n">
        <v>-0.000323214196785389</v>
      </c>
      <c r="P381" s="15" t="n">
        <v>0.000907571075824137</v>
      </c>
      <c r="Q381" s="18" t="n">
        <f aca="false">IF(AND(M381=1,F381="Cash"),L381,"")</f>
        <v>-0.857397142610109</v>
      </c>
      <c r="R381" s="18" t="str">
        <f aca="false">IF(AND(M381=1,F381="Mixed"),L381,"")</f>
        <v/>
      </c>
      <c r="S381" s="18" t="str">
        <f aca="false">IF(AND(M381=1,F381="Stock-heavy"),L381,"")</f>
        <v/>
      </c>
    </row>
    <row r="382" customFormat="false" ht="15" hidden="false" customHeight="false" outlineLevel="0" collapsed="false">
      <c r="B382" s="12" t="s">
        <v>491</v>
      </c>
      <c r="C382" s="12" t="s">
        <v>488</v>
      </c>
      <c r="D382" s="14" t="n">
        <v>190.9</v>
      </c>
      <c r="E382" s="15" t="n">
        <v>0.1667</v>
      </c>
      <c r="F382" s="12" t="s">
        <v>70</v>
      </c>
      <c r="G382" s="15" t="n">
        <v>0</v>
      </c>
      <c r="H382" s="12" t="n">
        <v>2</v>
      </c>
      <c r="I382" s="12" t="n">
        <v>0</v>
      </c>
      <c r="J382" s="12" t="n">
        <v>0</v>
      </c>
      <c r="K382" s="15" t="n">
        <v>-0.485536485372461</v>
      </c>
      <c r="L382" s="16" t="n">
        <f aca="true">IF(OR(Returns!$C382=0,COUNT(OFFSET(Returns!BM382,0,0,1,Inputs!$C$6))&lt;Inputs!$C$6),"n/a",EXP(SUMPRODUCT(LN(1+OFFSET(Returns!D382,0,0,1,Inputs!$C$6))))-IF(Inputs!$C$7=1,EXP(SUMPRODUCT(LN(1+OFFSET(Returns!BM382,0,0,1,Inputs!$C$6)))),EXP(SUMPRODUCT(LN(1+OFFSET(Returns!DV382,0,0,1,Inputs!$C$6))))))</f>
        <v>-0.63282116533578</v>
      </c>
      <c r="M382" s="17" t="n">
        <f aca="false">IF(AND(ISNUMBER(L382),E382&gt;=Inputs!$C$8,OR(Inputs!$C$9="All",F382=Inputs!$C$9),VALUE(LEFT(C382,4))&gt;=Inputs!$C$10,VALUE(LEFT(C382,4))&lt;=Inputs!$C$11),1,0)</f>
        <v>1</v>
      </c>
      <c r="N382" s="16" t="n">
        <f aca="false">IF(M382=1,L382,"")</f>
        <v>-0.63282116533578</v>
      </c>
      <c r="O382" s="15" t="n">
        <v>0.0837405142404788</v>
      </c>
      <c r="P382" s="15" t="n">
        <v>-0.00441653534534738</v>
      </c>
      <c r="Q382" s="18" t="n">
        <f aca="false">IF(AND(M382=1,F382="Cash"),L382,"")</f>
        <v>-0.63282116533578</v>
      </c>
      <c r="R382" s="18" t="str">
        <f aca="false">IF(AND(M382=1,F382="Mixed"),L382,"")</f>
        <v/>
      </c>
      <c r="S382" s="18" t="str">
        <f aca="false">IF(AND(M382=1,F382="Stock-heavy"),L382,"")</f>
        <v/>
      </c>
    </row>
    <row r="383" customFormat="false" ht="15" hidden="false" customHeight="false" outlineLevel="0" collapsed="false">
      <c r="B383" s="12" t="s">
        <v>138</v>
      </c>
      <c r="C383" s="12" t="s">
        <v>488</v>
      </c>
      <c r="D383" s="14" t="n">
        <v>3721.8</v>
      </c>
      <c r="E383" s="15" t="n">
        <v>0.2004</v>
      </c>
      <c r="F383" s="12" t="s">
        <v>70</v>
      </c>
      <c r="G383" s="15" t="n">
        <v>0</v>
      </c>
      <c r="H383" s="12" t="n">
        <v>2</v>
      </c>
      <c r="I383" s="12" t="n">
        <v>1</v>
      </c>
      <c r="J383" s="12" t="n">
        <v>0</v>
      </c>
      <c r="K383" s="15" t="n">
        <v>-0.130630737843035</v>
      </c>
      <c r="L383" s="16" t="n">
        <f aca="true">IF(OR(Returns!$C383=0,COUNT(OFFSET(Returns!BM383,0,0,1,Inputs!$C$6))&lt;Inputs!$C$6),"n/a",EXP(SUMPRODUCT(LN(1+OFFSET(Returns!D383,0,0,1,Inputs!$C$6))))-IF(Inputs!$C$7=1,EXP(SUMPRODUCT(LN(1+OFFSET(Returns!BM383,0,0,1,Inputs!$C$6)))),EXP(SUMPRODUCT(LN(1+OFFSET(Returns!DV383,0,0,1,Inputs!$C$6))))))</f>
        <v>0.556189489022498</v>
      </c>
      <c r="M383" s="17" t="n">
        <f aca="false">IF(AND(ISNUMBER(L383),E383&gt;=Inputs!$C$8,OR(Inputs!$C$9="All",F383=Inputs!$C$9),VALUE(LEFT(C383,4))&gt;=Inputs!$C$10,VALUE(LEFT(C383,4))&lt;=Inputs!$C$11),1,0)</f>
        <v>1</v>
      </c>
      <c r="N383" s="16" t="n">
        <f aca="false">IF(M383=1,L383,"")</f>
        <v>0.556189489022498</v>
      </c>
      <c r="O383" s="15" t="n">
        <v>0.087707927080964</v>
      </c>
      <c r="P383" s="15" t="n">
        <v>0.082737360237264</v>
      </c>
      <c r="Q383" s="18" t="n">
        <f aca="false">IF(AND(M383=1,F383="Cash"),L383,"")</f>
        <v>0.556189489022498</v>
      </c>
      <c r="R383" s="18" t="str">
        <f aca="false">IF(AND(M383=1,F383="Mixed"),L383,"")</f>
        <v/>
      </c>
      <c r="S383" s="18" t="str">
        <f aca="false">IF(AND(M383=1,F383="Stock-heavy"),L383,"")</f>
        <v/>
      </c>
    </row>
    <row r="384" customFormat="false" ht="15" hidden="false" customHeight="false" outlineLevel="0" collapsed="false">
      <c r="B384" s="12" t="s">
        <v>492</v>
      </c>
      <c r="C384" s="12" t="s">
        <v>488</v>
      </c>
      <c r="D384" s="14" t="n">
        <v>186.9</v>
      </c>
      <c r="E384" s="15" t="n">
        <v>0.1303</v>
      </c>
      <c r="F384" s="12" t="s">
        <v>70</v>
      </c>
      <c r="G384" s="15" t="n">
        <v>0</v>
      </c>
      <c r="H384" s="12" t="n">
        <v>3</v>
      </c>
      <c r="I384" s="12" t="n">
        <v>0</v>
      </c>
      <c r="J384" s="12" t="n">
        <v>0</v>
      </c>
      <c r="K384" s="15" t="n">
        <v>0.403841023420503</v>
      </c>
      <c r="L384" s="16" t="n">
        <f aca="true">IF(OR(Returns!$C384=0,COUNT(OFFSET(Returns!BM384,0,0,1,Inputs!$C$6))&lt;Inputs!$C$6),"n/a",EXP(SUMPRODUCT(LN(1+OFFSET(Returns!D384,0,0,1,Inputs!$C$6))))-IF(Inputs!$C$7=1,EXP(SUMPRODUCT(LN(1+OFFSET(Returns!BM384,0,0,1,Inputs!$C$6)))),EXP(SUMPRODUCT(LN(1+OFFSET(Returns!DV384,0,0,1,Inputs!$C$6))))))</f>
        <v>0.554830007415249</v>
      </c>
      <c r="M384" s="17" t="n">
        <f aca="false">IF(AND(ISNUMBER(L384),E384&gt;=Inputs!$C$8,OR(Inputs!$C$9="All",F384=Inputs!$C$9),VALUE(LEFT(C384,4))&gt;=Inputs!$C$10,VALUE(LEFT(C384,4))&lt;=Inputs!$C$11),1,0)</f>
        <v>1</v>
      </c>
      <c r="N384" s="16" t="n">
        <f aca="false">IF(M384=1,L384,"")</f>
        <v>0.554830007415249</v>
      </c>
      <c r="O384" s="15" t="n">
        <v>0.0237033103195061</v>
      </c>
      <c r="P384" s="15" t="n">
        <v>0.0273696287447786</v>
      </c>
      <c r="Q384" s="18" t="n">
        <f aca="false">IF(AND(M384=1,F384="Cash"),L384,"")</f>
        <v>0.554830007415249</v>
      </c>
      <c r="R384" s="18" t="str">
        <f aca="false">IF(AND(M384=1,F384="Mixed"),L384,"")</f>
        <v/>
      </c>
      <c r="S384" s="18" t="str">
        <f aca="false">IF(AND(M384=1,F384="Stock-heavy"),L384,"")</f>
        <v/>
      </c>
    </row>
    <row r="385" customFormat="false" ht="15" hidden="false" customHeight="false" outlineLevel="0" collapsed="false">
      <c r="B385" s="12" t="s">
        <v>223</v>
      </c>
      <c r="C385" s="12" t="s">
        <v>488</v>
      </c>
      <c r="D385" s="14" t="n">
        <v>291.7</v>
      </c>
      <c r="E385" s="15" t="n">
        <v>0.2098</v>
      </c>
      <c r="F385" s="12" t="s">
        <v>70</v>
      </c>
      <c r="G385" s="15" t="n">
        <v>0</v>
      </c>
      <c r="H385" s="12" t="n">
        <v>2</v>
      </c>
      <c r="I385" s="12" t="n">
        <v>1</v>
      </c>
      <c r="J385" s="12" t="n">
        <v>0</v>
      </c>
      <c r="K385" s="15" t="n">
        <v>-0.0758141383944913</v>
      </c>
      <c r="L385" s="16" t="n">
        <f aca="true">IF(OR(Returns!$C385=0,COUNT(OFFSET(Returns!BM385,0,0,1,Inputs!$C$6))&lt;Inputs!$C$6),"n/a",EXP(SUMPRODUCT(LN(1+OFFSET(Returns!D385,0,0,1,Inputs!$C$6))))-IF(Inputs!$C$7=1,EXP(SUMPRODUCT(LN(1+OFFSET(Returns!BM385,0,0,1,Inputs!$C$6)))),EXP(SUMPRODUCT(LN(1+OFFSET(Returns!DV385,0,0,1,Inputs!$C$6))))))</f>
        <v>-0.509082346049066</v>
      </c>
      <c r="M385" s="17" t="n">
        <f aca="false">IF(AND(ISNUMBER(L385),E385&gt;=Inputs!$C$8,OR(Inputs!$C$9="All",F385=Inputs!$C$9),VALUE(LEFT(C385,4))&gt;=Inputs!$C$10,VALUE(LEFT(C385,4))&lt;=Inputs!$C$11),1,0)</f>
        <v>1</v>
      </c>
      <c r="N385" s="16" t="n">
        <f aca="false">IF(M385=1,L385,"")</f>
        <v>-0.509082346049066</v>
      </c>
      <c r="O385" s="15" t="n">
        <v>0.00931370572349835</v>
      </c>
      <c r="P385" s="15" t="n">
        <v>0.0398132803402953</v>
      </c>
      <c r="Q385" s="18" t="n">
        <f aca="false">IF(AND(M385=1,F385="Cash"),L385,"")</f>
        <v>-0.509082346049066</v>
      </c>
      <c r="R385" s="18" t="str">
        <f aca="false">IF(AND(M385=1,F385="Mixed"),L385,"")</f>
        <v/>
      </c>
      <c r="S385" s="18" t="str">
        <f aca="false">IF(AND(M385=1,F385="Stock-heavy"),L385,"")</f>
        <v/>
      </c>
    </row>
    <row r="386" customFormat="false" ht="15" hidden="false" customHeight="false" outlineLevel="0" collapsed="false">
      <c r="B386" s="12" t="s">
        <v>493</v>
      </c>
      <c r="C386" s="12" t="s">
        <v>488</v>
      </c>
      <c r="D386" s="14" t="n">
        <v>197.4</v>
      </c>
      <c r="E386" s="15" t="n">
        <v>0.1197</v>
      </c>
      <c r="F386" s="12" t="s">
        <v>70</v>
      </c>
      <c r="G386" s="15" t="n">
        <v>0</v>
      </c>
      <c r="H386" s="12" t="n">
        <v>2</v>
      </c>
      <c r="I386" s="12" t="n">
        <v>0</v>
      </c>
      <c r="J386" s="12" t="n">
        <v>0</v>
      </c>
      <c r="K386" s="15" t="n">
        <v>0.0666385909550964</v>
      </c>
      <c r="L386" s="16" t="n">
        <f aca="true">IF(OR(Returns!$C386=0,COUNT(OFFSET(Returns!BM386,0,0,1,Inputs!$C$6))&lt;Inputs!$C$6),"n/a",EXP(SUMPRODUCT(LN(1+OFFSET(Returns!D386,0,0,1,Inputs!$C$6))))-IF(Inputs!$C$7=1,EXP(SUMPRODUCT(LN(1+OFFSET(Returns!BM386,0,0,1,Inputs!$C$6)))),EXP(SUMPRODUCT(LN(1+OFFSET(Returns!DV386,0,0,1,Inputs!$C$6))))))</f>
        <v>0.0273992135185366</v>
      </c>
      <c r="M386" s="17" t="n">
        <f aca="false">IF(AND(ISNUMBER(L386),E386&gt;=Inputs!$C$8,OR(Inputs!$C$9="All",F386=Inputs!$C$9),VALUE(LEFT(C386,4))&gt;=Inputs!$C$10,VALUE(LEFT(C386,4))&lt;=Inputs!$C$11),1,0)</f>
        <v>1</v>
      </c>
      <c r="N386" s="16" t="n">
        <f aca="false">IF(M386=1,L386,"")</f>
        <v>0.0273992135185366</v>
      </c>
      <c r="O386" s="15" t="n">
        <v>0.379310398229662</v>
      </c>
      <c r="P386" s="15" t="n">
        <v>0.39856601384779</v>
      </c>
      <c r="Q386" s="18" t="n">
        <f aca="false">IF(AND(M386=1,F386="Cash"),L386,"")</f>
        <v>0.0273992135185366</v>
      </c>
      <c r="R386" s="18" t="str">
        <f aca="false">IF(AND(M386=1,F386="Mixed"),L386,"")</f>
        <v/>
      </c>
      <c r="S386" s="18" t="str">
        <f aca="false">IF(AND(M386=1,F386="Stock-heavy"),L386,"")</f>
        <v/>
      </c>
    </row>
    <row r="387" customFormat="false" ht="15" hidden="false" customHeight="false" outlineLevel="0" collapsed="false">
      <c r="B387" s="12" t="s">
        <v>164</v>
      </c>
      <c r="C387" s="12" t="s">
        <v>488</v>
      </c>
      <c r="D387" s="14" t="n">
        <v>819.7</v>
      </c>
      <c r="E387" s="15" t="n">
        <v>0.4653</v>
      </c>
      <c r="F387" s="12" t="s">
        <v>70</v>
      </c>
      <c r="G387" s="15" t="n">
        <v>0.00573496204140738</v>
      </c>
      <c r="H387" s="12" t="n">
        <v>2</v>
      </c>
      <c r="I387" s="12" t="n">
        <v>1</v>
      </c>
      <c r="J387" s="12" t="n">
        <v>0</v>
      </c>
      <c r="K387" s="15" t="n">
        <v>-0.122640422248699</v>
      </c>
      <c r="L387" s="16" t="n">
        <f aca="true">IF(OR(Returns!$C387=0,COUNT(OFFSET(Returns!BM387,0,0,1,Inputs!$C$6))&lt;Inputs!$C$6),"n/a",EXP(SUMPRODUCT(LN(1+OFFSET(Returns!D387,0,0,1,Inputs!$C$6))))-IF(Inputs!$C$7=1,EXP(SUMPRODUCT(LN(1+OFFSET(Returns!BM387,0,0,1,Inputs!$C$6)))),EXP(SUMPRODUCT(LN(1+OFFSET(Returns!DV387,0,0,1,Inputs!$C$6))))))</f>
        <v>-1.30743016210754</v>
      </c>
      <c r="M387" s="17" t="n">
        <f aca="false">IF(AND(ISNUMBER(L387),E387&gt;=Inputs!$C$8,OR(Inputs!$C$9="All",F387=Inputs!$C$9),VALUE(LEFT(C387,4))&gt;=Inputs!$C$10,VALUE(LEFT(C387,4))&lt;=Inputs!$C$11),1,0)</f>
        <v>1</v>
      </c>
      <c r="N387" s="16" t="n">
        <f aca="false">IF(M387=1,L387,"")</f>
        <v>-1.30743016210754</v>
      </c>
      <c r="O387" s="15" t="n">
        <v>-0.142396137377882</v>
      </c>
      <c r="P387" s="15" t="n">
        <v>-0.159509899122992</v>
      </c>
      <c r="Q387" s="18" t="n">
        <f aca="false">IF(AND(M387=1,F387="Cash"),L387,"")</f>
        <v>-1.30743016210754</v>
      </c>
      <c r="R387" s="18" t="str">
        <f aca="false">IF(AND(M387=1,F387="Mixed"),L387,"")</f>
        <v/>
      </c>
      <c r="S387" s="18" t="str">
        <f aca="false">IF(AND(M387=1,F387="Stock-heavy"),L387,"")</f>
        <v/>
      </c>
    </row>
    <row r="388" customFormat="false" ht="15" hidden="false" customHeight="false" outlineLevel="0" collapsed="false">
      <c r="B388" s="12" t="s">
        <v>494</v>
      </c>
      <c r="C388" s="12" t="s">
        <v>488</v>
      </c>
      <c r="D388" s="14" t="n">
        <v>188</v>
      </c>
      <c r="E388" s="15" t="n">
        <v>0.1968</v>
      </c>
      <c r="F388" s="12" t="s">
        <v>70</v>
      </c>
      <c r="G388" s="15" t="n">
        <v>0</v>
      </c>
      <c r="H388" s="12" t="n">
        <v>2</v>
      </c>
      <c r="I388" s="12" t="n">
        <v>0</v>
      </c>
      <c r="J388" s="12" t="n">
        <v>1</v>
      </c>
      <c r="K388" s="15" t="n">
        <v>0.291457836179647</v>
      </c>
      <c r="L388" s="16" t="n">
        <f aca="true">IF(OR(Returns!$C388=0,COUNT(OFFSET(Returns!BM388,0,0,1,Inputs!$C$6))&lt;Inputs!$C$6),"n/a",EXP(SUMPRODUCT(LN(1+OFFSET(Returns!D388,0,0,1,Inputs!$C$6))))-IF(Inputs!$C$7=1,EXP(SUMPRODUCT(LN(1+OFFSET(Returns!BM388,0,0,1,Inputs!$C$6)))),EXP(SUMPRODUCT(LN(1+OFFSET(Returns!DV388,0,0,1,Inputs!$C$6))))))</f>
        <v>-0.495667926572802</v>
      </c>
      <c r="M388" s="17" t="n">
        <f aca="false">IF(AND(ISNUMBER(L388),E388&gt;=Inputs!$C$8,OR(Inputs!$C$9="All",F388=Inputs!$C$9),VALUE(LEFT(C388,4))&gt;=Inputs!$C$10,VALUE(LEFT(C388,4))&lt;=Inputs!$C$11),1,0)</f>
        <v>1</v>
      </c>
      <c r="N388" s="16" t="n">
        <f aca="false">IF(M388=1,L388,"")</f>
        <v>-0.495667926572802</v>
      </c>
      <c r="O388" s="15" t="n">
        <v>0.0560164513799696</v>
      </c>
      <c r="P388" s="15" t="n">
        <v>0.0174615684313749</v>
      </c>
      <c r="Q388" s="18" t="n">
        <f aca="false">IF(AND(M388=1,F388="Cash"),L388,"")</f>
        <v>-0.495667926572802</v>
      </c>
      <c r="R388" s="18" t="str">
        <f aca="false">IF(AND(M388=1,F388="Mixed"),L388,"")</f>
        <v/>
      </c>
      <c r="S388" s="18" t="str">
        <f aca="false">IF(AND(M388=1,F388="Stock-heavy"),L388,"")</f>
        <v/>
      </c>
    </row>
    <row r="389" customFormat="false" ht="15" hidden="false" customHeight="false" outlineLevel="0" collapsed="false">
      <c r="B389" s="12" t="s">
        <v>225</v>
      </c>
      <c r="C389" s="12" t="s">
        <v>488</v>
      </c>
      <c r="D389" s="14" t="n">
        <v>735.1</v>
      </c>
      <c r="E389" s="15" t="n">
        <v>0.2508</v>
      </c>
      <c r="F389" s="12" t="s">
        <v>85</v>
      </c>
      <c r="G389" s="15" t="n">
        <v>0.632687153953938</v>
      </c>
      <c r="H389" s="12" t="n">
        <v>1</v>
      </c>
      <c r="I389" s="12" t="n">
        <v>1</v>
      </c>
      <c r="J389" s="12" t="n">
        <v>1</v>
      </c>
      <c r="K389" s="15" t="n">
        <v>0.0829779812204656</v>
      </c>
      <c r="L389" s="16" t="n">
        <f aca="true">IF(OR(Returns!$C389=0,COUNT(OFFSET(Returns!BM389,0,0,1,Inputs!$C$6))&lt;Inputs!$C$6),"n/a",EXP(SUMPRODUCT(LN(1+OFFSET(Returns!D389,0,0,1,Inputs!$C$6))))-IF(Inputs!$C$7=1,EXP(SUMPRODUCT(LN(1+OFFSET(Returns!BM389,0,0,1,Inputs!$C$6)))),EXP(SUMPRODUCT(LN(1+OFFSET(Returns!DV389,0,0,1,Inputs!$C$6))))))</f>
        <v>-0.910684334331057</v>
      </c>
      <c r="M389" s="17" t="n">
        <f aca="false">IF(AND(ISNUMBER(L389),E389&gt;=Inputs!$C$8,OR(Inputs!$C$9="All",F389=Inputs!$C$9),VALUE(LEFT(C389,4))&gt;=Inputs!$C$10,VALUE(LEFT(C389,4))&lt;=Inputs!$C$11),1,0)</f>
        <v>1</v>
      </c>
      <c r="N389" s="16" t="n">
        <f aca="false">IF(M389=1,L389,"")</f>
        <v>-0.910684334331057</v>
      </c>
      <c r="O389" s="15" t="n">
        <v>-0.0194517312299732</v>
      </c>
      <c r="P389" s="15" t="n">
        <v>-0.144940405473011</v>
      </c>
      <c r="Q389" s="18" t="str">
        <f aca="false">IF(AND(M389=1,F389="Cash"),L389,"")</f>
        <v/>
      </c>
      <c r="R389" s="18" t="str">
        <f aca="false">IF(AND(M389=1,F389="Mixed"),L389,"")</f>
        <v/>
      </c>
      <c r="S389" s="18" t="n">
        <f aca="false">IF(AND(M389=1,F389="Stock-heavy"),L389,"")</f>
        <v>-0.910684334331057</v>
      </c>
    </row>
    <row r="390" customFormat="false" ht="15" hidden="false" customHeight="false" outlineLevel="0" collapsed="false">
      <c r="B390" s="12" t="s">
        <v>495</v>
      </c>
      <c r="C390" s="12" t="s">
        <v>488</v>
      </c>
      <c r="D390" s="14" t="n">
        <v>153.4</v>
      </c>
      <c r="E390" s="15" t="n">
        <v>0.1179</v>
      </c>
      <c r="F390" s="12" t="s">
        <v>83</v>
      </c>
      <c r="G390" s="15" t="n">
        <v>0.0733820339372479</v>
      </c>
      <c r="H390" s="12" t="n">
        <v>1</v>
      </c>
      <c r="I390" s="12" t="n">
        <v>0</v>
      </c>
      <c r="J390" s="12" t="n">
        <v>0</v>
      </c>
      <c r="K390" s="15" t="n">
        <v>0.623841286551685</v>
      </c>
      <c r="L390" s="16" t="n">
        <f aca="true">IF(OR(Returns!$C390=0,COUNT(OFFSET(Returns!BM390,0,0,1,Inputs!$C$6))&lt;Inputs!$C$6),"n/a",EXP(SUMPRODUCT(LN(1+OFFSET(Returns!D390,0,0,1,Inputs!$C$6))))-IF(Inputs!$C$7=1,EXP(SUMPRODUCT(LN(1+OFFSET(Returns!BM390,0,0,1,Inputs!$C$6)))),EXP(SUMPRODUCT(LN(1+OFFSET(Returns!DV390,0,0,1,Inputs!$C$6))))))</f>
        <v>0.240734123531338</v>
      </c>
      <c r="M390" s="17" t="n">
        <f aca="false">IF(AND(ISNUMBER(L390),E390&gt;=Inputs!$C$8,OR(Inputs!$C$9="All",F390=Inputs!$C$9),VALUE(LEFT(C390,4))&gt;=Inputs!$C$10,VALUE(LEFT(C390,4))&lt;=Inputs!$C$11),1,0)</f>
        <v>1</v>
      </c>
      <c r="N390" s="16" t="n">
        <f aca="false">IF(M390=1,L390,"")</f>
        <v>0.240734123531338</v>
      </c>
      <c r="O390" s="15" t="n">
        <v>0.0944581124362729</v>
      </c>
      <c r="P390" s="15" t="n">
        <v>0.0659781751964536</v>
      </c>
      <c r="Q390" s="18" t="str">
        <f aca="false">IF(AND(M390=1,F390="Cash"),L390,"")</f>
        <v/>
      </c>
      <c r="R390" s="18" t="n">
        <f aca="false">IF(AND(M390=1,F390="Mixed"),L390,"")</f>
        <v>0.240734123531338</v>
      </c>
      <c r="S390" s="18" t="str">
        <f aca="false">IF(AND(M390=1,F390="Stock-heavy"),L390,"")</f>
        <v/>
      </c>
    </row>
    <row r="391" customFormat="false" ht="15" hidden="false" customHeight="false" outlineLevel="0" collapsed="false">
      <c r="B391" s="12" t="s">
        <v>496</v>
      </c>
      <c r="C391" s="12" t="s">
        <v>488</v>
      </c>
      <c r="D391" s="14" t="n">
        <v>484.6</v>
      </c>
      <c r="E391" s="15" t="n">
        <v>0.196</v>
      </c>
      <c r="F391" s="12" t="s">
        <v>70</v>
      </c>
      <c r="G391" s="15" t="n">
        <v>0</v>
      </c>
      <c r="H391" s="12" t="n">
        <v>1</v>
      </c>
      <c r="I391" s="12" t="n">
        <v>1</v>
      </c>
      <c r="J391" s="12" t="n">
        <v>0</v>
      </c>
      <c r="K391" s="15" t="n">
        <v>0.572854818907341</v>
      </c>
      <c r="L391" s="16" t="n">
        <f aca="true">IF(OR(Returns!$C391=0,COUNT(OFFSET(Returns!BM391,0,0,1,Inputs!$C$6))&lt;Inputs!$C$6),"n/a",EXP(SUMPRODUCT(LN(1+OFFSET(Returns!D391,0,0,1,Inputs!$C$6))))-IF(Inputs!$C$7=1,EXP(SUMPRODUCT(LN(1+OFFSET(Returns!BM391,0,0,1,Inputs!$C$6)))),EXP(SUMPRODUCT(LN(1+OFFSET(Returns!DV391,0,0,1,Inputs!$C$6))))))</f>
        <v>-0.683891236819842</v>
      </c>
      <c r="M391" s="17" t="n">
        <f aca="false">IF(AND(ISNUMBER(L391),E391&gt;=Inputs!$C$8,OR(Inputs!$C$9="All",F391=Inputs!$C$9),VALUE(LEFT(C391,4))&gt;=Inputs!$C$10,VALUE(LEFT(C391,4))&lt;=Inputs!$C$11),1,0)</f>
        <v>1</v>
      </c>
      <c r="N391" s="16" t="n">
        <f aca="false">IF(M391=1,L391,"")</f>
        <v>-0.683891236819842</v>
      </c>
      <c r="O391" s="15" t="n">
        <v>0.0854224943142215</v>
      </c>
      <c r="P391" s="15" t="n">
        <v>0.034946349775223</v>
      </c>
      <c r="Q391" s="18" t="n">
        <f aca="false">IF(AND(M391=1,F391="Cash"),L391,"")</f>
        <v>-0.683891236819842</v>
      </c>
      <c r="R391" s="18" t="str">
        <f aca="false">IF(AND(M391=1,F391="Mixed"),L391,"")</f>
        <v/>
      </c>
      <c r="S391" s="18" t="str">
        <f aca="false">IF(AND(M391=1,F391="Stock-heavy"),L391,"")</f>
        <v/>
      </c>
    </row>
    <row r="392" customFormat="false" ht="15" hidden="false" customHeight="false" outlineLevel="0" collapsed="false">
      <c r="B392" s="12" t="s">
        <v>497</v>
      </c>
      <c r="C392" s="12" t="s">
        <v>498</v>
      </c>
      <c r="D392" s="14" t="n">
        <v>870.6</v>
      </c>
      <c r="E392" s="15" t="n">
        <v>0.1695</v>
      </c>
      <c r="F392" s="12" t="s">
        <v>70</v>
      </c>
      <c r="G392" s="15" t="n">
        <v>0</v>
      </c>
      <c r="H392" s="12" t="n">
        <v>5</v>
      </c>
      <c r="I392" s="12" t="n">
        <v>0</v>
      </c>
      <c r="J392" s="12" t="n">
        <v>0</v>
      </c>
      <c r="K392" s="15" t="n">
        <v>-0.62459016566111</v>
      </c>
      <c r="L392" s="16" t="n">
        <f aca="true">IF(OR(Returns!$C392=0,COUNT(OFFSET(Returns!BM392,0,0,1,Inputs!$C$6))&lt;Inputs!$C$6),"n/a",EXP(SUMPRODUCT(LN(1+OFFSET(Returns!D392,0,0,1,Inputs!$C$6))))-IF(Inputs!$C$7=1,EXP(SUMPRODUCT(LN(1+OFFSET(Returns!BM392,0,0,1,Inputs!$C$6)))),EXP(SUMPRODUCT(LN(1+OFFSET(Returns!DV392,0,0,1,Inputs!$C$6))))))</f>
        <v>0.319054931011228</v>
      </c>
      <c r="M392" s="17" t="n">
        <f aca="false">IF(AND(ISNUMBER(L392),E392&gt;=Inputs!$C$8,OR(Inputs!$C$9="All",F392=Inputs!$C$9),VALUE(LEFT(C392,4))&gt;=Inputs!$C$10,VALUE(LEFT(C392,4))&lt;=Inputs!$C$11),1,0)</f>
        <v>1</v>
      </c>
      <c r="N392" s="16" t="n">
        <f aca="false">IF(M392=1,L392,"")</f>
        <v>0.319054931011228</v>
      </c>
      <c r="O392" s="15" t="n">
        <v>-0.0433290599693271</v>
      </c>
      <c r="P392" s="15" t="n">
        <v>0.0503986283356175</v>
      </c>
      <c r="Q392" s="18" t="n">
        <f aca="false">IF(AND(M392=1,F392="Cash"),L392,"")</f>
        <v>0.319054931011228</v>
      </c>
      <c r="R392" s="18" t="str">
        <f aca="false">IF(AND(M392=1,F392="Mixed"),L392,"")</f>
        <v/>
      </c>
      <c r="S392" s="18" t="str">
        <f aca="false">IF(AND(M392=1,F392="Stock-heavy"),L392,"")</f>
        <v/>
      </c>
    </row>
    <row r="393" customFormat="false" ht="15" hidden="false" customHeight="false" outlineLevel="0" collapsed="false">
      <c r="B393" s="12" t="s">
        <v>499</v>
      </c>
      <c r="C393" s="12" t="s">
        <v>498</v>
      </c>
      <c r="D393" s="14" t="n">
        <v>4069.2</v>
      </c>
      <c r="E393" s="15" t="n">
        <v>0.2075</v>
      </c>
      <c r="F393" s="12" t="s">
        <v>70</v>
      </c>
      <c r="G393" s="15" t="n">
        <v>0</v>
      </c>
      <c r="H393" s="12" t="n">
        <v>2</v>
      </c>
      <c r="I393" s="12" t="n">
        <v>1</v>
      </c>
      <c r="J393" s="12" t="n">
        <v>0</v>
      </c>
      <c r="K393" s="15" t="n">
        <v>0.344010076994424</v>
      </c>
      <c r="L393" s="16" t="n">
        <f aca="true">IF(OR(Returns!$C393=0,COUNT(OFFSET(Returns!BM393,0,0,1,Inputs!$C$6))&lt;Inputs!$C$6),"n/a",EXP(SUMPRODUCT(LN(1+OFFSET(Returns!D393,0,0,1,Inputs!$C$6))))-IF(Inputs!$C$7=1,EXP(SUMPRODUCT(LN(1+OFFSET(Returns!BM393,0,0,1,Inputs!$C$6)))),EXP(SUMPRODUCT(LN(1+OFFSET(Returns!DV393,0,0,1,Inputs!$C$6))))))</f>
        <v>-0.117184062778486</v>
      </c>
      <c r="M393" s="17" t="n">
        <f aca="false">IF(AND(ISNUMBER(L393),E393&gt;=Inputs!$C$8,OR(Inputs!$C$9="All",F393=Inputs!$C$9),VALUE(LEFT(C393,4))&gt;=Inputs!$C$10,VALUE(LEFT(C393,4))&lt;=Inputs!$C$11),1,0)</f>
        <v>1</v>
      </c>
      <c r="N393" s="16" t="n">
        <f aca="false">IF(M393=1,L393,"")</f>
        <v>-0.117184062778486</v>
      </c>
      <c r="O393" s="15" t="n">
        <v>0.0632599456928456</v>
      </c>
      <c r="P393" s="15" t="n">
        <v>0.048786008334076</v>
      </c>
      <c r="Q393" s="18" t="n">
        <f aca="false">IF(AND(M393=1,F393="Cash"),L393,"")</f>
        <v>-0.117184062778486</v>
      </c>
      <c r="R393" s="18" t="str">
        <f aca="false">IF(AND(M393=1,F393="Mixed"),L393,"")</f>
        <v/>
      </c>
      <c r="S393" s="18" t="str">
        <f aca="false">IF(AND(M393=1,F393="Stock-heavy"),L393,"")</f>
        <v/>
      </c>
    </row>
    <row r="394" customFormat="false" ht="15" hidden="false" customHeight="false" outlineLevel="0" collapsed="false">
      <c r="B394" s="12" t="s">
        <v>500</v>
      </c>
      <c r="C394" s="12" t="s">
        <v>498</v>
      </c>
      <c r="D394" s="14" t="n">
        <v>893.7</v>
      </c>
      <c r="E394" s="15" t="n">
        <v>0.1185</v>
      </c>
      <c r="F394" s="12" t="s">
        <v>70</v>
      </c>
      <c r="G394" s="15" t="s">
        <v>73</v>
      </c>
      <c r="H394" s="12" t="n">
        <v>2</v>
      </c>
      <c r="I394" s="12" t="n">
        <v>1</v>
      </c>
      <c r="J394" s="12" t="n">
        <v>0</v>
      </c>
      <c r="K394" s="15" t="n">
        <v>-0.0149929748715192</v>
      </c>
      <c r="L394" s="16" t="n">
        <f aca="true">IF(OR(Returns!$C394=0,COUNT(OFFSET(Returns!BM394,0,0,1,Inputs!$C$6))&lt;Inputs!$C$6),"n/a",EXP(SUMPRODUCT(LN(1+OFFSET(Returns!D394,0,0,1,Inputs!$C$6))))-IF(Inputs!$C$7=1,EXP(SUMPRODUCT(LN(1+OFFSET(Returns!BM394,0,0,1,Inputs!$C$6)))),EXP(SUMPRODUCT(LN(1+OFFSET(Returns!DV394,0,0,1,Inputs!$C$6))))))</f>
        <v>0.468463901089934</v>
      </c>
      <c r="M394" s="17" t="n">
        <f aca="false">IF(AND(ISNUMBER(L394),E394&gt;=Inputs!$C$8,OR(Inputs!$C$9="All",F394=Inputs!$C$9),VALUE(LEFT(C394,4))&gt;=Inputs!$C$10,VALUE(LEFT(C394,4))&lt;=Inputs!$C$11),1,0)</f>
        <v>1</v>
      </c>
      <c r="N394" s="16" t="n">
        <f aca="false">IF(M394=1,L394,"")</f>
        <v>0.468463901089934</v>
      </c>
      <c r="O394" s="15" t="n">
        <v>0.0681074638256012</v>
      </c>
      <c r="P394" s="15" t="n">
        <v>0.0878147789814772</v>
      </c>
      <c r="Q394" s="18" t="n">
        <f aca="false">IF(AND(M394=1,F394="Cash"),L394,"")</f>
        <v>0.468463901089934</v>
      </c>
      <c r="R394" s="18" t="str">
        <f aca="false">IF(AND(M394=1,F394="Mixed"),L394,"")</f>
        <v/>
      </c>
      <c r="S394" s="18" t="str">
        <f aca="false">IF(AND(M394=1,F394="Stock-heavy"),L394,"")</f>
        <v/>
      </c>
    </row>
    <row r="395" customFormat="false" ht="15" hidden="false" customHeight="false" outlineLevel="0" collapsed="false">
      <c r="B395" s="12" t="s">
        <v>101</v>
      </c>
      <c r="C395" s="12" t="s">
        <v>498</v>
      </c>
      <c r="D395" s="14" t="n">
        <v>292.3</v>
      </c>
      <c r="E395" s="15" t="n">
        <v>0.2124</v>
      </c>
      <c r="F395" s="12" t="s">
        <v>70</v>
      </c>
      <c r="G395" s="15" t="n">
        <v>0</v>
      </c>
      <c r="H395" s="12" t="n">
        <v>3</v>
      </c>
      <c r="I395" s="12" t="n">
        <v>0</v>
      </c>
      <c r="J395" s="12" t="n">
        <v>0</v>
      </c>
      <c r="K395" s="15" t="n">
        <v>0.791677066439092</v>
      </c>
      <c r="L395" s="16" t="n">
        <f aca="true">IF(OR(Returns!$C395=0,COUNT(OFFSET(Returns!BM395,0,0,1,Inputs!$C$6))&lt;Inputs!$C$6),"n/a",EXP(SUMPRODUCT(LN(1+OFFSET(Returns!D395,0,0,1,Inputs!$C$6))))-IF(Inputs!$C$7=1,EXP(SUMPRODUCT(LN(1+OFFSET(Returns!BM395,0,0,1,Inputs!$C$6)))),EXP(SUMPRODUCT(LN(1+OFFSET(Returns!DV395,0,0,1,Inputs!$C$6))))))</f>
        <v>-0.451504495622474</v>
      </c>
      <c r="M395" s="17" t="n">
        <f aca="false">IF(AND(ISNUMBER(L395),E395&gt;=Inputs!$C$8,OR(Inputs!$C$9="All",F395=Inputs!$C$9),VALUE(LEFT(C395,4))&gt;=Inputs!$C$10,VALUE(LEFT(C395,4))&lt;=Inputs!$C$11),1,0)</f>
        <v>1</v>
      </c>
      <c r="N395" s="16" t="n">
        <f aca="false">IF(M395=1,L395,"")</f>
        <v>-0.451504495622474</v>
      </c>
      <c r="O395" s="15" t="n">
        <v>0.031376155619223</v>
      </c>
      <c r="P395" s="15" t="n">
        <v>0.0391268201954768</v>
      </c>
      <c r="Q395" s="18" t="n">
        <f aca="false">IF(AND(M395=1,F395="Cash"),L395,"")</f>
        <v>-0.451504495622474</v>
      </c>
      <c r="R395" s="18" t="str">
        <f aca="false">IF(AND(M395=1,F395="Mixed"),L395,"")</f>
        <v/>
      </c>
      <c r="S395" s="18" t="str">
        <f aca="false">IF(AND(M395=1,F395="Stock-heavy"),L395,"")</f>
        <v/>
      </c>
    </row>
    <row r="396" customFormat="false" ht="15" hidden="false" customHeight="false" outlineLevel="0" collapsed="false">
      <c r="B396" s="12" t="s">
        <v>137</v>
      </c>
      <c r="C396" s="12" t="s">
        <v>498</v>
      </c>
      <c r="D396" s="14" t="n">
        <v>1558.1</v>
      </c>
      <c r="E396" s="15" t="n">
        <v>0.1376</v>
      </c>
      <c r="F396" s="12" t="s">
        <v>70</v>
      </c>
      <c r="G396" s="15" t="n">
        <v>0</v>
      </c>
      <c r="H396" s="12" t="n">
        <v>1</v>
      </c>
      <c r="I396" s="12" t="n">
        <v>0</v>
      </c>
      <c r="J396" s="12" t="n">
        <v>0</v>
      </c>
      <c r="K396" s="15" t="n">
        <v>-0.05166481299994</v>
      </c>
      <c r="L396" s="16" t="n">
        <f aca="true">IF(OR(Returns!$C396=0,COUNT(OFFSET(Returns!BM396,0,0,1,Inputs!$C$6))&lt;Inputs!$C$6),"n/a",EXP(SUMPRODUCT(LN(1+OFFSET(Returns!D396,0,0,1,Inputs!$C$6))))-IF(Inputs!$C$7=1,EXP(SUMPRODUCT(LN(1+OFFSET(Returns!BM396,0,0,1,Inputs!$C$6)))),EXP(SUMPRODUCT(LN(1+OFFSET(Returns!DV396,0,0,1,Inputs!$C$6))))))</f>
        <v>-0.331824890725419</v>
      </c>
      <c r="M396" s="17" t="n">
        <f aca="false">IF(AND(ISNUMBER(L396),E396&gt;=Inputs!$C$8,OR(Inputs!$C$9="All",F396=Inputs!$C$9),VALUE(LEFT(C396,4))&gt;=Inputs!$C$10,VALUE(LEFT(C396,4))&lt;=Inputs!$C$11),1,0)</f>
        <v>1</v>
      </c>
      <c r="N396" s="16" t="n">
        <f aca="false">IF(M396=1,L396,"")</f>
        <v>-0.331824890725419</v>
      </c>
      <c r="O396" s="15" t="n">
        <v>0.0588682975067158</v>
      </c>
      <c r="P396" s="15" t="n">
        <v>0.0633438433544161</v>
      </c>
      <c r="Q396" s="18" t="n">
        <f aca="false">IF(AND(M396=1,F396="Cash"),L396,"")</f>
        <v>-0.331824890725419</v>
      </c>
      <c r="R396" s="18" t="str">
        <f aca="false">IF(AND(M396=1,F396="Mixed"),L396,"")</f>
        <v/>
      </c>
      <c r="S396" s="18" t="str">
        <f aca="false">IF(AND(M396=1,F396="Stock-heavy"),L396,"")</f>
        <v/>
      </c>
    </row>
    <row r="397" customFormat="false" ht="15" hidden="false" customHeight="false" outlineLevel="0" collapsed="false">
      <c r="B397" s="12" t="s">
        <v>501</v>
      </c>
      <c r="C397" s="12" t="s">
        <v>498</v>
      </c>
      <c r="D397" s="14" t="n">
        <v>687.9</v>
      </c>
      <c r="E397" s="15" t="n">
        <v>0.3071</v>
      </c>
      <c r="F397" s="12" t="s">
        <v>70</v>
      </c>
      <c r="G397" s="15" t="n">
        <v>0</v>
      </c>
      <c r="H397" s="12" t="n">
        <v>2</v>
      </c>
      <c r="I397" s="12" t="n">
        <v>0</v>
      </c>
      <c r="J397" s="12" t="n">
        <v>1</v>
      </c>
      <c r="K397" s="15" t="n">
        <v>0.178744843823077</v>
      </c>
      <c r="L397" s="16" t="n">
        <f aca="true">IF(OR(Returns!$C397=0,COUNT(OFFSET(Returns!BM397,0,0,1,Inputs!$C$6))&lt;Inputs!$C$6),"n/a",EXP(SUMPRODUCT(LN(1+OFFSET(Returns!D397,0,0,1,Inputs!$C$6))))-IF(Inputs!$C$7=1,EXP(SUMPRODUCT(LN(1+OFFSET(Returns!BM397,0,0,1,Inputs!$C$6)))),EXP(SUMPRODUCT(LN(1+OFFSET(Returns!DV397,0,0,1,Inputs!$C$6))))))</f>
        <v>0.079005819949407</v>
      </c>
      <c r="M397" s="17" t="n">
        <f aca="false">IF(AND(ISNUMBER(L397),E397&gt;=Inputs!$C$8,OR(Inputs!$C$9="All",F397=Inputs!$C$9),VALUE(LEFT(C397,4))&gt;=Inputs!$C$10,VALUE(LEFT(C397,4))&lt;=Inputs!$C$11),1,0)</f>
        <v>1</v>
      </c>
      <c r="N397" s="16" t="n">
        <f aca="false">IF(M397=1,L397,"")</f>
        <v>0.079005819949407</v>
      </c>
      <c r="O397" s="15" t="n">
        <v>0.110387481151889</v>
      </c>
      <c r="P397" s="15" t="n">
        <v>0.0742298192064083</v>
      </c>
      <c r="Q397" s="18" t="n">
        <f aca="false">IF(AND(M397=1,F397="Cash"),L397,"")</f>
        <v>0.079005819949407</v>
      </c>
      <c r="R397" s="18" t="str">
        <f aca="false">IF(AND(M397=1,F397="Mixed"),L397,"")</f>
        <v/>
      </c>
      <c r="S397" s="18" t="str">
        <f aca="false">IF(AND(M397=1,F397="Stock-heavy"),L397,"")</f>
        <v/>
      </c>
    </row>
    <row r="398" customFormat="false" ht="15" hidden="false" customHeight="false" outlineLevel="0" collapsed="false">
      <c r="B398" s="12" t="s">
        <v>227</v>
      </c>
      <c r="C398" s="12" t="s">
        <v>498</v>
      </c>
      <c r="D398" s="14" t="n">
        <v>1241.9</v>
      </c>
      <c r="E398" s="15" t="n">
        <v>0.3936</v>
      </c>
      <c r="F398" s="12" t="s">
        <v>70</v>
      </c>
      <c r="G398" s="15" t="n">
        <v>0</v>
      </c>
      <c r="H398" s="12" t="n">
        <v>2</v>
      </c>
      <c r="I398" s="12" t="n">
        <v>1</v>
      </c>
      <c r="J398" s="12" t="n">
        <v>1</v>
      </c>
      <c r="K398" s="15" t="n">
        <v>0.112506639391219</v>
      </c>
      <c r="L398" s="16" t="n">
        <f aca="true">IF(OR(Returns!$C398=0,COUNT(OFFSET(Returns!BM398,0,0,1,Inputs!$C$6))&lt;Inputs!$C$6),"n/a",EXP(SUMPRODUCT(LN(1+OFFSET(Returns!D398,0,0,1,Inputs!$C$6))))-IF(Inputs!$C$7=1,EXP(SUMPRODUCT(LN(1+OFFSET(Returns!BM398,0,0,1,Inputs!$C$6)))),EXP(SUMPRODUCT(LN(1+OFFSET(Returns!DV398,0,0,1,Inputs!$C$6))))))</f>
        <v>-0.00392974618632214</v>
      </c>
      <c r="M398" s="17" t="n">
        <f aca="false">IF(AND(ISNUMBER(L398),E398&gt;=Inputs!$C$8,OR(Inputs!$C$9="All",F398=Inputs!$C$9),VALUE(LEFT(C398,4))&gt;=Inputs!$C$10,VALUE(LEFT(C398,4))&lt;=Inputs!$C$11),1,0)</f>
        <v>1</v>
      </c>
      <c r="N398" s="16" t="n">
        <f aca="false">IF(M398=1,L398,"")</f>
        <v>-0.00392974618632214</v>
      </c>
      <c r="O398" s="15" t="n">
        <v>0.050202472750818</v>
      </c>
      <c r="P398" s="15" t="n">
        <v>0.0630691117278924</v>
      </c>
      <c r="Q398" s="18" t="n">
        <f aca="false">IF(AND(M398=1,F398="Cash"),L398,"")</f>
        <v>-0.00392974618632214</v>
      </c>
      <c r="R398" s="18" t="str">
        <f aca="false">IF(AND(M398=1,F398="Mixed"),L398,"")</f>
        <v/>
      </c>
      <c r="S398" s="18" t="str">
        <f aca="false">IF(AND(M398=1,F398="Stock-heavy"),L398,"")</f>
        <v/>
      </c>
    </row>
    <row r="399" customFormat="false" ht="15" hidden="false" customHeight="false" outlineLevel="0" collapsed="false">
      <c r="B399" s="12" t="s">
        <v>502</v>
      </c>
      <c r="C399" s="12" t="s">
        <v>498</v>
      </c>
      <c r="D399" s="14" t="n">
        <v>970.3</v>
      </c>
      <c r="E399" s="15" t="n">
        <v>0.1167</v>
      </c>
      <c r="F399" s="12" t="s">
        <v>70</v>
      </c>
      <c r="G399" s="15" t="n">
        <v>0.0257652272493043</v>
      </c>
      <c r="H399" s="12" t="n">
        <v>1</v>
      </c>
      <c r="I399" s="12" t="n">
        <v>1</v>
      </c>
      <c r="J399" s="12" t="n">
        <v>0</v>
      </c>
      <c r="K399" s="15" t="n">
        <v>0.115292866906743</v>
      </c>
      <c r="L399" s="16" t="n">
        <f aca="true">IF(OR(Returns!$C399=0,COUNT(OFFSET(Returns!BM399,0,0,1,Inputs!$C$6))&lt;Inputs!$C$6),"n/a",EXP(SUMPRODUCT(LN(1+OFFSET(Returns!D399,0,0,1,Inputs!$C$6))))-IF(Inputs!$C$7=1,EXP(SUMPRODUCT(LN(1+OFFSET(Returns!BM399,0,0,1,Inputs!$C$6)))),EXP(SUMPRODUCT(LN(1+OFFSET(Returns!DV399,0,0,1,Inputs!$C$6))))))</f>
        <v>-0.61984393868174</v>
      </c>
      <c r="M399" s="17" t="n">
        <f aca="false">IF(AND(ISNUMBER(L399),E399&gt;=Inputs!$C$8,OR(Inputs!$C$9="All",F399=Inputs!$C$9),VALUE(LEFT(C399,4))&gt;=Inputs!$C$10,VALUE(LEFT(C399,4))&lt;=Inputs!$C$11),1,0)</f>
        <v>1</v>
      </c>
      <c r="N399" s="16" t="n">
        <f aca="false">IF(M399=1,L399,"")</f>
        <v>-0.61984393868174</v>
      </c>
      <c r="O399" s="15" t="n">
        <v>0.000119691863993354</v>
      </c>
      <c r="P399" s="15" t="n">
        <v>0.00886034756333395</v>
      </c>
      <c r="Q399" s="18" t="n">
        <f aca="false">IF(AND(M399=1,F399="Cash"),L399,"")</f>
        <v>-0.61984393868174</v>
      </c>
      <c r="R399" s="18" t="str">
        <f aca="false">IF(AND(M399=1,F399="Mixed"),L399,"")</f>
        <v/>
      </c>
      <c r="S399" s="18" t="str">
        <f aca="false">IF(AND(M399=1,F399="Stock-heavy"),L399,"")</f>
        <v/>
      </c>
    </row>
    <row r="400" customFormat="false" ht="15" hidden="false" customHeight="false" outlineLevel="0" collapsed="false">
      <c r="B400" s="12" t="s">
        <v>503</v>
      </c>
      <c r="C400" s="12" t="s">
        <v>498</v>
      </c>
      <c r="D400" s="14" t="n">
        <v>1280</v>
      </c>
      <c r="E400" s="15" t="n">
        <v>0.382</v>
      </c>
      <c r="F400" s="12" t="s">
        <v>70</v>
      </c>
      <c r="G400" s="15" t="n">
        <v>0</v>
      </c>
      <c r="H400" s="12" t="n">
        <v>1</v>
      </c>
      <c r="I400" s="12" t="n">
        <v>1</v>
      </c>
      <c r="J400" s="12" t="n">
        <v>0</v>
      </c>
      <c r="K400" s="15" t="n">
        <v>0.244026542565856</v>
      </c>
      <c r="L400" s="16" t="n">
        <f aca="true">IF(OR(Returns!$C400=0,COUNT(OFFSET(Returns!BM400,0,0,1,Inputs!$C$6))&lt;Inputs!$C$6),"n/a",EXP(SUMPRODUCT(LN(1+OFFSET(Returns!D400,0,0,1,Inputs!$C$6))))-IF(Inputs!$C$7=1,EXP(SUMPRODUCT(LN(1+OFFSET(Returns!BM400,0,0,1,Inputs!$C$6)))),EXP(SUMPRODUCT(LN(1+OFFSET(Returns!DV400,0,0,1,Inputs!$C$6))))))</f>
        <v>-0.842010173340537</v>
      </c>
      <c r="M400" s="17" t="n">
        <f aca="false">IF(AND(ISNUMBER(L400),E400&gt;=Inputs!$C$8,OR(Inputs!$C$9="All",F400=Inputs!$C$9),VALUE(LEFT(C400,4))&gt;=Inputs!$C$10,VALUE(LEFT(C400,4))&lt;=Inputs!$C$11),1,0)</f>
        <v>1</v>
      </c>
      <c r="N400" s="16" t="n">
        <f aca="false">IF(M400=1,L400,"")</f>
        <v>-0.842010173340537</v>
      </c>
      <c r="O400" s="15" t="n">
        <v>-0.0427638397489103</v>
      </c>
      <c r="P400" s="15" t="n">
        <v>-0.0628824859870055</v>
      </c>
      <c r="Q400" s="18" t="n">
        <f aca="false">IF(AND(M400=1,F400="Cash"),L400,"")</f>
        <v>-0.842010173340537</v>
      </c>
      <c r="R400" s="18" t="str">
        <f aca="false">IF(AND(M400=1,F400="Mixed"),L400,"")</f>
        <v/>
      </c>
      <c r="S400" s="18" t="str">
        <f aca="false">IF(AND(M400=1,F400="Stock-heavy"),L400,"")</f>
        <v/>
      </c>
    </row>
    <row r="401" customFormat="false" ht="15" hidden="false" customHeight="false" outlineLevel="0" collapsed="false">
      <c r="B401" s="12" t="s">
        <v>504</v>
      </c>
      <c r="C401" s="12" t="s">
        <v>498</v>
      </c>
      <c r="D401" s="14" t="n">
        <v>186.7</v>
      </c>
      <c r="E401" s="15" t="n">
        <v>0.4</v>
      </c>
      <c r="F401" s="12" t="s">
        <v>70</v>
      </c>
      <c r="G401" s="15" t="n">
        <v>0</v>
      </c>
      <c r="H401" s="12" t="n">
        <v>5</v>
      </c>
      <c r="I401" s="12" t="n">
        <v>0</v>
      </c>
      <c r="J401" s="12" t="n">
        <v>0</v>
      </c>
      <c r="K401" s="15" t="n">
        <v>-0.530467932678678</v>
      </c>
      <c r="L401" s="16" t="n">
        <f aca="true">IF(OR(Returns!$C401=0,COUNT(OFFSET(Returns!BM401,0,0,1,Inputs!$C$6))&lt;Inputs!$C$6),"n/a",EXP(SUMPRODUCT(LN(1+OFFSET(Returns!D401,0,0,1,Inputs!$C$6))))-IF(Inputs!$C$7=1,EXP(SUMPRODUCT(LN(1+OFFSET(Returns!BM401,0,0,1,Inputs!$C$6)))),EXP(SUMPRODUCT(LN(1+OFFSET(Returns!DV401,0,0,1,Inputs!$C$6))))))</f>
        <v>-0.591829444710217</v>
      </c>
      <c r="M401" s="17" t="n">
        <f aca="false">IF(AND(ISNUMBER(L401),E401&gt;=Inputs!$C$8,OR(Inputs!$C$9="All",F401=Inputs!$C$9),VALUE(LEFT(C401,4))&gt;=Inputs!$C$10,VALUE(LEFT(C401,4))&lt;=Inputs!$C$11),1,0)</f>
        <v>1</v>
      </c>
      <c r="N401" s="16" t="n">
        <f aca="false">IF(M401=1,L401,"")</f>
        <v>-0.591829444710217</v>
      </c>
      <c r="O401" s="15" t="n">
        <v>-0.0587080363393941</v>
      </c>
      <c r="P401" s="15" t="n">
        <v>-0.129134075109273</v>
      </c>
      <c r="Q401" s="18" t="n">
        <f aca="false">IF(AND(M401=1,F401="Cash"),L401,"")</f>
        <v>-0.591829444710217</v>
      </c>
      <c r="R401" s="18" t="str">
        <f aca="false">IF(AND(M401=1,F401="Mixed"),L401,"")</f>
        <v/>
      </c>
      <c r="S401" s="18" t="str">
        <f aca="false">IF(AND(M401=1,F401="Stock-heavy"),L401,"")</f>
        <v/>
      </c>
    </row>
    <row r="402" customFormat="false" ht="15" hidden="false" customHeight="false" outlineLevel="0" collapsed="false">
      <c r="B402" s="12" t="s">
        <v>505</v>
      </c>
      <c r="C402" s="12" t="s">
        <v>498</v>
      </c>
      <c r="D402" s="14" t="n">
        <v>343.8</v>
      </c>
      <c r="E402" s="15" t="n">
        <v>1.3656</v>
      </c>
      <c r="F402" s="12" t="s">
        <v>83</v>
      </c>
      <c r="G402" s="15" t="n">
        <v>0.186123966293083</v>
      </c>
      <c r="H402" s="12" t="n">
        <v>3</v>
      </c>
      <c r="I402" s="12" t="n">
        <v>0</v>
      </c>
      <c r="J402" s="12" t="n">
        <v>1</v>
      </c>
      <c r="K402" s="15" t="s">
        <v>73</v>
      </c>
      <c r="L402" s="16" t="n">
        <f aca="true">IF(OR(Returns!$C402=0,COUNT(OFFSET(Returns!BM402,0,0,1,Inputs!$C$6))&lt;Inputs!$C$6),"n/a",EXP(SUMPRODUCT(LN(1+OFFSET(Returns!D402,0,0,1,Inputs!$C$6))))-IF(Inputs!$C$7=1,EXP(SUMPRODUCT(LN(1+OFFSET(Returns!BM402,0,0,1,Inputs!$C$6)))),EXP(SUMPRODUCT(LN(1+OFFSET(Returns!DV402,0,0,1,Inputs!$C$6))))))</f>
        <v>-0.721355965674803</v>
      </c>
      <c r="M402" s="17" t="n">
        <f aca="false">IF(AND(ISNUMBER(L402),E402&gt;=Inputs!$C$8,OR(Inputs!$C$9="All",F402=Inputs!$C$9),VALUE(LEFT(C402,4))&gt;=Inputs!$C$10,VALUE(LEFT(C402,4))&lt;=Inputs!$C$11),1,0)</f>
        <v>1</v>
      </c>
      <c r="N402" s="16" t="n">
        <f aca="false">IF(M402=1,L402,"")</f>
        <v>-0.721355965674803</v>
      </c>
      <c r="O402" s="15" t="n">
        <v>-0.0160861716901712</v>
      </c>
      <c r="P402" s="15" t="n">
        <v>-0.105991673829446</v>
      </c>
      <c r="Q402" s="18" t="str">
        <f aca="false">IF(AND(M402=1,F402="Cash"),L402,"")</f>
        <v/>
      </c>
      <c r="R402" s="18" t="n">
        <f aca="false">IF(AND(M402=1,F402="Mixed"),L402,"")</f>
        <v>-0.721355965674803</v>
      </c>
      <c r="S402" s="18" t="str">
        <f aca="false">IF(AND(M402=1,F402="Stock-heavy"),L402,"")</f>
        <v/>
      </c>
    </row>
    <row r="403" customFormat="false" ht="15" hidden="false" customHeight="false" outlineLevel="0" collapsed="false">
      <c r="B403" s="12" t="s">
        <v>506</v>
      </c>
      <c r="C403" s="12" t="s">
        <v>507</v>
      </c>
      <c r="D403" s="14" t="n">
        <v>802.7</v>
      </c>
      <c r="E403" s="15" t="n">
        <v>0.1352</v>
      </c>
      <c r="F403" s="12" t="s">
        <v>70</v>
      </c>
      <c r="G403" s="15" t="n">
        <v>0</v>
      </c>
      <c r="H403" s="12" t="n">
        <v>4</v>
      </c>
      <c r="I403" s="12" t="n">
        <v>1</v>
      </c>
      <c r="J403" s="12" t="n">
        <v>0</v>
      </c>
      <c r="K403" s="15" t="n">
        <v>-0.141087076305312</v>
      </c>
      <c r="L403" s="16" t="n">
        <f aca="true">IF(OR(Returns!$C403=0,COUNT(OFFSET(Returns!BM403,0,0,1,Inputs!$C$6))&lt;Inputs!$C$6),"n/a",EXP(SUMPRODUCT(LN(1+OFFSET(Returns!D403,0,0,1,Inputs!$C$6))))-IF(Inputs!$C$7=1,EXP(SUMPRODUCT(LN(1+OFFSET(Returns!BM403,0,0,1,Inputs!$C$6)))),EXP(SUMPRODUCT(LN(1+OFFSET(Returns!DV403,0,0,1,Inputs!$C$6))))))</f>
        <v>-0.135498083152377</v>
      </c>
      <c r="M403" s="17" t="n">
        <f aca="false">IF(AND(ISNUMBER(L403),E403&gt;=Inputs!$C$8,OR(Inputs!$C$9="All",F403=Inputs!$C$9),VALUE(LEFT(C403,4))&gt;=Inputs!$C$10,VALUE(LEFT(C403,4))&lt;=Inputs!$C$11),1,0)</f>
        <v>1</v>
      </c>
      <c r="N403" s="16" t="n">
        <f aca="false">IF(M403=1,L403,"")</f>
        <v>-0.135498083152377</v>
      </c>
      <c r="O403" s="15" t="n">
        <v>-0.0170549154979921</v>
      </c>
      <c r="P403" s="15" t="n">
        <v>-0.0265445410813904</v>
      </c>
      <c r="Q403" s="18" t="n">
        <f aca="false">IF(AND(M403=1,F403="Cash"),L403,"")</f>
        <v>-0.135498083152377</v>
      </c>
      <c r="R403" s="18" t="str">
        <f aca="false">IF(AND(M403=1,F403="Mixed"),L403,"")</f>
        <v/>
      </c>
      <c r="S403" s="18" t="str">
        <f aca="false">IF(AND(M403=1,F403="Stock-heavy"),L403,"")</f>
        <v/>
      </c>
    </row>
    <row r="404" customFormat="false" ht="15" hidden="false" customHeight="false" outlineLevel="0" collapsed="false">
      <c r="B404" s="12" t="s">
        <v>508</v>
      </c>
      <c r="C404" s="12" t="s">
        <v>507</v>
      </c>
      <c r="D404" s="14" t="n">
        <v>2583.5</v>
      </c>
      <c r="E404" s="15" t="n">
        <v>0.1332</v>
      </c>
      <c r="F404" s="12" t="s">
        <v>70</v>
      </c>
      <c r="G404" s="15" t="n">
        <v>0</v>
      </c>
      <c r="H404" s="12" t="n">
        <v>2</v>
      </c>
      <c r="I404" s="12" t="n">
        <v>1</v>
      </c>
      <c r="J404" s="12" t="n">
        <v>0</v>
      </c>
      <c r="K404" s="15" t="n">
        <v>0.169021062800183</v>
      </c>
      <c r="L404" s="16" t="n">
        <f aca="true">IF(OR(Returns!$C404=0,COUNT(OFFSET(Returns!BM404,0,0,1,Inputs!$C$6))&lt;Inputs!$C$6),"n/a",EXP(SUMPRODUCT(LN(1+OFFSET(Returns!D404,0,0,1,Inputs!$C$6))))-IF(Inputs!$C$7=1,EXP(SUMPRODUCT(LN(1+OFFSET(Returns!BM404,0,0,1,Inputs!$C$6)))),EXP(SUMPRODUCT(LN(1+OFFSET(Returns!DV404,0,0,1,Inputs!$C$6))))))</f>
        <v>-0.365359527446005</v>
      </c>
      <c r="M404" s="17" t="n">
        <f aca="false">IF(AND(ISNUMBER(L404),E404&gt;=Inputs!$C$8,OR(Inputs!$C$9="All",F404=Inputs!$C$9),VALUE(LEFT(C404,4))&gt;=Inputs!$C$10,VALUE(LEFT(C404,4))&lt;=Inputs!$C$11),1,0)</f>
        <v>1</v>
      </c>
      <c r="N404" s="16" t="n">
        <f aca="false">IF(M404=1,L404,"")</f>
        <v>-0.365359527446005</v>
      </c>
      <c r="O404" s="15" t="n">
        <v>0.0477436900696954</v>
      </c>
      <c r="P404" s="15" t="n">
        <v>0.030908783649522</v>
      </c>
      <c r="Q404" s="18" t="n">
        <f aca="false">IF(AND(M404=1,F404="Cash"),L404,"")</f>
        <v>-0.365359527446005</v>
      </c>
      <c r="R404" s="18" t="str">
        <f aca="false">IF(AND(M404=1,F404="Mixed"),L404,"")</f>
        <v/>
      </c>
      <c r="S404" s="18" t="str">
        <f aca="false">IF(AND(M404=1,F404="Stock-heavy"),L404,"")</f>
        <v/>
      </c>
    </row>
    <row r="405" customFormat="false" ht="15" hidden="false" customHeight="false" outlineLevel="0" collapsed="false">
      <c r="B405" s="12" t="s">
        <v>509</v>
      </c>
      <c r="C405" s="12" t="s">
        <v>507</v>
      </c>
      <c r="D405" s="14" t="n">
        <v>504.8</v>
      </c>
      <c r="E405" s="15" t="n">
        <v>0.1091</v>
      </c>
      <c r="F405" s="12" t="s">
        <v>70</v>
      </c>
      <c r="G405" s="15" t="s">
        <v>73</v>
      </c>
      <c r="H405" s="12" t="n">
        <v>2</v>
      </c>
      <c r="I405" s="12" t="n">
        <v>0</v>
      </c>
      <c r="J405" s="12" t="n">
        <v>0</v>
      </c>
      <c r="K405" s="15" t="n">
        <v>0.272215875285256</v>
      </c>
      <c r="L405" s="16" t="n">
        <f aca="true">IF(OR(Returns!$C405=0,COUNT(OFFSET(Returns!BM405,0,0,1,Inputs!$C$6))&lt;Inputs!$C$6),"n/a",EXP(SUMPRODUCT(LN(1+OFFSET(Returns!D405,0,0,1,Inputs!$C$6))))-IF(Inputs!$C$7=1,EXP(SUMPRODUCT(LN(1+OFFSET(Returns!BM405,0,0,1,Inputs!$C$6)))),EXP(SUMPRODUCT(LN(1+OFFSET(Returns!DV405,0,0,1,Inputs!$C$6))))))</f>
        <v>1.2812331358358</v>
      </c>
      <c r="M405" s="17" t="n">
        <f aca="false">IF(AND(ISNUMBER(L405),E405&gt;=Inputs!$C$8,OR(Inputs!$C$9="All",F405=Inputs!$C$9),VALUE(LEFT(C405,4))&gt;=Inputs!$C$10,VALUE(LEFT(C405,4))&lt;=Inputs!$C$11),1,0)</f>
        <v>1</v>
      </c>
      <c r="N405" s="16" t="n">
        <f aca="false">IF(M405=1,L405,"")</f>
        <v>1.2812331358358</v>
      </c>
      <c r="O405" s="15" t="n">
        <v>0.0733958078246453</v>
      </c>
      <c r="P405" s="15" t="n">
        <v>0.135492803924869</v>
      </c>
      <c r="Q405" s="18" t="n">
        <f aca="false">IF(AND(M405=1,F405="Cash"),L405,"")</f>
        <v>1.2812331358358</v>
      </c>
      <c r="R405" s="18" t="str">
        <f aca="false">IF(AND(M405=1,F405="Mixed"),L405,"")</f>
        <v/>
      </c>
      <c r="S405" s="18" t="str">
        <f aca="false">IF(AND(M405=1,F405="Stock-heavy"),L405,"")</f>
        <v/>
      </c>
    </row>
    <row r="406" customFormat="false" ht="15" hidden="false" customHeight="false" outlineLevel="0" collapsed="false">
      <c r="B406" s="12" t="s">
        <v>510</v>
      </c>
      <c r="C406" s="12" t="s">
        <v>507</v>
      </c>
      <c r="D406" s="14" t="n">
        <v>154.3</v>
      </c>
      <c r="E406" s="15" t="n">
        <v>0.1167</v>
      </c>
      <c r="F406" s="12" t="s">
        <v>70</v>
      </c>
      <c r="G406" s="15" t="n">
        <v>0</v>
      </c>
      <c r="H406" s="12" t="n">
        <v>1</v>
      </c>
      <c r="I406" s="12" t="n">
        <v>0</v>
      </c>
      <c r="J406" s="12" t="n">
        <v>0</v>
      </c>
      <c r="K406" s="15" t="n">
        <v>0.0396446270746249</v>
      </c>
      <c r="L406" s="16" t="n">
        <f aca="true">IF(OR(Returns!$C406=0,COUNT(OFFSET(Returns!BM406,0,0,1,Inputs!$C$6))&lt;Inputs!$C$6),"n/a",EXP(SUMPRODUCT(LN(1+OFFSET(Returns!D406,0,0,1,Inputs!$C$6))))-IF(Inputs!$C$7=1,EXP(SUMPRODUCT(LN(1+OFFSET(Returns!BM406,0,0,1,Inputs!$C$6)))),EXP(SUMPRODUCT(LN(1+OFFSET(Returns!DV406,0,0,1,Inputs!$C$6))))))</f>
        <v>0.197393858821497</v>
      </c>
      <c r="M406" s="17" t="n">
        <f aca="false">IF(AND(ISNUMBER(L406),E406&gt;=Inputs!$C$8,OR(Inputs!$C$9="All",F406=Inputs!$C$9),VALUE(LEFT(C406,4))&gt;=Inputs!$C$10,VALUE(LEFT(C406,4))&lt;=Inputs!$C$11),1,0)</f>
        <v>1</v>
      </c>
      <c r="N406" s="16" t="n">
        <f aca="false">IF(M406=1,L406,"")</f>
        <v>0.197393858821497</v>
      </c>
      <c r="O406" s="15" t="n">
        <v>0.0340656519551712</v>
      </c>
      <c r="P406" s="15" t="n">
        <v>0.0686896544639741</v>
      </c>
      <c r="Q406" s="18" t="n">
        <f aca="false">IF(AND(M406=1,F406="Cash"),L406,"")</f>
        <v>0.197393858821497</v>
      </c>
      <c r="R406" s="18" t="str">
        <f aca="false">IF(AND(M406=1,F406="Mixed"),L406,"")</f>
        <v/>
      </c>
      <c r="S406" s="18" t="str">
        <f aca="false">IF(AND(M406=1,F406="Stock-heavy"),L406,"")</f>
        <v/>
      </c>
    </row>
    <row r="407" customFormat="false" ht="15" hidden="false" customHeight="false" outlineLevel="0" collapsed="false">
      <c r="B407" s="12" t="s">
        <v>114</v>
      </c>
      <c r="C407" s="12" t="s">
        <v>511</v>
      </c>
      <c r="D407" s="14" t="n">
        <v>805.9</v>
      </c>
      <c r="E407" s="15" t="n">
        <v>0.1138</v>
      </c>
      <c r="F407" s="12" t="s">
        <v>70</v>
      </c>
      <c r="G407" s="15" t="n">
        <v>0</v>
      </c>
      <c r="H407" s="12" t="n">
        <v>1</v>
      </c>
      <c r="I407" s="12" t="n">
        <v>1</v>
      </c>
      <c r="J407" s="12" t="n">
        <v>0</v>
      </c>
      <c r="K407" s="15" t="n">
        <v>0.421489424028523</v>
      </c>
      <c r="L407" s="16" t="n">
        <f aca="true">IF(OR(Returns!$C407=0,COUNT(OFFSET(Returns!BM407,0,0,1,Inputs!$C$6))&lt;Inputs!$C$6),"n/a",EXP(SUMPRODUCT(LN(1+OFFSET(Returns!D407,0,0,1,Inputs!$C$6))))-IF(Inputs!$C$7=1,EXP(SUMPRODUCT(LN(1+OFFSET(Returns!BM407,0,0,1,Inputs!$C$6)))),EXP(SUMPRODUCT(LN(1+OFFSET(Returns!DV407,0,0,1,Inputs!$C$6))))))</f>
        <v>-0.206102272709432</v>
      </c>
      <c r="M407" s="17" t="n">
        <f aca="false">IF(AND(ISNUMBER(L407),E407&gt;=Inputs!$C$8,OR(Inputs!$C$9="All",F407=Inputs!$C$9),VALUE(LEFT(C407,4))&gt;=Inputs!$C$10,VALUE(LEFT(C407,4))&lt;=Inputs!$C$11),1,0)</f>
        <v>1</v>
      </c>
      <c r="N407" s="16" t="n">
        <f aca="false">IF(M407=1,L407,"")</f>
        <v>-0.206102272709432</v>
      </c>
      <c r="O407" s="15" t="n">
        <v>0.138619382179255</v>
      </c>
      <c r="P407" s="15" t="n">
        <v>0.0909396815030961</v>
      </c>
      <c r="Q407" s="18" t="n">
        <f aca="false">IF(AND(M407=1,F407="Cash"),L407,"")</f>
        <v>-0.206102272709432</v>
      </c>
      <c r="R407" s="18" t="str">
        <f aca="false">IF(AND(M407=1,F407="Mixed"),L407,"")</f>
        <v/>
      </c>
      <c r="S407" s="18" t="str">
        <f aca="false">IF(AND(M407=1,F407="Stock-heavy"),L407,"")</f>
        <v/>
      </c>
    </row>
    <row r="408" customFormat="false" ht="15" hidden="false" customHeight="false" outlineLevel="0" collapsed="false">
      <c r="B408" s="12" t="s">
        <v>512</v>
      </c>
      <c r="C408" s="12" t="s">
        <v>511</v>
      </c>
      <c r="D408" s="14" t="n">
        <v>354.1</v>
      </c>
      <c r="E408" s="15" t="n">
        <v>0.2737</v>
      </c>
      <c r="F408" s="12" t="s">
        <v>70</v>
      </c>
      <c r="G408" s="15" t="n">
        <v>0</v>
      </c>
      <c r="H408" s="12" t="n">
        <v>1</v>
      </c>
      <c r="I408" s="12" t="n">
        <v>0</v>
      </c>
      <c r="J408" s="12" t="n">
        <v>0</v>
      </c>
      <c r="K408" s="15" t="n">
        <v>0.102695491871538</v>
      </c>
      <c r="L408" s="16" t="n">
        <f aca="true">IF(OR(Returns!$C408=0,COUNT(OFFSET(Returns!BM408,0,0,1,Inputs!$C$6))&lt;Inputs!$C$6),"n/a",EXP(SUMPRODUCT(LN(1+OFFSET(Returns!D408,0,0,1,Inputs!$C$6))))-IF(Inputs!$C$7=1,EXP(SUMPRODUCT(LN(1+OFFSET(Returns!BM408,0,0,1,Inputs!$C$6)))),EXP(SUMPRODUCT(LN(1+OFFSET(Returns!DV408,0,0,1,Inputs!$C$6))))))</f>
        <v>-0.387738653010873</v>
      </c>
      <c r="M408" s="17" t="n">
        <f aca="false">IF(AND(ISNUMBER(L408),E408&gt;=Inputs!$C$8,OR(Inputs!$C$9="All",F408=Inputs!$C$9),VALUE(LEFT(C408,4))&gt;=Inputs!$C$10,VALUE(LEFT(C408,4))&lt;=Inputs!$C$11),1,0)</f>
        <v>1</v>
      </c>
      <c r="N408" s="16" t="n">
        <f aca="false">IF(M408=1,L408,"")</f>
        <v>-0.387738653010873</v>
      </c>
      <c r="O408" s="15" t="n">
        <v>0.124997647412638</v>
      </c>
      <c r="P408" s="15" t="n">
        <v>0.0263535173463513</v>
      </c>
      <c r="Q408" s="18" t="n">
        <f aca="false">IF(AND(M408=1,F408="Cash"),L408,"")</f>
        <v>-0.387738653010873</v>
      </c>
      <c r="R408" s="18" t="str">
        <f aca="false">IF(AND(M408=1,F408="Mixed"),L408,"")</f>
        <v/>
      </c>
      <c r="S408" s="18" t="str">
        <f aca="false">IF(AND(M408=1,F408="Stock-heavy"),L408,"")</f>
        <v/>
      </c>
    </row>
    <row r="409" customFormat="false" ht="15" hidden="false" customHeight="false" outlineLevel="0" collapsed="false">
      <c r="B409" s="12" t="s">
        <v>513</v>
      </c>
      <c r="C409" s="12" t="s">
        <v>511</v>
      </c>
      <c r="D409" s="14" t="n">
        <v>153.8</v>
      </c>
      <c r="E409" s="15" t="n">
        <v>0.1205</v>
      </c>
      <c r="F409" s="12" t="s">
        <v>70</v>
      </c>
      <c r="G409" s="15" t="n">
        <v>0</v>
      </c>
      <c r="H409" s="12" t="n">
        <v>2</v>
      </c>
      <c r="I409" s="12" t="n">
        <v>0</v>
      </c>
      <c r="J409" s="12" t="n">
        <v>0</v>
      </c>
      <c r="K409" s="15" t="n">
        <v>0.0673984332016653</v>
      </c>
      <c r="L409" s="16" t="n">
        <f aca="true">IF(OR(Returns!$C409=0,COUNT(OFFSET(Returns!BM409,0,0,1,Inputs!$C$6))&lt;Inputs!$C$6),"n/a",EXP(SUMPRODUCT(LN(1+OFFSET(Returns!D409,0,0,1,Inputs!$C$6))))-IF(Inputs!$C$7=1,EXP(SUMPRODUCT(LN(1+OFFSET(Returns!BM409,0,0,1,Inputs!$C$6)))),EXP(SUMPRODUCT(LN(1+OFFSET(Returns!DV409,0,0,1,Inputs!$C$6))))))</f>
        <v>-0.632463311016897</v>
      </c>
      <c r="M409" s="17" t="n">
        <f aca="false">IF(AND(ISNUMBER(L409),E409&gt;=Inputs!$C$8,OR(Inputs!$C$9="All",F409=Inputs!$C$9),VALUE(LEFT(C409,4))&gt;=Inputs!$C$10,VALUE(LEFT(C409,4))&lt;=Inputs!$C$11),1,0)</f>
        <v>1</v>
      </c>
      <c r="N409" s="16" t="n">
        <f aca="false">IF(M409=1,L409,"")</f>
        <v>-0.632463311016897</v>
      </c>
      <c r="O409" s="15" t="n">
        <v>0.0762928510401151</v>
      </c>
      <c r="P409" s="15" t="n">
        <v>0.0384693667897859</v>
      </c>
      <c r="Q409" s="18" t="n">
        <f aca="false">IF(AND(M409=1,F409="Cash"),L409,"")</f>
        <v>-0.632463311016897</v>
      </c>
      <c r="R409" s="18" t="str">
        <f aca="false">IF(AND(M409=1,F409="Mixed"),L409,"")</f>
        <v/>
      </c>
      <c r="S409" s="18" t="str">
        <f aca="false">IF(AND(M409=1,F409="Stock-heavy"),L409,"")</f>
        <v/>
      </c>
    </row>
    <row r="410" customFormat="false" ht="15" hidden="false" customHeight="false" outlineLevel="0" collapsed="false">
      <c r="B410" s="12" t="s">
        <v>514</v>
      </c>
      <c r="C410" s="12" t="s">
        <v>511</v>
      </c>
      <c r="D410" s="14" t="n">
        <v>3653</v>
      </c>
      <c r="E410" s="15" t="n">
        <v>0.3741</v>
      </c>
      <c r="F410" s="12" t="s">
        <v>70</v>
      </c>
      <c r="G410" s="15" t="n">
        <v>0</v>
      </c>
      <c r="H410" s="12" t="n">
        <v>1</v>
      </c>
      <c r="I410" s="12" t="n">
        <v>1</v>
      </c>
      <c r="J410" s="12" t="n">
        <v>0</v>
      </c>
      <c r="K410" s="15" t="n">
        <v>0.0146416747656986</v>
      </c>
      <c r="L410" s="16" t="n">
        <f aca="true">IF(OR(Returns!$C410=0,COUNT(OFFSET(Returns!BM410,0,0,1,Inputs!$C$6))&lt;Inputs!$C$6),"n/a",EXP(SUMPRODUCT(LN(1+OFFSET(Returns!D410,0,0,1,Inputs!$C$6))))-IF(Inputs!$C$7=1,EXP(SUMPRODUCT(LN(1+OFFSET(Returns!BM410,0,0,1,Inputs!$C$6)))),EXP(SUMPRODUCT(LN(1+OFFSET(Returns!DV410,0,0,1,Inputs!$C$6))))))</f>
        <v>-0.449956926938093</v>
      </c>
      <c r="M410" s="17" t="n">
        <f aca="false">IF(AND(ISNUMBER(L410),E410&gt;=Inputs!$C$8,OR(Inputs!$C$9="All",F410=Inputs!$C$9),VALUE(LEFT(C410,4))&gt;=Inputs!$C$10,VALUE(LEFT(C410,4))&lt;=Inputs!$C$11),1,0)</f>
        <v>1</v>
      </c>
      <c r="N410" s="16" t="n">
        <f aca="false">IF(M410=1,L410,"")</f>
        <v>-0.449956926938093</v>
      </c>
      <c r="O410" s="15" t="n">
        <v>0.0894602974169919</v>
      </c>
      <c r="P410" s="15" t="n">
        <v>0.0170711854192757</v>
      </c>
      <c r="Q410" s="18" t="n">
        <f aca="false">IF(AND(M410=1,F410="Cash"),L410,"")</f>
        <v>-0.449956926938093</v>
      </c>
      <c r="R410" s="18" t="str">
        <f aca="false">IF(AND(M410=1,F410="Mixed"),L410,"")</f>
        <v/>
      </c>
      <c r="S410" s="18" t="str">
        <f aca="false">IF(AND(M410=1,F410="Stock-heavy"),L410,"")</f>
        <v/>
      </c>
    </row>
    <row r="411" customFormat="false" ht="15" hidden="false" customHeight="false" outlineLevel="0" collapsed="false">
      <c r="B411" s="12" t="s">
        <v>515</v>
      </c>
      <c r="C411" s="12" t="s">
        <v>511</v>
      </c>
      <c r="D411" s="14" t="n">
        <v>1023.8</v>
      </c>
      <c r="E411" s="15" t="n">
        <v>0.3128</v>
      </c>
      <c r="F411" s="12" t="s">
        <v>70</v>
      </c>
      <c r="G411" s="15" t="n">
        <v>0</v>
      </c>
      <c r="H411" s="12" t="n">
        <v>1</v>
      </c>
      <c r="I411" s="12" t="n">
        <v>1</v>
      </c>
      <c r="J411" s="12" t="n">
        <v>1</v>
      </c>
      <c r="K411" s="15" t="n">
        <v>-0.0926237962900836</v>
      </c>
      <c r="L411" s="16" t="n">
        <f aca="true">IF(OR(Returns!$C411=0,COUNT(OFFSET(Returns!BM411,0,0,1,Inputs!$C$6))&lt;Inputs!$C$6),"n/a",EXP(SUMPRODUCT(LN(1+OFFSET(Returns!D411,0,0,1,Inputs!$C$6))))-IF(Inputs!$C$7=1,EXP(SUMPRODUCT(LN(1+OFFSET(Returns!BM411,0,0,1,Inputs!$C$6)))),EXP(SUMPRODUCT(LN(1+OFFSET(Returns!DV411,0,0,1,Inputs!$C$6))))))</f>
        <v>-0.0859266811859794</v>
      </c>
      <c r="M411" s="17" t="n">
        <f aca="false">IF(AND(ISNUMBER(L411),E411&gt;=Inputs!$C$8,OR(Inputs!$C$9="All",F411=Inputs!$C$9),VALUE(LEFT(C411,4))&gt;=Inputs!$C$10,VALUE(LEFT(C411,4))&lt;=Inputs!$C$11),1,0)</f>
        <v>1</v>
      </c>
      <c r="N411" s="16" t="n">
        <f aca="false">IF(M411=1,L411,"")</f>
        <v>-0.0859266811859794</v>
      </c>
      <c r="O411" s="15" t="n">
        <v>0.023601225105624</v>
      </c>
      <c r="P411" s="15" t="n">
        <v>0.00648446212001366</v>
      </c>
      <c r="Q411" s="18" t="n">
        <f aca="false">IF(AND(M411=1,F411="Cash"),L411,"")</f>
        <v>-0.0859266811859794</v>
      </c>
      <c r="R411" s="18" t="str">
        <f aca="false">IF(AND(M411=1,F411="Mixed"),L411,"")</f>
        <v/>
      </c>
      <c r="S411" s="18" t="str">
        <f aca="false">IF(AND(M411=1,F411="Stock-heavy"),L411,"")</f>
        <v/>
      </c>
    </row>
    <row r="412" customFormat="false" ht="15" hidden="false" customHeight="false" outlineLevel="0" collapsed="false">
      <c r="B412" s="12" t="s">
        <v>516</v>
      </c>
      <c r="C412" s="12" t="s">
        <v>511</v>
      </c>
      <c r="D412" s="14" t="n">
        <v>1728.8</v>
      </c>
      <c r="E412" s="15" t="n">
        <v>0.335</v>
      </c>
      <c r="F412" s="12" t="s">
        <v>85</v>
      </c>
      <c r="G412" s="15" t="n">
        <v>0.709659171099301</v>
      </c>
      <c r="H412" s="12" t="n">
        <v>3</v>
      </c>
      <c r="I412" s="12" t="n">
        <v>0</v>
      </c>
      <c r="J412" s="12" t="n">
        <v>1</v>
      </c>
      <c r="K412" s="15" t="n">
        <v>0.111445231693693</v>
      </c>
      <c r="L412" s="16" t="n">
        <f aca="true">IF(OR(Returns!$C412=0,COUNT(OFFSET(Returns!BM412,0,0,1,Inputs!$C$6))&lt;Inputs!$C$6),"n/a",EXP(SUMPRODUCT(LN(1+OFFSET(Returns!D412,0,0,1,Inputs!$C$6))))-IF(Inputs!$C$7=1,EXP(SUMPRODUCT(LN(1+OFFSET(Returns!BM412,0,0,1,Inputs!$C$6)))),EXP(SUMPRODUCT(LN(1+OFFSET(Returns!DV412,0,0,1,Inputs!$C$6))))))</f>
        <v>-0.85303694293167</v>
      </c>
      <c r="M412" s="17" t="n">
        <f aca="false">IF(AND(ISNUMBER(L412),E412&gt;=Inputs!$C$8,OR(Inputs!$C$9="All",F412=Inputs!$C$9),VALUE(LEFT(C412,4))&gt;=Inputs!$C$10,VALUE(LEFT(C412,4))&lt;=Inputs!$C$11),1,0)</f>
        <v>1</v>
      </c>
      <c r="N412" s="16" t="n">
        <f aca="false">IF(M412=1,L412,"")</f>
        <v>-0.85303694293167</v>
      </c>
      <c r="O412" s="15" t="n">
        <v>-0.0441576269475855</v>
      </c>
      <c r="P412" s="15" t="n">
        <v>-0.0987022619270775</v>
      </c>
      <c r="Q412" s="18" t="str">
        <f aca="false">IF(AND(M412=1,F412="Cash"),L412,"")</f>
        <v/>
      </c>
      <c r="R412" s="18" t="str">
        <f aca="false">IF(AND(M412=1,F412="Mixed"),L412,"")</f>
        <v/>
      </c>
      <c r="S412" s="18" t="n">
        <f aca="false">IF(AND(M412=1,F412="Stock-heavy"),L412,"")</f>
        <v>-0.85303694293167</v>
      </c>
    </row>
    <row r="413" customFormat="false" ht="15" hidden="false" customHeight="false" outlineLevel="0" collapsed="false">
      <c r="B413" s="12" t="s">
        <v>517</v>
      </c>
      <c r="C413" s="12" t="s">
        <v>511</v>
      </c>
      <c r="D413" s="14" t="n">
        <v>1472.2</v>
      </c>
      <c r="E413" s="15" t="n">
        <v>0.7051</v>
      </c>
      <c r="F413" s="12" t="s">
        <v>83</v>
      </c>
      <c r="G413" s="15" t="n">
        <v>0.391726667572341</v>
      </c>
      <c r="H413" s="12" t="n">
        <v>2</v>
      </c>
      <c r="I413" s="12" t="n">
        <v>0</v>
      </c>
      <c r="J413" s="12" t="n">
        <v>1</v>
      </c>
      <c r="K413" s="15" t="n">
        <v>0.0642412230840077</v>
      </c>
      <c r="L413" s="16" t="n">
        <f aca="true">IF(OR(Returns!$C413=0,COUNT(OFFSET(Returns!BM413,0,0,1,Inputs!$C$6))&lt;Inputs!$C$6),"n/a",EXP(SUMPRODUCT(LN(1+OFFSET(Returns!D413,0,0,1,Inputs!$C$6))))-IF(Inputs!$C$7=1,EXP(SUMPRODUCT(LN(1+OFFSET(Returns!BM413,0,0,1,Inputs!$C$6)))),EXP(SUMPRODUCT(LN(1+OFFSET(Returns!DV413,0,0,1,Inputs!$C$6))))))</f>
        <v>-0.872972980970501</v>
      </c>
      <c r="M413" s="17" t="n">
        <f aca="false">IF(AND(ISNUMBER(L413),E413&gt;=Inputs!$C$8,OR(Inputs!$C$9="All",F413=Inputs!$C$9),VALUE(LEFT(C413,4))&gt;=Inputs!$C$10,VALUE(LEFT(C413,4))&lt;=Inputs!$C$11),1,0)</f>
        <v>1</v>
      </c>
      <c r="N413" s="16" t="n">
        <f aca="false">IF(M413=1,L413,"")</f>
        <v>-0.872972980970501</v>
      </c>
      <c r="O413" s="15" t="n">
        <v>0.0219629201701611</v>
      </c>
      <c r="P413" s="15" t="n">
        <v>-0.0717757542459436</v>
      </c>
      <c r="Q413" s="18" t="str">
        <f aca="false">IF(AND(M413=1,F413="Cash"),L413,"")</f>
        <v/>
      </c>
      <c r="R413" s="18" t="n">
        <f aca="false">IF(AND(M413=1,F413="Mixed"),L413,"")</f>
        <v>-0.872972980970501</v>
      </c>
      <c r="S413" s="18" t="str">
        <f aca="false">IF(AND(M413=1,F413="Stock-heavy"),L413,"")</f>
        <v/>
      </c>
    </row>
    <row r="414" customFormat="false" ht="15" hidden="false" customHeight="false" outlineLevel="0" collapsed="false">
      <c r="B414" s="12" t="s">
        <v>107</v>
      </c>
      <c r="C414" s="12" t="s">
        <v>511</v>
      </c>
      <c r="D414" s="14" t="n">
        <v>2377</v>
      </c>
      <c r="E414" s="15" t="n">
        <v>0.2249</v>
      </c>
      <c r="F414" s="12" t="s">
        <v>70</v>
      </c>
      <c r="G414" s="15" t="n">
        <v>0</v>
      </c>
      <c r="H414" s="12" t="n">
        <v>1</v>
      </c>
      <c r="I414" s="12" t="n">
        <v>1</v>
      </c>
      <c r="J414" s="12" t="n">
        <v>0</v>
      </c>
      <c r="K414" s="15" t="n">
        <v>0.816797315822002</v>
      </c>
      <c r="L414" s="16" t="n">
        <f aca="true">IF(OR(Returns!$C414=0,COUNT(OFFSET(Returns!BM414,0,0,1,Inputs!$C$6))&lt;Inputs!$C$6),"n/a",EXP(SUMPRODUCT(LN(1+OFFSET(Returns!D414,0,0,1,Inputs!$C$6))))-IF(Inputs!$C$7=1,EXP(SUMPRODUCT(LN(1+OFFSET(Returns!BM414,0,0,1,Inputs!$C$6)))),EXP(SUMPRODUCT(LN(1+OFFSET(Returns!DV414,0,0,1,Inputs!$C$6))))))</f>
        <v>-0.319527730608254</v>
      </c>
      <c r="M414" s="17" t="n">
        <f aca="false">IF(AND(ISNUMBER(L414),E414&gt;=Inputs!$C$8,OR(Inputs!$C$9="All",F414=Inputs!$C$9),VALUE(LEFT(C414,4))&gt;=Inputs!$C$10,VALUE(LEFT(C414,4))&lt;=Inputs!$C$11),1,0)</f>
        <v>1</v>
      </c>
      <c r="N414" s="16" t="n">
        <f aca="false">IF(M414=1,L414,"")</f>
        <v>-0.319527730608254</v>
      </c>
      <c r="O414" s="15" t="n">
        <v>0.0939417295274062</v>
      </c>
      <c r="P414" s="15" t="n">
        <v>0.106386162379856</v>
      </c>
      <c r="Q414" s="18" t="n">
        <f aca="false">IF(AND(M414=1,F414="Cash"),L414,"")</f>
        <v>-0.319527730608254</v>
      </c>
      <c r="R414" s="18" t="str">
        <f aca="false">IF(AND(M414=1,F414="Mixed"),L414,"")</f>
        <v/>
      </c>
      <c r="S414" s="18" t="str">
        <f aca="false">IF(AND(M414=1,F414="Stock-heavy"),L414,"")</f>
        <v/>
      </c>
    </row>
    <row r="415" customFormat="false" ht="15" hidden="false" customHeight="false" outlineLevel="0" collapsed="false">
      <c r="B415" s="12" t="s">
        <v>518</v>
      </c>
      <c r="C415" s="12" t="s">
        <v>511</v>
      </c>
      <c r="D415" s="14" t="n">
        <v>1702</v>
      </c>
      <c r="E415" s="15" t="n">
        <v>0.2745</v>
      </c>
      <c r="F415" s="12" t="s">
        <v>70</v>
      </c>
      <c r="G415" s="15" t="n">
        <v>0</v>
      </c>
      <c r="H415" s="12" t="n">
        <v>1</v>
      </c>
      <c r="I415" s="12" t="n">
        <v>0</v>
      </c>
      <c r="J415" s="12" t="n">
        <v>0</v>
      </c>
      <c r="K415" s="15" t="n">
        <v>0.108835703658984</v>
      </c>
      <c r="L415" s="16" t="n">
        <f aca="true">IF(OR(Returns!$C415=0,COUNT(OFFSET(Returns!BM415,0,0,1,Inputs!$C$6))&lt;Inputs!$C$6),"n/a",EXP(SUMPRODUCT(LN(1+OFFSET(Returns!D415,0,0,1,Inputs!$C$6))))-IF(Inputs!$C$7=1,EXP(SUMPRODUCT(LN(1+OFFSET(Returns!BM415,0,0,1,Inputs!$C$6)))),EXP(SUMPRODUCT(LN(1+OFFSET(Returns!DV415,0,0,1,Inputs!$C$6))))))</f>
        <v>1.09403231928149</v>
      </c>
      <c r="M415" s="17" t="n">
        <f aca="false">IF(AND(ISNUMBER(L415),E415&gt;=Inputs!$C$8,OR(Inputs!$C$9="All",F415=Inputs!$C$9),VALUE(LEFT(C415,4))&gt;=Inputs!$C$10,VALUE(LEFT(C415,4))&lt;=Inputs!$C$11),1,0)</f>
        <v>1</v>
      </c>
      <c r="N415" s="16" t="n">
        <f aca="false">IF(M415=1,L415,"")</f>
        <v>1.09403231928149</v>
      </c>
      <c r="O415" s="15" t="n">
        <v>0.087846712469486</v>
      </c>
      <c r="P415" s="15" t="n">
        <v>0.0777385731812186</v>
      </c>
      <c r="Q415" s="18" t="n">
        <f aca="false">IF(AND(M415=1,F415="Cash"),L415,"")</f>
        <v>1.09403231928149</v>
      </c>
      <c r="R415" s="18" t="str">
        <f aca="false">IF(AND(M415=1,F415="Mixed"),L415,"")</f>
        <v/>
      </c>
      <c r="S415" s="18" t="str">
        <f aca="false">IF(AND(M415=1,F415="Stock-heavy"),L415,"")</f>
        <v/>
      </c>
    </row>
    <row r="416" customFormat="false" ht="15" hidden="false" customHeight="false" outlineLevel="0" collapsed="false">
      <c r="B416" s="12" t="s">
        <v>519</v>
      </c>
      <c r="C416" s="12" t="s">
        <v>511</v>
      </c>
      <c r="D416" s="14" t="n">
        <v>434</v>
      </c>
      <c r="E416" s="15" t="n">
        <v>62889.4363</v>
      </c>
      <c r="F416" s="12" t="s">
        <v>70</v>
      </c>
      <c r="G416" s="15" t="n">
        <v>0</v>
      </c>
      <c r="H416" s="12" t="n">
        <v>5</v>
      </c>
      <c r="I416" s="12" t="n">
        <v>0</v>
      </c>
      <c r="J416" s="12" t="n">
        <v>1</v>
      </c>
      <c r="K416" s="15" t="n">
        <v>0.675771280340728</v>
      </c>
      <c r="L416" s="16" t="n">
        <f aca="true">IF(OR(Returns!$C416=0,COUNT(OFFSET(Returns!BM416,0,0,1,Inputs!$C$6))&lt;Inputs!$C$6),"n/a",EXP(SUMPRODUCT(LN(1+OFFSET(Returns!D416,0,0,1,Inputs!$C$6))))-IF(Inputs!$C$7=1,EXP(SUMPRODUCT(LN(1+OFFSET(Returns!BM416,0,0,1,Inputs!$C$6)))),EXP(SUMPRODUCT(LN(1+OFFSET(Returns!DV416,0,0,1,Inputs!$C$6))))))</f>
        <v>-0.539970322327479</v>
      </c>
      <c r="M416" s="17" t="n">
        <f aca="false">IF(AND(ISNUMBER(L416),E416&gt;=Inputs!$C$8,OR(Inputs!$C$9="All",F416=Inputs!$C$9),VALUE(LEFT(C416,4))&gt;=Inputs!$C$10,VALUE(LEFT(C416,4))&lt;=Inputs!$C$11),1,0)</f>
        <v>1</v>
      </c>
      <c r="N416" s="16" t="n">
        <f aca="false">IF(M416=1,L416,"")</f>
        <v>-0.539970322327479</v>
      </c>
      <c r="O416" s="15" t="s">
        <v>73</v>
      </c>
      <c r="P416" s="15" t="n">
        <v>0.088323327885433</v>
      </c>
      <c r="Q416" s="18" t="n">
        <f aca="false">IF(AND(M416=1,F416="Cash"),L416,"")</f>
        <v>-0.539970322327479</v>
      </c>
      <c r="R416" s="18" t="str">
        <f aca="false">IF(AND(M416=1,F416="Mixed"),L416,"")</f>
        <v/>
      </c>
      <c r="S416" s="18" t="str">
        <f aca="false">IF(AND(M416=1,F416="Stock-heavy"),L416,"")</f>
        <v/>
      </c>
    </row>
    <row r="417" customFormat="false" ht="15" hidden="false" customHeight="false" outlineLevel="0" collapsed="false">
      <c r="B417" s="12" t="s">
        <v>520</v>
      </c>
      <c r="C417" s="12" t="s">
        <v>521</v>
      </c>
      <c r="D417" s="14" t="n">
        <v>630.7</v>
      </c>
      <c r="E417" s="15" t="n">
        <v>0.471</v>
      </c>
      <c r="F417" s="12" t="s">
        <v>83</v>
      </c>
      <c r="G417" s="15" t="n">
        <v>0.362885682574917</v>
      </c>
      <c r="H417" s="12" t="n">
        <v>3</v>
      </c>
      <c r="I417" s="12" t="n">
        <v>0</v>
      </c>
      <c r="J417" s="12" t="n">
        <v>1</v>
      </c>
      <c r="K417" s="15" t="n">
        <v>0.597099293037313</v>
      </c>
      <c r="L417" s="16" t="n">
        <f aca="true">IF(OR(Returns!$C417=0,COUNT(OFFSET(Returns!BM417,0,0,1,Inputs!$C$6))&lt;Inputs!$C$6),"n/a",EXP(SUMPRODUCT(LN(1+OFFSET(Returns!D417,0,0,1,Inputs!$C$6))))-IF(Inputs!$C$7=1,EXP(SUMPRODUCT(LN(1+OFFSET(Returns!BM417,0,0,1,Inputs!$C$6)))),EXP(SUMPRODUCT(LN(1+OFFSET(Returns!DV417,0,0,1,Inputs!$C$6))))))</f>
        <v>-0.635107525593693</v>
      </c>
      <c r="M417" s="17" t="n">
        <f aca="false">IF(AND(ISNUMBER(L417),E417&gt;=Inputs!$C$8,OR(Inputs!$C$9="All",F417=Inputs!$C$9),VALUE(LEFT(C417,4))&gt;=Inputs!$C$10,VALUE(LEFT(C417,4))&lt;=Inputs!$C$11),1,0)</f>
        <v>1</v>
      </c>
      <c r="N417" s="16" t="n">
        <f aca="false">IF(M417=1,L417,"")</f>
        <v>-0.635107525593693</v>
      </c>
      <c r="O417" s="15" t="n">
        <v>-0.172021168213874</v>
      </c>
      <c r="P417" s="15" t="n">
        <v>-0.16382901982922</v>
      </c>
      <c r="Q417" s="18" t="str">
        <f aca="false">IF(AND(M417=1,F417="Cash"),L417,"")</f>
        <v/>
      </c>
      <c r="R417" s="18" t="n">
        <f aca="false">IF(AND(M417=1,F417="Mixed"),L417,"")</f>
        <v>-0.635107525593693</v>
      </c>
      <c r="S417" s="18" t="str">
        <f aca="false">IF(AND(M417=1,F417="Stock-heavy"),L417,"")</f>
        <v/>
      </c>
    </row>
    <row r="418" customFormat="false" ht="15" hidden="false" customHeight="false" outlineLevel="0" collapsed="false">
      <c r="B418" s="12" t="s">
        <v>522</v>
      </c>
      <c r="C418" s="12" t="s">
        <v>521</v>
      </c>
      <c r="D418" s="14" t="n">
        <v>1461.7</v>
      </c>
      <c r="E418" s="15" t="n">
        <v>0.3262</v>
      </c>
      <c r="F418" s="12" t="s">
        <v>70</v>
      </c>
      <c r="G418" s="15" t="n">
        <v>0</v>
      </c>
      <c r="H418" s="12" t="n">
        <v>2</v>
      </c>
      <c r="I418" s="12" t="n">
        <v>1</v>
      </c>
      <c r="J418" s="12" t="n">
        <v>0</v>
      </c>
      <c r="K418" s="15" t="n">
        <v>-0.152866071962543</v>
      </c>
      <c r="L418" s="16" t="n">
        <f aca="true">IF(OR(Returns!$C418=0,COUNT(OFFSET(Returns!BM418,0,0,1,Inputs!$C$6))&lt;Inputs!$C$6),"n/a",EXP(SUMPRODUCT(LN(1+OFFSET(Returns!D418,0,0,1,Inputs!$C$6))))-IF(Inputs!$C$7=1,EXP(SUMPRODUCT(LN(1+OFFSET(Returns!BM418,0,0,1,Inputs!$C$6)))),EXP(SUMPRODUCT(LN(1+OFFSET(Returns!DV418,0,0,1,Inputs!$C$6))))))</f>
        <v>-0.797063564440693</v>
      </c>
      <c r="M418" s="17" t="n">
        <f aca="false">IF(AND(ISNUMBER(L418),E418&gt;=Inputs!$C$8,OR(Inputs!$C$9="All",F418=Inputs!$C$9),VALUE(LEFT(C418,4))&gt;=Inputs!$C$10,VALUE(LEFT(C418,4))&lt;=Inputs!$C$11),1,0)</f>
        <v>1</v>
      </c>
      <c r="N418" s="16" t="n">
        <f aca="false">IF(M418=1,L418,"")</f>
        <v>-0.797063564440693</v>
      </c>
      <c r="O418" s="15" t="n">
        <v>-0.0114526433355862</v>
      </c>
      <c r="P418" s="15" t="n">
        <v>-0.0362047578852059</v>
      </c>
      <c r="Q418" s="18" t="n">
        <f aca="false">IF(AND(M418=1,F418="Cash"),L418,"")</f>
        <v>-0.797063564440693</v>
      </c>
      <c r="R418" s="18" t="str">
        <f aca="false">IF(AND(M418=1,F418="Mixed"),L418,"")</f>
        <v/>
      </c>
      <c r="S418" s="18" t="str">
        <f aca="false">IF(AND(M418=1,F418="Stock-heavy"),L418,"")</f>
        <v/>
      </c>
    </row>
    <row r="419" customFormat="false" ht="15" hidden="false" customHeight="false" outlineLevel="0" collapsed="false">
      <c r="B419" s="12" t="s">
        <v>523</v>
      </c>
      <c r="C419" s="12" t="s">
        <v>521</v>
      </c>
      <c r="D419" s="14" t="n">
        <v>477.9</v>
      </c>
      <c r="E419" s="15" t="n">
        <v>0.2623</v>
      </c>
      <c r="F419" s="12" t="s">
        <v>70</v>
      </c>
      <c r="G419" s="15" t="n">
        <v>0.00965230364268273</v>
      </c>
      <c r="H419" s="12" t="n">
        <v>1</v>
      </c>
      <c r="I419" s="12" t="n">
        <v>0</v>
      </c>
      <c r="J419" s="12" t="n">
        <v>0</v>
      </c>
      <c r="K419" s="15" t="s">
        <v>73</v>
      </c>
      <c r="L419" s="16" t="n">
        <f aca="true">IF(OR(Returns!$C419=0,COUNT(OFFSET(Returns!BM419,0,0,1,Inputs!$C$6))&lt;Inputs!$C$6),"n/a",EXP(SUMPRODUCT(LN(1+OFFSET(Returns!D419,0,0,1,Inputs!$C$6))))-IF(Inputs!$C$7=1,EXP(SUMPRODUCT(LN(1+OFFSET(Returns!BM419,0,0,1,Inputs!$C$6)))),EXP(SUMPRODUCT(LN(1+OFFSET(Returns!DV419,0,0,1,Inputs!$C$6))))))</f>
        <v>-0.791660546978411</v>
      </c>
      <c r="M419" s="17" t="n">
        <f aca="false">IF(AND(ISNUMBER(L419),E419&gt;=Inputs!$C$8,OR(Inputs!$C$9="All",F419=Inputs!$C$9),VALUE(LEFT(C419,4))&gt;=Inputs!$C$10,VALUE(LEFT(C419,4))&lt;=Inputs!$C$11),1,0)</f>
        <v>1</v>
      </c>
      <c r="N419" s="16" t="n">
        <f aca="false">IF(M419=1,L419,"")</f>
        <v>-0.791660546978411</v>
      </c>
      <c r="O419" s="15" t="n">
        <v>0.13446971468534</v>
      </c>
      <c r="P419" s="15" t="n">
        <v>-0.0819319547830071</v>
      </c>
      <c r="Q419" s="18" t="n">
        <f aca="false">IF(AND(M419=1,F419="Cash"),L419,"")</f>
        <v>-0.791660546978411</v>
      </c>
      <c r="R419" s="18" t="str">
        <f aca="false">IF(AND(M419=1,F419="Mixed"),L419,"")</f>
        <v/>
      </c>
      <c r="S419" s="18" t="str">
        <f aca="false">IF(AND(M419=1,F419="Stock-heavy"),L419,"")</f>
        <v/>
      </c>
    </row>
    <row r="420" customFormat="false" ht="15" hidden="false" customHeight="false" outlineLevel="0" collapsed="false">
      <c r="B420" s="12" t="s">
        <v>524</v>
      </c>
      <c r="C420" s="12" t="s">
        <v>521</v>
      </c>
      <c r="D420" s="14" t="n">
        <v>727.9</v>
      </c>
      <c r="E420" s="15" t="n">
        <v>0.1865</v>
      </c>
      <c r="F420" s="12" t="s">
        <v>70</v>
      </c>
      <c r="G420" s="15" t="n">
        <v>0</v>
      </c>
      <c r="H420" s="12" t="n">
        <v>1</v>
      </c>
      <c r="I420" s="12" t="n">
        <v>0</v>
      </c>
      <c r="J420" s="12" t="n">
        <v>0</v>
      </c>
      <c r="K420" s="15" t="n">
        <v>0.274226090612465</v>
      </c>
      <c r="L420" s="16" t="n">
        <f aca="true">IF(OR(Returns!$C420=0,COUNT(OFFSET(Returns!BM420,0,0,1,Inputs!$C$6))&lt;Inputs!$C$6),"n/a",EXP(SUMPRODUCT(LN(1+OFFSET(Returns!D420,0,0,1,Inputs!$C$6))))-IF(Inputs!$C$7=1,EXP(SUMPRODUCT(LN(1+OFFSET(Returns!BM420,0,0,1,Inputs!$C$6)))),EXP(SUMPRODUCT(LN(1+OFFSET(Returns!DV420,0,0,1,Inputs!$C$6))))))</f>
        <v>1.28917924274443</v>
      </c>
      <c r="M420" s="17" t="n">
        <f aca="false">IF(AND(ISNUMBER(L420),E420&gt;=Inputs!$C$8,OR(Inputs!$C$9="All",F420=Inputs!$C$9),VALUE(LEFT(C420,4))&gt;=Inputs!$C$10,VALUE(LEFT(C420,4))&lt;=Inputs!$C$11),1,0)</f>
        <v>1</v>
      </c>
      <c r="N420" s="16" t="n">
        <f aca="false">IF(M420=1,L420,"")</f>
        <v>1.28917924274443</v>
      </c>
      <c r="O420" s="15" t="n">
        <v>0.0807043779174887</v>
      </c>
      <c r="P420" s="15" t="n">
        <v>0.0904809552871895</v>
      </c>
      <c r="Q420" s="18" t="n">
        <f aca="false">IF(AND(M420=1,F420="Cash"),L420,"")</f>
        <v>1.28917924274443</v>
      </c>
      <c r="R420" s="18" t="str">
        <f aca="false">IF(AND(M420=1,F420="Mixed"),L420,"")</f>
        <v/>
      </c>
      <c r="S420" s="18" t="str">
        <f aca="false">IF(AND(M420=1,F420="Stock-heavy"),L420,"")</f>
        <v/>
      </c>
    </row>
    <row r="421" customFormat="false" ht="15" hidden="false" customHeight="false" outlineLevel="0" collapsed="false">
      <c r="B421" s="12" t="s">
        <v>525</v>
      </c>
      <c r="C421" s="12" t="s">
        <v>521</v>
      </c>
      <c r="D421" s="14" t="n">
        <v>271.8</v>
      </c>
      <c r="E421" s="15" t="n">
        <v>0.2156</v>
      </c>
      <c r="F421" s="12" t="s">
        <v>70</v>
      </c>
      <c r="G421" s="15" t="n">
        <v>0</v>
      </c>
      <c r="H421" s="12" t="n">
        <v>3</v>
      </c>
      <c r="I421" s="12" t="n">
        <v>0</v>
      </c>
      <c r="J421" s="12" t="n">
        <v>0</v>
      </c>
      <c r="K421" s="15" t="s">
        <v>73</v>
      </c>
      <c r="L421" s="16" t="n">
        <f aca="true">IF(OR(Returns!$C421=0,COUNT(OFFSET(Returns!BM421,0,0,1,Inputs!$C$6))&lt;Inputs!$C$6),"n/a",EXP(SUMPRODUCT(LN(1+OFFSET(Returns!D421,0,0,1,Inputs!$C$6))))-IF(Inputs!$C$7=1,EXP(SUMPRODUCT(LN(1+OFFSET(Returns!BM421,0,0,1,Inputs!$C$6)))),EXP(SUMPRODUCT(LN(1+OFFSET(Returns!DV421,0,0,1,Inputs!$C$6))))))</f>
        <v>-0.462256189754535</v>
      </c>
      <c r="M421" s="17" t="n">
        <f aca="false">IF(AND(ISNUMBER(L421),E421&gt;=Inputs!$C$8,OR(Inputs!$C$9="All",F421=Inputs!$C$9),VALUE(LEFT(C421,4))&gt;=Inputs!$C$10,VALUE(LEFT(C421,4))&lt;=Inputs!$C$11),1,0)</f>
        <v>1</v>
      </c>
      <c r="N421" s="16" t="n">
        <f aca="false">IF(M421=1,L421,"")</f>
        <v>-0.462256189754535</v>
      </c>
      <c r="O421" s="15" t="n">
        <v>0.137022949151822</v>
      </c>
      <c r="P421" s="15" t="n">
        <v>-0.00543924016089791</v>
      </c>
      <c r="Q421" s="18" t="n">
        <f aca="false">IF(AND(M421=1,F421="Cash"),L421,"")</f>
        <v>-0.462256189754535</v>
      </c>
      <c r="R421" s="18" t="str">
        <f aca="false">IF(AND(M421=1,F421="Mixed"),L421,"")</f>
        <v/>
      </c>
      <c r="S421" s="18" t="str">
        <f aca="false">IF(AND(M421=1,F421="Stock-heavy"),L421,"")</f>
        <v/>
      </c>
    </row>
    <row r="422" customFormat="false" ht="15" hidden="false" customHeight="false" outlineLevel="0" collapsed="false">
      <c r="B422" s="12" t="s">
        <v>526</v>
      </c>
      <c r="C422" s="12" t="s">
        <v>527</v>
      </c>
      <c r="D422" s="14" t="n">
        <v>8810.3</v>
      </c>
      <c r="E422" s="15" t="n">
        <v>0.2843</v>
      </c>
      <c r="F422" s="12" t="s">
        <v>70</v>
      </c>
      <c r="G422" s="15" t="n">
        <v>0</v>
      </c>
      <c r="H422" s="12" t="n">
        <v>1</v>
      </c>
      <c r="I422" s="12" t="n">
        <v>0</v>
      </c>
      <c r="J422" s="12" t="n">
        <v>0</v>
      </c>
      <c r="K422" s="15" t="n">
        <v>-0.0561293219940047</v>
      </c>
      <c r="L422" s="16" t="n">
        <f aca="true">IF(OR(Returns!$C422=0,COUNT(OFFSET(Returns!BM422,0,0,1,Inputs!$C$6))&lt;Inputs!$C$6),"n/a",EXP(SUMPRODUCT(LN(1+OFFSET(Returns!D422,0,0,1,Inputs!$C$6))))-IF(Inputs!$C$7=1,EXP(SUMPRODUCT(LN(1+OFFSET(Returns!BM422,0,0,1,Inputs!$C$6)))),EXP(SUMPRODUCT(LN(1+OFFSET(Returns!DV422,0,0,1,Inputs!$C$6))))))</f>
        <v>-0.0907210076165861</v>
      </c>
      <c r="M422" s="17" t="n">
        <f aca="false">IF(AND(ISNUMBER(L422),E422&gt;=Inputs!$C$8,OR(Inputs!$C$9="All",F422=Inputs!$C$9),VALUE(LEFT(C422,4))&gt;=Inputs!$C$10,VALUE(LEFT(C422,4))&lt;=Inputs!$C$11),1,0)</f>
        <v>1</v>
      </c>
      <c r="N422" s="16" t="n">
        <f aca="false">IF(M422=1,L422,"")</f>
        <v>-0.0907210076165861</v>
      </c>
      <c r="O422" s="15" t="n">
        <v>0.167339946164319</v>
      </c>
      <c r="P422" s="15" t="n">
        <v>0.0107767524460831</v>
      </c>
      <c r="Q422" s="18" t="n">
        <f aca="false">IF(AND(M422=1,F422="Cash"),L422,"")</f>
        <v>-0.0907210076165861</v>
      </c>
      <c r="R422" s="18" t="str">
        <f aca="false">IF(AND(M422=1,F422="Mixed"),L422,"")</f>
        <v/>
      </c>
      <c r="S422" s="18" t="str">
        <f aca="false">IF(AND(M422=1,F422="Stock-heavy"),L422,"")</f>
        <v/>
      </c>
    </row>
    <row r="423" customFormat="false" ht="15" hidden="false" customHeight="false" outlineLevel="0" collapsed="false">
      <c r="B423" s="12" t="s">
        <v>528</v>
      </c>
      <c r="C423" s="12" t="s">
        <v>527</v>
      </c>
      <c r="D423" s="14" t="n">
        <v>1891</v>
      </c>
      <c r="E423" s="15" t="n">
        <v>0.1709</v>
      </c>
      <c r="F423" s="12" t="s">
        <v>70</v>
      </c>
      <c r="G423" s="15" t="n">
        <v>0</v>
      </c>
      <c r="H423" s="12" t="n">
        <v>5</v>
      </c>
      <c r="I423" s="12" t="n">
        <v>1</v>
      </c>
      <c r="J423" s="12" t="n">
        <v>0</v>
      </c>
      <c r="K423" s="15" t="n">
        <v>-0.226048206785284</v>
      </c>
      <c r="L423" s="16" t="n">
        <f aca="true">IF(OR(Returns!$C423=0,COUNT(OFFSET(Returns!BM423,0,0,1,Inputs!$C$6))&lt;Inputs!$C$6),"n/a",EXP(SUMPRODUCT(LN(1+OFFSET(Returns!D423,0,0,1,Inputs!$C$6))))-IF(Inputs!$C$7=1,EXP(SUMPRODUCT(LN(1+OFFSET(Returns!BM423,0,0,1,Inputs!$C$6)))),EXP(SUMPRODUCT(LN(1+OFFSET(Returns!DV423,0,0,1,Inputs!$C$6))))))</f>
        <v>-0.266852044359068</v>
      </c>
      <c r="M423" s="17" t="n">
        <f aca="false">IF(AND(ISNUMBER(L423),E423&gt;=Inputs!$C$8,OR(Inputs!$C$9="All",F423=Inputs!$C$9),VALUE(LEFT(C423,4))&gt;=Inputs!$C$10,VALUE(LEFT(C423,4))&lt;=Inputs!$C$11),1,0)</f>
        <v>1</v>
      </c>
      <c r="N423" s="16" t="n">
        <f aca="false">IF(M423=1,L423,"")</f>
        <v>-0.266852044359068</v>
      </c>
      <c r="O423" s="15" t="n">
        <v>0.0435860356770608</v>
      </c>
      <c r="P423" s="15" t="n">
        <v>0.0435984841354022</v>
      </c>
      <c r="Q423" s="18" t="n">
        <f aca="false">IF(AND(M423=1,F423="Cash"),L423,"")</f>
        <v>-0.266852044359068</v>
      </c>
      <c r="R423" s="18" t="str">
        <f aca="false">IF(AND(M423=1,F423="Mixed"),L423,"")</f>
        <v/>
      </c>
      <c r="S423" s="18" t="str">
        <f aca="false">IF(AND(M423=1,F423="Stock-heavy"),L423,"")</f>
        <v/>
      </c>
    </row>
    <row r="424" customFormat="false" ht="15" hidden="false" customHeight="false" outlineLevel="0" collapsed="false">
      <c r="B424" s="12" t="s">
        <v>71</v>
      </c>
      <c r="C424" s="12" t="s">
        <v>527</v>
      </c>
      <c r="D424" s="14" t="n">
        <v>285</v>
      </c>
      <c r="E424" s="15" t="n">
        <v>0.1074</v>
      </c>
      <c r="F424" s="12" t="s">
        <v>70</v>
      </c>
      <c r="G424" s="15" t="n">
        <v>0</v>
      </c>
      <c r="H424" s="12" t="n">
        <v>2</v>
      </c>
      <c r="I424" s="12" t="n">
        <v>1</v>
      </c>
      <c r="J424" s="12" t="n">
        <v>0</v>
      </c>
      <c r="K424" s="15" t="n">
        <v>-0.0202375181388512</v>
      </c>
      <c r="L424" s="16" t="n">
        <f aca="true">IF(OR(Returns!$C424=0,COUNT(OFFSET(Returns!BM424,0,0,1,Inputs!$C$6))&lt;Inputs!$C$6),"n/a",EXP(SUMPRODUCT(LN(1+OFFSET(Returns!D424,0,0,1,Inputs!$C$6))))-IF(Inputs!$C$7=1,EXP(SUMPRODUCT(LN(1+OFFSET(Returns!BM424,0,0,1,Inputs!$C$6)))),EXP(SUMPRODUCT(LN(1+OFFSET(Returns!DV424,0,0,1,Inputs!$C$6))))))</f>
        <v>-0.480875877970442</v>
      </c>
      <c r="M424" s="17" t="n">
        <f aca="false">IF(AND(ISNUMBER(L424),E424&gt;=Inputs!$C$8,OR(Inputs!$C$9="All",F424=Inputs!$C$9),VALUE(LEFT(C424,4))&gt;=Inputs!$C$10,VALUE(LEFT(C424,4))&lt;=Inputs!$C$11),1,0)</f>
        <v>1</v>
      </c>
      <c r="N424" s="16" t="n">
        <f aca="false">IF(M424=1,L424,"")</f>
        <v>-0.480875877970442</v>
      </c>
      <c r="O424" s="15" t="n">
        <v>0.0870896660420862</v>
      </c>
      <c r="P424" s="15" t="n">
        <v>0.00809750270704667</v>
      </c>
      <c r="Q424" s="18" t="n">
        <f aca="false">IF(AND(M424=1,F424="Cash"),L424,"")</f>
        <v>-0.480875877970442</v>
      </c>
      <c r="R424" s="18" t="str">
        <f aca="false">IF(AND(M424=1,F424="Mixed"),L424,"")</f>
        <v/>
      </c>
      <c r="S424" s="18" t="str">
        <f aca="false">IF(AND(M424=1,F424="Stock-heavy"),L424,"")</f>
        <v/>
      </c>
    </row>
    <row r="425" customFormat="false" ht="15" hidden="false" customHeight="false" outlineLevel="0" collapsed="false">
      <c r="B425" s="12" t="s">
        <v>529</v>
      </c>
      <c r="C425" s="12" t="s">
        <v>527</v>
      </c>
      <c r="D425" s="14" t="n">
        <v>35151</v>
      </c>
      <c r="E425" s="15" t="n">
        <v>0.1017</v>
      </c>
      <c r="F425" s="12" t="s">
        <v>70</v>
      </c>
      <c r="G425" s="15" t="n">
        <v>0</v>
      </c>
      <c r="H425" s="12" t="n">
        <v>1</v>
      </c>
      <c r="I425" s="12" t="n">
        <v>1</v>
      </c>
      <c r="J425" s="12" t="n">
        <v>0</v>
      </c>
      <c r="K425" s="15" t="n">
        <v>-0.0398300155313986</v>
      </c>
      <c r="L425" s="16" t="n">
        <f aca="true">IF(OR(Returns!$C425=0,COUNT(OFFSET(Returns!BM425,0,0,1,Inputs!$C$6))&lt;Inputs!$C$6),"n/a",EXP(SUMPRODUCT(LN(1+OFFSET(Returns!D425,0,0,1,Inputs!$C$6))))-IF(Inputs!$C$7=1,EXP(SUMPRODUCT(LN(1+OFFSET(Returns!BM425,0,0,1,Inputs!$C$6)))),EXP(SUMPRODUCT(LN(1+OFFSET(Returns!DV425,0,0,1,Inputs!$C$6))))))</f>
        <v>-0.629927390263686</v>
      </c>
      <c r="M425" s="17" t="n">
        <f aca="false">IF(AND(ISNUMBER(L425),E425&gt;=Inputs!$C$8,OR(Inputs!$C$9="All",F425=Inputs!$C$9),VALUE(LEFT(C425,4))&gt;=Inputs!$C$10,VALUE(LEFT(C425,4))&lt;=Inputs!$C$11),1,0)</f>
        <v>1</v>
      </c>
      <c r="N425" s="16" t="n">
        <f aca="false">IF(M425=1,L425,"")</f>
        <v>-0.629927390263686</v>
      </c>
      <c r="O425" s="15" t="s">
        <v>73</v>
      </c>
      <c r="P425" s="15" t="s">
        <v>73</v>
      </c>
      <c r="Q425" s="18" t="n">
        <f aca="false">IF(AND(M425=1,F425="Cash"),L425,"")</f>
        <v>-0.629927390263686</v>
      </c>
      <c r="R425" s="18" t="str">
        <f aca="false">IF(AND(M425=1,F425="Mixed"),L425,"")</f>
        <v/>
      </c>
      <c r="S425" s="18" t="str">
        <f aca="false">IF(AND(M425=1,F425="Stock-heavy"),L425,"")</f>
        <v/>
      </c>
    </row>
    <row r="426" customFormat="false" ht="15" hidden="false" customHeight="false" outlineLevel="0" collapsed="false">
      <c r="B426" s="12" t="s">
        <v>530</v>
      </c>
      <c r="C426" s="12" t="s">
        <v>531</v>
      </c>
      <c r="D426" s="14" t="n">
        <v>204.7</v>
      </c>
      <c r="E426" s="15" t="n">
        <v>0.2474</v>
      </c>
      <c r="F426" s="12" t="s">
        <v>70</v>
      </c>
      <c r="G426" s="15" t="n">
        <v>0</v>
      </c>
      <c r="H426" s="12" t="n">
        <v>3</v>
      </c>
      <c r="I426" s="12" t="n">
        <v>0</v>
      </c>
      <c r="J426" s="12" t="n">
        <v>0</v>
      </c>
      <c r="K426" s="15" t="n">
        <v>0.273298572140176</v>
      </c>
      <c r="L426" s="16" t="n">
        <f aca="true">IF(OR(Returns!$C426=0,COUNT(OFFSET(Returns!BM426,0,0,1,Inputs!$C$6))&lt;Inputs!$C$6),"n/a",EXP(SUMPRODUCT(LN(1+OFFSET(Returns!D426,0,0,1,Inputs!$C$6))))-IF(Inputs!$C$7=1,EXP(SUMPRODUCT(LN(1+OFFSET(Returns!BM426,0,0,1,Inputs!$C$6)))),EXP(SUMPRODUCT(LN(1+OFFSET(Returns!DV426,0,0,1,Inputs!$C$6))))))</f>
        <v>0.390729534972186</v>
      </c>
      <c r="M426" s="17" t="n">
        <f aca="false">IF(AND(ISNUMBER(L426),E426&gt;=Inputs!$C$8,OR(Inputs!$C$9="All",F426=Inputs!$C$9),VALUE(LEFT(C426,4))&gt;=Inputs!$C$10,VALUE(LEFT(C426,4))&lt;=Inputs!$C$11),1,0)</f>
        <v>1</v>
      </c>
      <c r="N426" s="16" t="n">
        <f aca="false">IF(M426=1,L426,"")</f>
        <v>0.390729534972186</v>
      </c>
      <c r="O426" s="15" t="n">
        <v>0.0789539300396001</v>
      </c>
      <c r="P426" s="15" t="n">
        <v>0.067662118337839</v>
      </c>
      <c r="Q426" s="18" t="n">
        <f aca="false">IF(AND(M426=1,F426="Cash"),L426,"")</f>
        <v>0.390729534972186</v>
      </c>
      <c r="R426" s="18" t="str">
        <f aca="false">IF(AND(M426=1,F426="Mixed"),L426,"")</f>
        <v/>
      </c>
      <c r="S426" s="18" t="str">
        <f aca="false">IF(AND(M426=1,F426="Stock-heavy"),L426,"")</f>
        <v/>
      </c>
    </row>
    <row r="427" customFormat="false" ht="15" hidden="false" customHeight="false" outlineLevel="0" collapsed="false">
      <c r="B427" s="12" t="s">
        <v>532</v>
      </c>
      <c r="C427" s="12" t="s">
        <v>531</v>
      </c>
      <c r="D427" s="14" t="n">
        <v>143.8</v>
      </c>
      <c r="E427" s="15" t="n">
        <v>0.1409</v>
      </c>
      <c r="F427" s="12" t="s">
        <v>70</v>
      </c>
      <c r="G427" s="15" t="n">
        <v>0</v>
      </c>
      <c r="H427" s="12" t="n">
        <v>5</v>
      </c>
      <c r="I427" s="12" t="n">
        <v>0</v>
      </c>
      <c r="J427" s="12" t="n">
        <v>0</v>
      </c>
      <c r="K427" s="15" t="n">
        <v>-0.158979636986178</v>
      </c>
      <c r="L427" s="16" t="n">
        <f aca="true">IF(OR(Returns!$C427=0,COUNT(OFFSET(Returns!BM427,0,0,1,Inputs!$C$6))&lt;Inputs!$C$6),"n/a",EXP(SUMPRODUCT(LN(1+OFFSET(Returns!D427,0,0,1,Inputs!$C$6))))-IF(Inputs!$C$7=1,EXP(SUMPRODUCT(LN(1+OFFSET(Returns!BM427,0,0,1,Inputs!$C$6)))),EXP(SUMPRODUCT(LN(1+OFFSET(Returns!DV427,0,0,1,Inputs!$C$6))))))</f>
        <v>-0.264118965338318</v>
      </c>
      <c r="M427" s="17" t="n">
        <f aca="false">IF(AND(ISNUMBER(L427),E427&gt;=Inputs!$C$8,OR(Inputs!$C$9="All",F427=Inputs!$C$9),VALUE(LEFT(C427,4))&gt;=Inputs!$C$10,VALUE(LEFT(C427,4))&lt;=Inputs!$C$11),1,0)</f>
        <v>1</v>
      </c>
      <c r="N427" s="16" t="n">
        <f aca="false">IF(M427=1,L427,"")</f>
        <v>-0.264118965338318</v>
      </c>
      <c r="O427" s="15" t="n">
        <v>-0.0126266004790632</v>
      </c>
      <c r="P427" s="15" t="n">
        <v>-0.0365813009743878</v>
      </c>
      <c r="Q427" s="18" t="n">
        <f aca="false">IF(AND(M427=1,F427="Cash"),L427,"")</f>
        <v>-0.264118965338318</v>
      </c>
      <c r="R427" s="18" t="str">
        <f aca="false">IF(AND(M427=1,F427="Mixed"),L427,"")</f>
        <v/>
      </c>
      <c r="S427" s="18" t="str">
        <f aca="false">IF(AND(M427=1,F427="Stock-heavy"),L427,"")</f>
        <v/>
      </c>
    </row>
    <row r="428" customFormat="false" ht="15" hidden="false" customHeight="false" outlineLevel="0" collapsed="false">
      <c r="B428" s="12" t="s">
        <v>533</v>
      </c>
      <c r="C428" s="12" t="s">
        <v>531</v>
      </c>
      <c r="D428" s="14" t="n">
        <v>168.3</v>
      </c>
      <c r="E428" s="15" t="n">
        <v>0.1352</v>
      </c>
      <c r="F428" s="12" t="s">
        <v>70</v>
      </c>
      <c r="G428" s="15" t="n">
        <v>0</v>
      </c>
      <c r="H428" s="12" t="n">
        <v>1</v>
      </c>
      <c r="I428" s="12" t="n">
        <v>0</v>
      </c>
      <c r="J428" s="12" t="n">
        <v>0</v>
      </c>
      <c r="K428" s="15" t="n">
        <v>1.01331544625612</v>
      </c>
      <c r="L428" s="16" t="n">
        <f aca="true">IF(OR(Returns!$C428=0,COUNT(OFFSET(Returns!BM428,0,0,1,Inputs!$C$6))&lt;Inputs!$C$6),"n/a",EXP(SUMPRODUCT(LN(1+OFFSET(Returns!D428,0,0,1,Inputs!$C$6))))-IF(Inputs!$C$7=1,EXP(SUMPRODUCT(LN(1+OFFSET(Returns!BM428,0,0,1,Inputs!$C$6)))),EXP(SUMPRODUCT(LN(1+OFFSET(Returns!DV428,0,0,1,Inputs!$C$6))))))</f>
        <v>1.45617623504303</v>
      </c>
      <c r="M428" s="17" t="n">
        <f aca="false">IF(AND(ISNUMBER(L428),E428&gt;=Inputs!$C$8,OR(Inputs!$C$9="All",F428=Inputs!$C$9),VALUE(LEFT(C428,4))&gt;=Inputs!$C$10,VALUE(LEFT(C428,4))&lt;=Inputs!$C$11),1,0)</f>
        <v>1</v>
      </c>
      <c r="N428" s="16" t="n">
        <f aca="false">IF(M428=1,L428,"")</f>
        <v>1.45617623504303</v>
      </c>
      <c r="O428" s="15" t="n">
        <v>0.0462093669498006</v>
      </c>
      <c r="P428" s="15" t="n">
        <v>0.0527435515088875</v>
      </c>
      <c r="Q428" s="18" t="n">
        <f aca="false">IF(AND(M428=1,F428="Cash"),L428,"")</f>
        <v>1.45617623504303</v>
      </c>
      <c r="R428" s="18" t="str">
        <f aca="false">IF(AND(M428=1,F428="Mixed"),L428,"")</f>
        <v/>
      </c>
      <c r="S428" s="18" t="str">
        <f aca="false">IF(AND(M428=1,F428="Stock-heavy"),L428,"")</f>
        <v/>
      </c>
    </row>
    <row r="429" customFormat="false" ht="15" hidden="false" customHeight="false" outlineLevel="0" collapsed="false">
      <c r="B429" s="12" t="s">
        <v>128</v>
      </c>
      <c r="C429" s="12" t="s">
        <v>531</v>
      </c>
      <c r="D429" s="14" t="n">
        <v>1293.3</v>
      </c>
      <c r="E429" s="15" t="n">
        <v>0.8504</v>
      </c>
      <c r="F429" s="12" t="s">
        <v>83</v>
      </c>
      <c r="G429" s="15" t="n">
        <v>0.333209880170536</v>
      </c>
      <c r="H429" s="12" t="n">
        <v>1</v>
      </c>
      <c r="I429" s="12" t="n">
        <v>1</v>
      </c>
      <c r="J429" s="12" t="n">
        <v>1</v>
      </c>
      <c r="K429" s="15" t="n">
        <v>-0.525491012764902</v>
      </c>
      <c r="L429" s="16" t="n">
        <f aca="true">IF(OR(Returns!$C429=0,COUNT(OFFSET(Returns!BM429,0,0,1,Inputs!$C$6))&lt;Inputs!$C$6),"n/a",EXP(SUMPRODUCT(LN(1+OFFSET(Returns!D429,0,0,1,Inputs!$C$6))))-IF(Inputs!$C$7=1,EXP(SUMPRODUCT(LN(1+OFFSET(Returns!BM429,0,0,1,Inputs!$C$6)))),EXP(SUMPRODUCT(LN(1+OFFSET(Returns!DV429,0,0,1,Inputs!$C$6))))))</f>
        <v>-0.831456430948477</v>
      </c>
      <c r="M429" s="17" t="n">
        <f aca="false">IF(AND(ISNUMBER(L429),E429&gt;=Inputs!$C$8,OR(Inputs!$C$9="All",F429=Inputs!$C$9),VALUE(LEFT(C429,4))&gt;=Inputs!$C$10,VALUE(LEFT(C429,4))&lt;=Inputs!$C$11),1,0)</f>
        <v>1</v>
      </c>
      <c r="N429" s="16" t="n">
        <f aca="false">IF(M429=1,L429,"")</f>
        <v>-0.831456430948477</v>
      </c>
      <c r="O429" s="15" t="n">
        <v>-0.00973235100143773</v>
      </c>
      <c r="P429" s="15" t="n">
        <v>-0.00537030020789716</v>
      </c>
      <c r="Q429" s="18" t="str">
        <f aca="false">IF(AND(M429=1,F429="Cash"),L429,"")</f>
        <v/>
      </c>
      <c r="R429" s="18" t="n">
        <f aca="false">IF(AND(M429=1,F429="Mixed"),L429,"")</f>
        <v>-0.831456430948477</v>
      </c>
      <c r="S429" s="18" t="str">
        <f aca="false">IF(AND(M429=1,F429="Stock-heavy"),L429,"")</f>
        <v/>
      </c>
    </row>
    <row r="430" customFormat="false" ht="15" hidden="false" customHeight="false" outlineLevel="0" collapsed="false">
      <c r="B430" s="12" t="s">
        <v>534</v>
      </c>
      <c r="C430" s="12" t="s">
        <v>531</v>
      </c>
      <c r="D430" s="14" t="n">
        <v>169</v>
      </c>
      <c r="E430" s="15" t="n">
        <v>0.1104</v>
      </c>
      <c r="F430" s="12" t="s">
        <v>70</v>
      </c>
      <c r="G430" s="15" t="n">
        <v>0</v>
      </c>
      <c r="H430" s="12" t="n">
        <v>3</v>
      </c>
      <c r="I430" s="12" t="n">
        <v>0</v>
      </c>
      <c r="J430" s="12" t="n">
        <v>0</v>
      </c>
      <c r="K430" s="15" t="n">
        <v>-0.493916923056564</v>
      </c>
      <c r="L430" s="16" t="n">
        <f aca="true">IF(OR(Returns!$C430=0,COUNT(OFFSET(Returns!BM430,0,0,1,Inputs!$C$6))&lt;Inputs!$C$6),"n/a",EXP(SUMPRODUCT(LN(1+OFFSET(Returns!D430,0,0,1,Inputs!$C$6))))-IF(Inputs!$C$7=1,EXP(SUMPRODUCT(LN(1+OFFSET(Returns!BM430,0,0,1,Inputs!$C$6)))),EXP(SUMPRODUCT(LN(1+OFFSET(Returns!DV430,0,0,1,Inputs!$C$6))))))</f>
        <v>-0.28217535364742</v>
      </c>
      <c r="M430" s="17" t="n">
        <f aca="false">IF(AND(ISNUMBER(L430),E430&gt;=Inputs!$C$8,OR(Inputs!$C$9="All",F430=Inputs!$C$9),VALUE(LEFT(C430,4))&gt;=Inputs!$C$10,VALUE(LEFT(C430,4))&lt;=Inputs!$C$11),1,0)</f>
        <v>1</v>
      </c>
      <c r="N430" s="16" t="n">
        <f aca="false">IF(M430=1,L430,"")</f>
        <v>-0.28217535364742</v>
      </c>
      <c r="O430" s="15" t="n">
        <v>0.0130528062440542</v>
      </c>
      <c r="P430" s="15" t="n">
        <v>0.0128981233452644</v>
      </c>
      <c r="Q430" s="18" t="n">
        <f aca="false">IF(AND(M430=1,F430="Cash"),L430,"")</f>
        <v>-0.28217535364742</v>
      </c>
      <c r="R430" s="18" t="str">
        <f aca="false">IF(AND(M430=1,F430="Mixed"),L430,"")</f>
        <v/>
      </c>
      <c r="S430" s="18" t="str">
        <f aca="false">IF(AND(M430=1,F430="Stock-heavy"),L430,"")</f>
        <v/>
      </c>
    </row>
    <row r="431" customFormat="false" ht="15" hidden="false" customHeight="false" outlineLevel="0" collapsed="false">
      <c r="B431" s="12" t="s">
        <v>233</v>
      </c>
      <c r="C431" s="12" t="s">
        <v>531</v>
      </c>
      <c r="D431" s="14" t="n">
        <v>1915.2</v>
      </c>
      <c r="E431" s="15" t="n">
        <v>0.3728</v>
      </c>
      <c r="F431" s="12" t="s">
        <v>70</v>
      </c>
      <c r="G431" s="15" t="n">
        <v>0</v>
      </c>
      <c r="H431" s="12" t="n">
        <v>4</v>
      </c>
      <c r="I431" s="12" t="n">
        <v>1</v>
      </c>
      <c r="J431" s="12" t="n">
        <v>0</v>
      </c>
      <c r="K431" s="15" t="n">
        <v>-0.205065059221849</v>
      </c>
      <c r="L431" s="16" t="n">
        <f aca="true">IF(OR(Returns!$C431=0,COUNT(OFFSET(Returns!BM431,0,0,1,Inputs!$C$6))&lt;Inputs!$C$6),"n/a",EXP(SUMPRODUCT(LN(1+OFFSET(Returns!D431,0,0,1,Inputs!$C$6))))-IF(Inputs!$C$7=1,EXP(SUMPRODUCT(LN(1+OFFSET(Returns!BM431,0,0,1,Inputs!$C$6)))),EXP(SUMPRODUCT(LN(1+OFFSET(Returns!DV431,0,0,1,Inputs!$C$6))))))</f>
        <v>0.239261910092135</v>
      </c>
      <c r="M431" s="17" t="n">
        <f aca="false">IF(AND(ISNUMBER(L431),E431&gt;=Inputs!$C$8,OR(Inputs!$C$9="All",F431=Inputs!$C$9),VALUE(LEFT(C431,4))&gt;=Inputs!$C$10,VALUE(LEFT(C431,4))&lt;=Inputs!$C$11),1,0)</f>
        <v>1</v>
      </c>
      <c r="N431" s="16" t="n">
        <f aca="false">IF(M431=1,L431,"")</f>
        <v>0.239261910092135</v>
      </c>
      <c r="O431" s="15" t="n">
        <v>-0.035047077141657</v>
      </c>
      <c r="P431" s="15" t="n">
        <v>-0.00402607815279753</v>
      </c>
      <c r="Q431" s="18" t="n">
        <f aca="false">IF(AND(M431=1,F431="Cash"),L431,"")</f>
        <v>0.239261910092135</v>
      </c>
      <c r="R431" s="18" t="str">
        <f aca="false">IF(AND(M431=1,F431="Mixed"),L431,"")</f>
        <v/>
      </c>
      <c r="S431" s="18" t="str">
        <f aca="false">IF(AND(M431=1,F431="Stock-heavy"),L431,"")</f>
        <v/>
      </c>
    </row>
    <row r="432" customFormat="false" ht="15" hidden="false" customHeight="false" outlineLevel="0" collapsed="false">
      <c r="B432" s="12" t="s">
        <v>535</v>
      </c>
      <c r="C432" s="12" t="s">
        <v>531</v>
      </c>
      <c r="D432" s="14" t="n">
        <v>289.5</v>
      </c>
      <c r="E432" s="15" t="n">
        <v>0.2674</v>
      </c>
      <c r="F432" s="12" t="s">
        <v>83</v>
      </c>
      <c r="G432" s="15" t="n">
        <v>0.442204528575623</v>
      </c>
      <c r="H432" s="12" t="n">
        <v>1</v>
      </c>
      <c r="I432" s="12" t="n">
        <v>0</v>
      </c>
      <c r="J432" s="12" t="n">
        <v>1</v>
      </c>
      <c r="K432" s="15" t="n">
        <v>0.689225061757546</v>
      </c>
      <c r="L432" s="16" t="n">
        <f aca="true">IF(OR(Returns!$C432=0,COUNT(OFFSET(Returns!BM432,0,0,1,Inputs!$C$6))&lt;Inputs!$C$6),"n/a",EXP(SUMPRODUCT(LN(1+OFFSET(Returns!D432,0,0,1,Inputs!$C$6))))-IF(Inputs!$C$7=1,EXP(SUMPRODUCT(LN(1+OFFSET(Returns!BM432,0,0,1,Inputs!$C$6)))),EXP(SUMPRODUCT(LN(1+OFFSET(Returns!DV432,0,0,1,Inputs!$C$6))))))</f>
        <v>-0.109140763483447</v>
      </c>
      <c r="M432" s="17" t="n">
        <f aca="false">IF(AND(ISNUMBER(L432),E432&gt;=Inputs!$C$8,OR(Inputs!$C$9="All",F432=Inputs!$C$9),VALUE(LEFT(C432,4))&gt;=Inputs!$C$10,VALUE(LEFT(C432,4))&lt;=Inputs!$C$11),1,0)</f>
        <v>1</v>
      </c>
      <c r="N432" s="16" t="n">
        <f aca="false">IF(M432=1,L432,"")</f>
        <v>-0.109140763483447</v>
      </c>
      <c r="O432" s="15" t="n">
        <v>0.0682068200718305</v>
      </c>
      <c r="P432" s="15" t="n">
        <v>0.061937308921376</v>
      </c>
      <c r="Q432" s="18" t="str">
        <f aca="false">IF(AND(M432=1,F432="Cash"),L432,"")</f>
        <v/>
      </c>
      <c r="R432" s="18" t="n">
        <f aca="false">IF(AND(M432=1,F432="Mixed"),L432,"")</f>
        <v>-0.109140763483447</v>
      </c>
      <c r="S432" s="18" t="str">
        <f aca="false">IF(AND(M432=1,F432="Stock-heavy"),L432,"")</f>
        <v/>
      </c>
    </row>
    <row r="433" customFormat="false" ht="15" hidden="false" customHeight="false" outlineLevel="0" collapsed="false">
      <c r="B433" s="12" t="s">
        <v>536</v>
      </c>
      <c r="C433" s="12" t="s">
        <v>531</v>
      </c>
      <c r="D433" s="14" t="n">
        <v>668.6</v>
      </c>
      <c r="E433" s="15" t="n">
        <v>0.4588</v>
      </c>
      <c r="F433" s="12" t="s">
        <v>83</v>
      </c>
      <c r="G433" s="15" t="n">
        <v>0.366139842087236</v>
      </c>
      <c r="H433" s="12" t="n">
        <v>1</v>
      </c>
      <c r="I433" s="12" t="n">
        <v>0</v>
      </c>
      <c r="J433" s="12" t="n">
        <v>1</v>
      </c>
      <c r="K433" s="15" t="s">
        <v>73</v>
      </c>
      <c r="L433" s="16" t="n">
        <f aca="true">IF(OR(Returns!$C433=0,COUNT(OFFSET(Returns!BM433,0,0,1,Inputs!$C$6))&lt;Inputs!$C$6),"n/a",EXP(SUMPRODUCT(LN(1+OFFSET(Returns!D433,0,0,1,Inputs!$C$6))))-IF(Inputs!$C$7=1,EXP(SUMPRODUCT(LN(1+OFFSET(Returns!BM433,0,0,1,Inputs!$C$6)))),EXP(SUMPRODUCT(LN(1+OFFSET(Returns!DV433,0,0,1,Inputs!$C$6))))))</f>
        <v>-1.27951599937652</v>
      </c>
      <c r="M433" s="17" t="n">
        <f aca="false">IF(AND(ISNUMBER(L433),E433&gt;=Inputs!$C$8,OR(Inputs!$C$9="All",F433=Inputs!$C$9),VALUE(LEFT(C433,4))&gt;=Inputs!$C$10,VALUE(LEFT(C433,4))&lt;=Inputs!$C$11),1,0)</f>
        <v>1</v>
      </c>
      <c r="N433" s="16" t="n">
        <f aca="false">IF(M433=1,L433,"")</f>
        <v>-1.27951599937652</v>
      </c>
      <c r="O433" s="15" t="n">
        <v>0.0524535553941935</v>
      </c>
      <c r="P433" s="15" t="n">
        <v>-0.0849391964940724</v>
      </c>
      <c r="Q433" s="18" t="str">
        <f aca="false">IF(AND(M433=1,F433="Cash"),L433,"")</f>
        <v/>
      </c>
      <c r="R433" s="18" t="n">
        <f aca="false">IF(AND(M433=1,F433="Mixed"),L433,"")</f>
        <v>-1.27951599937652</v>
      </c>
      <c r="S433" s="18" t="str">
        <f aca="false">IF(AND(M433=1,F433="Stock-heavy"),L433,"")</f>
        <v/>
      </c>
    </row>
    <row r="434" customFormat="false" ht="15" hidden="false" customHeight="false" outlineLevel="0" collapsed="false">
      <c r="B434" s="12" t="s">
        <v>537</v>
      </c>
      <c r="C434" s="12" t="s">
        <v>531</v>
      </c>
      <c r="D434" s="14" t="n">
        <v>246.9</v>
      </c>
      <c r="E434" s="15" t="n">
        <v>0.138</v>
      </c>
      <c r="F434" s="12" t="s">
        <v>85</v>
      </c>
      <c r="G434" s="15" t="n">
        <v>0.527776202474217</v>
      </c>
      <c r="H434" s="12" t="n">
        <v>1</v>
      </c>
      <c r="I434" s="12" t="n">
        <v>0</v>
      </c>
      <c r="J434" s="12" t="n">
        <v>0</v>
      </c>
      <c r="K434" s="15" t="s">
        <v>73</v>
      </c>
      <c r="L434" s="16" t="n">
        <f aca="true">IF(OR(Returns!$C434=0,COUNT(OFFSET(Returns!BM434,0,0,1,Inputs!$C$6))&lt;Inputs!$C$6),"n/a",EXP(SUMPRODUCT(LN(1+OFFSET(Returns!D434,0,0,1,Inputs!$C$6))))-IF(Inputs!$C$7=1,EXP(SUMPRODUCT(LN(1+OFFSET(Returns!BM434,0,0,1,Inputs!$C$6)))),EXP(SUMPRODUCT(LN(1+OFFSET(Returns!DV434,0,0,1,Inputs!$C$6))))))</f>
        <v>-1.12082582935566</v>
      </c>
      <c r="M434" s="17" t="n">
        <f aca="false">IF(AND(ISNUMBER(L434),E434&gt;=Inputs!$C$8,OR(Inputs!$C$9="All",F434=Inputs!$C$9),VALUE(LEFT(C434,4))&gt;=Inputs!$C$10,VALUE(LEFT(C434,4))&lt;=Inputs!$C$11),1,0)</f>
        <v>1</v>
      </c>
      <c r="N434" s="16" t="n">
        <f aca="false">IF(M434=1,L434,"")</f>
        <v>-1.12082582935566</v>
      </c>
      <c r="O434" s="15" t="n">
        <v>-0.212196939547025</v>
      </c>
      <c r="P434" s="15" t="n">
        <v>-0.0392763338047971</v>
      </c>
      <c r="Q434" s="18" t="str">
        <f aca="false">IF(AND(M434=1,F434="Cash"),L434,"")</f>
        <v/>
      </c>
      <c r="R434" s="18" t="str">
        <f aca="false">IF(AND(M434=1,F434="Mixed"),L434,"")</f>
        <v/>
      </c>
      <c r="S434" s="18" t="n">
        <f aca="false">IF(AND(M434=1,F434="Stock-heavy"),L434,"")</f>
        <v>-1.12082582935566</v>
      </c>
    </row>
    <row r="435" customFormat="false" ht="15" hidden="false" customHeight="false" outlineLevel="0" collapsed="false">
      <c r="B435" s="12" t="s">
        <v>538</v>
      </c>
      <c r="C435" s="12" t="s">
        <v>539</v>
      </c>
      <c r="D435" s="14" t="n">
        <v>167</v>
      </c>
      <c r="E435" s="15" t="n">
        <v>0.2123</v>
      </c>
      <c r="F435" s="12" t="s">
        <v>70</v>
      </c>
      <c r="G435" s="15" t="n">
        <v>0</v>
      </c>
      <c r="H435" s="12" t="n">
        <v>1</v>
      </c>
      <c r="I435" s="12" t="n">
        <v>0</v>
      </c>
      <c r="J435" s="12" t="n">
        <v>0</v>
      </c>
      <c r="K435" s="15" t="n">
        <v>-0.514255937380179</v>
      </c>
      <c r="L435" s="16" t="n">
        <f aca="true">IF(OR(Returns!$C435=0,COUNT(OFFSET(Returns!BM435,0,0,1,Inputs!$C$6))&lt;Inputs!$C$6),"n/a",EXP(SUMPRODUCT(LN(1+OFFSET(Returns!D435,0,0,1,Inputs!$C$6))))-IF(Inputs!$C$7=1,EXP(SUMPRODUCT(LN(1+OFFSET(Returns!BM435,0,0,1,Inputs!$C$6)))),EXP(SUMPRODUCT(LN(1+OFFSET(Returns!DV435,0,0,1,Inputs!$C$6))))))</f>
        <v>-0.758505675355582</v>
      </c>
      <c r="M435" s="17" t="n">
        <f aca="false">IF(AND(ISNUMBER(L435),E435&gt;=Inputs!$C$8,OR(Inputs!$C$9="All",F435=Inputs!$C$9),VALUE(LEFT(C435,4))&gt;=Inputs!$C$10,VALUE(LEFT(C435,4))&lt;=Inputs!$C$11),1,0)</f>
        <v>1</v>
      </c>
      <c r="N435" s="16" t="n">
        <f aca="false">IF(M435=1,L435,"")</f>
        <v>-0.758505675355582</v>
      </c>
      <c r="O435" s="15" t="n">
        <v>0.0141502463896429</v>
      </c>
      <c r="P435" s="15" t="n">
        <v>0.000575328275973309</v>
      </c>
      <c r="Q435" s="18" t="n">
        <f aca="false">IF(AND(M435=1,F435="Cash"),L435,"")</f>
        <v>-0.758505675355582</v>
      </c>
      <c r="R435" s="18" t="str">
        <f aca="false">IF(AND(M435=1,F435="Mixed"),L435,"")</f>
        <v/>
      </c>
      <c r="S435" s="18" t="str">
        <f aca="false">IF(AND(M435=1,F435="Stock-heavy"),L435,"")</f>
        <v/>
      </c>
    </row>
    <row r="436" customFormat="false" ht="15" hidden="false" customHeight="false" outlineLevel="0" collapsed="false">
      <c r="B436" s="12" t="s">
        <v>540</v>
      </c>
      <c r="C436" s="12" t="s">
        <v>539</v>
      </c>
      <c r="D436" s="14" t="n">
        <v>360.4</v>
      </c>
      <c r="E436" s="15" t="n">
        <v>0.2396</v>
      </c>
      <c r="F436" s="12" t="s">
        <v>85</v>
      </c>
      <c r="G436" s="15" t="n">
        <v>0.687002247689874</v>
      </c>
      <c r="H436" s="12" t="n">
        <v>1</v>
      </c>
      <c r="I436" s="12" t="n">
        <v>0</v>
      </c>
      <c r="J436" s="12" t="n">
        <v>1</v>
      </c>
      <c r="K436" s="15" t="n">
        <v>0.147786020661779</v>
      </c>
      <c r="L436" s="16" t="n">
        <f aca="true">IF(OR(Returns!$C436=0,COUNT(OFFSET(Returns!BM436,0,0,1,Inputs!$C$6))&lt;Inputs!$C$6),"n/a",EXP(SUMPRODUCT(LN(1+OFFSET(Returns!D436,0,0,1,Inputs!$C$6))))-IF(Inputs!$C$7=1,EXP(SUMPRODUCT(LN(1+OFFSET(Returns!BM436,0,0,1,Inputs!$C$6)))),EXP(SUMPRODUCT(LN(1+OFFSET(Returns!DV436,0,0,1,Inputs!$C$6))))))</f>
        <v>2.07334702443868</v>
      </c>
      <c r="M436" s="17" t="n">
        <f aca="false">IF(AND(ISNUMBER(L436),E436&gt;=Inputs!$C$8,OR(Inputs!$C$9="All",F436=Inputs!$C$9),VALUE(LEFT(C436,4))&gt;=Inputs!$C$10,VALUE(LEFT(C436,4))&lt;=Inputs!$C$11),1,0)</f>
        <v>1</v>
      </c>
      <c r="N436" s="16" t="n">
        <f aca="false">IF(M436=1,L436,"")</f>
        <v>2.07334702443868</v>
      </c>
      <c r="O436" s="15" t="n">
        <v>0.321466182806591</v>
      </c>
      <c r="P436" s="15" t="n">
        <v>0.346030818230267</v>
      </c>
      <c r="Q436" s="18" t="str">
        <f aca="false">IF(AND(M436=1,F436="Cash"),L436,"")</f>
        <v/>
      </c>
      <c r="R436" s="18" t="str">
        <f aca="false">IF(AND(M436=1,F436="Mixed"),L436,"")</f>
        <v/>
      </c>
      <c r="S436" s="18" t="n">
        <f aca="false">IF(AND(M436=1,F436="Stock-heavy"),L436,"")</f>
        <v>2.07334702443868</v>
      </c>
    </row>
    <row r="437" customFormat="false" ht="15" hidden="false" customHeight="false" outlineLevel="0" collapsed="false">
      <c r="B437" s="12" t="s">
        <v>541</v>
      </c>
      <c r="C437" s="12" t="s">
        <v>539</v>
      </c>
      <c r="D437" s="14" t="n">
        <v>3511</v>
      </c>
      <c r="E437" s="15" t="n">
        <v>0.1397</v>
      </c>
      <c r="F437" s="12" t="s">
        <v>70</v>
      </c>
      <c r="G437" s="15" t="n">
        <v>0</v>
      </c>
      <c r="H437" s="12" t="n">
        <v>1</v>
      </c>
      <c r="I437" s="12" t="n">
        <v>0</v>
      </c>
      <c r="J437" s="12" t="n">
        <v>0</v>
      </c>
      <c r="K437" s="15" t="n">
        <v>0.0860987180416737</v>
      </c>
      <c r="L437" s="16" t="n">
        <f aca="true">IF(OR(Returns!$C437=0,COUNT(OFFSET(Returns!BM437,0,0,1,Inputs!$C$6))&lt;Inputs!$C$6),"n/a",EXP(SUMPRODUCT(LN(1+OFFSET(Returns!D437,0,0,1,Inputs!$C$6))))-IF(Inputs!$C$7=1,EXP(SUMPRODUCT(LN(1+OFFSET(Returns!BM437,0,0,1,Inputs!$C$6)))),EXP(SUMPRODUCT(LN(1+OFFSET(Returns!DV437,0,0,1,Inputs!$C$6))))))</f>
        <v>0.232355040042231</v>
      </c>
      <c r="M437" s="17" t="n">
        <f aca="false">IF(AND(ISNUMBER(L437),E437&gt;=Inputs!$C$8,OR(Inputs!$C$9="All",F437=Inputs!$C$9),VALUE(LEFT(C437,4))&gt;=Inputs!$C$10,VALUE(LEFT(C437,4))&lt;=Inputs!$C$11),1,0)</f>
        <v>1</v>
      </c>
      <c r="N437" s="16" t="n">
        <f aca="false">IF(M437=1,L437,"")</f>
        <v>0.232355040042231</v>
      </c>
      <c r="O437" s="15" t="n">
        <v>0.101182320127303</v>
      </c>
      <c r="P437" s="15" t="n">
        <v>0.202165698411404</v>
      </c>
      <c r="Q437" s="18" t="n">
        <f aca="false">IF(AND(M437=1,F437="Cash"),L437,"")</f>
        <v>0.232355040042231</v>
      </c>
      <c r="R437" s="18" t="str">
        <f aca="false">IF(AND(M437=1,F437="Mixed"),L437,"")</f>
        <v/>
      </c>
      <c r="S437" s="18" t="str">
        <f aca="false">IF(AND(M437=1,F437="Stock-heavy"),L437,"")</f>
        <v/>
      </c>
    </row>
    <row r="438" customFormat="false" ht="15" hidden="false" customHeight="false" outlineLevel="0" collapsed="false">
      <c r="B438" s="12" t="s">
        <v>542</v>
      </c>
      <c r="C438" s="12" t="s">
        <v>539</v>
      </c>
      <c r="D438" s="14" t="n">
        <v>4447.9</v>
      </c>
      <c r="E438" s="15" t="n">
        <v>1.4926</v>
      </c>
      <c r="F438" s="12" t="s">
        <v>85</v>
      </c>
      <c r="G438" s="15" t="n">
        <v>0.622653586495234</v>
      </c>
      <c r="H438" s="12" t="n">
        <v>1</v>
      </c>
      <c r="I438" s="12" t="n">
        <v>0</v>
      </c>
      <c r="J438" s="12" t="n">
        <v>1</v>
      </c>
      <c r="K438" s="15" t="n">
        <v>0.0790979840052006</v>
      </c>
      <c r="L438" s="16" t="n">
        <f aca="true">IF(OR(Returns!$C438=0,COUNT(OFFSET(Returns!BM438,0,0,1,Inputs!$C$6))&lt;Inputs!$C$6),"n/a",EXP(SUMPRODUCT(LN(1+OFFSET(Returns!D438,0,0,1,Inputs!$C$6))))-IF(Inputs!$C$7=1,EXP(SUMPRODUCT(LN(1+OFFSET(Returns!BM438,0,0,1,Inputs!$C$6)))),EXP(SUMPRODUCT(LN(1+OFFSET(Returns!DV438,0,0,1,Inputs!$C$6))))))</f>
        <v>-0.468009706306891</v>
      </c>
      <c r="M438" s="17" t="n">
        <f aca="false">IF(AND(ISNUMBER(L438),E438&gt;=Inputs!$C$8,OR(Inputs!$C$9="All",F438=Inputs!$C$9),VALUE(LEFT(C438,4))&gt;=Inputs!$C$10,VALUE(LEFT(C438,4))&lt;=Inputs!$C$11),1,0)</f>
        <v>1</v>
      </c>
      <c r="N438" s="16" t="n">
        <f aca="false">IF(M438=1,L438,"")</f>
        <v>-0.468009706306891</v>
      </c>
      <c r="O438" s="15" t="n">
        <v>0.0792148437041186</v>
      </c>
      <c r="P438" s="15" t="n">
        <v>-0.00611833942485434</v>
      </c>
      <c r="Q438" s="18" t="str">
        <f aca="false">IF(AND(M438=1,F438="Cash"),L438,"")</f>
        <v/>
      </c>
      <c r="R438" s="18" t="str">
        <f aca="false">IF(AND(M438=1,F438="Mixed"),L438,"")</f>
        <v/>
      </c>
      <c r="S438" s="18" t="n">
        <f aca="false">IF(AND(M438=1,F438="Stock-heavy"),L438,"")</f>
        <v>-0.468009706306891</v>
      </c>
    </row>
    <row r="439" customFormat="false" ht="15" hidden="false" customHeight="false" outlineLevel="0" collapsed="false">
      <c r="B439" s="12" t="s">
        <v>158</v>
      </c>
      <c r="C439" s="12" t="s">
        <v>543</v>
      </c>
      <c r="D439" s="14" t="n">
        <v>836.7</v>
      </c>
      <c r="E439" s="15" t="n">
        <v>0.2475</v>
      </c>
      <c r="F439" s="12" t="s">
        <v>83</v>
      </c>
      <c r="G439" s="15" t="n">
        <v>0.438118459819161</v>
      </c>
      <c r="H439" s="12" t="n">
        <v>4</v>
      </c>
      <c r="I439" s="12" t="n">
        <v>1</v>
      </c>
      <c r="J439" s="12" t="n">
        <v>1</v>
      </c>
      <c r="K439" s="15" t="n">
        <v>0.0664012294769552</v>
      </c>
      <c r="L439" s="16" t="n">
        <f aca="true">IF(OR(Returns!$C439=0,COUNT(OFFSET(Returns!BM439,0,0,1,Inputs!$C$6))&lt;Inputs!$C$6),"n/a",EXP(SUMPRODUCT(LN(1+OFFSET(Returns!D439,0,0,1,Inputs!$C$6))))-IF(Inputs!$C$7=1,EXP(SUMPRODUCT(LN(1+OFFSET(Returns!BM439,0,0,1,Inputs!$C$6)))),EXP(SUMPRODUCT(LN(1+OFFSET(Returns!DV439,0,0,1,Inputs!$C$6))))))</f>
        <v>-0.439444829542769</v>
      </c>
      <c r="M439" s="17" t="n">
        <f aca="false">IF(AND(ISNUMBER(L439),E439&gt;=Inputs!$C$8,OR(Inputs!$C$9="All",F439=Inputs!$C$9),VALUE(LEFT(C439,4))&gt;=Inputs!$C$10,VALUE(LEFT(C439,4))&lt;=Inputs!$C$11),1,0)</f>
        <v>1</v>
      </c>
      <c r="N439" s="16" t="n">
        <f aca="false">IF(M439=1,L439,"")</f>
        <v>-0.439444829542769</v>
      </c>
      <c r="O439" s="15" t="n">
        <v>0.0432554792497837</v>
      </c>
      <c r="P439" s="15" t="n">
        <v>-0.0283923136610154</v>
      </c>
      <c r="Q439" s="18" t="str">
        <f aca="false">IF(AND(M439=1,F439="Cash"),L439,"")</f>
        <v/>
      </c>
      <c r="R439" s="18" t="n">
        <f aca="false">IF(AND(M439=1,F439="Mixed"),L439,"")</f>
        <v>-0.439444829542769</v>
      </c>
      <c r="S439" s="18" t="str">
        <f aca="false">IF(AND(M439=1,F439="Stock-heavy"),L439,"")</f>
        <v/>
      </c>
    </row>
    <row r="440" customFormat="false" ht="15" hidden="false" customHeight="false" outlineLevel="0" collapsed="false">
      <c r="B440" s="12" t="s">
        <v>544</v>
      </c>
      <c r="C440" s="12" t="s">
        <v>543</v>
      </c>
      <c r="D440" s="14" t="n">
        <v>853.6</v>
      </c>
      <c r="E440" s="15" t="n">
        <v>0.295</v>
      </c>
      <c r="F440" s="12" t="s">
        <v>70</v>
      </c>
      <c r="G440" s="15" t="n">
        <v>0</v>
      </c>
      <c r="H440" s="12" t="n">
        <v>2</v>
      </c>
      <c r="I440" s="12" t="n">
        <v>0</v>
      </c>
      <c r="J440" s="12" t="n">
        <v>1</v>
      </c>
      <c r="K440" s="15" t="n">
        <v>0.0581824244906211</v>
      </c>
      <c r="L440" s="16" t="n">
        <f aca="true">IF(OR(Returns!$C440=0,COUNT(OFFSET(Returns!BM440,0,0,1,Inputs!$C$6))&lt;Inputs!$C$6),"n/a",EXP(SUMPRODUCT(LN(1+OFFSET(Returns!D440,0,0,1,Inputs!$C$6))))-IF(Inputs!$C$7=1,EXP(SUMPRODUCT(LN(1+OFFSET(Returns!BM440,0,0,1,Inputs!$C$6)))),EXP(SUMPRODUCT(LN(1+OFFSET(Returns!DV440,0,0,1,Inputs!$C$6))))))</f>
        <v>-0.404063270696233</v>
      </c>
      <c r="M440" s="17" t="n">
        <f aca="false">IF(AND(ISNUMBER(L440),E440&gt;=Inputs!$C$8,OR(Inputs!$C$9="All",F440=Inputs!$C$9),VALUE(LEFT(C440,4))&gt;=Inputs!$C$10,VALUE(LEFT(C440,4))&lt;=Inputs!$C$11),1,0)</f>
        <v>1</v>
      </c>
      <c r="N440" s="16" t="n">
        <f aca="false">IF(M440=1,L440,"")</f>
        <v>-0.404063270696233</v>
      </c>
      <c r="O440" s="15" t="n">
        <v>-0.000186448757093411</v>
      </c>
      <c r="P440" s="15" t="n">
        <v>0.0350666003271019</v>
      </c>
      <c r="Q440" s="18" t="n">
        <f aca="false">IF(AND(M440=1,F440="Cash"),L440,"")</f>
        <v>-0.404063270696233</v>
      </c>
      <c r="R440" s="18" t="str">
        <f aca="false">IF(AND(M440=1,F440="Mixed"),L440,"")</f>
        <v/>
      </c>
      <c r="S440" s="18" t="str">
        <f aca="false">IF(AND(M440=1,F440="Stock-heavy"),L440,"")</f>
        <v/>
      </c>
    </row>
    <row r="441" customFormat="false" ht="15" hidden="false" customHeight="false" outlineLevel="0" collapsed="false">
      <c r="B441" s="12" t="s">
        <v>104</v>
      </c>
      <c r="C441" s="12" t="s">
        <v>543</v>
      </c>
      <c r="D441" s="14" t="n">
        <v>323.5</v>
      </c>
      <c r="E441" s="15" t="n">
        <v>0.2608</v>
      </c>
      <c r="F441" s="12" t="s">
        <v>70</v>
      </c>
      <c r="G441" s="15" t="n">
        <v>0</v>
      </c>
      <c r="H441" s="12" t="n">
        <v>3</v>
      </c>
      <c r="I441" s="12" t="n">
        <v>0</v>
      </c>
      <c r="J441" s="12" t="n">
        <v>0</v>
      </c>
      <c r="K441" s="15" t="n">
        <v>0.414602590154061</v>
      </c>
      <c r="L441" s="16" t="n">
        <f aca="true">IF(OR(Returns!$C441=0,COUNT(OFFSET(Returns!BM441,0,0,1,Inputs!$C$6))&lt;Inputs!$C$6),"n/a",EXP(SUMPRODUCT(LN(1+OFFSET(Returns!D441,0,0,1,Inputs!$C$6))))-IF(Inputs!$C$7=1,EXP(SUMPRODUCT(LN(1+OFFSET(Returns!BM441,0,0,1,Inputs!$C$6)))),EXP(SUMPRODUCT(LN(1+OFFSET(Returns!DV441,0,0,1,Inputs!$C$6))))))</f>
        <v>-0.405376939141596</v>
      </c>
      <c r="M441" s="17" t="n">
        <f aca="false">IF(AND(ISNUMBER(L441),E441&gt;=Inputs!$C$8,OR(Inputs!$C$9="All",F441=Inputs!$C$9),VALUE(LEFT(C441,4))&gt;=Inputs!$C$10,VALUE(LEFT(C441,4))&lt;=Inputs!$C$11),1,0)</f>
        <v>1</v>
      </c>
      <c r="N441" s="16" t="n">
        <f aca="false">IF(M441=1,L441,"")</f>
        <v>-0.405376939141596</v>
      </c>
      <c r="O441" s="15" t="n">
        <v>0.126177305240704</v>
      </c>
      <c r="P441" s="15" t="n">
        <v>4.00920618393585E-005</v>
      </c>
      <c r="Q441" s="18" t="n">
        <f aca="false">IF(AND(M441=1,F441="Cash"),L441,"")</f>
        <v>-0.405376939141596</v>
      </c>
      <c r="R441" s="18" t="str">
        <f aca="false">IF(AND(M441=1,F441="Mixed"),L441,"")</f>
        <v/>
      </c>
      <c r="S441" s="18" t="str">
        <f aca="false">IF(AND(M441=1,F441="Stock-heavy"),L441,"")</f>
        <v/>
      </c>
    </row>
    <row r="442" customFormat="false" ht="15" hidden="false" customHeight="false" outlineLevel="0" collapsed="false">
      <c r="B442" s="12" t="s">
        <v>545</v>
      </c>
      <c r="C442" s="12" t="s">
        <v>543</v>
      </c>
      <c r="D442" s="14" t="n">
        <v>446.1</v>
      </c>
      <c r="E442" s="15" t="n">
        <v>0.4299</v>
      </c>
      <c r="F442" s="12" t="s">
        <v>70</v>
      </c>
      <c r="G442" s="15" t="n">
        <v>0</v>
      </c>
      <c r="H442" s="12" t="n">
        <v>4</v>
      </c>
      <c r="I442" s="12" t="n">
        <v>0</v>
      </c>
      <c r="J442" s="12" t="n">
        <v>0</v>
      </c>
      <c r="K442" s="15" t="n">
        <v>-0.0410494945407163</v>
      </c>
      <c r="L442" s="16" t="n">
        <f aca="true">IF(OR(Returns!$C442=0,COUNT(OFFSET(Returns!BM442,0,0,1,Inputs!$C$6))&lt;Inputs!$C$6),"n/a",EXP(SUMPRODUCT(LN(1+OFFSET(Returns!D442,0,0,1,Inputs!$C$6))))-IF(Inputs!$C$7=1,EXP(SUMPRODUCT(LN(1+OFFSET(Returns!BM442,0,0,1,Inputs!$C$6)))),EXP(SUMPRODUCT(LN(1+OFFSET(Returns!DV442,0,0,1,Inputs!$C$6))))))</f>
        <v>1.06945925844874</v>
      </c>
      <c r="M442" s="17" t="n">
        <f aca="false">IF(AND(ISNUMBER(L442),E442&gt;=Inputs!$C$8,OR(Inputs!$C$9="All",F442=Inputs!$C$9),VALUE(LEFT(C442,4))&gt;=Inputs!$C$10,VALUE(LEFT(C442,4))&lt;=Inputs!$C$11),1,0)</f>
        <v>1</v>
      </c>
      <c r="N442" s="16" t="n">
        <f aca="false">IF(M442=1,L442,"")</f>
        <v>1.06945925844874</v>
      </c>
      <c r="O442" s="15" t="n">
        <v>-0.0372181174297672</v>
      </c>
      <c r="P442" s="15" t="n">
        <v>-0.0358021826219088</v>
      </c>
      <c r="Q442" s="18" t="n">
        <f aca="false">IF(AND(M442=1,F442="Cash"),L442,"")</f>
        <v>1.06945925844874</v>
      </c>
      <c r="R442" s="18" t="str">
        <f aca="false">IF(AND(M442=1,F442="Mixed"),L442,"")</f>
        <v/>
      </c>
      <c r="S442" s="18" t="str">
        <f aca="false">IF(AND(M442=1,F442="Stock-heavy"),L442,"")</f>
        <v/>
      </c>
    </row>
    <row r="443" customFormat="false" ht="15" hidden="false" customHeight="false" outlineLevel="0" collapsed="false">
      <c r="B443" s="12" t="s">
        <v>240</v>
      </c>
      <c r="C443" s="12" t="s">
        <v>543</v>
      </c>
      <c r="D443" s="14" t="n">
        <v>526.7</v>
      </c>
      <c r="E443" s="15" t="n">
        <v>0.1102</v>
      </c>
      <c r="F443" s="12" t="s">
        <v>70</v>
      </c>
      <c r="G443" s="15" t="n">
        <v>0</v>
      </c>
      <c r="H443" s="12" t="n">
        <v>3</v>
      </c>
      <c r="I443" s="12" t="n">
        <v>1</v>
      </c>
      <c r="J443" s="12" t="n">
        <v>0</v>
      </c>
      <c r="K443" s="15" t="n">
        <v>-0.0382695776415996</v>
      </c>
      <c r="L443" s="16" t="n">
        <f aca="true">IF(OR(Returns!$C443=0,COUNT(OFFSET(Returns!BM443,0,0,1,Inputs!$C$6))&lt;Inputs!$C$6),"n/a",EXP(SUMPRODUCT(LN(1+OFFSET(Returns!D443,0,0,1,Inputs!$C$6))))-IF(Inputs!$C$7=1,EXP(SUMPRODUCT(LN(1+OFFSET(Returns!BM443,0,0,1,Inputs!$C$6)))),EXP(SUMPRODUCT(LN(1+OFFSET(Returns!DV443,0,0,1,Inputs!$C$6))))))</f>
        <v>0.0632531914131616</v>
      </c>
      <c r="M443" s="17" t="n">
        <f aca="false">IF(AND(ISNUMBER(L443),E443&gt;=Inputs!$C$8,OR(Inputs!$C$9="All",F443=Inputs!$C$9),VALUE(LEFT(C443,4))&gt;=Inputs!$C$10,VALUE(LEFT(C443,4))&lt;=Inputs!$C$11),1,0)</f>
        <v>1</v>
      </c>
      <c r="N443" s="16" t="n">
        <f aca="false">IF(M443=1,L443,"")</f>
        <v>0.0632531914131616</v>
      </c>
      <c r="O443" s="15" t="n">
        <v>0.0148838308676327</v>
      </c>
      <c r="P443" s="15" t="n">
        <v>0.000862731180561654</v>
      </c>
      <c r="Q443" s="18" t="n">
        <f aca="false">IF(AND(M443=1,F443="Cash"),L443,"")</f>
        <v>0.0632531914131616</v>
      </c>
      <c r="R443" s="18" t="str">
        <f aca="false">IF(AND(M443=1,F443="Mixed"),L443,"")</f>
        <v/>
      </c>
      <c r="S443" s="18" t="str">
        <f aca="false">IF(AND(M443=1,F443="Stock-heavy"),L443,"")</f>
        <v/>
      </c>
    </row>
    <row r="444" customFormat="false" ht="15" hidden="false" customHeight="false" outlineLevel="0" collapsed="false">
      <c r="B444" s="12" t="s">
        <v>546</v>
      </c>
      <c r="C444" s="12" t="s">
        <v>543</v>
      </c>
      <c r="D444" s="14" t="n">
        <v>649.9</v>
      </c>
      <c r="E444" s="15" t="n">
        <v>0.1824</v>
      </c>
      <c r="F444" s="12" t="s">
        <v>70</v>
      </c>
      <c r="G444" s="15" t="n">
        <v>0</v>
      </c>
      <c r="H444" s="12" t="n">
        <v>1</v>
      </c>
      <c r="I444" s="12" t="n">
        <v>0</v>
      </c>
      <c r="J444" s="12" t="n">
        <v>0</v>
      </c>
      <c r="K444" s="15" t="n">
        <v>0.495645148218328</v>
      </c>
      <c r="L444" s="16" t="n">
        <f aca="true">IF(OR(Returns!$C444=0,COUNT(OFFSET(Returns!BM444,0,0,1,Inputs!$C$6))&lt;Inputs!$C$6),"n/a",EXP(SUMPRODUCT(LN(1+OFFSET(Returns!D444,0,0,1,Inputs!$C$6))))-IF(Inputs!$C$7=1,EXP(SUMPRODUCT(LN(1+OFFSET(Returns!BM444,0,0,1,Inputs!$C$6)))),EXP(SUMPRODUCT(LN(1+OFFSET(Returns!DV444,0,0,1,Inputs!$C$6))))))</f>
        <v>-0.0152966071391309</v>
      </c>
      <c r="M444" s="17" t="n">
        <f aca="false">IF(AND(ISNUMBER(L444),E444&gt;=Inputs!$C$8,OR(Inputs!$C$9="All",F444=Inputs!$C$9),VALUE(LEFT(C444,4))&gt;=Inputs!$C$10,VALUE(LEFT(C444,4))&lt;=Inputs!$C$11),1,0)</f>
        <v>1</v>
      </c>
      <c r="N444" s="16" t="n">
        <f aca="false">IF(M444=1,L444,"")</f>
        <v>-0.0152966071391309</v>
      </c>
      <c r="O444" s="15" t="n">
        <v>0.0206498099233163</v>
      </c>
      <c r="P444" s="15" t="n">
        <v>0.0308747708328928</v>
      </c>
      <c r="Q444" s="18" t="n">
        <f aca="false">IF(AND(M444=1,F444="Cash"),L444,"")</f>
        <v>-0.0152966071391309</v>
      </c>
      <c r="R444" s="18" t="str">
        <f aca="false">IF(AND(M444=1,F444="Mixed"),L444,"")</f>
        <v/>
      </c>
      <c r="S444" s="18" t="str">
        <f aca="false">IF(AND(M444=1,F444="Stock-heavy"),L444,"")</f>
        <v/>
      </c>
    </row>
    <row r="445" customFormat="false" ht="15" hidden="false" customHeight="false" outlineLevel="0" collapsed="false">
      <c r="B445" s="12" t="s">
        <v>87</v>
      </c>
      <c r="C445" s="12" t="s">
        <v>547</v>
      </c>
      <c r="D445" s="14" t="n">
        <v>1745.4</v>
      </c>
      <c r="E445" s="15" t="n">
        <v>0.5973</v>
      </c>
      <c r="F445" s="12" t="s">
        <v>70</v>
      </c>
      <c r="G445" s="15" t="n">
        <v>0</v>
      </c>
      <c r="H445" s="12" t="n">
        <v>2</v>
      </c>
      <c r="I445" s="12" t="n">
        <v>1</v>
      </c>
      <c r="J445" s="12" t="n">
        <v>0</v>
      </c>
      <c r="K445" s="15" t="n">
        <v>0.119944593061631</v>
      </c>
      <c r="L445" s="16" t="n">
        <f aca="true">IF(OR(Returns!$C445=0,COUNT(OFFSET(Returns!BM445,0,0,1,Inputs!$C$6))&lt;Inputs!$C$6),"n/a",EXP(SUMPRODUCT(LN(1+OFFSET(Returns!D445,0,0,1,Inputs!$C$6))))-IF(Inputs!$C$7=1,EXP(SUMPRODUCT(LN(1+OFFSET(Returns!BM445,0,0,1,Inputs!$C$6)))),EXP(SUMPRODUCT(LN(1+OFFSET(Returns!DV445,0,0,1,Inputs!$C$6))))))</f>
        <v>-0.456804972966213</v>
      </c>
      <c r="M445" s="17" t="n">
        <f aca="false">IF(AND(ISNUMBER(L445),E445&gt;=Inputs!$C$8,OR(Inputs!$C$9="All",F445=Inputs!$C$9),VALUE(LEFT(C445,4))&gt;=Inputs!$C$10,VALUE(LEFT(C445,4))&lt;=Inputs!$C$11),1,0)</f>
        <v>1</v>
      </c>
      <c r="N445" s="16" t="n">
        <f aca="false">IF(M445=1,L445,"")</f>
        <v>-0.456804972966213</v>
      </c>
      <c r="O445" s="15" t="n">
        <v>0.344767292689405</v>
      </c>
      <c r="P445" s="15" t="n">
        <v>0.364615581870656</v>
      </c>
      <c r="Q445" s="18" t="n">
        <f aca="false">IF(AND(M445=1,F445="Cash"),L445,"")</f>
        <v>-0.456804972966213</v>
      </c>
      <c r="R445" s="18" t="str">
        <f aca="false">IF(AND(M445=1,F445="Mixed"),L445,"")</f>
        <v/>
      </c>
      <c r="S445" s="18" t="str">
        <f aca="false">IF(AND(M445=1,F445="Stock-heavy"),L445,"")</f>
        <v/>
      </c>
    </row>
    <row r="446" customFormat="false" ht="15" hidden="false" customHeight="false" outlineLevel="0" collapsed="false">
      <c r="B446" s="12" t="s">
        <v>548</v>
      </c>
      <c r="C446" s="12" t="s">
        <v>547</v>
      </c>
      <c r="D446" s="14" t="n">
        <v>430.9</v>
      </c>
      <c r="E446" s="15" t="n">
        <v>0.4111</v>
      </c>
      <c r="F446" s="12" t="s">
        <v>70</v>
      </c>
      <c r="G446" s="15" t="n">
        <v>0</v>
      </c>
      <c r="H446" s="12" t="n">
        <v>3</v>
      </c>
      <c r="I446" s="12" t="n">
        <v>0</v>
      </c>
      <c r="J446" s="12" t="n">
        <v>0</v>
      </c>
      <c r="K446" s="15" t="n">
        <v>0.114009045444669</v>
      </c>
      <c r="L446" s="16" t="n">
        <f aca="true">IF(OR(Returns!$C446=0,COUNT(OFFSET(Returns!BM446,0,0,1,Inputs!$C$6))&lt;Inputs!$C$6),"n/a",EXP(SUMPRODUCT(LN(1+OFFSET(Returns!D446,0,0,1,Inputs!$C$6))))-IF(Inputs!$C$7=1,EXP(SUMPRODUCT(LN(1+OFFSET(Returns!BM446,0,0,1,Inputs!$C$6)))),EXP(SUMPRODUCT(LN(1+OFFSET(Returns!DV446,0,0,1,Inputs!$C$6))))))</f>
        <v>-0.0375586613680164</v>
      </c>
      <c r="M446" s="17" t="n">
        <f aca="false">IF(AND(ISNUMBER(L446),E446&gt;=Inputs!$C$8,OR(Inputs!$C$9="All",F446=Inputs!$C$9),VALUE(LEFT(C446,4))&gt;=Inputs!$C$10,VALUE(LEFT(C446,4))&lt;=Inputs!$C$11),1,0)</f>
        <v>1</v>
      </c>
      <c r="N446" s="16" t="n">
        <f aca="false">IF(M446=1,L446,"")</f>
        <v>-0.0375586613680164</v>
      </c>
      <c r="O446" s="15" t="n">
        <v>-0.0454195471945812</v>
      </c>
      <c r="P446" s="15" t="n">
        <v>-0.00416930310545902</v>
      </c>
      <c r="Q446" s="18" t="n">
        <f aca="false">IF(AND(M446=1,F446="Cash"),L446,"")</f>
        <v>-0.0375586613680164</v>
      </c>
      <c r="R446" s="18" t="str">
        <f aca="false">IF(AND(M446=1,F446="Mixed"),L446,"")</f>
        <v/>
      </c>
      <c r="S446" s="18" t="str">
        <f aca="false">IF(AND(M446=1,F446="Stock-heavy"),L446,"")</f>
        <v/>
      </c>
    </row>
    <row r="447" customFormat="false" ht="15" hidden="false" customHeight="false" outlineLevel="0" collapsed="false">
      <c r="B447" s="12" t="s">
        <v>549</v>
      </c>
      <c r="C447" s="12" t="s">
        <v>547</v>
      </c>
      <c r="D447" s="14" t="n">
        <v>209</v>
      </c>
      <c r="E447" s="15" t="n">
        <v>0.6365</v>
      </c>
      <c r="F447" s="12" t="s">
        <v>70</v>
      </c>
      <c r="G447" s="15" t="n">
        <v>0</v>
      </c>
      <c r="H447" s="12" t="n">
        <v>3</v>
      </c>
      <c r="I447" s="12" t="n">
        <v>0</v>
      </c>
      <c r="J447" s="12" t="n">
        <v>0</v>
      </c>
      <c r="K447" s="15" t="n">
        <v>-0.088047958145433</v>
      </c>
      <c r="L447" s="16" t="n">
        <f aca="true">IF(OR(Returns!$C447=0,COUNT(OFFSET(Returns!BM447,0,0,1,Inputs!$C$6))&lt;Inputs!$C$6),"n/a",EXP(SUMPRODUCT(LN(1+OFFSET(Returns!D447,0,0,1,Inputs!$C$6))))-IF(Inputs!$C$7=1,EXP(SUMPRODUCT(LN(1+OFFSET(Returns!BM447,0,0,1,Inputs!$C$6)))),EXP(SUMPRODUCT(LN(1+OFFSET(Returns!DV447,0,0,1,Inputs!$C$6))))))</f>
        <v>-0.750333123516227</v>
      </c>
      <c r="M447" s="17" t="n">
        <f aca="false">IF(AND(ISNUMBER(L447),E447&gt;=Inputs!$C$8,OR(Inputs!$C$9="All",F447=Inputs!$C$9),VALUE(LEFT(C447,4))&gt;=Inputs!$C$10,VALUE(LEFT(C447,4))&lt;=Inputs!$C$11),1,0)</f>
        <v>1</v>
      </c>
      <c r="N447" s="16" t="n">
        <f aca="false">IF(M447=1,L447,"")</f>
        <v>-0.750333123516227</v>
      </c>
      <c r="O447" s="15" t="n">
        <v>0.118926282861712</v>
      </c>
      <c r="P447" s="15" t="n">
        <v>-0.107763790688694</v>
      </c>
      <c r="Q447" s="18" t="n">
        <f aca="false">IF(AND(M447=1,F447="Cash"),L447,"")</f>
        <v>-0.750333123516227</v>
      </c>
      <c r="R447" s="18" t="str">
        <f aca="false">IF(AND(M447=1,F447="Mixed"),L447,"")</f>
        <v/>
      </c>
      <c r="S447" s="18" t="str">
        <f aca="false">IF(AND(M447=1,F447="Stock-heavy"),L447,"")</f>
        <v/>
      </c>
    </row>
    <row r="448" customFormat="false" ht="15" hidden="false" customHeight="false" outlineLevel="0" collapsed="false">
      <c r="B448" s="12" t="s">
        <v>550</v>
      </c>
      <c r="C448" s="12" t="s">
        <v>547</v>
      </c>
      <c r="D448" s="14" t="n">
        <v>826</v>
      </c>
      <c r="E448" s="15" t="n">
        <v>1.2847</v>
      </c>
      <c r="F448" s="12" t="s">
        <v>83</v>
      </c>
      <c r="G448" s="15" t="n">
        <v>0.122870505678853</v>
      </c>
      <c r="H448" s="12" t="n">
        <v>2</v>
      </c>
      <c r="I448" s="12" t="n">
        <v>0</v>
      </c>
      <c r="J448" s="12" t="n">
        <v>1</v>
      </c>
      <c r="K448" s="15" t="n">
        <v>0.830489683799365</v>
      </c>
      <c r="L448" s="16" t="n">
        <f aca="true">IF(OR(Returns!$C448=0,COUNT(OFFSET(Returns!BM448,0,0,1,Inputs!$C$6))&lt;Inputs!$C$6),"n/a",EXP(SUMPRODUCT(LN(1+OFFSET(Returns!D448,0,0,1,Inputs!$C$6))))-IF(Inputs!$C$7=1,EXP(SUMPRODUCT(LN(1+OFFSET(Returns!BM448,0,0,1,Inputs!$C$6)))),EXP(SUMPRODUCT(LN(1+OFFSET(Returns!DV448,0,0,1,Inputs!$C$6))))))</f>
        <v>-0.888953084600317</v>
      </c>
      <c r="M448" s="17" t="n">
        <f aca="false">IF(AND(ISNUMBER(L448),E448&gt;=Inputs!$C$8,OR(Inputs!$C$9="All",F448=Inputs!$C$9),VALUE(LEFT(C448,4))&gt;=Inputs!$C$10,VALUE(LEFT(C448,4))&lt;=Inputs!$C$11),1,0)</f>
        <v>1</v>
      </c>
      <c r="N448" s="16" t="n">
        <f aca="false">IF(M448=1,L448,"")</f>
        <v>-0.888953084600317</v>
      </c>
      <c r="O448" s="15" t="n">
        <v>-0.0104554555117185</v>
      </c>
      <c r="P448" s="15" t="n">
        <v>-0.0114051386243719</v>
      </c>
      <c r="Q448" s="18" t="str">
        <f aca="false">IF(AND(M448=1,F448="Cash"),L448,"")</f>
        <v/>
      </c>
      <c r="R448" s="18" t="n">
        <f aca="false">IF(AND(M448=1,F448="Mixed"),L448,"")</f>
        <v>-0.888953084600317</v>
      </c>
      <c r="S448" s="18" t="str">
        <f aca="false">IF(AND(M448=1,F448="Stock-heavy"),L448,"")</f>
        <v/>
      </c>
    </row>
    <row r="449" customFormat="false" ht="15" hidden="false" customHeight="false" outlineLevel="0" collapsed="false">
      <c r="B449" s="12" t="s">
        <v>551</v>
      </c>
      <c r="C449" s="12" t="s">
        <v>547</v>
      </c>
      <c r="D449" s="14" t="n">
        <v>932.8</v>
      </c>
      <c r="E449" s="15" t="n">
        <v>0.1759</v>
      </c>
      <c r="F449" s="12" t="s">
        <v>70</v>
      </c>
      <c r="G449" s="15" t="n">
        <v>0</v>
      </c>
      <c r="H449" s="12" t="n">
        <v>1</v>
      </c>
      <c r="I449" s="12" t="n">
        <v>1</v>
      </c>
      <c r="J449" s="12" t="n">
        <v>0</v>
      </c>
      <c r="K449" s="15" t="n">
        <v>0.347880045641244</v>
      </c>
      <c r="L449" s="16" t="n">
        <f aca="true">IF(OR(Returns!$C449=0,COUNT(OFFSET(Returns!BM449,0,0,1,Inputs!$C$6))&lt;Inputs!$C$6),"n/a",EXP(SUMPRODUCT(LN(1+OFFSET(Returns!D449,0,0,1,Inputs!$C$6))))-IF(Inputs!$C$7=1,EXP(SUMPRODUCT(LN(1+OFFSET(Returns!BM449,0,0,1,Inputs!$C$6)))),EXP(SUMPRODUCT(LN(1+OFFSET(Returns!DV449,0,0,1,Inputs!$C$6))))))</f>
        <v>0.353468098096745</v>
      </c>
      <c r="M449" s="17" t="n">
        <f aca="false">IF(AND(ISNUMBER(L449),E449&gt;=Inputs!$C$8,OR(Inputs!$C$9="All",F449=Inputs!$C$9),VALUE(LEFT(C449,4))&gt;=Inputs!$C$10,VALUE(LEFT(C449,4))&lt;=Inputs!$C$11),1,0)</f>
        <v>1</v>
      </c>
      <c r="N449" s="16" t="n">
        <f aca="false">IF(M449=1,L449,"")</f>
        <v>0.353468098096745</v>
      </c>
      <c r="O449" s="15" t="n">
        <v>0.330079509376631</v>
      </c>
      <c r="P449" s="15" t="n">
        <v>0.379724391195815</v>
      </c>
      <c r="Q449" s="18" t="n">
        <f aca="false">IF(AND(M449=1,F449="Cash"),L449,"")</f>
        <v>0.353468098096745</v>
      </c>
      <c r="R449" s="18" t="str">
        <f aca="false">IF(AND(M449=1,F449="Mixed"),L449,"")</f>
        <v/>
      </c>
      <c r="S449" s="18" t="str">
        <f aca="false">IF(AND(M449=1,F449="Stock-heavy"),L449,"")</f>
        <v/>
      </c>
    </row>
    <row r="450" customFormat="false" ht="15" hidden="false" customHeight="false" outlineLevel="0" collapsed="false">
      <c r="B450" s="12" t="s">
        <v>552</v>
      </c>
      <c r="C450" s="12" t="s">
        <v>553</v>
      </c>
      <c r="D450" s="14" t="n">
        <v>7289</v>
      </c>
      <c r="E450" s="15" t="n">
        <v>0.3591</v>
      </c>
      <c r="F450" s="12" t="s">
        <v>70</v>
      </c>
      <c r="G450" s="15" t="n">
        <v>0</v>
      </c>
      <c r="H450" s="12" t="n">
        <v>4</v>
      </c>
      <c r="I450" s="12" t="n">
        <v>0</v>
      </c>
      <c r="J450" s="12" t="n">
        <v>1</v>
      </c>
      <c r="K450" s="15" t="n">
        <v>-0.527658490920562</v>
      </c>
      <c r="L450" s="16" t="n">
        <f aca="true">IF(OR(Returns!$C450=0,COUNT(OFFSET(Returns!BM450,0,0,1,Inputs!$C$6))&lt;Inputs!$C$6),"n/a",EXP(SUMPRODUCT(LN(1+OFFSET(Returns!D450,0,0,1,Inputs!$C$6))))-IF(Inputs!$C$7=1,EXP(SUMPRODUCT(LN(1+OFFSET(Returns!BM450,0,0,1,Inputs!$C$6)))),EXP(SUMPRODUCT(LN(1+OFFSET(Returns!DV450,0,0,1,Inputs!$C$6))))))</f>
        <v>0.0466035958360276</v>
      </c>
      <c r="M450" s="17" t="n">
        <f aca="false">IF(AND(ISNUMBER(L450),E450&gt;=Inputs!$C$8,OR(Inputs!$C$9="All",F450=Inputs!$C$9),VALUE(LEFT(C450,4))&gt;=Inputs!$C$10,VALUE(LEFT(C450,4))&lt;=Inputs!$C$11),1,0)</f>
        <v>1</v>
      </c>
      <c r="N450" s="16" t="n">
        <f aca="false">IF(M450=1,L450,"")</f>
        <v>0.0466035958360276</v>
      </c>
      <c r="O450" s="15" t="n">
        <v>-0.00268170658910853</v>
      </c>
      <c r="P450" s="15" t="n">
        <v>-0.033725880187343</v>
      </c>
      <c r="Q450" s="18" t="n">
        <f aca="false">IF(AND(M450=1,F450="Cash"),L450,"")</f>
        <v>0.0466035958360276</v>
      </c>
      <c r="R450" s="18" t="str">
        <f aca="false">IF(AND(M450=1,F450="Mixed"),L450,"")</f>
        <v/>
      </c>
      <c r="S450" s="18" t="str">
        <f aca="false">IF(AND(M450=1,F450="Stock-heavy"),L450,"")</f>
        <v/>
      </c>
    </row>
    <row r="451" customFormat="false" ht="15" hidden="false" customHeight="false" outlineLevel="0" collapsed="false">
      <c r="B451" s="12" t="s">
        <v>554</v>
      </c>
      <c r="C451" s="12" t="s">
        <v>553</v>
      </c>
      <c r="D451" s="14" t="n">
        <v>10044.6</v>
      </c>
      <c r="E451" s="15" t="n">
        <v>0.9265</v>
      </c>
      <c r="F451" s="12" t="s">
        <v>85</v>
      </c>
      <c r="G451" s="15" t="n">
        <v>0.76313279345286</v>
      </c>
      <c r="H451" s="12" t="n">
        <v>4</v>
      </c>
      <c r="I451" s="12" t="n">
        <v>0</v>
      </c>
      <c r="J451" s="12" t="n">
        <v>1</v>
      </c>
      <c r="K451" s="15" t="n">
        <v>-0.248435000304814</v>
      </c>
      <c r="L451" s="16" t="n">
        <f aca="true">IF(OR(Returns!$C451=0,COUNT(OFFSET(Returns!BM451,0,0,1,Inputs!$C$6))&lt;Inputs!$C$6),"n/a",EXP(SUMPRODUCT(LN(1+OFFSET(Returns!D451,0,0,1,Inputs!$C$6))))-IF(Inputs!$C$7=1,EXP(SUMPRODUCT(LN(1+OFFSET(Returns!BM451,0,0,1,Inputs!$C$6)))),EXP(SUMPRODUCT(LN(1+OFFSET(Returns!DV451,0,0,1,Inputs!$C$6))))))</f>
        <v>-0.704601949749658</v>
      </c>
      <c r="M451" s="17" t="n">
        <f aca="false">IF(AND(ISNUMBER(L451),E451&gt;=Inputs!$C$8,OR(Inputs!$C$9="All",F451=Inputs!$C$9),VALUE(LEFT(C451,4))&gt;=Inputs!$C$10,VALUE(LEFT(C451,4))&lt;=Inputs!$C$11),1,0)</f>
        <v>1</v>
      </c>
      <c r="N451" s="16" t="n">
        <f aca="false">IF(M451=1,L451,"")</f>
        <v>-0.704601949749658</v>
      </c>
      <c r="O451" s="15" t="n">
        <v>0.0153357872077744</v>
      </c>
      <c r="P451" s="15" t="n">
        <v>-0.0438605991269509</v>
      </c>
      <c r="Q451" s="18" t="str">
        <f aca="false">IF(AND(M451=1,F451="Cash"),L451,"")</f>
        <v/>
      </c>
      <c r="R451" s="18" t="str">
        <f aca="false">IF(AND(M451=1,F451="Mixed"),L451,"")</f>
        <v/>
      </c>
      <c r="S451" s="18" t="n">
        <f aca="false">IF(AND(M451=1,F451="Stock-heavy"),L451,"")</f>
        <v>-0.704601949749658</v>
      </c>
    </row>
    <row r="452" customFormat="false" ht="15" hidden="false" customHeight="false" outlineLevel="0" collapsed="false">
      <c r="B452" s="12" t="s">
        <v>555</v>
      </c>
      <c r="C452" s="12" t="s">
        <v>553</v>
      </c>
      <c r="D452" s="14" t="n">
        <v>1334</v>
      </c>
      <c r="E452" s="15" t="n">
        <v>0.1031</v>
      </c>
      <c r="F452" s="12" t="s">
        <v>70</v>
      </c>
      <c r="G452" s="15" t="n">
        <v>0</v>
      </c>
      <c r="H452" s="12" t="n">
        <v>2</v>
      </c>
      <c r="I452" s="12" t="n">
        <v>1</v>
      </c>
      <c r="J452" s="12" t="n">
        <v>0</v>
      </c>
      <c r="K452" s="15" t="n">
        <v>-0.270195712077384</v>
      </c>
      <c r="L452" s="16" t="n">
        <f aca="true">IF(OR(Returns!$C452=0,COUNT(OFFSET(Returns!BM452,0,0,1,Inputs!$C$6))&lt;Inputs!$C$6),"n/a",EXP(SUMPRODUCT(LN(1+OFFSET(Returns!D452,0,0,1,Inputs!$C$6))))-IF(Inputs!$C$7=1,EXP(SUMPRODUCT(LN(1+OFFSET(Returns!BM452,0,0,1,Inputs!$C$6)))),EXP(SUMPRODUCT(LN(1+OFFSET(Returns!DV452,0,0,1,Inputs!$C$6))))))</f>
        <v>-0.265257520111637</v>
      </c>
      <c r="M452" s="17" t="n">
        <f aca="false">IF(AND(ISNUMBER(L452),E452&gt;=Inputs!$C$8,OR(Inputs!$C$9="All",F452=Inputs!$C$9),VALUE(LEFT(C452,4))&gt;=Inputs!$C$10,VALUE(LEFT(C452,4))&lt;=Inputs!$C$11),1,0)</f>
        <v>1</v>
      </c>
      <c r="N452" s="16" t="n">
        <f aca="false">IF(M452=1,L452,"")</f>
        <v>-0.265257520111637</v>
      </c>
      <c r="O452" s="15" t="n">
        <v>0.080880161160252</v>
      </c>
      <c r="P452" s="15" t="s">
        <v>73</v>
      </c>
      <c r="Q452" s="18" t="n">
        <f aca="false">IF(AND(M452=1,F452="Cash"),L452,"")</f>
        <v>-0.265257520111637</v>
      </c>
      <c r="R452" s="18" t="str">
        <f aca="false">IF(AND(M452=1,F452="Mixed"),L452,"")</f>
        <v/>
      </c>
      <c r="S452" s="18" t="str">
        <f aca="false">IF(AND(M452=1,F452="Stock-heavy"),L452,"")</f>
        <v/>
      </c>
    </row>
    <row r="453" customFormat="false" ht="15" hidden="false" customHeight="false" outlineLevel="0" collapsed="false">
      <c r="B453" s="12" t="s">
        <v>556</v>
      </c>
      <c r="C453" s="12" t="s">
        <v>553</v>
      </c>
      <c r="D453" s="14" t="n">
        <v>934.3</v>
      </c>
      <c r="E453" s="15" t="n">
        <v>0.1373</v>
      </c>
      <c r="F453" s="12" t="s">
        <v>70</v>
      </c>
      <c r="G453" s="15" t="n">
        <v>0</v>
      </c>
      <c r="H453" s="12" t="n">
        <v>3</v>
      </c>
      <c r="I453" s="12" t="n">
        <v>1</v>
      </c>
      <c r="J453" s="12" t="n">
        <v>0</v>
      </c>
      <c r="K453" s="15" t="n">
        <v>-0.188052306207072</v>
      </c>
      <c r="L453" s="16" t="n">
        <f aca="true">IF(OR(Returns!$C453=0,COUNT(OFFSET(Returns!BM453,0,0,1,Inputs!$C$6))&lt;Inputs!$C$6),"n/a",EXP(SUMPRODUCT(LN(1+OFFSET(Returns!D453,0,0,1,Inputs!$C$6))))-IF(Inputs!$C$7=1,EXP(SUMPRODUCT(LN(1+OFFSET(Returns!BM453,0,0,1,Inputs!$C$6)))),EXP(SUMPRODUCT(LN(1+OFFSET(Returns!DV453,0,0,1,Inputs!$C$6))))))</f>
        <v>0.107595397717561</v>
      </c>
      <c r="M453" s="17" t="n">
        <f aca="false">IF(AND(ISNUMBER(L453),E453&gt;=Inputs!$C$8,OR(Inputs!$C$9="All",F453=Inputs!$C$9),VALUE(LEFT(C453,4))&gt;=Inputs!$C$10,VALUE(LEFT(C453,4))&lt;=Inputs!$C$11),1,0)</f>
        <v>1</v>
      </c>
      <c r="N453" s="16" t="n">
        <f aca="false">IF(M453=1,L453,"")</f>
        <v>0.107595397717561</v>
      </c>
      <c r="O453" s="15" t="n">
        <v>0.0177460994099868</v>
      </c>
      <c r="P453" s="15" t="n">
        <v>0.0251271146820471</v>
      </c>
      <c r="Q453" s="18" t="n">
        <f aca="false">IF(AND(M453=1,F453="Cash"),L453,"")</f>
        <v>0.107595397717561</v>
      </c>
      <c r="R453" s="18" t="str">
        <f aca="false">IF(AND(M453=1,F453="Mixed"),L453,"")</f>
        <v/>
      </c>
      <c r="S453" s="18" t="str">
        <f aca="false">IF(AND(M453=1,F453="Stock-heavy"),L453,"")</f>
        <v/>
      </c>
    </row>
    <row r="454" customFormat="false" ht="15" hidden="false" customHeight="false" outlineLevel="0" collapsed="false">
      <c r="B454" s="12" t="s">
        <v>557</v>
      </c>
      <c r="C454" s="12" t="s">
        <v>553</v>
      </c>
      <c r="D454" s="14" t="n">
        <v>202.7</v>
      </c>
      <c r="E454" s="15" t="n">
        <v>0.2905</v>
      </c>
      <c r="F454" s="12" t="s">
        <v>70</v>
      </c>
      <c r="G454" s="15" t="n">
        <v>0</v>
      </c>
      <c r="H454" s="12" t="n">
        <v>3</v>
      </c>
      <c r="I454" s="12" t="n">
        <v>0</v>
      </c>
      <c r="J454" s="12" t="n">
        <v>0</v>
      </c>
      <c r="K454" s="15" t="n">
        <v>-0.22314390833101</v>
      </c>
      <c r="L454" s="16" t="n">
        <f aca="true">IF(OR(Returns!$C454=0,COUNT(OFFSET(Returns!BM454,0,0,1,Inputs!$C$6))&lt;Inputs!$C$6),"n/a",EXP(SUMPRODUCT(LN(1+OFFSET(Returns!D454,0,0,1,Inputs!$C$6))))-IF(Inputs!$C$7=1,EXP(SUMPRODUCT(LN(1+OFFSET(Returns!BM454,0,0,1,Inputs!$C$6)))),EXP(SUMPRODUCT(LN(1+OFFSET(Returns!DV454,0,0,1,Inputs!$C$6))))))</f>
        <v>-0.475239487285301</v>
      </c>
      <c r="M454" s="17" t="n">
        <f aca="false">IF(AND(ISNUMBER(L454),E454&gt;=Inputs!$C$8,OR(Inputs!$C$9="All",F454=Inputs!$C$9),VALUE(LEFT(C454,4))&gt;=Inputs!$C$10,VALUE(LEFT(C454,4))&lt;=Inputs!$C$11),1,0)</f>
        <v>1</v>
      </c>
      <c r="N454" s="16" t="n">
        <f aca="false">IF(M454=1,L454,"")</f>
        <v>-0.475239487285301</v>
      </c>
      <c r="O454" s="15" t="n">
        <v>0.017311559849713</v>
      </c>
      <c r="P454" s="15" t="n">
        <v>0.0201472047778459</v>
      </c>
      <c r="Q454" s="18" t="n">
        <f aca="false">IF(AND(M454=1,F454="Cash"),L454,"")</f>
        <v>-0.475239487285301</v>
      </c>
      <c r="R454" s="18" t="str">
        <f aca="false">IF(AND(M454=1,F454="Mixed"),L454,"")</f>
        <v/>
      </c>
      <c r="S454" s="18" t="str">
        <f aca="false">IF(AND(M454=1,F454="Stock-heavy"),L454,"")</f>
        <v/>
      </c>
    </row>
    <row r="455" customFormat="false" ht="15" hidden="false" customHeight="false" outlineLevel="0" collapsed="false">
      <c r="B455" s="12" t="s">
        <v>558</v>
      </c>
      <c r="C455" s="12" t="s">
        <v>553</v>
      </c>
      <c r="D455" s="14" t="n">
        <v>110.3</v>
      </c>
      <c r="E455" s="15" t="n">
        <v>0.2417</v>
      </c>
      <c r="F455" s="12" t="s">
        <v>70</v>
      </c>
      <c r="G455" s="15" t="n">
        <v>0</v>
      </c>
      <c r="H455" s="12" t="n">
        <v>1</v>
      </c>
      <c r="I455" s="12" t="n">
        <v>0</v>
      </c>
      <c r="J455" s="12" t="n">
        <v>0</v>
      </c>
      <c r="K455" s="15" t="n">
        <v>1.28140226178373</v>
      </c>
      <c r="L455" s="16" t="n">
        <f aca="true">IF(OR(Returns!$C455=0,COUNT(OFFSET(Returns!BM455,0,0,1,Inputs!$C$6))&lt;Inputs!$C$6),"n/a",EXP(SUMPRODUCT(LN(1+OFFSET(Returns!D455,0,0,1,Inputs!$C$6))))-IF(Inputs!$C$7=1,EXP(SUMPRODUCT(LN(1+OFFSET(Returns!BM455,0,0,1,Inputs!$C$6)))),EXP(SUMPRODUCT(LN(1+OFFSET(Returns!DV455,0,0,1,Inputs!$C$6))))))</f>
        <v>0.351743105199544</v>
      </c>
      <c r="M455" s="17" t="n">
        <f aca="false">IF(AND(ISNUMBER(L455),E455&gt;=Inputs!$C$8,OR(Inputs!$C$9="All",F455=Inputs!$C$9),VALUE(LEFT(C455,4))&gt;=Inputs!$C$10,VALUE(LEFT(C455,4))&lt;=Inputs!$C$11),1,0)</f>
        <v>1</v>
      </c>
      <c r="N455" s="16" t="n">
        <f aca="false">IF(M455=1,L455,"")</f>
        <v>0.351743105199544</v>
      </c>
      <c r="O455" s="15" t="n">
        <v>-0.0860735582292223</v>
      </c>
      <c r="P455" s="15" t="n">
        <v>-0.0290168581538448</v>
      </c>
      <c r="Q455" s="18" t="n">
        <f aca="false">IF(AND(M455=1,F455="Cash"),L455,"")</f>
        <v>0.351743105199544</v>
      </c>
      <c r="R455" s="18" t="str">
        <f aca="false">IF(AND(M455=1,F455="Mixed"),L455,"")</f>
        <v/>
      </c>
      <c r="S455" s="18" t="str">
        <f aca="false">IF(AND(M455=1,F455="Stock-heavy"),L455,"")</f>
        <v/>
      </c>
    </row>
    <row r="456" customFormat="false" ht="15" hidden="false" customHeight="false" outlineLevel="0" collapsed="false">
      <c r="B456" s="12" t="s">
        <v>559</v>
      </c>
      <c r="C456" s="12" t="s">
        <v>553</v>
      </c>
      <c r="D456" s="14" t="n">
        <v>1415</v>
      </c>
      <c r="E456" s="15" t="n">
        <v>0.1906</v>
      </c>
      <c r="F456" s="12" t="s">
        <v>70</v>
      </c>
      <c r="G456" s="15" t="n">
        <v>0</v>
      </c>
      <c r="H456" s="12" t="n">
        <v>2</v>
      </c>
      <c r="I456" s="12" t="n">
        <v>0</v>
      </c>
      <c r="J456" s="12" t="n">
        <v>0</v>
      </c>
      <c r="K456" s="15" t="n">
        <v>-0.311019884535091</v>
      </c>
      <c r="L456" s="16" t="n">
        <f aca="true">IF(OR(Returns!$C456=0,COUNT(OFFSET(Returns!BM456,0,0,1,Inputs!$C$6))&lt;Inputs!$C$6),"n/a",EXP(SUMPRODUCT(LN(1+OFFSET(Returns!D456,0,0,1,Inputs!$C$6))))-IF(Inputs!$C$7=1,EXP(SUMPRODUCT(LN(1+OFFSET(Returns!BM456,0,0,1,Inputs!$C$6)))),EXP(SUMPRODUCT(LN(1+OFFSET(Returns!DV456,0,0,1,Inputs!$C$6))))))</f>
        <v>-0.517970740144081</v>
      </c>
      <c r="M456" s="17" t="n">
        <f aca="false">IF(AND(ISNUMBER(L456),E456&gt;=Inputs!$C$8,OR(Inputs!$C$9="All",F456=Inputs!$C$9),VALUE(LEFT(C456,4))&gt;=Inputs!$C$10,VALUE(LEFT(C456,4))&lt;=Inputs!$C$11),1,0)</f>
        <v>1</v>
      </c>
      <c r="N456" s="16" t="n">
        <f aca="false">IF(M456=1,L456,"")</f>
        <v>-0.517970740144081</v>
      </c>
      <c r="O456" s="15" t="n">
        <v>0.152301533499805</v>
      </c>
      <c r="P456" s="15" t="n">
        <v>-0.0115638761725403</v>
      </c>
      <c r="Q456" s="18" t="n">
        <f aca="false">IF(AND(M456=1,F456="Cash"),L456,"")</f>
        <v>-0.517970740144081</v>
      </c>
      <c r="R456" s="18" t="str">
        <f aca="false">IF(AND(M456=1,F456="Mixed"),L456,"")</f>
        <v/>
      </c>
      <c r="S456" s="18" t="str">
        <f aca="false">IF(AND(M456=1,F456="Stock-heavy"),L456,"")</f>
        <v/>
      </c>
    </row>
    <row r="457" customFormat="false" ht="15" hidden="false" customHeight="false" outlineLevel="0" collapsed="false">
      <c r="B457" s="12" t="s">
        <v>560</v>
      </c>
      <c r="C457" s="12" t="s">
        <v>553</v>
      </c>
      <c r="D457" s="14" t="n">
        <v>351.4</v>
      </c>
      <c r="E457" s="15" t="n">
        <v>0.565</v>
      </c>
      <c r="F457" s="12" t="s">
        <v>83</v>
      </c>
      <c r="G457" s="15" t="n">
        <v>0.401848837076925</v>
      </c>
      <c r="H457" s="12" t="n">
        <v>3</v>
      </c>
      <c r="I457" s="12" t="n">
        <v>0</v>
      </c>
      <c r="J457" s="12" t="n">
        <v>1</v>
      </c>
      <c r="K457" s="15" t="n">
        <v>-0.263662167786061</v>
      </c>
      <c r="L457" s="16" t="n">
        <f aca="true">IF(OR(Returns!$C457=0,COUNT(OFFSET(Returns!BM457,0,0,1,Inputs!$C$6))&lt;Inputs!$C$6),"n/a",EXP(SUMPRODUCT(LN(1+OFFSET(Returns!D457,0,0,1,Inputs!$C$6))))-IF(Inputs!$C$7=1,EXP(SUMPRODUCT(LN(1+OFFSET(Returns!BM457,0,0,1,Inputs!$C$6)))),EXP(SUMPRODUCT(LN(1+OFFSET(Returns!DV457,0,0,1,Inputs!$C$6))))))</f>
        <v>-0.725847854535803</v>
      </c>
      <c r="M457" s="17" t="n">
        <f aca="false">IF(AND(ISNUMBER(L457),E457&gt;=Inputs!$C$8,OR(Inputs!$C$9="All",F457=Inputs!$C$9),VALUE(LEFT(C457,4))&gt;=Inputs!$C$10,VALUE(LEFT(C457,4))&lt;=Inputs!$C$11),1,0)</f>
        <v>1</v>
      </c>
      <c r="N457" s="16" t="n">
        <f aca="false">IF(M457=1,L457,"")</f>
        <v>-0.725847854535803</v>
      </c>
      <c r="O457" s="15" t="n">
        <v>0.026156199794625</v>
      </c>
      <c r="P457" s="15" t="n">
        <v>-0.0408983638991553</v>
      </c>
      <c r="Q457" s="18" t="str">
        <f aca="false">IF(AND(M457=1,F457="Cash"),L457,"")</f>
        <v/>
      </c>
      <c r="R457" s="18" t="n">
        <f aca="false">IF(AND(M457=1,F457="Mixed"),L457,"")</f>
        <v>-0.725847854535803</v>
      </c>
      <c r="S457" s="18" t="str">
        <f aca="false">IF(AND(M457=1,F457="Stock-heavy"),L457,"")</f>
        <v/>
      </c>
    </row>
    <row r="458" customFormat="false" ht="15" hidden="false" customHeight="false" outlineLevel="0" collapsed="false">
      <c r="B458" s="12" t="s">
        <v>561</v>
      </c>
      <c r="C458" s="12" t="s">
        <v>562</v>
      </c>
      <c r="D458" s="14" t="n">
        <v>1488.3</v>
      </c>
      <c r="E458" s="15" t="n">
        <v>0.1882</v>
      </c>
      <c r="F458" s="12" t="s">
        <v>70</v>
      </c>
      <c r="G458" s="15" t="n">
        <v>0</v>
      </c>
      <c r="H458" s="12" t="n">
        <v>4</v>
      </c>
      <c r="I458" s="12" t="n">
        <v>1</v>
      </c>
      <c r="J458" s="12" t="n">
        <v>1</v>
      </c>
      <c r="K458" s="15" t="n">
        <v>-0.094699545697299</v>
      </c>
      <c r="L458" s="16" t="n">
        <f aca="true">IF(OR(Returns!$C458=0,COUNT(OFFSET(Returns!BM458,0,0,1,Inputs!$C$6))&lt;Inputs!$C$6),"n/a",EXP(SUMPRODUCT(LN(1+OFFSET(Returns!D458,0,0,1,Inputs!$C$6))))-IF(Inputs!$C$7=1,EXP(SUMPRODUCT(LN(1+OFFSET(Returns!BM458,0,0,1,Inputs!$C$6)))),EXP(SUMPRODUCT(LN(1+OFFSET(Returns!DV458,0,0,1,Inputs!$C$6))))))</f>
        <v>0.630191105103387</v>
      </c>
      <c r="M458" s="17" t="n">
        <f aca="false">IF(AND(ISNUMBER(L458),E458&gt;=Inputs!$C$8,OR(Inputs!$C$9="All",F458=Inputs!$C$9),VALUE(LEFT(C458,4))&gt;=Inputs!$C$10,VALUE(LEFT(C458,4))&lt;=Inputs!$C$11),1,0)</f>
        <v>1</v>
      </c>
      <c r="N458" s="16" t="n">
        <f aca="false">IF(M458=1,L458,"")</f>
        <v>0.630191105103387</v>
      </c>
      <c r="O458" s="15" t="n">
        <v>-0.0100240984819707</v>
      </c>
      <c r="P458" s="15" t="n">
        <v>-0.0172658819949315</v>
      </c>
      <c r="Q458" s="18" t="n">
        <f aca="false">IF(AND(M458=1,F458="Cash"),L458,"")</f>
        <v>0.630191105103387</v>
      </c>
      <c r="R458" s="18" t="str">
        <f aca="false">IF(AND(M458=1,F458="Mixed"),L458,"")</f>
        <v/>
      </c>
      <c r="S458" s="18" t="str">
        <f aca="false">IF(AND(M458=1,F458="Stock-heavy"),L458,"")</f>
        <v/>
      </c>
    </row>
    <row r="459" customFormat="false" ht="15" hidden="false" customHeight="false" outlineLevel="0" collapsed="false">
      <c r="B459" s="12" t="s">
        <v>563</v>
      </c>
      <c r="C459" s="12" t="s">
        <v>562</v>
      </c>
      <c r="D459" s="14" t="n">
        <v>469.2</v>
      </c>
      <c r="E459" s="15" t="n">
        <v>5.1186</v>
      </c>
      <c r="F459" s="12" t="s">
        <v>70</v>
      </c>
      <c r="G459" s="15" t="n">
        <v>0</v>
      </c>
      <c r="H459" s="12" t="n">
        <v>5</v>
      </c>
      <c r="I459" s="12" t="n">
        <v>0</v>
      </c>
      <c r="J459" s="12" t="n">
        <v>0</v>
      </c>
      <c r="K459" s="15" t="n">
        <v>0.0150733559315497</v>
      </c>
      <c r="L459" s="16" t="n">
        <f aca="true">IF(OR(Returns!$C459=0,COUNT(OFFSET(Returns!BM459,0,0,1,Inputs!$C$6))&lt;Inputs!$C$6),"n/a",EXP(SUMPRODUCT(LN(1+OFFSET(Returns!D459,0,0,1,Inputs!$C$6))))-IF(Inputs!$C$7=1,EXP(SUMPRODUCT(LN(1+OFFSET(Returns!BM459,0,0,1,Inputs!$C$6)))),EXP(SUMPRODUCT(LN(1+OFFSET(Returns!DV459,0,0,1,Inputs!$C$6))))))</f>
        <v>-0.780601916706156</v>
      </c>
      <c r="M459" s="17" t="n">
        <f aca="false">IF(AND(ISNUMBER(L459),E459&gt;=Inputs!$C$8,OR(Inputs!$C$9="All",F459=Inputs!$C$9),VALUE(LEFT(C459,4))&gt;=Inputs!$C$10,VALUE(LEFT(C459,4))&lt;=Inputs!$C$11),1,0)</f>
        <v>1</v>
      </c>
      <c r="N459" s="16" t="n">
        <f aca="false">IF(M459=1,L459,"")</f>
        <v>-0.780601916706156</v>
      </c>
      <c r="O459" s="15" t="n">
        <v>-0.0478797330464318</v>
      </c>
      <c r="P459" s="15" t="n">
        <v>0.00325239557425483</v>
      </c>
      <c r="Q459" s="18" t="n">
        <f aca="false">IF(AND(M459=1,F459="Cash"),L459,"")</f>
        <v>-0.780601916706156</v>
      </c>
      <c r="R459" s="18" t="str">
        <f aca="false">IF(AND(M459=1,F459="Mixed"),L459,"")</f>
        <v/>
      </c>
      <c r="S459" s="18" t="str">
        <f aca="false">IF(AND(M459=1,F459="Stock-heavy"),L459,"")</f>
        <v/>
      </c>
    </row>
    <row r="460" customFormat="false" ht="15" hidden="false" customHeight="false" outlineLevel="0" collapsed="false">
      <c r="B460" s="12" t="s">
        <v>564</v>
      </c>
      <c r="C460" s="12" t="s">
        <v>562</v>
      </c>
      <c r="D460" s="14" t="n">
        <v>2240.3</v>
      </c>
      <c r="E460" s="15" t="n">
        <v>0.2146</v>
      </c>
      <c r="F460" s="12" t="s">
        <v>70</v>
      </c>
      <c r="G460" s="15" t="n">
        <v>0</v>
      </c>
      <c r="H460" s="12" t="n">
        <v>2</v>
      </c>
      <c r="I460" s="12" t="n">
        <v>1</v>
      </c>
      <c r="J460" s="12" t="n">
        <v>0</v>
      </c>
      <c r="K460" s="15" t="n">
        <v>-0.00833091496214911</v>
      </c>
      <c r="L460" s="16" t="n">
        <f aca="true">IF(OR(Returns!$C460=0,COUNT(OFFSET(Returns!BM460,0,0,1,Inputs!$C$6))&lt;Inputs!$C$6),"n/a",EXP(SUMPRODUCT(LN(1+OFFSET(Returns!D460,0,0,1,Inputs!$C$6))))-IF(Inputs!$C$7=1,EXP(SUMPRODUCT(LN(1+OFFSET(Returns!BM460,0,0,1,Inputs!$C$6)))),EXP(SUMPRODUCT(LN(1+OFFSET(Returns!DV460,0,0,1,Inputs!$C$6))))))</f>
        <v>-0.60062971461072</v>
      </c>
      <c r="M460" s="17" t="n">
        <f aca="false">IF(AND(ISNUMBER(L460),E460&gt;=Inputs!$C$8,OR(Inputs!$C$9="All",F460=Inputs!$C$9),VALUE(LEFT(C460,4))&gt;=Inputs!$C$10,VALUE(LEFT(C460,4))&lt;=Inputs!$C$11),1,0)</f>
        <v>1</v>
      </c>
      <c r="N460" s="16" t="n">
        <f aca="false">IF(M460=1,L460,"")</f>
        <v>-0.60062971461072</v>
      </c>
      <c r="O460" s="15" t="n">
        <v>0.0138400663084779</v>
      </c>
      <c r="P460" s="15" t="n">
        <v>-0.0154709854324068</v>
      </c>
      <c r="Q460" s="18" t="n">
        <f aca="false">IF(AND(M460=1,F460="Cash"),L460,"")</f>
        <v>-0.60062971461072</v>
      </c>
      <c r="R460" s="18" t="str">
        <f aca="false">IF(AND(M460=1,F460="Mixed"),L460,"")</f>
        <v/>
      </c>
      <c r="S460" s="18" t="str">
        <f aca="false">IF(AND(M460=1,F460="Stock-heavy"),L460,"")</f>
        <v/>
      </c>
    </row>
    <row r="461" customFormat="false" ht="15" hidden="false" customHeight="false" outlineLevel="0" collapsed="false">
      <c r="B461" s="12" t="s">
        <v>565</v>
      </c>
      <c r="C461" s="12" t="s">
        <v>562</v>
      </c>
      <c r="D461" s="14" t="n">
        <v>181</v>
      </c>
      <c r="E461" s="15" t="n">
        <v>0.2489</v>
      </c>
      <c r="F461" s="12" t="s">
        <v>70</v>
      </c>
      <c r="G461" s="15" t="n">
        <v>0</v>
      </c>
      <c r="H461" s="12" t="n">
        <v>1</v>
      </c>
      <c r="I461" s="12" t="n">
        <v>0</v>
      </c>
      <c r="J461" s="12" t="n">
        <v>0</v>
      </c>
      <c r="K461" s="15" t="n">
        <v>1.41373473320491</v>
      </c>
      <c r="L461" s="16" t="n">
        <f aca="true">IF(OR(Returns!$C461=0,COUNT(OFFSET(Returns!BM461,0,0,1,Inputs!$C$6))&lt;Inputs!$C$6),"n/a",EXP(SUMPRODUCT(LN(1+OFFSET(Returns!D461,0,0,1,Inputs!$C$6))))-IF(Inputs!$C$7=1,EXP(SUMPRODUCT(LN(1+OFFSET(Returns!BM461,0,0,1,Inputs!$C$6)))),EXP(SUMPRODUCT(LN(1+OFFSET(Returns!DV461,0,0,1,Inputs!$C$6))))))</f>
        <v>-0.549985412422369</v>
      </c>
      <c r="M461" s="17" t="n">
        <f aca="false">IF(AND(ISNUMBER(L461),E461&gt;=Inputs!$C$8,OR(Inputs!$C$9="All",F461=Inputs!$C$9),VALUE(LEFT(C461,4))&gt;=Inputs!$C$10,VALUE(LEFT(C461,4))&lt;=Inputs!$C$11),1,0)</f>
        <v>1</v>
      </c>
      <c r="N461" s="16" t="n">
        <f aca="false">IF(M461=1,L461,"")</f>
        <v>-0.549985412422369</v>
      </c>
      <c r="O461" s="15" t="n">
        <v>0.0524036897877232</v>
      </c>
      <c r="P461" s="15" t="n">
        <v>0.0463756821090274</v>
      </c>
      <c r="Q461" s="18" t="n">
        <f aca="false">IF(AND(M461=1,F461="Cash"),L461,"")</f>
        <v>-0.549985412422369</v>
      </c>
      <c r="R461" s="18" t="str">
        <f aca="false">IF(AND(M461=1,F461="Mixed"),L461,"")</f>
        <v/>
      </c>
      <c r="S461" s="18" t="str">
        <f aca="false">IF(AND(M461=1,F461="Stock-heavy"),L461,"")</f>
        <v/>
      </c>
    </row>
    <row r="462" customFormat="false" ht="15" hidden="false" customHeight="false" outlineLevel="0" collapsed="false">
      <c r="B462" s="12" t="s">
        <v>566</v>
      </c>
      <c r="C462" s="12" t="s">
        <v>567</v>
      </c>
      <c r="D462" s="14" t="n">
        <v>648</v>
      </c>
      <c r="E462" s="15" t="n">
        <v>0.1218</v>
      </c>
      <c r="F462" s="12" t="s">
        <v>70</v>
      </c>
      <c r="G462" s="15" t="n">
        <v>0</v>
      </c>
      <c r="H462" s="12" t="n">
        <v>1</v>
      </c>
      <c r="I462" s="12" t="n">
        <v>0</v>
      </c>
      <c r="J462" s="12" t="n">
        <v>0</v>
      </c>
      <c r="K462" s="15" t="n">
        <v>-0.0346285943583271</v>
      </c>
      <c r="L462" s="16" t="n">
        <f aca="true">IF(OR(Returns!$C462=0,COUNT(OFFSET(Returns!BM462,0,0,1,Inputs!$C$6))&lt;Inputs!$C$6),"n/a",EXP(SUMPRODUCT(LN(1+OFFSET(Returns!D462,0,0,1,Inputs!$C$6))))-IF(Inputs!$C$7=1,EXP(SUMPRODUCT(LN(1+OFFSET(Returns!BM462,0,0,1,Inputs!$C$6)))),EXP(SUMPRODUCT(LN(1+OFFSET(Returns!DV462,0,0,1,Inputs!$C$6))))))</f>
        <v>-1.05953347122093</v>
      </c>
      <c r="M462" s="17" t="n">
        <f aca="false">IF(AND(ISNUMBER(L462),E462&gt;=Inputs!$C$8,OR(Inputs!$C$9="All",F462=Inputs!$C$9),VALUE(LEFT(C462,4))&gt;=Inputs!$C$10,VALUE(LEFT(C462,4))&lt;=Inputs!$C$11),1,0)</f>
        <v>1</v>
      </c>
      <c r="N462" s="16" t="n">
        <f aca="false">IF(M462=1,L462,"")</f>
        <v>-1.05953347122093</v>
      </c>
      <c r="O462" s="15" t="n">
        <v>0.031060757480284</v>
      </c>
      <c r="P462" s="15" t="n">
        <v>-0.00866572552817941</v>
      </c>
      <c r="Q462" s="18" t="n">
        <f aca="false">IF(AND(M462=1,F462="Cash"),L462,"")</f>
        <v>-1.05953347122093</v>
      </c>
      <c r="R462" s="18" t="str">
        <f aca="false">IF(AND(M462=1,F462="Mixed"),L462,"")</f>
        <v/>
      </c>
      <c r="S462" s="18" t="str">
        <f aca="false">IF(AND(M462=1,F462="Stock-heavy"),L462,"")</f>
        <v/>
      </c>
    </row>
    <row r="463" customFormat="false" ht="15" hidden="false" customHeight="false" outlineLevel="0" collapsed="false">
      <c r="B463" s="12" t="s">
        <v>568</v>
      </c>
      <c r="C463" s="12" t="s">
        <v>567</v>
      </c>
      <c r="D463" s="14" t="n">
        <v>803.1</v>
      </c>
      <c r="E463" s="15" t="n">
        <v>0.3036</v>
      </c>
      <c r="F463" s="12" t="s">
        <v>70</v>
      </c>
      <c r="G463" s="15" t="n">
        <v>0</v>
      </c>
      <c r="H463" s="12" t="n">
        <v>2</v>
      </c>
      <c r="I463" s="12" t="n">
        <v>0</v>
      </c>
      <c r="J463" s="12" t="n">
        <v>0</v>
      </c>
      <c r="K463" s="15" t="n">
        <v>-0.0607672914035891</v>
      </c>
      <c r="L463" s="16" t="n">
        <f aca="true">IF(OR(Returns!$C463=0,COUNT(OFFSET(Returns!BM463,0,0,1,Inputs!$C$6))&lt;Inputs!$C$6),"n/a",EXP(SUMPRODUCT(LN(1+OFFSET(Returns!D463,0,0,1,Inputs!$C$6))))-IF(Inputs!$C$7=1,EXP(SUMPRODUCT(LN(1+OFFSET(Returns!BM463,0,0,1,Inputs!$C$6)))),EXP(SUMPRODUCT(LN(1+OFFSET(Returns!DV463,0,0,1,Inputs!$C$6))))))</f>
        <v>-0.374106177574155</v>
      </c>
      <c r="M463" s="17" t="n">
        <f aca="false">IF(AND(ISNUMBER(L463),E463&gt;=Inputs!$C$8,OR(Inputs!$C$9="All",F463=Inputs!$C$9),VALUE(LEFT(C463,4))&gt;=Inputs!$C$10,VALUE(LEFT(C463,4))&lt;=Inputs!$C$11),1,0)</f>
        <v>1</v>
      </c>
      <c r="N463" s="16" t="n">
        <f aca="false">IF(M463=1,L463,"")</f>
        <v>-0.374106177574155</v>
      </c>
      <c r="O463" s="15" t="n">
        <v>0.0712130600573579</v>
      </c>
      <c r="P463" s="15" t="n">
        <v>0.0454018878284198</v>
      </c>
      <c r="Q463" s="18" t="n">
        <f aca="false">IF(AND(M463=1,F463="Cash"),L463,"")</f>
        <v>-0.374106177574155</v>
      </c>
      <c r="R463" s="18" t="str">
        <f aca="false">IF(AND(M463=1,F463="Mixed"),L463,"")</f>
        <v/>
      </c>
      <c r="S463" s="18" t="str">
        <f aca="false">IF(AND(M463=1,F463="Stock-heavy"),L463,"")</f>
        <v/>
      </c>
    </row>
    <row r="464" customFormat="false" ht="15" hidden="false" customHeight="false" outlineLevel="0" collapsed="false">
      <c r="B464" s="12" t="s">
        <v>569</v>
      </c>
      <c r="C464" s="12" t="s">
        <v>567</v>
      </c>
      <c r="D464" s="14" t="n">
        <v>247</v>
      </c>
      <c r="E464" s="15" t="n">
        <v>0.1182</v>
      </c>
      <c r="F464" s="12" t="s">
        <v>85</v>
      </c>
      <c r="G464" s="15" t="n">
        <v>0.76846698428247</v>
      </c>
      <c r="H464" s="12" t="n">
        <v>1</v>
      </c>
      <c r="I464" s="12" t="n">
        <v>0</v>
      </c>
      <c r="J464" s="12" t="n">
        <v>0</v>
      </c>
      <c r="K464" s="15" t="n">
        <v>0.395930972488615</v>
      </c>
      <c r="L464" s="16" t="n">
        <f aca="true">IF(OR(Returns!$C464=0,COUNT(OFFSET(Returns!BM464,0,0,1,Inputs!$C$6))&lt;Inputs!$C$6),"n/a",EXP(SUMPRODUCT(LN(1+OFFSET(Returns!D464,0,0,1,Inputs!$C$6))))-IF(Inputs!$C$7=1,EXP(SUMPRODUCT(LN(1+OFFSET(Returns!BM464,0,0,1,Inputs!$C$6)))),EXP(SUMPRODUCT(LN(1+OFFSET(Returns!DV464,0,0,1,Inputs!$C$6))))))</f>
        <v>-1.33211769626264</v>
      </c>
      <c r="M464" s="17" t="n">
        <f aca="false">IF(AND(ISNUMBER(L464),E464&gt;=Inputs!$C$8,OR(Inputs!$C$9="All",F464=Inputs!$C$9),VALUE(LEFT(C464,4))&gt;=Inputs!$C$10,VALUE(LEFT(C464,4))&lt;=Inputs!$C$11),1,0)</f>
        <v>1</v>
      </c>
      <c r="N464" s="16" t="n">
        <f aca="false">IF(M464=1,L464,"")</f>
        <v>-1.33211769626264</v>
      </c>
      <c r="O464" s="15" t="n">
        <v>0.128559021850101</v>
      </c>
      <c r="P464" s="15" t="n">
        <v>-0.0262085915466712</v>
      </c>
      <c r="Q464" s="18" t="str">
        <f aca="false">IF(AND(M464=1,F464="Cash"),L464,"")</f>
        <v/>
      </c>
      <c r="R464" s="18" t="str">
        <f aca="false">IF(AND(M464=1,F464="Mixed"),L464,"")</f>
        <v/>
      </c>
      <c r="S464" s="18" t="n">
        <f aca="false">IF(AND(M464=1,F464="Stock-heavy"),L464,"")</f>
        <v>-1.33211769626264</v>
      </c>
    </row>
    <row r="465" customFormat="false" ht="15" hidden="false" customHeight="false" outlineLevel="0" collapsed="false">
      <c r="B465" s="12" t="s">
        <v>570</v>
      </c>
      <c r="C465" s="12" t="s">
        <v>567</v>
      </c>
      <c r="D465" s="14" t="n">
        <v>674.6</v>
      </c>
      <c r="E465" s="15" t="n">
        <v>0.4666</v>
      </c>
      <c r="F465" s="12" t="s">
        <v>83</v>
      </c>
      <c r="G465" s="15" t="n">
        <v>0.437171835762972</v>
      </c>
      <c r="H465" s="12" t="n">
        <v>5</v>
      </c>
      <c r="I465" s="12" t="n">
        <v>0</v>
      </c>
      <c r="J465" s="12" t="n">
        <v>1</v>
      </c>
      <c r="K465" s="15" t="n">
        <v>-0.342279565017301</v>
      </c>
      <c r="L465" s="16" t="n">
        <f aca="true">IF(OR(Returns!$C465=0,COUNT(OFFSET(Returns!BM465,0,0,1,Inputs!$C$6))&lt;Inputs!$C$6),"n/a",EXP(SUMPRODUCT(LN(1+OFFSET(Returns!D465,0,0,1,Inputs!$C$6))))-IF(Inputs!$C$7=1,EXP(SUMPRODUCT(LN(1+OFFSET(Returns!BM465,0,0,1,Inputs!$C$6)))),EXP(SUMPRODUCT(LN(1+OFFSET(Returns!DV465,0,0,1,Inputs!$C$6))))))</f>
        <v>-1.02409132727131</v>
      </c>
      <c r="M465" s="17" t="n">
        <f aca="false">IF(AND(ISNUMBER(L465),E465&gt;=Inputs!$C$8,OR(Inputs!$C$9="All",F465=Inputs!$C$9),VALUE(LEFT(C465,4))&gt;=Inputs!$C$10,VALUE(LEFT(C465,4))&lt;=Inputs!$C$11),1,0)</f>
        <v>1</v>
      </c>
      <c r="N465" s="16" t="n">
        <f aca="false">IF(M465=1,L465,"")</f>
        <v>-1.02409132727131</v>
      </c>
      <c r="O465" s="15" t="n">
        <v>-0.0942853031382459</v>
      </c>
      <c r="P465" s="15" t="n">
        <v>-0.218671676793011</v>
      </c>
      <c r="Q465" s="18" t="str">
        <f aca="false">IF(AND(M465=1,F465="Cash"),L465,"")</f>
        <v/>
      </c>
      <c r="R465" s="18" t="n">
        <f aca="false">IF(AND(M465=1,F465="Mixed"),L465,"")</f>
        <v>-1.02409132727131</v>
      </c>
      <c r="S465" s="18" t="str">
        <f aca="false">IF(AND(M465=1,F465="Stock-heavy"),L465,"")</f>
        <v/>
      </c>
    </row>
    <row r="466" customFormat="false" ht="15" hidden="false" customHeight="false" outlineLevel="0" collapsed="false">
      <c r="B466" s="12" t="s">
        <v>571</v>
      </c>
      <c r="C466" s="12" t="s">
        <v>567</v>
      </c>
      <c r="D466" s="14" t="n">
        <v>1905.3</v>
      </c>
      <c r="E466" s="15" t="n">
        <v>0.2115</v>
      </c>
      <c r="F466" s="12" t="s">
        <v>83</v>
      </c>
      <c r="G466" s="15" t="n">
        <v>0.482863591035532</v>
      </c>
      <c r="H466" s="12" t="n">
        <v>5</v>
      </c>
      <c r="I466" s="12" t="n">
        <v>0</v>
      </c>
      <c r="J466" s="12" t="n">
        <v>0</v>
      </c>
      <c r="K466" s="15" t="n">
        <v>-0.276638815746726</v>
      </c>
      <c r="L466" s="16" t="n">
        <f aca="true">IF(OR(Returns!$C466=0,COUNT(OFFSET(Returns!BM466,0,0,1,Inputs!$C$6))&lt;Inputs!$C$6),"n/a",EXP(SUMPRODUCT(LN(1+OFFSET(Returns!D466,0,0,1,Inputs!$C$6))))-IF(Inputs!$C$7=1,EXP(SUMPRODUCT(LN(1+OFFSET(Returns!BM466,0,0,1,Inputs!$C$6)))),EXP(SUMPRODUCT(LN(1+OFFSET(Returns!DV466,0,0,1,Inputs!$C$6))))))</f>
        <v>0.0702703984991326</v>
      </c>
      <c r="M466" s="17" t="n">
        <f aca="false">IF(AND(ISNUMBER(L466),E466&gt;=Inputs!$C$8,OR(Inputs!$C$9="All",F466=Inputs!$C$9),VALUE(LEFT(C466,4))&gt;=Inputs!$C$10,VALUE(LEFT(C466,4))&lt;=Inputs!$C$11),1,0)</f>
        <v>1</v>
      </c>
      <c r="N466" s="16" t="n">
        <f aca="false">IF(M466=1,L466,"")</f>
        <v>0.0702703984991326</v>
      </c>
      <c r="O466" s="15" t="n">
        <v>0.294224801252341</v>
      </c>
      <c r="P466" s="15" t="n">
        <v>0.342173778645775</v>
      </c>
      <c r="Q466" s="18" t="str">
        <f aca="false">IF(AND(M466=1,F466="Cash"),L466,"")</f>
        <v/>
      </c>
      <c r="R466" s="18" t="n">
        <f aca="false">IF(AND(M466=1,F466="Mixed"),L466,"")</f>
        <v>0.0702703984991326</v>
      </c>
      <c r="S466" s="18" t="str">
        <f aca="false">IF(AND(M466=1,F466="Stock-heavy"),L466,"")</f>
        <v/>
      </c>
    </row>
    <row r="467" customFormat="false" ht="15" hidden="false" customHeight="false" outlineLevel="0" collapsed="false">
      <c r="B467" s="12" t="s">
        <v>572</v>
      </c>
      <c r="C467" s="12" t="s">
        <v>567</v>
      </c>
      <c r="D467" s="14" t="n">
        <v>348.1</v>
      </c>
      <c r="E467" s="15" t="n">
        <v>3.9002</v>
      </c>
      <c r="F467" s="12" t="s">
        <v>70</v>
      </c>
      <c r="G467" s="15" t="n">
        <v>0</v>
      </c>
      <c r="H467" s="12" t="n">
        <v>1</v>
      </c>
      <c r="I467" s="12" t="n">
        <v>0</v>
      </c>
      <c r="J467" s="12" t="n">
        <v>0</v>
      </c>
      <c r="K467" s="15" t="n">
        <v>0.0573896136090857</v>
      </c>
      <c r="L467" s="16" t="n">
        <f aca="true">IF(OR(Returns!$C467=0,COUNT(OFFSET(Returns!BM467,0,0,1,Inputs!$C$6))&lt;Inputs!$C$6),"n/a",EXP(SUMPRODUCT(LN(1+OFFSET(Returns!D467,0,0,1,Inputs!$C$6))))-IF(Inputs!$C$7=1,EXP(SUMPRODUCT(LN(1+OFFSET(Returns!BM467,0,0,1,Inputs!$C$6)))),EXP(SUMPRODUCT(LN(1+OFFSET(Returns!DV467,0,0,1,Inputs!$C$6))))))</f>
        <v>0.18709682876609</v>
      </c>
      <c r="M467" s="17" t="n">
        <f aca="false">IF(AND(ISNUMBER(L467),E467&gt;=Inputs!$C$8,OR(Inputs!$C$9="All",F467=Inputs!$C$9),VALUE(LEFT(C467,4))&gt;=Inputs!$C$10,VALUE(LEFT(C467,4))&lt;=Inputs!$C$11),1,0)</f>
        <v>1</v>
      </c>
      <c r="N467" s="16" t="n">
        <f aca="false">IF(M467=1,L467,"")</f>
        <v>0.18709682876609</v>
      </c>
      <c r="O467" s="15" t="n">
        <v>0.00341917849054222</v>
      </c>
      <c r="P467" s="15" t="n">
        <v>0.130504964276453</v>
      </c>
      <c r="Q467" s="18" t="n">
        <f aca="false">IF(AND(M467=1,F467="Cash"),L467,"")</f>
        <v>0.18709682876609</v>
      </c>
      <c r="R467" s="18" t="str">
        <f aca="false">IF(AND(M467=1,F467="Mixed"),L467,"")</f>
        <v/>
      </c>
      <c r="S467" s="18" t="str">
        <f aca="false">IF(AND(M467=1,F467="Stock-heavy"),L467,"")</f>
        <v/>
      </c>
    </row>
    <row r="468" customFormat="false" ht="15" hidden="false" customHeight="false" outlineLevel="0" collapsed="false">
      <c r="B468" s="12" t="s">
        <v>573</v>
      </c>
      <c r="C468" s="12" t="s">
        <v>574</v>
      </c>
      <c r="D468" s="14" t="n">
        <v>1118</v>
      </c>
      <c r="E468" s="15" t="n">
        <v>0.15</v>
      </c>
      <c r="F468" s="12" t="s">
        <v>70</v>
      </c>
      <c r="G468" s="15" t="n">
        <v>0</v>
      </c>
      <c r="H468" s="12" t="n">
        <v>1</v>
      </c>
      <c r="I468" s="12" t="n">
        <v>1</v>
      </c>
      <c r="J468" s="12" t="n">
        <v>0</v>
      </c>
      <c r="K468" s="15" t="n">
        <v>-0.177210842695085</v>
      </c>
      <c r="L468" s="16" t="n">
        <f aca="true">IF(OR(Returns!$C468=0,COUNT(OFFSET(Returns!BM468,0,0,1,Inputs!$C$6))&lt;Inputs!$C$6),"n/a",EXP(SUMPRODUCT(LN(1+OFFSET(Returns!D468,0,0,1,Inputs!$C$6))))-IF(Inputs!$C$7=1,EXP(SUMPRODUCT(LN(1+OFFSET(Returns!BM468,0,0,1,Inputs!$C$6)))),EXP(SUMPRODUCT(LN(1+OFFSET(Returns!DV468,0,0,1,Inputs!$C$6))))))</f>
        <v>-0.533256242628383</v>
      </c>
      <c r="M468" s="17" t="n">
        <f aca="false">IF(AND(ISNUMBER(L468),E468&gt;=Inputs!$C$8,OR(Inputs!$C$9="All",F468=Inputs!$C$9),VALUE(LEFT(C468,4))&gt;=Inputs!$C$10,VALUE(LEFT(C468,4))&lt;=Inputs!$C$11),1,0)</f>
        <v>1</v>
      </c>
      <c r="N468" s="16" t="n">
        <f aca="false">IF(M468=1,L468,"")</f>
        <v>-0.533256242628383</v>
      </c>
      <c r="O468" s="15" t="n">
        <v>0.112967097482542</v>
      </c>
      <c r="P468" s="15" t="n">
        <v>0.0836571340707358</v>
      </c>
      <c r="Q468" s="18" t="n">
        <f aca="false">IF(AND(M468=1,F468="Cash"),L468,"")</f>
        <v>-0.533256242628383</v>
      </c>
      <c r="R468" s="18" t="str">
        <f aca="false">IF(AND(M468=1,F468="Mixed"),L468,"")</f>
        <v/>
      </c>
      <c r="S468" s="18" t="str">
        <f aca="false">IF(AND(M468=1,F468="Stock-heavy"),L468,"")</f>
        <v/>
      </c>
    </row>
    <row r="469" customFormat="false" ht="15" hidden="false" customHeight="false" outlineLevel="0" collapsed="false">
      <c r="B469" s="12" t="s">
        <v>575</v>
      </c>
      <c r="C469" s="12" t="s">
        <v>574</v>
      </c>
      <c r="D469" s="14" t="n">
        <v>775.7</v>
      </c>
      <c r="E469" s="15" t="n">
        <v>0.2719</v>
      </c>
      <c r="F469" s="12" t="s">
        <v>70</v>
      </c>
      <c r="G469" s="15" t="n">
        <v>0</v>
      </c>
      <c r="H469" s="12" t="n">
        <v>2</v>
      </c>
      <c r="I469" s="12" t="n">
        <v>1</v>
      </c>
      <c r="J469" s="12" t="n">
        <v>0</v>
      </c>
      <c r="K469" s="15" t="n">
        <v>0.0534409442723758</v>
      </c>
      <c r="L469" s="16" t="n">
        <f aca="true">IF(OR(Returns!$C469=0,COUNT(OFFSET(Returns!BM469,0,0,1,Inputs!$C$6))&lt;Inputs!$C$6),"n/a",EXP(SUMPRODUCT(LN(1+OFFSET(Returns!D469,0,0,1,Inputs!$C$6))))-IF(Inputs!$C$7=1,EXP(SUMPRODUCT(LN(1+OFFSET(Returns!BM469,0,0,1,Inputs!$C$6)))),EXP(SUMPRODUCT(LN(1+OFFSET(Returns!DV469,0,0,1,Inputs!$C$6))))))</f>
        <v>-0.521793176161302</v>
      </c>
      <c r="M469" s="17" t="n">
        <f aca="false">IF(AND(ISNUMBER(L469),E469&gt;=Inputs!$C$8,OR(Inputs!$C$9="All",F469=Inputs!$C$9),VALUE(LEFT(C469,4))&gt;=Inputs!$C$10,VALUE(LEFT(C469,4))&lt;=Inputs!$C$11),1,0)</f>
        <v>1</v>
      </c>
      <c r="N469" s="16" t="n">
        <f aca="false">IF(M469=1,L469,"")</f>
        <v>-0.521793176161302</v>
      </c>
      <c r="O469" s="15" t="n">
        <v>0.0693910985934262</v>
      </c>
      <c r="P469" s="15" t="n">
        <v>0.0244505791548248</v>
      </c>
      <c r="Q469" s="18" t="n">
        <f aca="false">IF(AND(M469=1,F469="Cash"),L469,"")</f>
        <v>-0.521793176161302</v>
      </c>
      <c r="R469" s="18" t="str">
        <f aca="false">IF(AND(M469=1,F469="Mixed"),L469,"")</f>
        <v/>
      </c>
      <c r="S469" s="18" t="str">
        <f aca="false">IF(AND(M469=1,F469="Stock-heavy"),L469,"")</f>
        <v/>
      </c>
    </row>
    <row r="470" customFormat="false" ht="15" hidden="false" customHeight="false" outlineLevel="0" collapsed="false">
      <c r="B470" s="12" t="s">
        <v>146</v>
      </c>
      <c r="C470" s="12" t="s">
        <v>574</v>
      </c>
      <c r="D470" s="14" t="n">
        <v>1763.5</v>
      </c>
      <c r="E470" s="15" t="n">
        <v>0.1588</v>
      </c>
      <c r="F470" s="12" t="s">
        <v>70</v>
      </c>
      <c r="G470" s="15" t="n">
        <v>0</v>
      </c>
      <c r="H470" s="12" t="n">
        <v>1</v>
      </c>
      <c r="I470" s="12" t="n">
        <v>1</v>
      </c>
      <c r="J470" s="12" t="n">
        <v>0</v>
      </c>
      <c r="K470" s="15" t="n">
        <v>0.170762027645673</v>
      </c>
      <c r="L470" s="16" t="n">
        <f aca="true">IF(OR(Returns!$C470=0,COUNT(OFFSET(Returns!BM470,0,0,1,Inputs!$C$6))&lt;Inputs!$C$6),"n/a",EXP(SUMPRODUCT(LN(1+OFFSET(Returns!D470,0,0,1,Inputs!$C$6))))-IF(Inputs!$C$7=1,EXP(SUMPRODUCT(LN(1+OFFSET(Returns!BM470,0,0,1,Inputs!$C$6)))),EXP(SUMPRODUCT(LN(1+OFFSET(Returns!DV470,0,0,1,Inputs!$C$6))))))</f>
        <v>-0.0456064596692818</v>
      </c>
      <c r="M470" s="17" t="n">
        <f aca="false">IF(AND(ISNUMBER(L470),E470&gt;=Inputs!$C$8,OR(Inputs!$C$9="All",F470=Inputs!$C$9),VALUE(LEFT(C470,4))&gt;=Inputs!$C$10,VALUE(LEFT(C470,4))&lt;=Inputs!$C$11),1,0)</f>
        <v>1</v>
      </c>
      <c r="N470" s="16" t="n">
        <f aca="false">IF(M470=1,L470,"")</f>
        <v>-0.0456064596692818</v>
      </c>
      <c r="O470" s="15" t="n">
        <v>0.0461292211703344</v>
      </c>
      <c r="P470" s="15" t="n">
        <v>0.108285303136801</v>
      </c>
      <c r="Q470" s="18" t="n">
        <f aca="false">IF(AND(M470=1,F470="Cash"),L470,"")</f>
        <v>-0.0456064596692818</v>
      </c>
      <c r="R470" s="18" t="str">
        <f aca="false">IF(AND(M470=1,F470="Mixed"),L470,"")</f>
        <v/>
      </c>
      <c r="S470" s="18" t="str">
        <f aca="false">IF(AND(M470=1,F470="Stock-heavy"),L470,"")</f>
        <v/>
      </c>
    </row>
    <row r="471" customFormat="false" ht="15" hidden="false" customHeight="false" outlineLevel="0" collapsed="false">
      <c r="B471" s="12" t="s">
        <v>576</v>
      </c>
      <c r="C471" s="12" t="s">
        <v>574</v>
      </c>
      <c r="D471" s="14" t="n">
        <v>357.5</v>
      </c>
      <c r="E471" s="15" t="n">
        <v>0.1549</v>
      </c>
      <c r="F471" s="12" t="s">
        <v>70</v>
      </c>
      <c r="G471" s="15" t="n">
        <v>0</v>
      </c>
      <c r="H471" s="12" t="n">
        <v>5</v>
      </c>
      <c r="I471" s="12" t="n">
        <v>0</v>
      </c>
      <c r="J471" s="12" t="n">
        <v>0</v>
      </c>
      <c r="K471" s="15" t="n">
        <v>-0.256584912189993</v>
      </c>
      <c r="L471" s="16" t="n">
        <f aca="true">IF(OR(Returns!$C471=0,COUNT(OFFSET(Returns!BM471,0,0,1,Inputs!$C$6))&lt;Inputs!$C$6),"n/a",EXP(SUMPRODUCT(LN(1+OFFSET(Returns!D471,0,0,1,Inputs!$C$6))))-IF(Inputs!$C$7=1,EXP(SUMPRODUCT(LN(1+OFFSET(Returns!BM471,0,0,1,Inputs!$C$6)))),EXP(SUMPRODUCT(LN(1+OFFSET(Returns!DV471,0,0,1,Inputs!$C$6))))))</f>
        <v>-0.516629569173561</v>
      </c>
      <c r="M471" s="17" t="n">
        <f aca="false">IF(AND(ISNUMBER(L471),E471&gt;=Inputs!$C$8,OR(Inputs!$C$9="All",F471=Inputs!$C$9),VALUE(LEFT(C471,4))&gt;=Inputs!$C$10,VALUE(LEFT(C471,4))&lt;=Inputs!$C$11),1,0)</f>
        <v>1</v>
      </c>
      <c r="N471" s="16" t="n">
        <f aca="false">IF(M471=1,L471,"")</f>
        <v>-0.516629569173561</v>
      </c>
      <c r="O471" s="15" t="n">
        <v>0.0249530585439649</v>
      </c>
      <c r="P471" s="15" t="n">
        <v>0.0733218315495406</v>
      </c>
      <c r="Q471" s="18" t="n">
        <f aca="false">IF(AND(M471=1,F471="Cash"),L471,"")</f>
        <v>-0.516629569173561</v>
      </c>
      <c r="R471" s="18" t="str">
        <f aca="false">IF(AND(M471=1,F471="Mixed"),L471,"")</f>
        <v/>
      </c>
      <c r="S471" s="18" t="str">
        <f aca="false">IF(AND(M471=1,F471="Stock-heavy"),L471,"")</f>
        <v/>
      </c>
    </row>
    <row r="472" customFormat="false" ht="15" hidden="false" customHeight="false" outlineLevel="0" collapsed="false">
      <c r="B472" s="12" t="s">
        <v>577</v>
      </c>
      <c r="C472" s="12" t="s">
        <v>574</v>
      </c>
      <c r="D472" s="14" t="n">
        <v>235.9</v>
      </c>
      <c r="E472" s="15" t="n">
        <v>0.1129</v>
      </c>
      <c r="F472" s="12" t="s">
        <v>70</v>
      </c>
      <c r="G472" s="15" t="n">
        <v>0.0172948043525258</v>
      </c>
      <c r="H472" s="12" t="n">
        <v>2</v>
      </c>
      <c r="I472" s="12" t="n">
        <v>0</v>
      </c>
      <c r="J472" s="12" t="n">
        <v>0</v>
      </c>
      <c r="K472" s="15" t="n">
        <v>0.110139498422792</v>
      </c>
      <c r="L472" s="16" t="n">
        <f aca="true">IF(OR(Returns!$C472=0,COUNT(OFFSET(Returns!BM472,0,0,1,Inputs!$C$6))&lt;Inputs!$C$6),"n/a",EXP(SUMPRODUCT(LN(1+OFFSET(Returns!D472,0,0,1,Inputs!$C$6))))-IF(Inputs!$C$7=1,EXP(SUMPRODUCT(LN(1+OFFSET(Returns!BM472,0,0,1,Inputs!$C$6)))),EXP(SUMPRODUCT(LN(1+OFFSET(Returns!DV472,0,0,1,Inputs!$C$6))))))</f>
        <v>-0.32844423732955</v>
      </c>
      <c r="M472" s="17" t="n">
        <f aca="false">IF(AND(ISNUMBER(L472),E472&gt;=Inputs!$C$8,OR(Inputs!$C$9="All",F472=Inputs!$C$9),VALUE(LEFT(C472,4))&gt;=Inputs!$C$10,VALUE(LEFT(C472,4))&lt;=Inputs!$C$11),1,0)</f>
        <v>1</v>
      </c>
      <c r="N472" s="16" t="n">
        <f aca="false">IF(M472=1,L472,"")</f>
        <v>-0.32844423732955</v>
      </c>
      <c r="O472" s="15" t="n">
        <v>0.0804816237656528</v>
      </c>
      <c r="P472" s="15" t="n">
        <v>0.0999170653786374</v>
      </c>
      <c r="Q472" s="18" t="n">
        <f aca="false">IF(AND(M472=1,F472="Cash"),L472,"")</f>
        <v>-0.32844423732955</v>
      </c>
      <c r="R472" s="18" t="str">
        <f aca="false">IF(AND(M472=1,F472="Mixed"),L472,"")</f>
        <v/>
      </c>
      <c r="S472" s="18" t="str">
        <f aca="false">IF(AND(M472=1,F472="Stock-heavy"),L472,"")</f>
        <v/>
      </c>
    </row>
    <row r="473" customFormat="false" ht="15" hidden="false" customHeight="false" outlineLevel="0" collapsed="false">
      <c r="B473" s="12" t="s">
        <v>578</v>
      </c>
      <c r="C473" s="12" t="s">
        <v>574</v>
      </c>
      <c r="D473" s="14" t="n">
        <v>1143</v>
      </c>
      <c r="E473" s="15" t="n">
        <v>0.1111</v>
      </c>
      <c r="F473" s="12" t="s">
        <v>70</v>
      </c>
      <c r="G473" s="15" t="n">
        <v>0</v>
      </c>
      <c r="H473" s="12" t="n">
        <v>3</v>
      </c>
      <c r="I473" s="12" t="n">
        <v>1</v>
      </c>
      <c r="J473" s="12" t="n">
        <v>0</v>
      </c>
      <c r="K473" s="15" t="n">
        <v>0.457316118911011</v>
      </c>
      <c r="L473" s="16" t="n">
        <f aca="true">IF(OR(Returns!$C473=0,COUNT(OFFSET(Returns!BM473,0,0,1,Inputs!$C$6))&lt;Inputs!$C$6),"n/a",EXP(SUMPRODUCT(LN(1+OFFSET(Returns!D473,0,0,1,Inputs!$C$6))))-IF(Inputs!$C$7=1,EXP(SUMPRODUCT(LN(1+OFFSET(Returns!BM473,0,0,1,Inputs!$C$6)))),EXP(SUMPRODUCT(LN(1+OFFSET(Returns!DV473,0,0,1,Inputs!$C$6))))))</f>
        <v>-0.309235553205622</v>
      </c>
      <c r="M473" s="17" t="n">
        <f aca="false">IF(AND(ISNUMBER(L473),E473&gt;=Inputs!$C$8,OR(Inputs!$C$9="All",F473=Inputs!$C$9),VALUE(LEFT(C473,4))&gt;=Inputs!$C$10,VALUE(LEFT(C473,4))&lt;=Inputs!$C$11),1,0)</f>
        <v>1</v>
      </c>
      <c r="N473" s="16" t="n">
        <f aca="false">IF(M473=1,L473,"")</f>
        <v>-0.309235553205622</v>
      </c>
      <c r="O473" s="15" t="n">
        <v>0.0117983165307919</v>
      </c>
      <c r="P473" s="15" t="n">
        <v>0.0310853844260204</v>
      </c>
      <c r="Q473" s="18" t="n">
        <f aca="false">IF(AND(M473=1,F473="Cash"),L473,"")</f>
        <v>-0.309235553205622</v>
      </c>
      <c r="R473" s="18" t="str">
        <f aca="false">IF(AND(M473=1,F473="Mixed"),L473,"")</f>
        <v/>
      </c>
      <c r="S473" s="18" t="str">
        <f aca="false">IF(AND(M473=1,F473="Stock-heavy"),L473,"")</f>
        <v/>
      </c>
    </row>
    <row r="474" customFormat="false" ht="15" hidden="false" customHeight="false" outlineLevel="0" collapsed="false">
      <c r="B474" s="12" t="s">
        <v>579</v>
      </c>
      <c r="C474" s="12" t="s">
        <v>574</v>
      </c>
      <c r="D474" s="14" t="n">
        <v>952.9</v>
      </c>
      <c r="E474" s="15" t="n">
        <v>0.3468</v>
      </c>
      <c r="F474" s="12" t="s">
        <v>83</v>
      </c>
      <c r="G474" s="15" t="n">
        <v>0.389580950182082</v>
      </c>
      <c r="H474" s="12" t="n">
        <v>5</v>
      </c>
      <c r="I474" s="12" t="n">
        <v>0</v>
      </c>
      <c r="J474" s="12" t="n">
        <v>1</v>
      </c>
      <c r="K474" s="15" t="s">
        <v>73</v>
      </c>
      <c r="L474" s="16" t="n">
        <f aca="true">IF(OR(Returns!$C474=0,COUNT(OFFSET(Returns!BM474,0,0,1,Inputs!$C$6))&lt;Inputs!$C$6),"n/a",EXP(SUMPRODUCT(LN(1+OFFSET(Returns!D474,0,0,1,Inputs!$C$6))))-IF(Inputs!$C$7=1,EXP(SUMPRODUCT(LN(1+OFFSET(Returns!BM474,0,0,1,Inputs!$C$6)))),EXP(SUMPRODUCT(LN(1+OFFSET(Returns!DV474,0,0,1,Inputs!$C$6))))))</f>
        <v>-1.00765100922202</v>
      </c>
      <c r="M474" s="17" t="n">
        <f aca="false">IF(AND(ISNUMBER(L474),E474&gt;=Inputs!$C$8,OR(Inputs!$C$9="All",F474=Inputs!$C$9),VALUE(LEFT(C474,4))&gt;=Inputs!$C$10,VALUE(LEFT(C474,4))&lt;=Inputs!$C$11),1,0)</f>
        <v>1</v>
      </c>
      <c r="N474" s="16" t="n">
        <f aca="false">IF(M474=1,L474,"")</f>
        <v>-1.00765100922202</v>
      </c>
      <c r="O474" s="15" t="n">
        <v>0.020861308113773</v>
      </c>
      <c r="P474" s="15" t="n">
        <v>-0.210909751505014</v>
      </c>
      <c r="Q474" s="18" t="str">
        <f aca="false">IF(AND(M474=1,F474="Cash"),L474,"")</f>
        <v/>
      </c>
      <c r="R474" s="18" t="n">
        <f aca="false">IF(AND(M474=1,F474="Mixed"),L474,"")</f>
        <v>-1.00765100922202</v>
      </c>
      <c r="S474" s="18" t="str">
        <f aca="false">IF(AND(M474=1,F474="Stock-heavy"),L474,"")</f>
        <v/>
      </c>
    </row>
    <row r="475" customFormat="false" ht="15" hidden="false" customHeight="false" outlineLevel="0" collapsed="false">
      <c r="B475" s="12" t="s">
        <v>580</v>
      </c>
      <c r="C475" s="12" t="s">
        <v>574</v>
      </c>
      <c r="D475" s="14" t="n">
        <v>699.9</v>
      </c>
      <c r="E475" s="15" t="n">
        <v>0.4079</v>
      </c>
      <c r="F475" s="12" t="s">
        <v>70</v>
      </c>
      <c r="G475" s="15" t="n">
        <v>0</v>
      </c>
      <c r="H475" s="12" t="n">
        <v>5</v>
      </c>
      <c r="I475" s="12" t="n">
        <v>1</v>
      </c>
      <c r="J475" s="12" t="n">
        <v>0</v>
      </c>
      <c r="K475" s="15" t="s">
        <v>73</v>
      </c>
      <c r="L475" s="16" t="n">
        <f aca="true">IF(OR(Returns!$C475=0,COUNT(OFFSET(Returns!BM475,0,0,1,Inputs!$C$6))&lt;Inputs!$C$6),"n/a",EXP(SUMPRODUCT(LN(1+OFFSET(Returns!D475,0,0,1,Inputs!$C$6))))-IF(Inputs!$C$7=1,EXP(SUMPRODUCT(LN(1+OFFSET(Returns!BM475,0,0,1,Inputs!$C$6)))),EXP(SUMPRODUCT(LN(1+OFFSET(Returns!DV475,0,0,1,Inputs!$C$6))))))</f>
        <v>-1.26537739838068</v>
      </c>
      <c r="M475" s="17" t="n">
        <f aca="false">IF(AND(ISNUMBER(L475),E475&gt;=Inputs!$C$8,OR(Inputs!$C$9="All",F475=Inputs!$C$9),VALUE(LEFT(C475,4))&gt;=Inputs!$C$10,VALUE(LEFT(C475,4))&lt;=Inputs!$C$11),1,0)</f>
        <v>1</v>
      </c>
      <c r="N475" s="16" t="n">
        <f aca="false">IF(M475=1,L475,"")</f>
        <v>-1.26537739838068</v>
      </c>
      <c r="O475" s="15" t="n">
        <v>0.300303907436072</v>
      </c>
      <c r="P475" s="15" t="n">
        <v>0.228124805498715</v>
      </c>
      <c r="Q475" s="18" t="n">
        <f aca="false">IF(AND(M475=1,F475="Cash"),L475,"")</f>
        <v>-1.26537739838068</v>
      </c>
      <c r="R475" s="18" t="str">
        <f aca="false">IF(AND(M475=1,F475="Mixed"),L475,"")</f>
        <v/>
      </c>
      <c r="S475" s="18" t="str">
        <f aca="false">IF(AND(M475=1,F475="Stock-heavy"),L475,"")</f>
        <v/>
      </c>
    </row>
    <row r="476" customFormat="false" ht="15" hidden="false" customHeight="false" outlineLevel="0" collapsed="false">
      <c r="B476" s="12" t="s">
        <v>581</v>
      </c>
      <c r="C476" s="12" t="s">
        <v>582</v>
      </c>
      <c r="D476" s="14" t="n">
        <v>6772</v>
      </c>
      <c r="E476" s="15" t="n">
        <v>0.5232</v>
      </c>
      <c r="F476" s="12" t="s">
        <v>70</v>
      </c>
      <c r="G476" s="15" t="n">
        <v>0</v>
      </c>
      <c r="H476" s="12" t="n">
        <v>1</v>
      </c>
      <c r="I476" s="12" t="n">
        <v>1</v>
      </c>
      <c r="J476" s="12" t="n">
        <v>0</v>
      </c>
      <c r="K476" s="15" t="n">
        <v>-0.501089340538533</v>
      </c>
      <c r="L476" s="16" t="n">
        <f aca="true">IF(OR(Returns!$C476=0,COUNT(OFFSET(Returns!BM476,0,0,1,Inputs!$C$6))&lt;Inputs!$C$6),"n/a",EXP(SUMPRODUCT(LN(1+OFFSET(Returns!D476,0,0,1,Inputs!$C$6))))-IF(Inputs!$C$7=1,EXP(SUMPRODUCT(LN(1+OFFSET(Returns!BM476,0,0,1,Inputs!$C$6)))),EXP(SUMPRODUCT(LN(1+OFFSET(Returns!DV476,0,0,1,Inputs!$C$6))))))</f>
        <v>-0.808692149962501</v>
      </c>
      <c r="M476" s="17" t="n">
        <f aca="false">IF(AND(ISNUMBER(L476),E476&gt;=Inputs!$C$8,OR(Inputs!$C$9="All",F476=Inputs!$C$9),VALUE(LEFT(C476,4))&gt;=Inputs!$C$10,VALUE(LEFT(C476,4))&lt;=Inputs!$C$11),1,0)</f>
        <v>1</v>
      </c>
      <c r="N476" s="16" t="n">
        <f aca="false">IF(M476=1,L476,"")</f>
        <v>-0.808692149962501</v>
      </c>
      <c r="O476" s="15" t="n">
        <v>0.10788744940493</v>
      </c>
      <c r="P476" s="15" t="n">
        <v>0.0454053908594178</v>
      </c>
      <c r="Q476" s="18" t="n">
        <f aca="false">IF(AND(M476=1,F476="Cash"),L476,"")</f>
        <v>-0.808692149962501</v>
      </c>
      <c r="R476" s="18" t="str">
        <f aca="false">IF(AND(M476=1,F476="Mixed"),L476,"")</f>
        <v/>
      </c>
      <c r="S476" s="18" t="str">
        <f aca="false">IF(AND(M476=1,F476="Stock-heavy"),L476,"")</f>
        <v/>
      </c>
    </row>
    <row r="477" customFormat="false" ht="15" hidden="false" customHeight="false" outlineLevel="0" collapsed="false">
      <c r="B477" s="12" t="s">
        <v>583</v>
      </c>
      <c r="C477" s="12" t="s">
        <v>582</v>
      </c>
      <c r="D477" s="14" t="n">
        <v>8648</v>
      </c>
      <c r="E477" s="15" t="n">
        <v>0.132</v>
      </c>
      <c r="F477" s="12" t="s">
        <v>70</v>
      </c>
      <c r="G477" s="15" t="n">
        <v>0</v>
      </c>
      <c r="H477" s="12" t="n">
        <v>1</v>
      </c>
      <c r="I477" s="12" t="n">
        <v>1</v>
      </c>
      <c r="J477" s="12" t="n">
        <v>0</v>
      </c>
      <c r="K477" s="15" t="s">
        <v>73</v>
      </c>
      <c r="L477" s="16" t="n">
        <f aca="true">IF(OR(Returns!$C477=0,COUNT(OFFSET(Returns!BM477,0,0,1,Inputs!$C$6))&lt;Inputs!$C$6),"n/a",EXP(SUMPRODUCT(LN(1+OFFSET(Returns!D477,0,0,1,Inputs!$C$6))))-IF(Inputs!$C$7=1,EXP(SUMPRODUCT(LN(1+OFFSET(Returns!BM477,0,0,1,Inputs!$C$6)))),EXP(SUMPRODUCT(LN(1+OFFSET(Returns!DV477,0,0,1,Inputs!$C$6))))))</f>
        <v>-0.0567026988171757</v>
      </c>
      <c r="M477" s="17" t="n">
        <f aca="false">IF(AND(ISNUMBER(L477),E477&gt;=Inputs!$C$8,OR(Inputs!$C$9="All",F477=Inputs!$C$9),VALUE(LEFT(C477,4))&gt;=Inputs!$C$10,VALUE(LEFT(C477,4))&lt;=Inputs!$C$11),1,0)</f>
        <v>1</v>
      </c>
      <c r="N477" s="16" t="n">
        <f aca="false">IF(M477=1,L477,"")</f>
        <v>-0.0567026988171757</v>
      </c>
      <c r="O477" s="15" t="n">
        <v>0.429646598172314</v>
      </c>
      <c r="P477" s="15" t="s">
        <v>73</v>
      </c>
      <c r="Q477" s="18" t="n">
        <f aca="false">IF(AND(M477=1,F477="Cash"),L477,"")</f>
        <v>-0.0567026988171757</v>
      </c>
      <c r="R477" s="18" t="str">
        <f aca="false">IF(AND(M477=1,F477="Mixed"),L477,"")</f>
        <v/>
      </c>
      <c r="S477" s="18" t="str">
        <f aca="false">IF(AND(M477=1,F477="Stock-heavy"),L477,"")</f>
        <v/>
      </c>
    </row>
    <row r="478" customFormat="false" ht="15" hidden="false" customHeight="false" outlineLevel="0" collapsed="false">
      <c r="B478" s="12" t="s">
        <v>584</v>
      </c>
      <c r="C478" s="12" t="s">
        <v>582</v>
      </c>
      <c r="D478" s="14" t="n">
        <v>292.5</v>
      </c>
      <c r="E478" s="15" t="n">
        <v>1.0208</v>
      </c>
      <c r="F478" s="12" t="s">
        <v>83</v>
      </c>
      <c r="G478" s="15" t="n">
        <v>0.259729159615312</v>
      </c>
      <c r="H478" s="12" t="n">
        <v>4</v>
      </c>
      <c r="I478" s="12" t="n">
        <v>0</v>
      </c>
      <c r="J478" s="12" t="n">
        <v>1</v>
      </c>
      <c r="K478" s="15" t="n">
        <v>-0.142116229324343</v>
      </c>
      <c r="L478" s="16" t="n">
        <f aca="true">IF(OR(Returns!$C478=0,COUNT(OFFSET(Returns!BM478,0,0,1,Inputs!$C$6))&lt;Inputs!$C$6),"n/a",EXP(SUMPRODUCT(LN(1+OFFSET(Returns!D478,0,0,1,Inputs!$C$6))))-IF(Inputs!$C$7=1,EXP(SUMPRODUCT(LN(1+OFFSET(Returns!BM478,0,0,1,Inputs!$C$6)))),EXP(SUMPRODUCT(LN(1+OFFSET(Returns!DV478,0,0,1,Inputs!$C$6))))))</f>
        <v>-0.0639391776635561</v>
      </c>
      <c r="M478" s="17" t="n">
        <f aca="false">IF(AND(ISNUMBER(L478),E478&gt;=Inputs!$C$8,OR(Inputs!$C$9="All",F478=Inputs!$C$9),VALUE(LEFT(C478,4))&gt;=Inputs!$C$10,VALUE(LEFT(C478,4))&lt;=Inputs!$C$11),1,0)</f>
        <v>1</v>
      </c>
      <c r="N478" s="16" t="n">
        <f aca="false">IF(M478=1,L478,"")</f>
        <v>-0.0639391776635561</v>
      </c>
      <c r="O478" s="15" t="n">
        <v>-0.0416859885842052</v>
      </c>
      <c r="P478" s="15" t="n">
        <v>-0.0422095946590076</v>
      </c>
      <c r="Q478" s="18" t="str">
        <f aca="false">IF(AND(M478=1,F478="Cash"),L478,"")</f>
        <v/>
      </c>
      <c r="R478" s="18" t="n">
        <f aca="false">IF(AND(M478=1,F478="Mixed"),L478,"")</f>
        <v>-0.0639391776635561</v>
      </c>
      <c r="S478" s="18" t="str">
        <f aca="false">IF(AND(M478=1,F478="Stock-heavy"),L478,"")</f>
        <v/>
      </c>
    </row>
    <row r="479" customFormat="false" ht="15" hidden="false" customHeight="false" outlineLevel="0" collapsed="false">
      <c r="B479" s="12" t="s">
        <v>585</v>
      </c>
      <c r="C479" s="12" t="s">
        <v>582</v>
      </c>
      <c r="D479" s="14" t="n">
        <v>131.7</v>
      </c>
      <c r="E479" s="15" t="n">
        <v>0.5044</v>
      </c>
      <c r="F479" s="12" t="s">
        <v>70</v>
      </c>
      <c r="G479" s="15" t="n">
        <v>0</v>
      </c>
      <c r="H479" s="12" t="n">
        <v>1</v>
      </c>
      <c r="I479" s="12" t="n">
        <v>0</v>
      </c>
      <c r="J479" s="12" t="n">
        <v>0</v>
      </c>
      <c r="K479" s="15" t="s">
        <v>73</v>
      </c>
      <c r="L479" s="16" t="n">
        <f aca="true">IF(OR(Returns!$C479=0,COUNT(OFFSET(Returns!BM479,0,0,1,Inputs!$C$6))&lt;Inputs!$C$6),"n/a",EXP(SUMPRODUCT(LN(1+OFFSET(Returns!D479,0,0,1,Inputs!$C$6))))-IF(Inputs!$C$7=1,EXP(SUMPRODUCT(LN(1+OFFSET(Returns!BM479,0,0,1,Inputs!$C$6)))),EXP(SUMPRODUCT(LN(1+OFFSET(Returns!DV479,0,0,1,Inputs!$C$6))))))</f>
        <v>-1.90928724738013</v>
      </c>
      <c r="M479" s="17" t="n">
        <f aca="false">IF(AND(ISNUMBER(L479),E479&gt;=Inputs!$C$8,OR(Inputs!$C$9="All",F479=Inputs!$C$9),VALUE(LEFT(C479,4))&gt;=Inputs!$C$10,VALUE(LEFT(C479,4))&lt;=Inputs!$C$11),1,0)</f>
        <v>1</v>
      </c>
      <c r="N479" s="16" t="n">
        <f aca="false">IF(M479=1,L479,"")</f>
        <v>-1.90928724738013</v>
      </c>
      <c r="O479" s="15" t="n">
        <v>-0.00202265761613832</v>
      </c>
      <c r="P479" s="15" t="s">
        <v>73</v>
      </c>
      <c r="Q479" s="18" t="n">
        <f aca="false">IF(AND(M479=1,F479="Cash"),L479,"")</f>
        <v>-1.90928724738013</v>
      </c>
      <c r="R479" s="18" t="str">
        <f aca="false">IF(AND(M479=1,F479="Mixed"),L479,"")</f>
        <v/>
      </c>
      <c r="S479" s="18" t="str">
        <f aca="false">IF(AND(M479=1,F479="Stock-heavy"),L479,"")</f>
        <v/>
      </c>
    </row>
    <row r="480" customFormat="false" ht="15" hidden="false" customHeight="false" outlineLevel="0" collapsed="false">
      <c r="B480" s="12" t="s">
        <v>586</v>
      </c>
      <c r="C480" s="12" t="s">
        <v>582</v>
      </c>
      <c r="D480" s="14" t="n">
        <v>144.6</v>
      </c>
      <c r="E480" s="15" t="n">
        <v>0.1797</v>
      </c>
      <c r="F480" s="12" t="s">
        <v>70</v>
      </c>
      <c r="G480" s="15" t="n">
        <v>0</v>
      </c>
      <c r="H480" s="12" t="n">
        <v>1</v>
      </c>
      <c r="I480" s="12" t="n">
        <v>0</v>
      </c>
      <c r="J480" s="12" t="n">
        <v>0</v>
      </c>
      <c r="K480" s="15" t="s">
        <v>73</v>
      </c>
      <c r="L480" s="16" t="n">
        <f aca="true">IF(OR(Returns!$C480=0,COUNT(OFFSET(Returns!BM480,0,0,1,Inputs!$C$6))&lt;Inputs!$C$6),"n/a",EXP(SUMPRODUCT(LN(1+OFFSET(Returns!D480,0,0,1,Inputs!$C$6))))-IF(Inputs!$C$7=1,EXP(SUMPRODUCT(LN(1+OFFSET(Returns!BM480,0,0,1,Inputs!$C$6)))),EXP(SUMPRODUCT(LN(1+OFFSET(Returns!DV480,0,0,1,Inputs!$C$6))))))</f>
        <v>-0.652258359813415</v>
      </c>
      <c r="M480" s="17" t="n">
        <f aca="false">IF(AND(ISNUMBER(L480),E480&gt;=Inputs!$C$8,OR(Inputs!$C$9="All",F480=Inputs!$C$9),VALUE(LEFT(C480,4))&gt;=Inputs!$C$10,VALUE(LEFT(C480,4))&lt;=Inputs!$C$11),1,0)</f>
        <v>1</v>
      </c>
      <c r="N480" s="16" t="n">
        <f aca="false">IF(M480=1,L480,"")</f>
        <v>-0.652258359813415</v>
      </c>
      <c r="O480" s="15" t="n">
        <v>-0.0671939320961055</v>
      </c>
      <c r="P480" s="15" t="s">
        <v>73</v>
      </c>
      <c r="Q480" s="18" t="n">
        <f aca="false">IF(AND(M480=1,F480="Cash"),L480,"")</f>
        <v>-0.652258359813415</v>
      </c>
      <c r="R480" s="18" t="str">
        <f aca="false">IF(AND(M480=1,F480="Mixed"),L480,"")</f>
        <v/>
      </c>
      <c r="S480" s="18" t="str">
        <f aca="false">IF(AND(M480=1,F480="Stock-heavy"),L480,"")</f>
        <v/>
      </c>
    </row>
    <row r="481" customFormat="false" ht="15" hidden="false" customHeight="false" outlineLevel="0" collapsed="false">
      <c r="B481" s="12" t="s">
        <v>587</v>
      </c>
      <c r="C481" s="12" t="s">
        <v>582</v>
      </c>
      <c r="D481" s="14" t="n">
        <v>315.5</v>
      </c>
      <c r="E481" s="15" t="n">
        <v>0.1001</v>
      </c>
      <c r="F481" s="12" t="s">
        <v>70</v>
      </c>
      <c r="G481" s="15" t="n">
        <v>0</v>
      </c>
      <c r="H481" s="12" t="n">
        <v>1</v>
      </c>
      <c r="I481" s="12" t="n">
        <v>0</v>
      </c>
      <c r="J481" s="12" t="n">
        <v>0</v>
      </c>
      <c r="K481" s="15" t="n">
        <v>0.160133899264365</v>
      </c>
      <c r="L481" s="16" t="n">
        <f aca="true">IF(OR(Returns!$C481=0,COUNT(OFFSET(Returns!BM481,0,0,1,Inputs!$C$6))&lt;Inputs!$C$6),"n/a",EXP(SUMPRODUCT(LN(1+OFFSET(Returns!D481,0,0,1,Inputs!$C$6))))-IF(Inputs!$C$7=1,EXP(SUMPRODUCT(LN(1+OFFSET(Returns!BM481,0,0,1,Inputs!$C$6)))),EXP(SUMPRODUCT(LN(1+OFFSET(Returns!DV481,0,0,1,Inputs!$C$6))))))</f>
        <v>-0.757923300852759</v>
      </c>
      <c r="M481" s="17" t="n">
        <f aca="false">IF(AND(ISNUMBER(L481),E481&gt;=Inputs!$C$8,OR(Inputs!$C$9="All",F481=Inputs!$C$9),VALUE(LEFT(C481,4))&gt;=Inputs!$C$10,VALUE(LEFT(C481,4))&lt;=Inputs!$C$11),1,0)</f>
        <v>1</v>
      </c>
      <c r="N481" s="16" t="n">
        <f aca="false">IF(M481=1,L481,"")</f>
        <v>-0.757923300852759</v>
      </c>
      <c r="O481" s="15" t="n">
        <v>0.543388907891142</v>
      </c>
      <c r="P481" s="15" t="n">
        <v>0.508704462063682</v>
      </c>
      <c r="Q481" s="18" t="n">
        <f aca="false">IF(AND(M481=1,F481="Cash"),L481,"")</f>
        <v>-0.757923300852759</v>
      </c>
      <c r="R481" s="18" t="str">
        <f aca="false">IF(AND(M481=1,F481="Mixed"),L481,"")</f>
        <v/>
      </c>
      <c r="S481" s="18" t="str">
        <f aca="false">IF(AND(M481=1,F481="Stock-heavy"),L481,"")</f>
        <v/>
      </c>
    </row>
    <row r="482" customFormat="false" ht="15" hidden="false" customHeight="false" outlineLevel="0" collapsed="false">
      <c r="B482" s="12" t="s">
        <v>588</v>
      </c>
      <c r="C482" s="12" t="s">
        <v>589</v>
      </c>
      <c r="D482" s="14" t="n">
        <v>10099</v>
      </c>
      <c r="E482" s="15" t="n">
        <v>0.1539</v>
      </c>
      <c r="F482" s="12" t="s">
        <v>70</v>
      </c>
      <c r="G482" s="15" t="n">
        <v>0</v>
      </c>
      <c r="H482" s="12" t="n">
        <v>1</v>
      </c>
      <c r="I482" s="12" t="n">
        <v>1</v>
      </c>
      <c r="J482" s="12" t="n">
        <v>0</v>
      </c>
      <c r="K482" s="15" t="n">
        <v>-0.0444884190797954</v>
      </c>
      <c r="L482" s="16" t="n">
        <f aca="true">IF(OR(Returns!$C482=0,COUNT(OFFSET(Returns!BM482,0,0,1,Inputs!$C$6))&lt;Inputs!$C$6),"n/a",EXP(SUMPRODUCT(LN(1+OFFSET(Returns!D482,0,0,1,Inputs!$C$6))))-IF(Inputs!$C$7=1,EXP(SUMPRODUCT(LN(1+OFFSET(Returns!BM482,0,0,1,Inputs!$C$6)))),EXP(SUMPRODUCT(LN(1+OFFSET(Returns!DV482,0,0,1,Inputs!$C$6))))))</f>
        <v>-0.990126201948979</v>
      </c>
      <c r="M482" s="17" t="n">
        <f aca="false">IF(AND(ISNUMBER(L482),E482&gt;=Inputs!$C$8,OR(Inputs!$C$9="All",F482=Inputs!$C$9),VALUE(LEFT(C482,4))&gt;=Inputs!$C$10,VALUE(LEFT(C482,4))&lt;=Inputs!$C$11),1,0)</f>
        <v>1</v>
      </c>
      <c r="N482" s="16" t="n">
        <f aca="false">IF(M482=1,L482,"")</f>
        <v>-0.990126201948979</v>
      </c>
      <c r="O482" s="15" t="n">
        <v>0.0347801246376519</v>
      </c>
      <c r="P482" s="15" t="n">
        <v>0.0633291935160269</v>
      </c>
      <c r="Q482" s="18" t="n">
        <f aca="false">IF(AND(M482=1,F482="Cash"),L482,"")</f>
        <v>-0.990126201948979</v>
      </c>
      <c r="R482" s="18" t="str">
        <f aca="false">IF(AND(M482=1,F482="Mixed"),L482,"")</f>
        <v/>
      </c>
      <c r="S482" s="18" t="str">
        <f aca="false">IF(AND(M482=1,F482="Stock-heavy"),L482,"")</f>
        <v/>
      </c>
    </row>
    <row r="483" customFormat="false" ht="15" hidden="false" customHeight="false" outlineLevel="0" collapsed="false">
      <c r="B483" s="12" t="s">
        <v>590</v>
      </c>
      <c r="C483" s="12" t="s">
        <v>589</v>
      </c>
      <c r="D483" s="14" t="n">
        <v>8035.8</v>
      </c>
      <c r="E483" s="15" t="n">
        <v>0.3128</v>
      </c>
      <c r="F483" s="12" t="s">
        <v>70</v>
      </c>
      <c r="G483" s="15" t="n">
        <v>0</v>
      </c>
      <c r="H483" s="12" t="n">
        <v>1</v>
      </c>
      <c r="I483" s="12" t="n">
        <v>1</v>
      </c>
      <c r="J483" s="12" t="n">
        <v>0</v>
      </c>
      <c r="K483" s="15" t="n">
        <v>-0.453482757258473</v>
      </c>
      <c r="L483" s="16" t="n">
        <f aca="true">IF(OR(Returns!$C483=0,COUNT(OFFSET(Returns!BM483,0,0,1,Inputs!$C$6))&lt;Inputs!$C$6),"n/a",EXP(SUMPRODUCT(LN(1+OFFSET(Returns!D483,0,0,1,Inputs!$C$6))))-IF(Inputs!$C$7=1,EXP(SUMPRODUCT(LN(1+OFFSET(Returns!BM483,0,0,1,Inputs!$C$6)))),EXP(SUMPRODUCT(LN(1+OFFSET(Returns!DV483,0,0,1,Inputs!$C$6))))))</f>
        <v>-0.45376722899428</v>
      </c>
      <c r="M483" s="17" t="n">
        <f aca="false">IF(AND(ISNUMBER(L483),E483&gt;=Inputs!$C$8,OR(Inputs!$C$9="All",F483=Inputs!$C$9),VALUE(LEFT(C483,4))&gt;=Inputs!$C$10,VALUE(LEFT(C483,4))&lt;=Inputs!$C$11),1,0)</f>
        <v>1</v>
      </c>
      <c r="N483" s="16" t="n">
        <f aca="false">IF(M483=1,L483,"")</f>
        <v>-0.45376722899428</v>
      </c>
      <c r="O483" s="15" t="n">
        <v>0.0208795486961173</v>
      </c>
      <c r="P483" s="15" t="n">
        <v>0.0401604096854474</v>
      </c>
      <c r="Q483" s="18" t="n">
        <f aca="false">IF(AND(M483=1,F483="Cash"),L483,"")</f>
        <v>-0.45376722899428</v>
      </c>
      <c r="R483" s="18" t="str">
        <f aca="false">IF(AND(M483=1,F483="Mixed"),L483,"")</f>
        <v/>
      </c>
      <c r="S483" s="18" t="str">
        <f aca="false">IF(AND(M483=1,F483="Stock-heavy"),L483,"")</f>
        <v/>
      </c>
    </row>
    <row r="484" customFormat="false" ht="15" hidden="false" customHeight="false" outlineLevel="0" collapsed="false">
      <c r="B484" s="12" t="s">
        <v>591</v>
      </c>
      <c r="C484" s="12" t="s">
        <v>589</v>
      </c>
      <c r="D484" s="14" t="n">
        <v>4053</v>
      </c>
      <c r="E484" s="15" t="n">
        <v>2.3278</v>
      </c>
      <c r="F484" s="12" t="s">
        <v>83</v>
      </c>
      <c r="G484" s="15" t="n">
        <v>0.414261041204046</v>
      </c>
      <c r="H484" s="12" t="n">
        <v>5</v>
      </c>
      <c r="I484" s="12" t="n">
        <v>0</v>
      </c>
      <c r="J484" s="12" t="n">
        <v>0</v>
      </c>
      <c r="K484" s="15" t="s">
        <v>73</v>
      </c>
      <c r="L484" s="16" t="n">
        <f aca="true">IF(OR(Returns!$C484=0,COUNT(OFFSET(Returns!BM484,0,0,1,Inputs!$C$6))&lt;Inputs!$C$6),"n/a",EXP(SUMPRODUCT(LN(1+OFFSET(Returns!D484,0,0,1,Inputs!$C$6))))-IF(Inputs!$C$7=1,EXP(SUMPRODUCT(LN(1+OFFSET(Returns!BM484,0,0,1,Inputs!$C$6)))),EXP(SUMPRODUCT(LN(1+OFFSET(Returns!DV484,0,0,1,Inputs!$C$6))))))</f>
        <v>-1.35201712050085</v>
      </c>
      <c r="M484" s="17" t="n">
        <f aca="false">IF(AND(ISNUMBER(L484),E484&gt;=Inputs!$C$8,OR(Inputs!$C$9="All",F484=Inputs!$C$9),VALUE(LEFT(C484,4))&gt;=Inputs!$C$10,VALUE(LEFT(C484,4))&lt;=Inputs!$C$11),1,0)</f>
        <v>1</v>
      </c>
      <c r="N484" s="16" t="n">
        <f aca="false">IF(M484=1,L484,"")</f>
        <v>-1.35201712050085</v>
      </c>
      <c r="O484" s="15" t="n">
        <v>0.015693375747922</v>
      </c>
      <c r="P484" s="15" t="s">
        <v>73</v>
      </c>
      <c r="Q484" s="18" t="str">
        <f aca="false">IF(AND(M484=1,F484="Cash"),L484,"")</f>
        <v/>
      </c>
      <c r="R484" s="18" t="n">
        <f aca="false">IF(AND(M484=1,F484="Mixed"),L484,"")</f>
        <v>-1.35201712050085</v>
      </c>
      <c r="S484" s="18" t="str">
        <f aca="false">IF(AND(M484=1,F484="Stock-heavy"),L484,"")</f>
        <v/>
      </c>
    </row>
    <row r="485" customFormat="false" ht="15" hidden="false" customHeight="false" outlineLevel="0" collapsed="false">
      <c r="B485" s="12" t="s">
        <v>264</v>
      </c>
      <c r="C485" s="12" t="s">
        <v>589</v>
      </c>
      <c r="D485" s="14" t="n">
        <v>1642.1</v>
      </c>
      <c r="E485" s="15" t="n">
        <v>0.1258</v>
      </c>
      <c r="F485" s="12" t="s">
        <v>70</v>
      </c>
      <c r="G485" s="15" t="n">
        <v>0</v>
      </c>
      <c r="H485" s="12" t="n">
        <v>3</v>
      </c>
      <c r="I485" s="12" t="n">
        <v>1</v>
      </c>
      <c r="J485" s="12" t="n">
        <v>0</v>
      </c>
      <c r="K485" s="15" t="n">
        <v>-0.199391783817668</v>
      </c>
      <c r="L485" s="16" t="n">
        <f aca="true">IF(OR(Returns!$C485=0,COUNT(OFFSET(Returns!BM485,0,0,1,Inputs!$C$6))&lt;Inputs!$C$6),"n/a",EXP(SUMPRODUCT(LN(1+OFFSET(Returns!D485,0,0,1,Inputs!$C$6))))-IF(Inputs!$C$7=1,EXP(SUMPRODUCT(LN(1+OFFSET(Returns!BM485,0,0,1,Inputs!$C$6)))),EXP(SUMPRODUCT(LN(1+OFFSET(Returns!DV485,0,0,1,Inputs!$C$6))))))</f>
        <v>0.360610414807339</v>
      </c>
      <c r="M485" s="17" t="n">
        <f aca="false">IF(AND(ISNUMBER(L485),E485&gt;=Inputs!$C$8,OR(Inputs!$C$9="All",F485=Inputs!$C$9),VALUE(LEFT(C485,4))&gt;=Inputs!$C$10,VALUE(LEFT(C485,4))&lt;=Inputs!$C$11),1,0)</f>
        <v>1</v>
      </c>
      <c r="N485" s="16" t="n">
        <f aca="false">IF(M485=1,L485,"")</f>
        <v>0.360610414807339</v>
      </c>
      <c r="O485" s="15" t="n">
        <v>0.0116748835377913</v>
      </c>
      <c r="P485" s="15" t="n">
        <v>0.0383767893186797</v>
      </c>
      <c r="Q485" s="18" t="n">
        <f aca="false">IF(AND(M485=1,F485="Cash"),L485,"")</f>
        <v>0.360610414807339</v>
      </c>
      <c r="R485" s="18" t="str">
        <f aca="false">IF(AND(M485=1,F485="Mixed"),L485,"")</f>
        <v/>
      </c>
      <c r="S485" s="18" t="str">
        <f aca="false">IF(AND(M485=1,F485="Stock-heavy"),L485,"")</f>
        <v/>
      </c>
    </row>
    <row r="486" customFormat="false" ht="15" hidden="false" customHeight="false" outlineLevel="0" collapsed="false">
      <c r="B486" s="12" t="s">
        <v>592</v>
      </c>
      <c r="C486" s="12" t="s">
        <v>589</v>
      </c>
      <c r="D486" s="14" t="n">
        <v>418</v>
      </c>
      <c r="E486" s="15" t="n">
        <v>0.1014</v>
      </c>
      <c r="F486" s="12" t="s">
        <v>70</v>
      </c>
      <c r="G486" s="15" t="n">
        <v>0</v>
      </c>
      <c r="H486" s="12" t="n">
        <v>1</v>
      </c>
      <c r="I486" s="12" t="n">
        <v>1</v>
      </c>
      <c r="J486" s="12" t="n">
        <v>0</v>
      </c>
      <c r="K486" s="15" t="n">
        <v>-0.345484649669275</v>
      </c>
      <c r="L486" s="16" t="n">
        <f aca="true">IF(OR(Returns!$C486=0,COUNT(OFFSET(Returns!BM486,0,0,1,Inputs!$C$6))&lt;Inputs!$C$6),"n/a",EXP(SUMPRODUCT(LN(1+OFFSET(Returns!D486,0,0,1,Inputs!$C$6))))-IF(Inputs!$C$7=1,EXP(SUMPRODUCT(LN(1+OFFSET(Returns!BM486,0,0,1,Inputs!$C$6)))),EXP(SUMPRODUCT(LN(1+OFFSET(Returns!DV486,0,0,1,Inputs!$C$6))))))</f>
        <v>-0.776505842121047</v>
      </c>
      <c r="M486" s="17" t="n">
        <f aca="false">IF(AND(ISNUMBER(L486),E486&gt;=Inputs!$C$8,OR(Inputs!$C$9="All",F486=Inputs!$C$9),VALUE(LEFT(C486,4))&gt;=Inputs!$C$10,VALUE(LEFT(C486,4))&lt;=Inputs!$C$11),1,0)</f>
        <v>1</v>
      </c>
      <c r="N486" s="16" t="n">
        <f aca="false">IF(M486=1,L486,"")</f>
        <v>-0.776505842121047</v>
      </c>
      <c r="O486" s="15" t="s">
        <v>73</v>
      </c>
      <c r="P486" s="15" t="s">
        <v>73</v>
      </c>
      <c r="Q486" s="18" t="n">
        <f aca="false">IF(AND(M486=1,F486="Cash"),L486,"")</f>
        <v>-0.776505842121047</v>
      </c>
      <c r="R486" s="18" t="str">
        <f aca="false">IF(AND(M486=1,F486="Mixed"),L486,"")</f>
        <v/>
      </c>
      <c r="S486" s="18" t="str">
        <f aca="false">IF(AND(M486=1,F486="Stock-heavy"),L486,"")</f>
        <v/>
      </c>
    </row>
    <row r="487" customFormat="false" ht="15" hidden="false" customHeight="false" outlineLevel="0" collapsed="false">
      <c r="B487" s="12" t="s">
        <v>324</v>
      </c>
      <c r="C487" s="12" t="s">
        <v>589</v>
      </c>
      <c r="D487" s="14" t="n">
        <v>3912</v>
      </c>
      <c r="E487" s="15" t="n">
        <v>0.5739</v>
      </c>
      <c r="F487" s="12" t="s">
        <v>70</v>
      </c>
      <c r="G487" s="15" t="n">
        <v>0</v>
      </c>
      <c r="H487" s="12" t="n">
        <v>1</v>
      </c>
      <c r="I487" s="12" t="n">
        <v>1</v>
      </c>
      <c r="J487" s="12" t="n">
        <v>0</v>
      </c>
      <c r="K487" s="15" t="n">
        <v>-0.253780770813289</v>
      </c>
      <c r="L487" s="16" t="n">
        <f aca="true">IF(OR(Returns!$C487=0,COUNT(OFFSET(Returns!BM487,0,0,1,Inputs!$C$6))&lt;Inputs!$C$6),"n/a",EXP(SUMPRODUCT(LN(1+OFFSET(Returns!D487,0,0,1,Inputs!$C$6))))-IF(Inputs!$C$7=1,EXP(SUMPRODUCT(LN(1+OFFSET(Returns!BM487,0,0,1,Inputs!$C$6)))),EXP(SUMPRODUCT(LN(1+OFFSET(Returns!DV487,0,0,1,Inputs!$C$6))))))</f>
        <v>0.151916812905554</v>
      </c>
      <c r="M487" s="17" t="n">
        <f aca="false">IF(AND(ISNUMBER(L487),E487&gt;=Inputs!$C$8,OR(Inputs!$C$9="All",F487=Inputs!$C$9),VALUE(LEFT(C487,4))&gt;=Inputs!$C$10,VALUE(LEFT(C487,4))&lt;=Inputs!$C$11),1,0)</f>
        <v>1</v>
      </c>
      <c r="N487" s="16" t="n">
        <f aca="false">IF(M487=1,L487,"")</f>
        <v>0.151916812905554</v>
      </c>
      <c r="O487" s="15" t="n">
        <v>0.021505031698662</v>
      </c>
      <c r="P487" s="15" t="n">
        <v>0.0150465093207954</v>
      </c>
      <c r="Q487" s="18" t="n">
        <f aca="false">IF(AND(M487=1,F487="Cash"),L487,"")</f>
        <v>0.151916812905554</v>
      </c>
      <c r="R487" s="18" t="str">
        <f aca="false">IF(AND(M487=1,F487="Mixed"),L487,"")</f>
        <v/>
      </c>
      <c r="S487" s="18" t="str">
        <f aca="false">IF(AND(M487=1,F487="Stock-heavy"),L487,"")</f>
        <v/>
      </c>
    </row>
    <row r="488" customFormat="false" ht="15" hidden="false" customHeight="false" outlineLevel="0" collapsed="false">
      <c r="B488" s="12" t="s">
        <v>593</v>
      </c>
      <c r="C488" s="12" t="s">
        <v>589</v>
      </c>
      <c r="D488" s="14" t="n">
        <v>795.4</v>
      </c>
      <c r="E488" s="15" t="n">
        <v>0.3935</v>
      </c>
      <c r="F488" s="12" t="s">
        <v>85</v>
      </c>
      <c r="G488" s="15" t="n">
        <v>1</v>
      </c>
      <c r="H488" s="12" t="n">
        <v>2</v>
      </c>
      <c r="I488" s="12" t="n">
        <v>0</v>
      </c>
      <c r="J488" s="12" t="n">
        <v>0</v>
      </c>
      <c r="K488" s="15" t="n">
        <v>-0.0461807544106097</v>
      </c>
      <c r="L488" s="16" t="n">
        <f aca="true">IF(OR(Returns!$C488=0,COUNT(OFFSET(Returns!BM488,0,0,1,Inputs!$C$6))&lt;Inputs!$C$6),"n/a",EXP(SUMPRODUCT(LN(1+OFFSET(Returns!D488,0,0,1,Inputs!$C$6))))-IF(Inputs!$C$7=1,EXP(SUMPRODUCT(LN(1+OFFSET(Returns!BM488,0,0,1,Inputs!$C$6)))),EXP(SUMPRODUCT(LN(1+OFFSET(Returns!DV488,0,0,1,Inputs!$C$6))))))</f>
        <v>1.00573699496016</v>
      </c>
      <c r="M488" s="17" t="n">
        <f aca="false">IF(AND(ISNUMBER(L488),E488&gt;=Inputs!$C$8,OR(Inputs!$C$9="All",F488=Inputs!$C$9),VALUE(LEFT(C488,4))&gt;=Inputs!$C$10,VALUE(LEFT(C488,4))&lt;=Inputs!$C$11),1,0)</f>
        <v>1</v>
      </c>
      <c r="N488" s="16" t="n">
        <f aca="false">IF(M488=1,L488,"")</f>
        <v>1.00573699496016</v>
      </c>
      <c r="O488" s="15" t="n">
        <v>0.0985546541857507</v>
      </c>
      <c r="P488" s="15" t="n">
        <v>0.069181585857515</v>
      </c>
      <c r="Q488" s="18" t="str">
        <f aca="false">IF(AND(M488=1,F488="Cash"),L488,"")</f>
        <v/>
      </c>
      <c r="R488" s="18" t="str">
        <f aca="false">IF(AND(M488=1,F488="Mixed"),L488,"")</f>
        <v/>
      </c>
      <c r="S488" s="18" t="n">
        <f aca="false">IF(AND(M488=1,F488="Stock-heavy"),L488,"")</f>
        <v>1.00573699496016</v>
      </c>
    </row>
    <row r="489" customFormat="false" ht="15" hidden="false" customHeight="false" outlineLevel="0" collapsed="false">
      <c r="B489" s="12" t="s">
        <v>273</v>
      </c>
      <c r="C489" s="12" t="s">
        <v>589</v>
      </c>
      <c r="D489" s="14" t="n">
        <v>264</v>
      </c>
      <c r="E489" s="15" t="n">
        <v>0.3042</v>
      </c>
      <c r="F489" s="12" t="s">
        <v>70</v>
      </c>
      <c r="G489" s="15" t="n">
        <v>0</v>
      </c>
      <c r="H489" s="12" t="n">
        <v>1</v>
      </c>
      <c r="I489" s="12" t="n">
        <v>0</v>
      </c>
      <c r="J489" s="12" t="n">
        <v>0</v>
      </c>
      <c r="K489" s="15" t="n">
        <v>-0.225169087040425</v>
      </c>
      <c r="L489" s="16" t="n">
        <f aca="true">IF(OR(Returns!$C489=0,COUNT(OFFSET(Returns!BM489,0,0,1,Inputs!$C$6))&lt;Inputs!$C$6),"n/a",EXP(SUMPRODUCT(LN(1+OFFSET(Returns!D489,0,0,1,Inputs!$C$6))))-IF(Inputs!$C$7=1,EXP(SUMPRODUCT(LN(1+OFFSET(Returns!BM489,0,0,1,Inputs!$C$6)))),EXP(SUMPRODUCT(LN(1+OFFSET(Returns!DV489,0,0,1,Inputs!$C$6))))))</f>
        <v>-1.295543724904</v>
      </c>
      <c r="M489" s="17" t="n">
        <f aca="false">IF(AND(ISNUMBER(L489),E489&gt;=Inputs!$C$8,OR(Inputs!$C$9="All",F489=Inputs!$C$9),VALUE(LEFT(C489,4))&gt;=Inputs!$C$10,VALUE(LEFT(C489,4))&lt;=Inputs!$C$11),1,0)</f>
        <v>1</v>
      </c>
      <c r="N489" s="16" t="n">
        <f aca="false">IF(M489=1,L489,"")</f>
        <v>-1.295543724904</v>
      </c>
      <c r="O489" s="15" t="n">
        <v>-0.0122690664034477</v>
      </c>
      <c r="P489" s="15" t="n">
        <v>-0.0224091121838778</v>
      </c>
      <c r="Q489" s="18" t="n">
        <f aca="false">IF(AND(M489=1,F489="Cash"),L489,"")</f>
        <v>-1.295543724904</v>
      </c>
      <c r="R489" s="18" t="str">
        <f aca="false">IF(AND(M489=1,F489="Mixed"),L489,"")</f>
        <v/>
      </c>
      <c r="S489" s="18" t="str">
        <f aca="false">IF(AND(M489=1,F489="Stock-heavy"),L489,"")</f>
        <v/>
      </c>
    </row>
    <row r="490" customFormat="false" ht="15" hidden="false" customHeight="false" outlineLevel="0" collapsed="false">
      <c r="B490" s="12" t="s">
        <v>111</v>
      </c>
      <c r="C490" s="12" t="s">
        <v>589</v>
      </c>
      <c r="D490" s="14" t="n">
        <v>7066.7</v>
      </c>
      <c r="E490" s="15" t="n">
        <v>0.5533</v>
      </c>
      <c r="F490" s="12" t="s">
        <v>70</v>
      </c>
      <c r="G490" s="15" t="n">
        <v>0</v>
      </c>
      <c r="H490" s="12" t="n">
        <v>1</v>
      </c>
      <c r="I490" s="12" t="n">
        <v>1</v>
      </c>
      <c r="J490" s="12" t="n">
        <v>0</v>
      </c>
      <c r="K490" s="15" t="n">
        <v>0.313037802555075</v>
      </c>
      <c r="L490" s="16" t="n">
        <f aca="true">IF(OR(Returns!$C490=0,COUNT(OFFSET(Returns!BM490,0,0,1,Inputs!$C$6))&lt;Inputs!$C$6),"n/a",EXP(SUMPRODUCT(LN(1+OFFSET(Returns!D490,0,0,1,Inputs!$C$6))))-IF(Inputs!$C$7=1,EXP(SUMPRODUCT(LN(1+OFFSET(Returns!BM490,0,0,1,Inputs!$C$6)))),EXP(SUMPRODUCT(LN(1+OFFSET(Returns!DV490,0,0,1,Inputs!$C$6))))))</f>
        <v>-0.528672643416112</v>
      </c>
      <c r="M490" s="17" t="n">
        <f aca="false">IF(AND(ISNUMBER(L490),E490&gt;=Inputs!$C$8,OR(Inputs!$C$9="All",F490=Inputs!$C$9),VALUE(LEFT(C490,4))&gt;=Inputs!$C$10,VALUE(LEFT(C490,4))&lt;=Inputs!$C$11),1,0)</f>
        <v>1</v>
      </c>
      <c r="N490" s="16" t="n">
        <f aca="false">IF(M490=1,L490,"")</f>
        <v>-0.528672643416112</v>
      </c>
      <c r="O490" s="15" t="n">
        <v>0.056122387390922</v>
      </c>
      <c r="P490" s="15" t="n">
        <v>0.0695592511205355</v>
      </c>
      <c r="Q490" s="18" t="n">
        <f aca="false">IF(AND(M490=1,F490="Cash"),L490,"")</f>
        <v>-0.528672643416112</v>
      </c>
      <c r="R490" s="18" t="str">
        <f aca="false">IF(AND(M490=1,F490="Mixed"),L490,"")</f>
        <v/>
      </c>
      <c r="S490" s="18" t="str">
        <f aca="false">IF(AND(M490=1,F490="Stock-heavy"),L490,"")</f>
        <v/>
      </c>
    </row>
    <row r="491" customFormat="false" ht="15" hidden="false" customHeight="false" outlineLevel="0" collapsed="false">
      <c r="B491" s="12" t="s">
        <v>594</v>
      </c>
      <c r="C491" s="12" t="s">
        <v>589</v>
      </c>
      <c r="D491" s="14" t="n">
        <v>1828.4</v>
      </c>
      <c r="E491" s="15" t="n">
        <v>0.175</v>
      </c>
      <c r="F491" s="12" t="s">
        <v>70</v>
      </c>
      <c r="G491" s="15" t="n">
        <v>0</v>
      </c>
      <c r="H491" s="12" t="n">
        <v>1</v>
      </c>
      <c r="I491" s="12" t="n">
        <v>1</v>
      </c>
      <c r="J491" s="12" t="n">
        <v>0</v>
      </c>
      <c r="K491" s="15" t="n">
        <v>0.26834152359498</v>
      </c>
      <c r="L491" s="16" t="n">
        <f aca="true">IF(OR(Returns!$C491=0,COUNT(OFFSET(Returns!BM491,0,0,1,Inputs!$C$6))&lt;Inputs!$C$6),"n/a",EXP(SUMPRODUCT(LN(1+OFFSET(Returns!D491,0,0,1,Inputs!$C$6))))-IF(Inputs!$C$7=1,EXP(SUMPRODUCT(LN(1+OFFSET(Returns!BM491,0,0,1,Inputs!$C$6)))),EXP(SUMPRODUCT(LN(1+OFFSET(Returns!DV491,0,0,1,Inputs!$C$6))))))</f>
        <v>-0.425232616864786</v>
      </c>
      <c r="M491" s="17" t="n">
        <f aca="false">IF(AND(ISNUMBER(L491),E491&gt;=Inputs!$C$8,OR(Inputs!$C$9="All",F491=Inputs!$C$9),VALUE(LEFT(C491,4))&gt;=Inputs!$C$10,VALUE(LEFT(C491,4))&lt;=Inputs!$C$11),1,0)</f>
        <v>1</v>
      </c>
      <c r="N491" s="16" t="n">
        <f aca="false">IF(M491=1,L491,"")</f>
        <v>-0.425232616864786</v>
      </c>
      <c r="O491" s="15" t="n">
        <v>0.0794218793343394</v>
      </c>
      <c r="P491" s="15" t="n">
        <v>0.0764052468866974</v>
      </c>
      <c r="Q491" s="18" t="n">
        <f aca="false">IF(AND(M491=1,F491="Cash"),L491,"")</f>
        <v>-0.425232616864786</v>
      </c>
      <c r="R491" s="18" t="str">
        <f aca="false">IF(AND(M491=1,F491="Mixed"),L491,"")</f>
        <v/>
      </c>
      <c r="S491" s="18" t="str">
        <f aca="false">IF(AND(M491=1,F491="Stock-heavy"),L491,"")</f>
        <v/>
      </c>
    </row>
    <row r="492" customFormat="false" ht="15" hidden="false" customHeight="false" outlineLevel="0" collapsed="false">
      <c r="B492" s="12" t="s">
        <v>595</v>
      </c>
      <c r="C492" s="12" t="s">
        <v>589</v>
      </c>
      <c r="D492" s="14" t="n">
        <v>171.3</v>
      </c>
      <c r="E492" s="15" t="n">
        <v>0.271</v>
      </c>
      <c r="F492" s="12" t="s">
        <v>70</v>
      </c>
      <c r="G492" s="15" t="n">
        <v>0</v>
      </c>
      <c r="H492" s="12" t="n">
        <v>5</v>
      </c>
      <c r="I492" s="12" t="n">
        <v>0</v>
      </c>
      <c r="J492" s="12" t="n">
        <v>0</v>
      </c>
      <c r="K492" s="15" t="n">
        <v>0.131181582939537</v>
      </c>
      <c r="L492" s="16" t="n">
        <f aca="true">IF(OR(Returns!$C492=0,COUNT(OFFSET(Returns!BM492,0,0,1,Inputs!$C$6))&lt;Inputs!$C$6),"n/a",EXP(SUMPRODUCT(LN(1+OFFSET(Returns!D492,0,0,1,Inputs!$C$6))))-IF(Inputs!$C$7=1,EXP(SUMPRODUCT(LN(1+OFFSET(Returns!BM492,0,0,1,Inputs!$C$6)))),EXP(SUMPRODUCT(LN(1+OFFSET(Returns!DV492,0,0,1,Inputs!$C$6))))))</f>
        <v>-1.24099419785198</v>
      </c>
      <c r="M492" s="17" t="n">
        <f aca="false">IF(AND(ISNUMBER(L492),E492&gt;=Inputs!$C$8,OR(Inputs!$C$9="All",F492=Inputs!$C$9),VALUE(LEFT(C492,4))&gt;=Inputs!$C$10,VALUE(LEFT(C492,4))&lt;=Inputs!$C$11),1,0)</f>
        <v>1</v>
      </c>
      <c r="N492" s="16" t="n">
        <f aca="false">IF(M492=1,L492,"")</f>
        <v>-1.24099419785198</v>
      </c>
      <c r="O492" s="15" t="n">
        <v>-0.170793851563112</v>
      </c>
      <c r="P492" s="15" t="n">
        <v>-0.10625344133963</v>
      </c>
      <c r="Q492" s="18" t="n">
        <f aca="false">IF(AND(M492=1,F492="Cash"),L492,"")</f>
        <v>-1.24099419785198</v>
      </c>
      <c r="R492" s="18" t="str">
        <f aca="false">IF(AND(M492=1,F492="Mixed"),L492,"")</f>
        <v/>
      </c>
      <c r="S492" s="18" t="str">
        <f aca="false">IF(AND(M492=1,F492="Stock-heavy"),L492,"")</f>
        <v/>
      </c>
    </row>
    <row r="493" customFormat="false" ht="15" hidden="false" customHeight="false" outlineLevel="0" collapsed="false">
      <c r="B493" s="12" t="s">
        <v>596</v>
      </c>
      <c r="C493" s="12" t="s">
        <v>597</v>
      </c>
      <c r="D493" s="14" t="n">
        <v>751.8</v>
      </c>
      <c r="E493" s="15" t="n">
        <v>0.7488</v>
      </c>
      <c r="F493" s="12" t="s">
        <v>70</v>
      </c>
      <c r="G493" s="15" t="n">
        <v>0</v>
      </c>
      <c r="H493" s="12" t="n">
        <v>5</v>
      </c>
      <c r="I493" s="12" t="n">
        <v>1</v>
      </c>
      <c r="J493" s="12" t="n">
        <v>0</v>
      </c>
      <c r="K493" s="15" t="n">
        <v>-0.620103910388688</v>
      </c>
      <c r="L493" s="16" t="n">
        <f aca="true">IF(OR(Returns!$C493=0,COUNT(OFFSET(Returns!BM493,0,0,1,Inputs!$C$6))&lt;Inputs!$C$6),"n/a",EXP(SUMPRODUCT(LN(1+OFFSET(Returns!D493,0,0,1,Inputs!$C$6))))-IF(Inputs!$C$7=1,EXP(SUMPRODUCT(LN(1+OFFSET(Returns!BM493,0,0,1,Inputs!$C$6)))),EXP(SUMPRODUCT(LN(1+OFFSET(Returns!DV493,0,0,1,Inputs!$C$6))))))</f>
        <v>1.42811280699084</v>
      </c>
      <c r="M493" s="17" t="n">
        <f aca="false">IF(AND(ISNUMBER(L493),E493&gt;=Inputs!$C$8,OR(Inputs!$C$9="All",F493=Inputs!$C$9),VALUE(LEFT(C493,4))&gt;=Inputs!$C$10,VALUE(LEFT(C493,4))&lt;=Inputs!$C$11),1,0)</f>
        <v>1</v>
      </c>
      <c r="N493" s="16" t="n">
        <f aca="false">IF(M493=1,L493,"")</f>
        <v>1.42811280699084</v>
      </c>
      <c r="O493" s="15" t="n">
        <v>-0.0312140913673481</v>
      </c>
      <c r="P493" s="15" t="n">
        <v>0.00977679503751783</v>
      </c>
      <c r="Q493" s="18" t="n">
        <f aca="false">IF(AND(M493=1,F493="Cash"),L493,"")</f>
        <v>1.42811280699084</v>
      </c>
      <c r="R493" s="18" t="str">
        <f aca="false">IF(AND(M493=1,F493="Mixed"),L493,"")</f>
        <v/>
      </c>
      <c r="S493" s="18" t="str">
        <f aca="false">IF(AND(M493=1,F493="Stock-heavy"),L493,"")</f>
        <v/>
      </c>
    </row>
    <row r="494" customFormat="false" ht="15" hidden="false" customHeight="false" outlineLevel="0" collapsed="false">
      <c r="B494" s="12" t="s">
        <v>598</v>
      </c>
      <c r="C494" s="12" t="s">
        <v>597</v>
      </c>
      <c r="D494" s="14" t="n">
        <v>1903</v>
      </c>
      <c r="E494" s="15" t="n">
        <v>0.1469</v>
      </c>
      <c r="F494" s="12" t="s">
        <v>70</v>
      </c>
      <c r="G494" s="15" t="n">
        <v>0</v>
      </c>
      <c r="H494" s="12" t="n">
        <v>4</v>
      </c>
      <c r="I494" s="12" t="n">
        <v>1</v>
      </c>
      <c r="J494" s="12" t="n">
        <v>0</v>
      </c>
      <c r="K494" s="15" t="n">
        <v>-0.200132925647216</v>
      </c>
      <c r="L494" s="16" t="n">
        <f aca="true">IF(OR(Returns!$C494=0,COUNT(OFFSET(Returns!BM494,0,0,1,Inputs!$C$6))&lt;Inputs!$C$6),"n/a",EXP(SUMPRODUCT(LN(1+OFFSET(Returns!D494,0,0,1,Inputs!$C$6))))-IF(Inputs!$C$7=1,EXP(SUMPRODUCT(LN(1+OFFSET(Returns!BM494,0,0,1,Inputs!$C$6)))),EXP(SUMPRODUCT(LN(1+OFFSET(Returns!DV494,0,0,1,Inputs!$C$6))))))</f>
        <v>-0.0723017019090264</v>
      </c>
      <c r="M494" s="17" t="n">
        <f aca="false">IF(AND(ISNUMBER(L494),E494&gt;=Inputs!$C$8,OR(Inputs!$C$9="All",F494=Inputs!$C$9),VALUE(LEFT(C494,4))&gt;=Inputs!$C$10,VALUE(LEFT(C494,4))&lt;=Inputs!$C$11),1,0)</f>
        <v>1</v>
      </c>
      <c r="N494" s="16" t="n">
        <f aca="false">IF(M494=1,L494,"")</f>
        <v>-0.0723017019090264</v>
      </c>
      <c r="O494" s="15" t="n">
        <v>-0.00499456643134499</v>
      </c>
      <c r="P494" s="15" t="n">
        <v>0.0206950519233711</v>
      </c>
      <c r="Q494" s="18" t="n">
        <f aca="false">IF(AND(M494=1,F494="Cash"),L494,"")</f>
        <v>-0.0723017019090264</v>
      </c>
      <c r="R494" s="18" t="str">
        <f aca="false">IF(AND(M494=1,F494="Mixed"),L494,"")</f>
        <v/>
      </c>
      <c r="S494" s="18" t="str">
        <f aca="false">IF(AND(M494=1,F494="Stock-heavy"),L494,"")</f>
        <v/>
      </c>
    </row>
    <row r="495" customFormat="false" ht="15" hidden="false" customHeight="false" outlineLevel="0" collapsed="false">
      <c r="B495" s="12" t="s">
        <v>599</v>
      </c>
      <c r="C495" s="12" t="s">
        <v>597</v>
      </c>
      <c r="D495" s="14" t="n">
        <v>7850.6</v>
      </c>
      <c r="E495" s="15" t="n">
        <v>0.3993</v>
      </c>
      <c r="F495" s="12" t="s">
        <v>70</v>
      </c>
      <c r="G495" s="15" t="n">
        <v>0</v>
      </c>
      <c r="H495" s="12" t="n">
        <v>1</v>
      </c>
      <c r="I495" s="12" t="n">
        <v>1</v>
      </c>
      <c r="J495" s="12" t="n">
        <v>0</v>
      </c>
      <c r="K495" s="15" t="n">
        <v>-0.116581041959905</v>
      </c>
      <c r="L495" s="16" t="n">
        <f aca="true">IF(OR(Returns!$C495=0,COUNT(OFFSET(Returns!BM495,0,0,1,Inputs!$C$6))&lt;Inputs!$C$6),"n/a",EXP(SUMPRODUCT(LN(1+OFFSET(Returns!D495,0,0,1,Inputs!$C$6))))-IF(Inputs!$C$7=1,EXP(SUMPRODUCT(LN(1+OFFSET(Returns!BM495,0,0,1,Inputs!$C$6)))),EXP(SUMPRODUCT(LN(1+OFFSET(Returns!DV495,0,0,1,Inputs!$C$6))))))</f>
        <v>-0.286698189796349</v>
      </c>
      <c r="M495" s="17" t="n">
        <f aca="false">IF(AND(ISNUMBER(L495),E495&gt;=Inputs!$C$8,OR(Inputs!$C$9="All",F495=Inputs!$C$9),VALUE(LEFT(C495,4))&gt;=Inputs!$C$10,VALUE(LEFT(C495,4))&lt;=Inputs!$C$11),1,0)</f>
        <v>1</v>
      </c>
      <c r="N495" s="16" t="n">
        <f aca="false">IF(M495=1,L495,"")</f>
        <v>-0.286698189796349</v>
      </c>
      <c r="O495" s="15" t="n">
        <v>0.0924086186801341</v>
      </c>
      <c r="P495" s="15" t="n">
        <v>0.0498406743531672</v>
      </c>
      <c r="Q495" s="18" t="n">
        <f aca="false">IF(AND(M495=1,F495="Cash"),L495,"")</f>
        <v>-0.286698189796349</v>
      </c>
      <c r="R495" s="18" t="str">
        <f aca="false">IF(AND(M495=1,F495="Mixed"),L495,"")</f>
        <v/>
      </c>
      <c r="S495" s="18" t="str">
        <f aca="false">IF(AND(M495=1,F495="Stock-heavy"),L495,"")</f>
        <v/>
      </c>
    </row>
    <row r="496" customFormat="false" ht="15" hidden="false" customHeight="false" outlineLevel="0" collapsed="false">
      <c r="B496" s="12" t="s">
        <v>600</v>
      </c>
      <c r="C496" s="12" t="s">
        <v>597</v>
      </c>
      <c r="D496" s="14" t="n">
        <v>743.2</v>
      </c>
      <c r="E496" s="15" t="n">
        <v>0.3167</v>
      </c>
      <c r="F496" s="12" t="s">
        <v>70</v>
      </c>
      <c r="G496" s="15" t="n">
        <v>0</v>
      </c>
      <c r="H496" s="12" t="n">
        <v>4</v>
      </c>
      <c r="I496" s="12" t="n">
        <v>1</v>
      </c>
      <c r="J496" s="12" t="n">
        <v>0</v>
      </c>
      <c r="K496" s="15" t="n">
        <v>-0.383521876324718</v>
      </c>
      <c r="L496" s="16" t="n">
        <f aca="true">IF(OR(Returns!$C496=0,COUNT(OFFSET(Returns!BM496,0,0,1,Inputs!$C$6))&lt;Inputs!$C$6),"n/a",EXP(SUMPRODUCT(LN(1+OFFSET(Returns!D496,0,0,1,Inputs!$C$6))))-IF(Inputs!$C$7=1,EXP(SUMPRODUCT(LN(1+OFFSET(Returns!BM496,0,0,1,Inputs!$C$6)))),EXP(SUMPRODUCT(LN(1+OFFSET(Returns!DV496,0,0,1,Inputs!$C$6))))))</f>
        <v>-1.15872674999822</v>
      </c>
      <c r="M496" s="17" t="n">
        <f aca="false">IF(AND(ISNUMBER(L496),E496&gt;=Inputs!$C$8,OR(Inputs!$C$9="All",F496=Inputs!$C$9),VALUE(LEFT(C496,4))&gt;=Inputs!$C$10,VALUE(LEFT(C496,4))&lt;=Inputs!$C$11),1,0)</f>
        <v>1</v>
      </c>
      <c r="N496" s="16" t="n">
        <f aca="false">IF(M496=1,L496,"")</f>
        <v>-1.15872674999822</v>
      </c>
      <c r="O496" s="15" t="n">
        <v>0.00320031084719069</v>
      </c>
      <c r="P496" s="15" t="n">
        <v>-0.105536129263578</v>
      </c>
      <c r="Q496" s="18" t="n">
        <f aca="false">IF(AND(M496=1,F496="Cash"),L496,"")</f>
        <v>-1.15872674999822</v>
      </c>
      <c r="R496" s="18" t="str">
        <f aca="false">IF(AND(M496=1,F496="Mixed"),L496,"")</f>
        <v/>
      </c>
      <c r="S496" s="18" t="str">
        <f aca="false">IF(AND(M496=1,F496="Stock-heavy"),L496,"")</f>
        <v/>
      </c>
    </row>
    <row r="497" customFormat="false" ht="15" hidden="false" customHeight="false" outlineLevel="0" collapsed="false">
      <c r="B497" s="12" t="s">
        <v>601</v>
      </c>
      <c r="C497" s="12" t="s">
        <v>597</v>
      </c>
      <c r="D497" s="14" t="n">
        <v>500.2</v>
      </c>
      <c r="E497" s="15" t="n">
        <v>0.176</v>
      </c>
      <c r="F497" s="12" t="s">
        <v>70</v>
      </c>
      <c r="G497" s="15" t="n">
        <v>0</v>
      </c>
      <c r="H497" s="12" t="n">
        <v>3</v>
      </c>
      <c r="I497" s="12" t="n">
        <v>0</v>
      </c>
      <c r="J497" s="12" t="n">
        <v>0</v>
      </c>
      <c r="K497" s="15" t="n">
        <v>0.482037598886531</v>
      </c>
      <c r="L497" s="16" t="n">
        <f aca="true">IF(OR(Returns!$C497=0,COUNT(OFFSET(Returns!BM497,0,0,1,Inputs!$C$6))&lt;Inputs!$C$6),"n/a",EXP(SUMPRODUCT(LN(1+OFFSET(Returns!D497,0,0,1,Inputs!$C$6))))-IF(Inputs!$C$7=1,EXP(SUMPRODUCT(LN(1+OFFSET(Returns!BM497,0,0,1,Inputs!$C$6)))),EXP(SUMPRODUCT(LN(1+OFFSET(Returns!DV497,0,0,1,Inputs!$C$6))))))</f>
        <v>0.920556713034395</v>
      </c>
      <c r="M497" s="17" t="n">
        <f aca="false">IF(AND(ISNUMBER(L497),E497&gt;=Inputs!$C$8,OR(Inputs!$C$9="All",F497=Inputs!$C$9),VALUE(LEFT(C497,4))&gt;=Inputs!$C$10,VALUE(LEFT(C497,4))&lt;=Inputs!$C$11),1,0)</f>
        <v>1</v>
      </c>
      <c r="N497" s="16" t="n">
        <f aca="false">IF(M497=1,L497,"")</f>
        <v>0.920556713034395</v>
      </c>
      <c r="O497" s="15" t="n">
        <v>0.0327116329055997</v>
      </c>
      <c r="P497" s="15" t="n">
        <v>0.0684457302511053</v>
      </c>
      <c r="Q497" s="18" t="n">
        <f aca="false">IF(AND(M497=1,F497="Cash"),L497,"")</f>
        <v>0.920556713034395</v>
      </c>
      <c r="R497" s="18" t="str">
        <f aca="false">IF(AND(M497=1,F497="Mixed"),L497,"")</f>
        <v/>
      </c>
      <c r="S497" s="18" t="str">
        <f aca="false">IF(AND(M497=1,F497="Stock-heavy"),L497,"")</f>
        <v/>
      </c>
    </row>
    <row r="498" customFormat="false" ht="15" hidden="false" customHeight="false" outlineLevel="0" collapsed="false">
      <c r="B498" s="12" t="s">
        <v>602</v>
      </c>
      <c r="C498" s="12" t="s">
        <v>603</v>
      </c>
      <c r="D498" s="14" t="n">
        <v>285.1</v>
      </c>
      <c r="E498" s="15" t="n">
        <v>1.0703</v>
      </c>
      <c r="F498" s="12" t="s">
        <v>85</v>
      </c>
      <c r="G498" s="15" t="n">
        <v>1</v>
      </c>
      <c r="H498" s="12" t="n">
        <v>1</v>
      </c>
      <c r="I498" s="12" t="n">
        <v>0</v>
      </c>
      <c r="J498" s="12" t="n">
        <v>1</v>
      </c>
      <c r="K498" s="15" t="n">
        <v>4.66489381069076</v>
      </c>
      <c r="L498" s="16" t="n">
        <f aca="true">IF(OR(Returns!$C498=0,COUNT(OFFSET(Returns!BM498,0,0,1,Inputs!$C$6))&lt;Inputs!$C$6),"n/a",EXP(SUMPRODUCT(LN(1+OFFSET(Returns!D498,0,0,1,Inputs!$C$6))))-IF(Inputs!$C$7=1,EXP(SUMPRODUCT(LN(1+OFFSET(Returns!BM498,0,0,1,Inputs!$C$6)))),EXP(SUMPRODUCT(LN(1+OFFSET(Returns!DV498,0,0,1,Inputs!$C$6))))))</f>
        <v>-0.319277748825298</v>
      </c>
      <c r="M498" s="17" t="n">
        <f aca="false">IF(AND(ISNUMBER(L498),E498&gt;=Inputs!$C$8,OR(Inputs!$C$9="All",F498=Inputs!$C$9),VALUE(LEFT(C498,4))&gt;=Inputs!$C$10,VALUE(LEFT(C498,4))&lt;=Inputs!$C$11),1,0)</f>
        <v>1</v>
      </c>
      <c r="N498" s="16" t="n">
        <f aca="false">IF(M498=1,L498,"")</f>
        <v>-0.319277748825298</v>
      </c>
      <c r="O498" s="15" t="n">
        <v>0.814706152633878</v>
      </c>
      <c r="P498" s="15" t="n">
        <v>0.0902284227209627</v>
      </c>
      <c r="Q498" s="18" t="str">
        <f aca="false">IF(AND(M498=1,F498="Cash"),L498,"")</f>
        <v/>
      </c>
      <c r="R498" s="18" t="str">
        <f aca="false">IF(AND(M498=1,F498="Mixed"),L498,"")</f>
        <v/>
      </c>
      <c r="S498" s="18" t="n">
        <f aca="false">IF(AND(M498=1,F498="Stock-heavy"),L498,"")</f>
        <v>-0.319277748825298</v>
      </c>
    </row>
    <row r="499" customFormat="false" ht="15" hidden="false" customHeight="false" outlineLevel="0" collapsed="false">
      <c r="B499" s="12" t="s">
        <v>604</v>
      </c>
      <c r="C499" s="12" t="s">
        <v>603</v>
      </c>
      <c r="D499" s="14" t="n">
        <v>771.1</v>
      </c>
      <c r="E499" s="15" t="n">
        <v>0.1654</v>
      </c>
      <c r="F499" s="12" t="s">
        <v>70</v>
      </c>
      <c r="G499" s="15" t="n">
        <v>0</v>
      </c>
      <c r="H499" s="12" t="n">
        <v>2</v>
      </c>
      <c r="I499" s="12" t="n">
        <v>0</v>
      </c>
      <c r="J499" s="12" t="n">
        <v>0</v>
      </c>
      <c r="K499" s="15" t="n">
        <v>-0.0730038477553689</v>
      </c>
      <c r="L499" s="16" t="n">
        <f aca="true">IF(OR(Returns!$C499=0,COUNT(OFFSET(Returns!BM499,0,0,1,Inputs!$C$6))&lt;Inputs!$C$6),"n/a",EXP(SUMPRODUCT(LN(1+OFFSET(Returns!D499,0,0,1,Inputs!$C$6))))-IF(Inputs!$C$7=1,EXP(SUMPRODUCT(LN(1+OFFSET(Returns!BM499,0,0,1,Inputs!$C$6)))),EXP(SUMPRODUCT(LN(1+OFFSET(Returns!DV499,0,0,1,Inputs!$C$6))))))</f>
        <v>-0.107575209678323</v>
      </c>
      <c r="M499" s="17" t="n">
        <f aca="false">IF(AND(ISNUMBER(L499),E499&gt;=Inputs!$C$8,OR(Inputs!$C$9="All",F499=Inputs!$C$9),VALUE(LEFT(C499,4))&gt;=Inputs!$C$10,VALUE(LEFT(C499,4))&lt;=Inputs!$C$11),1,0)</f>
        <v>1</v>
      </c>
      <c r="N499" s="16" t="n">
        <f aca="false">IF(M499=1,L499,"")</f>
        <v>-0.107575209678323</v>
      </c>
      <c r="O499" s="15" t="s">
        <v>73</v>
      </c>
      <c r="P499" s="15" t="s">
        <v>73</v>
      </c>
      <c r="Q499" s="18" t="n">
        <f aca="false">IF(AND(M499=1,F499="Cash"),L499,"")</f>
        <v>-0.107575209678323</v>
      </c>
      <c r="R499" s="18" t="str">
        <f aca="false">IF(AND(M499=1,F499="Mixed"),L499,"")</f>
        <v/>
      </c>
      <c r="S499" s="18" t="str">
        <f aca="false">IF(AND(M499=1,F499="Stock-heavy"),L499,"")</f>
        <v/>
      </c>
    </row>
    <row r="500" customFormat="false" ht="15" hidden="false" customHeight="false" outlineLevel="0" collapsed="false">
      <c r="B500" s="12" t="s">
        <v>168</v>
      </c>
      <c r="C500" s="12" t="s">
        <v>603</v>
      </c>
      <c r="D500" s="14" t="n">
        <v>1198</v>
      </c>
      <c r="E500" s="15" t="n">
        <v>0.2158</v>
      </c>
      <c r="F500" s="12" t="s">
        <v>70</v>
      </c>
      <c r="G500" s="15" t="n">
        <v>0</v>
      </c>
      <c r="H500" s="12" t="n">
        <v>2</v>
      </c>
      <c r="I500" s="12" t="n">
        <v>1</v>
      </c>
      <c r="J500" s="12" t="n">
        <v>0</v>
      </c>
      <c r="K500" s="15" t="n">
        <v>-0.441305122387003</v>
      </c>
      <c r="L500" s="16" t="n">
        <f aca="true">IF(OR(Returns!$C500=0,COUNT(OFFSET(Returns!BM500,0,0,1,Inputs!$C$6))&lt;Inputs!$C$6),"n/a",EXP(SUMPRODUCT(LN(1+OFFSET(Returns!D500,0,0,1,Inputs!$C$6))))-IF(Inputs!$C$7=1,EXP(SUMPRODUCT(LN(1+OFFSET(Returns!BM500,0,0,1,Inputs!$C$6)))),EXP(SUMPRODUCT(LN(1+OFFSET(Returns!DV500,0,0,1,Inputs!$C$6))))))</f>
        <v>0.043142739012376</v>
      </c>
      <c r="M500" s="17" t="n">
        <f aca="false">IF(AND(ISNUMBER(L500),E500&gt;=Inputs!$C$8,OR(Inputs!$C$9="All",F500=Inputs!$C$9),VALUE(LEFT(C500,4))&gt;=Inputs!$C$10,VALUE(LEFT(C500,4))&lt;=Inputs!$C$11),1,0)</f>
        <v>1</v>
      </c>
      <c r="N500" s="16" t="n">
        <f aca="false">IF(M500=1,L500,"")</f>
        <v>0.043142739012376</v>
      </c>
      <c r="O500" s="15" t="n">
        <v>0.0817555520883386</v>
      </c>
      <c r="P500" s="15" t="n">
        <v>0.0583996833629013</v>
      </c>
      <c r="Q500" s="18" t="n">
        <f aca="false">IF(AND(M500=1,F500="Cash"),L500,"")</f>
        <v>0.043142739012376</v>
      </c>
      <c r="R500" s="18" t="str">
        <f aca="false">IF(AND(M500=1,F500="Mixed"),L500,"")</f>
        <v/>
      </c>
      <c r="S500" s="18" t="str">
        <f aca="false">IF(AND(M500=1,F500="Stock-heavy"),L500,"")</f>
        <v/>
      </c>
    </row>
    <row r="501" customFormat="false" ht="15" hidden="false" customHeight="false" outlineLevel="0" collapsed="false">
      <c r="B501" s="12" t="s">
        <v>605</v>
      </c>
      <c r="C501" s="12" t="s">
        <v>603</v>
      </c>
      <c r="D501" s="14" t="n">
        <v>492.9</v>
      </c>
      <c r="E501" s="15" t="n">
        <v>0.1046</v>
      </c>
      <c r="F501" s="12" t="s">
        <v>70</v>
      </c>
      <c r="G501" s="15" t="n">
        <v>0</v>
      </c>
      <c r="H501" s="12" t="n">
        <v>1</v>
      </c>
      <c r="I501" s="12" t="n">
        <v>1</v>
      </c>
      <c r="J501" s="12" t="n">
        <v>0</v>
      </c>
      <c r="K501" s="15" t="n">
        <v>-0.280705430642951</v>
      </c>
      <c r="L501" s="16" t="n">
        <f aca="true">IF(OR(Returns!$C501=0,COUNT(OFFSET(Returns!BM501,0,0,1,Inputs!$C$6))&lt;Inputs!$C$6),"n/a",EXP(SUMPRODUCT(LN(1+OFFSET(Returns!D501,0,0,1,Inputs!$C$6))))-IF(Inputs!$C$7=1,EXP(SUMPRODUCT(LN(1+OFFSET(Returns!BM501,0,0,1,Inputs!$C$6)))),EXP(SUMPRODUCT(LN(1+OFFSET(Returns!DV501,0,0,1,Inputs!$C$6))))))</f>
        <v>0.537473029378886</v>
      </c>
      <c r="M501" s="17" t="n">
        <f aca="false">IF(AND(ISNUMBER(L501),E501&gt;=Inputs!$C$8,OR(Inputs!$C$9="All",F501=Inputs!$C$9),VALUE(LEFT(C501,4))&gt;=Inputs!$C$10,VALUE(LEFT(C501,4))&lt;=Inputs!$C$11),1,0)</f>
        <v>1</v>
      </c>
      <c r="N501" s="16" t="n">
        <f aca="false">IF(M501=1,L501,"")</f>
        <v>0.537473029378886</v>
      </c>
      <c r="O501" s="15" t="n">
        <v>0.414313783636148</v>
      </c>
      <c r="P501" s="15" t="n">
        <v>0.459643030865051</v>
      </c>
      <c r="Q501" s="18" t="n">
        <f aca="false">IF(AND(M501=1,F501="Cash"),L501,"")</f>
        <v>0.537473029378886</v>
      </c>
      <c r="R501" s="18" t="str">
        <f aca="false">IF(AND(M501=1,F501="Mixed"),L501,"")</f>
        <v/>
      </c>
      <c r="S501" s="18" t="str">
        <f aca="false">IF(AND(M501=1,F501="Stock-heavy"),L501,"")</f>
        <v/>
      </c>
    </row>
    <row r="502" customFormat="false" ht="15" hidden="false" customHeight="false" outlineLevel="0" collapsed="false">
      <c r="B502" s="12" t="s">
        <v>606</v>
      </c>
      <c r="C502" s="12" t="s">
        <v>603</v>
      </c>
      <c r="D502" s="14" t="n">
        <v>376.1</v>
      </c>
      <c r="E502" s="15" t="n">
        <v>0.1652</v>
      </c>
      <c r="F502" s="12" t="s">
        <v>85</v>
      </c>
      <c r="G502" s="15" t="n">
        <v>0.853709956134521</v>
      </c>
      <c r="H502" s="12" t="n">
        <v>3</v>
      </c>
      <c r="I502" s="12" t="n">
        <v>0</v>
      </c>
      <c r="J502" s="12" t="n">
        <v>1</v>
      </c>
      <c r="K502" s="15" t="n">
        <v>0.0702971468045752</v>
      </c>
      <c r="L502" s="16" t="n">
        <f aca="true">IF(OR(Returns!$C502=0,COUNT(OFFSET(Returns!BM502,0,0,1,Inputs!$C$6))&lt;Inputs!$C$6),"n/a",EXP(SUMPRODUCT(LN(1+OFFSET(Returns!D502,0,0,1,Inputs!$C$6))))-IF(Inputs!$C$7=1,EXP(SUMPRODUCT(LN(1+OFFSET(Returns!BM502,0,0,1,Inputs!$C$6)))),EXP(SUMPRODUCT(LN(1+OFFSET(Returns!DV502,0,0,1,Inputs!$C$6))))))</f>
        <v>-0.618684515234782</v>
      </c>
      <c r="M502" s="17" t="n">
        <f aca="false">IF(AND(ISNUMBER(L502),E502&gt;=Inputs!$C$8,OR(Inputs!$C$9="All",F502=Inputs!$C$9),VALUE(LEFT(C502,4))&gt;=Inputs!$C$10,VALUE(LEFT(C502,4))&lt;=Inputs!$C$11),1,0)</f>
        <v>1</v>
      </c>
      <c r="N502" s="16" t="n">
        <f aca="false">IF(M502=1,L502,"")</f>
        <v>-0.618684515234782</v>
      </c>
      <c r="O502" s="15" t="n">
        <v>0</v>
      </c>
      <c r="P502" s="15" t="n">
        <v>-0.0828330516611883</v>
      </c>
      <c r="Q502" s="18" t="str">
        <f aca="false">IF(AND(M502=1,F502="Cash"),L502,"")</f>
        <v/>
      </c>
      <c r="R502" s="18" t="str">
        <f aca="false">IF(AND(M502=1,F502="Mixed"),L502,"")</f>
        <v/>
      </c>
      <c r="S502" s="18" t="n">
        <f aca="false">IF(AND(M502=1,F502="Stock-heavy"),L502,"")</f>
        <v>-0.618684515234782</v>
      </c>
    </row>
    <row r="503" customFormat="false" ht="15" hidden="false" customHeight="false" outlineLevel="0" collapsed="false">
      <c r="B503" s="12" t="s">
        <v>607</v>
      </c>
      <c r="C503" s="12" t="s">
        <v>603</v>
      </c>
      <c r="D503" s="14" t="n">
        <v>135</v>
      </c>
      <c r="E503" s="15" t="n">
        <v>1.686</v>
      </c>
      <c r="F503" s="12" t="s">
        <v>70</v>
      </c>
      <c r="G503" s="15" t="n">
        <v>0</v>
      </c>
      <c r="H503" s="12" t="n">
        <v>1</v>
      </c>
      <c r="I503" s="12" t="n">
        <v>0</v>
      </c>
      <c r="J503" s="12" t="n">
        <v>0</v>
      </c>
      <c r="K503" s="15" t="s">
        <v>73</v>
      </c>
      <c r="L503" s="16" t="n">
        <f aca="true">IF(OR(Returns!$C503=0,COUNT(OFFSET(Returns!BM503,0,0,1,Inputs!$C$6))&lt;Inputs!$C$6),"n/a",EXP(SUMPRODUCT(LN(1+OFFSET(Returns!D503,0,0,1,Inputs!$C$6))))-IF(Inputs!$C$7=1,EXP(SUMPRODUCT(LN(1+OFFSET(Returns!BM503,0,0,1,Inputs!$C$6)))),EXP(SUMPRODUCT(LN(1+OFFSET(Returns!DV503,0,0,1,Inputs!$C$6))))))</f>
        <v>-1.62971159836514</v>
      </c>
      <c r="M503" s="17" t="n">
        <f aca="false">IF(AND(ISNUMBER(L503),E503&gt;=Inputs!$C$8,OR(Inputs!$C$9="All",F503=Inputs!$C$9),VALUE(LEFT(C503,4))&gt;=Inputs!$C$10,VALUE(LEFT(C503,4))&lt;=Inputs!$C$11),1,0)</f>
        <v>1</v>
      </c>
      <c r="N503" s="16" t="n">
        <f aca="false">IF(M503=1,L503,"")</f>
        <v>-1.62971159836514</v>
      </c>
      <c r="O503" s="15" t="n">
        <v>0.277756251007687</v>
      </c>
      <c r="P503" s="15" t="s">
        <v>73</v>
      </c>
      <c r="Q503" s="18" t="n">
        <f aca="false">IF(AND(M503=1,F503="Cash"),L503,"")</f>
        <v>-1.62971159836514</v>
      </c>
      <c r="R503" s="18" t="str">
        <f aca="false">IF(AND(M503=1,F503="Mixed"),L503,"")</f>
        <v/>
      </c>
      <c r="S503" s="18" t="str">
        <f aca="false">IF(AND(M503=1,F503="Stock-heavy"),L503,"")</f>
        <v/>
      </c>
    </row>
    <row r="504" customFormat="false" ht="15" hidden="false" customHeight="false" outlineLevel="0" collapsed="false">
      <c r="B504" s="12" t="s">
        <v>608</v>
      </c>
      <c r="C504" s="12" t="s">
        <v>603</v>
      </c>
      <c r="D504" s="14" t="n">
        <v>6222</v>
      </c>
      <c r="E504" s="15" t="n">
        <v>0.109</v>
      </c>
      <c r="F504" s="12" t="s">
        <v>70</v>
      </c>
      <c r="G504" s="15" t="s">
        <v>73</v>
      </c>
      <c r="H504" s="12" t="n">
        <v>1</v>
      </c>
      <c r="I504" s="12" t="n">
        <v>0</v>
      </c>
      <c r="J504" s="12" t="n">
        <v>0</v>
      </c>
      <c r="K504" s="15" t="n">
        <v>0.0383264910769274</v>
      </c>
      <c r="L504" s="16" t="n">
        <f aca="true">IF(OR(Returns!$C504=0,COUNT(OFFSET(Returns!BM504,0,0,1,Inputs!$C$6))&lt;Inputs!$C$6),"n/a",EXP(SUMPRODUCT(LN(1+OFFSET(Returns!D504,0,0,1,Inputs!$C$6))))-IF(Inputs!$C$7=1,EXP(SUMPRODUCT(LN(1+OFFSET(Returns!BM504,0,0,1,Inputs!$C$6)))),EXP(SUMPRODUCT(LN(1+OFFSET(Returns!DV504,0,0,1,Inputs!$C$6))))))</f>
        <v>-0.746447309011041</v>
      </c>
      <c r="M504" s="17" t="n">
        <f aca="false">IF(AND(ISNUMBER(L504),E504&gt;=Inputs!$C$8,OR(Inputs!$C$9="All",F504=Inputs!$C$9),VALUE(LEFT(C504,4))&gt;=Inputs!$C$10,VALUE(LEFT(C504,4))&lt;=Inputs!$C$11),1,0)</f>
        <v>1</v>
      </c>
      <c r="N504" s="16" t="n">
        <f aca="false">IF(M504=1,L504,"")</f>
        <v>-0.746447309011041</v>
      </c>
      <c r="O504" s="15" t="n">
        <v>0.0930875510624511</v>
      </c>
      <c r="P504" s="15" t="n">
        <v>0.149197019107528</v>
      </c>
      <c r="Q504" s="18" t="n">
        <f aca="false">IF(AND(M504=1,F504="Cash"),L504,"")</f>
        <v>-0.746447309011041</v>
      </c>
      <c r="R504" s="18" t="str">
        <f aca="false">IF(AND(M504=1,F504="Mixed"),L504,"")</f>
        <v/>
      </c>
      <c r="S504" s="18" t="str">
        <f aca="false">IF(AND(M504=1,F504="Stock-heavy"),L504,"")</f>
        <v/>
      </c>
    </row>
    <row r="505" customFormat="false" ht="15" hidden="false" customHeight="false" outlineLevel="0" collapsed="false">
      <c r="B505" s="12" t="s">
        <v>338</v>
      </c>
      <c r="C505" s="12" t="s">
        <v>603</v>
      </c>
      <c r="D505" s="14" t="n">
        <v>2251.5</v>
      </c>
      <c r="E505" s="15" t="n">
        <v>1.0656</v>
      </c>
      <c r="F505" s="12" t="s">
        <v>70</v>
      </c>
      <c r="G505" s="15" t="n">
        <v>0.00390850544081723</v>
      </c>
      <c r="H505" s="12" t="n">
        <v>1</v>
      </c>
      <c r="I505" s="12" t="n">
        <v>1</v>
      </c>
      <c r="J505" s="12" t="n">
        <v>1</v>
      </c>
      <c r="K505" s="15" t="n">
        <v>0.211131974448211</v>
      </c>
      <c r="L505" s="16" t="n">
        <f aca="true">IF(OR(Returns!$C505=0,COUNT(OFFSET(Returns!BM505,0,0,1,Inputs!$C$6))&lt;Inputs!$C$6),"n/a",EXP(SUMPRODUCT(LN(1+OFFSET(Returns!D505,0,0,1,Inputs!$C$6))))-IF(Inputs!$C$7=1,EXP(SUMPRODUCT(LN(1+OFFSET(Returns!BM505,0,0,1,Inputs!$C$6)))),EXP(SUMPRODUCT(LN(1+OFFSET(Returns!DV505,0,0,1,Inputs!$C$6))))))</f>
        <v>-1.89336451204369</v>
      </c>
      <c r="M505" s="17" t="n">
        <f aca="false">IF(AND(ISNUMBER(L505),E505&gt;=Inputs!$C$8,OR(Inputs!$C$9="All",F505=Inputs!$C$9),VALUE(LEFT(C505,4))&gt;=Inputs!$C$10,VALUE(LEFT(C505,4))&lt;=Inputs!$C$11),1,0)</f>
        <v>1</v>
      </c>
      <c r="N505" s="16" t="n">
        <f aca="false">IF(M505=1,L505,"")</f>
        <v>-1.89336451204369</v>
      </c>
      <c r="O505" s="15" t="n">
        <v>-0.0142168165404894</v>
      </c>
      <c r="P505" s="15" t="s">
        <v>73</v>
      </c>
      <c r="Q505" s="18" t="n">
        <f aca="false">IF(AND(M505=1,F505="Cash"),L505,"")</f>
        <v>-1.89336451204369</v>
      </c>
      <c r="R505" s="18" t="str">
        <f aca="false">IF(AND(M505=1,F505="Mixed"),L505,"")</f>
        <v/>
      </c>
      <c r="S505" s="18" t="str">
        <f aca="false">IF(AND(M505=1,F505="Stock-heavy"),L505,"")</f>
        <v/>
      </c>
    </row>
    <row r="506" customFormat="false" ht="15" hidden="false" customHeight="false" outlineLevel="0" collapsed="false">
      <c r="B506" s="12" t="s">
        <v>609</v>
      </c>
      <c r="C506" s="12" t="s">
        <v>603</v>
      </c>
      <c r="D506" s="14" t="n">
        <v>583.1</v>
      </c>
      <c r="E506" s="15" t="n">
        <v>0.4741</v>
      </c>
      <c r="F506" s="12" t="s">
        <v>70</v>
      </c>
      <c r="G506" s="15" t="n">
        <v>0</v>
      </c>
      <c r="H506" s="12" t="n">
        <v>3</v>
      </c>
      <c r="I506" s="12" t="n">
        <v>1</v>
      </c>
      <c r="J506" s="12" t="n">
        <v>0</v>
      </c>
      <c r="K506" s="15" t="n">
        <v>-0.292245793750995</v>
      </c>
      <c r="L506" s="16" t="n">
        <f aca="true">IF(OR(Returns!$C506=0,COUNT(OFFSET(Returns!BM506,0,0,1,Inputs!$C$6))&lt;Inputs!$C$6),"n/a",EXP(SUMPRODUCT(LN(1+OFFSET(Returns!D506,0,0,1,Inputs!$C$6))))-IF(Inputs!$C$7=1,EXP(SUMPRODUCT(LN(1+OFFSET(Returns!BM506,0,0,1,Inputs!$C$6)))),EXP(SUMPRODUCT(LN(1+OFFSET(Returns!DV506,0,0,1,Inputs!$C$6))))))</f>
        <v>0.28828287153386</v>
      </c>
      <c r="M506" s="17" t="n">
        <f aca="false">IF(AND(ISNUMBER(L506),E506&gt;=Inputs!$C$8,OR(Inputs!$C$9="All",F506=Inputs!$C$9),VALUE(LEFT(C506,4))&gt;=Inputs!$C$10,VALUE(LEFT(C506,4))&lt;=Inputs!$C$11),1,0)</f>
        <v>1</v>
      </c>
      <c r="N506" s="16" t="n">
        <f aca="false">IF(M506=1,L506,"")</f>
        <v>0.28828287153386</v>
      </c>
      <c r="O506" s="15" t="n">
        <v>0.0242196788041473</v>
      </c>
      <c r="P506" s="15" t="n">
        <v>0.0435873889719355</v>
      </c>
      <c r="Q506" s="18" t="n">
        <f aca="false">IF(AND(M506=1,F506="Cash"),L506,"")</f>
        <v>0.28828287153386</v>
      </c>
      <c r="R506" s="18" t="str">
        <f aca="false">IF(AND(M506=1,F506="Mixed"),L506,"")</f>
        <v/>
      </c>
      <c r="S506" s="18" t="str">
        <f aca="false">IF(AND(M506=1,F506="Stock-heavy"),L506,"")</f>
        <v/>
      </c>
    </row>
    <row r="507" customFormat="false" ht="15" hidden="false" customHeight="false" outlineLevel="0" collapsed="false">
      <c r="B507" s="12" t="s">
        <v>610</v>
      </c>
      <c r="C507" s="12" t="s">
        <v>603</v>
      </c>
      <c r="D507" s="14" t="n">
        <v>308.5</v>
      </c>
      <c r="E507" s="15" t="n">
        <v>0.2665</v>
      </c>
      <c r="F507" s="12" t="s">
        <v>85</v>
      </c>
      <c r="G507" s="15" t="n">
        <v>0.698153814240523</v>
      </c>
      <c r="H507" s="12" t="n">
        <v>4</v>
      </c>
      <c r="I507" s="12" t="n">
        <v>0</v>
      </c>
      <c r="J507" s="12" t="n">
        <v>1</v>
      </c>
      <c r="K507" s="15" t="n">
        <v>-0.213553134015317</v>
      </c>
      <c r="L507" s="16" t="n">
        <f aca="true">IF(OR(Returns!$C507=0,COUNT(OFFSET(Returns!BM507,0,0,1,Inputs!$C$6))&lt;Inputs!$C$6),"n/a",EXP(SUMPRODUCT(LN(1+OFFSET(Returns!D507,0,0,1,Inputs!$C$6))))-IF(Inputs!$C$7=1,EXP(SUMPRODUCT(LN(1+OFFSET(Returns!BM507,0,0,1,Inputs!$C$6)))),EXP(SUMPRODUCT(LN(1+OFFSET(Returns!DV507,0,0,1,Inputs!$C$6))))))</f>
        <v>-0.437818378399274</v>
      </c>
      <c r="M507" s="17" t="n">
        <f aca="false">IF(AND(ISNUMBER(L507),E507&gt;=Inputs!$C$8,OR(Inputs!$C$9="All",F507=Inputs!$C$9),VALUE(LEFT(C507,4))&gt;=Inputs!$C$10,VALUE(LEFT(C507,4))&lt;=Inputs!$C$11),1,0)</f>
        <v>1</v>
      </c>
      <c r="N507" s="16" t="n">
        <f aca="false">IF(M507=1,L507,"")</f>
        <v>-0.437818378399274</v>
      </c>
      <c r="O507" s="15" t="n">
        <v>-0.00646291396736801</v>
      </c>
      <c r="P507" s="15" t="n">
        <v>-0.0646270520413032</v>
      </c>
      <c r="Q507" s="18" t="str">
        <f aca="false">IF(AND(M507=1,F507="Cash"),L507,"")</f>
        <v/>
      </c>
      <c r="R507" s="18" t="str">
        <f aca="false">IF(AND(M507=1,F507="Mixed"),L507,"")</f>
        <v/>
      </c>
      <c r="S507" s="18" t="n">
        <f aca="false">IF(AND(M507=1,F507="Stock-heavy"),L507,"")</f>
        <v>-0.437818378399274</v>
      </c>
    </row>
    <row r="508" customFormat="false" ht="15" hidden="false" customHeight="false" outlineLevel="0" collapsed="false">
      <c r="B508" s="12" t="s">
        <v>611</v>
      </c>
      <c r="C508" s="12" t="s">
        <v>603</v>
      </c>
      <c r="D508" s="14" t="n">
        <v>319</v>
      </c>
      <c r="E508" s="15" t="n">
        <v>1.0926</v>
      </c>
      <c r="F508" s="12" t="s">
        <v>70</v>
      </c>
      <c r="G508" s="15" t="s">
        <v>73</v>
      </c>
      <c r="H508" s="12" t="n">
        <v>1</v>
      </c>
      <c r="I508" s="12" t="n">
        <v>0</v>
      </c>
      <c r="J508" s="12" t="n">
        <v>1</v>
      </c>
      <c r="K508" s="15" t="s">
        <v>73</v>
      </c>
      <c r="L508" s="16" t="n">
        <f aca="true">IF(OR(Returns!$C508=0,COUNT(OFFSET(Returns!BM508,0,0,1,Inputs!$C$6))&lt;Inputs!$C$6),"n/a",EXP(SUMPRODUCT(LN(1+OFFSET(Returns!D508,0,0,1,Inputs!$C$6))))-IF(Inputs!$C$7=1,EXP(SUMPRODUCT(LN(1+OFFSET(Returns!BM508,0,0,1,Inputs!$C$6)))),EXP(SUMPRODUCT(LN(1+OFFSET(Returns!DV508,0,0,1,Inputs!$C$6))))))</f>
        <v>-0.0457401701748348</v>
      </c>
      <c r="M508" s="17" t="n">
        <f aca="false">IF(AND(ISNUMBER(L508),E508&gt;=Inputs!$C$8,OR(Inputs!$C$9="All",F508=Inputs!$C$9),VALUE(LEFT(C508,4))&gt;=Inputs!$C$10,VALUE(LEFT(C508,4))&lt;=Inputs!$C$11),1,0)</f>
        <v>1</v>
      </c>
      <c r="N508" s="16" t="n">
        <f aca="false">IF(M508=1,L508,"")</f>
        <v>-0.0457401701748348</v>
      </c>
      <c r="O508" s="15" t="n">
        <v>-0.0198443503189359</v>
      </c>
      <c r="P508" s="15" t="n">
        <v>0.0445050672148362</v>
      </c>
      <c r="Q508" s="18" t="n">
        <f aca="false">IF(AND(M508=1,F508="Cash"),L508,"")</f>
        <v>-0.0457401701748348</v>
      </c>
      <c r="R508" s="18" t="str">
        <f aca="false">IF(AND(M508=1,F508="Mixed"),L508,"")</f>
        <v/>
      </c>
      <c r="S508" s="18" t="str">
        <f aca="false">IF(AND(M508=1,F508="Stock-heavy"),L508,"")</f>
        <v/>
      </c>
    </row>
    <row r="509" customFormat="false" ht="15" hidden="false" customHeight="false" outlineLevel="0" collapsed="false">
      <c r="B509" s="12" t="s">
        <v>191</v>
      </c>
      <c r="C509" s="12" t="s">
        <v>612</v>
      </c>
      <c r="D509" s="14" t="n">
        <v>391.9</v>
      </c>
      <c r="E509" s="15" t="n">
        <v>0.2361</v>
      </c>
      <c r="F509" s="12" t="s">
        <v>85</v>
      </c>
      <c r="G509" s="15" t="n">
        <v>0.644458621481614</v>
      </c>
      <c r="H509" s="12" t="n">
        <v>5</v>
      </c>
      <c r="I509" s="12" t="n">
        <v>1</v>
      </c>
      <c r="J509" s="12" t="n">
        <v>1</v>
      </c>
      <c r="K509" s="15" t="n">
        <v>-0.486777631331217</v>
      </c>
      <c r="L509" s="16" t="n">
        <f aca="true">IF(OR(Returns!$C509=0,COUNT(OFFSET(Returns!BM509,0,0,1,Inputs!$C$6))&lt;Inputs!$C$6),"n/a",EXP(SUMPRODUCT(LN(1+OFFSET(Returns!D509,0,0,1,Inputs!$C$6))))-IF(Inputs!$C$7=1,EXP(SUMPRODUCT(LN(1+OFFSET(Returns!BM509,0,0,1,Inputs!$C$6)))),EXP(SUMPRODUCT(LN(1+OFFSET(Returns!DV509,0,0,1,Inputs!$C$6))))))</f>
        <v>0.809333942318612</v>
      </c>
      <c r="M509" s="17" t="n">
        <f aca="false">IF(AND(ISNUMBER(L509),E509&gt;=Inputs!$C$8,OR(Inputs!$C$9="All",F509=Inputs!$C$9),VALUE(LEFT(C509,4))&gt;=Inputs!$C$10,VALUE(LEFT(C509,4))&lt;=Inputs!$C$11),1,0)</f>
        <v>1</v>
      </c>
      <c r="N509" s="16" t="n">
        <f aca="false">IF(M509=1,L509,"")</f>
        <v>0.809333942318612</v>
      </c>
      <c r="O509" s="15" t="n">
        <v>-0.0487267155476047</v>
      </c>
      <c r="P509" s="15" t="n">
        <v>-0.0371786480661714</v>
      </c>
      <c r="Q509" s="18" t="str">
        <f aca="false">IF(AND(M509=1,F509="Cash"),L509,"")</f>
        <v/>
      </c>
      <c r="R509" s="18" t="str">
        <f aca="false">IF(AND(M509=1,F509="Mixed"),L509,"")</f>
        <v/>
      </c>
      <c r="S509" s="18" t="n">
        <f aca="false">IF(AND(M509=1,F509="Stock-heavy"),L509,"")</f>
        <v>0.809333942318612</v>
      </c>
    </row>
    <row r="510" customFormat="false" ht="15" hidden="false" customHeight="false" outlineLevel="0" collapsed="false">
      <c r="B510" s="12" t="s">
        <v>613</v>
      </c>
      <c r="C510" s="12" t="s">
        <v>612</v>
      </c>
      <c r="D510" s="14" t="n">
        <v>2136.5</v>
      </c>
      <c r="E510" s="15" t="n">
        <v>0.7054</v>
      </c>
      <c r="F510" s="12" t="s">
        <v>83</v>
      </c>
      <c r="G510" s="15" t="n">
        <v>0.231342668824707</v>
      </c>
      <c r="H510" s="12" t="n">
        <v>1</v>
      </c>
      <c r="I510" s="12" t="n">
        <v>0</v>
      </c>
      <c r="J510" s="12" t="n">
        <v>1</v>
      </c>
      <c r="K510" s="15" t="n">
        <v>0.228253995188296</v>
      </c>
      <c r="L510" s="16" t="n">
        <f aca="true">IF(OR(Returns!$C510=0,COUNT(OFFSET(Returns!BM510,0,0,1,Inputs!$C$6))&lt;Inputs!$C$6),"n/a",EXP(SUMPRODUCT(LN(1+OFFSET(Returns!D510,0,0,1,Inputs!$C$6))))-IF(Inputs!$C$7=1,EXP(SUMPRODUCT(LN(1+OFFSET(Returns!BM510,0,0,1,Inputs!$C$6)))),EXP(SUMPRODUCT(LN(1+OFFSET(Returns!DV510,0,0,1,Inputs!$C$6))))))</f>
        <v>-1.2508751945488</v>
      </c>
      <c r="M510" s="17" t="n">
        <f aca="false">IF(AND(ISNUMBER(L510),E510&gt;=Inputs!$C$8,OR(Inputs!$C$9="All",F510=Inputs!$C$9),VALUE(LEFT(C510,4))&gt;=Inputs!$C$10,VALUE(LEFT(C510,4))&lt;=Inputs!$C$11),1,0)</f>
        <v>1</v>
      </c>
      <c r="N510" s="16" t="n">
        <f aca="false">IF(M510=1,L510,"")</f>
        <v>-1.2508751945488</v>
      </c>
      <c r="O510" s="15" t="n">
        <v>0.0935490253382244</v>
      </c>
      <c r="P510" s="15" t="n">
        <v>-0.108729818577703</v>
      </c>
      <c r="Q510" s="18" t="str">
        <f aca="false">IF(AND(M510=1,F510="Cash"),L510,"")</f>
        <v/>
      </c>
      <c r="R510" s="18" t="n">
        <f aca="false">IF(AND(M510=1,F510="Mixed"),L510,"")</f>
        <v>-1.2508751945488</v>
      </c>
      <c r="S510" s="18" t="str">
        <f aca="false">IF(AND(M510=1,F510="Stock-heavy"),L510,"")</f>
        <v/>
      </c>
    </row>
    <row r="511" customFormat="false" ht="15" hidden="false" customHeight="false" outlineLevel="0" collapsed="false">
      <c r="B511" s="12" t="s">
        <v>614</v>
      </c>
      <c r="C511" s="12" t="s">
        <v>612</v>
      </c>
      <c r="D511" s="14" t="n">
        <v>5922.5</v>
      </c>
      <c r="E511" s="15" t="n">
        <v>0.5526</v>
      </c>
      <c r="F511" s="12" t="s">
        <v>85</v>
      </c>
      <c r="G511" s="15" t="n">
        <v>0.552645513276617</v>
      </c>
      <c r="H511" s="12" t="n">
        <v>3</v>
      </c>
      <c r="I511" s="12" t="n">
        <v>0</v>
      </c>
      <c r="J511" s="12" t="n">
        <v>1</v>
      </c>
      <c r="K511" s="15" t="n">
        <v>0.159290379719614</v>
      </c>
      <c r="L511" s="16" t="n">
        <f aca="true">IF(OR(Returns!$C511=0,COUNT(OFFSET(Returns!BM511,0,0,1,Inputs!$C$6))&lt;Inputs!$C$6),"n/a",EXP(SUMPRODUCT(LN(1+OFFSET(Returns!D511,0,0,1,Inputs!$C$6))))-IF(Inputs!$C$7=1,EXP(SUMPRODUCT(LN(1+OFFSET(Returns!BM511,0,0,1,Inputs!$C$6)))),EXP(SUMPRODUCT(LN(1+OFFSET(Returns!DV511,0,0,1,Inputs!$C$6))))))</f>
        <v>1.48225343805428</v>
      </c>
      <c r="M511" s="17" t="n">
        <f aca="false">IF(AND(ISNUMBER(L511),E511&gt;=Inputs!$C$8,OR(Inputs!$C$9="All",F511=Inputs!$C$9),VALUE(LEFT(C511,4))&gt;=Inputs!$C$10,VALUE(LEFT(C511,4))&lt;=Inputs!$C$11),1,0)</f>
        <v>1</v>
      </c>
      <c r="N511" s="16" t="n">
        <f aca="false">IF(M511=1,L511,"")</f>
        <v>1.48225343805428</v>
      </c>
      <c r="O511" s="15" t="n">
        <v>0.0616081726993604</v>
      </c>
      <c r="P511" s="15" t="n">
        <v>-0.0452325870664264</v>
      </c>
      <c r="Q511" s="18" t="str">
        <f aca="false">IF(AND(M511=1,F511="Cash"),L511,"")</f>
        <v/>
      </c>
      <c r="R511" s="18" t="str">
        <f aca="false">IF(AND(M511=1,F511="Mixed"),L511,"")</f>
        <v/>
      </c>
      <c r="S511" s="18" t="n">
        <f aca="false">IF(AND(M511=1,F511="Stock-heavy"),L511,"")</f>
        <v>1.48225343805428</v>
      </c>
    </row>
    <row r="512" customFormat="false" ht="15" hidden="false" customHeight="false" outlineLevel="0" collapsed="false">
      <c r="B512" s="12" t="s">
        <v>218</v>
      </c>
      <c r="C512" s="12" t="s">
        <v>612</v>
      </c>
      <c r="D512" s="14" t="n">
        <v>124.4</v>
      </c>
      <c r="E512" s="15" t="n">
        <v>0.1641</v>
      </c>
      <c r="F512" s="12" t="s">
        <v>70</v>
      </c>
      <c r="G512" s="15" t="n">
        <v>0</v>
      </c>
      <c r="H512" s="12" t="n">
        <v>5</v>
      </c>
      <c r="I512" s="12" t="n">
        <v>1</v>
      </c>
      <c r="J512" s="12" t="n">
        <v>0</v>
      </c>
      <c r="K512" s="15" t="n">
        <v>-0.305182432554013</v>
      </c>
      <c r="L512" s="16" t="n">
        <f aca="true">IF(OR(Returns!$C512=0,COUNT(OFFSET(Returns!BM512,0,0,1,Inputs!$C$6))&lt;Inputs!$C$6),"n/a",EXP(SUMPRODUCT(LN(1+OFFSET(Returns!D512,0,0,1,Inputs!$C$6))))-IF(Inputs!$C$7=1,EXP(SUMPRODUCT(LN(1+OFFSET(Returns!BM512,0,0,1,Inputs!$C$6)))),EXP(SUMPRODUCT(LN(1+OFFSET(Returns!DV512,0,0,1,Inputs!$C$6))))))</f>
        <v>0.474234955694884</v>
      </c>
      <c r="M512" s="17" t="n">
        <f aca="false">IF(AND(ISNUMBER(L512),E512&gt;=Inputs!$C$8,OR(Inputs!$C$9="All",F512=Inputs!$C$9),VALUE(LEFT(C512,4))&gt;=Inputs!$C$10,VALUE(LEFT(C512,4))&lt;=Inputs!$C$11),1,0)</f>
        <v>1</v>
      </c>
      <c r="N512" s="16" t="n">
        <f aca="false">IF(M512=1,L512,"")</f>
        <v>0.474234955694884</v>
      </c>
      <c r="O512" s="15" t="n">
        <v>0.276945537976903</v>
      </c>
      <c r="P512" s="15" t="n">
        <v>0.269612903247096</v>
      </c>
      <c r="Q512" s="18" t="n">
        <f aca="false">IF(AND(M512=1,F512="Cash"),L512,"")</f>
        <v>0.474234955694884</v>
      </c>
      <c r="R512" s="18" t="str">
        <f aca="false">IF(AND(M512=1,F512="Mixed"),L512,"")</f>
        <v/>
      </c>
      <c r="S512" s="18" t="str">
        <f aca="false">IF(AND(M512=1,F512="Stock-heavy"),L512,"")</f>
        <v/>
      </c>
    </row>
    <row r="513" customFormat="false" ht="15" hidden="false" customHeight="false" outlineLevel="0" collapsed="false">
      <c r="B513" s="12" t="s">
        <v>130</v>
      </c>
      <c r="C513" s="12" t="s">
        <v>612</v>
      </c>
      <c r="D513" s="14" t="n">
        <v>7549</v>
      </c>
      <c r="E513" s="15" t="n">
        <v>0.2725</v>
      </c>
      <c r="F513" s="12" t="s">
        <v>85</v>
      </c>
      <c r="G513" s="15" t="n">
        <v>1</v>
      </c>
      <c r="H513" s="12" t="n">
        <v>2</v>
      </c>
      <c r="I513" s="12" t="n">
        <v>1</v>
      </c>
      <c r="J513" s="12" t="n">
        <v>1</v>
      </c>
      <c r="K513" s="15" t="n">
        <v>0.0470483604688221</v>
      </c>
      <c r="L513" s="16" t="n">
        <f aca="true">IF(OR(Returns!$C513=0,COUNT(OFFSET(Returns!BM513,0,0,1,Inputs!$C$6))&lt;Inputs!$C$6),"n/a",EXP(SUMPRODUCT(LN(1+OFFSET(Returns!D513,0,0,1,Inputs!$C$6))))-IF(Inputs!$C$7=1,EXP(SUMPRODUCT(LN(1+OFFSET(Returns!BM513,0,0,1,Inputs!$C$6)))),EXP(SUMPRODUCT(LN(1+OFFSET(Returns!DV513,0,0,1,Inputs!$C$6))))))</f>
        <v>-1.18656352752659</v>
      </c>
      <c r="M513" s="17" t="n">
        <f aca="false">IF(AND(ISNUMBER(L513),E513&gt;=Inputs!$C$8,OR(Inputs!$C$9="All",F513=Inputs!$C$9),VALUE(LEFT(C513,4))&gt;=Inputs!$C$10,VALUE(LEFT(C513,4))&lt;=Inputs!$C$11),1,0)</f>
        <v>1</v>
      </c>
      <c r="N513" s="16" t="n">
        <f aca="false">IF(M513=1,L513,"")</f>
        <v>-1.18656352752659</v>
      </c>
      <c r="O513" s="15" t="n">
        <v>0.0812285149653304</v>
      </c>
      <c r="P513" s="15" t="s">
        <v>73</v>
      </c>
      <c r="Q513" s="18" t="str">
        <f aca="false">IF(AND(M513=1,F513="Cash"),L513,"")</f>
        <v/>
      </c>
      <c r="R513" s="18" t="str">
        <f aca="false">IF(AND(M513=1,F513="Mixed"),L513,"")</f>
        <v/>
      </c>
      <c r="S513" s="18" t="n">
        <f aca="false">IF(AND(M513=1,F513="Stock-heavy"),L513,"")</f>
        <v>-1.18656352752659</v>
      </c>
    </row>
    <row r="514" customFormat="false" ht="15" hidden="false" customHeight="false" outlineLevel="0" collapsed="false">
      <c r="B514" s="12" t="s">
        <v>615</v>
      </c>
      <c r="C514" s="12" t="s">
        <v>612</v>
      </c>
      <c r="D514" s="14" t="n">
        <v>19555</v>
      </c>
      <c r="E514" s="15" t="n">
        <v>0.1154</v>
      </c>
      <c r="F514" s="12" t="s">
        <v>70</v>
      </c>
      <c r="G514" s="15" t="n">
        <v>0.0225517770391204</v>
      </c>
      <c r="H514" s="12" t="n">
        <v>1</v>
      </c>
      <c r="I514" s="12" t="n">
        <v>0</v>
      </c>
      <c r="J514" s="12" t="n">
        <v>1</v>
      </c>
      <c r="K514" s="15" t="n">
        <v>0.0804432997405897</v>
      </c>
      <c r="L514" s="16" t="n">
        <f aca="true">IF(OR(Returns!$C514=0,COUNT(OFFSET(Returns!BM514,0,0,1,Inputs!$C$6))&lt;Inputs!$C$6),"n/a",EXP(SUMPRODUCT(LN(1+OFFSET(Returns!D514,0,0,1,Inputs!$C$6))))-IF(Inputs!$C$7=1,EXP(SUMPRODUCT(LN(1+OFFSET(Returns!BM514,0,0,1,Inputs!$C$6)))),EXP(SUMPRODUCT(LN(1+OFFSET(Returns!DV514,0,0,1,Inputs!$C$6))))))</f>
        <v>-0.425377022860402</v>
      </c>
      <c r="M514" s="17" t="n">
        <f aca="false">IF(AND(ISNUMBER(L514),E514&gt;=Inputs!$C$8,OR(Inputs!$C$9="All",F514=Inputs!$C$9),VALUE(LEFT(C514,4))&gt;=Inputs!$C$10,VALUE(LEFT(C514,4))&lt;=Inputs!$C$11),1,0)</f>
        <v>1</v>
      </c>
      <c r="N514" s="16" t="n">
        <f aca="false">IF(M514=1,L514,"")</f>
        <v>-0.425377022860402</v>
      </c>
      <c r="O514" s="15" t="n">
        <v>0.0366688787594077</v>
      </c>
      <c r="P514" s="15" t="n">
        <v>-0.000651658099764798</v>
      </c>
      <c r="Q514" s="18" t="n">
        <f aca="false">IF(AND(M514=1,F514="Cash"),L514,"")</f>
        <v>-0.425377022860402</v>
      </c>
      <c r="R514" s="18" t="str">
        <f aca="false">IF(AND(M514=1,F514="Mixed"),L514,"")</f>
        <v/>
      </c>
      <c r="S514" s="18" t="str">
        <f aca="false">IF(AND(M514=1,F514="Stock-heavy"),L514,"")</f>
        <v/>
      </c>
    </row>
    <row r="515" customFormat="false" ht="15" hidden="false" customHeight="false" outlineLevel="0" collapsed="false">
      <c r="B515" s="12" t="s">
        <v>616</v>
      </c>
      <c r="C515" s="12" t="s">
        <v>612</v>
      </c>
      <c r="D515" s="14" t="n">
        <v>169.7</v>
      </c>
      <c r="E515" s="15" t="n">
        <v>0.4081</v>
      </c>
      <c r="F515" s="12" t="s">
        <v>70</v>
      </c>
      <c r="G515" s="15" t="n">
        <v>0</v>
      </c>
      <c r="H515" s="12" t="n">
        <v>1</v>
      </c>
      <c r="I515" s="12" t="n">
        <v>0</v>
      </c>
      <c r="J515" s="12" t="n">
        <v>0</v>
      </c>
      <c r="K515" s="15" t="n">
        <v>-0.17360605660199</v>
      </c>
      <c r="L515" s="16" t="n">
        <f aca="true">IF(OR(Returns!$C515=0,COUNT(OFFSET(Returns!BM515,0,0,1,Inputs!$C$6))&lt;Inputs!$C$6),"n/a",EXP(SUMPRODUCT(LN(1+OFFSET(Returns!D515,0,0,1,Inputs!$C$6))))-IF(Inputs!$C$7=1,EXP(SUMPRODUCT(LN(1+OFFSET(Returns!BM515,0,0,1,Inputs!$C$6)))),EXP(SUMPRODUCT(LN(1+OFFSET(Returns!DV515,0,0,1,Inputs!$C$6))))))</f>
        <v>-0.311787597285429</v>
      </c>
      <c r="M515" s="17" t="n">
        <f aca="false">IF(AND(ISNUMBER(L515),E515&gt;=Inputs!$C$8,OR(Inputs!$C$9="All",F515=Inputs!$C$9),VALUE(LEFT(C515,4))&gt;=Inputs!$C$10,VALUE(LEFT(C515,4))&lt;=Inputs!$C$11),1,0)</f>
        <v>1</v>
      </c>
      <c r="N515" s="16" t="n">
        <f aca="false">IF(M515=1,L515,"")</f>
        <v>-0.311787597285429</v>
      </c>
      <c r="O515" s="15" t="n">
        <v>0.00131820935102181</v>
      </c>
      <c r="P515" s="15" t="n">
        <v>0.0806422940937597</v>
      </c>
      <c r="Q515" s="18" t="n">
        <f aca="false">IF(AND(M515=1,F515="Cash"),L515,"")</f>
        <v>-0.311787597285429</v>
      </c>
      <c r="R515" s="18" t="str">
        <f aca="false">IF(AND(M515=1,F515="Mixed"),L515,"")</f>
        <v/>
      </c>
      <c r="S515" s="18" t="str">
        <f aca="false">IF(AND(M515=1,F515="Stock-heavy"),L515,"")</f>
        <v/>
      </c>
    </row>
    <row r="516" customFormat="false" ht="15" hidden="false" customHeight="false" outlineLevel="0" collapsed="false">
      <c r="B516" s="12" t="s">
        <v>617</v>
      </c>
      <c r="C516" s="12" t="s">
        <v>618</v>
      </c>
      <c r="D516" s="14" t="n">
        <v>909.6</v>
      </c>
      <c r="E516" s="15" t="n">
        <v>0.1631</v>
      </c>
      <c r="F516" s="12" t="s">
        <v>70</v>
      </c>
      <c r="G516" s="15" t="n">
        <v>0</v>
      </c>
      <c r="H516" s="12" t="n">
        <v>2</v>
      </c>
      <c r="I516" s="12" t="n">
        <v>0</v>
      </c>
      <c r="J516" s="12" t="n">
        <v>0</v>
      </c>
      <c r="K516" s="15" t="n">
        <v>-0.0871708017615427</v>
      </c>
      <c r="L516" s="16" t="n">
        <f aca="true">IF(OR(Returns!$C516=0,COUNT(OFFSET(Returns!BM516,0,0,1,Inputs!$C$6))&lt;Inputs!$C$6),"n/a",EXP(SUMPRODUCT(LN(1+OFFSET(Returns!D516,0,0,1,Inputs!$C$6))))-IF(Inputs!$C$7=1,EXP(SUMPRODUCT(LN(1+OFFSET(Returns!BM516,0,0,1,Inputs!$C$6)))),EXP(SUMPRODUCT(LN(1+OFFSET(Returns!DV516,0,0,1,Inputs!$C$6))))))</f>
        <v>-0.0427722836759978</v>
      </c>
      <c r="M516" s="17" t="n">
        <f aca="false">IF(AND(ISNUMBER(L516),E516&gt;=Inputs!$C$8,OR(Inputs!$C$9="All",F516=Inputs!$C$9),VALUE(LEFT(C516,4))&gt;=Inputs!$C$10,VALUE(LEFT(C516,4))&lt;=Inputs!$C$11),1,0)</f>
        <v>1</v>
      </c>
      <c r="N516" s="16" t="n">
        <f aca="false">IF(M516=1,L516,"")</f>
        <v>-0.0427722836759978</v>
      </c>
      <c r="O516" s="15" t="n">
        <v>0.0601765342345216</v>
      </c>
      <c r="P516" s="15" t="n">
        <v>0.11299764939776</v>
      </c>
      <c r="Q516" s="18" t="n">
        <f aca="false">IF(AND(M516=1,F516="Cash"),L516,"")</f>
        <v>-0.0427722836759978</v>
      </c>
      <c r="R516" s="18" t="str">
        <f aca="false">IF(AND(M516=1,F516="Mixed"),L516,"")</f>
        <v/>
      </c>
      <c r="S516" s="18" t="str">
        <f aca="false">IF(AND(M516=1,F516="Stock-heavy"),L516,"")</f>
        <v/>
      </c>
    </row>
    <row r="517" customFormat="false" ht="15" hidden="false" customHeight="false" outlineLevel="0" collapsed="false">
      <c r="B517" s="12" t="s">
        <v>619</v>
      </c>
      <c r="C517" s="12" t="s">
        <v>618</v>
      </c>
      <c r="D517" s="14" t="n">
        <v>520.9</v>
      </c>
      <c r="E517" s="15" t="n">
        <v>0.128</v>
      </c>
      <c r="F517" s="12" t="s">
        <v>70</v>
      </c>
      <c r="G517" s="15" t="n">
        <v>0</v>
      </c>
      <c r="H517" s="12" t="n">
        <v>1</v>
      </c>
      <c r="I517" s="12" t="n">
        <v>0</v>
      </c>
      <c r="J517" s="12" t="n">
        <v>0</v>
      </c>
      <c r="K517" s="15" t="n">
        <v>-0.205106895550253</v>
      </c>
      <c r="L517" s="16" t="n">
        <f aca="true">IF(OR(Returns!$C517=0,COUNT(OFFSET(Returns!BM517,0,0,1,Inputs!$C$6))&lt;Inputs!$C$6),"n/a",EXP(SUMPRODUCT(LN(1+OFFSET(Returns!D517,0,0,1,Inputs!$C$6))))-IF(Inputs!$C$7=1,EXP(SUMPRODUCT(LN(1+OFFSET(Returns!BM517,0,0,1,Inputs!$C$6)))),EXP(SUMPRODUCT(LN(1+OFFSET(Returns!DV517,0,0,1,Inputs!$C$6))))))</f>
        <v>-0.560982632627693</v>
      </c>
      <c r="M517" s="17" t="n">
        <f aca="false">IF(AND(ISNUMBER(L517),E517&gt;=Inputs!$C$8,OR(Inputs!$C$9="All",F517=Inputs!$C$9),VALUE(LEFT(C517,4))&gt;=Inputs!$C$10,VALUE(LEFT(C517,4))&lt;=Inputs!$C$11),1,0)</f>
        <v>1</v>
      </c>
      <c r="N517" s="16" t="n">
        <f aca="false">IF(M517=1,L517,"")</f>
        <v>-0.560982632627693</v>
      </c>
      <c r="O517" s="15" t="n">
        <v>0.060480370630958</v>
      </c>
      <c r="P517" s="15" t="n">
        <v>0.0144550815963036</v>
      </c>
      <c r="Q517" s="18" t="n">
        <f aca="false">IF(AND(M517=1,F517="Cash"),L517,"")</f>
        <v>-0.560982632627693</v>
      </c>
      <c r="R517" s="18" t="str">
        <f aca="false">IF(AND(M517=1,F517="Mixed"),L517,"")</f>
        <v/>
      </c>
      <c r="S517" s="18" t="str">
        <f aca="false">IF(AND(M517=1,F517="Stock-heavy"),L517,"")</f>
        <v/>
      </c>
    </row>
    <row r="518" customFormat="false" ht="15" hidden="false" customHeight="false" outlineLevel="0" collapsed="false">
      <c r="B518" s="12" t="s">
        <v>620</v>
      </c>
      <c r="C518" s="12" t="s">
        <v>618</v>
      </c>
      <c r="D518" s="14" t="n">
        <v>400.7</v>
      </c>
      <c r="E518" s="15" t="n">
        <v>0.3007</v>
      </c>
      <c r="F518" s="12" t="s">
        <v>70</v>
      </c>
      <c r="G518" s="15" t="n">
        <v>0</v>
      </c>
      <c r="H518" s="12" t="n">
        <v>2</v>
      </c>
      <c r="I518" s="12" t="n">
        <v>0</v>
      </c>
      <c r="J518" s="12" t="n">
        <v>0</v>
      </c>
      <c r="K518" s="15" t="n">
        <v>-0.142487600392264</v>
      </c>
      <c r="L518" s="16" t="n">
        <f aca="true">IF(OR(Returns!$C518=0,COUNT(OFFSET(Returns!BM518,0,0,1,Inputs!$C$6))&lt;Inputs!$C$6),"n/a",EXP(SUMPRODUCT(LN(1+OFFSET(Returns!D518,0,0,1,Inputs!$C$6))))-IF(Inputs!$C$7=1,EXP(SUMPRODUCT(LN(1+OFFSET(Returns!BM518,0,0,1,Inputs!$C$6)))),EXP(SUMPRODUCT(LN(1+OFFSET(Returns!DV518,0,0,1,Inputs!$C$6))))))</f>
        <v>-0.89513880024906</v>
      </c>
      <c r="M518" s="17" t="n">
        <f aca="false">IF(AND(ISNUMBER(L518),E518&gt;=Inputs!$C$8,OR(Inputs!$C$9="All",F518=Inputs!$C$9),VALUE(LEFT(C518,4))&gt;=Inputs!$C$10,VALUE(LEFT(C518,4))&lt;=Inputs!$C$11),1,0)</f>
        <v>1</v>
      </c>
      <c r="N518" s="16" t="n">
        <f aca="false">IF(M518=1,L518,"")</f>
        <v>-0.89513880024906</v>
      </c>
      <c r="O518" s="15" t="n">
        <v>0.0369287154629131</v>
      </c>
      <c r="P518" s="15" t="n">
        <v>-0.0271238163541365</v>
      </c>
      <c r="Q518" s="18" t="n">
        <f aca="false">IF(AND(M518=1,F518="Cash"),L518,"")</f>
        <v>-0.89513880024906</v>
      </c>
      <c r="R518" s="18" t="str">
        <f aca="false">IF(AND(M518=1,F518="Mixed"),L518,"")</f>
        <v/>
      </c>
      <c r="S518" s="18" t="str">
        <f aca="false">IF(AND(M518=1,F518="Stock-heavy"),L518,"")</f>
        <v/>
      </c>
    </row>
    <row r="519" customFormat="false" ht="15" hidden="false" customHeight="false" outlineLevel="0" collapsed="false">
      <c r="B519" s="12" t="s">
        <v>621</v>
      </c>
      <c r="C519" s="12" t="s">
        <v>618</v>
      </c>
      <c r="D519" s="14" t="n">
        <v>1237</v>
      </c>
      <c r="E519" s="15" t="n">
        <v>0.9284</v>
      </c>
      <c r="F519" s="12" t="s">
        <v>85</v>
      </c>
      <c r="G519" s="15" t="n">
        <v>1</v>
      </c>
      <c r="H519" s="12" t="n">
        <v>1</v>
      </c>
      <c r="I519" s="12" t="n">
        <v>0</v>
      </c>
      <c r="J519" s="12" t="n">
        <v>1</v>
      </c>
      <c r="K519" s="15" t="n">
        <v>0.307917541074232</v>
      </c>
      <c r="L519" s="16" t="n">
        <f aca="true">IF(OR(Returns!$C519=0,COUNT(OFFSET(Returns!BM519,0,0,1,Inputs!$C$6))&lt;Inputs!$C$6),"n/a",EXP(SUMPRODUCT(LN(1+OFFSET(Returns!D519,0,0,1,Inputs!$C$6))))-IF(Inputs!$C$7=1,EXP(SUMPRODUCT(LN(1+OFFSET(Returns!BM519,0,0,1,Inputs!$C$6)))),EXP(SUMPRODUCT(LN(1+OFFSET(Returns!DV519,0,0,1,Inputs!$C$6))))))</f>
        <v>-1.08705890404627</v>
      </c>
      <c r="M519" s="17" t="n">
        <f aca="false">IF(AND(ISNUMBER(L519),E519&gt;=Inputs!$C$8,OR(Inputs!$C$9="All",F519=Inputs!$C$9),VALUE(LEFT(C519,4))&gt;=Inputs!$C$10,VALUE(LEFT(C519,4))&lt;=Inputs!$C$11),1,0)</f>
        <v>1</v>
      </c>
      <c r="N519" s="16" t="n">
        <f aca="false">IF(M519=1,L519,"")</f>
        <v>-1.08705890404627</v>
      </c>
      <c r="O519" s="15" t="n">
        <v>0.145032268765483</v>
      </c>
      <c r="P519" s="15" t="n">
        <v>0.0355428372328591</v>
      </c>
      <c r="Q519" s="18" t="str">
        <f aca="false">IF(AND(M519=1,F519="Cash"),L519,"")</f>
        <v/>
      </c>
      <c r="R519" s="18" t="str">
        <f aca="false">IF(AND(M519=1,F519="Mixed"),L519,"")</f>
        <v/>
      </c>
      <c r="S519" s="18" t="n">
        <f aca="false">IF(AND(M519=1,F519="Stock-heavy"),L519,"")</f>
        <v>-1.08705890404627</v>
      </c>
    </row>
    <row r="520" customFormat="false" ht="15" hidden="false" customHeight="false" outlineLevel="0" collapsed="false">
      <c r="B520" s="12" t="s">
        <v>622</v>
      </c>
      <c r="C520" s="12" t="s">
        <v>618</v>
      </c>
      <c r="D520" s="14" t="n">
        <v>204.8</v>
      </c>
      <c r="E520" s="15" t="n">
        <v>0.1151</v>
      </c>
      <c r="F520" s="12" t="s">
        <v>85</v>
      </c>
      <c r="G520" s="15" t="n">
        <v>0.761213565679456</v>
      </c>
      <c r="H520" s="12" t="n">
        <v>1</v>
      </c>
      <c r="I520" s="12" t="n">
        <v>0</v>
      </c>
      <c r="J520" s="12" t="n">
        <v>0</v>
      </c>
      <c r="K520" s="15" t="n">
        <v>0.639374811580408</v>
      </c>
      <c r="L520" s="16" t="n">
        <f aca="true">IF(OR(Returns!$C520=0,COUNT(OFFSET(Returns!BM520,0,0,1,Inputs!$C$6))&lt;Inputs!$C$6),"n/a",EXP(SUMPRODUCT(LN(1+OFFSET(Returns!D520,0,0,1,Inputs!$C$6))))-IF(Inputs!$C$7=1,EXP(SUMPRODUCT(LN(1+OFFSET(Returns!BM520,0,0,1,Inputs!$C$6)))),EXP(SUMPRODUCT(LN(1+OFFSET(Returns!DV520,0,0,1,Inputs!$C$6))))))</f>
        <v>-0.636181073135952</v>
      </c>
      <c r="M520" s="17" t="n">
        <f aca="false">IF(AND(ISNUMBER(L520),E520&gt;=Inputs!$C$8,OR(Inputs!$C$9="All",F520=Inputs!$C$9),VALUE(LEFT(C520,4))&gt;=Inputs!$C$10,VALUE(LEFT(C520,4))&lt;=Inputs!$C$11),1,0)</f>
        <v>1</v>
      </c>
      <c r="N520" s="16" t="n">
        <f aca="false">IF(M520=1,L520,"")</f>
        <v>-0.636181073135952</v>
      </c>
      <c r="O520" s="15" t="n">
        <v>0.0734389365622813</v>
      </c>
      <c r="P520" s="15" t="n">
        <v>0.1203727955978</v>
      </c>
      <c r="Q520" s="18" t="str">
        <f aca="false">IF(AND(M520=1,F520="Cash"),L520,"")</f>
        <v/>
      </c>
      <c r="R520" s="18" t="str">
        <f aca="false">IF(AND(M520=1,F520="Mixed"),L520,"")</f>
        <v/>
      </c>
      <c r="S520" s="18" t="n">
        <f aca="false">IF(AND(M520=1,F520="Stock-heavy"),L520,"")</f>
        <v>-0.636181073135952</v>
      </c>
    </row>
    <row r="521" customFormat="false" ht="15" hidden="false" customHeight="false" outlineLevel="0" collapsed="false">
      <c r="B521" s="12" t="s">
        <v>126</v>
      </c>
      <c r="C521" s="12" t="s">
        <v>618</v>
      </c>
      <c r="D521" s="14" t="n">
        <v>319.8</v>
      </c>
      <c r="E521" s="15" t="n">
        <v>0.612</v>
      </c>
      <c r="F521" s="12" t="s">
        <v>70</v>
      </c>
      <c r="G521" s="15" t="n">
        <v>0</v>
      </c>
      <c r="H521" s="12" t="n">
        <v>4</v>
      </c>
      <c r="I521" s="12" t="n">
        <v>0</v>
      </c>
      <c r="J521" s="12" t="n">
        <v>0</v>
      </c>
      <c r="K521" s="15" t="n">
        <v>-0.629932903232263</v>
      </c>
      <c r="L521" s="16" t="n">
        <f aca="true">IF(OR(Returns!$C521=0,COUNT(OFFSET(Returns!BM521,0,0,1,Inputs!$C$6))&lt;Inputs!$C$6),"n/a",EXP(SUMPRODUCT(LN(1+OFFSET(Returns!D521,0,0,1,Inputs!$C$6))))-IF(Inputs!$C$7=1,EXP(SUMPRODUCT(LN(1+OFFSET(Returns!BM521,0,0,1,Inputs!$C$6)))),EXP(SUMPRODUCT(LN(1+OFFSET(Returns!DV521,0,0,1,Inputs!$C$6))))))</f>
        <v>1.8383884686952</v>
      </c>
      <c r="M521" s="17" t="n">
        <f aca="false">IF(AND(ISNUMBER(L521),E521&gt;=Inputs!$C$8,OR(Inputs!$C$9="All",F521=Inputs!$C$9),VALUE(LEFT(C521,4))&gt;=Inputs!$C$10,VALUE(LEFT(C521,4))&lt;=Inputs!$C$11),1,0)</f>
        <v>1</v>
      </c>
      <c r="N521" s="16" t="n">
        <f aca="false">IF(M521=1,L521,"")</f>
        <v>1.8383884686952</v>
      </c>
      <c r="O521" s="15" t="n">
        <v>0.159359698067444</v>
      </c>
      <c r="P521" s="15" t="n">
        <v>0.070365660565728</v>
      </c>
      <c r="Q521" s="18" t="n">
        <f aca="false">IF(AND(M521=1,F521="Cash"),L521,"")</f>
        <v>1.8383884686952</v>
      </c>
      <c r="R521" s="18" t="str">
        <f aca="false">IF(AND(M521=1,F521="Mixed"),L521,"")</f>
        <v/>
      </c>
      <c r="S521" s="18" t="str">
        <f aca="false">IF(AND(M521=1,F521="Stock-heavy"),L521,"")</f>
        <v/>
      </c>
    </row>
    <row r="522" customFormat="false" ht="15" hidden="false" customHeight="false" outlineLevel="0" collapsed="false">
      <c r="B522" s="12" t="s">
        <v>224</v>
      </c>
      <c r="C522" s="12" t="s">
        <v>618</v>
      </c>
      <c r="D522" s="14" t="n">
        <v>173.6</v>
      </c>
      <c r="E522" s="15" t="n">
        <v>0.1825</v>
      </c>
      <c r="F522" s="12" t="s">
        <v>70</v>
      </c>
      <c r="G522" s="15" t="n">
        <v>0</v>
      </c>
      <c r="H522" s="12" t="n">
        <v>1</v>
      </c>
      <c r="I522" s="12" t="n">
        <v>0</v>
      </c>
      <c r="J522" s="12" t="n">
        <v>0</v>
      </c>
      <c r="K522" s="15" t="n">
        <v>1.12964168338137</v>
      </c>
      <c r="L522" s="16" t="n">
        <f aca="true">IF(OR(Returns!$C522=0,COUNT(OFFSET(Returns!BM522,0,0,1,Inputs!$C$6))&lt;Inputs!$C$6),"n/a",EXP(SUMPRODUCT(LN(1+OFFSET(Returns!D522,0,0,1,Inputs!$C$6))))-IF(Inputs!$C$7=1,EXP(SUMPRODUCT(LN(1+OFFSET(Returns!BM522,0,0,1,Inputs!$C$6)))),EXP(SUMPRODUCT(LN(1+OFFSET(Returns!DV522,0,0,1,Inputs!$C$6))))))</f>
        <v>-1.04936950901405</v>
      </c>
      <c r="M522" s="17" t="n">
        <f aca="false">IF(AND(ISNUMBER(L522),E522&gt;=Inputs!$C$8,OR(Inputs!$C$9="All",F522=Inputs!$C$9),VALUE(LEFT(C522,4))&gt;=Inputs!$C$10,VALUE(LEFT(C522,4))&lt;=Inputs!$C$11),1,0)</f>
        <v>1</v>
      </c>
      <c r="N522" s="16" t="n">
        <f aca="false">IF(M522=1,L522,"")</f>
        <v>-1.04936950901405</v>
      </c>
      <c r="O522" s="15" t="n">
        <v>-0.0282306908820747</v>
      </c>
      <c r="P522" s="15" t="n">
        <v>0.000987786946104694</v>
      </c>
      <c r="Q522" s="18" t="n">
        <f aca="false">IF(AND(M522=1,F522="Cash"),L522,"")</f>
        <v>-1.04936950901405</v>
      </c>
      <c r="R522" s="18" t="str">
        <f aca="false">IF(AND(M522=1,F522="Mixed"),L522,"")</f>
        <v/>
      </c>
      <c r="S522" s="18" t="str">
        <f aca="false">IF(AND(M522=1,F522="Stock-heavy"),L522,"")</f>
        <v/>
      </c>
    </row>
    <row r="523" customFormat="false" ht="15" hidden="false" customHeight="false" outlineLevel="0" collapsed="false">
      <c r="B523" s="12" t="s">
        <v>280</v>
      </c>
      <c r="C523" s="12" t="s">
        <v>618</v>
      </c>
      <c r="D523" s="14" t="n">
        <v>354.6</v>
      </c>
      <c r="E523" s="15" t="n">
        <v>0.2912</v>
      </c>
      <c r="F523" s="12" t="s">
        <v>70</v>
      </c>
      <c r="G523" s="15" t="n">
        <v>0</v>
      </c>
      <c r="H523" s="12" t="n">
        <v>1</v>
      </c>
      <c r="I523" s="12" t="n">
        <v>1</v>
      </c>
      <c r="J523" s="12" t="n">
        <v>1</v>
      </c>
      <c r="K523" s="15" t="n">
        <v>0.639262896337552</v>
      </c>
      <c r="L523" s="16" t="n">
        <f aca="true">IF(OR(Returns!$C523=0,COUNT(OFFSET(Returns!BM523,0,0,1,Inputs!$C$6))&lt;Inputs!$C$6),"n/a",EXP(SUMPRODUCT(LN(1+OFFSET(Returns!D523,0,0,1,Inputs!$C$6))))-IF(Inputs!$C$7=1,EXP(SUMPRODUCT(LN(1+OFFSET(Returns!BM523,0,0,1,Inputs!$C$6)))),EXP(SUMPRODUCT(LN(1+OFFSET(Returns!DV523,0,0,1,Inputs!$C$6))))))</f>
        <v>-0.808273563200995</v>
      </c>
      <c r="M523" s="17" t="n">
        <f aca="false">IF(AND(ISNUMBER(L523),E523&gt;=Inputs!$C$8,OR(Inputs!$C$9="All",F523=Inputs!$C$9),VALUE(LEFT(C523,4))&gt;=Inputs!$C$10,VALUE(LEFT(C523,4))&lt;=Inputs!$C$11),1,0)</f>
        <v>1</v>
      </c>
      <c r="N523" s="16" t="n">
        <f aca="false">IF(M523=1,L523,"")</f>
        <v>-0.808273563200995</v>
      </c>
      <c r="O523" s="15" t="n">
        <v>0.0557027426385207</v>
      </c>
      <c r="P523" s="15" t="n">
        <v>0.0234600767870869</v>
      </c>
      <c r="Q523" s="18" t="n">
        <f aca="false">IF(AND(M523=1,F523="Cash"),L523,"")</f>
        <v>-0.808273563200995</v>
      </c>
      <c r="R523" s="18" t="str">
        <f aca="false">IF(AND(M523=1,F523="Mixed"),L523,"")</f>
        <v/>
      </c>
      <c r="S523" s="18" t="str">
        <f aca="false">IF(AND(M523=1,F523="Stock-heavy"),L523,"")</f>
        <v/>
      </c>
    </row>
    <row r="524" customFormat="false" ht="15" hidden="false" customHeight="false" outlineLevel="0" collapsed="false">
      <c r="B524" s="12" t="s">
        <v>623</v>
      </c>
      <c r="C524" s="12" t="s">
        <v>624</v>
      </c>
      <c r="D524" s="14" t="n">
        <v>422.1</v>
      </c>
      <c r="E524" s="15" t="n">
        <v>0.2878</v>
      </c>
      <c r="F524" s="12" t="s">
        <v>70</v>
      </c>
      <c r="G524" s="15" t="n">
        <v>0</v>
      </c>
      <c r="H524" s="12" t="n">
        <v>3</v>
      </c>
      <c r="I524" s="12" t="n">
        <v>0</v>
      </c>
      <c r="J524" s="12" t="n">
        <v>0</v>
      </c>
      <c r="K524" s="15" t="n">
        <v>-0.304612450755469</v>
      </c>
      <c r="L524" s="16" t="n">
        <f aca="true">IF(OR(Returns!$C524=0,COUNT(OFFSET(Returns!BM524,0,0,1,Inputs!$C$6))&lt;Inputs!$C$6),"n/a",EXP(SUMPRODUCT(LN(1+OFFSET(Returns!D524,0,0,1,Inputs!$C$6))))-IF(Inputs!$C$7=1,EXP(SUMPRODUCT(LN(1+OFFSET(Returns!BM524,0,0,1,Inputs!$C$6)))),EXP(SUMPRODUCT(LN(1+OFFSET(Returns!DV524,0,0,1,Inputs!$C$6))))))</f>
        <v>-0.210511278456912</v>
      </c>
      <c r="M524" s="17" t="n">
        <f aca="false">IF(AND(ISNUMBER(L524),E524&gt;=Inputs!$C$8,OR(Inputs!$C$9="All",F524=Inputs!$C$9),VALUE(LEFT(C524,4))&gt;=Inputs!$C$10,VALUE(LEFT(C524,4))&lt;=Inputs!$C$11),1,0)</f>
        <v>1</v>
      </c>
      <c r="N524" s="16" t="n">
        <f aca="false">IF(M524=1,L524,"")</f>
        <v>-0.210511278456912</v>
      </c>
      <c r="O524" s="15" t="n">
        <v>0.115201844448449</v>
      </c>
      <c r="P524" s="15" t="n">
        <v>0.0769374591282396</v>
      </c>
      <c r="Q524" s="18" t="n">
        <f aca="false">IF(AND(M524=1,F524="Cash"),L524,"")</f>
        <v>-0.210511278456912</v>
      </c>
      <c r="R524" s="18" t="str">
        <f aca="false">IF(AND(M524=1,F524="Mixed"),L524,"")</f>
        <v/>
      </c>
      <c r="S524" s="18" t="str">
        <f aca="false">IF(AND(M524=1,F524="Stock-heavy"),L524,"")</f>
        <v/>
      </c>
    </row>
    <row r="525" customFormat="false" ht="15" hidden="false" customHeight="false" outlineLevel="0" collapsed="false">
      <c r="B525" s="12" t="s">
        <v>288</v>
      </c>
      <c r="C525" s="12" t="s">
        <v>624</v>
      </c>
      <c r="D525" s="14" t="n">
        <v>718.8</v>
      </c>
      <c r="E525" s="15" t="n">
        <v>0.2795</v>
      </c>
      <c r="F525" s="12" t="s">
        <v>70</v>
      </c>
      <c r="G525" s="15" t="n">
        <v>0</v>
      </c>
      <c r="H525" s="12" t="n">
        <v>4</v>
      </c>
      <c r="I525" s="12" t="n">
        <v>1</v>
      </c>
      <c r="J525" s="12" t="n">
        <v>0</v>
      </c>
      <c r="K525" s="15" t="n">
        <v>-0.151655046511318</v>
      </c>
      <c r="L525" s="16" t="n">
        <f aca="true">IF(OR(Returns!$C525=0,COUNT(OFFSET(Returns!BM525,0,0,1,Inputs!$C$6))&lt;Inputs!$C$6),"n/a",EXP(SUMPRODUCT(LN(1+OFFSET(Returns!D525,0,0,1,Inputs!$C$6))))-IF(Inputs!$C$7=1,EXP(SUMPRODUCT(LN(1+OFFSET(Returns!BM525,0,0,1,Inputs!$C$6)))),EXP(SUMPRODUCT(LN(1+OFFSET(Returns!DV525,0,0,1,Inputs!$C$6))))))</f>
        <v>-0.978427126292334</v>
      </c>
      <c r="M525" s="17" t="n">
        <f aca="false">IF(AND(ISNUMBER(L525),E525&gt;=Inputs!$C$8,OR(Inputs!$C$9="All",F525=Inputs!$C$9),VALUE(LEFT(C525,4))&gt;=Inputs!$C$10,VALUE(LEFT(C525,4))&lt;=Inputs!$C$11),1,0)</f>
        <v>1</v>
      </c>
      <c r="N525" s="16" t="n">
        <f aca="false">IF(M525=1,L525,"")</f>
        <v>-0.978427126292334</v>
      </c>
      <c r="O525" s="15" t="n">
        <v>0.0553935767889615</v>
      </c>
      <c r="P525" s="15" t="n">
        <v>-0.0376542812001945</v>
      </c>
      <c r="Q525" s="18" t="n">
        <f aca="false">IF(AND(M525=1,F525="Cash"),L525,"")</f>
        <v>-0.978427126292334</v>
      </c>
      <c r="R525" s="18" t="str">
        <f aca="false">IF(AND(M525=1,F525="Mixed"),L525,"")</f>
        <v/>
      </c>
      <c r="S525" s="18" t="str">
        <f aca="false">IF(AND(M525=1,F525="Stock-heavy"),L525,"")</f>
        <v/>
      </c>
    </row>
    <row r="526" customFormat="false" ht="15" hidden="false" customHeight="false" outlineLevel="0" collapsed="false">
      <c r="B526" s="12" t="s">
        <v>625</v>
      </c>
      <c r="C526" s="12" t="s">
        <v>624</v>
      </c>
      <c r="D526" s="14" t="n">
        <v>326.4</v>
      </c>
      <c r="E526" s="15" t="n">
        <v>0.3188</v>
      </c>
      <c r="F526" s="12" t="s">
        <v>85</v>
      </c>
      <c r="G526" s="15" t="n">
        <v>1</v>
      </c>
      <c r="H526" s="12" t="n">
        <v>1</v>
      </c>
      <c r="I526" s="12" t="n">
        <v>0</v>
      </c>
      <c r="J526" s="12" t="n">
        <v>1</v>
      </c>
      <c r="K526" s="15" t="n">
        <v>2.74821335389202</v>
      </c>
      <c r="L526" s="16" t="n">
        <f aca="true">IF(OR(Returns!$C526=0,COUNT(OFFSET(Returns!BM526,0,0,1,Inputs!$C$6))&lt;Inputs!$C$6),"n/a",EXP(SUMPRODUCT(LN(1+OFFSET(Returns!D526,0,0,1,Inputs!$C$6))))-IF(Inputs!$C$7=1,EXP(SUMPRODUCT(LN(1+OFFSET(Returns!BM526,0,0,1,Inputs!$C$6)))),EXP(SUMPRODUCT(LN(1+OFFSET(Returns!DV526,0,0,1,Inputs!$C$6))))))</f>
        <v>-0.945841020746508</v>
      </c>
      <c r="M526" s="17" t="n">
        <f aca="false">IF(AND(ISNUMBER(L526),E526&gt;=Inputs!$C$8,OR(Inputs!$C$9="All",F526=Inputs!$C$9),VALUE(LEFT(C526,4))&gt;=Inputs!$C$10,VALUE(LEFT(C526,4))&lt;=Inputs!$C$11),1,0)</f>
        <v>1</v>
      </c>
      <c r="N526" s="16" t="n">
        <f aca="false">IF(M526=1,L526,"")</f>
        <v>-0.945841020746508</v>
      </c>
      <c r="O526" s="15" t="n">
        <v>0.112104225543518</v>
      </c>
      <c r="P526" s="15" t="n">
        <v>-0.137186142024787</v>
      </c>
      <c r="Q526" s="18" t="str">
        <f aca="false">IF(AND(M526=1,F526="Cash"),L526,"")</f>
        <v/>
      </c>
      <c r="R526" s="18" t="str">
        <f aca="false">IF(AND(M526=1,F526="Mixed"),L526,"")</f>
        <v/>
      </c>
      <c r="S526" s="18" t="n">
        <f aca="false">IF(AND(M526=1,F526="Stock-heavy"),L526,"")</f>
        <v>-0.945841020746508</v>
      </c>
    </row>
    <row r="527" customFormat="false" ht="15" hidden="false" customHeight="false" outlineLevel="0" collapsed="false">
      <c r="B527" s="12" t="s">
        <v>626</v>
      </c>
      <c r="C527" s="12" t="s">
        <v>627</v>
      </c>
      <c r="D527" s="14" t="n">
        <v>634.5</v>
      </c>
      <c r="E527" s="15" t="n">
        <v>0.6211</v>
      </c>
      <c r="F527" s="12" t="s">
        <v>83</v>
      </c>
      <c r="G527" s="15" t="n">
        <v>0.465567590653284</v>
      </c>
      <c r="H527" s="12" t="n">
        <v>2</v>
      </c>
      <c r="I527" s="12" t="n">
        <v>0</v>
      </c>
      <c r="J527" s="12" t="n">
        <v>1</v>
      </c>
      <c r="K527" s="15" t="n">
        <v>-0.247233821996983</v>
      </c>
      <c r="L527" s="16" t="n">
        <f aca="true">IF(OR(Returns!$C527=0,COUNT(OFFSET(Returns!BM527,0,0,1,Inputs!$C$6))&lt;Inputs!$C$6),"n/a",EXP(SUMPRODUCT(LN(1+OFFSET(Returns!D527,0,0,1,Inputs!$C$6))))-IF(Inputs!$C$7=1,EXP(SUMPRODUCT(LN(1+OFFSET(Returns!BM527,0,0,1,Inputs!$C$6)))),EXP(SUMPRODUCT(LN(1+OFFSET(Returns!DV527,0,0,1,Inputs!$C$6))))))</f>
        <v>-0.152383572718042</v>
      </c>
      <c r="M527" s="17" t="n">
        <f aca="false">IF(AND(ISNUMBER(L527),E527&gt;=Inputs!$C$8,OR(Inputs!$C$9="All",F527=Inputs!$C$9),VALUE(LEFT(C527,4))&gt;=Inputs!$C$10,VALUE(LEFT(C527,4))&lt;=Inputs!$C$11),1,0)</f>
        <v>1</v>
      </c>
      <c r="N527" s="16" t="n">
        <f aca="false">IF(M527=1,L527,"")</f>
        <v>-0.152383572718042</v>
      </c>
      <c r="O527" s="15" t="n">
        <v>0.0856338920508092</v>
      </c>
      <c r="P527" s="15" t="n">
        <v>0.0830528860701596</v>
      </c>
      <c r="Q527" s="18" t="str">
        <f aca="false">IF(AND(M527=1,F527="Cash"),L527,"")</f>
        <v/>
      </c>
      <c r="R527" s="18" t="n">
        <f aca="false">IF(AND(M527=1,F527="Mixed"),L527,"")</f>
        <v>-0.152383572718042</v>
      </c>
      <c r="S527" s="18" t="str">
        <f aca="false">IF(AND(M527=1,F527="Stock-heavy"),L527,"")</f>
        <v/>
      </c>
    </row>
    <row r="528" customFormat="false" ht="15" hidden="false" customHeight="false" outlineLevel="0" collapsed="false">
      <c r="B528" s="12" t="s">
        <v>166</v>
      </c>
      <c r="C528" s="12" t="s">
        <v>627</v>
      </c>
      <c r="D528" s="14" t="n">
        <v>5119.2</v>
      </c>
      <c r="E528" s="15" t="n">
        <v>0.3847</v>
      </c>
      <c r="F528" s="12" t="s">
        <v>70</v>
      </c>
      <c r="G528" s="15" t="n">
        <v>0</v>
      </c>
      <c r="H528" s="12" t="n">
        <v>2</v>
      </c>
      <c r="I528" s="12" t="n">
        <v>1</v>
      </c>
      <c r="J528" s="12" t="n">
        <v>1</v>
      </c>
      <c r="K528" s="15" t="n">
        <v>-0.225905190201415</v>
      </c>
      <c r="L528" s="16" t="n">
        <f aca="true">IF(OR(Returns!$C528=0,COUNT(OFFSET(Returns!BM528,0,0,1,Inputs!$C$6))&lt;Inputs!$C$6),"n/a",EXP(SUMPRODUCT(LN(1+OFFSET(Returns!D528,0,0,1,Inputs!$C$6))))-IF(Inputs!$C$7=1,EXP(SUMPRODUCT(LN(1+OFFSET(Returns!BM528,0,0,1,Inputs!$C$6)))),EXP(SUMPRODUCT(LN(1+OFFSET(Returns!DV528,0,0,1,Inputs!$C$6))))))</f>
        <v>-0.740721638206435</v>
      </c>
      <c r="M528" s="17" t="n">
        <f aca="false">IF(AND(ISNUMBER(L528),E528&gt;=Inputs!$C$8,OR(Inputs!$C$9="All",F528=Inputs!$C$9),VALUE(LEFT(C528,4))&gt;=Inputs!$C$10,VALUE(LEFT(C528,4))&lt;=Inputs!$C$11),1,0)</f>
        <v>1</v>
      </c>
      <c r="N528" s="16" t="n">
        <f aca="false">IF(M528=1,L528,"")</f>
        <v>-0.740721638206435</v>
      </c>
      <c r="O528" s="15" t="n">
        <v>0.0573934723058535</v>
      </c>
      <c r="P528" s="15" t="n">
        <v>0.0294452090424914</v>
      </c>
      <c r="Q528" s="18" t="n">
        <f aca="false">IF(AND(M528=1,F528="Cash"),L528,"")</f>
        <v>-0.740721638206435</v>
      </c>
      <c r="R528" s="18" t="str">
        <f aca="false">IF(AND(M528=1,F528="Mixed"),L528,"")</f>
        <v/>
      </c>
      <c r="S528" s="18" t="str">
        <f aca="false">IF(AND(M528=1,F528="Stock-heavy"),L528,"")</f>
        <v/>
      </c>
    </row>
    <row r="529" customFormat="false" ht="15" hidden="false" customHeight="false" outlineLevel="0" collapsed="false">
      <c r="B529" s="12" t="s">
        <v>186</v>
      </c>
      <c r="C529" s="12" t="s">
        <v>627</v>
      </c>
      <c r="D529" s="14" t="n">
        <v>178.9</v>
      </c>
      <c r="E529" s="15" t="n">
        <v>0.2138</v>
      </c>
      <c r="F529" s="12" t="s">
        <v>70</v>
      </c>
      <c r="G529" s="15" t="n">
        <v>0</v>
      </c>
      <c r="H529" s="12" t="n">
        <v>5</v>
      </c>
      <c r="I529" s="12" t="n">
        <v>0</v>
      </c>
      <c r="J529" s="12" t="n">
        <v>0</v>
      </c>
      <c r="K529" s="15" t="n">
        <v>-0.136070024065034</v>
      </c>
      <c r="L529" s="16" t="n">
        <f aca="true">IF(OR(Returns!$C529=0,COUNT(OFFSET(Returns!BM529,0,0,1,Inputs!$C$6))&lt;Inputs!$C$6),"n/a",EXP(SUMPRODUCT(LN(1+OFFSET(Returns!D529,0,0,1,Inputs!$C$6))))-IF(Inputs!$C$7=1,EXP(SUMPRODUCT(LN(1+OFFSET(Returns!BM529,0,0,1,Inputs!$C$6)))),EXP(SUMPRODUCT(LN(1+OFFSET(Returns!DV529,0,0,1,Inputs!$C$6))))))</f>
        <v>-0.999226225534532</v>
      </c>
      <c r="M529" s="17" t="n">
        <f aca="false">IF(AND(ISNUMBER(L529),E529&gt;=Inputs!$C$8,OR(Inputs!$C$9="All",F529=Inputs!$C$9),VALUE(LEFT(C529,4))&gt;=Inputs!$C$10,VALUE(LEFT(C529,4))&lt;=Inputs!$C$11),1,0)</f>
        <v>1</v>
      </c>
      <c r="N529" s="16" t="n">
        <f aca="false">IF(M529=1,L529,"")</f>
        <v>-0.999226225534532</v>
      </c>
      <c r="O529" s="15" t="n">
        <v>-0.020391744199103</v>
      </c>
      <c r="P529" s="15" t="n">
        <v>0.00634566207505117</v>
      </c>
      <c r="Q529" s="18" t="n">
        <f aca="false">IF(AND(M529=1,F529="Cash"),L529,"")</f>
        <v>-0.999226225534532</v>
      </c>
      <c r="R529" s="18" t="str">
        <f aca="false">IF(AND(M529=1,F529="Mixed"),L529,"")</f>
        <v/>
      </c>
      <c r="S529" s="18" t="str">
        <f aca="false">IF(AND(M529=1,F529="Stock-heavy"),L529,"")</f>
        <v/>
      </c>
    </row>
    <row r="530" customFormat="false" ht="15" hidden="false" customHeight="false" outlineLevel="0" collapsed="false">
      <c r="B530" s="12" t="s">
        <v>628</v>
      </c>
      <c r="C530" s="12" t="s">
        <v>627</v>
      </c>
      <c r="D530" s="14" t="n">
        <v>6908.4</v>
      </c>
      <c r="E530" s="15" t="n">
        <v>0.4657</v>
      </c>
      <c r="F530" s="12" t="s">
        <v>83</v>
      </c>
      <c r="G530" s="15" t="n">
        <v>0.296891472288088</v>
      </c>
      <c r="H530" s="12" t="n">
        <v>1</v>
      </c>
      <c r="I530" s="12" t="n">
        <v>1</v>
      </c>
      <c r="J530" s="12" t="n">
        <v>1</v>
      </c>
      <c r="K530" s="15" t="n">
        <v>-0.319951865599983</v>
      </c>
      <c r="L530" s="16" t="n">
        <f aca="true">IF(OR(Returns!$C530=0,COUNT(OFFSET(Returns!BM530,0,0,1,Inputs!$C$6))&lt;Inputs!$C$6),"n/a",EXP(SUMPRODUCT(LN(1+OFFSET(Returns!D530,0,0,1,Inputs!$C$6))))-IF(Inputs!$C$7=1,EXP(SUMPRODUCT(LN(1+OFFSET(Returns!BM530,0,0,1,Inputs!$C$6)))),EXP(SUMPRODUCT(LN(1+OFFSET(Returns!DV530,0,0,1,Inputs!$C$6))))))</f>
        <v>-1.08274877384945</v>
      </c>
      <c r="M530" s="17" t="n">
        <f aca="false">IF(AND(ISNUMBER(L530),E530&gt;=Inputs!$C$8,OR(Inputs!$C$9="All",F530=Inputs!$C$9),VALUE(LEFT(C530,4))&gt;=Inputs!$C$10,VALUE(LEFT(C530,4))&lt;=Inputs!$C$11),1,0)</f>
        <v>1</v>
      </c>
      <c r="N530" s="16" t="n">
        <f aca="false">IF(M530=1,L530,"")</f>
        <v>-1.08274877384945</v>
      </c>
      <c r="O530" s="15" t="n">
        <v>0.396250310187276</v>
      </c>
      <c r="P530" s="15" t="n">
        <v>0.352626661403297</v>
      </c>
      <c r="Q530" s="18" t="str">
        <f aca="false">IF(AND(M530=1,F530="Cash"),L530,"")</f>
        <v/>
      </c>
      <c r="R530" s="18" t="n">
        <f aca="false">IF(AND(M530=1,F530="Mixed"),L530,"")</f>
        <v>-1.08274877384945</v>
      </c>
      <c r="S530" s="18" t="str">
        <f aca="false">IF(AND(M530=1,F530="Stock-heavy"),L530,"")</f>
        <v/>
      </c>
    </row>
    <row r="531" customFormat="false" ht="15" hidden="false" customHeight="false" outlineLevel="0" collapsed="false">
      <c r="B531" s="12" t="s">
        <v>629</v>
      </c>
      <c r="C531" s="12" t="s">
        <v>627</v>
      </c>
      <c r="D531" s="14" t="n">
        <v>2309.8</v>
      </c>
      <c r="E531" s="15" t="n">
        <v>0.2628</v>
      </c>
      <c r="F531" s="12" t="s">
        <v>70</v>
      </c>
      <c r="G531" s="15" t="n">
        <v>0</v>
      </c>
      <c r="H531" s="12" t="n">
        <v>2</v>
      </c>
      <c r="I531" s="12" t="n">
        <v>0</v>
      </c>
      <c r="J531" s="12" t="n">
        <v>0</v>
      </c>
      <c r="K531" s="15" t="n">
        <v>-0.0925037599577259</v>
      </c>
      <c r="L531" s="16" t="n">
        <f aca="true">IF(OR(Returns!$C531=0,COUNT(OFFSET(Returns!BM531,0,0,1,Inputs!$C$6))&lt;Inputs!$C$6),"n/a",EXP(SUMPRODUCT(LN(1+OFFSET(Returns!D531,0,0,1,Inputs!$C$6))))-IF(Inputs!$C$7=1,EXP(SUMPRODUCT(LN(1+OFFSET(Returns!BM531,0,0,1,Inputs!$C$6)))),EXP(SUMPRODUCT(LN(1+OFFSET(Returns!DV531,0,0,1,Inputs!$C$6))))))</f>
        <v>0.0538173447022106</v>
      </c>
      <c r="M531" s="17" t="n">
        <f aca="false">IF(AND(ISNUMBER(L531),E531&gt;=Inputs!$C$8,OR(Inputs!$C$9="All",F531=Inputs!$C$9),VALUE(LEFT(C531,4))&gt;=Inputs!$C$10,VALUE(LEFT(C531,4))&lt;=Inputs!$C$11),1,0)</f>
        <v>1</v>
      </c>
      <c r="N531" s="16" t="n">
        <f aca="false">IF(M531=1,L531,"")</f>
        <v>0.0538173447022106</v>
      </c>
      <c r="O531" s="15" t="n">
        <v>0.0600462985863779</v>
      </c>
      <c r="P531" s="15" t="n">
        <v>0.0638604280538247</v>
      </c>
      <c r="Q531" s="18" t="n">
        <f aca="false">IF(AND(M531=1,F531="Cash"),L531,"")</f>
        <v>0.0538173447022106</v>
      </c>
      <c r="R531" s="18" t="str">
        <f aca="false">IF(AND(M531=1,F531="Mixed"),L531,"")</f>
        <v/>
      </c>
      <c r="S531" s="18" t="str">
        <f aca="false">IF(AND(M531=1,F531="Stock-heavy"),L531,"")</f>
        <v/>
      </c>
    </row>
    <row r="532" customFormat="false" ht="15" hidden="false" customHeight="false" outlineLevel="0" collapsed="false">
      <c r="B532" s="12" t="s">
        <v>630</v>
      </c>
      <c r="C532" s="12" t="s">
        <v>627</v>
      </c>
      <c r="D532" s="14" t="n">
        <v>2694.9</v>
      </c>
      <c r="E532" s="15" t="n">
        <v>0.6888</v>
      </c>
      <c r="F532" s="12" t="s">
        <v>83</v>
      </c>
      <c r="G532" s="15" t="n">
        <v>0.278192140710231</v>
      </c>
      <c r="H532" s="12" t="n">
        <v>1</v>
      </c>
      <c r="I532" s="12" t="n">
        <v>1</v>
      </c>
      <c r="J532" s="12" t="n">
        <v>1</v>
      </c>
      <c r="K532" s="15" t="n">
        <v>0.157584185511541</v>
      </c>
      <c r="L532" s="16" t="n">
        <f aca="true">IF(OR(Returns!$C532=0,COUNT(OFFSET(Returns!BM532,0,0,1,Inputs!$C$6))&lt;Inputs!$C$6),"n/a",EXP(SUMPRODUCT(LN(1+OFFSET(Returns!D532,0,0,1,Inputs!$C$6))))-IF(Inputs!$C$7=1,EXP(SUMPRODUCT(LN(1+OFFSET(Returns!BM532,0,0,1,Inputs!$C$6)))),EXP(SUMPRODUCT(LN(1+OFFSET(Returns!DV532,0,0,1,Inputs!$C$6))))))</f>
        <v>1.01443875746606</v>
      </c>
      <c r="M532" s="17" t="n">
        <f aca="false">IF(AND(ISNUMBER(L532),E532&gt;=Inputs!$C$8,OR(Inputs!$C$9="All",F532=Inputs!$C$9),VALUE(LEFT(C532,4))&gt;=Inputs!$C$10,VALUE(LEFT(C532,4))&lt;=Inputs!$C$11),1,0)</f>
        <v>1</v>
      </c>
      <c r="N532" s="16" t="n">
        <f aca="false">IF(M532=1,L532,"")</f>
        <v>1.01443875746606</v>
      </c>
      <c r="O532" s="15" t="n">
        <v>0.027574526414871</v>
      </c>
      <c r="P532" s="15" t="n">
        <v>-0.00708538746938019</v>
      </c>
      <c r="Q532" s="18" t="str">
        <f aca="false">IF(AND(M532=1,F532="Cash"),L532,"")</f>
        <v/>
      </c>
      <c r="R532" s="18" t="n">
        <f aca="false">IF(AND(M532=1,F532="Mixed"),L532,"")</f>
        <v>1.01443875746606</v>
      </c>
      <c r="S532" s="18" t="str">
        <f aca="false">IF(AND(M532=1,F532="Stock-heavy"),L532,"")</f>
        <v/>
      </c>
    </row>
    <row r="533" customFormat="false" ht="15" hidden="false" customHeight="false" outlineLevel="0" collapsed="false">
      <c r="B533" s="12" t="s">
        <v>631</v>
      </c>
      <c r="C533" s="12" t="s">
        <v>627</v>
      </c>
      <c r="D533" s="14" t="n">
        <v>2292</v>
      </c>
      <c r="E533" s="15" t="n">
        <v>1.5177</v>
      </c>
      <c r="F533" s="12" t="s">
        <v>70</v>
      </c>
      <c r="G533" s="15" t="n">
        <v>0</v>
      </c>
      <c r="H533" s="12" t="n">
        <v>5</v>
      </c>
      <c r="I533" s="12" t="n">
        <v>1</v>
      </c>
      <c r="J533" s="12" t="n">
        <v>0</v>
      </c>
      <c r="K533" s="15" t="n">
        <v>-0.429600974243506</v>
      </c>
      <c r="L533" s="16" t="n">
        <f aca="true">IF(OR(Returns!$C533=0,COUNT(OFFSET(Returns!BM533,0,0,1,Inputs!$C$6))&lt;Inputs!$C$6),"n/a",EXP(SUMPRODUCT(LN(1+OFFSET(Returns!D533,0,0,1,Inputs!$C$6))))-IF(Inputs!$C$7=1,EXP(SUMPRODUCT(LN(1+OFFSET(Returns!BM533,0,0,1,Inputs!$C$6)))),EXP(SUMPRODUCT(LN(1+OFFSET(Returns!DV533,0,0,1,Inputs!$C$6))))))</f>
        <v>0.439680619399077</v>
      </c>
      <c r="M533" s="17" t="n">
        <f aca="false">IF(AND(ISNUMBER(L533),E533&gt;=Inputs!$C$8,OR(Inputs!$C$9="All",F533=Inputs!$C$9),VALUE(LEFT(C533,4))&gt;=Inputs!$C$10,VALUE(LEFT(C533,4))&lt;=Inputs!$C$11),1,0)</f>
        <v>1</v>
      </c>
      <c r="N533" s="16" t="n">
        <f aca="false">IF(M533=1,L533,"")</f>
        <v>0.439680619399077</v>
      </c>
      <c r="O533" s="15" t="n">
        <v>-0.00498211622132027</v>
      </c>
      <c r="P533" s="15" t="n">
        <v>-0.0175166646371963</v>
      </c>
      <c r="Q533" s="18" t="n">
        <f aca="false">IF(AND(M533=1,F533="Cash"),L533,"")</f>
        <v>0.439680619399077</v>
      </c>
      <c r="R533" s="18" t="str">
        <f aca="false">IF(AND(M533=1,F533="Mixed"),L533,"")</f>
        <v/>
      </c>
      <c r="S533" s="18" t="str">
        <f aca="false">IF(AND(M533=1,F533="Stock-heavy"),L533,"")</f>
        <v/>
      </c>
    </row>
    <row r="534" customFormat="false" ht="15" hidden="false" customHeight="false" outlineLevel="0" collapsed="false">
      <c r="B534" s="12" t="s">
        <v>632</v>
      </c>
      <c r="C534" s="12" t="s">
        <v>627</v>
      </c>
      <c r="D534" s="14" t="n">
        <v>2194</v>
      </c>
      <c r="E534" s="15" t="n">
        <v>1.0125</v>
      </c>
      <c r="F534" s="12" t="s">
        <v>70</v>
      </c>
      <c r="G534" s="15" t="n">
        <v>0</v>
      </c>
      <c r="H534" s="12" t="n">
        <v>2</v>
      </c>
      <c r="I534" s="12" t="n">
        <v>0</v>
      </c>
      <c r="J534" s="12" t="n">
        <v>0</v>
      </c>
      <c r="K534" s="15" t="n">
        <v>-0.60220593217703</v>
      </c>
      <c r="L534" s="16" t="n">
        <f aca="true">IF(OR(Returns!$C534=0,COUNT(OFFSET(Returns!BM534,0,0,1,Inputs!$C$6))&lt;Inputs!$C$6),"n/a",EXP(SUMPRODUCT(LN(1+OFFSET(Returns!D534,0,0,1,Inputs!$C$6))))-IF(Inputs!$C$7=1,EXP(SUMPRODUCT(LN(1+OFFSET(Returns!BM534,0,0,1,Inputs!$C$6)))),EXP(SUMPRODUCT(LN(1+OFFSET(Returns!DV534,0,0,1,Inputs!$C$6))))))</f>
        <v>-1.33308710478458</v>
      </c>
      <c r="M534" s="17" t="n">
        <f aca="false">IF(AND(ISNUMBER(L534),E534&gt;=Inputs!$C$8,OR(Inputs!$C$9="All",F534=Inputs!$C$9),VALUE(LEFT(C534,4))&gt;=Inputs!$C$10,VALUE(LEFT(C534,4))&lt;=Inputs!$C$11),1,0)</f>
        <v>1</v>
      </c>
      <c r="N534" s="16" t="n">
        <f aca="false">IF(M534=1,L534,"")</f>
        <v>-1.33308710478458</v>
      </c>
      <c r="O534" s="15" t="s">
        <v>73</v>
      </c>
      <c r="P534" s="15" t="s">
        <v>73</v>
      </c>
      <c r="Q534" s="18" t="n">
        <f aca="false">IF(AND(M534=1,F534="Cash"),L534,"")</f>
        <v>-1.33308710478458</v>
      </c>
      <c r="R534" s="18" t="str">
        <f aca="false">IF(AND(M534=1,F534="Mixed"),L534,"")</f>
        <v/>
      </c>
      <c r="S534" s="18" t="str">
        <f aca="false">IF(AND(M534=1,F534="Stock-heavy"),L534,"")</f>
        <v/>
      </c>
    </row>
    <row r="535" customFormat="false" ht="15" hidden="false" customHeight="false" outlineLevel="0" collapsed="false">
      <c r="B535" s="12" t="s">
        <v>633</v>
      </c>
      <c r="C535" s="12" t="s">
        <v>627</v>
      </c>
      <c r="D535" s="14" t="n">
        <v>119.9</v>
      </c>
      <c r="E535" s="15" t="n">
        <v>0.4106</v>
      </c>
      <c r="F535" s="12" t="s">
        <v>85</v>
      </c>
      <c r="G535" s="15" t="n">
        <v>0.938941870457978</v>
      </c>
      <c r="H535" s="12" t="n">
        <v>1</v>
      </c>
      <c r="I535" s="12" t="n">
        <v>0</v>
      </c>
      <c r="J535" s="12" t="n">
        <v>1</v>
      </c>
      <c r="K535" s="15" t="s">
        <v>73</v>
      </c>
      <c r="L535" s="16" t="n">
        <f aca="true">IF(OR(Returns!$C535=0,COUNT(OFFSET(Returns!BM535,0,0,1,Inputs!$C$6))&lt;Inputs!$C$6),"n/a",EXP(SUMPRODUCT(LN(1+OFFSET(Returns!D535,0,0,1,Inputs!$C$6))))-IF(Inputs!$C$7=1,EXP(SUMPRODUCT(LN(1+OFFSET(Returns!BM535,0,0,1,Inputs!$C$6)))),EXP(SUMPRODUCT(LN(1+OFFSET(Returns!DV535,0,0,1,Inputs!$C$6))))))</f>
        <v>-1.44209182996317</v>
      </c>
      <c r="M535" s="17" t="n">
        <f aca="false">IF(AND(ISNUMBER(L535),E535&gt;=Inputs!$C$8,OR(Inputs!$C$9="All",F535=Inputs!$C$9),VALUE(LEFT(C535,4))&gt;=Inputs!$C$10,VALUE(LEFT(C535,4))&lt;=Inputs!$C$11),1,0)</f>
        <v>1</v>
      </c>
      <c r="N535" s="16" t="n">
        <f aca="false">IF(M535=1,L535,"")</f>
        <v>-1.44209182996317</v>
      </c>
      <c r="O535" s="15" t="n">
        <v>-0.472461890472981</v>
      </c>
      <c r="P535" s="15" t="n">
        <v>-1.33076890034517</v>
      </c>
      <c r="Q535" s="18" t="str">
        <f aca="false">IF(AND(M535=1,F535="Cash"),L535,"")</f>
        <v/>
      </c>
      <c r="R535" s="18" t="str">
        <f aca="false">IF(AND(M535=1,F535="Mixed"),L535,"")</f>
        <v/>
      </c>
      <c r="S535" s="18" t="n">
        <f aca="false">IF(AND(M535=1,F535="Stock-heavy"),L535,"")</f>
        <v>-1.44209182996317</v>
      </c>
    </row>
    <row r="536" customFormat="false" ht="15" hidden="false" customHeight="false" outlineLevel="0" collapsed="false">
      <c r="B536" s="12" t="s">
        <v>241</v>
      </c>
      <c r="C536" s="12" t="s">
        <v>627</v>
      </c>
      <c r="D536" s="14" t="n">
        <v>865.4</v>
      </c>
      <c r="E536" s="15" t="n">
        <v>0.258</v>
      </c>
      <c r="F536" s="12" t="s">
        <v>70</v>
      </c>
      <c r="G536" s="15" t="n">
        <v>0.0435636699792004</v>
      </c>
      <c r="H536" s="12" t="n">
        <v>2</v>
      </c>
      <c r="I536" s="12" t="n">
        <v>1</v>
      </c>
      <c r="J536" s="12" t="n">
        <v>0</v>
      </c>
      <c r="K536" s="15" t="n">
        <v>0.417228028036604</v>
      </c>
      <c r="L536" s="16" t="n">
        <f aca="true">IF(OR(Returns!$C536=0,COUNT(OFFSET(Returns!BM536,0,0,1,Inputs!$C$6))&lt;Inputs!$C$6),"n/a",EXP(SUMPRODUCT(LN(1+OFFSET(Returns!D536,0,0,1,Inputs!$C$6))))-IF(Inputs!$C$7=1,EXP(SUMPRODUCT(LN(1+OFFSET(Returns!BM536,0,0,1,Inputs!$C$6)))),EXP(SUMPRODUCT(LN(1+OFFSET(Returns!DV536,0,0,1,Inputs!$C$6))))))</f>
        <v>-1.01374259642989</v>
      </c>
      <c r="M536" s="17" t="n">
        <f aca="false">IF(AND(ISNUMBER(L536),E536&gt;=Inputs!$C$8,OR(Inputs!$C$9="All",F536=Inputs!$C$9),VALUE(LEFT(C536,4))&gt;=Inputs!$C$10,VALUE(LEFT(C536,4))&lt;=Inputs!$C$11),1,0)</f>
        <v>1</v>
      </c>
      <c r="N536" s="16" t="n">
        <f aca="false">IF(M536=1,L536,"")</f>
        <v>-1.01374259642989</v>
      </c>
      <c r="O536" s="15" t="n">
        <v>0.389813195746915</v>
      </c>
      <c r="P536" s="15" t="n">
        <v>0.426068781814919</v>
      </c>
      <c r="Q536" s="18" t="n">
        <f aca="false">IF(AND(M536=1,F536="Cash"),L536,"")</f>
        <v>-1.01374259642989</v>
      </c>
      <c r="R536" s="18" t="str">
        <f aca="false">IF(AND(M536=1,F536="Mixed"),L536,"")</f>
        <v/>
      </c>
      <c r="S536" s="18" t="str">
        <f aca="false">IF(AND(M536=1,F536="Stock-heavy"),L536,"")</f>
        <v/>
      </c>
    </row>
    <row r="537" customFormat="false" ht="15" hidden="false" customHeight="false" outlineLevel="0" collapsed="false">
      <c r="B537" s="12" t="s">
        <v>634</v>
      </c>
      <c r="C537" s="12" t="s">
        <v>627</v>
      </c>
      <c r="D537" s="14" t="n">
        <v>434.3</v>
      </c>
      <c r="E537" s="15" t="n">
        <v>0.1196</v>
      </c>
      <c r="F537" s="12" t="s">
        <v>70</v>
      </c>
      <c r="G537" s="15" t="n">
        <v>0</v>
      </c>
      <c r="H537" s="12" t="n">
        <v>1</v>
      </c>
      <c r="I537" s="12" t="n">
        <v>0</v>
      </c>
      <c r="J537" s="12" t="n">
        <v>1</v>
      </c>
      <c r="K537" s="15" t="s">
        <v>73</v>
      </c>
      <c r="L537" s="16" t="n">
        <f aca="true">IF(OR(Returns!$C537=0,COUNT(OFFSET(Returns!BM537,0,0,1,Inputs!$C$6))&lt;Inputs!$C$6),"n/a",EXP(SUMPRODUCT(LN(1+OFFSET(Returns!D537,0,0,1,Inputs!$C$6))))-IF(Inputs!$C$7=1,EXP(SUMPRODUCT(LN(1+OFFSET(Returns!BM537,0,0,1,Inputs!$C$6)))),EXP(SUMPRODUCT(LN(1+OFFSET(Returns!DV537,0,0,1,Inputs!$C$6))))))</f>
        <v>-0.358034381105268</v>
      </c>
      <c r="M537" s="17" t="n">
        <f aca="false">IF(AND(ISNUMBER(L537),E537&gt;=Inputs!$C$8,OR(Inputs!$C$9="All",F537=Inputs!$C$9),VALUE(LEFT(C537,4))&gt;=Inputs!$C$10,VALUE(LEFT(C537,4))&lt;=Inputs!$C$11),1,0)</f>
        <v>1</v>
      </c>
      <c r="N537" s="16" t="n">
        <f aca="false">IF(M537=1,L537,"")</f>
        <v>-0.358034381105268</v>
      </c>
      <c r="O537" s="15" t="n">
        <v>-0.0217801347559248</v>
      </c>
      <c r="P537" s="15" t="s">
        <v>73</v>
      </c>
      <c r="Q537" s="18" t="n">
        <f aca="false">IF(AND(M537=1,F537="Cash"),L537,"")</f>
        <v>-0.358034381105268</v>
      </c>
      <c r="R537" s="18" t="str">
        <f aca="false">IF(AND(M537=1,F537="Mixed"),L537,"")</f>
        <v/>
      </c>
      <c r="S537" s="18" t="str">
        <f aca="false">IF(AND(M537=1,F537="Stock-heavy"),L537,"")</f>
        <v/>
      </c>
    </row>
    <row r="538" customFormat="false" ht="15" hidden="false" customHeight="false" outlineLevel="0" collapsed="false">
      <c r="B538" s="12" t="s">
        <v>294</v>
      </c>
      <c r="C538" s="12" t="s">
        <v>627</v>
      </c>
      <c r="D538" s="14" t="n">
        <v>23588</v>
      </c>
      <c r="E538" s="15" t="n">
        <v>0.427</v>
      </c>
      <c r="F538" s="12" t="s">
        <v>85</v>
      </c>
      <c r="G538" s="15" t="n">
        <v>0.83796845853824</v>
      </c>
      <c r="H538" s="12" t="n">
        <v>2</v>
      </c>
      <c r="I538" s="12" t="n">
        <v>1</v>
      </c>
      <c r="J538" s="12" t="n">
        <v>1</v>
      </c>
      <c r="K538" s="15" t="n">
        <v>0.317724691529753</v>
      </c>
      <c r="L538" s="16" t="n">
        <f aca="true">IF(OR(Returns!$C538=0,COUNT(OFFSET(Returns!BM538,0,0,1,Inputs!$C$6))&lt;Inputs!$C$6),"n/a",EXP(SUMPRODUCT(LN(1+OFFSET(Returns!D538,0,0,1,Inputs!$C$6))))-IF(Inputs!$C$7=1,EXP(SUMPRODUCT(LN(1+OFFSET(Returns!BM538,0,0,1,Inputs!$C$6)))),EXP(SUMPRODUCT(LN(1+OFFSET(Returns!DV538,0,0,1,Inputs!$C$6))))))</f>
        <v>-0.695410824231755</v>
      </c>
      <c r="M538" s="17" t="n">
        <f aca="false">IF(AND(ISNUMBER(L538),E538&gt;=Inputs!$C$8,OR(Inputs!$C$9="All",F538=Inputs!$C$9),VALUE(LEFT(C538,4))&gt;=Inputs!$C$10,VALUE(LEFT(C538,4))&lt;=Inputs!$C$11),1,0)</f>
        <v>1</v>
      </c>
      <c r="N538" s="16" t="n">
        <f aca="false">IF(M538=1,L538,"")</f>
        <v>-0.695410824231755</v>
      </c>
      <c r="O538" s="15" t="n">
        <v>0.0237015497753963</v>
      </c>
      <c r="P538" s="15" t="n">
        <v>-0.0230680731634962</v>
      </c>
      <c r="Q538" s="18" t="str">
        <f aca="false">IF(AND(M538=1,F538="Cash"),L538,"")</f>
        <v/>
      </c>
      <c r="R538" s="18" t="str">
        <f aca="false">IF(AND(M538=1,F538="Mixed"),L538,"")</f>
        <v/>
      </c>
      <c r="S538" s="18" t="n">
        <f aca="false">IF(AND(M538=1,F538="Stock-heavy"),L538,"")</f>
        <v>-0.695410824231755</v>
      </c>
    </row>
    <row r="539" customFormat="false" ht="15" hidden="false" customHeight="false" outlineLevel="0" collapsed="false">
      <c r="B539" s="12" t="s">
        <v>635</v>
      </c>
      <c r="C539" s="12" t="s">
        <v>627</v>
      </c>
      <c r="D539" s="14" t="n">
        <v>527.8</v>
      </c>
      <c r="E539" s="15" t="n">
        <v>0.5721</v>
      </c>
      <c r="F539" s="12" t="s">
        <v>83</v>
      </c>
      <c r="G539" s="15" t="n">
        <v>0.336938008802026</v>
      </c>
      <c r="H539" s="12" t="n">
        <v>2</v>
      </c>
      <c r="I539" s="12" t="n">
        <v>0</v>
      </c>
      <c r="J539" s="12" t="n">
        <v>1</v>
      </c>
      <c r="K539" s="15" t="s">
        <v>73</v>
      </c>
      <c r="L539" s="16" t="n">
        <f aca="true">IF(OR(Returns!$C539=0,COUNT(OFFSET(Returns!BM539,0,0,1,Inputs!$C$6))&lt;Inputs!$C$6),"n/a",EXP(SUMPRODUCT(LN(1+OFFSET(Returns!D539,0,0,1,Inputs!$C$6))))-IF(Inputs!$C$7=1,EXP(SUMPRODUCT(LN(1+OFFSET(Returns!BM539,0,0,1,Inputs!$C$6)))),EXP(SUMPRODUCT(LN(1+OFFSET(Returns!DV539,0,0,1,Inputs!$C$6))))))</f>
        <v>-1.67618446473984</v>
      </c>
      <c r="M539" s="17" t="n">
        <f aca="false">IF(AND(ISNUMBER(L539),E539&gt;=Inputs!$C$8,OR(Inputs!$C$9="All",F539=Inputs!$C$9),VALUE(LEFT(C539,4))&gt;=Inputs!$C$10,VALUE(LEFT(C539,4))&lt;=Inputs!$C$11),1,0)</f>
        <v>1</v>
      </c>
      <c r="N539" s="16" t="n">
        <f aca="false">IF(M539=1,L539,"")</f>
        <v>-1.67618446473984</v>
      </c>
      <c r="O539" s="15" t="n">
        <v>-0.100041788139662</v>
      </c>
      <c r="P539" s="15" t="n">
        <v>-0.266917175088924</v>
      </c>
      <c r="Q539" s="18" t="str">
        <f aca="false">IF(AND(M539=1,F539="Cash"),L539,"")</f>
        <v/>
      </c>
      <c r="R539" s="18" t="n">
        <f aca="false">IF(AND(M539=1,F539="Mixed"),L539,"")</f>
        <v>-1.67618446473984</v>
      </c>
      <c r="S539" s="18" t="str">
        <f aca="false">IF(AND(M539=1,F539="Stock-heavy"),L539,"")</f>
        <v/>
      </c>
    </row>
    <row r="540" customFormat="false" ht="15" hidden="false" customHeight="false" outlineLevel="0" collapsed="false">
      <c r="B540" s="12" t="s">
        <v>636</v>
      </c>
      <c r="C540" s="12" t="s">
        <v>627</v>
      </c>
      <c r="D540" s="14" t="n">
        <v>173.1</v>
      </c>
      <c r="E540" s="15" t="n">
        <v>0.4629</v>
      </c>
      <c r="F540" s="12" t="s">
        <v>85</v>
      </c>
      <c r="G540" s="15" t="n">
        <v>1</v>
      </c>
      <c r="H540" s="12" t="n">
        <v>4</v>
      </c>
      <c r="I540" s="12" t="n">
        <v>0</v>
      </c>
      <c r="J540" s="12" t="n">
        <v>1</v>
      </c>
      <c r="K540" s="15" t="n">
        <v>0.201755854361053</v>
      </c>
      <c r="L540" s="16" t="n">
        <f aca="true">IF(OR(Returns!$C540=0,COUNT(OFFSET(Returns!BM540,0,0,1,Inputs!$C$6))&lt;Inputs!$C$6),"n/a",EXP(SUMPRODUCT(LN(1+OFFSET(Returns!D540,0,0,1,Inputs!$C$6))))-IF(Inputs!$C$7=1,EXP(SUMPRODUCT(LN(1+OFFSET(Returns!BM540,0,0,1,Inputs!$C$6)))),EXP(SUMPRODUCT(LN(1+OFFSET(Returns!DV540,0,0,1,Inputs!$C$6))))))</f>
        <v>-1.31481803871051</v>
      </c>
      <c r="M540" s="17" t="n">
        <f aca="false">IF(AND(ISNUMBER(L540),E540&gt;=Inputs!$C$8,OR(Inputs!$C$9="All",F540=Inputs!$C$9),VALUE(LEFT(C540,4))&gt;=Inputs!$C$10,VALUE(LEFT(C540,4))&lt;=Inputs!$C$11),1,0)</f>
        <v>1</v>
      </c>
      <c r="N540" s="16" t="n">
        <f aca="false">IF(M540=1,L540,"")</f>
        <v>-1.31481803871051</v>
      </c>
      <c r="O540" s="15" t="n">
        <v>-0.0709442762413498</v>
      </c>
      <c r="P540" s="15" t="n">
        <v>-0.090311844689682</v>
      </c>
      <c r="Q540" s="18" t="str">
        <f aca="false">IF(AND(M540=1,F540="Cash"),L540,"")</f>
        <v/>
      </c>
      <c r="R540" s="18" t="str">
        <f aca="false">IF(AND(M540=1,F540="Mixed"),L540,"")</f>
        <v/>
      </c>
      <c r="S540" s="18" t="n">
        <f aca="false">IF(AND(M540=1,F540="Stock-heavy"),L540,"")</f>
        <v>-1.31481803871051</v>
      </c>
    </row>
    <row r="541" customFormat="false" ht="15" hidden="false" customHeight="false" outlineLevel="0" collapsed="false">
      <c r="B541" s="12" t="s">
        <v>637</v>
      </c>
      <c r="C541" s="12" t="s">
        <v>627</v>
      </c>
      <c r="D541" s="14" t="n">
        <v>351.6</v>
      </c>
      <c r="E541" s="15" t="n">
        <v>0.1642</v>
      </c>
      <c r="F541" s="12" t="s">
        <v>83</v>
      </c>
      <c r="G541" s="15" t="n">
        <v>0.451389402428966</v>
      </c>
      <c r="H541" s="12" t="n">
        <v>5</v>
      </c>
      <c r="I541" s="12" t="n">
        <v>0</v>
      </c>
      <c r="J541" s="12" t="n">
        <v>0</v>
      </c>
      <c r="K541" s="15" t="s">
        <v>73</v>
      </c>
      <c r="L541" s="16" t="n">
        <f aca="true">IF(OR(Returns!$C541=0,COUNT(OFFSET(Returns!BM541,0,0,1,Inputs!$C$6))&lt;Inputs!$C$6),"n/a",EXP(SUMPRODUCT(LN(1+OFFSET(Returns!D541,0,0,1,Inputs!$C$6))))-IF(Inputs!$C$7=1,EXP(SUMPRODUCT(LN(1+OFFSET(Returns!BM541,0,0,1,Inputs!$C$6)))),EXP(SUMPRODUCT(LN(1+OFFSET(Returns!DV541,0,0,1,Inputs!$C$6))))))</f>
        <v>0.288726482682725</v>
      </c>
      <c r="M541" s="17" t="n">
        <f aca="false">IF(AND(ISNUMBER(L541),E541&gt;=Inputs!$C$8,OR(Inputs!$C$9="All",F541=Inputs!$C$9),VALUE(LEFT(C541,4))&gt;=Inputs!$C$10,VALUE(LEFT(C541,4))&lt;=Inputs!$C$11),1,0)</f>
        <v>1</v>
      </c>
      <c r="N541" s="16" t="n">
        <f aca="false">IF(M541=1,L541,"")</f>
        <v>0.288726482682725</v>
      </c>
      <c r="O541" s="15" t="s">
        <v>73</v>
      </c>
      <c r="P541" s="15" t="s">
        <v>73</v>
      </c>
      <c r="Q541" s="18" t="str">
        <f aca="false">IF(AND(M541=1,F541="Cash"),L541,"")</f>
        <v/>
      </c>
      <c r="R541" s="18" t="n">
        <f aca="false">IF(AND(M541=1,F541="Mixed"),L541,"")</f>
        <v>0.288726482682725</v>
      </c>
      <c r="S541" s="18" t="str">
        <f aca="false">IF(AND(M541=1,F541="Stock-heavy"),L541,"")</f>
        <v/>
      </c>
    </row>
    <row r="542" customFormat="false" ht="15" hidden="false" customHeight="false" outlineLevel="0" collapsed="false">
      <c r="B542" s="12" t="s">
        <v>638</v>
      </c>
      <c r="C542" s="12" t="s">
        <v>639</v>
      </c>
      <c r="D542" s="14" t="n">
        <v>700.9</v>
      </c>
      <c r="E542" s="15" t="n">
        <v>0.3143</v>
      </c>
      <c r="F542" s="12" t="s">
        <v>70</v>
      </c>
      <c r="G542" s="15" t="n">
        <v>0</v>
      </c>
      <c r="H542" s="12" t="n">
        <v>4</v>
      </c>
      <c r="I542" s="12" t="n">
        <v>0</v>
      </c>
      <c r="J542" s="12" t="n">
        <v>0</v>
      </c>
      <c r="K542" s="15" t="n">
        <v>-0.0493340753879783</v>
      </c>
      <c r="L542" s="16" t="n">
        <f aca="true">IF(OR(Returns!$C542=0,COUNT(OFFSET(Returns!BM542,0,0,1,Inputs!$C$6))&lt;Inputs!$C$6),"n/a",EXP(SUMPRODUCT(LN(1+OFFSET(Returns!D542,0,0,1,Inputs!$C$6))))-IF(Inputs!$C$7=1,EXP(SUMPRODUCT(LN(1+OFFSET(Returns!BM542,0,0,1,Inputs!$C$6)))),EXP(SUMPRODUCT(LN(1+OFFSET(Returns!DV542,0,0,1,Inputs!$C$6))))))</f>
        <v>0.119552642858831</v>
      </c>
      <c r="M542" s="17" t="n">
        <f aca="false">IF(AND(ISNUMBER(L542),E542&gt;=Inputs!$C$8,OR(Inputs!$C$9="All",F542=Inputs!$C$9),VALUE(LEFT(C542,4))&gt;=Inputs!$C$10,VALUE(LEFT(C542,4))&lt;=Inputs!$C$11),1,0)</f>
        <v>1</v>
      </c>
      <c r="N542" s="16" t="n">
        <f aca="false">IF(M542=1,L542,"")</f>
        <v>0.119552642858831</v>
      </c>
      <c r="O542" s="15" t="s">
        <v>73</v>
      </c>
      <c r="P542" s="15" t="s">
        <v>73</v>
      </c>
      <c r="Q542" s="18" t="n">
        <f aca="false">IF(AND(M542=1,F542="Cash"),L542,"")</f>
        <v>0.119552642858831</v>
      </c>
      <c r="R542" s="18" t="str">
        <f aca="false">IF(AND(M542=1,F542="Mixed"),L542,"")</f>
        <v/>
      </c>
      <c r="S542" s="18" t="str">
        <f aca="false">IF(AND(M542=1,F542="Stock-heavy"),L542,"")</f>
        <v/>
      </c>
    </row>
    <row r="543" customFormat="false" ht="15" hidden="false" customHeight="false" outlineLevel="0" collapsed="false">
      <c r="B543" s="12" t="s">
        <v>640</v>
      </c>
      <c r="C543" s="12" t="s">
        <v>639</v>
      </c>
      <c r="D543" s="14" t="n">
        <v>64710</v>
      </c>
      <c r="E543" s="15" t="n">
        <v>0.8774</v>
      </c>
      <c r="F543" s="12" t="s">
        <v>83</v>
      </c>
      <c r="G543" s="15" t="n">
        <v>0.347457889043425</v>
      </c>
      <c r="H543" s="12" t="n">
        <v>4</v>
      </c>
      <c r="I543" s="12" t="n">
        <v>1</v>
      </c>
      <c r="J543" s="12" t="n">
        <v>1</v>
      </c>
      <c r="K543" s="15" t="n">
        <v>0.0821158119934509</v>
      </c>
      <c r="L543" s="16" t="n">
        <f aca="true">IF(OR(Returns!$C543=0,COUNT(OFFSET(Returns!BM543,0,0,1,Inputs!$C$6))&lt;Inputs!$C$6),"n/a",EXP(SUMPRODUCT(LN(1+OFFSET(Returns!D543,0,0,1,Inputs!$C$6))))-IF(Inputs!$C$7=1,EXP(SUMPRODUCT(LN(1+OFFSET(Returns!BM543,0,0,1,Inputs!$C$6)))),EXP(SUMPRODUCT(LN(1+OFFSET(Returns!DV543,0,0,1,Inputs!$C$6))))))</f>
        <v>0.0467135618988868</v>
      </c>
      <c r="M543" s="17" t="n">
        <f aca="false">IF(AND(ISNUMBER(L543),E543&gt;=Inputs!$C$8,OR(Inputs!$C$9="All",F543=Inputs!$C$9),VALUE(LEFT(C543,4))&gt;=Inputs!$C$10,VALUE(LEFT(C543,4))&lt;=Inputs!$C$11),1,0)</f>
        <v>1</v>
      </c>
      <c r="N543" s="16" t="n">
        <f aca="false">IF(M543=1,L543,"")</f>
        <v>0.0467135618988868</v>
      </c>
      <c r="O543" s="15" t="n">
        <v>0.0444497615685079</v>
      </c>
      <c r="P543" s="15" t="n">
        <v>0.0234985823899125</v>
      </c>
      <c r="Q543" s="18" t="str">
        <f aca="false">IF(AND(M543=1,F543="Cash"),L543,"")</f>
        <v/>
      </c>
      <c r="R543" s="18" t="n">
        <f aca="false">IF(AND(M543=1,F543="Mixed"),L543,"")</f>
        <v>0.0467135618988868</v>
      </c>
      <c r="S543" s="18" t="str">
        <f aca="false">IF(AND(M543=1,F543="Stock-heavy"),L543,"")</f>
        <v/>
      </c>
    </row>
    <row r="544" customFormat="false" ht="15" hidden="false" customHeight="false" outlineLevel="0" collapsed="false">
      <c r="B544" s="12" t="s">
        <v>641</v>
      </c>
      <c r="C544" s="12" t="s">
        <v>639</v>
      </c>
      <c r="D544" s="14" t="n">
        <v>23493</v>
      </c>
      <c r="E544" s="15" t="n">
        <v>0.2361</v>
      </c>
      <c r="F544" s="12" t="s">
        <v>83</v>
      </c>
      <c r="G544" s="15" t="n">
        <v>0.346102004434975</v>
      </c>
      <c r="H544" s="12" t="n">
        <v>2</v>
      </c>
      <c r="I544" s="12" t="n">
        <v>1</v>
      </c>
      <c r="J544" s="12" t="n">
        <v>0</v>
      </c>
      <c r="K544" s="15" t="n">
        <v>-0.0235436523120802</v>
      </c>
      <c r="L544" s="16" t="n">
        <f aca="true">IF(OR(Returns!$C544=0,COUNT(OFFSET(Returns!BM544,0,0,1,Inputs!$C$6))&lt;Inputs!$C$6),"n/a",EXP(SUMPRODUCT(LN(1+OFFSET(Returns!D544,0,0,1,Inputs!$C$6))))-IF(Inputs!$C$7=1,EXP(SUMPRODUCT(LN(1+OFFSET(Returns!BM544,0,0,1,Inputs!$C$6)))),EXP(SUMPRODUCT(LN(1+OFFSET(Returns!DV544,0,0,1,Inputs!$C$6))))))</f>
        <v>-0.945445217200847</v>
      </c>
      <c r="M544" s="17" t="n">
        <f aca="false">IF(AND(ISNUMBER(L544),E544&gt;=Inputs!$C$8,OR(Inputs!$C$9="All",F544=Inputs!$C$9),VALUE(LEFT(C544,4))&gt;=Inputs!$C$10,VALUE(LEFT(C544,4))&lt;=Inputs!$C$11),1,0)</f>
        <v>1</v>
      </c>
      <c r="N544" s="16" t="n">
        <f aca="false">IF(M544=1,L544,"")</f>
        <v>-0.945445217200847</v>
      </c>
      <c r="O544" s="15" t="n">
        <v>-0.0573779934225358</v>
      </c>
      <c r="P544" s="15" t="n">
        <v>-0.00503729213794538</v>
      </c>
      <c r="Q544" s="18" t="str">
        <f aca="false">IF(AND(M544=1,F544="Cash"),L544,"")</f>
        <v/>
      </c>
      <c r="R544" s="18" t="n">
        <f aca="false">IF(AND(M544=1,F544="Mixed"),L544,"")</f>
        <v>-0.945445217200847</v>
      </c>
      <c r="S544" s="18" t="str">
        <f aca="false">IF(AND(M544=1,F544="Stock-heavy"),L544,"")</f>
        <v/>
      </c>
    </row>
    <row r="545" customFormat="false" ht="15" hidden="false" customHeight="false" outlineLevel="0" collapsed="false">
      <c r="B545" s="12" t="s">
        <v>642</v>
      </c>
      <c r="C545" s="12" t="s">
        <v>639</v>
      </c>
      <c r="D545" s="14" t="n">
        <v>353.5</v>
      </c>
      <c r="E545" s="15" t="n">
        <v>0.3052</v>
      </c>
      <c r="F545" s="12" t="s">
        <v>70</v>
      </c>
      <c r="G545" s="15" t="s">
        <v>73</v>
      </c>
      <c r="H545" s="12" t="n">
        <v>3</v>
      </c>
      <c r="I545" s="12" t="n">
        <v>0</v>
      </c>
      <c r="J545" s="12" t="n">
        <v>0</v>
      </c>
      <c r="K545" s="15" t="n">
        <v>-0.179918876634816</v>
      </c>
      <c r="L545" s="16" t="n">
        <f aca="true">IF(OR(Returns!$C545=0,COUNT(OFFSET(Returns!BM545,0,0,1,Inputs!$C$6))&lt;Inputs!$C$6),"n/a",EXP(SUMPRODUCT(LN(1+OFFSET(Returns!D545,0,0,1,Inputs!$C$6))))-IF(Inputs!$C$7=1,EXP(SUMPRODUCT(LN(1+OFFSET(Returns!BM545,0,0,1,Inputs!$C$6)))),EXP(SUMPRODUCT(LN(1+OFFSET(Returns!DV545,0,0,1,Inputs!$C$6))))))</f>
        <v>-0.256914971429887</v>
      </c>
      <c r="M545" s="17" t="n">
        <f aca="false">IF(AND(ISNUMBER(L545),E545&gt;=Inputs!$C$8,OR(Inputs!$C$9="All",F545=Inputs!$C$9),VALUE(LEFT(C545,4))&gt;=Inputs!$C$10,VALUE(LEFT(C545,4))&lt;=Inputs!$C$11),1,0)</f>
        <v>1</v>
      </c>
      <c r="N545" s="16" t="n">
        <f aca="false">IF(M545=1,L545,"")</f>
        <v>-0.256914971429887</v>
      </c>
      <c r="O545" s="15" t="n">
        <v>-0.0169306433709301</v>
      </c>
      <c r="P545" s="15" t="n">
        <v>0.0680507341283692</v>
      </c>
      <c r="Q545" s="18" t="n">
        <f aca="false">IF(AND(M545=1,F545="Cash"),L545,"")</f>
        <v>-0.256914971429887</v>
      </c>
      <c r="R545" s="18" t="str">
        <f aca="false">IF(AND(M545=1,F545="Mixed"),L545,"")</f>
        <v/>
      </c>
      <c r="S545" s="18" t="str">
        <f aca="false">IF(AND(M545=1,F545="Stock-heavy"),L545,"")</f>
        <v/>
      </c>
    </row>
    <row r="546" customFormat="false" ht="15" hidden="false" customHeight="false" outlineLevel="0" collapsed="false">
      <c r="B546" s="12" t="s">
        <v>150</v>
      </c>
      <c r="C546" s="12" t="s">
        <v>639</v>
      </c>
      <c r="D546" s="14" t="n">
        <v>277.9</v>
      </c>
      <c r="E546" s="15" t="n">
        <v>0.3824</v>
      </c>
      <c r="F546" s="12" t="s">
        <v>70</v>
      </c>
      <c r="G546" s="15" t="n">
        <v>0</v>
      </c>
      <c r="H546" s="12" t="n">
        <v>3</v>
      </c>
      <c r="I546" s="12" t="n">
        <v>0</v>
      </c>
      <c r="J546" s="12" t="n">
        <v>0</v>
      </c>
      <c r="K546" s="15" t="n">
        <v>-0.149039777363442</v>
      </c>
      <c r="L546" s="16" t="n">
        <f aca="true">IF(OR(Returns!$C546=0,COUNT(OFFSET(Returns!BM546,0,0,1,Inputs!$C$6))&lt;Inputs!$C$6),"n/a",EXP(SUMPRODUCT(LN(1+OFFSET(Returns!D546,0,0,1,Inputs!$C$6))))-IF(Inputs!$C$7=1,EXP(SUMPRODUCT(LN(1+OFFSET(Returns!BM546,0,0,1,Inputs!$C$6)))),EXP(SUMPRODUCT(LN(1+OFFSET(Returns!DV546,0,0,1,Inputs!$C$6))))))</f>
        <v>-0.595925992647273</v>
      </c>
      <c r="M546" s="17" t="n">
        <f aca="false">IF(AND(ISNUMBER(L546),E546&gt;=Inputs!$C$8,OR(Inputs!$C$9="All",F546=Inputs!$C$9),VALUE(LEFT(C546,4))&gt;=Inputs!$C$10,VALUE(LEFT(C546,4))&lt;=Inputs!$C$11),1,0)</f>
        <v>1</v>
      </c>
      <c r="N546" s="16" t="n">
        <f aca="false">IF(M546=1,L546,"")</f>
        <v>-0.595925992647273</v>
      </c>
      <c r="O546" s="15" t="s">
        <v>73</v>
      </c>
      <c r="P546" s="15" t="n">
        <v>-0.0775896757440582</v>
      </c>
      <c r="Q546" s="18" t="n">
        <f aca="false">IF(AND(M546=1,F546="Cash"),L546,"")</f>
        <v>-0.595925992647273</v>
      </c>
      <c r="R546" s="18" t="str">
        <f aca="false">IF(AND(M546=1,F546="Mixed"),L546,"")</f>
        <v/>
      </c>
      <c r="S546" s="18" t="str">
        <f aca="false">IF(AND(M546=1,F546="Stock-heavy"),L546,"")</f>
        <v/>
      </c>
    </row>
    <row r="547" customFormat="false" ht="15" hidden="false" customHeight="false" outlineLevel="0" collapsed="false">
      <c r="B547" s="12" t="s">
        <v>377</v>
      </c>
      <c r="C547" s="12" t="s">
        <v>639</v>
      </c>
      <c r="D547" s="14" t="n">
        <v>1513.2</v>
      </c>
      <c r="E547" s="15" t="n">
        <v>0.6077</v>
      </c>
      <c r="F547" s="12" t="s">
        <v>83</v>
      </c>
      <c r="G547" s="15" t="n">
        <v>0.218768400149349</v>
      </c>
      <c r="H547" s="12" t="n">
        <v>2</v>
      </c>
      <c r="I547" s="12" t="n">
        <v>0</v>
      </c>
      <c r="J547" s="12" t="n">
        <v>1</v>
      </c>
      <c r="K547" s="15" t="n">
        <v>-0.0518675029296145</v>
      </c>
      <c r="L547" s="16" t="n">
        <f aca="true">IF(OR(Returns!$C547=0,COUNT(OFFSET(Returns!BM547,0,0,1,Inputs!$C$6))&lt;Inputs!$C$6),"n/a",EXP(SUMPRODUCT(LN(1+OFFSET(Returns!D547,0,0,1,Inputs!$C$6))))-IF(Inputs!$C$7=1,EXP(SUMPRODUCT(LN(1+OFFSET(Returns!BM547,0,0,1,Inputs!$C$6)))),EXP(SUMPRODUCT(LN(1+OFFSET(Returns!DV547,0,0,1,Inputs!$C$6))))))</f>
        <v>-0.476661986695423</v>
      </c>
      <c r="M547" s="17" t="n">
        <f aca="false">IF(AND(ISNUMBER(L547),E547&gt;=Inputs!$C$8,OR(Inputs!$C$9="All",F547=Inputs!$C$9),VALUE(LEFT(C547,4))&gt;=Inputs!$C$10,VALUE(LEFT(C547,4))&lt;=Inputs!$C$11),1,0)</f>
        <v>1</v>
      </c>
      <c r="N547" s="16" t="n">
        <f aca="false">IF(M547=1,L547,"")</f>
        <v>-0.476661986695423</v>
      </c>
      <c r="O547" s="15" t="n">
        <v>0.0687656630880341</v>
      </c>
      <c r="P547" s="15" t="n">
        <v>0.0268102610680256</v>
      </c>
      <c r="Q547" s="18" t="str">
        <f aca="false">IF(AND(M547=1,F547="Cash"),L547,"")</f>
        <v/>
      </c>
      <c r="R547" s="18" t="n">
        <f aca="false">IF(AND(M547=1,F547="Mixed"),L547,"")</f>
        <v>-0.476661986695423</v>
      </c>
      <c r="S547" s="18" t="str">
        <f aca="false">IF(AND(M547=1,F547="Stock-heavy"),L547,"")</f>
        <v/>
      </c>
    </row>
    <row r="548" customFormat="false" ht="15" hidden="false" customHeight="false" outlineLevel="0" collapsed="false">
      <c r="B548" s="12" t="s">
        <v>217</v>
      </c>
      <c r="C548" s="12" t="s">
        <v>639</v>
      </c>
      <c r="D548" s="14" t="n">
        <v>380.5</v>
      </c>
      <c r="E548" s="15" t="n">
        <v>0.1198</v>
      </c>
      <c r="F548" s="12" t="s">
        <v>70</v>
      </c>
      <c r="G548" s="15" t="n">
        <v>0</v>
      </c>
      <c r="H548" s="12" t="n">
        <v>1</v>
      </c>
      <c r="I548" s="12" t="n">
        <v>1</v>
      </c>
      <c r="J548" s="12" t="n">
        <v>0</v>
      </c>
      <c r="K548" s="15" t="n">
        <v>0.575028520085565</v>
      </c>
      <c r="L548" s="16" t="n">
        <f aca="true">IF(OR(Returns!$C548=0,COUNT(OFFSET(Returns!BM548,0,0,1,Inputs!$C$6))&lt;Inputs!$C$6),"n/a",EXP(SUMPRODUCT(LN(1+OFFSET(Returns!D548,0,0,1,Inputs!$C$6))))-IF(Inputs!$C$7=1,EXP(SUMPRODUCT(LN(1+OFFSET(Returns!BM548,0,0,1,Inputs!$C$6)))),EXP(SUMPRODUCT(LN(1+OFFSET(Returns!DV548,0,0,1,Inputs!$C$6))))))</f>
        <v>0.1846694299837</v>
      </c>
      <c r="M548" s="17" t="n">
        <f aca="false">IF(AND(ISNUMBER(L548),E548&gt;=Inputs!$C$8,OR(Inputs!$C$9="All",F548=Inputs!$C$9),VALUE(LEFT(C548,4))&gt;=Inputs!$C$10,VALUE(LEFT(C548,4))&lt;=Inputs!$C$11),1,0)</f>
        <v>1</v>
      </c>
      <c r="N548" s="16" t="n">
        <f aca="false">IF(M548=1,L548,"")</f>
        <v>0.1846694299837</v>
      </c>
      <c r="O548" s="15" t="n">
        <v>0.0334321350559017</v>
      </c>
      <c r="P548" s="15" t="n">
        <v>-0.0255555812444566</v>
      </c>
      <c r="Q548" s="18" t="n">
        <f aca="false">IF(AND(M548=1,F548="Cash"),L548,"")</f>
        <v>0.1846694299837</v>
      </c>
      <c r="R548" s="18" t="str">
        <f aca="false">IF(AND(M548=1,F548="Mixed"),L548,"")</f>
        <v/>
      </c>
      <c r="S548" s="18" t="str">
        <f aca="false">IF(AND(M548=1,F548="Stock-heavy"),L548,"")</f>
        <v/>
      </c>
    </row>
    <row r="549" customFormat="false" ht="15" hidden="false" customHeight="false" outlineLevel="0" collapsed="false">
      <c r="B549" s="12" t="s">
        <v>643</v>
      </c>
      <c r="C549" s="12" t="s">
        <v>639</v>
      </c>
      <c r="D549" s="14" t="n">
        <v>179.6</v>
      </c>
      <c r="E549" s="15" t="n">
        <v>0.5439</v>
      </c>
      <c r="F549" s="12" t="s">
        <v>83</v>
      </c>
      <c r="G549" s="15" t="n">
        <v>0.307700016702856</v>
      </c>
      <c r="H549" s="12" t="n">
        <v>2</v>
      </c>
      <c r="I549" s="12" t="n">
        <v>0</v>
      </c>
      <c r="J549" s="12" t="n">
        <v>1</v>
      </c>
      <c r="K549" s="15" t="n">
        <v>-0.123758245098062</v>
      </c>
      <c r="L549" s="16" t="n">
        <f aca="true">IF(OR(Returns!$C549=0,COUNT(OFFSET(Returns!BM549,0,0,1,Inputs!$C$6))&lt;Inputs!$C$6),"n/a",EXP(SUMPRODUCT(LN(1+OFFSET(Returns!D549,0,0,1,Inputs!$C$6))))-IF(Inputs!$C$7=1,EXP(SUMPRODUCT(LN(1+OFFSET(Returns!BM549,0,0,1,Inputs!$C$6)))),EXP(SUMPRODUCT(LN(1+OFFSET(Returns!DV549,0,0,1,Inputs!$C$6))))))</f>
        <v>-0.697872229255995</v>
      </c>
      <c r="M549" s="17" t="n">
        <f aca="false">IF(AND(ISNUMBER(L549),E549&gt;=Inputs!$C$8,OR(Inputs!$C$9="All",F549=Inputs!$C$9),VALUE(LEFT(C549,4))&gt;=Inputs!$C$10,VALUE(LEFT(C549,4))&lt;=Inputs!$C$11),1,0)</f>
        <v>1</v>
      </c>
      <c r="N549" s="16" t="n">
        <f aca="false">IF(M549=1,L549,"")</f>
        <v>-0.697872229255995</v>
      </c>
      <c r="O549" s="15" t="n">
        <v>0.0713568123030418</v>
      </c>
      <c r="P549" s="15" t="n">
        <v>-0.0424354389420728</v>
      </c>
      <c r="Q549" s="18" t="str">
        <f aca="false">IF(AND(M549=1,F549="Cash"),L549,"")</f>
        <v/>
      </c>
      <c r="R549" s="18" t="n">
        <f aca="false">IF(AND(M549=1,F549="Mixed"),L549,"")</f>
        <v>-0.697872229255995</v>
      </c>
      <c r="S549" s="18" t="str">
        <f aca="false">IF(AND(M549=1,F549="Stock-heavy"),L549,"")</f>
        <v/>
      </c>
    </row>
    <row r="550" customFormat="false" ht="15" hidden="false" customHeight="false" outlineLevel="0" collapsed="false">
      <c r="B550" s="12" t="s">
        <v>644</v>
      </c>
      <c r="C550" s="12" t="s">
        <v>639</v>
      </c>
      <c r="D550" s="14" t="n">
        <v>16033</v>
      </c>
      <c r="E550" s="15" t="n">
        <v>0.1761</v>
      </c>
      <c r="F550" s="12" t="s">
        <v>70</v>
      </c>
      <c r="G550" s="15" t="n">
        <v>0</v>
      </c>
      <c r="H550" s="12" t="n">
        <v>2</v>
      </c>
      <c r="I550" s="12" t="n">
        <v>1</v>
      </c>
      <c r="J550" s="12" t="n">
        <v>0</v>
      </c>
      <c r="K550" s="15" t="n">
        <v>-0.230666804415317</v>
      </c>
      <c r="L550" s="16" t="n">
        <f aca="true">IF(OR(Returns!$C550=0,COUNT(OFFSET(Returns!BM550,0,0,1,Inputs!$C$6))&lt;Inputs!$C$6),"n/a",EXP(SUMPRODUCT(LN(1+OFFSET(Returns!D550,0,0,1,Inputs!$C$6))))-IF(Inputs!$C$7=1,EXP(SUMPRODUCT(LN(1+OFFSET(Returns!BM550,0,0,1,Inputs!$C$6)))),EXP(SUMPRODUCT(LN(1+OFFSET(Returns!DV550,0,0,1,Inputs!$C$6))))))</f>
        <v>0.671489078288818</v>
      </c>
      <c r="M550" s="17" t="n">
        <f aca="false">IF(AND(ISNUMBER(L550),E550&gt;=Inputs!$C$8,OR(Inputs!$C$9="All",F550=Inputs!$C$9),VALUE(LEFT(C550,4))&gt;=Inputs!$C$10,VALUE(LEFT(C550,4))&lt;=Inputs!$C$11),1,0)</f>
        <v>1</v>
      </c>
      <c r="N550" s="16" t="n">
        <f aca="false">IF(M550=1,L550,"")</f>
        <v>0.671489078288818</v>
      </c>
      <c r="O550" s="15" t="n">
        <v>0.0410991929355916</v>
      </c>
      <c r="P550" s="15" t="n">
        <v>0.110478054041432</v>
      </c>
      <c r="Q550" s="18" t="n">
        <f aca="false">IF(AND(M550=1,F550="Cash"),L550,"")</f>
        <v>0.671489078288818</v>
      </c>
      <c r="R550" s="18" t="str">
        <f aca="false">IF(AND(M550=1,F550="Mixed"),L550,"")</f>
        <v/>
      </c>
      <c r="S550" s="18" t="str">
        <f aca="false">IF(AND(M550=1,F550="Stock-heavy"),L550,"")</f>
        <v/>
      </c>
    </row>
    <row r="551" customFormat="false" ht="15" hidden="false" customHeight="false" outlineLevel="0" collapsed="false">
      <c r="B551" s="12" t="s">
        <v>645</v>
      </c>
      <c r="C551" s="12" t="s">
        <v>639</v>
      </c>
      <c r="D551" s="14" t="n">
        <v>3374.2</v>
      </c>
      <c r="E551" s="15" t="n">
        <v>0.3097</v>
      </c>
      <c r="F551" s="12" t="s">
        <v>70</v>
      </c>
      <c r="G551" s="15" t="n">
        <v>0</v>
      </c>
      <c r="H551" s="12" t="n">
        <v>5</v>
      </c>
      <c r="I551" s="12" t="n">
        <v>1</v>
      </c>
      <c r="J551" s="12" t="n">
        <v>0</v>
      </c>
      <c r="K551" s="15" t="n">
        <v>-0.271086273812234</v>
      </c>
      <c r="L551" s="16" t="n">
        <f aca="true">IF(OR(Returns!$C551=0,COUNT(OFFSET(Returns!BM551,0,0,1,Inputs!$C$6))&lt;Inputs!$C$6),"n/a",EXP(SUMPRODUCT(LN(1+OFFSET(Returns!D551,0,0,1,Inputs!$C$6))))-IF(Inputs!$C$7=1,EXP(SUMPRODUCT(LN(1+OFFSET(Returns!BM551,0,0,1,Inputs!$C$6)))),EXP(SUMPRODUCT(LN(1+OFFSET(Returns!DV551,0,0,1,Inputs!$C$6))))))</f>
        <v>-0.297958008008547</v>
      </c>
      <c r="M551" s="17" t="n">
        <f aca="false">IF(AND(ISNUMBER(L551),E551&gt;=Inputs!$C$8,OR(Inputs!$C$9="All",F551=Inputs!$C$9),VALUE(LEFT(C551,4))&gt;=Inputs!$C$10,VALUE(LEFT(C551,4))&lt;=Inputs!$C$11),1,0)</f>
        <v>1</v>
      </c>
      <c r="N551" s="16" t="n">
        <f aca="false">IF(M551=1,L551,"")</f>
        <v>-0.297958008008547</v>
      </c>
      <c r="O551" s="15" t="n">
        <v>-0.038540180705174</v>
      </c>
      <c r="P551" s="15" t="n">
        <v>-0.00994653629097446</v>
      </c>
      <c r="Q551" s="18" t="n">
        <f aca="false">IF(AND(M551=1,F551="Cash"),L551,"")</f>
        <v>-0.297958008008547</v>
      </c>
      <c r="R551" s="18" t="str">
        <f aca="false">IF(AND(M551=1,F551="Mixed"),L551,"")</f>
        <v/>
      </c>
      <c r="S551" s="18" t="str">
        <f aca="false">IF(AND(M551=1,F551="Stock-heavy"),L551,"")</f>
        <v/>
      </c>
    </row>
    <row r="552" customFormat="false" ht="15" hidden="false" customHeight="false" outlineLevel="0" collapsed="false">
      <c r="B552" s="12" t="s">
        <v>646</v>
      </c>
      <c r="C552" s="12" t="s">
        <v>639</v>
      </c>
      <c r="D552" s="14" t="n">
        <v>143</v>
      </c>
      <c r="E552" s="15" t="n">
        <v>0.2213</v>
      </c>
      <c r="F552" s="12" t="s">
        <v>70</v>
      </c>
      <c r="G552" s="15" t="n">
        <v>0.020979020979021</v>
      </c>
      <c r="H552" s="12" t="n">
        <v>3</v>
      </c>
      <c r="I552" s="12" t="n">
        <v>0</v>
      </c>
      <c r="J552" s="12" t="n">
        <v>0</v>
      </c>
      <c r="K552" s="15" t="s">
        <v>73</v>
      </c>
      <c r="L552" s="16" t="n">
        <f aca="true">IF(OR(Returns!$C552=0,COUNT(OFFSET(Returns!BM552,0,0,1,Inputs!$C$6))&lt;Inputs!$C$6),"n/a",EXP(SUMPRODUCT(LN(1+OFFSET(Returns!D552,0,0,1,Inputs!$C$6))))-IF(Inputs!$C$7=1,EXP(SUMPRODUCT(LN(1+OFFSET(Returns!BM552,0,0,1,Inputs!$C$6)))),EXP(SUMPRODUCT(LN(1+OFFSET(Returns!DV552,0,0,1,Inputs!$C$6))))))</f>
        <v>-1.45072524904139</v>
      </c>
      <c r="M552" s="17" t="n">
        <f aca="false">IF(AND(ISNUMBER(L552),E552&gt;=Inputs!$C$8,OR(Inputs!$C$9="All",F552=Inputs!$C$9),VALUE(LEFT(C552,4))&gt;=Inputs!$C$10,VALUE(LEFT(C552,4))&lt;=Inputs!$C$11),1,0)</f>
        <v>1</v>
      </c>
      <c r="N552" s="16" t="n">
        <f aca="false">IF(M552=1,L552,"")</f>
        <v>-1.45072524904139</v>
      </c>
      <c r="O552" s="15" t="n">
        <v>-0.101881575451614</v>
      </c>
      <c r="P552" s="15" t="n">
        <v>-0.267272066907608</v>
      </c>
      <c r="Q552" s="18" t="n">
        <f aca="false">IF(AND(M552=1,F552="Cash"),L552,"")</f>
        <v>-1.45072524904139</v>
      </c>
      <c r="R552" s="18" t="str">
        <f aca="false">IF(AND(M552=1,F552="Mixed"),L552,"")</f>
        <v/>
      </c>
      <c r="S552" s="18" t="str">
        <f aca="false">IF(AND(M552=1,F552="Stock-heavy"),L552,"")</f>
        <v/>
      </c>
    </row>
    <row r="553" customFormat="false" ht="15" hidden="false" customHeight="false" outlineLevel="0" collapsed="false">
      <c r="B553" s="12" t="s">
        <v>647</v>
      </c>
      <c r="C553" s="12" t="s">
        <v>648</v>
      </c>
      <c r="D553" s="14" t="n">
        <v>387.4</v>
      </c>
      <c r="E553" s="15" t="n">
        <v>0.1087</v>
      </c>
      <c r="F553" s="12" t="s">
        <v>70</v>
      </c>
      <c r="G553" s="15" t="n">
        <v>0</v>
      </c>
      <c r="H553" s="12" t="n">
        <v>5</v>
      </c>
      <c r="I553" s="12" t="n">
        <v>0</v>
      </c>
      <c r="J553" s="12" t="n">
        <v>0</v>
      </c>
      <c r="K553" s="15" t="n">
        <v>0.0153096713005093</v>
      </c>
      <c r="L553" s="16" t="n">
        <f aca="true">IF(OR(Returns!$C553=0,COUNT(OFFSET(Returns!BM553,0,0,1,Inputs!$C$6))&lt;Inputs!$C$6),"n/a",EXP(SUMPRODUCT(LN(1+OFFSET(Returns!D553,0,0,1,Inputs!$C$6))))-IF(Inputs!$C$7=1,EXP(SUMPRODUCT(LN(1+OFFSET(Returns!BM553,0,0,1,Inputs!$C$6)))),EXP(SUMPRODUCT(LN(1+OFFSET(Returns!DV553,0,0,1,Inputs!$C$6))))))</f>
        <v>-1.18628724047467</v>
      </c>
      <c r="M553" s="17" t="n">
        <f aca="false">IF(AND(ISNUMBER(L553),E553&gt;=Inputs!$C$8,OR(Inputs!$C$9="All",F553=Inputs!$C$9),VALUE(LEFT(C553,4))&gt;=Inputs!$C$10,VALUE(LEFT(C553,4))&lt;=Inputs!$C$11),1,0)</f>
        <v>1</v>
      </c>
      <c r="N553" s="16" t="n">
        <f aca="false">IF(M553=1,L553,"")</f>
        <v>-1.18628724047467</v>
      </c>
      <c r="O553" s="15" t="s">
        <v>73</v>
      </c>
      <c r="P553" s="15" t="n">
        <v>-0.121536104834302</v>
      </c>
      <c r="Q553" s="18" t="n">
        <f aca="false">IF(AND(M553=1,F553="Cash"),L553,"")</f>
        <v>-1.18628724047467</v>
      </c>
      <c r="R553" s="18" t="str">
        <f aca="false">IF(AND(M553=1,F553="Mixed"),L553,"")</f>
        <v/>
      </c>
      <c r="S553" s="18" t="str">
        <f aca="false">IF(AND(M553=1,F553="Stock-heavy"),L553,"")</f>
        <v/>
      </c>
    </row>
    <row r="554" customFormat="false" ht="15" hidden="false" customHeight="false" outlineLevel="0" collapsed="false">
      <c r="B554" s="12" t="s">
        <v>649</v>
      </c>
      <c r="C554" s="12" t="s">
        <v>648</v>
      </c>
      <c r="D554" s="14" t="n">
        <v>747.9</v>
      </c>
      <c r="E554" s="15" t="n">
        <v>0.2031</v>
      </c>
      <c r="F554" s="12" t="s">
        <v>83</v>
      </c>
      <c r="G554" s="15" t="n">
        <v>0.12470951299804</v>
      </c>
      <c r="H554" s="12" t="n">
        <v>2</v>
      </c>
      <c r="I554" s="12" t="n">
        <v>0</v>
      </c>
      <c r="J554" s="12" t="n">
        <v>0</v>
      </c>
      <c r="K554" s="15" t="n">
        <v>0.213171427556983</v>
      </c>
      <c r="L554" s="16" t="n">
        <f aca="true">IF(OR(Returns!$C554=0,COUNT(OFFSET(Returns!BM554,0,0,1,Inputs!$C$6))&lt;Inputs!$C$6),"n/a",EXP(SUMPRODUCT(LN(1+OFFSET(Returns!D554,0,0,1,Inputs!$C$6))))-IF(Inputs!$C$7=1,EXP(SUMPRODUCT(LN(1+OFFSET(Returns!BM554,0,0,1,Inputs!$C$6)))),EXP(SUMPRODUCT(LN(1+OFFSET(Returns!DV554,0,0,1,Inputs!$C$6))))))</f>
        <v>-0.988745158148124</v>
      </c>
      <c r="M554" s="17" t="n">
        <f aca="false">IF(AND(ISNUMBER(L554),E554&gt;=Inputs!$C$8,OR(Inputs!$C$9="All",F554=Inputs!$C$9),VALUE(LEFT(C554,4))&gt;=Inputs!$C$10,VALUE(LEFT(C554,4))&lt;=Inputs!$C$11),1,0)</f>
        <v>1</v>
      </c>
      <c r="N554" s="16" t="n">
        <f aca="false">IF(M554=1,L554,"")</f>
        <v>-0.988745158148124</v>
      </c>
      <c r="O554" s="15" t="n">
        <v>0.0843336485016191</v>
      </c>
      <c r="P554" s="15" t="n">
        <v>0.0404480012142885</v>
      </c>
      <c r="Q554" s="18" t="str">
        <f aca="false">IF(AND(M554=1,F554="Cash"),L554,"")</f>
        <v/>
      </c>
      <c r="R554" s="18" t="n">
        <f aca="false">IF(AND(M554=1,F554="Mixed"),L554,"")</f>
        <v>-0.988745158148124</v>
      </c>
      <c r="S554" s="18" t="str">
        <f aca="false">IF(AND(M554=1,F554="Stock-heavy"),L554,"")</f>
        <v/>
      </c>
    </row>
    <row r="555" customFormat="false" ht="15" hidden="false" customHeight="false" outlineLevel="0" collapsed="false">
      <c r="B555" s="12" t="s">
        <v>650</v>
      </c>
      <c r="C555" s="12" t="s">
        <v>648</v>
      </c>
      <c r="D555" s="14" t="n">
        <v>380.3</v>
      </c>
      <c r="E555" s="15" t="n">
        <v>0.4765</v>
      </c>
      <c r="F555" s="12" t="s">
        <v>70</v>
      </c>
      <c r="G555" s="15" t="n">
        <v>0</v>
      </c>
      <c r="H555" s="12" t="n">
        <v>4</v>
      </c>
      <c r="I555" s="12" t="n">
        <v>0</v>
      </c>
      <c r="J555" s="12" t="n">
        <v>0</v>
      </c>
      <c r="K555" s="15" t="n">
        <v>-0.0662098793563096</v>
      </c>
      <c r="L555" s="16" t="n">
        <f aca="true">IF(OR(Returns!$C555=0,COUNT(OFFSET(Returns!BM555,0,0,1,Inputs!$C$6))&lt;Inputs!$C$6),"n/a",EXP(SUMPRODUCT(LN(1+OFFSET(Returns!D555,0,0,1,Inputs!$C$6))))-IF(Inputs!$C$7=1,EXP(SUMPRODUCT(LN(1+OFFSET(Returns!BM555,0,0,1,Inputs!$C$6)))),EXP(SUMPRODUCT(LN(1+OFFSET(Returns!DV555,0,0,1,Inputs!$C$6))))))</f>
        <v>-0.26551766143525</v>
      </c>
      <c r="M555" s="17" t="n">
        <f aca="false">IF(AND(ISNUMBER(L555),E555&gt;=Inputs!$C$8,OR(Inputs!$C$9="All",F555=Inputs!$C$9),VALUE(LEFT(C555,4))&gt;=Inputs!$C$10,VALUE(LEFT(C555,4))&lt;=Inputs!$C$11),1,0)</f>
        <v>1</v>
      </c>
      <c r="N555" s="16" t="n">
        <f aca="false">IF(M555=1,L555,"")</f>
        <v>-0.26551766143525</v>
      </c>
      <c r="O555" s="15" t="n">
        <v>0.0760710471947094</v>
      </c>
      <c r="P555" s="15" t="n">
        <v>0.0492478689012287</v>
      </c>
      <c r="Q555" s="18" t="n">
        <f aca="false">IF(AND(M555=1,F555="Cash"),L555,"")</f>
        <v>-0.26551766143525</v>
      </c>
      <c r="R555" s="18" t="str">
        <f aca="false">IF(AND(M555=1,F555="Mixed"),L555,"")</f>
        <v/>
      </c>
      <c r="S555" s="18" t="str">
        <f aca="false">IF(AND(M555=1,F555="Stock-heavy"),L555,"")</f>
        <v/>
      </c>
    </row>
    <row r="556" customFormat="false" ht="15" hidden="false" customHeight="false" outlineLevel="0" collapsed="false">
      <c r="B556" s="12" t="s">
        <v>651</v>
      </c>
      <c r="C556" s="12" t="s">
        <v>648</v>
      </c>
      <c r="D556" s="14" t="n">
        <v>140</v>
      </c>
      <c r="E556" s="15" t="n">
        <v>0.2853</v>
      </c>
      <c r="F556" s="12" t="s">
        <v>70</v>
      </c>
      <c r="G556" s="15" t="n">
        <v>0</v>
      </c>
      <c r="H556" s="12" t="n">
        <v>4</v>
      </c>
      <c r="I556" s="12" t="n">
        <v>0</v>
      </c>
      <c r="J556" s="12" t="n">
        <v>0</v>
      </c>
      <c r="K556" s="15" t="n">
        <v>-0.22937444821073</v>
      </c>
      <c r="L556" s="16" t="n">
        <f aca="true">IF(OR(Returns!$C556=0,COUNT(OFFSET(Returns!BM556,0,0,1,Inputs!$C$6))&lt;Inputs!$C$6),"n/a",EXP(SUMPRODUCT(LN(1+OFFSET(Returns!D556,0,0,1,Inputs!$C$6))))-IF(Inputs!$C$7=1,EXP(SUMPRODUCT(LN(1+OFFSET(Returns!BM556,0,0,1,Inputs!$C$6)))),EXP(SUMPRODUCT(LN(1+OFFSET(Returns!DV556,0,0,1,Inputs!$C$6))))))</f>
        <v>-0.999160372433289</v>
      </c>
      <c r="M556" s="17" t="n">
        <f aca="false">IF(AND(ISNUMBER(L556),E556&gt;=Inputs!$C$8,OR(Inputs!$C$9="All",F556=Inputs!$C$9),VALUE(LEFT(C556,4))&gt;=Inputs!$C$10,VALUE(LEFT(C556,4))&lt;=Inputs!$C$11),1,0)</f>
        <v>1</v>
      </c>
      <c r="N556" s="16" t="n">
        <f aca="false">IF(M556=1,L556,"")</f>
        <v>-0.999160372433289</v>
      </c>
      <c r="O556" s="15" t="n">
        <v>-0.0316972115116096</v>
      </c>
      <c r="P556" s="15" t="n">
        <v>-0.0605855206655733</v>
      </c>
      <c r="Q556" s="18" t="n">
        <f aca="false">IF(AND(M556=1,F556="Cash"),L556,"")</f>
        <v>-0.999160372433289</v>
      </c>
      <c r="R556" s="18" t="str">
        <f aca="false">IF(AND(M556=1,F556="Mixed"),L556,"")</f>
        <v/>
      </c>
      <c r="S556" s="18" t="str">
        <f aca="false">IF(AND(M556=1,F556="Stock-heavy"),L556,"")</f>
        <v/>
      </c>
    </row>
    <row r="557" customFormat="false" ht="15" hidden="false" customHeight="false" outlineLevel="0" collapsed="false">
      <c r="B557" s="12" t="s">
        <v>652</v>
      </c>
      <c r="C557" s="12" t="s">
        <v>648</v>
      </c>
      <c r="D557" s="14" t="n">
        <v>527.8</v>
      </c>
      <c r="E557" s="15" t="n">
        <v>1.1447</v>
      </c>
      <c r="F557" s="12" t="s">
        <v>85</v>
      </c>
      <c r="G557" s="15" t="n">
        <v>1</v>
      </c>
      <c r="H557" s="12" t="n">
        <v>2</v>
      </c>
      <c r="I557" s="12" t="n">
        <v>0</v>
      </c>
      <c r="J557" s="12" t="n">
        <v>1</v>
      </c>
      <c r="K557" s="15" t="n">
        <v>-0.561434891280779</v>
      </c>
      <c r="L557" s="16" t="n">
        <f aca="true">IF(OR(Returns!$C557=0,COUNT(OFFSET(Returns!BM557,0,0,1,Inputs!$C$6))&lt;Inputs!$C$6),"n/a",EXP(SUMPRODUCT(LN(1+OFFSET(Returns!D557,0,0,1,Inputs!$C$6))))-IF(Inputs!$C$7=1,EXP(SUMPRODUCT(LN(1+OFFSET(Returns!BM557,0,0,1,Inputs!$C$6)))),EXP(SUMPRODUCT(LN(1+OFFSET(Returns!DV557,0,0,1,Inputs!$C$6))))))</f>
        <v>-1.62549321553453</v>
      </c>
      <c r="M557" s="17" t="n">
        <f aca="false">IF(AND(ISNUMBER(L557),E557&gt;=Inputs!$C$8,OR(Inputs!$C$9="All",F557=Inputs!$C$9),VALUE(LEFT(C557,4))&gt;=Inputs!$C$10,VALUE(LEFT(C557,4))&lt;=Inputs!$C$11),1,0)</f>
        <v>1</v>
      </c>
      <c r="N557" s="16" t="n">
        <f aca="false">IF(M557=1,L557,"")</f>
        <v>-1.62549321553453</v>
      </c>
      <c r="O557" s="15" t="n">
        <v>0.0371841665594321</v>
      </c>
      <c r="P557" s="15" t="n">
        <v>-0.121896201820996</v>
      </c>
      <c r="Q557" s="18" t="str">
        <f aca="false">IF(AND(M557=1,F557="Cash"),L557,"")</f>
        <v/>
      </c>
      <c r="R557" s="18" t="str">
        <f aca="false">IF(AND(M557=1,F557="Mixed"),L557,"")</f>
        <v/>
      </c>
      <c r="S557" s="18" t="n">
        <f aca="false">IF(AND(M557=1,F557="Stock-heavy"),L557,"")</f>
        <v>-1.62549321553453</v>
      </c>
    </row>
    <row r="558" customFormat="false" ht="15" hidden="false" customHeight="false" outlineLevel="0" collapsed="false">
      <c r="B558" s="12" t="s">
        <v>653</v>
      </c>
      <c r="C558" s="12" t="s">
        <v>648</v>
      </c>
      <c r="D558" s="14" t="n">
        <v>7070</v>
      </c>
      <c r="E558" s="15" t="n">
        <v>0.6326</v>
      </c>
      <c r="F558" s="12" t="s">
        <v>85</v>
      </c>
      <c r="G558" s="15" t="n">
        <v>1</v>
      </c>
      <c r="H558" s="12" t="n">
        <v>3</v>
      </c>
      <c r="I558" s="12" t="n">
        <v>0</v>
      </c>
      <c r="J558" s="12" t="n">
        <v>1</v>
      </c>
      <c r="K558" s="15" t="n">
        <v>0.0351908755942686</v>
      </c>
      <c r="L558" s="16" t="n">
        <f aca="true">IF(OR(Returns!$C558=0,COUNT(OFFSET(Returns!BM558,0,0,1,Inputs!$C$6))&lt;Inputs!$C$6),"n/a",EXP(SUMPRODUCT(LN(1+OFFSET(Returns!D558,0,0,1,Inputs!$C$6))))-IF(Inputs!$C$7=1,EXP(SUMPRODUCT(LN(1+OFFSET(Returns!BM558,0,0,1,Inputs!$C$6)))),EXP(SUMPRODUCT(LN(1+OFFSET(Returns!DV558,0,0,1,Inputs!$C$6))))))</f>
        <v>-0.602322230130109</v>
      </c>
      <c r="M558" s="17" t="n">
        <f aca="false">IF(AND(ISNUMBER(L558),E558&gt;=Inputs!$C$8,OR(Inputs!$C$9="All",F558=Inputs!$C$9),VALUE(LEFT(C558,4))&gt;=Inputs!$C$10,VALUE(LEFT(C558,4))&lt;=Inputs!$C$11),1,0)</f>
        <v>1</v>
      </c>
      <c r="N558" s="16" t="n">
        <f aca="false">IF(M558=1,L558,"")</f>
        <v>-0.602322230130109</v>
      </c>
      <c r="O558" s="15" t="n">
        <v>0.0905898811327587</v>
      </c>
      <c r="P558" s="15" t="n">
        <v>0.0195562059871179</v>
      </c>
      <c r="Q558" s="18" t="str">
        <f aca="false">IF(AND(M558=1,F558="Cash"),L558,"")</f>
        <v/>
      </c>
      <c r="R558" s="18" t="str">
        <f aca="false">IF(AND(M558=1,F558="Mixed"),L558,"")</f>
        <v/>
      </c>
      <c r="S558" s="18" t="n">
        <f aca="false">IF(AND(M558=1,F558="Stock-heavy"),L558,"")</f>
        <v>-0.602322230130109</v>
      </c>
    </row>
    <row r="559" customFormat="false" ht="15" hidden="false" customHeight="false" outlineLevel="0" collapsed="false">
      <c r="B559" s="12" t="s">
        <v>654</v>
      </c>
      <c r="C559" s="12" t="s">
        <v>648</v>
      </c>
      <c r="D559" s="14" t="n">
        <v>1079.9</v>
      </c>
      <c r="E559" s="15" t="n">
        <v>0.383</v>
      </c>
      <c r="F559" s="12" t="s">
        <v>83</v>
      </c>
      <c r="G559" s="15" t="n">
        <v>0.426057968330401</v>
      </c>
      <c r="H559" s="12" t="n">
        <v>2</v>
      </c>
      <c r="I559" s="12" t="n">
        <v>0</v>
      </c>
      <c r="J559" s="12" t="n">
        <v>1</v>
      </c>
      <c r="K559" s="15" t="n">
        <v>-0.228654294406178</v>
      </c>
      <c r="L559" s="16" t="n">
        <f aca="true">IF(OR(Returns!$C559=0,COUNT(OFFSET(Returns!BM559,0,0,1,Inputs!$C$6))&lt;Inputs!$C$6),"n/a",EXP(SUMPRODUCT(LN(1+OFFSET(Returns!D559,0,0,1,Inputs!$C$6))))-IF(Inputs!$C$7=1,EXP(SUMPRODUCT(LN(1+OFFSET(Returns!BM559,0,0,1,Inputs!$C$6)))),EXP(SUMPRODUCT(LN(1+OFFSET(Returns!DV559,0,0,1,Inputs!$C$6))))))</f>
        <v>0.510304754760558</v>
      </c>
      <c r="M559" s="17" t="n">
        <f aca="false">IF(AND(ISNUMBER(L559),E559&gt;=Inputs!$C$8,OR(Inputs!$C$9="All",F559=Inputs!$C$9),VALUE(LEFT(C559,4))&gt;=Inputs!$C$10,VALUE(LEFT(C559,4))&lt;=Inputs!$C$11),1,0)</f>
        <v>1</v>
      </c>
      <c r="N559" s="16" t="n">
        <f aca="false">IF(M559=1,L559,"")</f>
        <v>0.510304754760558</v>
      </c>
      <c r="O559" s="15" t="n">
        <v>0.0110805971411162</v>
      </c>
      <c r="P559" s="15" t="n">
        <v>0.0875966288685121</v>
      </c>
      <c r="Q559" s="18" t="str">
        <f aca="false">IF(AND(M559=1,F559="Cash"),L559,"")</f>
        <v/>
      </c>
      <c r="R559" s="18" t="n">
        <f aca="false">IF(AND(M559=1,F559="Mixed"),L559,"")</f>
        <v>0.510304754760558</v>
      </c>
      <c r="S559" s="18" t="str">
        <f aca="false">IF(AND(M559=1,F559="Stock-heavy"),L559,"")</f>
        <v/>
      </c>
    </row>
    <row r="560" customFormat="false" ht="15" hidden="false" customHeight="false" outlineLevel="0" collapsed="false">
      <c r="B560" s="12" t="s">
        <v>655</v>
      </c>
      <c r="C560" s="12" t="s">
        <v>656</v>
      </c>
      <c r="D560" s="14" t="n">
        <v>566.3</v>
      </c>
      <c r="E560" s="15" t="n">
        <v>0.1212</v>
      </c>
      <c r="F560" s="12" t="s">
        <v>70</v>
      </c>
      <c r="G560" s="15" t="s">
        <v>73</v>
      </c>
      <c r="H560" s="12" t="n">
        <v>2</v>
      </c>
      <c r="I560" s="12" t="n">
        <v>0</v>
      </c>
      <c r="J560" s="12" t="n">
        <v>0</v>
      </c>
      <c r="K560" s="15" t="n">
        <v>-0.1399269655295</v>
      </c>
      <c r="L560" s="16" t="n">
        <f aca="true">IF(OR(Returns!$C560=0,COUNT(OFFSET(Returns!BM560,0,0,1,Inputs!$C$6))&lt;Inputs!$C$6),"n/a",EXP(SUMPRODUCT(LN(1+OFFSET(Returns!D560,0,0,1,Inputs!$C$6))))-IF(Inputs!$C$7=1,EXP(SUMPRODUCT(LN(1+OFFSET(Returns!BM560,0,0,1,Inputs!$C$6)))),EXP(SUMPRODUCT(LN(1+OFFSET(Returns!DV560,0,0,1,Inputs!$C$6))))))</f>
        <v>-0.591396238028385</v>
      </c>
      <c r="M560" s="17" t="n">
        <f aca="false">IF(AND(ISNUMBER(L560),E560&gt;=Inputs!$C$8,OR(Inputs!$C$9="All",F560=Inputs!$C$9),VALUE(LEFT(C560,4))&gt;=Inputs!$C$10,VALUE(LEFT(C560,4))&lt;=Inputs!$C$11),1,0)</f>
        <v>1</v>
      </c>
      <c r="N560" s="16" t="n">
        <f aca="false">IF(M560=1,L560,"")</f>
        <v>-0.591396238028385</v>
      </c>
      <c r="O560" s="15" t="s">
        <v>73</v>
      </c>
      <c r="P560" s="15" t="s">
        <v>73</v>
      </c>
      <c r="Q560" s="18" t="n">
        <f aca="false">IF(AND(M560=1,F560="Cash"),L560,"")</f>
        <v>-0.591396238028385</v>
      </c>
      <c r="R560" s="18" t="str">
        <f aca="false">IF(AND(M560=1,F560="Mixed"),L560,"")</f>
        <v/>
      </c>
      <c r="S560" s="18" t="str">
        <f aca="false">IF(AND(M560=1,F560="Stock-heavy"),L560,"")</f>
        <v/>
      </c>
    </row>
    <row r="561" customFormat="false" ht="15" hidden="false" customHeight="false" outlineLevel="0" collapsed="false">
      <c r="B561" s="12" t="s">
        <v>657</v>
      </c>
      <c r="C561" s="12" t="s">
        <v>656</v>
      </c>
      <c r="D561" s="14" t="n">
        <v>113.2</v>
      </c>
      <c r="E561" s="15" t="n">
        <v>0.3478</v>
      </c>
      <c r="F561" s="12" t="s">
        <v>70</v>
      </c>
      <c r="G561" s="15" t="n">
        <v>0</v>
      </c>
      <c r="H561" s="12" t="n">
        <v>5</v>
      </c>
      <c r="I561" s="12" t="n">
        <v>0</v>
      </c>
      <c r="J561" s="12" t="n">
        <v>0</v>
      </c>
      <c r="K561" s="15" t="n">
        <v>-0.227532930510887</v>
      </c>
      <c r="L561" s="16" t="n">
        <f aca="true">IF(OR(Returns!$C561=0,COUNT(OFFSET(Returns!BM561,0,0,1,Inputs!$C$6))&lt;Inputs!$C$6),"n/a",EXP(SUMPRODUCT(LN(1+OFFSET(Returns!D561,0,0,1,Inputs!$C$6))))-IF(Inputs!$C$7=1,EXP(SUMPRODUCT(LN(1+OFFSET(Returns!BM561,0,0,1,Inputs!$C$6)))),EXP(SUMPRODUCT(LN(1+OFFSET(Returns!DV561,0,0,1,Inputs!$C$6))))))</f>
        <v>-0.474997033690274</v>
      </c>
      <c r="M561" s="17" t="n">
        <f aca="false">IF(AND(ISNUMBER(L561),E561&gt;=Inputs!$C$8,OR(Inputs!$C$9="All",F561=Inputs!$C$9),VALUE(LEFT(C561,4))&gt;=Inputs!$C$10,VALUE(LEFT(C561,4))&lt;=Inputs!$C$11),1,0)</f>
        <v>1</v>
      </c>
      <c r="N561" s="16" t="n">
        <f aca="false">IF(M561=1,L561,"")</f>
        <v>-0.474997033690274</v>
      </c>
      <c r="O561" s="15" t="n">
        <v>0.0356097904822733</v>
      </c>
      <c r="P561" s="15" t="n">
        <v>0.00109179684849306</v>
      </c>
      <c r="Q561" s="18" t="n">
        <f aca="false">IF(AND(M561=1,F561="Cash"),L561,"")</f>
        <v>-0.474997033690274</v>
      </c>
      <c r="R561" s="18" t="str">
        <f aca="false">IF(AND(M561=1,F561="Mixed"),L561,"")</f>
        <v/>
      </c>
      <c r="S561" s="18" t="str">
        <f aca="false">IF(AND(M561=1,F561="Stock-heavy"),L561,"")</f>
        <v/>
      </c>
    </row>
    <row r="562" customFormat="false" ht="15" hidden="false" customHeight="false" outlineLevel="0" collapsed="false">
      <c r="B562" s="12" t="s">
        <v>658</v>
      </c>
      <c r="C562" s="12" t="s">
        <v>656</v>
      </c>
      <c r="D562" s="14" t="n">
        <v>230.4</v>
      </c>
      <c r="E562" s="15" t="n">
        <v>0.2724</v>
      </c>
      <c r="F562" s="12" t="s">
        <v>85</v>
      </c>
      <c r="G562" s="15" t="n">
        <v>0.554814882324094</v>
      </c>
      <c r="H562" s="12" t="n">
        <v>5</v>
      </c>
      <c r="I562" s="12" t="n">
        <v>0</v>
      </c>
      <c r="J562" s="12" t="n">
        <v>1</v>
      </c>
      <c r="K562" s="15" t="n">
        <v>0.0696531878173919</v>
      </c>
      <c r="L562" s="16" t="n">
        <f aca="true">IF(OR(Returns!$C562=0,COUNT(OFFSET(Returns!BM562,0,0,1,Inputs!$C$6))&lt;Inputs!$C$6),"n/a",EXP(SUMPRODUCT(LN(1+OFFSET(Returns!D562,0,0,1,Inputs!$C$6))))-IF(Inputs!$C$7=1,EXP(SUMPRODUCT(LN(1+OFFSET(Returns!BM562,0,0,1,Inputs!$C$6)))),EXP(SUMPRODUCT(LN(1+OFFSET(Returns!DV562,0,0,1,Inputs!$C$6))))))</f>
        <v>-0.437933757745231</v>
      </c>
      <c r="M562" s="17" t="n">
        <f aca="false">IF(AND(ISNUMBER(L562),E562&gt;=Inputs!$C$8,OR(Inputs!$C$9="All",F562=Inputs!$C$9),VALUE(LEFT(C562,4))&gt;=Inputs!$C$10,VALUE(LEFT(C562,4))&lt;=Inputs!$C$11),1,0)</f>
        <v>1</v>
      </c>
      <c r="N562" s="16" t="n">
        <f aca="false">IF(M562=1,L562,"")</f>
        <v>-0.437933757745231</v>
      </c>
      <c r="O562" s="15" t="s">
        <v>73</v>
      </c>
      <c r="P562" s="15" t="s">
        <v>73</v>
      </c>
      <c r="Q562" s="18" t="str">
        <f aca="false">IF(AND(M562=1,F562="Cash"),L562,"")</f>
        <v/>
      </c>
      <c r="R562" s="18" t="str">
        <f aca="false">IF(AND(M562=1,F562="Mixed"),L562,"")</f>
        <v/>
      </c>
      <c r="S562" s="18" t="n">
        <f aca="false">IF(AND(M562=1,F562="Stock-heavy"),L562,"")</f>
        <v>-0.437933757745231</v>
      </c>
    </row>
    <row r="563" customFormat="false" ht="15" hidden="false" customHeight="false" outlineLevel="0" collapsed="false">
      <c r="B563" s="12" t="s">
        <v>659</v>
      </c>
      <c r="C563" s="12" t="s">
        <v>656</v>
      </c>
      <c r="D563" s="14" t="n">
        <v>237.7</v>
      </c>
      <c r="E563" s="15" t="n">
        <v>0.2911</v>
      </c>
      <c r="F563" s="12" t="s">
        <v>70</v>
      </c>
      <c r="G563" s="15" t="n">
        <v>0</v>
      </c>
      <c r="H563" s="12" t="n">
        <v>1</v>
      </c>
      <c r="I563" s="12" t="n">
        <v>0</v>
      </c>
      <c r="J563" s="12" t="n">
        <v>0</v>
      </c>
      <c r="K563" s="15" t="n">
        <v>0.085920991266811</v>
      </c>
      <c r="L563" s="16" t="n">
        <f aca="true">IF(OR(Returns!$C563=0,COUNT(OFFSET(Returns!BM563,0,0,1,Inputs!$C$6))&lt;Inputs!$C$6),"n/a",EXP(SUMPRODUCT(LN(1+OFFSET(Returns!D563,0,0,1,Inputs!$C$6))))-IF(Inputs!$C$7=1,EXP(SUMPRODUCT(LN(1+OFFSET(Returns!BM563,0,0,1,Inputs!$C$6)))),EXP(SUMPRODUCT(LN(1+OFFSET(Returns!DV563,0,0,1,Inputs!$C$6))))))</f>
        <v>-0.2223777459902</v>
      </c>
      <c r="M563" s="17" t="n">
        <f aca="false">IF(AND(ISNUMBER(L563),E563&gt;=Inputs!$C$8,OR(Inputs!$C$9="All",F563=Inputs!$C$9),VALUE(LEFT(C563,4))&gt;=Inputs!$C$10,VALUE(LEFT(C563,4))&lt;=Inputs!$C$11),1,0)</f>
        <v>1</v>
      </c>
      <c r="N563" s="16" t="n">
        <f aca="false">IF(M563=1,L563,"")</f>
        <v>-0.2223777459902</v>
      </c>
      <c r="O563" s="15" t="n">
        <v>0.0142512206896233</v>
      </c>
      <c r="P563" s="15" t="n">
        <v>0.00576022943764206</v>
      </c>
      <c r="Q563" s="18" t="n">
        <f aca="false">IF(AND(M563=1,F563="Cash"),L563,"")</f>
        <v>-0.2223777459902</v>
      </c>
      <c r="R563" s="18" t="str">
        <f aca="false">IF(AND(M563=1,F563="Mixed"),L563,"")</f>
        <v/>
      </c>
      <c r="S563" s="18" t="str">
        <f aca="false">IF(AND(M563=1,F563="Stock-heavy"),L563,"")</f>
        <v/>
      </c>
    </row>
    <row r="564" customFormat="false" ht="15" hidden="false" customHeight="false" outlineLevel="0" collapsed="false">
      <c r="B564" s="12" t="s">
        <v>660</v>
      </c>
      <c r="C564" s="12" t="s">
        <v>656</v>
      </c>
      <c r="D564" s="14" t="n">
        <v>177.2</v>
      </c>
      <c r="E564" s="15" t="n">
        <v>0.1052</v>
      </c>
      <c r="F564" s="12" t="s">
        <v>70</v>
      </c>
      <c r="G564" s="15" t="n">
        <v>0</v>
      </c>
      <c r="H564" s="12" t="n">
        <v>4</v>
      </c>
      <c r="I564" s="12" t="n">
        <v>1</v>
      </c>
      <c r="J564" s="12" t="n">
        <v>0</v>
      </c>
      <c r="K564" s="15" t="n">
        <v>-0.246233377296106</v>
      </c>
      <c r="L564" s="16" t="n">
        <f aca="true">IF(OR(Returns!$C564=0,COUNT(OFFSET(Returns!BM564,0,0,1,Inputs!$C$6))&lt;Inputs!$C$6),"n/a",EXP(SUMPRODUCT(LN(1+OFFSET(Returns!D564,0,0,1,Inputs!$C$6))))-IF(Inputs!$C$7=1,EXP(SUMPRODUCT(LN(1+OFFSET(Returns!BM564,0,0,1,Inputs!$C$6)))),EXP(SUMPRODUCT(LN(1+OFFSET(Returns!DV564,0,0,1,Inputs!$C$6))))))</f>
        <v>0.175686214101572</v>
      </c>
      <c r="M564" s="17" t="n">
        <f aca="false">IF(AND(ISNUMBER(L564),E564&gt;=Inputs!$C$8,OR(Inputs!$C$9="All",F564=Inputs!$C$9),VALUE(LEFT(C564,4))&gt;=Inputs!$C$10,VALUE(LEFT(C564,4))&lt;=Inputs!$C$11),1,0)</f>
        <v>1</v>
      </c>
      <c r="N564" s="16" t="n">
        <f aca="false">IF(M564=1,L564,"")</f>
        <v>0.175686214101572</v>
      </c>
      <c r="O564" s="15" t="n">
        <v>-0.0113628738760242</v>
      </c>
      <c r="P564" s="15" t="n">
        <v>0.00622614565168222</v>
      </c>
      <c r="Q564" s="18" t="n">
        <f aca="false">IF(AND(M564=1,F564="Cash"),L564,"")</f>
        <v>0.175686214101572</v>
      </c>
      <c r="R564" s="18" t="str">
        <f aca="false">IF(AND(M564=1,F564="Mixed"),L564,"")</f>
        <v/>
      </c>
      <c r="S564" s="18" t="str">
        <f aca="false">IF(AND(M564=1,F564="Stock-heavy"),L564,"")</f>
        <v/>
      </c>
    </row>
    <row r="565" customFormat="false" ht="15" hidden="false" customHeight="false" outlineLevel="0" collapsed="false">
      <c r="B565" s="12" t="s">
        <v>661</v>
      </c>
      <c r="C565" s="12" t="s">
        <v>656</v>
      </c>
      <c r="D565" s="14" t="n">
        <v>1202.4</v>
      </c>
      <c r="E565" s="15" t="n">
        <v>0.7082</v>
      </c>
      <c r="F565" s="12" t="s">
        <v>85</v>
      </c>
      <c r="G565" s="15" t="n">
        <v>1</v>
      </c>
      <c r="H565" s="12" t="n">
        <v>2</v>
      </c>
      <c r="I565" s="12" t="n">
        <v>0</v>
      </c>
      <c r="J565" s="12" t="n">
        <v>1</v>
      </c>
      <c r="K565" s="15" t="n">
        <v>-0.268895483356046</v>
      </c>
      <c r="L565" s="16" t="n">
        <f aca="true">IF(OR(Returns!$C565=0,COUNT(OFFSET(Returns!BM565,0,0,1,Inputs!$C$6))&lt;Inputs!$C$6),"n/a",EXP(SUMPRODUCT(LN(1+OFFSET(Returns!D565,0,0,1,Inputs!$C$6))))-IF(Inputs!$C$7=1,EXP(SUMPRODUCT(LN(1+OFFSET(Returns!BM565,0,0,1,Inputs!$C$6)))),EXP(SUMPRODUCT(LN(1+OFFSET(Returns!DV565,0,0,1,Inputs!$C$6))))))</f>
        <v>-0.510334493867203</v>
      </c>
      <c r="M565" s="17" t="n">
        <f aca="false">IF(AND(ISNUMBER(L565),E565&gt;=Inputs!$C$8,OR(Inputs!$C$9="All",F565=Inputs!$C$9),VALUE(LEFT(C565,4))&gt;=Inputs!$C$10,VALUE(LEFT(C565,4))&lt;=Inputs!$C$11),1,0)</f>
        <v>1</v>
      </c>
      <c r="N565" s="16" t="n">
        <f aca="false">IF(M565=1,L565,"")</f>
        <v>-0.510334493867203</v>
      </c>
      <c r="O565" s="15" t="n">
        <v>-0.641027231286101</v>
      </c>
      <c r="P565" s="15" t="n">
        <v>-0.105477277839292</v>
      </c>
      <c r="Q565" s="18" t="str">
        <f aca="false">IF(AND(M565=1,F565="Cash"),L565,"")</f>
        <v/>
      </c>
      <c r="R565" s="18" t="str">
        <f aca="false">IF(AND(M565=1,F565="Mixed"),L565,"")</f>
        <v/>
      </c>
      <c r="S565" s="18" t="n">
        <f aca="false">IF(AND(M565=1,F565="Stock-heavy"),L565,"")</f>
        <v>-0.510334493867203</v>
      </c>
    </row>
    <row r="566" customFormat="false" ht="15" hidden="false" customHeight="false" outlineLevel="0" collapsed="false">
      <c r="B566" s="12" t="s">
        <v>345</v>
      </c>
      <c r="C566" s="12" t="s">
        <v>656</v>
      </c>
      <c r="D566" s="14" t="n">
        <v>2085</v>
      </c>
      <c r="E566" s="15" t="n">
        <v>0.7693</v>
      </c>
      <c r="F566" s="12" t="s">
        <v>85</v>
      </c>
      <c r="G566" s="15" t="n">
        <v>0.519904076738609</v>
      </c>
      <c r="H566" s="12" t="n">
        <v>1</v>
      </c>
      <c r="I566" s="12" t="n">
        <v>0</v>
      </c>
      <c r="J566" s="12" t="n">
        <v>1</v>
      </c>
      <c r="K566" s="15" t="n">
        <v>-0.0516749626110135</v>
      </c>
      <c r="L566" s="16" t="n">
        <f aca="true">IF(OR(Returns!$C566=0,COUNT(OFFSET(Returns!BM566,0,0,1,Inputs!$C$6))&lt;Inputs!$C$6),"n/a",EXP(SUMPRODUCT(LN(1+OFFSET(Returns!D566,0,0,1,Inputs!$C$6))))-IF(Inputs!$C$7=1,EXP(SUMPRODUCT(LN(1+OFFSET(Returns!BM566,0,0,1,Inputs!$C$6)))),EXP(SUMPRODUCT(LN(1+OFFSET(Returns!DV566,0,0,1,Inputs!$C$6))))))</f>
        <v>-0.203936176391873</v>
      </c>
      <c r="M566" s="17" t="n">
        <f aca="false">IF(AND(ISNUMBER(L566),E566&gt;=Inputs!$C$8,OR(Inputs!$C$9="All",F566=Inputs!$C$9),VALUE(LEFT(C566,4))&gt;=Inputs!$C$10,VALUE(LEFT(C566,4))&lt;=Inputs!$C$11),1,0)</f>
        <v>1</v>
      </c>
      <c r="N566" s="16" t="n">
        <f aca="false">IF(M566=1,L566,"")</f>
        <v>-0.203936176391873</v>
      </c>
      <c r="O566" s="15" t="n">
        <v>0.109963089813968</v>
      </c>
      <c r="P566" s="15" t="n">
        <v>0.0843496690325472</v>
      </c>
      <c r="Q566" s="18" t="str">
        <f aca="false">IF(AND(M566=1,F566="Cash"),L566,"")</f>
        <v/>
      </c>
      <c r="R566" s="18" t="str">
        <f aca="false">IF(AND(M566=1,F566="Mixed"),L566,"")</f>
        <v/>
      </c>
      <c r="S566" s="18" t="n">
        <f aca="false">IF(AND(M566=1,F566="Stock-heavy"),L566,"")</f>
        <v>-0.203936176391873</v>
      </c>
    </row>
    <row r="567" customFormat="false" ht="15" hidden="false" customHeight="false" outlineLevel="0" collapsed="false">
      <c r="B567" s="12" t="s">
        <v>662</v>
      </c>
      <c r="C567" s="12" t="s">
        <v>656</v>
      </c>
      <c r="D567" s="14" t="n">
        <v>168.3</v>
      </c>
      <c r="E567" s="15" t="n">
        <v>0.1289</v>
      </c>
      <c r="F567" s="12" t="s">
        <v>83</v>
      </c>
      <c r="G567" s="15" t="n">
        <v>0.0564819987400901</v>
      </c>
      <c r="H567" s="12" t="n">
        <v>1</v>
      </c>
      <c r="I567" s="12" t="n">
        <v>0</v>
      </c>
      <c r="J567" s="12" t="n">
        <v>0</v>
      </c>
      <c r="K567" s="15" t="n">
        <v>1.32893083940671</v>
      </c>
      <c r="L567" s="16" t="n">
        <f aca="true">IF(OR(Returns!$C567=0,COUNT(OFFSET(Returns!BM567,0,0,1,Inputs!$C$6))&lt;Inputs!$C$6),"n/a",EXP(SUMPRODUCT(LN(1+OFFSET(Returns!D567,0,0,1,Inputs!$C$6))))-IF(Inputs!$C$7=1,EXP(SUMPRODUCT(LN(1+OFFSET(Returns!BM567,0,0,1,Inputs!$C$6)))),EXP(SUMPRODUCT(LN(1+OFFSET(Returns!DV567,0,0,1,Inputs!$C$6))))))</f>
        <v>-1.26849428270859</v>
      </c>
      <c r="M567" s="17" t="n">
        <f aca="false">IF(AND(ISNUMBER(L567),E567&gt;=Inputs!$C$8,OR(Inputs!$C$9="All",F567=Inputs!$C$9),VALUE(LEFT(C567,4))&gt;=Inputs!$C$10,VALUE(LEFT(C567,4))&lt;=Inputs!$C$11),1,0)</f>
        <v>1</v>
      </c>
      <c r="N567" s="16" t="n">
        <f aca="false">IF(M567=1,L567,"")</f>
        <v>-1.26849428270859</v>
      </c>
      <c r="O567" s="15" t="n">
        <v>-0.234220486999835</v>
      </c>
      <c r="P567" s="15" t="n">
        <v>-0.0892281556456037</v>
      </c>
      <c r="Q567" s="18" t="str">
        <f aca="false">IF(AND(M567=1,F567="Cash"),L567,"")</f>
        <v/>
      </c>
      <c r="R567" s="18" t="n">
        <f aca="false">IF(AND(M567=1,F567="Mixed"),L567,"")</f>
        <v>-1.26849428270859</v>
      </c>
      <c r="S567" s="18" t="str">
        <f aca="false">IF(AND(M567=1,F567="Stock-heavy"),L567,"")</f>
        <v/>
      </c>
    </row>
    <row r="568" customFormat="false" ht="15" hidden="false" customHeight="false" outlineLevel="0" collapsed="false">
      <c r="B568" s="12" t="s">
        <v>663</v>
      </c>
      <c r="C568" s="12" t="s">
        <v>656</v>
      </c>
      <c r="D568" s="14" t="n">
        <v>126.6</v>
      </c>
      <c r="E568" s="15" t="n">
        <v>0.1624</v>
      </c>
      <c r="F568" s="12" t="s">
        <v>85</v>
      </c>
      <c r="G568" s="15" t="n">
        <v>1</v>
      </c>
      <c r="H568" s="12" t="n">
        <v>1</v>
      </c>
      <c r="I568" s="12" t="n">
        <v>0</v>
      </c>
      <c r="J568" s="12" t="n">
        <v>0</v>
      </c>
      <c r="K568" s="15" t="s">
        <v>73</v>
      </c>
      <c r="L568" s="16" t="n">
        <f aca="true">IF(OR(Returns!$C568=0,COUNT(OFFSET(Returns!BM568,0,0,1,Inputs!$C$6))&lt;Inputs!$C$6),"n/a",EXP(SUMPRODUCT(LN(1+OFFSET(Returns!D568,0,0,1,Inputs!$C$6))))-IF(Inputs!$C$7=1,EXP(SUMPRODUCT(LN(1+OFFSET(Returns!BM568,0,0,1,Inputs!$C$6)))),EXP(SUMPRODUCT(LN(1+OFFSET(Returns!DV568,0,0,1,Inputs!$C$6))))))</f>
        <v>-1.40177861384851</v>
      </c>
      <c r="M568" s="17" t="n">
        <f aca="false">IF(AND(ISNUMBER(L568),E568&gt;=Inputs!$C$8,OR(Inputs!$C$9="All",F568=Inputs!$C$9),VALUE(LEFT(C568,4))&gt;=Inputs!$C$10,VALUE(LEFT(C568,4))&lt;=Inputs!$C$11),1,0)</f>
        <v>1</v>
      </c>
      <c r="N568" s="16" t="n">
        <f aca="false">IF(M568=1,L568,"")</f>
        <v>-1.40177861384851</v>
      </c>
      <c r="O568" s="15" t="n">
        <v>-0.304358545314105</v>
      </c>
      <c r="P568" s="15" t="n">
        <v>-0.355376952375913</v>
      </c>
      <c r="Q568" s="18" t="str">
        <f aca="false">IF(AND(M568=1,F568="Cash"),L568,"")</f>
        <v/>
      </c>
      <c r="R568" s="18" t="str">
        <f aca="false">IF(AND(M568=1,F568="Mixed"),L568,"")</f>
        <v/>
      </c>
      <c r="S568" s="18" t="n">
        <f aca="false">IF(AND(M568=1,F568="Stock-heavy"),L568,"")</f>
        <v>-1.40177861384851</v>
      </c>
    </row>
    <row r="569" customFormat="false" ht="15" hidden="false" customHeight="false" outlineLevel="0" collapsed="false">
      <c r="B569" s="12" t="s">
        <v>664</v>
      </c>
      <c r="C569" s="12" t="s">
        <v>665</v>
      </c>
      <c r="D569" s="14" t="n">
        <v>3149.1</v>
      </c>
      <c r="E569" s="15" t="n">
        <v>0.1952</v>
      </c>
      <c r="F569" s="12" t="s">
        <v>83</v>
      </c>
      <c r="G569" s="15" t="n">
        <v>0.422596646818472</v>
      </c>
      <c r="H569" s="12" t="n">
        <v>1</v>
      </c>
      <c r="I569" s="12" t="n">
        <v>0</v>
      </c>
      <c r="J569" s="12" t="n">
        <v>0</v>
      </c>
      <c r="K569" s="15" t="n">
        <v>-0.0465351216857727</v>
      </c>
      <c r="L569" s="16" t="n">
        <f aca="true">IF(OR(Returns!$C569=0,COUNT(OFFSET(Returns!BM569,0,0,1,Inputs!$C$6))&lt;Inputs!$C$6),"n/a",EXP(SUMPRODUCT(LN(1+OFFSET(Returns!D569,0,0,1,Inputs!$C$6))))-IF(Inputs!$C$7=1,EXP(SUMPRODUCT(LN(1+OFFSET(Returns!BM569,0,0,1,Inputs!$C$6)))),EXP(SUMPRODUCT(LN(1+OFFSET(Returns!DV569,0,0,1,Inputs!$C$6))))))</f>
        <v>1.08187619437998</v>
      </c>
      <c r="M569" s="17" t="n">
        <f aca="false">IF(AND(ISNUMBER(L569),E569&gt;=Inputs!$C$8,OR(Inputs!$C$9="All",F569=Inputs!$C$9),VALUE(LEFT(C569,4))&gt;=Inputs!$C$10,VALUE(LEFT(C569,4))&lt;=Inputs!$C$11),1,0)</f>
        <v>1</v>
      </c>
      <c r="N569" s="16" t="n">
        <f aca="false">IF(M569=1,L569,"")</f>
        <v>1.08187619437998</v>
      </c>
      <c r="O569" s="15" t="s">
        <v>73</v>
      </c>
      <c r="P569" s="15" t="s">
        <v>73</v>
      </c>
      <c r="Q569" s="18" t="str">
        <f aca="false">IF(AND(M569=1,F569="Cash"),L569,"")</f>
        <v/>
      </c>
      <c r="R569" s="18" t="n">
        <f aca="false">IF(AND(M569=1,F569="Mixed"),L569,"")</f>
        <v>1.08187619437998</v>
      </c>
      <c r="S569" s="18" t="str">
        <f aca="false">IF(AND(M569=1,F569="Stock-heavy"),L569,"")</f>
        <v/>
      </c>
    </row>
    <row r="570" customFormat="false" ht="15" hidden="false" customHeight="false" outlineLevel="0" collapsed="false">
      <c r="B570" s="12" t="s">
        <v>403</v>
      </c>
      <c r="C570" s="12" t="s">
        <v>665</v>
      </c>
      <c r="D570" s="14" t="n">
        <v>217.5</v>
      </c>
      <c r="E570" s="15" t="n">
        <v>0.1095</v>
      </c>
      <c r="F570" s="12" t="s">
        <v>70</v>
      </c>
      <c r="G570" s="15" t="s">
        <v>73</v>
      </c>
      <c r="H570" s="12" t="n">
        <v>2</v>
      </c>
      <c r="I570" s="12" t="n">
        <v>0</v>
      </c>
      <c r="J570" s="12" t="n">
        <v>0</v>
      </c>
      <c r="K570" s="15" t="n">
        <v>0.236096523730833</v>
      </c>
      <c r="L570" s="16" t="n">
        <f aca="true">IF(OR(Returns!$C570=0,COUNT(OFFSET(Returns!BM570,0,0,1,Inputs!$C$6))&lt;Inputs!$C$6),"n/a",EXP(SUMPRODUCT(LN(1+OFFSET(Returns!D570,0,0,1,Inputs!$C$6))))-IF(Inputs!$C$7=1,EXP(SUMPRODUCT(LN(1+OFFSET(Returns!BM570,0,0,1,Inputs!$C$6)))),EXP(SUMPRODUCT(LN(1+OFFSET(Returns!DV570,0,0,1,Inputs!$C$6))))))</f>
        <v>0.394075502978135</v>
      </c>
      <c r="M570" s="17" t="n">
        <f aca="false">IF(AND(ISNUMBER(L570),E570&gt;=Inputs!$C$8,OR(Inputs!$C$9="All",F570=Inputs!$C$9),VALUE(LEFT(C570,4))&gt;=Inputs!$C$10,VALUE(LEFT(C570,4))&lt;=Inputs!$C$11),1,0)</f>
        <v>1</v>
      </c>
      <c r="N570" s="16" t="n">
        <f aca="false">IF(M570=1,L570,"")</f>
        <v>0.394075502978135</v>
      </c>
      <c r="O570" s="15" t="n">
        <v>0.0520454823733943</v>
      </c>
      <c r="P570" s="15" t="n">
        <v>0.112330618590438</v>
      </c>
      <c r="Q570" s="18" t="n">
        <f aca="false">IF(AND(M570=1,F570="Cash"),L570,"")</f>
        <v>0.394075502978135</v>
      </c>
      <c r="R570" s="18" t="str">
        <f aca="false">IF(AND(M570=1,F570="Mixed"),L570,"")</f>
        <v/>
      </c>
      <c r="S570" s="18" t="str">
        <f aca="false">IF(AND(M570=1,F570="Stock-heavy"),L570,"")</f>
        <v/>
      </c>
    </row>
    <row r="571" customFormat="false" ht="15" hidden="false" customHeight="false" outlineLevel="0" collapsed="false">
      <c r="B571" s="12" t="s">
        <v>666</v>
      </c>
      <c r="C571" s="12" t="s">
        <v>665</v>
      </c>
      <c r="D571" s="14" t="n">
        <v>284.6</v>
      </c>
      <c r="E571" s="15" t="n">
        <v>0.739</v>
      </c>
      <c r="F571" s="12" t="s">
        <v>70</v>
      </c>
      <c r="G571" s="15" t="n">
        <v>0</v>
      </c>
      <c r="H571" s="12" t="n">
        <v>1</v>
      </c>
      <c r="I571" s="12" t="n">
        <v>0</v>
      </c>
      <c r="J571" s="12" t="n">
        <v>0</v>
      </c>
      <c r="K571" s="15" t="n">
        <v>0.718685253211539</v>
      </c>
      <c r="L571" s="16" t="n">
        <f aca="true">IF(OR(Returns!$C571=0,COUNT(OFFSET(Returns!BM571,0,0,1,Inputs!$C$6))&lt;Inputs!$C$6),"n/a",EXP(SUMPRODUCT(LN(1+OFFSET(Returns!D571,0,0,1,Inputs!$C$6))))-IF(Inputs!$C$7=1,EXP(SUMPRODUCT(LN(1+OFFSET(Returns!BM571,0,0,1,Inputs!$C$6)))),EXP(SUMPRODUCT(LN(1+OFFSET(Returns!DV571,0,0,1,Inputs!$C$6))))))</f>
        <v>-0.598650837293349</v>
      </c>
      <c r="M571" s="17" t="n">
        <f aca="false">IF(AND(ISNUMBER(L571),E571&gt;=Inputs!$C$8,OR(Inputs!$C$9="All",F571=Inputs!$C$9),VALUE(LEFT(C571,4))&gt;=Inputs!$C$10,VALUE(LEFT(C571,4))&lt;=Inputs!$C$11),1,0)</f>
        <v>1</v>
      </c>
      <c r="N571" s="16" t="n">
        <f aca="false">IF(M571=1,L571,"")</f>
        <v>-0.598650837293349</v>
      </c>
      <c r="O571" s="15" t="n">
        <v>0.0898411368402438</v>
      </c>
      <c r="P571" s="15" t="s">
        <v>73</v>
      </c>
      <c r="Q571" s="18" t="n">
        <f aca="false">IF(AND(M571=1,F571="Cash"),L571,"")</f>
        <v>-0.598650837293349</v>
      </c>
      <c r="R571" s="18" t="str">
        <f aca="false">IF(AND(M571=1,F571="Mixed"),L571,"")</f>
        <v/>
      </c>
      <c r="S571" s="18" t="str">
        <f aca="false">IF(AND(M571=1,F571="Stock-heavy"),L571,"")</f>
        <v/>
      </c>
    </row>
    <row r="572" customFormat="false" ht="15" hidden="false" customHeight="false" outlineLevel="0" collapsed="false">
      <c r="B572" s="12" t="s">
        <v>667</v>
      </c>
      <c r="C572" s="12" t="s">
        <v>665</v>
      </c>
      <c r="D572" s="14" t="n">
        <v>2390</v>
      </c>
      <c r="E572" s="15" t="n">
        <v>0.5139</v>
      </c>
      <c r="F572" s="12" t="s">
        <v>85</v>
      </c>
      <c r="G572" s="15" t="n">
        <v>0.852301255230126</v>
      </c>
      <c r="H572" s="12" t="n">
        <v>3</v>
      </c>
      <c r="I572" s="12" t="n">
        <v>0</v>
      </c>
      <c r="J572" s="12" t="n">
        <v>1</v>
      </c>
      <c r="K572" s="15" t="n">
        <v>-0.10384261337511</v>
      </c>
      <c r="L572" s="16" t="n">
        <f aca="true">IF(OR(Returns!$C572=0,COUNT(OFFSET(Returns!BM572,0,0,1,Inputs!$C$6))&lt;Inputs!$C$6),"n/a",EXP(SUMPRODUCT(LN(1+OFFSET(Returns!D572,0,0,1,Inputs!$C$6))))-IF(Inputs!$C$7=1,EXP(SUMPRODUCT(LN(1+OFFSET(Returns!BM572,0,0,1,Inputs!$C$6)))),EXP(SUMPRODUCT(LN(1+OFFSET(Returns!DV572,0,0,1,Inputs!$C$6))))))</f>
        <v>-1.51162292775621</v>
      </c>
      <c r="M572" s="17" t="n">
        <f aca="false">IF(AND(ISNUMBER(L572),E572&gt;=Inputs!$C$8,OR(Inputs!$C$9="All",F572=Inputs!$C$9),VALUE(LEFT(C572,4))&gt;=Inputs!$C$10,VALUE(LEFT(C572,4))&lt;=Inputs!$C$11),1,0)</f>
        <v>1</v>
      </c>
      <c r="N572" s="16" t="n">
        <f aca="false">IF(M572=1,L572,"")</f>
        <v>-1.51162292775621</v>
      </c>
      <c r="O572" s="15" t="n">
        <v>-0.0250763673936723</v>
      </c>
      <c r="P572" s="15" t="n">
        <v>-0.153455727099735</v>
      </c>
      <c r="Q572" s="18" t="str">
        <f aca="false">IF(AND(M572=1,F572="Cash"),L572,"")</f>
        <v/>
      </c>
      <c r="R572" s="18" t="str">
        <f aca="false">IF(AND(M572=1,F572="Mixed"),L572,"")</f>
        <v/>
      </c>
      <c r="S572" s="18" t="n">
        <f aca="false">IF(AND(M572=1,F572="Stock-heavy"),L572,"")</f>
        <v>-1.51162292775621</v>
      </c>
    </row>
    <row r="573" customFormat="false" ht="15" hidden="false" customHeight="false" outlineLevel="0" collapsed="false">
      <c r="B573" s="12" t="s">
        <v>668</v>
      </c>
      <c r="C573" s="12" t="s">
        <v>665</v>
      </c>
      <c r="D573" s="14" t="n">
        <v>3151.1</v>
      </c>
      <c r="E573" s="15" t="n">
        <v>1.085</v>
      </c>
      <c r="F573" s="12" t="s">
        <v>70</v>
      </c>
      <c r="G573" s="15" t="n">
        <v>0</v>
      </c>
      <c r="H573" s="12" t="n">
        <v>5</v>
      </c>
      <c r="I573" s="12" t="n">
        <v>1</v>
      </c>
      <c r="J573" s="12" t="n">
        <v>0</v>
      </c>
      <c r="K573" s="15" t="n">
        <v>-0.264383588484827</v>
      </c>
      <c r="L573" s="16" t="n">
        <f aca="true">IF(OR(Returns!$C573=0,COUNT(OFFSET(Returns!BM573,0,0,1,Inputs!$C$6))&lt;Inputs!$C$6),"n/a",EXP(SUMPRODUCT(LN(1+OFFSET(Returns!D573,0,0,1,Inputs!$C$6))))-IF(Inputs!$C$7=1,EXP(SUMPRODUCT(LN(1+OFFSET(Returns!BM573,0,0,1,Inputs!$C$6)))),EXP(SUMPRODUCT(LN(1+OFFSET(Returns!DV573,0,0,1,Inputs!$C$6))))))</f>
        <v>0.129734090998861</v>
      </c>
      <c r="M573" s="17" t="n">
        <f aca="false">IF(AND(ISNUMBER(L573),E573&gt;=Inputs!$C$8,OR(Inputs!$C$9="All",F573=Inputs!$C$9),VALUE(LEFT(C573,4))&gt;=Inputs!$C$10,VALUE(LEFT(C573,4))&lt;=Inputs!$C$11),1,0)</f>
        <v>1</v>
      </c>
      <c r="N573" s="16" t="n">
        <f aca="false">IF(M573=1,L573,"")</f>
        <v>0.129734090998861</v>
      </c>
      <c r="O573" s="15" t="n">
        <v>0.022495315345208</v>
      </c>
      <c r="P573" s="15" t="n">
        <v>0.0620045957672755</v>
      </c>
      <c r="Q573" s="18" t="n">
        <f aca="false">IF(AND(M573=1,F573="Cash"),L573,"")</f>
        <v>0.129734090998861</v>
      </c>
      <c r="R573" s="18" t="str">
        <f aca="false">IF(AND(M573=1,F573="Mixed"),L573,"")</f>
        <v/>
      </c>
      <c r="S573" s="18" t="str">
        <f aca="false">IF(AND(M573=1,F573="Stock-heavy"),L573,"")</f>
        <v/>
      </c>
    </row>
    <row r="574" customFormat="false" ht="15" hidden="false" customHeight="false" outlineLevel="0" collapsed="false">
      <c r="B574" s="12" t="s">
        <v>317</v>
      </c>
      <c r="C574" s="12" t="s">
        <v>665</v>
      </c>
      <c r="D574" s="14" t="n">
        <v>796.5</v>
      </c>
      <c r="E574" s="15" t="n">
        <v>0.9626</v>
      </c>
      <c r="F574" s="12" t="s">
        <v>70</v>
      </c>
      <c r="G574" s="15" t="n">
        <v>0</v>
      </c>
      <c r="H574" s="12" t="n">
        <v>5</v>
      </c>
      <c r="I574" s="12" t="n">
        <v>1</v>
      </c>
      <c r="J574" s="12" t="n">
        <v>0</v>
      </c>
      <c r="K574" s="15" t="n">
        <v>-0.149076402694146</v>
      </c>
      <c r="L574" s="16" t="n">
        <f aca="true">IF(OR(Returns!$C574=0,COUNT(OFFSET(Returns!BM574,0,0,1,Inputs!$C$6))&lt;Inputs!$C$6),"n/a",EXP(SUMPRODUCT(LN(1+OFFSET(Returns!D574,0,0,1,Inputs!$C$6))))-IF(Inputs!$C$7=1,EXP(SUMPRODUCT(LN(1+OFFSET(Returns!BM574,0,0,1,Inputs!$C$6)))),EXP(SUMPRODUCT(LN(1+OFFSET(Returns!DV574,0,0,1,Inputs!$C$6))))))</f>
        <v>-1.27601588292813</v>
      </c>
      <c r="M574" s="17" t="n">
        <f aca="false">IF(AND(ISNUMBER(L574),E574&gt;=Inputs!$C$8,OR(Inputs!$C$9="All",F574=Inputs!$C$9),VALUE(LEFT(C574,4))&gt;=Inputs!$C$10,VALUE(LEFT(C574,4))&lt;=Inputs!$C$11),1,0)</f>
        <v>1</v>
      </c>
      <c r="N574" s="16" t="n">
        <f aca="false">IF(M574=1,L574,"")</f>
        <v>-1.27601588292813</v>
      </c>
      <c r="O574" s="15" t="n">
        <v>0.0205051925637364</v>
      </c>
      <c r="P574" s="15" t="n">
        <v>-0.068434064396975</v>
      </c>
      <c r="Q574" s="18" t="n">
        <f aca="false">IF(AND(M574=1,F574="Cash"),L574,"")</f>
        <v>-1.27601588292813</v>
      </c>
      <c r="R574" s="18" t="str">
        <f aca="false">IF(AND(M574=1,F574="Mixed"),L574,"")</f>
        <v/>
      </c>
      <c r="S574" s="18" t="str">
        <f aca="false">IF(AND(M574=1,F574="Stock-heavy"),L574,"")</f>
        <v/>
      </c>
    </row>
    <row r="575" customFormat="false" ht="15" hidden="false" customHeight="false" outlineLevel="0" collapsed="false">
      <c r="B575" s="12" t="s">
        <v>669</v>
      </c>
      <c r="C575" s="12" t="s">
        <v>665</v>
      </c>
      <c r="D575" s="14" t="n">
        <v>119.7</v>
      </c>
      <c r="E575" s="15" t="n">
        <v>0.241</v>
      </c>
      <c r="F575" s="12" t="s">
        <v>85</v>
      </c>
      <c r="G575" s="15" t="n">
        <v>1</v>
      </c>
      <c r="H575" s="12" t="n">
        <v>1</v>
      </c>
      <c r="I575" s="12" t="n">
        <v>0</v>
      </c>
      <c r="J575" s="12" t="n">
        <v>0</v>
      </c>
      <c r="K575" s="15" t="n">
        <v>-0.0759142601934764</v>
      </c>
      <c r="L575" s="16" t="n">
        <f aca="true">IF(OR(Returns!$C575=0,COUNT(OFFSET(Returns!BM575,0,0,1,Inputs!$C$6))&lt;Inputs!$C$6),"n/a",EXP(SUMPRODUCT(LN(1+OFFSET(Returns!D575,0,0,1,Inputs!$C$6))))-IF(Inputs!$C$7=1,EXP(SUMPRODUCT(LN(1+OFFSET(Returns!BM575,0,0,1,Inputs!$C$6)))),EXP(SUMPRODUCT(LN(1+OFFSET(Returns!DV575,0,0,1,Inputs!$C$6))))))</f>
        <v>-0.800845977623827</v>
      </c>
      <c r="M575" s="17" t="n">
        <f aca="false">IF(AND(ISNUMBER(L575),E575&gt;=Inputs!$C$8,OR(Inputs!$C$9="All",F575=Inputs!$C$9),VALUE(LEFT(C575,4))&gt;=Inputs!$C$10,VALUE(LEFT(C575,4))&lt;=Inputs!$C$11),1,0)</f>
        <v>1</v>
      </c>
      <c r="N575" s="16" t="n">
        <f aca="false">IF(M575=1,L575,"")</f>
        <v>-0.800845977623827</v>
      </c>
      <c r="O575" s="15" t="n">
        <v>-0.0705911935022843</v>
      </c>
      <c r="P575" s="15" t="n">
        <v>-0.0910928191358014</v>
      </c>
      <c r="Q575" s="18" t="str">
        <f aca="false">IF(AND(M575=1,F575="Cash"),L575,"")</f>
        <v/>
      </c>
      <c r="R575" s="18" t="str">
        <f aca="false">IF(AND(M575=1,F575="Mixed"),L575,"")</f>
        <v/>
      </c>
      <c r="S575" s="18" t="n">
        <f aca="false">IF(AND(M575=1,F575="Stock-heavy"),L575,"")</f>
        <v>-0.800845977623827</v>
      </c>
    </row>
    <row r="576" customFormat="false" ht="15" hidden="false" customHeight="false" outlineLevel="0" collapsed="false">
      <c r="B576" s="12" t="s">
        <v>670</v>
      </c>
      <c r="C576" s="12" t="s">
        <v>671</v>
      </c>
      <c r="D576" s="14" t="n">
        <v>1195.7</v>
      </c>
      <c r="E576" s="15" t="n">
        <v>1.1713</v>
      </c>
      <c r="F576" s="12" t="s">
        <v>83</v>
      </c>
      <c r="G576" s="15" t="n">
        <v>0.111100517205618</v>
      </c>
      <c r="H576" s="12" t="n">
        <v>2</v>
      </c>
      <c r="I576" s="12" t="n">
        <v>0</v>
      </c>
      <c r="J576" s="12" t="n">
        <v>1</v>
      </c>
      <c r="K576" s="15" t="n">
        <v>-0.596992073710103</v>
      </c>
      <c r="L576" s="16" t="n">
        <f aca="true">IF(OR(Returns!$C576=0,COUNT(OFFSET(Returns!BM576,0,0,1,Inputs!$C$6))&lt;Inputs!$C$6),"n/a",EXP(SUMPRODUCT(LN(1+OFFSET(Returns!D576,0,0,1,Inputs!$C$6))))-IF(Inputs!$C$7=1,EXP(SUMPRODUCT(LN(1+OFFSET(Returns!BM576,0,0,1,Inputs!$C$6)))),EXP(SUMPRODUCT(LN(1+OFFSET(Returns!DV576,0,0,1,Inputs!$C$6))))))</f>
        <v>0.37997585555294</v>
      </c>
      <c r="M576" s="17" t="n">
        <f aca="false">IF(AND(ISNUMBER(L576),E576&gt;=Inputs!$C$8,OR(Inputs!$C$9="All",F576=Inputs!$C$9),VALUE(LEFT(C576,4))&gt;=Inputs!$C$10,VALUE(LEFT(C576,4))&lt;=Inputs!$C$11),1,0)</f>
        <v>1</v>
      </c>
      <c r="N576" s="16" t="n">
        <f aca="false">IF(M576=1,L576,"")</f>
        <v>0.37997585555294</v>
      </c>
      <c r="O576" s="15" t="n">
        <v>0.224480375603911</v>
      </c>
      <c r="P576" s="15" t="n">
        <v>0.185551392845022</v>
      </c>
      <c r="Q576" s="18" t="str">
        <f aca="false">IF(AND(M576=1,F576="Cash"),L576,"")</f>
        <v/>
      </c>
      <c r="R576" s="18" t="n">
        <f aca="false">IF(AND(M576=1,F576="Mixed"),L576,"")</f>
        <v>0.37997585555294</v>
      </c>
      <c r="S576" s="18" t="str">
        <f aca="false">IF(AND(M576=1,F576="Stock-heavy"),L576,"")</f>
        <v/>
      </c>
    </row>
    <row r="577" customFormat="false" ht="15" hidden="false" customHeight="false" outlineLevel="0" collapsed="false">
      <c r="B577" s="12" t="s">
        <v>672</v>
      </c>
      <c r="C577" s="12" t="s">
        <v>671</v>
      </c>
      <c r="D577" s="14" t="n">
        <v>701.8</v>
      </c>
      <c r="E577" s="15" t="n">
        <v>0.1019</v>
      </c>
      <c r="F577" s="12" t="s">
        <v>85</v>
      </c>
      <c r="G577" s="15" t="n">
        <v>0.588511476269457</v>
      </c>
      <c r="H577" s="12" t="n">
        <v>3</v>
      </c>
      <c r="I577" s="12" t="n">
        <v>0</v>
      </c>
      <c r="J577" s="12" t="n">
        <v>0</v>
      </c>
      <c r="K577" s="15" t="n">
        <v>-0.225298223733479</v>
      </c>
      <c r="L577" s="16" t="n">
        <f aca="true">IF(OR(Returns!$C577=0,COUNT(OFFSET(Returns!BM577,0,0,1,Inputs!$C$6))&lt;Inputs!$C$6),"n/a",EXP(SUMPRODUCT(LN(1+OFFSET(Returns!D577,0,0,1,Inputs!$C$6))))-IF(Inputs!$C$7=1,EXP(SUMPRODUCT(LN(1+OFFSET(Returns!BM577,0,0,1,Inputs!$C$6)))),EXP(SUMPRODUCT(LN(1+OFFSET(Returns!DV577,0,0,1,Inputs!$C$6))))))</f>
        <v>-0.217924208077201</v>
      </c>
      <c r="M577" s="17" t="n">
        <f aca="false">IF(AND(ISNUMBER(L577),E577&gt;=Inputs!$C$8,OR(Inputs!$C$9="All",F577=Inputs!$C$9),VALUE(LEFT(C577,4))&gt;=Inputs!$C$10,VALUE(LEFT(C577,4))&lt;=Inputs!$C$11),1,0)</f>
        <v>1</v>
      </c>
      <c r="N577" s="16" t="n">
        <f aca="false">IF(M577=1,L577,"")</f>
        <v>-0.217924208077201</v>
      </c>
      <c r="O577" s="15" t="n">
        <v>0.135865169409548</v>
      </c>
      <c r="P577" s="15" t="s">
        <v>73</v>
      </c>
      <c r="Q577" s="18" t="str">
        <f aca="false">IF(AND(M577=1,F577="Cash"),L577,"")</f>
        <v/>
      </c>
      <c r="R577" s="18" t="str">
        <f aca="false">IF(AND(M577=1,F577="Mixed"),L577,"")</f>
        <v/>
      </c>
      <c r="S577" s="18" t="n">
        <f aca="false">IF(AND(M577=1,F577="Stock-heavy"),L577,"")</f>
        <v>-0.217924208077201</v>
      </c>
    </row>
    <row r="578" customFormat="false" ht="15" hidden="false" customHeight="false" outlineLevel="0" collapsed="false">
      <c r="B578" s="12" t="s">
        <v>331</v>
      </c>
      <c r="C578" s="12" t="s">
        <v>671</v>
      </c>
      <c r="D578" s="14" t="n">
        <v>3976</v>
      </c>
      <c r="E578" s="15" t="n">
        <v>0.1732</v>
      </c>
      <c r="F578" s="12" t="s">
        <v>70</v>
      </c>
      <c r="G578" s="15" t="n">
        <v>0</v>
      </c>
      <c r="H578" s="12" t="n">
        <v>1</v>
      </c>
      <c r="I578" s="12" t="n">
        <v>1</v>
      </c>
      <c r="J578" s="12" t="n">
        <v>0</v>
      </c>
      <c r="K578" s="15" t="n">
        <v>0.434282299171498</v>
      </c>
      <c r="L578" s="16" t="n">
        <f aca="true">IF(OR(Returns!$C578=0,COUNT(OFFSET(Returns!BM578,0,0,1,Inputs!$C$6))&lt;Inputs!$C$6),"n/a",EXP(SUMPRODUCT(LN(1+OFFSET(Returns!D578,0,0,1,Inputs!$C$6))))-IF(Inputs!$C$7=1,EXP(SUMPRODUCT(LN(1+OFFSET(Returns!BM578,0,0,1,Inputs!$C$6)))),EXP(SUMPRODUCT(LN(1+OFFSET(Returns!DV578,0,0,1,Inputs!$C$6))))))</f>
        <v>-0.530536104102446</v>
      </c>
      <c r="M578" s="17" t="n">
        <f aca="false">IF(AND(ISNUMBER(L578),E578&gt;=Inputs!$C$8,OR(Inputs!$C$9="All",F578=Inputs!$C$9),VALUE(LEFT(C578,4))&gt;=Inputs!$C$10,VALUE(LEFT(C578,4))&lt;=Inputs!$C$11),1,0)</f>
        <v>1</v>
      </c>
      <c r="N578" s="16" t="n">
        <f aca="false">IF(M578=1,L578,"")</f>
        <v>-0.530536104102446</v>
      </c>
      <c r="O578" s="15" t="n">
        <v>0.0635244192814844</v>
      </c>
      <c r="P578" s="15" t="n">
        <v>0.0850435860266581</v>
      </c>
      <c r="Q578" s="18" t="n">
        <f aca="false">IF(AND(M578=1,F578="Cash"),L578,"")</f>
        <v>-0.530536104102446</v>
      </c>
      <c r="R578" s="18" t="str">
        <f aca="false">IF(AND(M578=1,F578="Mixed"),L578,"")</f>
        <v/>
      </c>
      <c r="S578" s="18" t="str">
        <f aca="false">IF(AND(M578=1,F578="Stock-heavy"),L578,"")</f>
        <v/>
      </c>
    </row>
    <row r="579" customFormat="false" ht="15" hidden="false" customHeight="false" outlineLevel="0" collapsed="false">
      <c r="B579" s="12" t="s">
        <v>673</v>
      </c>
      <c r="C579" s="12" t="s">
        <v>671</v>
      </c>
      <c r="D579" s="14" t="n">
        <v>1850.3</v>
      </c>
      <c r="E579" s="15" t="n">
        <v>0.5774</v>
      </c>
      <c r="F579" s="12" t="s">
        <v>83</v>
      </c>
      <c r="G579" s="15" t="n">
        <v>0.350916067664703</v>
      </c>
      <c r="H579" s="12" t="n">
        <v>3</v>
      </c>
      <c r="I579" s="12" t="n">
        <v>0</v>
      </c>
      <c r="J579" s="12" t="n">
        <v>1</v>
      </c>
      <c r="K579" s="15" t="n">
        <v>-0.232583024254045</v>
      </c>
      <c r="L579" s="16" t="n">
        <f aca="true">IF(OR(Returns!$C579=0,COUNT(OFFSET(Returns!BM579,0,0,1,Inputs!$C$6))&lt;Inputs!$C$6),"n/a",EXP(SUMPRODUCT(LN(1+OFFSET(Returns!D579,0,0,1,Inputs!$C$6))))-IF(Inputs!$C$7=1,EXP(SUMPRODUCT(LN(1+OFFSET(Returns!BM579,0,0,1,Inputs!$C$6)))),EXP(SUMPRODUCT(LN(1+OFFSET(Returns!DV579,0,0,1,Inputs!$C$6))))))</f>
        <v>0.0446135434578043</v>
      </c>
      <c r="M579" s="17" t="n">
        <f aca="false">IF(AND(ISNUMBER(L579),E579&gt;=Inputs!$C$8,OR(Inputs!$C$9="All",F579=Inputs!$C$9),VALUE(LEFT(C579,4))&gt;=Inputs!$C$10,VALUE(LEFT(C579,4))&lt;=Inputs!$C$11),1,0)</f>
        <v>1</v>
      </c>
      <c r="N579" s="16" t="n">
        <f aca="false">IF(M579=1,L579,"")</f>
        <v>0.0446135434578043</v>
      </c>
      <c r="O579" s="15" t="n">
        <v>0.0224520855034878</v>
      </c>
      <c r="P579" s="15" t="n">
        <v>0.0389839792062579</v>
      </c>
      <c r="Q579" s="18" t="str">
        <f aca="false">IF(AND(M579=1,F579="Cash"),L579,"")</f>
        <v/>
      </c>
      <c r="R579" s="18" t="n">
        <f aca="false">IF(AND(M579=1,F579="Mixed"),L579,"")</f>
        <v>0.0446135434578043</v>
      </c>
      <c r="S579" s="18" t="str">
        <f aca="false">IF(AND(M579=1,F579="Stock-heavy"),L579,"")</f>
        <v/>
      </c>
    </row>
    <row r="580" customFormat="false" ht="15" hidden="false" customHeight="false" outlineLevel="0" collapsed="false">
      <c r="B580" s="12" t="s">
        <v>674</v>
      </c>
      <c r="C580" s="12" t="s">
        <v>675</v>
      </c>
      <c r="D580" s="14" t="n">
        <v>196.5</v>
      </c>
      <c r="E580" s="15" t="n">
        <v>0.1016</v>
      </c>
      <c r="F580" s="12" t="s">
        <v>70</v>
      </c>
      <c r="G580" s="15" t="n">
        <v>0</v>
      </c>
      <c r="H580" s="12" t="n">
        <v>2</v>
      </c>
      <c r="I580" s="12" t="n">
        <v>0</v>
      </c>
      <c r="J580" s="12" t="n">
        <v>0</v>
      </c>
      <c r="K580" s="15" t="n">
        <v>0.216920146328899</v>
      </c>
      <c r="L580" s="16" t="n">
        <f aca="true">IF(OR(Returns!$C580=0,COUNT(OFFSET(Returns!BM580,0,0,1,Inputs!$C$6))&lt;Inputs!$C$6),"n/a",EXP(SUMPRODUCT(LN(1+OFFSET(Returns!D580,0,0,1,Inputs!$C$6))))-IF(Inputs!$C$7=1,EXP(SUMPRODUCT(LN(1+OFFSET(Returns!BM580,0,0,1,Inputs!$C$6)))),EXP(SUMPRODUCT(LN(1+OFFSET(Returns!DV580,0,0,1,Inputs!$C$6))))))</f>
        <v>0.185637236816227</v>
      </c>
      <c r="M580" s="17" t="n">
        <f aca="false">IF(AND(ISNUMBER(L580),E580&gt;=Inputs!$C$8,OR(Inputs!$C$9="All",F580=Inputs!$C$9),VALUE(LEFT(C580,4))&gt;=Inputs!$C$10,VALUE(LEFT(C580,4))&lt;=Inputs!$C$11),1,0)</f>
        <v>1</v>
      </c>
      <c r="N580" s="16" t="n">
        <f aca="false">IF(M580=1,L580,"")</f>
        <v>0.185637236816227</v>
      </c>
      <c r="O580" s="15" t="n">
        <v>0.0947574972455712</v>
      </c>
      <c r="P580" s="15" t="n">
        <v>0.0483848748720218</v>
      </c>
      <c r="Q580" s="18" t="n">
        <f aca="false">IF(AND(M580=1,F580="Cash"),L580,"")</f>
        <v>0.185637236816227</v>
      </c>
      <c r="R580" s="18" t="str">
        <f aca="false">IF(AND(M580=1,F580="Mixed"),L580,"")</f>
        <v/>
      </c>
      <c r="S580" s="18" t="str">
        <f aca="false">IF(AND(M580=1,F580="Stock-heavy"),L580,"")</f>
        <v/>
      </c>
    </row>
    <row r="581" customFormat="false" ht="15" hidden="false" customHeight="false" outlineLevel="0" collapsed="false">
      <c r="B581" s="12" t="s">
        <v>676</v>
      </c>
      <c r="C581" s="12" t="s">
        <v>675</v>
      </c>
      <c r="D581" s="14" t="n">
        <v>544.2</v>
      </c>
      <c r="E581" s="15" t="n">
        <v>0.1604</v>
      </c>
      <c r="F581" s="12" t="s">
        <v>83</v>
      </c>
      <c r="G581" s="15" t="n">
        <v>0.410268095874275</v>
      </c>
      <c r="H581" s="12" t="n">
        <v>1</v>
      </c>
      <c r="I581" s="12" t="n">
        <v>1</v>
      </c>
      <c r="J581" s="12" t="n">
        <v>0</v>
      </c>
      <c r="K581" s="15" t="n">
        <v>0.104799499940076</v>
      </c>
      <c r="L581" s="16" t="n">
        <f aca="true">IF(OR(Returns!$C581=0,COUNT(OFFSET(Returns!BM581,0,0,1,Inputs!$C$6))&lt;Inputs!$C$6),"n/a",EXP(SUMPRODUCT(LN(1+OFFSET(Returns!D581,0,0,1,Inputs!$C$6))))-IF(Inputs!$C$7=1,EXP(SUMPRODUCT(LN(1+OFFSET(Returns!BM581,0,0,1,Inputs!$C$6)))),EXP(SUMPRODUCT(LN(1+OFFSET(Returns!DV581,0,0,1,Inputs!$C$6))))))</f>
        <v>-0.100774403794198</v>
      </c>
      <c r="M581" s="17" t="n">
        <f aca="false">IF(AND(ISNUMBER(L581),E581&gt;=Inputs!$C$8,OR(Inputs!$C$9="All",F581=Inputs!$C$9),VALUE(LEFT(C581,4))&gt;=Inputs!$C$10,VALUE(LEFT(C581,4))&lt;=Inputs!$C$11),1,0)</f>
        <v>1</v>
      </c>
      <c r="N581" s="16" t="n">
        <f aca="false">IF(M581=1,L581,"")</f>
        <v>-0.100774403794198</v>
      </c>
      <c r="O581" s="15" t="n">
        <v>-0.00437263951951477</v>
      </c>
      <c r="P581" s="15" t="n">
        <v>0.0175207404717952</v>
      </c>
      <c r="Q581" s="18" t="str">
        <f aca="false">IF(AND(M581=1,F581="Cash"),L581,"")</f>
        <v/>
      </c>
      <c r="R581" s="18" t="n">
        <f aca="false">IF(AND(M581=1,F581="Mixed"),L581,"")</f>
        <v>-0.100774403794198</v>
      </c>
      <c r="S581" s="18" t="str">
        <f aca="false">IF(AND(M581=1,F581="Stock-heavy"),L581,"")</f>
        <v/>
      </c>
    </row>
    <row r="582" customFormat="false" ht="15" hidden="false" customHeight="false" outlineLevel="0" collapsed="false">
      <c r="B582" s="12" t="s">
        <v>677</v>
      </c>
      <c r="C582" s="12" t="s">
        <v>675</v>
      </c>
      <c r="D582" s="14" t="n">
        <v>276.1</v>
      </c>
      <c r="E582" s="15" t="n">
        <v>0.7438</v>
      </c>
      <c r="F582" s="12" t="s">
        <v>70</v>
      </c>
      <c r="G582" s="15" t="n">
        <v>0</v>
      </c>
      <c r="H582" s="12" t="n">
        <v>5</v>
      </c>
      <c r="I582" s="12" t="n">
        <v>0</v>
      </c>
      <c r="J582" s="12" t="n">
        <v>0</v>
      </c>
      <c r="K582" s="15" t="n">
        <v>-0.546071115262331</v>
      </c>
      <c r="L582" s="16" t="n">
        <f aca="true">IF(OR(Returns!$C582=0,COUNT(OFFSET(Returns!BM582,0,0,1,Inputs!$C$6))&lt;Inputs!$C$6),"n/a",EXP(SUMPRODUCT(LN(1+OFFSET(Returns!D582,0,0,1,Inputs!$C$6))))-IF(Inputs!$C$7=1,EXP(SUMPRODUCT(LN(1+OFFSET(Returns!BM582,0,0,1,Inputs!$C$6)))),EXP(SUMPRODUCT(LN(1+OFFSET(Returns!DV582,0,0,1,Inputs!$C$6))))))</f>
        <v>-1.21790079098347</v>
      </c>
      <c r="M582" s="17" t="n">
        <f aca="false">IF(AND(ISNUMBER(L582),E582&gt;=Inputs!$C$8,OR(Inputs!$C$9="All",F582=Inputs!$C$9),VALUE(LEFT(C582,4))&gt;=Inputs!$C$10,VALUE(LEFT(C582,4))&lt;=Inputs!$C$11),1,0)</f>
        <v>1</v>
      </c>
      <c r="N582" s="16" t="n">
        <f aca="false">IF(M582=1,L582,"")</f>
        <v>-1.21790079098347</v>
      </c>
      <c r="O582" s="15" t="n">
        <v>-0.0120092399613638</v>
      </c>
      <c r="P582" s="15" t="n">
        <v>-0.0260756532370106</v>
      </c>
      <c r="Q582" s="18" t="n">
        <f aca="false">IF(AND(M582=1,F582="Cash"),L582,"")</f>
        <v>-1.21790079098347</v>
      </c>
      <c r="R582" s="18" t="str">
        <f aca="false">IF(AND(M582=1,F582="Mixed"),L582,"")</f>
        <v/>
      </c>
      <c r="S582" s="18" t="str">
        <f aca="false">IF(AND(M582=1,F582="Stock-heavy"),L582,"")</f>
        <v/>
      </c>
    </row>
    <row r="583" customFormat="false" ht="15" hidden="false" customHeight="false" outlineLevel="0" collapsed="false">
      <c r="B583" s="12" t="s">
        <v>678</v>
      </c>
      <c r="C583" s="12" t="s">
        <v>675</v>
      </c>
      <c r="D583" s="14" t="n">
        <v>5053.4</v>
      </c>
      <c r="E583" s="15" t="n">
        <v>1.2017</v>
      </c>
      <c r="F583" s="12" t="s">
        <v>70</v>
      </c>
      <c r="G583" s="15" t="n">
        <v>0</v>
      </c>
      <c r="H583" s="12" t="n">
        <v>3</v>
      </c>
      <c r="I583" s="12" t="n">
        <v>1</v>
      </c>
      <c r="J583" s="12" t="n">
        <v>0</v>
      </c>
      <c r="K583" s="15" t="n">
        <v>-0.474665097048198</v>
      </c>
      <c r="L583" s="16" t="n">
        <f aca="true">IF(OR(Returns!$C583=0,COUNT(OFFSET(Returns!BM583,0,0,1,Inputs!$C$6))&lt;Inputs!$C$6),"n/a",EXP(SUMPRODUCT(LN(1+OFFSET(Returns!D583,0,0,1,Inputs!$C$6))))-IF(Inputs!$C$7=1,EXP(SUMPRODUCT(LN(1+OFFSET(Returns!BM583,0,0,1,Inputs!$C$6)))),EXP(SUMPRODUCT(LN(1+OFFSET(Returns!DV583,0,0,1,Inputs!$C$6))))))</f>
        <v>-0.987444909632278</v>
      </c>
      <c r="M583" s="17" t="n">
        <f aca="false">IF(AND(ISNUMBER(L583),E583&gt;=Inputs!$C$8,OR(Inputs!$C$9="All",F583=Inputs!$C$9),VALUE(LEFT(C583,4))&gt;=Inputs!$C$10,VALUE(LEFT(C583,4))&lt;=Inputs!$C$11),1,0)</f>
        <v>1</v>
      </c>
      <c r="N583" s="16" t="n">
        <f aca="false">IF(M583=1,L583,"")</f>
        <v>-0.987444909632278</v>
      </c>
      <c r="O583" s="15" t="n">
        <v>0.0357157128658248</v>
      </c>
      <c r="P583" s="15" t="n">
        <v>-0.0304847647914105</v>
      </c>
      <c r="Q583" s="18" t="n">
        <f aca="false">IF(AND(M583=1,F583="Cash"),L583,"")</f>
        <v>-0.987444909632278</v>
      </c>
      <c r="R583" s="18" t="str">
        <f aca="false">IF(AND(M583=1,F583="Mixed"),L583,"")</f>
        <v/>
      </c>
      <c r="S583" s="18" t="str">
        <f aca="false">IF(AND(M583=1,F583="Stock-heavy"),L583,"")</f>
        <v/>
      </c>
    </row>
    <row r="584" customFormat="false" ht="15" hidden="false" customHeight="false" outlineLevel="0" collapsed="false">
      <c r="B584" s="12" t="s">
        <v>679</v>
      </c>
      <c r="C584" s="12" t="s">
        <v>675</v>
      </c>
      <c r="D584" s="14" t="n">
        <v>2201</v>
      </c>
      <c r="E584" s="15" t="n">
        <v>1.1209</v>
      </c>
      <c r="F584" s="12" t="s">
        <v>83</v>
      </c>
      <c r="G584" s="15" t="n">
        <v>0.238982280781463</v>
      </c>
      <c r="H584" s="12" t="n">
        <v>3</v>
      </c>
      <c r="I584" s="12" t="n">
        <v>0</v>
      </c>
      <c r="J584" s="12" t="n">
        <v>0</v>
      </c>
      <c r="K584" s="15" t="n">
        <v>-0.295952743035593</v>
      </c>
      <c r="L584" s="16" t="n">
        <f aca="true">IF(OR(Returns!$C584=0,COUNT(OFFSET(Returns!BM584,0,0,1,Inputs!$C$6))&lt;Inputs!$C$6),"n/a",EXP(SUMPRODUCT(LN(1+OFFSET(Returns!D584,0,0,1,Inputs!$C$6))))-IF(Inputs!$C$7=1,EXP(SUMPRODUCT(LN(1+OFFSET(Returns!BM584,0,0,1,Inputs!$C$6)))),EXP(SUMPRODUCT(LN(1+OFFSET(Returns!DV584,0,0,1,Inputs!$C$6))))))</f>
        <v>0.0814415498224022</v>
      </c>
      <c r="M584" s="17" t="n">
        <f aca="false">IF(AND(ISNUMBER(L584),E584&gt;=Inputs!$C$8,OR(Inputs!$C$9="All",F584=Inputs!$C$9),VALUE(LEFT(C584,4))&gt;=Inputs!$C$10,VALUE(LEFT(C584,4))&lt;=Inputs!$C$11),1,0)</f>
        <v>1</v>
      </c>
      <c r="N584" s="16" t="n">
        <f aca="false">IF(M584=1,L584,"")</f>
        <v>0.0814415498224022</v>
      </c>
      <c r="O584" s="15" t="n">
        <v>0.336541343854814</v>
      </c>
      <c r="P584" s="15" t="n">
        <v>0.383478722746109</v>
      </c>
      <c r="Q584" s="18" t="str">
        <f aca="false">IF(AND(M584=1,F584="Cash"),L584,"")</f>
        <v/>
      </c>
      <c r="R584" s="18" t="n">
        <f aca="false">IF(AND(M584=1,F584="Mixed"),L584,"")</f>
        <v>0.0814415498224022</v>
      </c>
      <c r="S584" s="18" t="str">
        <f aca="false">IF(AND(M584=1,F584="Stock-heavy"),L584,"")</f>
        <v/>
      </c>
    </row>
    <row r="585" customFormat="false" ht="15" hidden="false" customHeight="false" outlineLevel="0" collapsed="false">
      <c r="B585" s="12" t="s">
        <v>680</v>
      </c>
      <c r="C585" s="12" t="s">
        <v>675</v>
      </c>
      <c r="D585" s="14" t="n">
        <v>3939.8</v>
      </c>
      <c r="E585" s="15" t="n">
        <v>0.1401</v>
      </c>
      <c r="F585" s="12" t="s">
        <v>70</v>
      </c>
      <c r="G585" s="15" t="n">
        <v>0</v>
      </c>
      <c r="H585" s="12" t="n">
        <v>2</v>
      </c>
      <c r="I585" s="12" t="n">
        <v>1</v>
      </c>
      <c r="J585" s="12" t="n">
        <v>0</v>
      </c>
      <c r="K585" s="15" t="n">
        <v>-0.0653410105191219</v>
      </c>
      <c r="L585" s="16" t="n">
        <f aca="true">IF(OR(Returns!$C585=0,COUNT(OFFSET(Returns!BM585,0,0,1,Inputs!$C$6))&lt;Inputs!$C$6),"n/a",EXP(SUMPRODUCT(LN(1+OFFSET(Returns!D585,0,0,1,Inputs!$C$6))))-IF(Inputs!$C$7=1,EXP(SUMPRODUCT(LN(1+OFFSET(Returns!BM585,0,0,1,Inputs!$C$6)))),EXP(SUMPRODUCT(LN(1+OFFSET(Returns!DV585,0,0,1,Inputs!$C$6))))))</f>
        <v>-0.706243406777953</v>
      </c>
      <c r="M585" s="17" t="n">
        <f aca="false">IF(AND(ISNUMBER(L585),E585&gt;=Inputs!$C$8,OR(Inputs!$C$9="All",F585=Inputs!$C$9),VALUE(LEFT(C585,4))&gt;=Inputs!$C$10,VALUE(LEFT(C585,4))&lt;=Inputs!$C$11),1,0)</f>
        <v>1</v>
      </c>
      <c r="N585" s="16" t="n">
        <f aca="false">IF(M585=1,L585,"")</f>
        <v>-0.706243406777953</v>
      </c>
      <c r="O585" s="15" t="n">
        <v>0.0548910545461576</v>
      </c>
      <c r="P585" s="15" t="n">
        <v>0.119092956891534</v>
      </c>
      <c r="Q585" s="18" t="n">
        <f aca="false">IF(AND(M585=1,F585="Cash"),L585,"")</f>
        <v>-0.706243406777953</v>
      </c>
      <c r="R585" s="18" t="str">
        <f aca="false">IF(AND(M585=1,F585="Mixed"),L585,"")</f>
        <v/>
      </c>
      <c r="S585" s="18" t="str">
        <f aca="false">IF(AND(M585=1,F585="Stock-heavy"),L585,"")</f>
        <v/>
      </c>
    </row>
    <row r="586" customFormat="false" ht="15" hidden="false" customHeight="false" outlineLevel="0" collapsed="false">
      <c r="B586" s="12" t="s">
        <v>305</v>
      </c>
      <c r="C586" s="12" t="s">
        <v>681</v>
      </c>
      <c r="D586" s="14" t="n">
        <v>225.3</v>
      </c>
      <c r="E586" s="15" t="n">
        <v>0.111</v>
      </c>
      <c r="F586" s="12" t="s">
        <v>70</v>
      </c>
      <c r="G586" s="15" t="n">
        <v>0</v>
      </c>
      <c r="H586" s="12" t="n">
        <v>1</v>
      </c>
      <c r="I586" s="12" t="n">
        <v>0</v>
      </c>
      <c r="J586" s="12" t="n">
        <v>0</v>
      </c>
      <c r="K586" s="15" t="n">
        <v>0.183198503624002</v>
      </c>
      <c r="L586" s="16" t="n">
        <f aca="true">IF(OR(Returns!$C586=0,COUNT(OFFSET(Returns!BM586,0,0,1,Inputs!$C$6))&lt;Inputs!$C$6),"n/a",EXP(SUMPRODUCT(LN(1+OFFSET(Returns!D586,0,0,1,Inputs!$C$6))))-IF(Inputs!$C$7=1,EXP(SUMPRODUCT(LN(1+OFFSET(Returns!BM586,0,0,1,Inputs!$C$6)))),EXP(SUMPRODUCT(LN(1+OFFSET(Returns!DV586,0,0,1,Inputs!$C$6))))))</f>
        <v>0.0136339618717496</v>
      </c>
      <c r="M586" s="17" t="n">
        <f aca="false">IF(AND(ISNUMBER(L586),E586&gt;=Inputs!$C$8,OR(Inputs!$C$9="All",F586=Inputs!$C$9),VALUE(LEFT(C586,4))&gt;=Inputs!$C$10,VALUE(LEFT(C586,4))&lt;=Inputs!$C$11),1,0)</f>
        <v>1</v>
      </c>
      <c r="N586" s="16" t="n">
        <f aca="false">IF(M586=1,L586,"")</f>
        <v>0.0136339618717496</v>
      </c>
      <c r="O586" s="15" t="n">
        <v>0.0821234639132013</v>
      </c>
      <c r="P586" s="15" t="n">
        <v>0.119452704049371</v>
      </c>
      <c r="Q586" s="18" t="n">
        <f aca="false">IF(AND(M586=1,F586="Cash"),L586,"")</f>
        <v>0.0136339618717496</v>
      </c>
      <c r="R586" s="18" t="str">
        <f aca="false">IF(AND(M586=1,F586="Mixed"),L586,"")</f>
        <v/>
      </c>
      <c r="S586" s="18" t="str">
        <f aca="false">IF(AND(M586=1,F586="Stock-heavy"),L586,"")</f>
        <v/>
      </c>
    </row>
    <row r="587" customFormat="false" ht="15" hidden="false" customHeight="false" outlineLevel="0" collapsed="false">
      <c r="B587" s="12" t="s">
        <v>82</v>
      </c>
      <c r="C587" s="12" t="s">
        <v>681</v>
      </c>
      <c r="D587" s="14" t="n">
        <v>757.3</v>
      </c>
      <c r="E587" s="15" t="n">
        <v>0.1836</v>
      </c>
      <c r="F587" s="12" t="s">
        <v>70</v>
      </c>
      <c r="G587" s="15" t="n">
        <v>0</v>
      </c>
      <c r="H587" s="12" t="n">
        <v>2</v>
      </c>
      <c r="I587" s="12" t="n">
        <v>1</v>
      </c>
      <c r="J587" s="12" t="n">
        <v>0</v>
      </c>
      <c r="K587" s="15" t="n">
        <v>0.421946782907229</v>
      </c>
      <c r="L587" s="16" t="n">
        <f aca="true">IF(OR(Returns!$C587=0,COUNT(OFFSET(Returns!BM587,0,0,1,Inputs!$C$6))&lt;Inputs!$C$6),"n/a",EXP(SUMPRODUCT(LN(1+OFFSET(Returns!D587,0,0,1,Inputs!$C$6))))-IF(Inputs!$C$7=1,EXP(SUMPRODUCT(LN(1+OFFSET(Returns!BM587,0,0,1,Inputs!$C$6)))),EXP(SUMPRODUCT(LN(1+OFFSET(Returns!DV587,0,0,1,Inputs!$C$6))))))</f>
        <v>-0.707719465677599</v>
      </c>
      <c r="M587" s="17" t="n">
        <f aca="false">IF(AND(ISNUMBER(L587),E587&gt;=Inputs!$C$8,OR(Inputs!$C$9="All",F587=Inputs!$C$9),VALUE(LEFT(C587,4))&gt;=Inputs!$C$10,VALUE(LEFT(C587,4))&lt;=Inputs!$C$11),1,0)</f>
        <v>1</v>
      </c>
      <c r="N587" s="16" t="n">
        <f aca="false">IF(M587=1,L587,"")</f>
        <v>-0.707719465677599</v>
      </c>
      <c r="O587" s="15" t="n">
        <v>0.0458136982959336</v>
      </c>
      <c r="P587" s="15" t="n">
        <v>0.0754222783262922</v>
      </c>
      <c r="Q587" s="18" t="n">
        <f aca="false">IF(AND(M587=1,F587="Cash"),L587,"")</f>
        <v>-0.707719465677599</v>
      </c>
      <c r="R587" s="18" t="str">
        <f aca="false">IF(AND(M587=1,F587="Mixed"),L587,"")</f>
        <v/>
      </c>
      <c r="S587" s="18" t="str">
        <f aca="false">IF(AND(M587=1,F587="Stock-heavy"),L587,"")</f>
        <v/>
      </c>
    </row>
    <row r="588" customFormat="false" ht="15" hidden="false" customHeight="false" outlineLevel="0" collapsed="false">
      <c r="B588" s="12" t="s">
        <v>682</v>
      </c>
      <c r="C588" s="12" t="s">
        <v>681</v>
      </c>
      <c r="D588" s="14" t="n">
        <v>572.3</v>
      </c>
      <c r="E588" s="15" t="n">
        <v>0.1618</v>
      </c>
      <c r="F588" s="12" t="s">
        <v>83</v>
      </c>
      <c r="G588" s="15" t="n">
        <v>0.322057708369007</v>
      </c>
      <c r="H588" s="12" t="n">
        <v>1</v>
      </c>
      <c r="I588" s="12" t="n">
        <v>0</v>
      </c>
      <c r="J588" s="12" t="n">
        <v>0</v>
      </c>
      <c r="K588" s="15" t="n">
        <v>-0.319747542165332</v>
      </c>
      <c r="L588" s="16" t="n">
        <f aca="true">IF(OR(Returns!$C588=0,COUNT(OFFSET(Returns!BM588,0,0,1,Inputs!$C$6))&lt;Inputs!$C$6),"n/a",EXP(SUMPRODUCT(LN(1+OFFSET(Returns!D588,0,0,1,Inputs!$C$6))))-IF(Inputs!$C$7=1,EXP(SUMPRODUCT(LN(1+OFFSET(Returns!BM588,0,0,1,Inputs!$C$6)))),EXP(SUMPRODUCT(LN(1+OFFSET(Returns!DV588,0,0,1,Inputs!$C$6))))))</f>
        <v>-0.978677783000722</v>
      </c>
      <c r="M588" s="17" t="n">
        <f aca="false">IF(AND(ISNUMBER(L588),E588&gt;=Inputs!$C$8,OR(Inputs!$C$9="All",F588=Inputs!$C$9),VALUE(LEFT(C588,4))&gt;=Inputs!$C$10,VALUE(LEFT(C588,4))&lt;=Inputs!$C$11),1,0)</f>
        <v>1</v>
      </c>
      <c r="N588" s="16" t="n">
        <f aca="false">IF(M588=1,L588,"")</f>
        <v>-0.978677783000722</v>
      </c>
      <c r="O588" s="15" t="n">
        <v>-0.0895808628027419</v>
      </c>
      <c r="P588" s="15" t="n">
        <v>-0.0999570569696791</v>
      </c>
      <c r="Q588" s="18" t="str">
        <f aca="false">IF(AND(M588=1,F588="Cash"),L588,"")</f>
        <v/>
      </c>
      <c r="R588" s="18" t="n">
        <f aca="false">IF(AND(M588=1,F588="Mixed"),L588,"")</f>
        <v>-0.978677783000722</v>
      </c>
      <c r="S588" s="18" t="str">
        <f aca="false">IF(AND(M588=1,F588="Stock-heavy"),L588,"")</f>
        <v/>
      </c>
    </row>
    <row r="589" customFormat="false" ht="15" hidden="false" customHeight="false" outlineLevel="0" collapsed="false">
      <c r="B589" s="12" t="s">
        <v>405</v>
      </c>
      <c r="C589" s="12" t="s">
        <v>683</v>
      </c>
      <c r="D589" s="14" t="n">
        <v>247.9</v>
      </c>
      <c r="E589" s="15" t="n">
        <v>0.1098</v>
      </c>
      <c r="F589" s="12" t="s">
        <v>70</v>
      </c>
      <c r="G589" s="15" t="n">
        <v>0</v>
      </c>
      <c r="H589" s="12" t="n">
        <v>2</v>
      </c>
      <c r="I589" s="12" t="n">
        <v>1</v>
      </c>
      <c r="J589" s="12" t="n">
        <v>0</v>
      </c>
      <c r="K589" s="15" t="n">
        <v>-0.105949691673989</v>
      </c>
      <c r="L589" s="16" t="n">
        <f aca="true">IF(OR(Returns!$C589=0,COUNT(OFFSET(Returns!BM589,0,0,1,Inputs!$C$6))&lt;Inputs!$C$6),"n/a",EXP(SUMPRODUCT(LN(1+OFFSET(Returns!D589,0,0,1,Inputs!$C$6))))-IF(Inputs!$C$7=1,EXP(SUMPRODUCT(LN(1+OFFSET(Returns!BM589,0,0,1,Inputs!$C$6)))),EXP(SUMPRODUCT(LN(1+OFFSET(Returns!DV589,0,0,1,Inputs!$C$6))))))</f>
        <v>0.689829029974634</v>
      </c>
      <c r="M589" s="17" t="n">
        <f aca="false">IF(AND(ISNUMBER(L589),E589&gt;=Inputs!$C$8,OR(Inputs!$C$9="All",F589=Inputs!$C$9),VALUE(LEFT(C589,4))&gt;=Inputs!$C$10,VALUE(LEFT(C589,4))&lt;=Inputs!$C$11),1,0)</f>
        <v>1</v>
      </c>
      <c r="N589" s="16" t="n">
        <f aca="false">IF(M589=1,L589,"")</f>
        <v>0.689829029974634</v>
      </c>
      <c r="O589" s="15" t="n">
        <v>0.130296538151655</v>
      </c>
      <c r="P589" s="15" t="n">
        <v>0.171157742090171</v>
      </c>
      <c r="Q589" s="18" t="n">
        <f aca="false">IF(AND(M589=1,F589="Cash"),L589,"")</f>
        <v>0.689829029974634</v>
      </c>
      <c r="R589" s="18" t="str">
        <f aca="false">IF(AND(M589=1,F589="Mixed"),L589,"")</f>
        <v/>
      </c>
      <c r="S589" s="18" t="str">
        <f aca="false">IF(AND(M589=1,F589="Stock-heavy"),L589,"")</f>
        <v/>
      </c>
    </row>
    <row r="590" customFormat="false" ht="15" hidden="false" customHeight="false" outlineLevel="0" collapsed="false">
      <c r="B590" s="12" t="s">
        <v>684</v>
      </c>
      <c r="C590" s="12" t="s">
        <v>685</v>
      </c>
      <c r="D590" s="14" t="n">
        <v>623.5</v>
      </c>
      <c r="E590" s="15" t="n">
        <v>0.283</v>
      </c>
      <c r="F590" s="12" t="s">
        <v>70</v>
      </c>
      <c r="G590" s="15" t="n">
        <v>0</v>
      </c>
      <c r="H590" s="12" t="n">
        <v>1</v>
      </c>
      <c r="I590" s="12" t="n">
        <v>0</v>
      </c>
      <c r="J590" s="12" t="n">
        <v>0</v>
      </c>
      <c r="K590" s="15" t="n">
        <v>0.192848426174793</v>
      </c>
      <c r="L590" s="16" t="n">
        <f aca="true">IF(OR(Returns!$C590=0,COUNT(OFFSET(Returns!BM590,0,0,1,Inputs!$C$6))&lt;Inputs!$C$6),"n/a",EXP(SUMPRODUCT(LN(1+OFFSET(Returns!D590,0,0,1,Inputs!$C$6))))-IF(Inputs!$C$7=1,EXP(SUMPRODUCT(LN(1+OFFSET(Returns!BM590,0,0,1,Inputs!$C$6)))),EXP(SUMPRODUCT(LN(1+OFFSET(Returns!DV590,0,0,1,Inputs!$C$6))))))</f>
        <v>-0.951506624307111</v>
      </c>
      <c r="M590" s="17" t="n">
        <f aca="false">IF(AND(ISNUMBER(L590),E590&gt;=Inputs!$C$8,OR(Inputs!$C$9="All",F590=Inputs!$C$9),VALUE(LEFT(C590,4))&gt;=Inputs!$C$10,VALUE(LEFT(C590,4))&lt;=Inputs!$C$11),1,0)</f>
        <v>1</v>
      </c>
      <c r="N590" s="16" t="n">
        <f aca="false">IF(M590=1,L590,"")</f>
        <v>-0.951506624307111</v>
      </c>
      <c r="O590" s="15" t="s">
        <v>73</v>
      </c>
      <c r="P590" s="15" t="s">
        <v>73</v>
      </c>
      <c r="Q590" s="18" t="n">
        <f aca="false">IF(AND(M590=1,F590="Cash"),L590,"")</f>
        <v>-0.951506624307111</v>
      </c>
      <c r="R590" s="18" t="str">
        <f aca="false">IF(AND(M590=1,F590="Mixed"),L590,"")</f>
        <v/>
      </c>
      <c r="S590" s="18" t="str">
        <f aca="false">IF(AND(M590=1,F590="Stock-heavy"),L590,"")</f>
        <v/>
      </c>
    </row>
    <row r="591" customFormat="false" ht="15" hidden="false" customHeight="false" outlineLevel="0" collapsed="false">
      <c r="B591" s="12" t="s">
        <v>686</v>
      </c>
      <c r="C591" s="12" t="s">
        <v>685</v>
      </c>
      <c r="D591" s="14" t="n">
        <v>32630</v>
      </c>
      <c r="E591" s="15" t="n">
        <v>0.2671</v>
      </c>
      <c r="F591" s="12" t="s">
        <v>70</v>
      </c>
      <c r="G591" s="15" t="n">
        <v>0</v>
      </c>
      <c r="H591" s="12" t="n">
        <v>1</v>
      </c>
      <c r="I591" s="12" t="n">
        <v>1</v>
      </c>
      <c r="J591" s="12" t="n">
        <v>0</v>
      </c>
      <c r="K591" s="15" t="n">
        <v>-0.0928518819213344</v>
      </c>
      <c r="L591" s="16" t="n">
        <f aca="true">IF(OR(Returns!$C591=0,COUNT(OFFSET(Returns!BM591,0,0,1,Inputs!$C$6))&lt;Inputs!$C$6),"n/a",EXP(SUMPRODUCT(LN(1+OFFSET(Returns!D591,0,0,1,Inputs!$C$6))))-IF(Inputs!$C$7=1,EXP(SUMPRODUCT(LN(1+OFFSET(Returns!BM591,0,0,1,Inputs!$C$6)))),EXP(SUMPRODUCT(LN(1+OFFSET(Returns!DV591,0,0,1,Inputs!$C$6))))))</f>
        <v>-0.63602173590253</v>
      </c>
      <c r="M591" s="17" t="n">
        <f aca="false">IF(AND(ISNUMBER(L591),E591&gt;=Inputs!$C$8,OR(Inputs!$C$9="All",F591=Inputs!$C$9),VALUE(LEFT(C591,4))&gt;=Inputs!$C$10,VALUE(LEFT(C591,4))&lt;=Inputs!$C$11),1,0)</f>
        <v>1</v>
      </c>
      <c r="N591" s="16" t="n">
        <f aca="false">IF(M591=1,L591,"")</f>
        <v>-0.63602173590253</v>
      </c>
      <c r="O591" s="15" t="s">
        <v>73</v>
      </c>
      <c r="P591" s="15" t="s">
        <v>73</v>
      </c>
      <c r="Q591" s="18" t="n">
        <f aca="false">IF(AND(M591=1,F591="Cash"),L591,"")</f>
        <v>-0.63602173590253</v>
      </c>
      <c r="R591" s="18" t="str">
        <f aca="false">IF(AND(M591=1,F591="Mixed"),L591,"")</f>
        <v/>
      </c>
      <c r="S591" s="18" t="str">
        <f aca="false">IF(AND(M591=1,F591="Stock-heavy"),L591,"")</f>
        <v/>
      </c>
    </row>
    <row r="592" customFormat="false" ht="15" hidden="false" customHeight="false" outlineLevel="0" collapsed="false">
      <c r="B592" s="12" t="s">
        <v>687</v>
      </c>
      <c r="C592" s="12" t="s">
        <v>685</v>
      </c>
      <c r="D592" s="14" t="n">
        <v>46874</v>
      </c>
      <c r="E592" s="15" t="n">
        <v>1.3085</v>
      </c>
      <c r="F592" s="12" t="s">
        <v>85</v>
      </c>
      <c r="G592" s="15" t="n">
        <v>0.678222468746</v>
      </c>
      <c r="H592" s="12" t="n">
        <v>1</v>
      </c>
      <c r="I592" s="12" t="n">
        <v>1</v>
      </c>
      <c r="J592" s="12" t="n">
        <v>1</v>
      </c>
      <c r="K592" s="15" t="n">
        <v>0.102725614684131</v>
      </c>
      <c r="L592" s="16" t="n">
        <f aca="true">IF(OR(Returns!$C592=0,COUNT(OFFSET(Returns!BM592,0,0,1,Inputs!$C$6))&lt;Inputs!$C$6),"n/a",EXP(SUMPRODUCT(LN(1+OFFSET(Returns!D592,0,0,1,Inputs!$C$6))))-IF(Inputs!$C$7=1,EXP(SUMPRODUCT(LN(1+OFFSET(Returns!BM592,0,0,1,Inputs!$C$6)))),EXP(SUMPRODUCT(LN(1+OFFSET(Returns!DV592,0,0,1,Inputs!$C$6))))))</f>
        <v>-0.65978352286674</v>
      </c>
      <c r="M592" s="17" t="n">
        <f aca="false">IF(AND(ISNUMBER(L592),E592&gt;=Inputs!$C$8,OR(Inputs!$C$9="All",F592=Inputs!$C$9),VALUE(LEFT(C592,4))&gt;=Inputs!$C$10,VALUE(LEFT(C592,4))&lt;=Inputs!$C$11),1,0)</f>
        <v>1</v>
      </c>
      <c r="N592" s="16" t="n">
        <f aca="false">IF(M592=1,L592,"")</f>
        <v>-0.65978352286674</v>
      </c>
      <c r="O592" s="15" t="n">
        <v>0.145290722466595</v>
      </c>
      <c r="P592" s="15" t="n">
        <v>0.0519808992227568</v>
      </c>
      <c r="Q592" s="18" t="str">
        <f aca="false">IF(AND(M592=1,F592="Cash"),L592,"")</f>
        <v/>
      </c>
      <c r="R592" s="18" t="str">
        <f aca="false">IF(AND(M592=1,F592="Mixed"),L592,"")</f>
        <v/>
      </c>
      <c r="S592" s="18" t="n">
        <f aca="false">IF(AND(M592=1,F592="Stock-heavy"),L592,"")</f>
        <v>-0.65978352286674</v>
      </c>
    </row>
    <row r="593" customFormat="false" ht="15" hidden="false" customHeight="false" outlineLevel="0" collapsed="false">
      <c r="B593" s="12" t="s">
        <v>688</v>
      </c>
      <c r="C593" s="12" t="s">
        <v>685</v>
      </c>
      <c r="D593" s="14" t="n">
        <v>361.9</v>
      </c>
      <c r="E593" s="15" t="n">
        <v>0.3665</v>
      </c>
      <c r="F593" s="12" t="s">
        <v>70</v>
      </c>
      <c r="G593" s="15" t="n">
        <v>0</v>
      </c>
      <c r="H593" s="12" t="n">
        <v>5</v>
      </c>
      <c r="I593" s="12" t="n">
        <v>0</v>
      </c>
      <c r="J593" s="12" t="n">
        <v>0</v>
      </c>
      <c r="K593" s="15" t="n">
        <v>-0.318347189597151</v>
      </c>
      <c r="L593" s="16" t="n">
        <f aca="true">IF(OR(Returns!$C593=0,COUNT(OFFSET(Returns!BM593,0,0,1,Inputs!$C$6))&lt;Inputs!$C$6),"n/a",EXP(SUMPRODUCT(LN(1+OFFSET(Returns!D593,0,0,1,Inputs!$C$6))))-IF(Inputs!$C$7=1,EXP(SUMPRODUCT(LN(1+OFFSET(Returns!BM593,0,0,1,Inputs!$C$6)))),EXP(SUMPRODUCT(LN(1+OFFSET(Returns!DV593,0,0,1,Inputs!$C$6))))))</f>
        <v>-0.515570161750186</v>
      </c>
      <c r="M593" s="17" t="n">
        <f aca="false">IF(AND(ISNUMBER(L593),E593&gt;=Inputs!$C$8,OR(Inputs!$C$9="All",F593=Inputs!$C$9),VALUE(LEFT(C593,4))&gt;=Inputs!$C$10,VALUE(LEFT(C593,4))&lt;=Inputs!$C$11),1,0)</f>
        <v>1</v>
      </c>
      <c r="N593" s="16" t="n">
        <f aca="false">IF(M593=1,L593,"")</f>
        <v>-0.515570161750186</v>
      </c>
      <c r="O593" s="15" t="n">
        <v>0.0190988530004438</v>
      </c>
      <c r="P593" s="15" t="n">
        <v>0.0180035182029114</v>
      </c>
      <c r="Q593" s="18" t="n">
        <f aca="false">IF(AND(M593=1,F593="Cash"),L593,"")</f>
        <v>-0.515570161750186</v>
      </c>
      <c r="R593" s="18" t="str">
        <f aca="false">IF(AND(M593=1,F593="Mixed"),L593,"")</f>
        <v/>
      </c>
      <c r="S593" s="18" t="str">
        <f aca="false">IF(AND(M593=1,F593="Stock-heavy"),L593,"")</f>
        <v/>
      </c>
    </row>
    <row r="594" customFormat="false" ht="15" hidden="false" customHeight="false" outlineLevel="0" collapsed="false">
      <c r="B594" s="12" t="s">
        <v>689</v>
      </c>
      <c r="C594" s="12" t="s">
        <v>685</v>
      </c>
      <c r="D594" s="14" t="n">
        <v>45727</v>
      </c>
      <c r="E594" s="15" t="n">
        <v>0.6076</v>
      </c>
      <c r="F594" s="12" t="s">
        <v>85</v>
      </c>
      <c r="G594" s="15" t="n">
        <v>0.854965337765434</v>
      </c>
      <c r="H594" s="12" t="n">
        <v>1</v>
      </c>
      <c r="I594" s="12" t="n">
        <v>1</v>
      </c>
      <c r="J594" s="12" t="n">
        <v>1</v>
      </c>
      <c r="K594" s="15" t="n">
        <v>0.0433103241890191</v>
      </c>
      <c r="L594" s="16" t="n">
        <f aca="true">IF(OR(Returns!$C594=0,COUNT(OFFSET(Returns!BM594,0,0,1,Inputs!$C$6))&lt;Inputs!$C$6),"n/a",EXP(SUMPRODUCT(LN(1+OFFSET(Returns!D594,0,0,1,Inputs!$C$6))))-IF(Inputs!$C$7=1,EXP(SUMPRODUCT(LN(1+OFFSET(Returns!BM594,0,0,1,Inputs!$C$6)))),EXP(SUMPRODUCT(LN(1+OFFSET(Returns!DV594,0,0,1,Inputs!$C$6))))))</f>
        <v>-0.866142433808664</v>
      </c>
      <c r="M594" s="17" t="n">
        <f aca="false">IF(AND(ISNUMBER(L594),E594&gt;=Inputs!$C$8,OR(Inputs!$C$9="All",F594=Inputs!$C$9),VALUE(LEFT(C594,4))&gt;=Inputs!$C$10,VALUE(LEFT(C594,4))&lt;=Inputs!$C$11),1,0)</f>
        <v>1</v>
      </c>
      <c r="N594" s="16" t="n">
        <f aca="false">IF(M594=1,L594,"")</f>
        <v>-0.866142433808664</v>
      </c>
      <c r="O594" s="15" t="n">
        <v>0.0429845273173484</v>
      </c>
      <c r="P594" s="15" t="n">
        <v>0.0298989043317859</v>
      </c>
      <c r="Q594" s="18" t="str">
        <f aca="false">IF(AND(M594=1,F594="Cash"),L594,"")</f>
        <v/>
      </c>
      <c r="R594" s="18" t="str">
        <f aca="false">IF(AND(M594=1,F594="Mixed"),L594,"")</f>
        <v/>
      </c>
      <c r="S594" s="18" t="n">
        <f aca="false">IF(AND(M594=1,F594="Stock-heavy"),L594,"")</f>
        <v>-0.866142433808664</v>
      </c>
    </row>
    <row r="595" customFormat="false" ht="15" hidden="false" customHeight="false" outlineLevel="0" collapsed="false">
      <c r="B595" s="12" t="s">
        <v>690</v>
      </c>
      <c r="C595" s="12" t="s">
        <v>685</v>
      </c>
      <c r="D595" s="14" t="n">
        <v>109.4</v>
      </c>
      <c r="E595" s="15" t="n">
        <v>0.2025</v>
      </c>
      <c r="F595" s="12" t="s">
        <v>70</v>
      </c>
      <c r="G595" s="15" t="n">
        <v>0</v>
      </c>
      <c r="H595" s="12" t="n">
        <v>1</v>
      </c>
      <c r="I595" s="12" t="n">
        <v>0</v>
      </c>
      <c r="J595" s="12" t="n">
        <v>0</v>
      </c>
      <c r="K595" s="15" t="n">
        <v>-0.499721330812158</v>
      </c>
      <c r="L595" s="16" t="n">
        <f aca="true">IF(OR(Returns!$C595=0,COUNT(OFFSET(Returns!BM595,0,0,1,Inputs!$C$6))&lt;Inputs!$C$6),"n/a",EXP(SUMPRODUCT(LN(1+OFFSET(Returns!D595,0,0,1,Inputs!$C$6))))-IF(Inputs!$C$7=1,EXP(SUMPRODUCT(LN(1+OFFSET(Returns!BM595,0,0,1,Inputs!$C$6)))),EXP(SUMPRODUCT(LN(1+OFFSET(Returns!DV595,0,0,1,Inputs!$C$6))))))</f>
        <v>-0.469934819823791</v>
      </c>
      <c r="M595" s="17" t="n">
        <f aca="false">IF(AND(ISNUMBER(L595),E595&gt;=Inputs!$C$8,OR(Inputs!$C$9="All",F595=Inputs!$C$9),VALUE(LEFT(C595,4))&gt;=Inputs!$C$10,VALUE(LEFT(C595,4))&lt;=Inputs!$C$11),1,0)</f>
        <v>1</v>
      </c>
      <c r="N595" s="16" t="n">
        <f aca="false">IF(M595=1,L595,"")</f>
        <v>-0.469934819823791</v>
      </c>
      <c r="O595" s="15" t="n">
        <v>0.137128092451094</v>
      </c>
      <c r="P595" s="15" t="n">
        <v>-0.0319186768948319</v>
      </c>
      <c r="Q595" s="18" t="n">
        <f aca="false">IF(AND(M595=1,F595="Cash"),L595,"")</f>
        <v>-0.469934819823791</v>
      </c>
      <c r="R595" s="18" t="str">
        <f aca="false">IF(AND(M595=1,F595="Mixed"),L595,"")</f>
        <v/>
      </c>
      <c r="S595" s="18" t="str">
        <f aca="false">IF(AND(M595=1,F595="Stock-heavy"),L595,"")</f>
        <v/>
      </c>
    </row>
    <row r="596" customFormat="false" ht="15" hidden="false" customHeight="false" outlineLevel="0" collapsed="false">
      <c r="B596" s="12" t="s">
        <v>380</v>
      </c>
      <c r="C596" s="12" t="s">
        <v>685</v>
      </c>
      <c r="D596" s="14" t="n">
        <v>6079</v>
      </c>
      <c r="E596" s="15" t="n">
        <v>0.875</v>
      </c>
      <c r="F596" s="12" t="s">
        <v>70</v>
      </c>
      <c r="G596" s="15" t="n">
        <v>0</v>
      </c>
      <c r="H596" s="12" t="n">
        <v>1</v>
      </c>
      <c r="I596" s="12" t="n">
        <v>1</v>
      </c>
      <c r="J596" s="12" t="n">
        <v>0</v>
      </c>
      <c r="K596" s="15" t="n">
        <v>-0.00560476626279183</v>
      </c>
      <c r="L596" s="16" t="n">
        <f aca="true">IF(OR(Returns!$C596=0,COUNT(OFFSET(Returns!BM596,0,0,1,Inputs!$C$6))&lt;Inputs!$C$6),"n/a",EXP(SUMPRODUCT(LN(1+OFFSET(Returns!D596,0,0,1,Inputs!$C$6))))-IF(Inputs!$C$7=1,EXP(SUMPRODUCT(LN(1+OFFSET(Returns!BM596,0,0,1,Inputs!$C$6)))),EXP(SUMPRODUCT(LN(1+OFFSET(Returns!DV596,0,0,1,Inputs!$C$6))))))</f>
        <v>-0.0280689540178338</v>
      </c>
      <c r="M596" s="17" t="n">
        <f aca="false">IF(AND(ISNUMBER(L596),E596&gt;=Inputs!$C$8,OR(Inputs!$C$9="All",F596=Inputs!$C$9),VALUE(LEFT(C596,4))&gt;=Inputs!$C$10,VALUE(LEFT(C596,4))&lt;=Inputs!$C$11),1,0)</f>
        <v>1</v>
      </c>
      <c r="N596" s="16" t="n">
        <f aca="false">IF(M596=1,L596,"")</f>
        <v>-0.0280689540178338</v>
      </c>
      <c r="O596" s="15" t="n">
        <v>0.00257186633619169</v>
      </c>
      <c r="P596" s="15" t="n">
        <v>-0.000162914870139243</v>
      </c>
      <c r="Q596" s="18" t="n">
        <f aca="false">IF(AND(M596=1,F596="Cash"),L596,"")</f>
        <v>-0.0280689540178338</v>
      </c>
      <c r="R596" s="18" t="str">
        <f aca="false">IF(AND(M596=1,F596="Mixed"),L596,"")</f>
        <v/>
      </c>
      <c r="S596" s="18" t="str">
        <f aca="false">IF(AND(M596=1,F596="Stock-heavy"),L596,"")</f>
        <v/>
      </c>
    </row>
    <row r="597" customFormat="false" ht="15" hidden="false" customHeight="false" outlineLevel="0" collapsed="false">
      <c r="B597" s="12" t="s">
        <v>691</v>
      </c>
      <c r="C597" s="12" t="s">
        <v>685</v>
      </c>
      <c r="D597" s="14" t="n">
        <v>2194.7</v>
      </c>
      <c r="E597" s="15" t="n">
        <v>1.204</v>
      </c>
      <c r="F597" s="12" t="s">
        <v>85</v>
      </c>
      <c r="G597" s="15" t="n">
        <v>1</v>
      </c>
      <c r="H597" s="12" t="n">
        <v>3</v>
      </c>
      <c r="I597" s="12" t="n">
        <v>0</v>
      </c>
      <c r="J597" s="12" t="n">
        <v>0</v>
      </c>
      <c r="K597" s="15" t="s">
        <v>73</v>
      </c>
      <c r="L597" s="16" t="n">
        <f aca="true">IF(OR(Returns!$C597=0,COUNT(OFFSET(Returns!BM597,0,0,1,Inputs!$C$6))&lt;Inputs!$C$6),"n/a",EXP(SUMPRODUCT(LN(1+OFFSET(Returns!D597,0,0,1,Inputs!$C$6))))-IF(Inputs!$C$7=1,EXP(SUMPRODUCT(LN(1+OFFSET(Returns!BM597,0,0,1,Inputs!$C$6)))),EXP(SUMPRODUCT(LN(1+OFFSET(Returns!DV597,0,0,1,Inputs!$C$6))))))</f>
        <v>0.291559567625756</v>
      </c>
      <c r="M597" s="17" t="n">
        <f aca="false">IF(AND(ISNUMBER(L597),E597&gt;=Inputs!$C$8,OR(Inputs!$C$9="All",F597=Inputs!$C$9),VALUE(LEFT(C597,4))&gt;=Inputs!$C$10,VALUE(LEFT(C597,4))&lt;=Inputs!$C$11),1,0)</f>
        <v>1</v>
      </c>
      <c r="N597" s="16" t="n">
        <f aca="false">IF(M597=1,L597,"")</f>
        <v>0.291559567625756</v>
      </c>
      <c r="O597" s="15" t="s">
        <v>73</v>
      </c>
      <c r="P597" s="15" t="n">
        <v>0.0281151955445399</v>
      </c>
      <c r="Q597" s="18" t="str">
        <f aca="false">IF(AND(M597=1,F597="Cash"),L597,"")</f>
        <v/>
      </c>
      <c r="R597" s="18" t="str">
        <f aca="false">IF(AND(M597=1,F597="Mixed"),L597,"")</f>
        <v/>
      </c>
      <c r="S597" s="18" t="n">
        <f aca="false">IF(AND(M597=1,F597="Stock-heavy"),L597,"")</f>
        <v>0.291559567625756</v>
      </c>
    </row>
    <row r="598" customFormat="false" ht="15" hidden="false" customHeight="false" outlineLevel="0" collapsed="false">
      <c r="B598" s="12" t="s">
        <v>392</v>
      </c>
      <c r="C598" s="12" t="s">
        <v>692</v>
      </c>
      <c r="D598" s="14" t="n">
        <v>331</v>
      </c>
      <c r="E598" s="15" t="n">
        <v>0.1866</v>
      </c>
      <c r="F598" s="12" t="s">
        <v>70</v>
      </c>
      <c r="G598" s="15" t="s">
        <v>73</v>
      </c>
      <c r="H598" s="12" t="n">
        <v>2</v>
      </c>
      <c r="I598" s="12" t="n">
        <v>0</v>
      </c>
      <c r="J598" s="12" t="n">
        <v>0</v>
      </c>
      <c r="K598" s="15" t="n">
        <v>-0.028604086218715</v>
      </c>
      <c r="L598" s="16" t="n">
        <f aca="true">IF(OR(Returns!$C598=0,COUNT(OFFSET(Returns!BM598,0,0,1,Inputs!$C$6))&lt;Inputs!$C$6),"n/a",EXP(SUMPRODUCT(LN(1+OFFSET(Returns!D598,0,0,1,Inputs!$C$6))))-IF(Inputs!$C$7=1,EXP(SUMPRODUCT(LN(1+OFFSET(Returns!BM598,0,0,1,Inputs!$C$6)))),EXP(SUMPRODUCT(LN(1+OFFSET(Returns!DV598,0,0,1,Inputs!$C$6))))))</f>
        <v>-0.78147637787241</v>
      </c>
      <c r="M598" s="17" t="n">
        <f aca="false">IF(AND(ISNUMBER(L598),E598&gt;=Inputs!$C$8,OR(Inputs!$C$9="All",F598=Inputs!$C$9),VALUE(LEFT(C598,4))&gt;=Inputs!$C$10,VALUE(LEFT(C598,4))&lt;=Inputs!$C$11),1,0)</f>
        <v>1</v>
      </c>
      <c r="N598" s="16" t="n">
        <f aca="false">IF(M598=1,L598,"")</f>
        <v>-0.78147637787241</v>
      </c>
      <c r="O598" s="15" t="n">
        <v>-0.0610734320770133</v>
      </c>
      <c r="P598" s="15" t="n">
        <v>-0.0403683188515922</v>
      </c>
      <c r="Q598" s="18" t="n">
        <f aca="false">IF(AND(M598=1,F598="Cash"),L598,"")</f>
        <v>-0.78147637787241</v>
      </c>
      <c r="R598" s="18" t="str">
        <f aca="false">IF(AND(M598=1,F598="Mixed"),L598,"")</f>
        <v/>
      </c>
      <c r="S598" s="18" t="str">
        <f aca="false">IF(AND(M598=1,F598="Stock-heavy"),L598,"")</f>
        <v/>
      </c>
    </row>
    <row r="599" customFormat="false" ht="15" hidden="false" customHeight="false" outlineLevel="0" collapsed="false">
      <c r="B599" s="12" t="s">
        <v>693</v>
      </c>
      <c r="C599" s="12" t="s">
        <v>692</v>
      </c>
      <c r="D599" s="14" t="n">
        <v>893.4</v>
      </c>
      <c r="E599" s="15" t="n">
        <v>0.3575</v>
      </c>
      <c r="F599" s="12" t="s">
        <v>70</v>
      </c>
      <c r="G599" s="15" t="n">
        <v>0</v>
      </c>
      <c r="H599" s="12" t="n">
        <v>1</v>
      </c>
      <c r="I599" s="12" t="n">
        <v>0</v>
      </c>
      <c r="J599" s="12" t="n">
        <v>1</v>
      </c>
      <c r="K599" s="15" t="n">
        <v>-0.00459825417661519</v>
      </c>
      <c r="L599" s="16" t="n">
        <f aca="true">IF(OR(Returns!$C599=0,COUNT(OFFSET(Returns!BM599,0,0,1,Inputs!$C$6))&lt;Inputs!$C$6),"n/a",EXP(SUMPRODUCT(LN(1+OFFSET(Returns!D599,0,0,1,Inputs!$C$6))))-IF(Inputs!$C$7=1,EXP(SUMPRODUCT(LN(1+OFFSET(Returns!BM599,0,0,1,Inputs!$C$6)))),EXP(SUMPRODUCT(LN(1+OFFSET(Returns!DV599,0,0,1,Inputs!$C$6))))))</f>
        <v>-0.0502235519001282</v>
      </c>
      <c r="M599" s="17" t="n">
        <f aca="false">IF(AND(ISNUMBER(L599),E599&gt;=Inputs!$C$8,OR(Inputs!$C$9="All",F599=Inputs!$C$9),VALUE(LEFT(C599,4))&gt;=Inputs!$C$10,VALUE(LEFT(C599,4))&lt;=Inputs!$C$11),1,0)</f>
        <v>1</v>
      </c>
      <c r="N599" s="16" t="n">
        <f aca="false">IF(M599=1,L599,"")</f>
        <v>-0.0502235519001282</v>
      </c>
      <c r="O599" s="15" t="n">
        <v>0.0704352535048564</v>
      </c>
      <c r="P599" s="15" t="n">
        <v>-0.00177894074178582</v>
      </c>
      <c r="Q599" s="18" t="n">
        <f aca="false">IF(AND(M599=1,F599="Cash"),L599,"")</f>
        <v>-0.0502235519001282</v>
      </c>
      <c r="R599" s="18" t="str">
        <f aca="false">IF(AND(M599=1,F599="Mixed"),L599,"")</f>
        <v/>
      </c>
      <c r="S599" s="18" t="str">
        <f aca="false">IF(AND(M599=1,F599="Stock-heavy"),L599,"")</f>
        <v/>
      </c>
    </row>
    <row r="600" customFormat="false" ht="15" hidden="false" customHeight="false" outlineLevel="0" collapsed="false">
      <c r="B600" s="12" t="s">
        <v>174</v>
      </c>
      <c r="C600" s="12" t="s">
        <v>692</v>
      </c>
      <c r="D600" s="14" t="n">
        <v>1087.2</v>
      </c>
      <c r="E600" s="15" t="n">
        <v>2.9739</v>
      </c>
      <c r="F600" s="12" t="s">
        <v>83</v>
      </c>
      <c r="G600" s="15" t="n">
        <v>0.355996151631602</v>
      </c>
      <c r="H600" s="12" t="n">
        <v>5</v>
      </c>
      <c r="I600" s="12" t="n">
        <v>0</v>
      </c>
      <c r="J600" s="12" t="n">
        <v>1</v>
      </c>
      <c r="K600" s="15" t="n">
        <v>0.229384587260723</v>
      </c>
      <c r="L600" s="16" t="n">
        <f aca="true">IF(OR(Returns!$C600=0,COUNT(OFFSET(Returns!BM600,0,0,1,Inputs!$C$6))&lt;Inputs!$C$6),"n/a",EXP(SUMPRODUCT(LN(1+OFFSET(Returns!D600,0,0,1,Inputs!$C$6))))-IF(Inputs!$C$7=1,EXP(SUMPRODUCT(LN(1+OFFSET(Returns!BM600,0,0,1,Inputs!$C$6)))),EXP(SUMPRODUCT(LN(1+OFFSET(Returns!DV600,0,0,1,Inputs!$C$6))))))</f>
        <v>-0.0699743514234514</v>
      </c>
      <c r="M600" s="17" t="n">
        <f aca="false">IF(AND(ISNUMBER(L600),E600&gt;=Inputs!$C$8,OR(Inputs!$C$9="All",F600=Inputs!$C$9),VALUE(LEFT(C600,4))&gt;=Inputs!$C$10,VALUE(LEFT(C600,4))&lt;=Inputs!$C$11),1,0)</f>
        <v>1</v>
      </c>
      <c r="N600" s="16" t="n">
        <f aca="false">IF(M600=1,L600,"")</f>
        <v>-0.0699743514234514</v>
      </c>
      <c r="O600" s="15" t="n">
        <v>0.02306827914566</v>
      </c>
      <c r="P600" s="15" t="n">
        <v>0.0977254222366964</v>
      </c>
      <c r="Q600" s="18" t="str">
        <f aca="false">IF(AND(M600=1,F600="Cash"),L600,"")</f>
        <v/>
      </c>
      <c r="R600" s="18" t="n">
        <f aca="false">IF(AND(M600=1,F600="Mixed"),L600,"")</f>
        <v>-0.0699743514234514</v>
      </c>
      <c r="S600" s="18" t="str">
        <f aca="false">IF(AND(M600=1,F600="Stock-heavy"),L600,"")</f>
        <v/>
      </c>
    </row>
    <row r="601" customFormat="false" ht="15" hidden="false" customHeight="false" outlineLevel="0" collapsed="false">
      <c r="B601" s="12" t="s">
        <v>216</v>
      </c>
      <c r="C601" s="12" t="s">
        <v>692</v>
      </c>
      <c r="D601" s="14" t="n">
        <v>219.5</v>
      </c>
      <c r="E601" s="15" t="n">
        <v>0.2218</v>
      </c>
      <c r="F601" s="12" t="s">
        <v>70</v>
      </c>
      <c r="G601" s="15" t="n">
        <v>0</v>
      </c>
      <c r="H601" s="12" t="n">
        <v>1</v>
      </c>
      <c r="I601" s="12" t="n">
        <v>0</v>
      </c>
      <c r="J601" s="12" t="n">
        <v>0</v>
      </c>
      <c r="K601" s="15" t="n">
        <v>-0.0193968439804224</v>
      </c>
      <c r="L601" s="16" t="n">
        <f aca="true">IF(OR(Returns!$C601=0,COUNT(OFFSET(Returns!BM601,0,0,1,Inputs!$C$6))&lt;Inputs!$C$6),"n/a",EXP(SUMPRODUCT(LN(1+OFFSET(Returns!D601,0,0,1,Inputs!$C$6))))-IF(Inputs!$C$7=1,EXP(SUMPRODUCT(LN(1+OFFSET(Returns!BM601,0,0,1,Inputs!$C$6)))),EXP(SUMPRODUCT(LN(1+OFFSET(Returns!DV601,0,0,1,Inputs!$C$6))))))</f>
        <v>0.866471486084363</v>
      </c>
      <c r="M601" s="17" t="n">
        <f aca="false">IF(AND(ISNUMBER(L601),E601&gt;=Inputs!$C$8,OR(Inputs!$C$9="All",F601=Inputs!$C$9),VALUE(LEFT(C601,4))&gt;=Inputs!$C$10,VALUE(LEFT(C601,4))&lt;=Inputs!$C$11),1,0)</f>
        <v>1</v>
      </c>
      <c r="N601" s="16" t="n">
        <f aca="false">IF(M601=1,L601,"")</f>
        <v>0.866471486084363</v>
      </c>
      <c r="O601" s="15" t="n">
        <v>-0.0604252618528288</v>
      </c>
      <c r="P601" s="15" t="n">
        <v>0.012552447307209</v>
      </c>
      <c r="Q601" s="18" t="n">
        <f aca="false">IF(AND(M601=1,F601="Cash"),L601,"")</f>
        <v>0.866471486084363</v>
      </c>
      <c r="R601" s="18" t="str">
        <f aca="false">IF(AND(M601=1,F601="Mixed"),L601,"")</f>
        <v/>
      </c>
      <c r="S601" s="18" t="str">
        <f aca="false">IF(AND(M601=1,F601="Stock-heavy"),L601,"")</f>
        <v/>
      </c>
    </row>
    <row r="602" customFormat="false" ht="15" hidden="false" customHeight="false" outlineLevel="0" collapsed="false">
      <c r="B602" s="12" t="s">
        <v>694</v>
      </c>
      <c r="C602" s="12" t="s">
        <v>692</v>
      </c>
      <c r="D602" s="14" t="n">
        <v>15957</v>
      </c>
      <c r="E602" s="15" t="n">
        <v>0.1178</v>
      </c>
      <c r="F602" s="12" t="s">
        <v>85</v>
      </c>
      <c r="G602" s="15" t="n">
        <v>0.97687535250987</v>
      </c>
      <c r="H602" s="12" t="n">
        <v>1</v>
      </c>
      <c r="I602" s="12" t="n">
        <v>1</v>
      </c>
      <c r="J602" s="12" t="n">
        <v>1</v>
      </c>
      <c r="K602" s="15" t="n">
        <v>0.0145043924038599</v>
      </c>
      <c r="L602" s="16" t="n">
        <f aca="true">IF(OR(Returns!$C602=0,COUNT(OFFSET(Returns!BM602,0,0,1,Inputs!$C$6))&lt;Inputs!$C$6),"n/a",EXP(SUMPRODUCT(LN(1+OFFSET(Returns!D602,0,0,1,Inputs!$C$6))))-IF(Inputs!$C$7=1,EXP(SUMPRODUCT(LN(1+OFFSET(Returns!BM602,0,0,1,Inputs!$C$6)))),EXP(SUMPRODUCT(LN(1+OFFSET(Returns!DV602,0,0,1,Inputs!$C$6))))))</f>
        <v>-0.576556614406578</v>
      </c>
      <c r="M602" s="17" t="n">
        <f aca="false">IF(AND(ISNUMBER(L602),E602&gt;=Inputs!$C$8,OR(Inputs!$C$9="All",F602=Inputs!$C$9),VALUE(LEFT(C602,4))&gt;=Inputs!$C$10,VALUE(LEFT(C602,4))&lt;=Inputs!$C$11),1,0)</f>
        <v>1</v>
      </c>
      <c r="N602" s="16" t="n">
        <f aca="false">IF(M602=1,L602,"")</f>
        <v>-0.576556614406578</v>
      </c>
      <c r="O602" s="15" t="n">
        <v>0.00290237420375409</v>
      </c>
      <c r="P602" s="15" t="n">
        <v>0.0264828127127822</v>
      </c>
      <c r="Q602" s="18" t="str">
        <f aca="false">IF(AND(M602=1,F602="Cash"),L602,"")</f>
        <v/>
      </c>
      <c r="R602" s="18" t="str">
        <f aca="false">IF(AND(M602=1,F602="Mixed"),L602,"")</f>
        <v/>
      </c>
      <c r="S602" s="18" t="n">
        <f aca="false">IF(AND(M602=1,F602="Stock-heavy"),L602,"")</f>
        <v>-0.576556614406578</v>
      </c>
    </row>
    <row r="603" customFormat="false" ht="15" hidden="false" customHeight="false" outlineLevel="0" collapsed="false">
      <c r="B603" s="12" t="s">
        <v>695</v>
      </c>
      <c r="C603" s="12" t="s">
        <v>692</v>
      </c>
      <c r="D603" s="14" t="n">
        <v>1644.6</v>
      </c>
      <c r="E603" s="15" t="n">
        <v>0.2841</v>
      </c>
      <c r="F603" s="12" t="s">
        <v>70</v>
      </c>
      <c r="G603" s="15" t="n">
        <v>0</v>
      </c>
      <c r="H603" s="12" t="n">
        <v>1</v>
      </c>
      <c r="I603" s="12" t="n">
        <v>0</v>
      </c>
      <c r="J603" s="12" t="n">
        <v>1</v>
      </c>
      <c r="K603" s="15" t="n">
        <v>-0.0619256717159915</v>
      </c>
      <c r="L603" s="16" t="n">
        <f aca="true">IF(OR(Returns!$C603=0,COUNT(OFFSET(Returns!BM603,0,0,1,Inputs!$C$6))&lt;Inputs!$C$6),"n/a",EXP(SUMPRODUCT(LN(1+OFFSET(Returns!D603,0,0,1,Inputs!$C$6))))-IF(Inputs!$C$7=1,EXP(SUMPRODUCT(LN(1+OFFSET(Returns!BM603,0,0,1,Inputs!$C$6)))),EXP(SUMPRODUCT(LN(1+OFFSET(Returns!DV603,0,0,1,Inputs!$C$6))))))</f>
        <v>-0.187528208297422</v>
      </c>
      <c r="M603" s="17" t="n">
        <f aca="false">IF(AND(ISNUMBER(L603),E603&gt;=Inputs!$C$8,OR(Inputs!$C$9="All",F603=Inputs!$C$9),VALUE(LEFT(C603,4))&gt;=Inputs!$C$10,VALUE(LEFT(C603,4))&lt;=Inputs!$C$11),1,0)</f>
        <v>1</v>
      </c>
      <c r="N603" s="16" t="n">
        <f aca="false">IF(M603=1,L603,"")</f>
        <v>-0.187528208297422</v>
      </c>
      <c r="O603" s="15" t="n">
        <v>0.159295228910752</v>
      </c>
      <c r="P603" s="15" t="n">
        <v>0.0206796532461072</v>
      </c>
      <c r="Q603" s="18" t="n">
        <f aca="false">IF(AND(M603=1,F603="Cash"),L603,"")</f>
        <v>-0.187528208297422</v>
      </c>
      <c r="R603" s="18" t="str">
        <f aca="false">IF(AND(M603=1,F603="Mixed"),L603,"")</f>
        <v/>
      </c>
      <c r="S603" s="18" t="str">
        <f aca="false">IF(AND(M603=1,F603="Stock-heavy"),L603,"")</f>
        <v/>
      </c>
    </row>
    <row r="604" customFormat="false" ht="15" hidden="false" customHeight="false" outlineLevel="0" collapsed="false">
      <c r="B604" s="12" t="s">
        <v>696</v>
      </c>
      <c r="C604" s="12" t="s">
        <v>692</v>
      </c>
      <c r="D604" s="14" t="n">
        <v>1089.3</v>
      </c>
      <c r="E604" s="15" t="n">
        <v>0.5719</v>
      </c>
      <c r="F604" s="12" t="s">
        <v>70</v>
      </c>
      <c r="G604" s="15" t="n">
        <v>0</v>
      </c>
      <c r="H604" s="12" t="n">
        <v>1</v>
      </c>
      <c r="I604" s="12" t="n">
        <v>0</v>
      </c>
      <c r="J604" s="12" t="n">
        <v>1</v>
      </c>
      <c r="K604" s="15" t="n">
        <v>0.201131410255083</v>
      </c>
      <c r="L604" s="16" t="n">
        <f aca="true">IF(OR(Returns!$C604=0,COUNT(OFFSET(Returns!BM604,0,0,1,Inputs!$C$6))&lt;Inputs!$C$6),"n/a",EXP(SUMPRODUCT(LN(1+OFFSET(Returns!D604,0,0,1,Inputs!$C$6))))-IF(Inputs!$C$7=1,EXP(SUMPRODUCT(LN(1+OFFSET(Returns!BM604,0,0,1,Inputs!$C$6)))),EXP(SUMPRODUCT(LN(1+OFFSET(Returns!DV604,0,0,1,Inputs!$C$6))))))</f>
        <v>3.04429940826579</v>
      </c>
      <c r="M604" s="17" t="n">
        <f aca="false">IF(AND(ISNUMBER(L604),E604&gt;=Inputs!$C$8,OR(Inputs!$C$9="All",F604=Inputs!$C$9),VALUE(LEFT(C604,4))&gt;=Inputs!$C$10,VALUE(LEFT(C604,4))&lt;=Inputs!$C$11),1,0)</f>
        <v>1</v>
      </c>
      <c r="N604" s="16" t="n">
        <f aca="false">IF(M604=1,L604,"")</f>
        <v>3.04429940826579</v>
      </c>
      <c r="O604" s="15" t="n">
        <v>0.0431746720834759</v>
      </c>
      <c r="P604" s="15" t="n">
        <v>0.119710429230843</v>
      </c>
      <c r="Q604" s="18" t="n">
        <f aca="false">IF(AND(M604=1,F604="Cash"),L604,"")</f>
        <v>3.04429940826579</v>
      </c>
      <c r="R604" s="18" t="str">
        <f aca="false">IF(AND(M604=1,F604="Mixed"),L604,"")</f>
        <v/>
      </c>
      <c r="S604" s="18" t="str">
        <f aca="false">IF(AND(M604=1,F604="Stock-heavy"),L604,"")</f>
        <v/>
      </c>
    </row>
    <row r="605" customFormat="false" ht="15" hidden="false" customHeight="false" outlineLevel="0" collapsed="false">
      <c r="B605" s="12" t="s">
        <v>697</v>
      </c>
      <c r="C605" s="12" t="s">
        <v>698</v>
      </c>
      <c r="D605" s="14" t="n">
        <v>2024.3</v>
      </c>
      <c r="E605" s="15" t="n">
        <v>0.8484</v>
      </c>
      <c r="F605" s="12" t="s">
        <v>83</v>
      </c>
      <c r="G605" s="15" t="n">
        <v>0.487921352199953</v>
      </c>
      <c r="H605" s="12" t="n">
        <v>3</v>
      </c>
      <c r="I605" s="12" t="n">
        <v>0</v>
      </c>
      <c r="J605" s="12" t="n">
        <v>1</v>
      </c>
      <c r="K605" s="15" t="n">
        <v>-0.210760338648002</v>
      </c>
      <c r="L605" s="16" t="n">
        <f aca="true">IF(OR(Returns!$C605=0,COUNT(OFFSET(Returns!BM605,0,0,1,Inputs!$C$6))&lt;Inputs!$C$6),"n/a",EXP(SUMPRODUCT(LN(1+OFFSET(Returns!D605,0,0,1,Inputs!$C$6))))-IF(Inputs!$C$7=1,EXP(SUMPRODUCT(LN(1+OFFSET(Returns!BM605,0,0,1,Inputs!$C$6)))),EXP(SUMPRODUCT(LN(1+OFFSET(Returns!DV605,0,0,1,Inputs!$C$6))))))</f>
        <v>0.199903109094713</v>
      </c>
      <c r="M605" s="17" t="n">
        <f aca="false">IF(AND(ISNUMBER(L605),E605&gt;=Inputs!$C$8,OR(Inputs!$C$9="All",F605=Inputs!$C$9),VALUE(LEFT(C605,4))&gt;=Inputs!$C$10,VALUE(LEFT(C605,4))&lt;=Inputs!$C$11),1,0)</f>
        <v>1</v>
      </c>
      <c r="N605" s="16" t="n">
        <f aca="false">IF(M605=1,L605,"")</f>
        <v>0.199903109094713</v>
      </c>
      <c r="O605" s="15" t="n">
        <v>0.0446883710409989</v>
      </c>
      <c r="P605" s="15" t="n">
        <v>0.0966243619250584</v>
      </c>
      <c r="Q605" s="18" t="str">
        <f aca="false">IF(AND(M605=1,F605="Cash"),L605,"")</f>
        <v/>
      </c>
      <c r="R605" s="18" t="n">
        <f aca="false">IF(AND(M605=1,F605="Mixed"),L605,"")</f>
        <v>0.199903109094713</v>
      </c>
      <c r="S605" s="18" t="str">
        <f aca="false">IF(AND(M605=1,F605="Stock-heavy"),L605,"")</f>
        <v/>
      </c>
    </row>
    <row r="606" customFormat="false" ht="15" hidden="false" customHeight="false" outlineLevel="0" collapsed="false">
      <c r="B606" s="12" t="s">
        <v>699</v>
      </c>
      <c r="C606" s="12" t="s">
        <v>698</v>
      </c>
      <c r="D606" s="14" t="n">
        <v>366.1</v>
      </c>
      <c r="E606" s="15" t="n">
        <v>0.1851</v>
      </c>
      <c r="F606" s="12" t="s">
        <v>70</v>
      </c>
      <c r="G606" s="15" t="n">
        <v>0</v>
      </c>
      <c r="H606" s="12" t="n">
        <v>2</v>
      </c>
      <c r="I606" s="12" t="n">
        <v>0</v>
      </c>
      <c r="J606" s="12" t="n">
        <v>0</v>
      </c>
      <c r="K606" s="15" t="n">
        <v>-0.0667253709833418</v>
      </c>
      <c r="L606" s="16" t="n">
        <f aca="true">IF(OR(Returns!$C606=0,COUNT(OFFSET(Returns!BM606,0,0,1,Inputs!$C$6))&lt;Inputs!$C$6),"n/a",EXP(SUMPRODUCT(LN(1+OFFSET(Returns!D606,0,0,1,Inputs!$C$6))))-IF(Inputs!$C$7=1,EXP(SUMPRODUCT(LN(1+OFFSET(Returns!BM606,0,0,1,Inputs!$C$6)))),EXP(SUMPRODUCT(LN(1+OFFSET(Returns!DV606,0,0,1,Inputs!$C$6))))))</f>
        <v>0.0350059932285862</v>
      </c>
      <c r="M606" s="17" t="n">
        <f aca="false">IF(AND(ISNUMBER(L606),E606&gt;=Inputs!$C$8,OR(Inputs!$C$9="All",F606=Inputs!$C$9),VALUE(LEFT(C606,4))&gt;=Inputs!$C$10,VALUE(LEFT(C606,4))&lt;=Inputs!$C$11),1,0)</f>
        <v>1</v>
      </c>
      <c r="N606" s="16" t="n">
        <f aca="false">IF(M606=1,L606,"")</f>
        <v>0.0350059932285862</v>
      </c>
      <c r="O606" s="15" t="n">
        <v>0.191276961115242</v>
      </c>
      <c r="P606" s="15" t="n">
        <v>0.0977372303971166</v>
      </c>
      <c r="Q606" s="18" t="n">
        <f aca="false">IF(AND(M606=1,F606="Cash"),L606,"")</f>
        <v>0.0350059932285862</v>
      </c>
      <c r="R606" s="18" t="str">
        <f aca="false">IF(AND(M606=1,F606="Mixed"),L606,"")</f>
        <v/>
      </c>
      <c r="S606" s="18" t="str">
        <f aca="false">IF(AND(M606=1,F606="Stock-heavy"),L606,"")</f>
        <v/>
      </c>
    </row>
    <row r="607" customFormat="false" ht="15" hidden="false" customHeight="false" outlineLevel="0" collapsed="false">
      <c r="B607" s="12" t="s">
        <v>430</v>
      </c>
      <c r="C607" s="12" t="s">
        <v>698</v>
      </c>
      <c r="D607" s="14" t="n">
        <v>24416</v>
      </c>
      <c r="E607" s="15" t="n">
        <v>0.9389</v>
      </c>
      <c r="F607" s="12" t="s">
        <v>85</v>
      </c>
      <c r="G607" s="15" t="n">
        <v>0.973598390007278</v>
      </c>
      <c r="H607" s="12" t="n">
        <v>1</v>
      </c>
      <c r="I607" s="12" t="n">
        <v>1</v>
      </c>
      <c r="J607" s="12" t="n">
        <v>1</v>
      </c>
      <c r="K607" s="15" t="n">
        <v>0.28824856030175</v>
      </c>
      <c r="L607" s="16" t="n">
        <f aca="true">IF(OR(Returns!$C607=0,COUNT(OFFSET(Returns!BM607,0,0,1,Inputs!$C$6))&lt;Inputs!$C$6),"n/a",EXP(SUMPRODUCT(LN(1+OFFSET(Returns!D607,0,0,1,Inputs!$C$6))))-IF(Inputs!$C$7=1,EXP(SUMPRODUCT(LN(1+OFFSET(Returns!BM607,0,0,1,Inputs!$C$6)))),EXP(SUMPRODUCT(LN(1+OFFSET(Returns!DV607,0,0,1,Inputs!$C$6))))))</f>
        <v>-0.721299746197025</v>
      </c>
      <c r="M607" s="17" t="n">
        <f aca="false">IF(AND(ISNUMBER(L607),E607&gt;=Inputs!$C$8,OR(Inputs!$C$9="All",F607=Inputs!$C$9),VALUE(LEFT(C607,4))&gt;=Inputs!$C$10,VALUE(LEFT(C607,4))&lt;=Inputs!$C$11),1,0)</f>
        <v>1</v>
      </c>
      <c r="N607" s="16" t="n">
        <f aca="false">IF(M607=1,L607,"")</f>
        <v>-0.721299746197025</v>
      </c>
      <c r="O607" s="15" t="n">
        <v>0.0388087253532174</v>
      </c>
      <c r="P607" s="15" t="n">
        <v>0.037319167392716</v>
      </c>
      <c r="Q607" s="18" t="str">
        <f aca="false">IF(AND(M607=1,F607="Cash"),L607,"")</f>
        <v/>
      </c>
      <c r="R607" s="18" t="str">
        <f aca="false">IF(AND(M607=1,F607="Mixed"),L607,"")</f>
        <v/>
      </c>
      <c r="S607" s="18" t="n">
        <f aca="false">IF(AND(M607=1,F607="Stock-heavy"),L607,"")</f>
        <v>-0.721299746197025</v>
      </c>
    </row>
    <row r="608" customFormat="false" ht="15" hidden="false" customHeight="false" outlineLevel="0" collapsed="false">
      <c r="B608" s="12" t="s">
        <v>313</v>
      </c>
      <c r="C608" s="12" t="s">
        <v>698</v>
      </c>
      <c r="D608" s="14" t="n">
        <v>5881.2</v>
      </c>
      <c r="E608" s="15" t="n">
        <v>1.2898</v>
      </c>
      <c r="F608" s="12" t="s">
        <v>70</v>
      </c>
      <c r="G608" s="15" t="n">
        <v>0</v>
      </c>
      <c r="H608" s="12" t="n">
        <v>2</v>
      </c>
      <c r="I608" s="12" t="n">
        <v>1</v>
      </c>
      <c r="J608" s="12" t="n">
        <v>0</v>
      </c>
      <c r="K608" s="15" t="n">
        <v>0.294598385979543</v>
      </c>
      <c r="L608" s="16" t="n">
        <f aca="true">IF(OR(Returns!$C608=0,COUNT(OFFSET(Returns!BM608,0,0,1,Inputs!$C$6))&lt;Inputs!$C$6),"n/a",EXP(SUMPRODUCT(LN(1+OFFSET(Returns!D608,0,0,1,Inputs!$C$6))))-IF(Inputs!$C$7=1,EXP(SUMPRODUCT(LN(1+OFFSET(Returns!BM608,0,0,1,Inputs!$C$6)))),EXP(SUMPRODUCT(LN(1+OFFSET(Returns!DV608,0,0,1,Inputs!$C$6))))))</f>
        <v>0.408806220365355</v>
      </c>
      <c r="M608" s="17" t="n">
        <f aca="false">IF(AND(ISNUMBER(L608),E608&gt;=Inputs!$C$8,OR(Inputs!$C$9="All",F608=Inputs!$C$9),VALUE(LEFT(C608,4))&gt;=Inputs!$C$10,VALUE(LEFT(C608,4))&lt;=Inputs!$C$11),1,0)</f>
        <v>1</v>
      </c>
      <c r="N608" s="16" t="n">
        <f aca="false">IF(M608=1,L608,"")</f>
        <v>0.408806220365355</v>
      </c>
      <c r="O608" s="15" t="n">
        <v>0.0684732743137156</v>
      </c>
      <c r="P608" s="15" t="n">
        <v>0.0724120118768536</v>
      </c>
      <c r="Q608" s="18" t="n">
        <f aca="false">IF(AND(M608=1,F608="Cash"),L608,"")</f>
        <v>0.408806220365355</v>
      </c>
      <c r="R608" s="18" t="str">
        <f aca="false">IF(AND(M608=1,F608="Mixed"),L608,"")</f>
        <v/>
      </c>
      <c r="S608" s="18" t="str">
        <f aca="false">IF(AND(M608=1,F608="Stock-heavy"),L608,"")</f>
        <v/>
      </c>
    </row>
    <row r="609" customFormat="false" ht="15" hidden="false" customHeight="false" outlineLevel="0" collapsed="false">
      <c r="B609" s="12" t="s">
        <v>700</v>
      </c>
      <c r="C609" s="12" t="s">
        <v>698</v>
      </c>
      <c r="D609" s="14" t="n">
        <v>310.5</v>
      </c>
      <c r="E609" s="15" t="n">
        <v>0.2421</v>
      </c>
      <c r="F609" s="12" t="s">
        <v>70</v>
      </c>
      <c r="G609" s="15" t="n">
        <v>0</v>
      </c>
      <c r="H609" s="12" t="n">
        <v>4</v>
      </c>
      <c r="I609" s="12" t="n">
        <v>0</v>
      </c>
      <c r="J609" s="12" t="n">
        <v>0</v>
      </c>
      <c r="K609" s="15" t="n">
        <v>0.0649693794867903</v>
      </c>
      <c r="L609" s="16" t="n">
        <f aca="true">IF(OR(Returns!$C609=0,COUNT(OFFSET(Returns!BM609,0,0,1,Inputs!$C$6))&lt;Inputs!$C$6),"n/a",EXP(SUMPRODUCT(LN(1+OFFSET(Returns!D609,0,0,1,Inputs!$C$6))))-IF(Inputs!$C$7=1,EXP(SUMPRODUCT(LN(1+OFFSET(Returns!BM609,0,0,1,Inputs!$C$6)))),EXP(SUMPRODUCT(LN(1+OFFSET(Returns!DV609,0,0,1,Inputs!$C$6))))))</f>
        <v>0.0737573673737464</v>
      </c>
      <c r="M609" s="17" t="n">
        <f aca="false">IF(AND(ISNUMBER(L609),E609&gt;=Inputs!$C$8,OR(Inputs!$C$9="All",F609=Inputs!$C$9),VALUE(LEFT(C609,4))&gt;=Inputs!$C$10,VALUE(LEFT(C609,4))&lt;=Inputs!$C$11),1,0)</f>
        <v>1</v>
      </c>
      <c r="N609" s="16" t="n">
        <f aca="false">IF(M609=1,L609,"")</f>
        <v>0.0737573673737464</v>
      </c>
      <c r="O609" s="15" t="n">
        <v>-0.0372981106740508</v>
      </c>
      <c r="P609" s="15" t="n">
        <v>-0.0507112140821589</v>
      </c>
      <c r="Q609" s="18" t="n">
        <f aca="false">IF(AND(M609=1,F609="Cash"),L609,"")</f>
        <v>0.0737573673737464</v>
      </c>
      <c r="R609" s="18" t="str">
        <f aca="false">IF(AND(M609=1,F609="Mixed"),L609,"")</f>
        <v/>
      </c>
      <c r="S609" s="18" t="str">
        <f aca="false">IF(AND(M609=1,F609="Stock-heavy"),L609,"")</f>
        <v/>
      </c>
    </row>
    <row r="610" customFormat="false" ht="15" hidden="false" customHeight="false" outlineLevel="0" collapsed="false">
      <c r="B610" s="12" t="s">
        <v>701</v>
      </c>
      <c r="C610" s="12" t="s">
        <v>698</v>
      </c>
      <c r="D610" s="14" t="n">
        <v>1832</v>
      </c>
      <c r="E610" s="15" t="n">
        <v>0.2066</v>
      </c>
      <c r="F610" s="12" t="s">
        <v>70</v>
      </c>
      <c r="G610" s="15" t="n">
        <v>0</v>
      </c>
      <c r="H610" s="12" t="n">
        <v>2</v>
      </c>
      <c r="I610" s="12" t="n">
        <v>1</v>
      </c>
      <c r="J610" s="12" t="n">
        <v>0</v>
      </c>
      <c r="K610" s="15" t="n">
        <v>0.272271083924518</v>
      </c>
      <c r="L610" s="16" t="n">
        <f aca="true">IF(OR(Returns!$C610=0,COUNT(OFFSET(Returns!BM610,0,0,1,Inputs!$C$6))&lt;Inputs!$C$6),"n/a",EXP(SUMPRODUCT(LN(1+OFFSET(Returns!D610,0,0,1,Inputs!$C$6))))-IF(Inputs!$C$7=1,EXP(SUMPRODUCT(LN(1+OFFSET(Returns!BM610,0,0,1,Inputs!$C$6)))),EXP(SUMPRODUCT(LN(1+OFFSET(Returns!DV610,0,0,1,Inputs!$C$6))))))</f>
        <v>-0.617913664302821</v>
      </c>
      <c r="M610" s="17" t="n">
        <f aca="false">IF(AND(ISNUMBER(L610),E610&gt;=Inputs!$C$8,OR(Inputs!$C$9="All",F610=Inputs!$C$9),VALUE(LEFT(C610,4))&gt;=Inputs!$C$10,VALUE(LEFT(C610,4))&lt;=Inputs!$C$11),1,0)</f>
        <v>1</v>
      </c>
      <c r="N610" s="16" t="n">
        <f aca="false">IF(M610=1,L610,"")</f>
        <v>-0.617913664302821</v>
      </c>
      <c r="O610" s="15" t="n">
        <v>0.0242647933792708</v>
      </c>
      <c r="P610" s="15" t="n">
        <v>-0.0153003298058201</v>
      </c>
      <c r="Q610" s="18" t="n">
        <f aca="false">IF(AND(M610=1,F610="Cash"),L610,"")</f>
        <v>-0.617913664302821</v>
      </c>
      <c r="R610" s="18" t="str">
        <f aca="false">IF(AND(M610=1,F610="Mixed"),L610,"")</f>
        <v/>
      </c>
      <c r="S610" s="18" t="str">
        <f aca="false">IF(AND(M610=1,F610="Stock-heavy"),L610,"")</f>
        <v/>
      </c>
    </row>
    <row r="611" customFormat="false" ht="15" hidden="false" customHeight="false" outlineLevel="0" collapsed="false">
      <c r="B611" s="12" t="s">
        <v>702</v>
      </c>
      <c r="C611" s="12" t="s">
        <v>703</v>
      </c>
      <c r="D611" s="14" t="n">
        <v>721.4</v>
      </c>
      <c r="E611" s="15" t="n">
        <v>0.2309</v>
      </c>
      <c r="F611" s="12" t="s">
        <v>70</v>
      </c>
      <c r="G611" s="15" t="n">
        <v>0</v>
      </c>
      <c r="H611" s="12" t="n">
        <v>1</v>
      </c>
      <c r="I611" s="12" t="n">
        <v>0</v>
      </c>
      <c r="J611" s="12" t="n">
        <v>0</v>
      </c>
      <c r="K611" s="15" t="n">
        <v>-0.122794490388436</v>
      </c>
      <c r="L611" s="16" t="n">
        <f aca="true">IF(OR(Returns!$C611=0,COUNT(OFFSET(Returns!BM611,0,0,1,Inputs!$C$6))&lt;Inputs!$C$6),"n/a",EXP(SUMPRODUCT(LN(1+OFFSET(Returns!D611,0,0,1,Inputs!$C$6))))-IF(Inputs!$C$7=1,EXP(SUMPRODUCT(LN(1+OFFSET(Returns!BM611,0,0,1,Inputs!$C$6)))),EXP(SUMPRODUCT(LN(1+OFFSET(Returns!DV611,0,0,1,Inputs!$C$6))))))</f>
        <v>-0.349591258063954</v>
      </c>
      <c r="M611" s="17" t="n">
        <f aca="false">IF(AND(ISNUMBER(L611),E611&gt;=Inputs!$C$8,OR(Inputs!$C$9="All",F611=Inputs!$C$9),VALUE(LEFT(C611,4))&gt;=Inputs!$C$10,VALUE(LEFT(C611,4))&lt;=Inputs!$C$11),1,0)</f>
        <v>1</v>
      </c>
      <c r="N611" s="16" t="n">
        <f aca="false">IF(M611=1,L611,"")</f>
        <v>-0.349591258063954</v>
      </c>
      <c r="O611" s="15" t="n">
        <v>0.0600670473098523</v>
      </c>
      <c r="P611" s="15" t="s">
        <v>73</v>
      </c>
      <c r="Q611" s="18" t="n">
        <f aca="false">IF(AND(M611=1,F611="Cash"),L611,"")</f>
        <v>-0.349591258063954</v>
      </c>
      <c r="R611" s="18" t="str">
        <f aca="false">IF(AND(M611=1,F611="Mixed"),L611,"")</f>
        <v/>
      </c>
      <c r="S611" s="18" t="str">
        <f aca="false">IF(AND(M611=1,F611="Stock-heavy"),L611,"")</f>
        <v/>
      </c>
    </row>
    <row r="612" customFormat="false" ht="15" hidden="false" customHeight="false" outlineLevel="0" collapsed="false">
      <c r="B612" s="12" t="s">
        <v>704</v>
      </c>
      <c r="C612" s="12" t="s">
        <v>703</v>
      </c>
      <c r="D612" s="14" t="n">
        <v>412.5</v>
      </c>
      <c r="E612" s="15" t="n">
        <v>1.1317</v>
      </c>
      <c r="F612" s="12" t="s">
        <v>70</v>
      </c>
      <c r="G612" s="15" t="n">
        <v>0.0392588929452775</v>
      </c>
      <c r="H612" s="12" t="n">
        <v>3</v>
      </c>
      <c r="I612" s="12" t="n">
        <v>0</v>
      </c>
      <c r="J612" s="12" t="n">
        <v>0</v>
      </c>
      <c r="K612" s="15" t="n">
        <v>0.0865243986634439</v>
      </c>
      <c r="L612" s="16" t="n">
        <f aca="true">IF(OR(Returns!$C612=0,COUNT(OFFSET(Returns!BM612,0,0,1,Inputs!$C$6))&lt;Inputs!$C$6),"n/a",EXP(SUMPRODUCT(LN(1+OFFSET(Returns!D612,0,0,1,Inputs!$C$6))))-IF(Inputs!$C$7=1,EXP(SUMPRODUCT(LN(1+OFFSET(Returns!BM612,0,0,1,Inputs!$C$6)))),EXP(SUMPRODUCT(LN(1+OFFSET(Returns!DV612,0,0,1,Inputs!$C$6))))))</f>
        <v>0.276089930310777</v>
      </c>
      <c r="M612" s="17" t="n">
        <f aca="false">IF(AND(ISNUMBER(L612),E612&gt;=Inputs!$C$8,OR(Inputs!$C$9="All",F612=Inputs!$C$9),VALUE(LEFT(C612,4))&gt;=Inputs!$C$10,VALUE(LEFT(C612,4))&lt;=Inputs!$C$11),1,0)</f>
        <v>1</v>
      </c>
      <c r="N612" s="16" t="n">
        <f aca="false">IF(M612=1,L612,"")</f>
        <v>0.276089930310777</v>
      </c>
      <c r="O612" s="15" t="n">
        <v>0.0184862859778921</v>
      </c>
      <c r="P612" s="15" t="n">
        <v>0.0564335496740556</v>
      </c>
      <c r="Q612" s="18" t="n">
        <f aca="false">IF(AND(M612=1,F612="Cash"),L612,"")</f>
        <v>0.276089930310777</v>
      </c>
      <c r="R612" s="18" t="str">
        <f aca="false">IF(AND(M612=1,F612="Mixed"),L612,"")</f>
        <v/>
      </c>
      <c r="S612" s="18" t="str">
        <f aca="false">IF(AND(M612=1,F612="Stock-heavy"),L612,"")</f>
        <v/>
      </c>
    </row>
    <row r="613" customFormat="false" ht="15" hidden="false" customHeight="false" outlineLevel="0" collapsed="false">
      <c r="B613" s="12" t="s">
        <v>705</v>
      </c>
      <c r="C613" s="12" t="s">
        <v>703</v>
      </c>
      <c r="D613" s="14" t="n">
        <v>261.7</v>
      </c>
      <c r="E613" s="15" t="n">
        <v>0.1407</v>
      </c>
      <c r="F613" s="12" t="s">
        <v>70</v>
      </c>
      <c r="G613" s="15" t="n">
        <v>0</v>
      </c>
      <c r="H613" s="12" t="n">
        <v>2</v>
      </c>
      <c r="I613" s="12" t="n">
        <v>0</v>
      </c>
      <c r="J613" s="12" t="n">
        <v>0</v>
      </c>
      <c r="K613" s="15" t="n">
        <v>-0.117126586811142</v>
      </c>
      <c r="L613" s="16" t="n">
        <f aca="true">IF(OR(Returns!$C613=0,COUNT(OFFSET(Returns!BM613,0,0,1,Inputs!$C$6))&lt;Inputs!$C$6),"n/a",EXP(SUMPRODUCT(LN(1+OFFSET(Returns!D613,0,0,1,Inputs!$C$6))))-IF(Inputs!$C$7=1,EXP(SUMPRODUCT(LN(1+OFFSET(Returns!BM613,0,0,1,Inputs!$C$6)))),EXP(SUMPRODUCT(LN(1+OFFSET(Returns!DV613,0,0,1,Inputs!$C$6))))))</f>
        <v>-0.368508994034412</v>
      </c>
      <c r="M613" s="17" t="n">
        <f aca="false">IF(AND(ISNUMBER(L613),E613&gt;=Inputs!$C$8,OR(Inputs!$C$9="All",F613=Inputs!$C$9),VALUE(LEFT(C613,4))&gt;=Inputs!$C$10,VALUE(LEFT(C613,4))&lt;=Inputs!$C$11),1,0)</f>
        <v>1</v>
      </c>
      <c r="N613" s="16" t="n">
        <f aca="false">IF(M613=1,L613,"")</f>
        <v>-0.368508994034412</v>
      </c>
      <c r="O613" s="15" t="n">
        <v>0.0275617080517172</v>
      </c>
      <c r="P613" s="15" t="n">
        <v>-0.0609317797175795</v>
      </c>
      <c r="Q613" s="18" t="n">
        <f aca="false">IF(AND(M613=1,F613="Cash"),L613,"")</f>
        <v>-0.368508994034412</v>
      </c>
      <c r="R613" s="18" t="str">
        <f aca="false">IF(AND(M613=1,F613="Mixed"),L613,"")</f>
        <v/>
      </c>
      <c r="S613" s="18" t="str">
        <f aca="false">IF(AND(M613=1,F613="Stock-heavy"),L613,"")</f>
        <v/>
      </c>
    </row>
    <row r="614" customFormat="false" ht="15" hidden="false" customHeight="false" outlineLevel="0" collapsed="false">
      <c r="B614" s="12" t="s">
        <v>252</v>
      </c>
      <c r="C614" s="12" t="s">
        <v>703</v>
      </c>
      <c r="D614" s="14" t="n">
        <v>400.8</v>
      </c>
      <c r="E614" s="15" t="n">
        <v>0.2879</v>
      </c>
      <c r="F614" s="12" t="s">
        <v>70</v>
      </c>
      <c r="G614" s="15" t="n">
        <v>0</v>
      </c>
      <c r="H614" s="12" t="n">
        <v>2</v>
      </c>
      <c r="I614" s="12" t="n">
        <v>0</v>
      </c>
      <c r="J614" s="12" t="n">
        <v>0</v>
      </c>
      <c r="K614" s="15" t="n">
        <v>0.371627700626041</v>
      </c>
      <c r="L614" s="16" t="n">
        <f aca="true">IF(OR(Returns!$C614=0,COUNT(OFFSET(Returns!BM614,0,0,1,Inputs!$C$6))&lt;Inputs!$C$6),"n/a",EXP(SUMPRODUCT(LN(1+OFFSET(Returns!D614,0,0,1,Inputs!$C$6))))-IF(Inputs!$C$7=1,EXP(SUMPRODUCT(LN(1+OFFSET(Returns!BM614,0,0,1,Inputs!$C$6)))),EXP(SUMPRODUCT(LN(1+OFFSET(Returns!DV614,0,0,1,Inputs!$C$6))))))</f>
        <v>0.174336805991627</v>
      </c>
      <c r="M614" s="17" t="n">
        <f aca="false">IF(AND(ISNUMBER(L614),E614&gt;=Inputs!$C$8,OR(Inputs!$C$9="All",F614=Inputs!$C$9),VALUE(LEFT(C614,4))&gt;=Inputs!$C$10,VALUE(LEFT(C614,4))&lt;=Inputs!$C$11),1,0)</f>
        <v>1</v>
      </c>
      <c r="N614" s="16" t="n">
        <f aca="false">IF(M614=1,L614,"")</f>
        <v>0.174336805991627</v>
      </c>
      <c r="O614" s="15" t="n">
        <v>0.106190034858186</v>
      </c>
      <c r="P614" s="15" t="n">
        <v>0.0613789638512598</v>
      </c>
      <c r="Q614" s="18" t="n">
        <f aca="false">IF(AND(M614=1,F614="Cash"),L614,"")</f>
        <v>0.174336805991627</v>
      </c>
      <c r="R614" s="18" t="str">
        <f aca="false">IF(AND(M614=1,F614="Mixed"),L614,"")</f>
        <v/>
      </c>
      <c r="S614" s="18" t="str">
        <f aca="false">IF(AND(M614=1,F614="Stock-heavy"),L614,"")</f>
        <v/>
      </c>
    </row>
    <row r="615" customFormat="false" ht="15" hidden="false" customHeight="false" outlineLevel="0" collapsed="false">
      <c r="B615" s="12" t="s">
        <v>706</v>
      </c>
      <c r="C615" s="12" t="s">
        <v>703</v>
      </c>
      <c r="D615" s="14" t="n">
        <v>184.1</v>
      </c>
      <c r="E615" s="15" t="n">
        <v>0.1492</v>
      </c>
      <c r="F615" s="12" t="s">
        <v>70</v>
      </c>
      <c r="G615" s="15" t="n">
        <v>0</v>
      </c>
      <c r="H615" s="12" t="n">
        <v>1</v>
      </c>
      <c r="I615" s="12" t="n">
        <v>0</v>
      </c>
      <c r="J615" s="12" t="n">
        <v>1</v>
      </c>
      <c r="K615" s="15" t="n">
        <v>0.234523318020306</v>
      </c>
      <c r="L615" s="16" t="n">
        <f aca="true">IF(OR(Returns!$C615=0,COUNT(OFFSET(Returns!BM615,0,0,1,Inputs!$C$6))&lt;Inputs!$C$6),"n/a",EXP(SUMPRODUCT(LN(1+OFFSET(Returns!D615,0,0,1,Inputs!$C$6))))-IF(Inputs!$C$7=1,EXP(SUMPRODUCT(LN(1+OFFSET(Returns!BM615,0,0,1,Inputs!$C$6)))),EXP(SUMPRODUCT(LN(1+OFFSET(Returns!DV615,0,0,1,Inputs!$C$6))))))</f>
        <v>-0.0147101871893638</v>
      </c>
      <c r="M615" s="17" t="n">
        <f aca="false">IF(AND(ISNUMBER(L615),E615&gt;=Inputs!$C$8,OR(Inputs!$C$9="All",F615=Inputs!$C$9),VALUE(LEFT(C615,4))&gt;=Inputs!$C$10,VALUE(LEFT(C615,4))&lt;=Inputs!$C$11),1,0)</f>
        <v>1</v>
      </c>
      <c r="N615" s="16" t="n">
        <f aca="false">IF(M615=1,L615,"")</f>
        <v>-0.0147101871893638</v>
      </c>
      <c r="O615" s="15" t="n">
        <v>0.0590500437451527</v>
      </c>
      <c r="P615" s="15" t="n">
        <v>0.100696791280182</v>
      </c>
      <c r="Q615" s="18" t="n">
        <f aca="false">IF(AND(M615=1,F615="Cash"),L615,"")</f>
        <v>-0.0147101871893638</v>
      </c>
      <c r="R615" s="18" t="str">
        <f aca="false">IF(AND(M615=1,F615="Mixed"),L615,"")</f>
        <v/>
      </c>
      <c r="S615" s="18" t="str">
        <f aca="false">IF(AND(M615=1,F615="Stock-heavy"),L615,"")</f>
        <v/>
      </c>
    </row>
    <row r="616" customFormat="false" ht="15" hidden="false" customHeight="false" outlineLevel="0" collapsed="false">
      <c r="B616" s="12" t="s">
        <v>707</v>
      </c>
      <c r="C616" s="12" t="s">
        <v>703</v>
      </c>
      <c r="D616" s="14" t="n">
        <v>105.9</v>
      </c>
      <c r="E616" s="15" t="n">
        <v>0.6455</v>
      </c>
      <c r="F616" s="12" t="s">
        <v>70</v>
      </c>
      <c r="G616" s="15" t="n">
        <v>0</v>
      </c>
      <c r="H616" s="12" t="n">
        <v>1</v>
      </c>
      <c r="I616" s="12" t="n">
        <v>0</v>
      </c>
      <c r="J616" s="12" t="n">
        <v>0</v>
      </c>
      <c r="K616" s="15" t="n">
        <v>0.37671902634422</v>
      </c>
      <c r="L616" s="16" t="n">
        <f aca="true">IF(OR(Returns!$C616=0,COUNT(OFFSET(Returns!BM616,0,0,1,Inputs!$C$6))&lt;Inputs!$C$6),"n/a",EXP(SUMPRODUCT(LN(1+OFFSET(Returns!D616,0,0,1,Inputs!$C$6))))-IF(Inputs!$C$7=1,EXP(SUMPRODUCT(LN(1+OFFSET(Returns!BM616,0,0,1,Inputs!$C$6)))),EXP(SUMPRODUCT(LN(1+OFFSET(Returns!DV616,0,0,1,Inputs!$C$6))))))</f>
        <v>0.250717128364868</v>
      </c>
      <c r="M616" s="17" t="n">
        <f aca="false">IF(AND(ISNUMBER(L616),E616&gt;=Inputs!$C$8,OR(Inputs!$C$9="All",F616=Inputs!$C$9),VALUE(LEFT(C616,4))&gt;=Inputs!$C$10,VALUE(LEFT(C616,4))&lt;=Inputs!$C$11),1,0)</f>
        <v>1</v>
      </c>
      <c r="N616" s="16" t="n">
        <f aca="false">IF(M616=1,L616,"")</f>
        <v>0.250717128364868</v>
      </c>
      <c r="O616" s="15" t="n">
        <v>-0.0543915117284998</v>
      </c>
      <c r="P616" s="15" t="n">
        <v>0.0468032811136687</v>
      </c>
      <c r="Q616" s="18" t="n">
        <f aca="false">IF(AND(M616=1,F616="Cash"),L616,"")</f>
        <v>0.250717128364868</v>
      </c>
      <c r="R616" s="18" t="str">
        <f aca="false">IF(AND(M616=1,F616="Mixed"),L616,"")</f>
        <v/>
      </c>
      <c r="S616" s="18" t="str">
        <f aca="false">IF(AND(M616=1,F616="Stock-heavy"),L616,"")</f>
        <v/>
      </c>
    </row>
    <row r="617" customFormat="false" ht="15" hidden="false" customHeight="false" outlineLevel="0" collapsed="false">
      <c r="B617" s="12" t="s">
        <v>708</v>
      </c>
      <c r="C617" s="12" t="s">
        <v>703</v>
      </c>
      <c r="D617" s="14" t="n">
        <v>579.6</v>
      </c>
      <c r="E617" s="15" t="n">
        <v>0.652</v>
      </c>
      <c r="F617" s="12" t="s">
        <v>85</v>
      </c>
      <c r="G617" s="15" t="n">
        <v>1</v>
      </c>
      <c r="H617" s="12" t="n">
        <v>1</v>
      </c>
      <c r="I617" s="12" t="n">
        <v>0</v>
      </c>
      <c r="J617" s="12" t="n">
        <v>1</v>
      </c>
      <c r="K617" s="15" t="n">
        <v>0.233512711609257</v>
      </c>
      <c r="L617" s="16" t="n">
        <f aca="true">IF(OR(Returns!$C617=0,COUNT(OFFSET(Returns!BM617,0,0,1,Inputs!$C$6))&lt;Inputs!$C$6),"n/a",EXP(SUMPRODUCT(LN(1+OFFSET(Returns!D617,0,0,1,Inputs!$C$6))))-IF(Inputs!$C$7=1,EXP(SUMPRODUCT(LN(1+OFFSET(Returns!BM617,0,0,1,Inputs!$C$6)))),EXP(SUMPRODUCT(LN(1+OFFSET(Returns!DV617,0,0,1,Inputs!$C$6))))))</f>
        <v>-0.992660540521997</v>
      </c>
      <c r="M617" s="17" t="n">
        <f aca="false">IF(AND(ISNUMBER(L617),E617&gt;=Inputs!$C$8,OR(Inputs!$C$9="All",F617=Inputs!$C$9),VALUE(LEFT(C617,4))&gt;=Inputs!$C$10,VALUE(LEFT(C617,4))&lt;=Inputs!$C$11),1,0)</f>
        <v>1</v>
      </c>
      <c r="N617" s="16" t="n">
        <f aca="false">IF(M617=1,L617,"")</f>
        <v>-0.992660540521997</v>
      </c>
      <c r="O617" s="15" t="n">
        <v>0.0565759298879302</v>
      </c>
      <c r="P617" s="15" t="n">
        <v>-0.193550427360317</v>
      </c>
      <c r="Q617" s="18" t="str">
        <f aca="false">IF(AND(M617=1,F617="Cash"),L617,"")</f>
        <v/>
      </c>
      <c r="R617" s="18" t="str">
        <f aca="false">IF(AND(M617=1,F617="Mixed"),L617,"")</f>
        <v/>
      </c>
      <c r="S617" s="18" t="n">
        <f aca="false">IF(AND(M617=1,F617="Stock-heavy"),L617,"")</f>
        <v>-0.992660540521997</v>
      </c>
    </row>
    <row r="618" customFormat="false" ht="15" hidden="false" customHeight="false" outlineLevel="0" collapsed="false">
      <c r="B618" s="12" t="s">
        <v>133</v>
      </c>
      <c r="C618" s="12" t="s">
        <v>709</v>
      </c>
      <c r="D618" s="14" t="n">
        <v>24777</v>
      </c>
      <c r="E618" s="15" t="n">
        <v>0.2651</v>
      </c>
      <c r="F618" s="12" t="s">
        <v>70</v>
      </c>
      <c r="G618" s="15" t="n">
        <v>0</v>
      </c>
      <c r="H618" s="12" t="n">
        <v>1</v>
      </c>
      <c r="I618" s="12" t="n">
        <v>1</v>
      </c>
      <c r="J618" s="12" t="n">
        <v>1</v>
      </c>
      <c r="K618" s="15" t="n">
        <v>-0.000501623988394373</v>
      </c>
      <c r="L618" s="16" t="n">
        <f aca="true">IF(OR(Returns!$C618=0,COUNT(OFFSET(Returns!BM618,0,0,1,Inputs!$C$6))&lt;Inputs!$C$6),"n/a",EXP(SUMPRODUCT(LN(1+OFFSET(Returns!D618,0,0,1,Inputs!$C$6))))-IF(Inputs!$C$7=1,EXP(SUMPRODUCT(LN(1+OFFSET(Returns!BM618,0,0,1,Inputs!$C$6)))),EXP(SUMPRODUCT(LN(1+OFFSET(Returns!DV618,0,0,1,Inputs!$C$6))))))</f>
        <v>0.0762227508216102</v>
      </c>
      <c r="M618" s="17" t="n">
        <f aca="false">IF(AND(ISNUMBER(L618),E618&gt;=Inputs!$C$8,OR(Inputs!$C$9="All",F618=Inputs!$C$9),VALUE(LEFT(C618,4))&gt;=Inputs!$C$10,VALUE(LEFT(C618,4))&lt;=Inputs!$C$11),1,0)</f>
        <v>1</v>
      </c>
      <c r="N618" s="16" t="n">
        <f aca="false">IF(M618=1,L618,"")</f>
        <v>0.0762227508216102</v>
      </c>
      <c r="O618" s="15" t="s">
        <v>73</v>
      </c>
      <c r="P618" s="15" t="s">
        <v>73</v>
      </c>
      <c r="Q618" s="18" t="n">
        <f aca="false">IF(AND(M618=1,F618="Cash"),L618,"")</f>
        <v>0.0762227508216102</v>
      </c>
      <c r="R618" s="18" t="str">
        <f aca="false">IF(AND(M618=1,F618="Mixed"),L618,"")</f>
        <v/>
      </c>
      <c r="S618" s="18" t="str">
        <f aca="false">IF(AND(M618=1,F618="Stock-heavy"),L618,"")</f>
        <v/>
      </c>
    </row>
    <row r="619" customFormat="false" ht="15" hidden="false" customHeight="false" outlineLevel="0" collapsed="false">
      <c r="B619" s="12" t="s">
        <v>710</v>
      </c>
      <c r="C619" s="12" t="s">
        <v>709</v>
      </c>
      <c r="D619" s="14" t="n">
        <v>353.5</v>
      </c>
      <c r="E619" s="15" t="n">
        <v>0.2325</v>
      </c>
      <c r="F619" s="12" t="s">
        <v>83</v>
      </c>
      <c r="G619" s="15" t="n">
        <v>0.26184529483477</v>
      </c>
      <c r="H619" s="12" t="n">
        <v>2</v>
      </c>
      <c r="I619" s="12" t="n">
        <v>0</v>
      </c>
      <c r="J619" s="12" t="n">
        <v>0</v>
      </c>
      <c r="K619" s="15" t="n">
        <v>0.652475884658743</v>
      </c>
      <c r="L619" s="16" t="n">
        <f aca="true">IF(OR(Returns!$C619=0,COUNT(OFFSET(Returns!BM619,0,0,1,Inputs!$C$6))&lt;Inputs!$C$6),"n/a",EXP(SUMPRODUCT(LN(1+OFFSET(Returns!D619,0,0,1,Inputs!$C$6))))-IF(Inputs!$C$7=1,EXP(SUMPRODUCT(LN(1+OFFSET(Returns!BM619,0,0,1,Inputs!$C$6)))),EXP(SUMPRODUCT(LN(1+OFFSET(Returns!DV619,0,0,1,Inputs!$C$6))))))</f>
        <v>0.0315910207709564</v>
      </c>
      <c r="M619" s="17" t="n">
        <f aca="false">IF(AND(ISNUMBER(L619),E619&gt;=Inputs!$C$8,OR(Inputs!$C$9="All",F619=Inputs!$C$9),VALUE(LEFT(C619,4))&gt;=Inputs!$C$10,VALUE(LEFT(C619,4))&lt;=Inputs!$C$11),1,0)</f>
        <v>1</v>
      </c>
      <c r="N619" s="16" t="n">
        <f aca="false">IF(M619=1,L619,"")</f>
        <v>0.0315910207709564</v>
      </c>
      <c r="O619" s="15" t="n">
        <v>0.0677633162849358</v>
      </c>
      <c r="P619" s="15" t="n">
        <v>0.161893329862775</v>
      </c>
      <c r="Q619" s="18" t="str">
        <f aca="false">IF(AND(M619=1,F619="Cash"),L619,"")</f>
        <v/>
      </c>
      <c r="R619" s="18" t="n">
        <f aca="false">IF(AND(M619=1,F619="Mixed"),L619,"")</f>
        <v>0.0315910207709564</v>
      </c>
      <c r="S619" s="18" t="str">
        <f aca="false">IF(AND(M619=1,F619="Stock-heavy"),L619,"")</f>
        <v/>
      </c>
    </row>
    <row r="620" customFormat="false" ht="15" hidden="false" customHeight="false" outlineLevel="0" collapsed="false">
      <c r="B620" s="12" t="s">
        <v>209</v>
      </c>
      <c r="C620" s="12" t="s">
        <v>709</v>
      </c>
      <c r="D620" s="14" t="n">
        <v>13617</v>
      </c>
      <c r="E620" s="15" t="n">
        <v>0.1075</v>
      </c>
      <c r="F620" s="12" t="s">
        <v>70</v>
      </c>
      <c r="G620" s="15" t="n">
        <v>0</v>
      </c>
      <c r="H620" s="12" t="n">
        <v>1</v>
      </c>
      <c r="I620" s="12" t="n">
        <v>1</v>
      </c>
      <c r="J620" s="12" t="n">
        <v>0</v>
      </c>
      <c r="K620" s="15" t="n">
        <v>-0.0349161376683369</v>
      </c>
      <c r="L620" s="16" t="n">
        <f aca="true">IF(OR(Returns!$C620=0,COUNT(OFFSET(Returns!BM620,0,0,1,Inputs!$C$6))&lt;Inputs!$C$6),"n/a",EXP(SUMPRODUCT(LN(1+OFFSET(Returns!D620,0,0,1,Inputs!$C$6))))-IF(Inputs!$C$7=1,EXP(SUMPRODUCT(LN(1+OFFSET(Returns!BM620,0,0,1,Inputs!$C$6)))),EXP(SUMPRODUCT(LN(1+OFFSET(Returns!DV620,0,0,1,Inputs!$C$6))))))</f>
        <v>-0.119657014773472</v>
      </c>
      <c r="M620" s="17" t="n">
        <f aca="false">IF(AND(ISNUMBER(L620),E620&gt;=Inputs!$C$8,OR(Inputs!$C$9="All",F620=Inputs!$C$9),VALUE(LEFT(C620,4))&gt;=Inputs!$C$10,VALUE(LEFT(C620,4))&lt;=Inputs!$C$11),1,0)</f>
        <v>1</v>
      </c>
      <c r="N620" s="16" t="n">
        <f aca="false">IF(M620=1,L620,"")</f>
        <v>-0.119657014773472</v>
      </c>
      <c r="O620" s="15" t="n">
        <v>0.434696311147237</v>
      </c>
      <c r="P620" s="15" t="n">
        <v>0.453942883587624</v>
      </c>
      <c r="Q620" s="18" t="n">
        <f aca="false">IF(AND(M620=1,F620="Cash"),L620,"")</f>
        <v>-0.119657014773472</v>
      </c>
      <c r="R620" s="18" t="str">
        <f aca="false">IF(AND(M620=1,F620="Mixed"),L620,"")</f>
        <v/>
      </c>
      <c r="S620" s="18" t="str">
        <f aca="false">IF(AND(M620=1,F620="Stock-heavy"),L620,"")</f>
        <v/>
      </c>
    </row>
    <row r="621" customFormat="false" ht="15" hidden="false" customHeight="false" outlineLevel="0" collapsed="false">
      <c r="B621" s="12" t="s">
        <v>711</v>
      </c>
      <c r="C621" s="12" t="s">
        <v>709</v>
      </c>
      <c r="D621" s="14" t="n">
        <v>184.1</v>
      </c>
      <c r="E621" s="15" t="n">
        <v>0.1852</v>
      </c>
      <c r="F621" s="12" t="s">
        <v>70</v>
      </c>
      <c r="G621" s="15" t="n">
        <v>0</v>
      </c>
      <c r="H621" s="12" t="n">
        <v>1</v>
      </c>
      <c r="I621" s="12" t="n">
        <v>0</v>
      </c>
      <c r="J621" s="12" t="n">
        <v>0</v>
      </c>
      <c r="K621" s="15" t="n">
        <v>0.183687122628358</v>
      </c>
      <c r="L621" s="16" t="n">
        <f aca="true">IF(OR(Returns!$C621=0,COUNT(OFFSET(Returns!BM621,0,0,1,Inputs!$C$6))&lt;Inputs!$C$6),"n/a",EXP(SUMPRODUCT(LN(1+OFFSET(Returns!D621,0,0,1,Inputs!$C$6))))-IF(Inputs!$C$7=1,EXP(SUMPRODUCT(LN(1+OFFSET(Returns!BM621,0,0,1,Inputs!$C$6)))),EXP(SUMPRODUCT(LN(1+OFFSET(Returns!DV621,0,0,1,Inputs!$C$6))))))</f>
        <v>-0.414524827779611</v>
      </c>
      <c r="M621" s="17" t="n">
        <f aca="false">IF(AND(ISNUMBER(L621),E621&gt;=Inputs!$C$8,OR(Inputs!$C$9="All",F621=Inputs!$C$9),VALUE(LEFT(C621,4))&gt;=Inputs!$C$10,VALUE(LEFT(C621,4))&lt;=Inputs!$C$11),1,0)</f>
        <v>1</v>
      </c>
      <c r="N621" s="16" t="n">
        <f aca="false">IF(M621=1,L621,"")</f>
        <v>-0.414524827779611</v>
      </c>
      <c r="O621" s="15" t="n">
        <v>0.0597695514220096</v>
      </c>
      <c r="P621" s="15" t="n">
        <v>0.0831620551043431</v>
      </c>
      <c r="Q621" s="18" t="n">
        <f aca="false">IF(AND(M621=1,F621="Cash"),L621,"")</f>
        <v>-0.414524827779611</v>
      </c>
      <c r="R621" s="18" t="str">
        <f aca="false">IF(AND(M621=1,F621="Mixed"),L621,"")</f>
        <v/>
      </c>
      <c r="S621" s="18" t="str">
        <f aca="false">IF(AND(M621=1,F621="Stock-heavy"),L621,"")</f>
        <v/>
      </c>
    </row>
    <row r="622" customFormat="false" ht="15" hidden="false" customHeight="false" outlineLevel="0" collapsed="false">
      <c r="B622" s="12" t="s">
        <v>212</v>
      </c>
      <c r="C622" s="12" t="s">
        <v>709</v>
      </c>
      <c r="D622" s="14" t="n">
        <v>112.1</v>
      </c>
      <c r="E622" s="15" t="n">
        <v>0.5037</v>
      </c>
      <c r="F622" s="12" t="s">
        <v>70</v>
      </c>
      <c r="G622" s="15" t="n">
        <v>0</v>
      </c>
      <c r="H622" s="12" t="n">
        <v>3</v>
      </c>
      <c r="I622" s="12" t="n">
        <v>0</v>
      </c>
      <c r="J622" s="12" t="n">
        <v>1</v>
      </c>
      <c r="K622" s="15" t="n">
        <v>-0.44729317006991</v>
      </c>
      <c r="L622" s="16" t="n">
        <f aca="true">IF(OR(Returns!$C622=0,COUNT(OFFSET(Returns!BM622,0,0,1,Inputs!$C$6))&lt;Inputs!$C$6),"n/a",EXP(SUMPRODUCT(LN(1+OFFSET(Returns!D622,0,0,1,Inputs!$C$6))))-IF(Inputs!$C$7=1,EXP(SUMPRODUCT(LN(1+OFFSET(Returns!BM622,0,0,1,Inputs!$C$6)))),EXP(SUMPRODUCT(LN(1+OFFSET(Returns!DV622,0,0,1,Inputs!$C$6))))))</f>
        <v>-0.417628057314548</v>
      </c>
      <c r="M622" s="17" t="n">
        <f aca="false">IF(AND(ISNUMBER(L622),E622&gt;=Inputs!$C$8,OR(Inputs!$C$9="All",F622=Inputs!$C$9),VALUE(LEFT(C622,4))&gt;=Inputs!$C$10,VALUE(LEFT(C622,4))&lt;=Inputs!$C$11),1,0)</f>
        <v>1</v>
      </c>
      <c r="N622" s="16" t="n">
        <f aca="false">IF(M622=1,L622,"")</f>
        <v>-0.417628057314548</v>
      </c>
      <c r="O622" s="15" t="s">
        <v>73</v>
      </c>
      <c r="P622" s="15" t="s">
        <v>73</v>
      </c>
      <c r="Q622" s="18" t="n">
        <f aca="false">IF(AND(M622=1,F622="Cash"),L622,"")</f>
        <v>-0.417628057314548</v>
      </c>
      <c r="R622" s="18" t="str">
        <f aca="false">IF(AND(M622=1,F622="Mixed"),L622,"")</f>
        <v/>
      </c>
      <c r="S622" s="18" t="str">
        <f aca="false">IF(AND(M622=1,F622="Stock-heavy"),L622,"")</f>
        <v/>
      </c>
    </row>
    <row r="623" customFormat="false" ht="15" hidden="false" customHeight="false" outlineLevel="0" collapsed="false">
      <c r="B623" s="12" t="s">
        <v>712</v>
      </c>
      <c r="C623" s="12" t="s">
        <v>709</v>
      </c>
      <c r="D623" s="14" t="n">
        <v>2500</v>
      </c>
      <c r="E623" s="15" t="n">
        <v>0.2213</v>
      </c>
      <c r="F623" s="12" t="s">
        <v>85</v>
      </c>
      <c r="G623" s="15" t="n">
        <v>0.590976424867311</v>
      </c>
      <c r="H623" s="12" t="n">
        <v>1</v>
      </c>
      <c r="I623" s="12" t="n">
        <v>0</v>
      </c>
      <c r="J623" s="12" t="n">
        <v>1</v>
      </c>
      <c r="K623" s="15" t="n">
        <v>0.0612981360308258</v>
      </c>
      <c r="L623" s="16" t="n">
        <f aca="true">IF(OR(Returns!$C623=0,COUNT(OFFSET(Returns!BM623,0,0,1,Inputs!$C$6))&lt;Inputs!$C$6),"n/a",EXP(SUMPRODUCT(LN(1+OFFSET(Returns!D623,0,0,1,Inputs!$C$6))))-IF(Inputs!$C$7=1,EXP(SUMPRODUCT(LN(1+OFFSET(Returns!BM623,0,0,1,Inputs!$C$6)))),EXP(SUMPRODUCT(LN(1+OFFSET(Returns!DV623,0,0,1,Inputs!$C$6))))))</f>
        <v>-0.663819690562438</v>
      </c>
      <c r="M623" s="17" t="n">
        <f aca="false">IF(AND(ISNUMBER(L623),E623&gt;=Inputs!$C$8,OR(Inputs!$C$9="All",F623=Inputs!$C$9),VALUE(LEFT(C623,4))&gt;=Inputs!$C$10,VALUE(LEFT(C623,4))&lt;=Inputs!$C$11),1,0)</f>
        <v>1</v>
      </c>
      <c r="N623" s="16" t="n">
        <f aca="false">IF(M623=1,L623,"")</f>
        <v>-0.663819690562438</v>
      </c>
      <c r="O623" s="15" t="n">
        <v>-0.164872316529202</v>
      </c>
      <c r="P623" s="15" t="n">
        <v>-0.107379472400763</v>
      </c>
      <c r="Q623" s="18" t="str">
        <f aca="false">IF(AND(M623=1,F623="Cash"),L623,"")</f>
        <v/>
      </c>
      <c r="R623" s="18" t="str">
        <f aca="false">IF(AND(M623=1,F623="Mixed"),L623,"")</f>
        <v/>
      </c>
      <c r="S623" s="18" t="n">
        <f aca="false">IF(AND(M623=1,F623="Stock-heavy"),L623,"")</f>
        <v>-0.663819690562438</v>
      </c>
    </row>
    <row r="624" customFormat="false" ht="15" hidden="false" customHeight="false" outlineLevel="0" collapsed="false">
      <c r="B624" s="12" t="s">
        <v>713</v>
      </c>
      <c r="C624" s="12" t="s">
        <v>709</v>
      </c>
      <c r="D624" s="14" t="n">
        <v>505.6</v>
      </c>
      <c r="E624" s="15" t="n">
        <v>0.1469</v>
      </c>
      <c r="F624" s="12" t="s">
        <v>70</v>
      </c>
      <c r="G624" s="15" t="n">
        <v>0</v>
      </c>
      <c r="H624" s="12" t="n">
        <v>1</v>
      </c>
      <c r="I624" s="12" t="n">
        <v>0</v>
      </c>
      <c r="J624" s="12" t="n">
        <v>0</v>
      </c>
      <c r="K624" s="15" t="n">
        <v>0.262515887175402</v>
      </c>
      <c r="L624" s="16" t="n">
        <f aca="true">IF(OR(Returns!$C624=0,COUNT(OFFSET(Returns!BM624,0,0,1,Inputs!$C$6))&lt;Inputs!$C$6),"n/a",EXP(SUMPRODUCT(LN(1+OFFSET(Returns!D624,0,0,1,Inputs!$C$6))))-IF(Inputs!$C$7=1,EXP(SUMPRODUCT(LN(1+OFFSET(Returns!BM624,0,0,1,Inputs!$C$6)))),EXP(SUMPRODUCT(LN(1+OFFSET(Returns!DV624,0,0,1,Inputs!$C$6))))))</f>
        <v>-0.737135486227851</v>
      </c>
      <c r="M624" s="17" t="n">
        <f aca="false">IF(AND(ISNUMBER(L624),E624&gt;=Inputs!$C$8,OR(Inputs!$C$9="All",F624=Inputs!$C$9),VALUE(LEFT(C624,4))&gt;=Inputs!$C$10,VALUE(LEFT(C624,4))&lt;=Inputs!$C$11),1,0)</f>
        <v>1</v>
      </c>
      <c r="N624" s="16" t="n">
        <f aca="false">IF(M624=1,L624,"")</f>
        <v>-0.737135486227851</v>
      </c>
      <c r="O624" s="15" t="n">
        <v>-0.111549395789915</v>
      </c>
      <c r="P624" s="15" t="n">
        <v>-0.0533450428928688</v>
      </c>
      <c r="Q624" s="18" t="n">
        <f aca="false">IF(AND(M624=1,F624="Cash"),L624,"")</f>
        <v>-0.737135486227851</v>
      </c>
      <c r="R624" s="18" t="str">
        <f aca="false">IF(AND(M624=1,F624="Mixed"),L624,"")</f>
        <v/>
      </c>
      <c r="S624" s="18" t="str">
        <f aca="false">IF(AND(M624=1,F624="Stock-heavy"),L624,"")</f>
        <v/>
      </c>
    </row>
    <row r="625" customFormat="false" ht="15" hidden="false" customHeight="false" outlineLevel="0" collapsed="false">
      <c r="B625" s="12" t="s">
        <v>165</v>
      </c>
      <c r="C625" s="12" t="s">
        <v>709</v>
      </c>
      <c r="D625" s="14" t="n">
        <v>1874.4</v>
      </c>
      <c r="E625" s="15" t="n">
        <v>0.9702</v>
      </c>
      <c r="F625" s="12" t="s">
        <v>83</v>
      </c>
      <c r="G625" s="15" t="n">
        <v>0.198090055484422</v>
      </c>
      <c r="H625" s="12" t="n">
        <v>2</v>
      </c>
      <c r="I625" s="12" t="n">
        <v>0</v>
      </c>
      <c r="J625" s="12" t="n">
        <v>1</v>
      </c>
      <c r="K625" s="15" t="n">
        <v>-0.448921105320986</v>
      </c>
      <c r="L625" s="16" t="n">
        <f aca="true">IF(OR(Returns!$C625=0,COUNT(OFFSET(Returns!BM625,0,0,1,Inputs!$C$6))&lt;Inputs!$C$6),"n/a",EXP(SUMPRODUCT(LN(1+OFFSET(Returns!D625,0,0,1,Inputs!$C$6))))-IF(Inputs!$C$7=1,EXP(SUMPRODUCT(LN(1+OFFSET(Returns!BM625,0,0,1,Inputs!$C$6)))),EXP(SUMPRODUCT(LN(1+OFFSET(Returns!DV625,0,0,1,Inputs!$C$6))))))</f>
        <v>0.380180188388774</v>
      </c>
      <c r="M625" s="17" t="n">
        <f aca="false">IF(AND(ISNUMBER(L625),E625&gt;=Inputs!$C$8,OR(Inputs!$C$9="All",F625=Inputs!$C$9),VALUE(LEFT(C625,4))&gt;=Inputs!$C$10,VALUE(LEFT(C625,4))&lt;=Inputs!$C$11),1,0)</f>
        <v>1</v>
      </c>
      <c r="N625" s="16" t="n">
        <f aca="false">IF(M625=1,L625,"")</f>
        <v>0.380180188388774</v>
      </c>
      <c r="O625" s="15" t="s">
        <v>73</v>
      </c>
      <c r="P625" s="15" t="s">
        <v>73</v>
      </c>
      <c r="Q625" s="18" t="str">
        <f aca="false">IF(AND(M625=1,F625="Cash"),L625,"")</f>
        <v/>
      </c>
      <c r="R625" s="18" t="n">
        <f aca="false">IF(AND(M625=1,F625="Mixed"),L625,"")</f>
        <v>0.380180188388774</v>
      </c>
      <c r="S625" s="18" t="str">
        <f aca="false">IF(AND(M625=1,F625="Stock-heavy"),L625,"")</f>
        <v/>
      </c>
    </row>
    <row r="626" customFormat="false" ht="15" hidden="false" customHeight="false" outlineLevel="0" collapsed="false">
      <c r="B626" s="12" t="s">
        <v>714</v>
      </c>
      <c r="C626" s="12" t="s">
        <v>715</v>
      </c>
      <c r="D626" s="14" t="n">
        <v>4412.9</v>
      </c>
      <c r="E626" s="15" t="n">
        <v>0.3437</v>
      </c>
      <c r="F626" s="12" t="s">
        <v>70</v>
      </c>
      <c r="G626" s="15" t="n">
        <v>0</v>
      </c>
      <c r="H626" s="12" t="n">
        <v>1</v>
      </c>
      <c r="I626" s="12" t="n">
        <v>0</v>
      </c>
      <c r="J626" s="12" t="n">
        <v>0</v>
      </c>
      <c r="K626" s="15" t="n">
        <v>-0.0723883188938976</v>
      </c>
      <c r="L626" s="16" t="n">
        <f aca="true">IF(OR(Returns!$C626=0,COUNT(OFFSET(Returns!BM626,0,0,1,Inputs!$C$6))&lt;Inputs!$C$6),"n/a",EXP(SUMPRODUCT(LN(1+OFFSET(Returns!D626,0,0,1,Inputs!$C$6))))-IF(Inputs!$C$7=1,EXP(SUMPRODUCT(LN(1+OFFSET(Returns!BM626,0,0,1,Inputs!$C$6)))),EXP(SUMPRODUCT(LN(1+OFFSET(Returns!DV626,0,0,1,Inputs!$C$6))))))</f>
        <v>-0.605889041717002</v>
      </c>
      <c r="M626" s="17" t="n">
        <f aca="false">IF(AND(ISNUMBER(L626),E626&gt;=Inputs!$C$8,OR(Inputs!$C$9="All",F626=Inputs!$C$9),VALUE(LEFT(C626,4))&gt;=Inputs!$C$10,VALUE(LEFT(C626,4))&lt;=Inputs!$C$11),1,0)</f>
        <v>1</v>
      </c>
      <c r="N626" s="16" t="n">
        <f aca="false">IF(M626=1,L626,"")</f>
        <v>-0.605889041717002</v>
      </c>
      <c r="O626" s="15" t="n">
        <v>0.0456609086558398</v>
      </c>
      <c r="P626" s="15" t="n">
        <v>-0.0672972211715876</v>
      </c>
      <c r="Q626" s="18" t="n">
        <f aca="false">IF(AND(M626=1,F626="Cash"),L626,"")</f>
        <v>-0.605889041717002</v>
      </c>
      <c r="R626" s="18" t="str">
        <f aca="false">IF(AND(M626=1,F626="Mixed"),L626,"")</f>
        <v/>
      </c>
      <c r="S626" s="18" t="str">
        <f aca="false">IF(AND(M626=1,F626="Stock-heavy"),L626,"")</f>
        <v/>
      </c>
    </row>
    <row r="627" customFormat="false" ht="15" hidden="false" customHeight="false" outlineLevel="0" collapsed="false">
      <c r="B627" s="12" t="s">
        <v>716</v>
      </c>
      <c r="C627" s="12" t="s">
        <v>715</v>
      </c>
      <c r="D627" s="14" t="n">
        <v>447.8</v>
      </c>
      <c r="E627" s="15" t="n">
        <v>0.1681</v>
      </c>
      <c r="F627" s="12" t="s">
        <v>70</v>
      </c>
      <c r="G627" s="15" t="n">
        <v>0</v>
      </c>
      <c r="H627" s="12" t="n">
        <v>2</v>
      </c>
      <c r="I627" s="12" t="n">
        <v>1</v>
      </c>
      <c r="J627" s="12" t="n">
        <v>0</v>
      </c>
      <c r="K627" s="15" t="n">
        <v>0.303869850868776</v>
      </c>
      <c r="L627" s="16" t="n">
        <f aca="true">IF(OR(Returns!$C627=0,COUNT(OFFSET(Returns!BM627,0,0,1,Inputs!$C$6))&lt;Inputs!$C$6),"n/a",EXP(SUMPRODUCT(LN(1+OFFSET(Returns!D627,0,0,1,Inputs!$C$6))))-IF(Inputs!$C$7=1,EXP(SUMPRODUCT(LN(1+OFFSET(Returns!BM627,0,0,1,Inputs!$C$6)))),EXP(SUMPRODUCT(LN(1+OFFSET(Returns!DV627,0,0,1,Inputs!$C$6))))))</f>
        <v>-0.366546908914346</v>
      </c>
      <c r="M627" s="17" t="n">
        <f aca="false">IF(AND(ISNUMBER(L627),E627&gt;=Inputs!$C$8,OR(Inputs!$C$9="All",F627=Inputs!$C$9),VALUE(LEFT(C627,4))&gt;=Inputs!$C$10,VALUE(LEFT(C627,4))&lt;=Inputs!$C$11),1,0)</f>
        <v>1</v>
      </c>
      <c r="N627" s="16" t="n">
        <f aca="false">IF(M627=1,L627,"")</f>
        <v>-0.366546908914346</v>
      </c>
      <c r="O627" s="15" t="n">
        <v>0.0979846897527546</v>
      </c>
      <c r="P627" s="15" t="n">
        <v>0.12397206468792</v>
      </c>
      <c r="Q627" s="18" t="n">
        <f aca="false">IF(AND(M627=1,F627="Cash"),L627,"")</f>
        <v>-0.366546908914346</v>
      </c>
      <c r="R627" s="18" t="str">
        <f aca="false">IF(AND(M627=1,F627="Mixed"),L627,"")</f>
        <v/>
      </c>
      <c r="S627" s="18" t="str">
        <f aca="false">IF(AND(M627=1,F627="Stock-heavy"),L627,"")</f>
        <v/>
      </c>
    </row>
    <row r="628" customFormat="false" ht="15" hidden="false" customHeight="false" outlineLevel="0" collapsed="false">
      <c r="B628" s="12" t="s">
        <v>717</v>
      </c>
      <c r="C628" s="12" t="s">
        <v>715</v>
      </c>
      <c r="D628" s="14" t="n">
        <v>136.1</v>
      </c>
      <c r="E628" s="15" t="n">
        <v>0.2641</v>
      </c>
      <c r="F628" s="12" t="s">
        <v>70</v>
      </c>
      <c r="G628" s="15" t="n">
        <v>0</v>
      </c>
      <c r="H628" s="12" t="n">
        <v>3</v>
      </c>
      <c r="I628" s="12" t="n">
        <v>0</v>
      </c>
      <c r="J628" s="12" t="n">
        <v>0</v>
      </c>
      <c r="K628" s="15" t="n">
        <v>0.532133056472172</v>
      </c>
      <c r="L628" s="16" t="n">
        <f aca="true">IF(OR(Returns!$C628=0,COUNT(OFFSET(Returns!BM628,0,0,1,Inputs!$C$6))&lt;Inputs!$C$6),"n/a",EXP(SUMPRODUCT(LN(1+OFFSET(Returns!D628,0,0,1,Inputs!$C$6))))-IF(Inputs!$C$7=1,EXP(SUMPRODUCT(LN(1+OFFSET(Returns!BM628,0,0,1,Inputs!$C$6)))),EXP(SUMPRODUCT(LN(1+OFFSET(Returns!DV628,0,0,1,Inputs!$C$6))))))</f>
        <v>0.821533432599967</v>
      </c>
      <c r="M628" s="17" t="n">
        <f aca="false">IF(AND(ISNUMBER(L628),E628&gt;=Inputs!$C$8,OR(Inputs!$C$9="All",F628=Inputs!$C$9),VALUE(LEFT(C628,4))&gt;=Inputs!$C$10,VALUE(LEFT(C628,4))&lt;=Inputs!$C$11),1,0)</f>
        <v>1</v>
      </c>
      <c r="N628" s="16" t="n">
        <f aca="false">IF(M628=1,L628,"")</f>
        <v>0.821533432599967</v>
      </c>
      <c r="O628" s="15" t="n">
        <v>-0.0219975061113808</v>
      </c>
      <c r="P628" s="15" t="n">
        <v>-0.0128429692355708</v>
      </c>
      <c r="Q628" s="18" t="n">
        <f aca="false">IF(AND(M628=1,F628="Cash"),L628,"")</f>
        <v>0.821533432599967</v>
      </c>
      <c r="R628" s="18" t="str">
        <f aca="false">IF(AND(M628=1,F628="Mixed"),L628,"")</f>
        <v/>
      </c>
      <c r="S628" s="18" t="str">
        <f aca="false">IF(AND(M628=1,F628="Stock-heavy"),L628,"")</f>
        <v/>
      </c>
    </row>
    <row r="629" customFormat="false" ht="15" hidden="false" customHeight="false" outlineLevel="0" collapsed="false">
      <c r="B629" s="12" t="s">
        <v>718</v>
      </c>
      <c r="C629" s="12" t="s">
        <v>715</v>
      </c>
      <c r="D629" s="14" t="n">
        <v>1305.1</v>
      </c>
      <c r="E629" s="15" t="n">
        <v>0.1108</v>
      </c>
      <c r="F629" s="12" t="s">
        <v>70</v>
      </c>
      <c r="G629" s="15" t="n">
        <v>0</v>
      </c>
      <c r="H629" s="12" t="n">
        <v>2</v>
      </c>
      <c r="I629" s="12" t="n">
        <v>0</v>
      </c>
      <c r="J629" s="12" t="n">
        <v>0</v>
      </c>
      <c r="K629" s="15" t="n">
        <v>0.123670884832076</v>
      </c>
      <c r="L629" s="16" t="n">
        <f aca="true">IF(OR(Returns!$C629=0,COUNT(OFFSET(Returns!BM629,0,0,1,Inputs!$C$6))&lt;Inputs!$C$6),"n/a",EXP(SUMPRODUCT(LN(1+OFFSET(Returns!D629,0,0,1,Inputs!$C$6))))-IF(Inputs!$C$7=1,EXP(SUMPRODUCT(LN(1+OFFSET(Returns!BM629,0,0,1,Inputs!$C$6)))),EXP(SUMPRODUCT(LN(1+OFFSET(Returns!DV629,0,0,1,Inputs!$C$6))))))</f>
        <v>-0.577837884242079</v>
      </c>
      <c r="M629" s="17" t="n">
        <f aca="false">IF(AND(ISNUMBER(L629),E629&gt;=Inputs!$C$8,OR(Inputs!$C$9="All",F629=Inputs!$C$9),VALUE(LEFT(C629,4))&gt;=Inputs!$C$10,VALUE(LEFT(C629,4))&lt;=Inputs!$C$11),1,0)</f>
        <v>1</v>
      </c>
      <c r="N629" s="16" t="n">
        <f aca="false">IF(M629=1,L629,"")</f>
        <v>-0.577837884242079</v>
      </c>
      <c r="O629" s="15" t="n">
        <v>0.0573972999078794</v>
      </c>
      <c r="P629" s="15" t="n">
        <v>0.0741924659869601</v>
      </c>
      <c r="Q629" s="18" t="n">
        <f aca="false">IF(AND(M629=1,F629="Cash"),L629,"")</f>
        <v>-0.577837884242079</v>
      </c>
      <c r="R629" s="18" t="str">
        <f aca="false">IF(AND(M629=1,F629="Mixed"),L629,"")</f>
        <v/>
      </c>
      <c r="S629" s="18" t="str">
        <f aca="false">IF(AND(M629=1,F629="Stock-heavy"),L629,"")</f>
        <v/>
      </c>
    </row>
    <row r="630" customFormat="false" ht="15" hidden="false" customHeight="false" outlineLevel="0" collapsed="false">
      <c r="B630" s="12" t="s">
        <v>719</v>
      </c>
      <c r="C630" s="12" t="s">
        <v>715</v>
      </c>
      <c r="D630" s="14" t="n">
        <v>369.9</v>
      </c>
      <c r="E630" s="15" t="n">
        <v>0.6</v>
      </c>
      <c r="F630" s="12" t="s">
        <v>70</v>
      </c>
      <c r="G630" s="15" t="n">
        <v>0.00997766322047481</v>
      </c>
      <c r="H630" s="12" t="n">
        <v>3</v>
      </c>
      <c r="I630" s="12" t="n">
        <v>0</v>
      </c>
      <c r="J630" s="12" t="n">
        <v>0</v>
      </c>
      <c r="K630" s="15" t="n">
        <v>-0.3193573152185</v>
      </c>
      <c r="L630" s="16" t="n">
        <f aca="true">IF(OR(Returns!$C630=0,COUNT(OFFSET(Returns!BM630,0,0,1,Inputs!$C$6))&lt;Inputs!$C$6),"n/a",EXP(SUMPRODUCT(LN(1+OFFSET(Returns!D630,0,0,1,Inputs!$C$6))))-IF(Inputs!$C$7=1,EXP(SUMPRODUCT(LN(1+OFFSET(Returns!BM630,0,0,1,Inputs!$C$6)))),EXP(SUMPRODUCT(LN(1+OFFSET(Returns!DV630,0,0,1,Inputs!$C$6))))))</f>
        <v>1.3816892990085</v>
      </c>
      <c r="M630" s="17" t="n">
        <f aca="false">IF(AND(ISNUMBER(L630),E630&gt;=Inputs!$C$8,OR(Inputs!$C$9="All",F630=Inputs!$C$9),VALUE(LEFT(C630,4))&gt;=Inputs!$C$10,VALUE(LEFT(C630,4))&lt;=Inputs!$C$11),1,0)</f>
        <v>1</v>
      </c>
      <c r="N630" s="16" t="n">
        <f aca="false">IF(M630=1,L630,"")</f>
        <v>1.3816892990085</v>
      </c>
      <c r="O630" s="15" t="s">
        <v>73</v>
      </c>
      <c r="P630" s="15" t="s">
        <v>73</v>
      </c>
      <c r="Q630" s="18" t="n">
        <f aca="false">IF(AND(M630=1,F630="Cash"),L630,"")</f>
        <v>1.3816892990085</v>
      </c>
      <c r="R630" s="18" t="str">
        <f aca="false">IF(AND(M630=1,F630="Mixed"),L630,"")</f>
        <v/>
      </c>
      <c r="S630" s="18" t="str">
        <f aca="false">IF(AND(M630=1,F630="Stock-heavy"),L630,"")</f>
        <v/>
      </c>
    </row>
    <row r="631" customFormat="false" ht="15" hidden="false" customHeight="false" outlineLevel="0" collapsed="false">
      <c r="B631" s="12" t="s">
        <v>720</v>
      </c>
      <c r="C631" s="12" t="s">
        <v>715</v>
      </c>
      <c r="D631" s="14" t="n">
        <v>1989</v>
      </c>
      <c r="E631" s="15" t="n">
        <v>0.4007</v>
      </c>
      <c r="F631" s="12" t="s">
        <v>70</v>
      </c>
      <c r="G631" s="15" t="n">
        <v>0</v>
      </c>
      <c r="H631" s="12" t="n">
        <v>2</v>
      </c>
      <c r="I631" s="12" t="n">
        <v>1</v>
      </c>
      <c r="J631" s="12" t="n">
        <v>1</v>
      </c>
      <c r="K631" s="15" t="n">
        <v>0.219128588169558</v>
      </c>
      <c r="L631" s="16" t="n">
        <f aca="true">IF(OR(Returns!$C631=0,COUNT(OFFSET(Returns!BM631,0,0,1,Inputs!$C$6))&lt;Inputs!$C$6),"n/a",EXP(SUMPRODUCT(LN(1+OFFSET(Returns!D631,0,0,1,Inputs!$C$6))))-IF(Inputs!$C$7=1,EXP(SUMPRODUCT(LN(1+OFFSET(Returns!BM631,0,0,1,Inputs!$C$6)))),EXP(SUMPRODUCT(LN(1+OFFSET(Returns!DV631,0,0,1,Inputs!$C$6))))))</f>
        <v>-0.116177563964105</v>
      </c>
      <c r="M631" s="17" t="n">
        <f aca="false">IF(AND(ISNUMBER(L631),E631&gt;=Inputs!$C$8,OR(Inputs!$C$9="All",F631=Inputs!$C$9),VALUE(LEFT(C631,4))&gt;=Inputs!$C$10,VALUE(LEFT(C631,4))&lt;=Inputs!$C$11),1,0)</f>
        <v>1</v>
      </c>
      <c r="N631" s="16" t="n">
        <f aca="false">IF(M631=1,L631,"")</f>
        <v>-0.116177563964105</v>
      </c>
      <c r="O631" s="15" t="n">
        <v>0.0224413267811683</v>
      </c>
      <c r="P631" s="15" t="n">
        <v>-0.0284403321742863</v>
      </c>
      <c r="Q631" s="18" t="n">
        <f aca="false">IF(AND(M631=1,F631="Cash"),L631,"")</f>
        <v>-0.116177563964105</v>
      </c>
      <c r="R631" s="18" t="str">
        <f aca="false">IF(AND(M631=1,F631="Mixed"),L631,"")</f>
        <v/>
      </c>
      <c r="S631" s="18" t="str">
        <f aca="false">IF(AND(M631=1,F631="Stock-heavy"),L631,"")</f>
        <v/>
      </c>
    </row>
    <row r="632" customFormat="false" ht="15" hidden="false" customHeight="false" outlineLevel="0" collapsed="false">
      <c r="B632" s="12" t="s">
        <v>411</v>
      </c>
      <c r="C632" s="12" t="s">
        <v>721</v>
      </c>
      <c r="D632" s="14" t="n">
        <v>234.8</v>
      </c>
      <c r="E632" s="15" t="n">
        <v>0.118</v>
      </c>
      <c r="F632" s="12" t="s">
        <v>70</v>
      </c>
      <c r="G632" s="15" t="n">
        <v>0</v>
      </c>
      <c r="H632" s="12" t="n">
        <v>3</v>
      </c>
      <c r="I632" s="12" t="n">
        <v>1</v>
      </c>
      <c r="J632" s="12" t="n">
        <v>0</v>
      </c>
      <c r="K632" s="15" t="n">
        <v>-0.120148785531044</v>
      </c>
      <c r="L632" s="16" t="n">
        <f aca="true">IF(OR(Returns!$C632=0,COUNT(OFFSET(Returns!BM632,0,0,1,Inputs!$C$6))&lt;Inputs!$C$6),"n/a",EXP(SUMPRODUCT(LN(1+OFFSET(Returns!D632,0,0,1,Inputs!$C$6))))-IF(Inputs!$C$7=1,EXP(SUMPRODUCT(LN(1+OFFSET(Returns!BM632,0,0,1,Inputs!$C$6)))),EXP(SUMPRODUCT(LN(1+OFFSET(Returns!DV632,0,0,1,Inputs!$C$6))))))</f>
        <v>-0.260663539617591</v>
      </c>
      <c r="M632" s="17" t="n">
        <f aca="false">IF(AND(ISNUMBER(L632),E632&gt;=Inputs!$C$8,OR(Inputs!$C$9="All",F632=Inputs!$C$9),VALUE(LEFT(C632,4))&gt;=Inputs!$C$10,VALUE(LEFT(C632,4))&lt;=Inputs!$C$11),1,0)</f>
        <v>1</v>
      </c>
      <c r="N632" s="16" t="n">
        <f aca="false">IF(M632=1,L632,"")</f>
        <v>-0.260663539617591</v>
      </c>
      <c r="O632" s="15" t="n">
        <v>0.0524423104019057</v>
      </c>
      <c r="P632" s="15" t="s">
        <v>73</v>
      </c>
      <c r="Q632" s="18" t="n">
        <f aca="false">IF(AND(M632=1,F632="Cash"),L632,"")</f>
        <v>-0.260663539617591</v>
      </c>
      <c r="R632" s="18" t="str">
        <f aca="false">IF(AND(M632=1,F632="Mixed"),L632,"")</f>
        <v/>
      </c>
      <c r="S632" s="18" t="str">
        <f aca="false">IF(AND(M632=1,F632="Stock-heavy"),L632,"")</f>
        <v/>
      </c>
    </row>
    <row r="633" customFormat="false" ht="15" hidden="false" customHeight="false" outlineLevel="0" collapsed="false">
      <c r="B633" s="12" t="s">
        <v>722</v>
      </c>
      <c r="C633" s="12" t="s">
        <v>721</v>
      </c>
      <c r="D633" s="14" t="n">
        <v>1181.6</v>
      </c>
      <c r="E633" s="15" t="n">
        <v>0.7328</v>
      </c>
      <c r="F633" s="12" t="s">
        <v>70</v>
      </c>
      <c r="G633" s="15" t="n">
        <v>0</v>
      </c>
      <c r="H633" s="12" t="n">
        <v>5</v>
      </c>
      <c r="I633" s="12" t="n">
        <v>1</v>
      </c>
      <c r="J633" s="12" t="n">
        <v>1</v>
      </c>
      <c r="K633" s="15" t="n">
        <v>-0.234037886004874</v>
      </c>
      <c r="L633" s="16" t="n">
        <f aca="true">IF(OR(Returns!$C633=0,COUNT(OFFSET(Returns!BM633,0,0,1,Inputs!$C$6))&lt;Inputs!$C$6),"n/a",EXP(SUMPRODUCT(LN(1+OFFSET(Returns!D633,0,0,1,Inputs!$C$6))))-IF(Inputs!$C$7=1,EXP(SUMPRODUCT(LN(1+OFFSET(Returns!BM633,0,0,1,Inputs!$C$6)))),EXP(SUMPRODUCT(LN(1+OFFSET(Returns!DV633,0,0,1,Inputs!$C$6))))))</f>
        <v>1.52505726460404</v>
      </c>
      <c r="M633" s="17" t="n">
        <f aca="false">IF(AND(ISNUMBER(L633),E633&gt;=Inputs!$C$8,OR(Inputs!$C$9="All",F633=Inputs!$C$9),VALUE(LEFT(C633,4))&gt;=Inputs!$C$10,VALUE(LEFT(C633,4))&lt;=Inputs!$C$11),1,0)</f>
        <v>1</v>
      </c>
      <c r="N633" s="16" t="n">
        <f aca="false">IF(M633=1,L633,"")</f>
        <v>1.52505726460404</v>
      </c>
      <c r="O633" s="15" t="n">
        <v>0.00732910457690412</v>
      </c>
      <c r="P633" s="15" t="n">
        <v>0.114819436133977</v>
      </c>
      <c r="Q633" s="18" t="n">
        <f aca="false">IF(AND(M633=1,F633="Cash"),L633,"")</f>
        <v>1.52505726460404</v>
      </c>
      <c r="R633" s="18" t="str">
        <f aca="false">IF(AND(M633=1,F633="Mixed"),L633,"")</f>
        <v/>
      </c>
      <c r="S633" s="18" t="str">
        <f aca="false">IF(AND(M633=1,F633="Stock-heavy"),L633,"")</f>
        <v/>
      </c>
    </row>
    <row r="634" customFormat="false" ht="15" hidden="false" customHeight="false" outlineLevel="0" collapsed="false">
      <c r="B634" s="12" t="s">
        <v>723</v>
      </c>
      <c r="C634" s="12" t="s">
        <v>721</v>
      </c>
      <c r="D634" s="14" t="n">
        <v>955.6</v>
      </c>
      <c r="E634" s="15" t="n">
        <v>0.1125</v>
      </c>
      <c r="F634" s="12" t="s">
        <v>70</v>
      </c>
      <c r="G634" s="15" t="n">
        <v>0</v>
      </c>
      <c r="H634" s="12" t="n">
        <v>1</v>
      </c>
      <c r="I634" s="12" t="n">
        <v>0</v>
      </c>
      <c r="J634" s="12" t="n">
        <v>0</v>
      </c>
      <c r="K634" s="15" t="n">
        <v>-0.488394392126873</v>
      </c>
      <c r="L634" s="16" t="n">
        <f aca="true">IF(OR(Returns!$C634=0,COUNT(OFFSET(Returns!BM634,0,0,1,Inputs!$C$6))&lt;Inputs!$C$6),"n/a",EXP(SUMPRODUCT(LN(1+OFFSET(Returns!D634,0,0,1,Inputs!$C$6))))-IF(Inputs!$C$7=1,EXP(SUMPRODUCT(LN(1+OFFSET(Returns!BM634,0,0,1,Inputs!$C$6)))),EXP(SUMPRODUCT(LN(1+OFFSET(Returns!DV634,0,0,1,Inputs!$C$6))))))</f>
        <v>-0.049294003023</v>
      </c>
      <c r="M634" s="17" t="n">
        <f aca="false">IF(AND(ISNUMBER(L634),E634&gt;=Inputs!$C$8,OR(Inputs!$C$9="All",F634=Inputs!$C$9),VALUE(LEFT(C634,4))&gt;=Inputs!$C$10,VALUE(LEFT(C634,4))&lt;=Inputs!$C$11),1,0)</f>
        <v>1</v>
      </c>
      <c r="N634" s="16" t="n">
        <f aca="false">IF(M634=1,L634,"")</f>
        <v>-0.049294003023</v>
      </c>
      <c r="O634" s="15" t="n">
        <v>0.109859470328248</v>
      </c>
      <c r="P634" s="15" t="n">
        <v>0.0304391818438399</v>
      </c>
      <c r="Q634" s="18" t="n">
        <f aca="false">IF(AND(M634=1,F634="Cash"),L634,"")</f>
        <v>-0.049294003023</v>
      </c>
      <c r="R634" s="18" t="str">
        <f aca="false">IF(AND(M634=1,F634="Mixed"),L634,"")</f>
        <v/>
      </c>
      <c r="S634" s="18" t="str">
        <f aca="false">IF(AND(M634=1,F634="Stock-heavy"),L634,"")</f>
        <v/>
      </c>
    </row>
    <row r="635" customFormat="false" ht="15" hidden="false" customHeight="false" outlineLevel="0" collapsed="false">
      <c r="B635" s="12" t="s">
        <v>724</v>
      </c>
      <c r="C635" s="12" t="s">
        <v>721</v>
      </c>
      <c r="D635" s="14" t="n">
        <v>168</v>
      </c>
      <c r="E635" s="15" t="n">
        <v>0.2015</v>
      </c>
      <c r="F635" s="12" t="s">
        <v>70</v>
      </c>
      <c r="G635" s="15" t="n">
        <v>0</v>
      </c>
      <c r="H635" s="12" t="n">
        <v>4</v>
      </c>
      <c r="I635" s="12" t="n">
        <v>0</v>
      </c>
      <c r="J635" s="12" t="n">
        <v>0</v>
      </c>
      <c r="K635" s="15" t="n">
        <v>-0.357168532825917</v>
      </c>
      <c r="L635" s="16" t="n">
        <f aca="true">IF(OR(Returns!$C635=0,COUNT(OFFSET(Returns!BM635,0,0,1,Inputs!$C$6))&lt;Inputs!$C$6),"n/a",EXP(SUMPRODUCT(LN(1+OFFSET(Returns!D635,0,0,1,Inputs!$C$6))))-IF(Inputs!$C$7=1,EXP(SUMPRODUCT(LN(1+OFFSET(Returns!BM635,0,0,1,Inputs!$C$6)))),EXP(SUMPRODUCT(LN(1+OFFSET(Returns!DV635,0,0,1,Inputs!$C$6))))))</f>
        <v>1.22737094569145</v>
      </c>
      <c r="M635" s="17" t="n">
        <f aca="false">IF(AND(ISNUMBER(L635),E635&gt;=Inputs!$C$8,OR(Inputs!$C$9="All",F635=Inputs!$C$9),VALUE(LEFT(C635,4))&gt;=Inputs!$C$10,VALUE(LEFT(C635,4))&lt;=Inputs!$C$11),1,0)</f>
        <v>1</v>
      </c>
      <c r="N635" s="16" t="n">
        <f aca="false">IF(M635=1,L635,"")</f>
        <v>1.22737094569145</v>
      </c>
      <c r="O635" s="15" t="n">
        <v>0.0294515645529604</v>
      </c>
      <c r="P635" s="15" t="n">
        <v>0.0854151693430193</v>
      </c>
      <c r="Q635" s="18" t="n">
        <f aca="false">IF(AND(M635=1,F635="Cash"),L635,"")</f>
        <v>1.22737094569145</v>
      </c>
      <c r="R635" s="18" t="str">
        <f aca="false">IF(AND(M635=1,F635="Mixed"),L635,"")</f>
        <v/>
      </c>
      <c r="S635" s="18" t="str">
        <f aca="false">IF(AND(M635=1,F635="Stock-heavy"),L635,"")</f>
        <v/>
      </c>
    </row>
    <row r="636" customFormat="false" ht="15" hidden="false" customHeight="false" outlineLevel="0" collapsed="false">
      <c r="B636" s="12" t="s">
        <v>292</v>
      </c>
      <c r="C636" s="12" t="s">
        <v>721</v>
      </c>
      <c r="D636" s="14" t="n">
        <v>650</v>
      </c>
      <c r="E636" s="15" t="n">
        <v>0.1195</v>
      </c>
      <c r="F636" s="12" t="s">
        <v>70</v>
      </c>
      <c r="G636" s="15" t="n">
        <v>0</v>
      </c>
      <c r="H636" s="12" t="n">
        <v>3</v>
      </c>
      <c r="I636" s="12" t="n">
        <v>0</v>
      </c>
      <c r="J636" s="12" t="n">
        <v>0</v>
      </c>
      <c r="K636" s="15" t="n">
        <v>-0.00948778804708184</v>
      </c>
      <c r="L636" s="16" t="n">
        <f aca="true">IF(OR(Returns!$C636=0,COUNT(OFFSET(Returns!BM636,0,0,1,Inputs!$C$6))&lt;Inputs!$C$6),"n/a",EXP(SUMPRODUCT(LN(1+OFFSET(Returns!D636,0,0,1,Inputs!$C$6))))-IF(Inputs!$C$7=1,EXP(SUMPRODUCT(LN(1+OFFSET(Returns!BM636,0,0,1,Inputs!$C$6)))),EXP(SUMPRODUCT(LN(1+OFFSET(Returns!DV636,0,0,1,Inputs!$C$6))))))</f>
        <v>0.269255397954151</v>
      </c>
      <c r="M636" s="17" t="n">
        <f aca="false">IF(AND(ISNUMBER(L636),E636&gt;=Inputs!$C$8,OR(Inputs!$C$9="All",F636=Inputs!$C$9),VALUE(LEFT(C636,4))&gt;=Inputs!$C$10,VALUE(LEFT(C636,4))&lt;=Inputs!$C$11),1,0)</f>
        <v>1</v>
      </c>
      <c r="N636" s="16" t="n">
        <f aca="false">IF(M636=1,L636,"")</f>
        <v>0.269255397954151</v>
      </c>
      <c r="O636" s="15" t="n">
        <v>0.399953214431065</v>
      </c>
      <c r="P636" s="15" t="n">
        <v>0.386463319614673</v>
      </c>
      <c r="Q636" s="18" t="n">
        <f aca="false">IF(AND(M636=1,F636="Cash"),L636,"")</f>
        <v>0.269255397954151</v>
      </c>
      <c r="R636" s="18" t="str">
        <f aca="false">IF(AND(M636=1,F636="Mixed"),L636,"")</f>
        <v/>
      </c>
      <c r="S636" s="18" t="str">
        <f aca="false">IF(AND(M636=1,F636="Stock-heavy"),L636,"")</f>
        <v/>
      </c>
    </row>
    <row r="637" customFormat="false" ht="15" hidden="false" customHeight="false" outlineLevel="0" collapsed="false">
      <c r="B637" s="12" t="s">
        <v>460</v>
      </c>
      <c r="C637" s="12" t="s">
        <v>721</v>
      </c>
      <c r="D637" s="14" t="n">
        <v>2655</v>
      </c>
      <c r="E637" s="15" t="n">
        <v>0.1918</v>
      </c>
      <c r="F637" s="12" t="s">
        <v>70</v>
      </c>
      <c r="G637" s="15" t="n">
        <v>0</v>
      </c>
      <c r="H637" s="12" t="n">
        <v>2</v>
      </c>
      <c r="I637" s="12" t="n">
        <v>0</v>
      </c>
      <c r="J637" s="12" t="n">
        <v>0</v>
      </c>
      <c r="K637" s="15" t="n">
        <v>0.556350782450054</v>
      </c>
      <c r="L637" s="16" t="n">
        <f aca="true">IF(OR(Returns!$C637=0,COUNT(OFFSET(Returns!BM637,0,0,1,Inputs!$C$6))&lt;Inputs!$C$6),"n/a",EXP(SUMPRODUCT(LN(1+OFFSET(Returns!D637,0,0,1,Inputs!$C$6))))-IF(Inputs!$C$7=1,EXP(SUMPRODUCT(LN(1+OFFSET(Returns!BM637,0,0,1,Inputs!$C$6)))),EXP(SUMPRODUCT(LN(1+OFFSET(Returns!DV637,0,0,1,Inputs!$C$6))))))</f>
        <v>-0.368229365973069</v>
      </c>
      <c r="M637" s="17" t="n">
        <f aca="false">IF(AND(ISNUMBER(L637),E637&gt;=Inputs!$C$8,OR(Inputs!$C$9="All",F637=Inputs!$C$9),VALUE(LEFT(C637,4))&gt;=Inputs!$C$10,VALUE(LEFT(C637,4))&lt;=Inputs!$C$11),1,0)</f>
        <v>1</v>
      </c>
      <c r="N637" s="16" t="n">
        <f aca="false">IF(M637=1,L637,"")</f>
        <v>-0.368229365973069</v>
      </c>
      <c r="O637" s="15" t="n">
        <v>0.0921395693811675</v>
      </c>
      <c r="P637" s="15" t="n">
        <v>0.090280923125491</v>
      </c>
      <c r="Q637" s="18" t="n">
        <f aca="false">IF(AND(M637=1,F637="Cash"),L637,"")</f>
        <v>-0.368229365973069</v>
      </c>
      <c r="R637" s="18" t="str">
        <f aca="false">IF(AND(M637=1,F637="Mixed"),L637,"")</f>
        <v/>
      </c>
      <c r="S637" s="18" t="str">
        <f aca="false">IF(AND(M637=1,F637="Stock-heavy"),L637,"")</f>
        <v/>
      </c>
    </row>
    <row r="638" customFormat="false" ht="15" hidden="false" customHeight="false" outlineLevel="0" collapsed="false">
      <c r="B638" s="12" t="s">
        <v>725</v>
      </c>
      <c r="C638" s="12" t="s">
        <v>721</v>
      </c>
      <c r="D638" s="14" t="n">
        <v>253.3</v>
      </c>
      <c r="E638" s="15" t="n">
        <v>0.147</v>
      </c>
      <c r="F638" s="12" t="s">
        <v>70</v>
      </c>
      <c r="G638" s="15" t="n">
        <v>0</v>
      </c>
      <c r="H638" s="12" t="n">
        <v>2</v>
      </c>
      <c r="I638" s="12" t="n">
        <v>0</v>
      </c>
      <c r="J638" s="12" t="n">
        <v>0</v>
      </c>
      <c r="K638" s="15" t="n">
        <v>0.15108448257469</v>
      </c>
      <c r="L638" s="16" t="n">
        <f aca="true">IF(OR(Returns!$C638=0,COUNT(OFFSET(Returns!BM638,0,0,1,Inputs!$C$6))&lt;Inputs!$C$6),"n/a",EXP(SUMPRODUCT(LN(1+OFFSET(Returns!D638,0,0,1,Inputs!$C$6))))-IF(Inputs!$C$7=1,EXP(SUMPRODUCT(LN(1+OFFSET(Returns!BM638,0,0,1,Inputs!$C$6)))),EXP(SUMPRODUCT(LN(1+OFFSET(Returns!DV638,0,0,1,Inputs!$C$6))))))</f>
        <v>-0.104098984447109</v>
      </c>
      <c r="M638" s="17" t="n">
        <f aca="false">IF(AND(ISNUMBER(L638),E638&gt;=Inputs!$C$8,OR(Inputs!$C$9="All",F638=Inputs!$C$9),VALUE(LEFT(C638,4))&gt;=Inputs!$C$10,VALUE(LEFT(C638,4))&lt;=Inputs!$C$11),1,0)</f>
        <v>1</v>
      </c>
      <c r="N638" s="16" t="n">
        <f aca="false">IF(M638=1,L638,"")</f>
        <v>-0.104098984447109</v>
      </c>
      <c r="O638" s="15" t="n">
        <v>0.0204043771749957</v>
      </c>
      <c r="P638" s="15" t="n">
        <v>0.0342402768793888</v>
      </c>
      <c r="Q638" s="18" t="n">
        <f aca="false">IF(AND(M638=1,F638="Cash"),L638,"")</f>
        <v>-0.104098984447109</v>
      </c>
      <c r="R638" s="18" t="str">
        <f aca="false">IF(AND(M638=1,F638="Mixed"),L638,"")</f>
        <v/>
      </c>
      <c r="S638" s="18" t="str">
        <f aca="false">IF(AND(M638=1,F638="Stock-heavy"),L638,"")</f>
        <v/>
      </c>
    </row>
    <row r="639" customFormat="false" ht="15" hidden="false" customHeight="false" outlineLevel="0" collapsed="false">
      <c r="B639" s="12" t="s">
        <v>726</v>
      </c>
      <c r="C639" s="12" t="s">
        <v>721</v>
      </c>
      <c r="D639" s="14" t="n">
        <v>5369</v>
      </c>
      <c r="E639" s="15" t="n">
        <v>0.1058</v>
      </c>
      <c r="F639" s="12" t="s">
        <v>85</v>
      </c>
      <c r="G639" s="15" t="n">
        <v>0.726019742968896</v>
      </c>
      <c r="H639" s="12" t="n">
        <v>1</v>
      </c>
      <c r="I639" s="12" t="n">
        <v>0</v>
      </c>
      <c r="J639" s="12" t="n">
        <v>0</v>
      </c>
      <c r="K639" s="15" t="s">
        <v>73</v>
      </c>
      <c r="L639" s="16" t="n">
        <f aca="true">IF(OR(Returns!$C639=0,COUNT(OFFSET(Returns!BM639,0,0,1,Inputs!$C$6))&lt;Inputs!$C$6),"n/a",EXP(SUMPRODUCT(LN(1+OFFSET(Returns!D639,0,0,1,Inputs!$C$6))))-IF(Inputs!$C$7=1,EXP(SUMPRODUCT(LN(1+OFFSET(Returns!BM639,0,0,1,Inputs!$C$6)))),EXP(SUMPRODUCT(LN(1+OFFSET(Returns!DV639,0,0,1,Inputs!$C$6))))))</f>
        <v>-0.515802628852063</v>
      </c>
      <c r="M639" s="17" t="n">
        <f aca="false">IF(AND(ISNUMBER(L639),E639&gt;=Inputs!$C$8,OR(Inputs!$C$9="All",F639=Inputs!$C$9),VALUE(LEFT(C639,4))&gt;=Inputs!$C$10,VALUE(LEFT(C639,4))&lt;=Inputs!$C$11),1,0)</f>
        <v>1</v>
      </c>
      <c r="N639" s="16" t="n">
        <f aca="false">IF(M639=1,L639,"")</f>
        <v>-0.515802628852063</v>
      </c>
      <c r="O639" s="15" t="n">
        <v>-0.316810543625888</v>
      </c>
      <c r="P639" s="15" t="n">
        <v>-0.0253989043419597</v>
      </c>
      <c r="Q639" s="18" t="str">
        <f aca="false">IF(AND(M639=1,F639="Cash"),L639,"")</f>
        <v/>
      </c>
      <c r="R639" s="18" t="str">
        <f aca="false">IF(AND(M639=1,F639="Mixed"),L639,"")</f>
        <v/>
      </c>
      <c r="S639" s="18" t="n">
        <f aca="false">IF(AND(M639=1,F639="Stock-heavy"),L639,"")</f>
        <v>-0.515802628852063</v>
      </c>
    </row>
    <row r="640" customFormat="false" ht="15" hidden="false" customHeight="false" outlineLevel="0" collapsed="false">
      <c r="B640" s="12" t="s">
        <v>336</v>
      </c>
      <c r="C640" s="12" t="s">
        <v>727</v>
      </c>
      <c r="D640" s="14" t="n">
        <v>149.4</v>
      </c>
      <c r="E640" s="15" t="n">
        <v>0.2518</v>
      </c>
      <c r="F640" s="12" t="s">
        <v>70</v>
      </c>
      <c r="G640" s="15" t="n">
        <v>0</v>
      </c>
      <c r="H640" s="12" t="n">
        <v>3</v>
      </c>
      <c r="I640" s="12" t="n">
        <v>1</v>
      </c>
      <c r="J640" s="12" t="n">
        <v>0</v>
      </c>
      <c r="K640" s="15" t="n">
        <v>0.0201039995286266</v>
      </c>
      <c r="L640" s="16" t="n">
        <f aca="true">IF(OR(Returns!$C640=0,COUNT(OFFSET(Returns!BM640,0,0,1,Inputs!$C$6))&lt;Inputs!$C$6),"n/a",EXP(SUMPRODUCT(LN(1+OFFSET(Returns!D640,0,0,1,Inputs!$C$6))))-IF(Inputs!$C$7=1,EXP(SUMPRODUCT(LN(1+OFFSET(Returns!BM640,0,0,1,Inputs!$C$6)))),EXP(SUMPRODUCT(LN(1+OFFSET(Returns!DV640,0,0,1,Inputs!$C$6))))))</f>
        <v>0.931339987418548</v>
      </c>
      <c r="M640" s="17" t="n">
        <f aca="false">IF(AND(ISNUMBER(L640),E640&gt;=Inputs!$C$8,OR(Inputs!$C$9="All",F640=Inputs!$C$9),VALUE(LEFT(C640,4))&gt;=Inputs!$C$10,VALUE(LEFT(C640,4))&lt;=Inputs!$C$11),1,0)</f>
        <v>1</v>
      </c>
      <c r="N640" s="16" t="n">
        <f aca="false">IF(M640=1,L640,"")</f>
        <v>0.931339987418548</v>
      </c>
      <c r="O640" s="15" t="n">
        <v>0.00281738701227542</v>
      </c>
      <c r="P640" s="15" t="s">
        <v>73</v>
      </c>
      <c r="Q640" s="18" t="n">
        <f aca="false">IF(AND(M640=1,F640="Cash"),L640,"")</f>
        <v>0.931339987418548</v>
      </c>
      <c r="R640" s="18" t="str">
        <f aca="false">IF(AND(M640=1,F640="Mixed"),L640,"")</f>
        <v/>
      </c>
      <c r="S640" s="18" t="str">
        <f aca="false">IF(AND(M640=1,F640="Stock-heavy"),L640,"")</f>
        <v/>
      </c>
    </row>
    <row r="641" customFormat="false" ht="15" hidden="false" customHeight="false" outlineLevel="0" collapsed="false">
      <c r="B641" s="12" t="s">
        <v>728</v>
      </c>
      <c r="C641" s="12" t="s">
        <v>729</v>
      </c>
      <c r="D641" s="14" t="n">
        <v>131</v>
      </c>
      <c r="E641" s="15" t="n">
        <v>1.502</v>
      </c>
      <c r="F641" s="12" t="s">
        <v>70</v>
      </c>
      <c r="G641" s="15" t="n">
        <v>0</v>
      </c>
      <c r="H641" s="12" t="n">
        <v>1</v>
      </c>
      <c r="I641" s="12" t="n">
        <v>0</v>
      </c>
      <c r="J641" s="12" t="n">
        <v>0</v>
      </c>
      <c r="K641" s="15" t="n">
        <v>-0.470962754783435</v>
      </c>
      <c r="L641" s="16" t="n">
        <f aca="true">IF(OR(Returns!$C641=0,COUNT(OFFSET(Returns!BM641,0,0,1,Inputs!$C$6))&lt;Inputs!$C$6),"n/a",EXP(SUMPRODUCT(LN(1+OFFSET(Returns!D641,0,0,1,Inputs!$C$6))))-IF(Inputs!$C$7=1,EXP(SUMPRODUCT(LN(1+OFFSET(Returns!BM641,0,0,1,Inputs!$C$6)))),EXP(SUMPRODUCT(LN(1+OFFSET(Returns!DV641,0,0,1,Inputs!$C$6))))))</f>
        <v>0.0493458403509506</v>
      </c>
      <c r="M641" s="17" t="n">
        <f aca="false">IF(AND(ISNUMBER(L641),E641&gt;=Inputs!$C$8,OR(Inputs!$C$9="All",F641=Inputs!$C$9),VALUE(LEFT(C641,4))&gt;=Inputs!$C$10,VALUE(LEFT(C641,4))&lt;=Inputs!$C$11),1,0)</f>
        <v>1</v>
      </c>
      <c r="N641" s="16" t="n">
        <f aca="false">IF(M641=1,L641,"")</f>
        <v>0.0493458403509506</v>
      </c>
      <c r="O641" s="15" t="n">
        <v>0.114842745982789</v>
      </c>
      <c r="P641" s="15" t="n">
        <v>0.0161268995142529</v>
      </c>
      <c r="Q641" s="18" t="n">
        <f aca="false">IF(AND(M641=1,F641="Cash"),L641,"")</f>
        <v>0.0493458403509506</v>
      </c>
      <c r="R641" s="18" t="str">
        <f aca="false">IF(AND(M641=1,F641="Mixed"),L641,"")</f>
        <v/>
      </c>
      <c r="S641" s="18" t="str">
        <f aca="false">IF(AND(M641=1,F641="Stock-heavy"),L641,"")</f>
        <v/>
      </c>
    </row>
    <row r="642" customFormat="false" ht="15" hidden="false" customHeight="false" outlineLevel="0" collapsed="false">
      <c r="B642" s="12" t="s">
        <v>486</v>
      </c>
      <c r="C642" s="12" t="s">
        <v>729</v>
      </c>
      <c r="D642" s="14" t="n">
        <v>825.5</v>
      </c>
      <c r="E642" s="15" t="n">
        <v>0.3689</v>
      </c>
      <c r="F642" s="12" t="s">
        <v>83</v>
      </c>
      <c r="G642" s="15" t="n">
        <v>0.459600242277408</v>
      </c>
      <c r="H642" s="12" t="n">
        <v>3</v>
      </c>
      <c r="I642" s="12" t="n">
        <v>1</v>
      </c>
      <c r="J642" s="12" t="n">
        <v>1</v>
      </c>
      <c r="K642" s="15" t="n">
        <v>0.186825510946739</v>
      </c>
      <c r="L642" s="16" t="n">
        <f aca="true">IF(OR(Returns!$C642=0,COUNT(OFFSET(Returns!BM642,0,0,1,Inputs!$C$6))&lt;Inputs!$C$6),"n/a",EXP(SUMPRODUCT(LN(1+OFFSET(Returns!D642,0,0,1,Inputs!$C$6))))-IF(Inputs!$C$7=1,EXP(SUMPRODUCT(LN(1+OFFSET(Returns!BM642,0,0,1,Inputs!$C$6)))),EXP(SUMPRODUCT(LN(1+OFFSET(Returns!DV642,0,0,1,Inputs!$C$6))))))</f>
        <v>-0.136501764975686</v>
      </c>
      <c r="M642" s="17" t="n">
        <f aca="false">IF(AND(ISNUMBER(L642),E642&gt;=Inputs!$C$8,OR(Inputs!$C$9="All",F642=Inputs!$C$9),VALUE(LEFT(C642,4))&gt;=Inputs!$C$10,VALUE(LEFT(C642,4))&lt;=Inputs!$C$11),1,0)</f>
        <v>1</v>
      </c>
      <c r="N642" s="16" t="n">
        <f aca="false">IF(M642=1,L642,"")</f>
        <v>-0.136501764975686</v>
      </c>
      <c r="O642" s="15" t="n">
        <v>-0.0368384726959368</v>
      </c>
      <c r="P642" s="15" t="n">
        <v>-0.00589560465478059</v>
      </c>
      <c r="Q642" s="18" t="str">
        <f aca="false">IF(AND(M642=1,F642="Cash"),L642,"")</f>
        <v/>
      </c>
      <c r="R642" s="18" t="n">
        <f aca="false">IF(AND(M642=1,F642="Mixed"),L642,"")</f>
        <v>-0.136501764975686</v>
      </c>
      <c r="S642" s="18" t="str">
        <f aca="false">IF(AND(M642=1,F642="Stock-heavy"),L642,"")</f>
        <v/>
      </c>
    </row>
    <row r="643" customFormat="false" ht="15" hidden="false" customHeight="false" outlineLevel="0" collapsed="false">
      <c r="B643" s="12" t="s">
        <v>730</v>
      </c>
      <c r="C643" s="12" t="s">
        <v>729</v>
      </c>
      <c r="D643" s="14" t="n">
        <v>699.4</v>
      </c>
      <c r="E643" s="15" t="n">
        <v>0.2128</v>
      </c>
      <c r="F643" s="12" t="s">
        <v>70</v>
      </c>
      <c r="G643" s="15" t="n">
        <v>0</v>
      </c>
      <c r="H643" s="12" t="n">
        <v>3</v>
      </c>
      <c r="I643" s="12" t="n">
        <v>1</v>
      </c>
      <c r="J643" s="12" t="n">
        <v>0</v>
      </c>
      <c r="K643" s="15" t="n">
        <v>0.0626581556042094</v>
      </c>
      <c r="L643" s="16" t="n">
        <f aca="true">IF(OR(Returns!$C643=0,COUNT(OFFSET(Returns!BM643,0,0,1,Inputs!$C$6))&lt;Inputs!$C$6),"n/a",EXP(SUMPRODUCT(LN(1+OFFSET(Returns!D643,0,0,1,Inputs!$C$6))))-IF(Inputs!$C$7=1,EXP(SUMPRODUCT(LN(1+OFFSET(Returns!BM643,0,0,1,Inputs!$C$6)))),EXP(SUMPRODUCT(LN(1+OFFSET(Returns!DV643,0,0,1,Inputs!$C$6))))))</f>
        <v>0.745322637927781</v>
      </c>
      <c r="M643" s="17" t="n">
        <f aca="false">IF(AND(ISNUMBER(L643),E643&gt;=Inputs!$C$8,OR(Inputs!$C$9="All",F643=Inputs!$C$9),VALUE(LEFT(C643,4))&gt;=Inputs!$C$10,VALUE(LEFT(C643,4))&lt;=Inputs!$C$11),1,0)</f>
        <v>1</v>
      </c>
      <c r="N643" s="16" t="n">
        <f aca="false">IF(M643=1,L643,"")</f>
        <v>0.745322637927781</v>
      </c>
      <c r="O643" s="15" t="n">
        <v>0.106813723236828</v>
      </c>
      <c r="P643" s="15" t="n">
        <v>0.160552877802224</v>
      </c>
      <c r="Q643" s="18" t="n">
        <f aca="false">IF(AND(M643=1,F643="Cash"),L643,"")</f>
        <v>0.745322637927781</v>
      </c>
      <c r="R643" s="18" t="str">
        <f aca="false">IF(AND(M643=1,F643="Mixed"),L643,"")</f>
        <v/>
      </c>
      <c r="S643" s="18" t="str">
        <f aca="false">IF(AND(M643=1,F643="Stock-heavy"),L643,"")</f>
        <v/>
      </c>
    </row>
    <row r="644" customFormat="false" ht="15" hidden="false" customHeight="false" outlineLevel="0" collapsed="false">
      <c r="B644" s="12" t="s">
        <v>731</v>
      </c>
      <c r="C644" s="12" t="s">
        <v>729</v>
      </c>
      <c r="D644" s="14" t="n">
        <v>116.9</v>
      </c>
      <c r="E644" s="15" t="n">
        <v>2.2868</v>
      </c>
      <c r="F644" s="12" t="s">
        <v>85</v>
      </c>
      <c r="G644" s="15" t="n">
        <v>1</v>
      </c>
      <c r="H644" s="12" t="n">
        <v>1</v>
      </c>
      <c r="I644" s="12" t="n">
        <v>0</v>
      </c>
      <c r="J644" s="12" t="n">
        <v>0</v>
      </c>
      <c r="K644" s="15" t="n">
        <v>-0.152115145897995</v>
      </c>
      <c r="L644" s="16" t="n">
        <f aca="true">IF(OR(Returns!$C644=0,COUNT(OFFSET(Returns!BM644,0,0,1,Inputs!$C$6))&lt;Inputs!$C$6),"n/a",EXP(SUMPRODUCT(LN(1+OFFSET(Returns!D644,0,0,1,Inputs!$C$6))))-IF(Inputs!$C$7=1,EXP(SUMPRODUCT(LN(1+OFFSET(Returns!BM644,0,0,1,Inputs!$C$6)))),EXP(SUMPRODUCT(LN(1+OFFSET(Returns!DV644,0,0,1,Inputs!$C$6))))))</f>
        <v>-0.827772524472447</v>
      </c>
      <c r="M644" s="17" t="n">
        <f aca="false">IF(AND(ISNUMBER(L644),E644&gt;=Inputs!$C$8,OR(Inputs!$C$9="All",F644=Inputs!$C$9),VALUE(LEFT(C644,4))&gt;=Inputs!$C$10,VALUE(LEFT(C644,4))&lt;=Inputs!$C$11),1,0)</f>
        <v>1</v>
      </c>
      <c r="N644" s="16" t="n">
        <f aca="false">IF(M644=1,L644,"")</f>
        <v>-0.827772524472447</v>
      </c>
      <c r="O644" s="15" t="n">
        <v>0.198450659112734</v>
      </c>
      <c r="P644" s="15" t="n">
        <v>-0.100528854609543</v>
      </c>
      <c r="Q644" s="18" t="str">
        <f aca="false">IF(AND(M644=1,F644="Cash"),L644,"")</f>
        <v/>
      </c>
      <c r="R644" s="18" t="str">
        <f aca="false">IF(AND(M644=1,F644="Mixed"),L644,"")</f>
        <v/>
      </c>
      <c r="S644" s="18" t="n">
        <f aca="false">IF(AND(M644=1,F644="Stock-heavy"),L644,"")</f>
        <v>-0.827772524472447</v>
      </c>
    </row>
    <row r="645" customFormat="false" ht="15" hidden="false" customHeight="false" outlineLevel="0" collapsed="false">
      <c r="B645" s="12" t="s">
        <v>732</v>
      </c>
      <c r="C645" s="12" t="s">
        <v>729</v>
      </c>
      <c r="D645" s="14" t="n">
        <v>331.9</v>
      </c>
      <c r="E645" s="15" t="n">
        <v>0.1356</v>
      </c>
      <c r="F645" s="12" t="s">
        <v>70</v>
      </c>
      <c r="G645" s="15" t="n">
        <v>0.000970309142903635</v>
      </c>
      <c r="H645" s="12" t="n">
        <v>1</v>
      </c>
      <c r="I645" s="12" t="n">
        <v>0</v>
      </c>
      <c r="J645" s="12" t="n">
        <v>0</v>
      </c>
      <c r="K645" s="15" t="n">
        <v>-0.028296652579737</v>
      </c>
      <c r="L645" s="16" t="n">
        <f aca="true">IF(OR(Returns!$C645=0,COUNT(OFFSET(Returns!BM645,0,0,1,Inputs!$C$6))&lt;Inputs!$C$6),"n/a",EXP(SUMPRODUCT(LN(1+OFFSET(Returns!D645,0,0,1,Inputs!$C$6))))-IF(Inputs!$C$7=1,EXP(SUMPRODUCT(LN(1+OFFSET(Returns!BM645,0,0,1,Inputs!$C$6)))),EXP(SUMPRODUCT(LN(1+OFFSET(Returns!DV645,0,0,1,Inputs!$C$6))))))</f>
        <v>1.43776913581108</v>
      </c>
      <c r="M645" s="17" t="n">
        <f aca="false">IF(AND(ISNUMBER(L645),E645&gt;=Inputs!$C$8,OR(Inputs!$C$9="All",F645=Inputs!$C$9),VALUE(LEFT(C645,4))&gt;=Inputs!$C$10,VALUE(LEFT(C645,4))&lt;=Inputs!$C$11),1,0)</f>
        <v>1</v>
      </c>
      <c r="N645" s="16" t="n">
        <f aca="false">IF(M645=1,L645,"")</f>
        <v>1.43776913581108</v>
      </c>
      <c r="O645" s="15" t="n">
        <v>0.153693653788903</v>
      </c>
      <c r="P645" s="15" t="n">
        <v>0.0940976167609098</v>
      </c>
      <c r="Q645" s="18" t="n">
        <f aca="false">IF(AND(M645=1,F645="Cash"),L645,"")</f>
        <v>1.43776913581108</v>
      </c>
      <c r="R645" s="18" t="str">
        <f aca="false">IF(AND(M645=1,F645="Mixed"),L645,"")</f>
        <v/>
      </c>
      <c r="S645" s="18" t="str">
        <f aca="false">IF(AND(M645=1,F645="Stock-heavy"),L645,"")</f>
        <v/>
      </c>
    </row>
    <row r="646" customFormat="false" ht="15" hidden="false" customHeight="false" outlineLevel="0" collapsed="false">
      <c r="B646" s="12" t="s">
        <v>733</v>
      </c>
      <c r="C646" s="12" t="s">
        <v>729</v>
      </c>
      <c r="D646" s="14" t="n">
        <v>196.2</v>
      </c>
      <c r="E646" s="15" t="n">
        <v>2.721</v>
      </c>
      <c r="F646" s="12" t="s">
        <v>85</v>
      </c>
      <c r="G646" s="15" t="n">
        <v>1</v>
      </c>
      <c r="H646" s="12" t="n">
        <v>5</v>
      </c>
      <c r="I646" s="12" t="n">
        <v>0</v>
      </c>
      <c r="J646" s="12" t="n">
        <v>1</v>
      </c>
      <c r="K646" s="15" t="n">
        <v>-0.487716452742365</v>
      </c>
      <c r="L646" s="16" t="n">
        <f aca="true">IF(OR(Returns!$C646=0,COUNT(OFFSET(Returns!BM646,0,0,1,Inputs!$C$6))&lt;Inputs!$C$6),"n/a",EXP(SUMPRODUCT(LN(1+OFFSET(Returns!D646,0,0,1,Inputs!$C$6))))-IF(Inputs!$C$7=1,EXP(SUMPRODUCT(LN(1+OFFSET(Returns!BM646,0,0,1,Inputs!$C$6)))),EXP(SUMPRODUCT(LN(1+OFFSET(Returns!DV646,0,0,1,Inputs!$C$6))))))</f>
        <v>-3.08344298450302</v>
      </c>
      <c r="M646" s="17" t="n">
        <f aca="false">IF(AND(ISNUMBER(L646),E646&gt;=Inputs!$C$8,OR(Inputs!$C$9="All",F646=Inputs!$C$9),VALUE(LEFT(C646,4))&gt;=Inputs!$C$10,VALUE(LEFT(C646,4))&lt;=Inputs!$C$11),1,0)</f>
        <v>1</v>
      </c>
      <c r="N646" s="16" t="n">
        <f aca="false">IF(M646=1,L646,"")</f>
        <v>-3.08344298450302</v>
      </c>
      <c r="O646" s="15" t="n">
        <v>-0.524975816000832</v>
      </c>
      <c r="P646" s="15" t="n">
        <v>-0.183819048279326</v>
      </c>
      <c r="Q646" s="18" t="str">
        <f aca="false">IF(AND(M646=1,F646="Cash"),L646,"")</f>
        <v/>
      </c>
      <c r="R646" s="18" t="str">
        <f aca="false">IF(AND(M646=1,F646="Mixed"),L646,"")</f>
        <v/>
      </c>
      <c r="S646" s="18" t="n">
        <f aca="false">IF(AND(M646=1,F646="Stock-heavy"),L646,"")</f>
        <v>-3.08344298450302</v>
      </c>
    </row>
    <row r="647" customFormat="false" ht="15" hidden="false" customHeight="false" outlineLevel="0" collapsed="false">
      <c r="B647" s="12" t="s">
        <v>734</v>
      </c>
      <c r="C647" s="12" t="s">
        <v>729</v>
      </c>
      <c r="D647" s="14" t="n">
        <v>7010.3</v>
      </c>
      <c r="E647" s="15" t="n">
        <v>0.2647</v>
      </c>
      <c r="F647" s="12" t="s">
        <v>85</v>
      </c>
      <c r="G647" s="15" t="n">
        <v>1</v>
      </c>
      <c r="H647" s="12" t="n">
        <v>1</v>
      </c>
      <c r="I647" s="12" t="n">
        <v>0</v>
      </c>
      <c r="J647" s="12" t="n">
        <v>1</v>
      </c>
      <c r="K647" s="15" t="n">
        <v>0.16465141074209</v>
      </c>
      <c r="L647" s="16" t="n">
        <f aca="true">IF(OR(Returns!$C647=0,COUNT(OFFSET(Returns!BM647,0,0,1,Inputs!$C$6))&lt;Inputs!$C$6),"n/a",EXP(SUMPRODUCT(LN(1+OFFSET(Returns!D647,0,0,1,Inputs!$C$6))))-IF(Inputs!$C$7=1,EXP(SUMPRODUCT(LN(1+OFFSET(Returns!BM647,0,0,1,Inputs!$C$6)))),EXP(SUMPRODUCT(LN(1+OFFSET(Returns!DV647,0,0,1,Inputs!$C$6))))))</f>
        <v>0.693071285199214</v>
      </c>
      <c r="M647" s="17" t="n">
        <f aca="false">IF(AND(ISNUMBER(L647),E647&gt;=Inputs!$C$8,OR(Inputs!$C$9="All",F647=Inputs!$C$9),VALUE(LEFT(C647,4))&gt;=Inputs!$C$10,VALUE(LEFT(C647,4))&lt;=Inputs!$C$11),1,0)</f>
        <v>1</v>
      </c>
      <c r="N647" s="16" t="n">
        <f aca="false">IF(M647=1,L647,"")</f>
        <v>0.693071285199214</v>
      </c>
      <c r="O647" s="15" t="n">
        <v>-0.000780677453424188</v>
      </c>
      <c r="P647" s="15" t="n">
        <v>0.00336414839432742</v>
      </c>
      <c r="Q647" s="18" t="str">
        <f aca="false">IF(AND(M647=1,F647="Cash"),L647,"")</f>
        <v/>
      </c>
      <c r="R647" s="18" t="str">
        <f aca="false">IF(AND(M647=1,F647="Mixed"),L647,"")</f>
        <v/>
      </c>
      <c r="S647" s="18" t="n">
        <f aca="false">IF(AND(M647=1,F647="Stock-heavy"),L647,"")</f>
        <v>0.693071285199214</v>
      </c>
    </row>
    <row r="648" customFormat="false" ht="15" hidden="false" customHeight="false" outlineLevel="0" collapsed="false">
      <c r="B648" s="12" t="s">
        <v>735</v>
      </c>
      <c r="C648" s="12" t="s">
        <v>729</v>
      </c>
      <c r="D648" s="14" t="n">
        <v>455.4</v>
      </c>
      <c r="E648" s="15" t="n">
        <v>0.9739</v>
      </c>
      <c r="F648" s="12" t="s">
        <v>83</v>
      </c>
      <c r="G648" s="15" t="n">
        <v>0.238360832846584</v>
      </c>
      <c r="H648" s="12" t="n">
        <v>5</v>
      </c>
      <c r="I648" s="12" t="n">
        <v>0</v>
      </c>
      <c r="J648" s="12" t="n">
        <v>1</v>
      </c>
      <c r="K648" s="15" t="n">
        <v>-0.20718298554786</v>
      </c>
      <c r="L648" s="16" t="n">
        <f aca="true">IF(OR(Returns!$C648=0,COUNT(OFFSET(Returns!BM648,0,0,1,Inputs!$C$6))&lt;Inputs!$C$6),"n/a",EXP(SUMPRODUCT(LN(1+OFFSET(Returns!D648,0,0,1,Inputs!$C$6))))-IF(Inputs!$C$7=1,EXP(SUMPRODUCT(LN(1+OFFSET(Returns!BM648,0,0,1,Inputs!$C$6)))),EXP(SUMPRODUCT(LN(1+OFFSET(Returns!DV648,0,0,1,Inputs!$C$6))))))</f>
        <v>-1.97069105678093</v>
      </c>
      <c r="M648" s="17" t="n">
        <f aca="false">IF(AND(ISNUMBER(L648),E648&gt;=Inputs!$C$8,OR(Inputs!$C$9="All",F648=Inputs!$C$9),VALUE(LEFT(C648,4))&gt;=Inputs!$C$10,VALUE(LEFT(C648,4))&lt;=Inputs!$C$11),1,0)</f>
        <v>1</v>
      </c>
      <c r="N648" s="16" t="n">
        <f aca="false">IF(M648=1,L648,"")</f>
        <v>-1.97069105678093</v>
      </c>
      <c r="O648" s="15" t="n">
        <v>-0.222257717304144</v>
      </c>
      <c r="P648" s="15" t="n">
        <v>-0.0293802217285778</v>
      </c>
      <c r="Q648" s="18" t="str">
        <f aca="false">IF(AND(M648=1,F648="Cash"),L648,"")</f>
        <v/>
      </c>
      <c r="R648" s="18" t="n">
        <f aca="false">IF(AND(M648=1,F648="Mixed"),L648,"")</f>
        <v>-1.97069105678093</v>
      </c>
      <c r="S648" s="18" t="str">
        <f aca="false">IF(AND(M648=1,F648="Stock-heavy"),L648,"")</f>
        <v/>
      </c>
    </row>
    <row r="649" customFormat="false" ht="15" hidden="false" customHeight="false" outlineLevel="0" collapsed="false">
      <c r="B649" s="12" t="s">
        <v>736</v>
      </c>
      <c r="C649" s="12" t="s">
        <v>729</v>
      </c>
      <c r="D649" s="14" t="n">
        <v>351.4</v>
      </c>
      <c r="E649" s="15" t="n">
        <v>0.4565</v>
      </c>
      <c r="F649" s="12" t="s">
        <v>83</v>
      </c>
      <c r="G649" s="15" t="n">
        <v>0.100732877004739</v>
      </c>
      <c r="H649" s="12" t="n">
        <v>5</v>
      </c>
      <c r="I649" s="12" t="n">
        <v>0</v>
      </c>
      <c r="J649" s="12" t="n">
        <v>1</v>
      </c>
      <c r="K649" s="15" t="n">
        <v>-0.176088709642994</v>
      </c>
      <c r="L649" s="16" t="n">
        <f aca="true">IF(OR(Returns!$C649=0,COUNT(OFFSET(Returns!BM649,0,0,1,Inputs!$C$6))&lt;Inputs!$C$6),"n/a",EXP(SUMPRODUCT(LN(1+OFFSET(Returns!D649,0,0,1,Inputs!$C$6))))-IF(Inputs!$C$7=1,EXP(SUMPRODUCT(LN(1+OFFSET(Returns!BM649,0,0,1,Inputs!$C$6)))),EXP(SUMPRODUCT(LN(1+OFFSET(Returns!DV649,0,0,1,Inputs!$C$6))))))</f>
        <v>0.0064414165570863</v>
      </c>
      <c r="M649" s="17" t="n">
        <f aca="false">IF(AND(ISNUMBER(L649),E649&gt;=Inputs!$C$8,OR(Inputs!$C$9="All",F649=Inputs!$C$9),VALUE(LEFT(C649,4))&gt;=Inputs!$C$10,VALUE(LEFT(C649,4))&lt;=Inputs!$C$11),1,0)</f>
        <v>1</v>
      </c>
      <c r="N649" s="16" t="n">
        <f aca="false">IF(M649=1,L649,"")</f>
        <v>0.0064414165570863</v>
      </c>
      <c r="O649" s="15" t="n">
        <v>0.088928928870402</v>
      </c>
      <c r="P649" s="15" t="n">
        <v>0.0428931288959896</v>
      </c>
      <c r="Q649" s="18" t="str">
        <f aca="false">IF(AND(M649=1,F649="Cash"),L649,"")</f>
        <v/>
      </c>
      <c r="R649" s="18" t="n">
        <f aca="false">IF(AND(M649=1,F649="Mixed"),L649,"")</f>
        <v>0.0064414165570863</v>
      </c>
      <c r="S649" s="18" t="str">
        <f aca="false">IF(AND(M649=1,F649="Stock-heavy"),L649,"")</f>
        <v/>
      </c>
    </row>
    <row r="650" customFormat="false" ht="15" hidden="false" customHeight="false" outlineLevel="0" collapsed="false">
      <c r="B650" s="12" t="s">
        <v>737</v>
      </c>
      <c r="C650" s="12" t="s">
        <v>729</v>
      </c>
      <c r="D650" s="14" t="n">
        <v>2922.5</v>
      </c>
      <c r="E650" s="15" t="n">
        <v>0.3935</v>
      </c>
      <c r="F650" s="12" t="s">
        <v>70</v>
      </c>
      <c r="G650" s="15" t="n">
        <v>0</v>
      </c>
      <c r="H650" s="12" t="n">
        <v>1</v>
      </c>
      <c r="I650" s="12" t="n">
        <v>0</v>
      </c>
      <c r="J650" s="12" t="n">
        <v>0</v>
      </c>
      <c r="K650" s="15" t="n">
        <v>0.776103382734282</v>
      </c>
      <c r="L650" s="16" t="n">
        <f aca="true">IF(OR(Returns!$C650=0,COUNT(OFFSET(Returns!BM650,0,0,1,Inputs!$C$6))&lt;Inputs!$C$6),"n/a",EXP(SUMPRODUCT(LN(1+OFFSET(Returns!D650,0,0,1,Inputs!$C$6))))-IF(Inputs!$C$7=1,EXP(SUMPRODUCT(LN(1+OFFSET(Returns!BM650,0,0,1,Inputs!$C$6)))),EXP(SUMPRODUCT(LN(1+OFFSET(Returns!DV650,0,0,1,Inputs!$C$6))))))</f>
        <v>-1.06318448729904</v>
      </c>
      <c r="M650" s="17" t="n">
        <f aca="false">IF(AND(ISNUMBER(L650),E650&gt;=Inputs!$C$8,OR(Inputs!$C$9="All",F650=Inputs!$C$9),VALUE(LEFT(C650,4))&gt;=Inputs!$C$10,VALUE(LEFT(C650,4))&lt;=Inputs!$C$11),1,0)</f>
        <v>1</v>
      </c>
      <c r="N650" s="16" t="n">
        <f aca="false">IF(M650=1,L650,"")</f>
        <v>-1.06318448729904</v>
      </c>
      <c r="O650" s="15" t="n">
        <v>-0.0304215327725022</v>
      </c>
      <c r="P650" s="15" t="n">
        <v>-0.0798525294081882</v>
      </c>
      <c r="Q650" s="18" t="n">
        <f aca="false">IF(AND(M650=1,F650="Cash"),L650,"")</f>
        <v>-1.06318448729904</v>
      </c>
      <c r="R650" s="18" t="str">
        <f aca="false">IF(AND(M650=1,F650="Mixed"),L650,"")</f>
        <v/>
      </c>
      <c r="S650" s="18" t="str">
        <f aca="false">IF(AND(M650=1,F650="Stock-heavy"),L650,"")</f>
        <v/>
      </c>
    </row>
    <row r="651" customFormat="false" ht="15" hidden="false" customHeight="false" outlineLevel="0" collapsed="false">
      <c r="B651" s="12" t="s">
        <v>364</v>
      </c>
      <c r="C651" s="12" t="s">
        <v>738</v>
      </c>
      <c r="D651" s="14" t="n">
        <v>10402</v>
      </c>
      <c r="E651" s="15" t="n">
        <v>0.1077</v>
      </c>
      <c r="F651" s="12" t="s">
        <v>70</v>
      </c>
      <c r="G651" s="15" t="s">
        <v>73</v>
      </c>
      <c r="H651" s="12" t="n">
        <v>2</v>
      </c>
      <c r="I651" s="12" t="n">
        <v>1</v>
      </c>
      <c r="J651" s="12" t="n">
        <v>0</v>
      </c>
      <c r="K651" s="15" t="n">
        <v>0.12680854091448</v>
      </c>
      <c r="L651" s="16" t="n">
        <f aca="true">IF(OR(Returns!$C651=0,COUNT(OFFSET(Returns!BM651,0,0,1,Inputs!$C$6))&lt;Inputs!$C$6),"n/a",EXP(SUMPRODUCT(LN(1+OFFSET(Returns!D651,0,0,1,Inputs!$C$6))))-IF(Inputs!$C$7=1,EXP(SUMPRODUCT(LN(1+OFFSET(Returns!BM651,0,0,1,Inputs!$C$6)))),EXP(SUMPRODUCT(LN(1+OFFSET(Returns!DV651,0,0,1,Inputs!$C$6))))))</f>
        <v>0.0452743744256736</v>
      </c>
      <c r="M651" s="17" t="n">
        <f aca="false">IF(AND(ISNUMBER(L651),E651&gt;=Inputs!$C$8,OR(Inputs!$C$9="All",F651=Inputs!$C$9),VALUE(LEFT(C651,4))&gt;=Inputs!$C$10,VALUE(LEFT(C651,4))&lt;=Inputs!$C$11),1,0)</f>
        <v>1</v>
      </c>
      <c r="N651" s="16" t="n">
        <f aca="false">IF(M651=1,L651,"")</f>
        <v>0.0452743744256736</v>
      </c>
      <c r="O651" s="15" t="n">
        <v>0.0622057574293336</v>
      </c>
      <c r="P651" s="15" t="n">
        <v>0.140710066347569</v>
      </c>
      <c r="Q651" s="18" t="n">
        <f aca="false">IF(AND(M651=1,F651="Cash"),L651,"")</f>
        <v>0.0452743744256736</v>
      </c>
      <c r="R651" s="18" t="str">
        <f aca="false">IF(AND(M651=1,F651="Mixed"),L651,"")</f>
        <v/>
      </c>
      <c r="S651" s="18" t="str">
        <f aca="false">IF(AND(M651=1,F651="Stock-heavy"),L651,"")</f>
        <v/>
      </c>
    </row>
    <row r="652" customFormat="false" ht="15" hidden="false" customHeight="false" outlineLevel="0" collapsed="false">
      <c r="B652" s="12" t="s">
        <v>138</v>
      </c>
      <c r="C652" s="12" t="s">
        <v>738</v>
      </c>
      <c r="D652" s="14" t="n">
        <v>6018.1</v>
      </c>
      <c r="E652" s="15" t="n">
        <v>0.1849</v>
      </c>
      <c r="F652" s="12" t="s">
        <v>70</v>
      </c>
      <c r="G652" s="15" t="n">
        <v>0</v>
      </c>
      <c r="H652" s="12" t="n">
        <v>2</v>
      </c>
      <c r="I652" s="12" t="n">
        <v>1</v>
      </c>
      <c r="J652" s="12" t="n">
        <v>0</v>
      </c>
      <c r="K652" s="15" t="n">
        <v>-0.00998023082342625</v>
      </c>
      <c r="L652" s="16" t="n">
        <f aca="true">IF(OR(Returns!$C652=0,COUNT(OFFSET(Returns!BM652,0,0,1,Inputs!$C$6))&lt;Inputs!$C$6),"n/a",EXP(SUMPRODUCT(LN(1+OFFSET(Returns!D652,0,0,1,Inputs!$C$6))))-IF(Inputs!$C$7=1,EXP(SUMPRODUCT(LN(1+OFFSET(Returns!BM652,0,0,1,Inputs!$C$6)))),EXP(SUMPRODUCT(LN(1+OFFSET(Returns!DV652,0,0,1,Inputs!$C$6))))))</f>
        <v>-0.0656396916381021</v>
      </c>
      <c r="M652" s="17" t="n">
        <f aca="false">IF(AND(ISNUMBER(L652),E652&gt;=Inputs!$C$8,OR(Inputs!$C$9="All",F652=Inputs!$C$9),VALUE(LEFT(C652,4))&gt;=Inputs!$C$10,VALUE(LEFT(C652,4))&lt;=Inputs!$C$11),1,0)</f>
        <v>1</v>
      </c>
      <c r="N652" s="16" t="n">
        <f aca="false">IF(M652=1,L652,"")</f>
        <v>-0.0656396916381021</v>
      </c>
      <c r="O652" s="15" t="n">
        <v>0.0823615423161273</v>
      </c>
      <c r="P652" s="15" t="n">
        <v>0.123106350461597</v>
      </c>
      <c r="Q652" s="18" t="n">
        <f aca="false">IF(AND(M652=1,F652="Cash"),L652,"")</f>
        <v>-0.0656396916381021</v>
      </c>
      <c r="R652" s="18" t="str">
        <f aca="false">IF(AND(M652=1,F652="Mixed"),L652,"")</f>
        <v/>
      </c>
      <c r="S652" s="18" t="str">
        <f aca="false">IF(AND(M652=1,F652="Stock-heavy"),L652,"")</f>
        <v/>
      </c>
    </row>
    <row r="653" customFormat="false" ht="15" hidden="false" customHeight="false" outlineLevel="0" collapsed="false">
      <c r="B653" s="12" t="s">
        <v>739</v>
      </c>
      <c r="C653" s="12" t="s">
        <v>738</v>
      </c>
      <c r="D653" s="14" t="n">
        <v>120</v>
      </c>
      <c r="E653" s="15" t="n">
        <v>0.1871</v>
      </c>
      <c r="F653" s="12" t="s">
        <v>70</v>
      </c>
      <c r="G653" s="15" t="n">
        <v>0</v>
      </c>
      <c r="H653" s="12" t="n">
        <v>5</v>
      </c>
      <c r="I653" s="12" t="n">
        <v>0</v>
      </c>
      <c r="J653" s="12" t="n">
        <v>0</v>
      </c>
      <c r="K653" s="15" t="s">
        <v>73</v>
      </c>
      <c r="L653" s="16" t="n">
        <f aca="true">IF(OR(Returns!$C653=0,COUNT(OFFSET(Returns!BM653,0,0,1,Inputs!$C$6))&lt;Inputs!$C$6),"n/a",EXP(SUMPRODUCT(LN(1+OFFSET(Returns!D653,0,0,1,Inputs!$C$6))))-IF(Inputs!$C$7=1,EXP(SUMPRODUCT(LN(1+OFFSET(Returns!BM653,0,0,1,Inputs!$C$6)))),EXP(SUMPRODUCT(LN(1+OFFSET(Returns!DV653,0,0,1,Inputs!$C$6))))))</f>
        <v>2.21322701089676</v>
      </c>
      <c r="M653" s="17" t="n">
        <f aca="false">IF(AND(ISNUMBER(L653),E653&gt;=Inputs!$C$8,OR(Inputs!$C$9="All",F653=Inputs!$C$9),VALUE(LEFT(C653,4))&gt;=Inputs!$C$10,VALUE(LEFT(C653,4))&lt;=Inputs!$C$11),1,0)</f>
        <v>1</v>
      </c>
      <c r="N653" s="16" t="n">
        <f aca="false">IF(M653=1,L653,"")</f>
        <v>2.21322701089676</v>
      </c>
      <c r="O653" s="15" t="n">
        <v>0.0309830576642331</v>
      </c>
      <c r="P653" s="15" t="n">
        <v>0.0156353696351277</v>
      </c>
      <c r="Q653" s="18" t="n">
        <f aca="false">IF(AND(M653=1,F653="Cash"),L653,"")</f>
        <v>2.21322701089676</v>
      </c>
      <c r="R653" s="18" t="str">
        <f aca="false">IF(AND(M653=1,F653="Mixed"),L653,"")</f>
        <v/>
      </c>
      <c r="S653" s="18" t="str">
        <f aca="false">IF(AND(M653=1,F653="Stock-heavy"),L653,"")</f>
        <v/>
      </c>
    </row>
    <row r="654" customFormat="false" ht="15" hidden="false" customHeight="false" outlineLevel="0" collapsed="false">
      <c r="B654" s="12" t="s">
        <v>740</v>
      </c>
      <c r="C654" s="12" t="s">
        <v>738</v>
      </c>
      <c r="D654" s="14" t="n">
        <v>38533</v>
      </c>
      <c r="E654" s="15" t="n">
        <v>0.3717</v>
      </c>
      <c r="F654" s="12" t="s">
        <v>85</v>
      </c>
      <c r="G654" s="15" t="n">
        <v>0.870241092050969</v>
      </c>
      <c r="H654" s="12" t="n">
        <v>2</v>
      </c>
      <c r="I654" s="12" t="n">
        <v>0</v>
      </c>
      <c r="J654" s="12" t="n">
        <v>1</v>
      </c>
      <c r="K654" s="15" t="n">
        <v>0.287574429709825</v>
      </c>
      <c r="L654" s="16" t="n">
        <f aca="true">IF(OR(Returns!$C654=0,COUNT(OFFSET(Returns!BM654,0,0,1,Inputs!$C$6))&lt;Inputs!$C$6),"n/a",EXP(SUMPRODUCT(LN(1+OFFSET(Returns!D654,0,0,1,Inputs!$C$6))))-IF(Inputs!$C$7=1,EXP(SUMPRODUCT(LN(1+OFFSET(Returns!BM654,0,0,1,Inputs!$C$6)))),EXP(SUMPRODUCT(LN(1+OFFSET(Returns!DV654,0,0,1,Inputs!$C$6))))))</f>
        <v>0.21954992545587</v>
      </c>
      <c r="M654" s="17" t="n">
        <f aca="false">IF(AND(ISNUMBER(L654),E654&gt;=Inputs!$C$8,OR(Inputs!$C$9="All",F654=Inputs!$C$9),VALUE(LEFT(C654,4))&gt;=Inputs!$C$10,VALUE(LEFT(C654,4))&lt;=Inputs!$C$11),1,0)</f>
        <v>1</v>
      </c>
      <c r="N654" s="16" t="n">
        <f aca="false">IF(M654=1,L654,"")</f>
        <v>0.21954992545587</v>
      </c>
      <c r="O654" s="15" t="n">
        <v>0.0445438965071936</v>
      </c>
      <c r="P654" s="15" t="n">
        <v>0.0289231718262383</v>
      </c>
      <c r="Q654" s="18" t="str">
        <f aca="false">IF(AND(M654=1,F654="Cash"),L654,"")</f>
        <v/>
      </c>
      <c r="R654" s="18" t="str">
        <f aca="false">IF(AND(M654=1,F654="Mixed"),L654,"")</f>
        <v/>
      </c>
      <c r="S654" s="18" t="n">
        <f aca="false">IF(AND(M654=1,F654="Stock-heavy"),L654,"")</f>
        <v>0.21954992545587</v>
      </c>
    </row>
    <row r="655" customFormat="false" ht="15" hidden="false" customHeight="false" outlineLevel="0" collapsed="false">
      <c r="B655" s="12" t="s">
        <v>741</v>
      </c>
      <c r="C655" s="12" t="s">
        <v>738</v>
      </c>
      <c r="D655" s="14" t="n">
        <v>1328.4</v>
      </c>
      <c r="E655" s="15" t="n">
        <v>0.6555</v>
      </c>
      <c r="F655" s="12" t="s">
        <v>70</v>
      </c>
      <c r="G655" s="15" t="n">
        <v>0.0247584118301984</v>
      </c>
      <c r="H655" s="12" t="n">
        <v>1</v>
      </c>
      <c r="I655" s="12" t="n">
        <v>0</v>
      </c>
      <c r="J655" s="12" t="n">
        <v>0</v>
      </c>
      <c r="K655" s="15" t="n">
        <v>-0.278088263355645</v>
      </c>
      <c r="L655" s="16" t="n">
        <f aca="true">IF(OR(Returns!$C655=0,COUNT(OFFSET(Returns!BM655,0,0,1,Inputs!$C$6))&lt;Inputs!$C$6),"n/a",EXP(SUMPRODUCT(LN(1+OFFSET(Returns!D655,0,0,1,Inputs!$C$6))))-IF(Inputs!$C$7=1,EXP(SUMPRODUCT(LN(1+OFFSET(Returns!BM655,0,0,1,Inputs!$C$6)))),EXP(SUMPRODUCT(LN(1+OFFSET(Returns!DV655,0,0,1,Inputs!$C$6))))))</f>
        <v>-0.00243639094833803</v>
      </c>
      <c r="M655" s="17" t="n">
        <f aca="false">IF(AND(ISNUMBER(L655),E655&gt;=Inputs!$C$8,OR(Inputs!$C$9="All",F655=Inputs!$C$9),VALUE(LEFT(C655,4))&gt;=Inputs!$C$10,VALUE(LEFT(C655,4))&lt;=Inputs!$C$11),1,0)</f>
        <v>1</v>
      </c>
      <c r="N655" s="16" t="n">
        <f aca="false">IF(M655=1,L655,"")</f>
        <v>-0.00243639094833803</v>
      </c>
      <c r="O655" s="15" t="n">
        <v>0.00494702055069816</v>
      </c>
      <c r="P655" s="15" t="s">
        <v>73</v>
      </c>
      <c r="Q655" s="18" t="n">
        <f aca="false">IF(AND(M655=1,F655="Cash"),L655,"")</f>
        <v>-0.00243639094833803</v>
      </c>
      <c r="R655" s="18" t="str">
        <f aca="false">IF(AND(M655=1,F655="Mixed"),L655,"")</f>
        <v/>
      </c>
      <c r="S655" s="18" t="str">
        <f aca="false">IF(AND(M655=1,F655="Stock-heavy"),L655,"")</f>
        <v/>
      </c>
    </row>
    <row r="656" customFormat="false" ht="15" hidden="false" customHeight="false" outlineLevel="0" collapsed="false">
      <c r="B656" s="12" t="s">
        <v>742</v>
      </c>
      <c r="C656" s="12" t="s">
        <v>743</v>
      </c>
      <c r="D656" s="14" t="n">
        <v>165.5</v>
      </c>
      <c r="E656" s="15" t="n">
        <v>0.1772</v>
      </c>
      <c r="F656" s="12" t="s">
        <v>70</v>
      </c>
      <c r="G656" s="15" t="n">
        <v>0</v>
      </c>
      <c r="H656" s="12" t="n">
        <v>1</v>
      </c>
      <c r="I656" s="12" t="n">
        <v>0</v>
      </c>
      <c r="J656" s="12" t="n">
        <v>1</v>
      </c>
      <c r="K656" s="15" t="n">
        <v>1.90139493507847</v>
      </c>
      <c r="L656" s="16" t="n">
        <f aca="true">IF(OR(Returns!$C656=0,COUNT(OFFSET(Returns!BM656,0,0,1,Inputs!$C$6))&lt;Inputs!$C$6),"n/a",EXP(SUMPRODUCT(LN(1+OFFSET(Returns!D656,0,0,1,Inputs!$C$6))))-IF(Inputs!$C$7=1,EXP(SUMPRODUCT(LN(1+OFFSET(Returns!BM656,0,0,1,Inputs!$C$6)))),EXP(SUMPRODUCT(LN(1+OFFSET(Returns!DV656,0,0,1,Inputs!$C$6))))))</f>
        <v>-0.958957745078197</v>
      </c>
      <c r="M656" s="17" t="n">
        <f aca="false">IF(AND(ISNUMBER(L656),E656&gt;=Inputs!$C$8,OR(Inputs!$C$9="All",F656=Inputs!$C$9),VALUE(LEFT(C656,4))&gt;=Inputs!$C$10,VALUE(LEFT(C656,4))&lt;=Inputs!$C$11),1,0)</f>
        <v>1</v>
      </c>
      <c r="N656" s="16" t="n">
        <f aca="false">IF(M656=1,L656,"")</f>
        <v>-0.958957745078197</v>
      </c>
      <c r="O656" s="15" t="n">
        <v>-0.290767411846467</v>
      </c>
      <c r="P656" s="15" t="n">
        <v>-0.121847359516883</v>
      </c>
      <c r="Q656" s="18" t="n">
        <f aca="false">IF(AND(M656=1,F656="Cash"),L656,"")</f>
        <v>-0.958957745078197</v>
      </c>
      <c r="R656" s="18" t="str">
        <f aca="false">IF(AND(M656=1,F656="Mixed"),L656,"")</f>
        <v/>
      </c>
      <c r="S656" s="18" t="str">
        <f aca="false">IF(AND(M656=1,F656="Stock-heavy"),L656,"")</f>
        <v/>
      </c>
    </row>
    <row r="657" customFormat="false" ht="15" hidden="false" customHeight="false" outlineLevel="0" collapsed="false">
      <c r="B657" s="12" t="s">
        <v>259</v>
      </c>
      <c r="C657" s="12" t="s">
        <v>743</v>
      </c>
      <c r="D657" s="14" t="n">
        <v>644</v>
      </c>
      <c r="E657" s="15" t="n">
        <v>0.8597</v>
      </c>
      <c r="F657" s="12" t="s">
        <v>70</v>
      </c>
      <c r="G657" s="15" t="n">
        <v>0</v>
      </c>
      <c r="H657" s="12" t="n">
        <v>2</v>
      </c>
      <c r="I657" s="12" t="n">
        <v>0</v>
      </c>
      <c r="J657" s="12" t="n">
        <v>0</v>
      </c>
      <c r="K657" s="15" t="n">
        <v>0.00271069384031653</v>
      </c>
      <c r="L657" s="16" t="n">
        <f aca="true">IF(OR(Returns!$C657=0,COUNT(OFFSET(Returns!BM657,0,0,1,Inputs!$C$6))&lt;Inputs!$C$6),"n/a",EXP(SUMPRODUCT(LN(1+OFFSET(Returns!D657,0,0,1,Inputs!$C$6))))-IF(Inputs!$C$7=1,EXP(SUMPRODUCT(LN(1+OFFSET(Returns!BM657,0,0,1,Inputs!$C$6)))),EXP(SUMPRODUCT(LN(1+OFFSET(Returns!DV657,0,0,1,Inputs!$C$6))))))</f>
        <v>-0.848764920702787</v>
      </c>
      <c r="M657" s="17" t="n">
        <f aca="false">IF(AND(ISNUMBER(L657),E657&gt;=Inputs!$C$8,OR(Inputs!$C$9="All",F657=Inputs!$C$9),VALUE(LEFT(C657,4))&gt;=Inputs!$C$10,VALUE(LEFT(C657,4))&lt;=Inputs!$C$11),1,0)</f>
        <v>1</v>
      </c>
      <c r="N657" s="16" t="n">
        <f aca="false">IF(M657=1,L657,"")</f>
        <v>-0.848764920702787</v>
      </c>
      <c r="O657" s="15" t="n">
        <v>-0.000118560130411956</v>
      </c>
      <c r="P657" s="15" t="n">
        <v>-0.0506663906443427</v>
      </c>
      <c r="Q657" s="18" t="n">
        <f aca="false">IF(AND(M657=1,F657="Cash"),L657,"")</f>
        <v>-0.848764920702787</v>
      </c>
      <c r="R657" s="18" t="str">
        <f aca="false">IF(AND(M657=1,F657="Mixed"),L657,"")</f>
        <v/>
      </c>
      <c r="S657" s="18" t="str">
        <f aca="false">IF(AND(M657=1,F657="Stock-heavy"),L657,"")</f>
        <v/>
      </c>
    </row>
    <row r="658" customFormat="false" ht="15" hidden="false" customHeight="false" outlineLevel="0" collapsed="false">
      <c r="B658" s="12" t="s">
        <v>744</v>
      </c>
      <c r="C658" s="12" t="s">
        <v>743</v>
      </c>
      <c r="D658" s="14" t="n">
        <v>62669</v>
      </c>
      <c r="E658" s="15" t="n">
        <v>0.5163</v>
      </c>
      <c r="F658" s="12" t="s">
        <v>83</v>
      </c>
      <c r="G658" s="15" t="n">
        <v>0.389490816831288</v>
      </c>
      <c r="H658" s="12" t="n">
        <v>1</v>
      </c>
      <c r="I658" s="12" t="n">
        <v>1</v>
      </c>
      <c r="J658" s="12" t="n">
        <v>1</v>
      </c>
      <c r="K658" s="15" t="n">
        <v>-0.0218313559958687</v>
      </c>
      <c r="L658" s="16" t="n">
        <f aca="true">IF(OR(Returns!$C658=0,COUNT(OFFSET(Returns!BM658,0,0,1,Inputs!$C$6))&lt;Inputs!$C$6),"n/a",EXP(SUMPRODUCT(LN(1+OFFSET(Returns!D658,0,0,1,Inputs!$C$6))))-IF(Inputs!$C$7=1,EXP(SUMPRODUCT(LN(1+OFFSET(Returns!BM658,0,0,1,Inputs!$C$6)))),EXP(SUMPRODUCT(LN(1+OFFSET(Returns!DV658,0,0,1,Inputs!$C$6))))))</f>
        <v>0.190983227525562</v>
      </c>
      <c r="M658" s="17" t="n">
        <f aca="false">IF(AND(ISNUMBER(L658),E658&gt;=Inputs!$C$8,OR(Inputs!$C$9="All",F658=Inputs!$C$9),VALUE(LEFT(C658,4))&gt;=Inputs!$C$10,VALUE(LEFT(C658,4))&lt;=Inputs!$C$11),1,0)</f>
        <v>1</v>
      </c>
      <c r="N658" s="16" t="n">
        <f aca="false">IF(M658=1,L658,"")</f>
        <v>0.190983227525562</v>
      </c>
      <c r="O658" s="15" t="n">
        <v>0.517205806596297</v>
      </c>
      <c r="P658" s="15" t="n">
        <v>0.4441325927312</v>
      </c>
      <c r="Q658" s="18" t="str">
        <f aca="false">IF(AND(M658=1,F658="Cash"),L658,"")</f>
        <v/>
      </c>
      <c r="R658" s="18" t="n">
        <f aca="false">IF(AND(M658=1,F658="Mixed"),L658,"")</f>
        <v>0.190983227525562</v>
      </c>
      <c r="S658" s="18" t="str">
        <f aca="false">IF(AND(M658=1,F658="Stock-heavy"),L658,"")</f>
        <v/>
      </c>
    </row>
    <row r="659" customFormat="false" ht="15" hidden="false" customHeight="false" outlineLevel="0" collapsed="false">
      <c r="B659" s="12" t="s">
        <v>515</v>
      </c>
      <c r="C659" s="12" t="s">
        <v>745</v>
      </c>
      <c r="D659" s="14" t="n">
        <v>940.9</v>
      </c>
      <c r="E659" s="15" t="n">
        <v>0.2538</v>
      </c>
      <c r="F659" s="12" t="s">
        <v>70</v>
      </c>
      <c r="G659" s="15" t="n">
        <v>0</v>
      </c>
      <c r="H659" s="12" t="n">
        <v>2</v>
      </c>
      <c r="I659" s="12" t="n">
        <v>0</v>
      </c>
      <c r="J659" s="12" t="n">
        <v>0</v>
      </c>
      <c r="K659" s="15" t="n">
        <v>0.0914076734623912</v>
      </c>
      <c r="L659" s="16" t="n">
        <f aca="true">IF(OR(Returns!$C659=0,COUNT(OFFSET(Returns!BM659,0,0,1,Inputs!$C$6))&lt;Inputs!$C$6),"n/a",EXP(SUMPRODUCT(LN(1+OFFSET(Returns!D659,0,0,1,Inputs!$C$6))))-IF(Inputs!$C$7=1,EXP(SUMPRODUCT(LN(1+OFFSET(Returns!BM659,0,0,1,Inputs!$C$6)))),EXP(SUMPRODUCT(LN(1+OFFSET(Returns!DV659,0,0,1,Inputs!$C$6))))))</f>
        <v>-0.101203737382183</v>
      </c>
      <c r="M659" s="17" t="n">
        <f aca="false">IF(AND(ISNUMBER(L659),E659&gt;=Inputs!$C$8,OR(Inputs!$C$9="All",F659=Inputs!$C$9),VALUE(LEFT(C659,4))&gt;=Inputs!$C$10,VALUE(LEFT(C659,4))&lt;=Inputs!$C$11),1,0)</f>
        <v>1</v>
      </c>
      <c r="N659" s="16" t="n">
        <f aca="false">IF(M659=1,L659,"")</f>
        <v>-0.101203737382183</v>
      </c>
      <c r="O659" s="15" t="n">
        <v>0.0054449029359077</v>
      </c>
      <c r="P659" s="15" t="s">
        <v>73</v>
      </c>
      <c r="Q659" s="18" t="n">
        <f aca="false">IF(AND(M659=1,F659="Cash"),L659,"")</f>
        <v>-0.101203737382183</v>
      </c>
      <c r="R659" s="18" t="str">
        <f aca="false">IF(AND(M659=1,F659="Mixed"),L659,"")</f>
        <v/>
      </c>
      <c r="S659" s="18" t="str">
        <f aca="false">IF(AND(M659=1,F659="Stock-heavy"),L659,"")</f>
        <v/>
      </c>
    </row>
    <row r="660" customFormat="false" ht="15" hidden="false" customHeight="false" outlineLevel="0" collapsed="false">
      <c r="B660" s="12" t="s">
        <v>746</v>
      </c>
      <c r="C660" s="12" t="s">
        <v>745</v>
      </c>
      <c r="D660" s="14" t="n">
        <v>3707.6</v>
      </c>
      <c r="E660" s="15" t="n">
        <v>2.2249</v>
      </c>
      <c r="F660" s="12" t="s">
        <v>70</v>
      </c>
      <c r="G660" s="15" t="n">
        <v>0</v>
      </c>
      <c r="H660" s="12" t="n">
        <v>5</v>
      </c>
      <c r="I660" s="12" t="n">
        <v>0</v>
      </c>
      <c r="J660" s="12" t="n">
        <v>1</v>
      </c>
      <c r="K660" s="15" t="n">
        <v>-0.117155551471142</v>
      </c>
      <c r="L660" s="16" t="n">
        <f aca="true">IF(OR(Returns!$C660=0,COUNT(OFFSET(Returns!BM660,0,0,1,Inputs!$C$6))&lt;Inputs!$C$6),"n/a",EXP(SUMPRODUCT(LN(1+OFFSET(Returns!D660,0,0,1,Inputs!$C$6))))-IF(Inputs!$C$7=1,EXP(SUMPRODUCT(LN(1+OFFSET(Returns!BM660,0,0,1,Inputs!$C$6)))),EXP(SUMPRODUCT(LN(1+OFFSET(Returns!DV660,0,0,1,Inputs!$C$6))))))</f>
        <v>3.27699985200988</v>
      </c>
      <c r="M660" s="17" t="n">
        <f aca="false">IF(AND(ISNUMBER(L660),E660&gt;=Inputs!$C$8,OR(Inputs!$C$9="All",F660=Inputs!$C$9),VALUE(LEFT(C660,4))&gt;=Inputs!$C$10,VALUE(LEFT(C660,4))&lt;=Inputs!$C$11),1,0)</f>
        <v>1</v>
      </c>
      <c r="N660" s="16" t="n">
        <f aca="false">IF(M660=1,L660,"")</f>
        <v>3.27699985200988</v>
      </c>
      <c r="O660" s="15" t="n">
        <v>0.0272601202750182</v>
      </c>
      <c r="P660" s="15" t="n">
        <v>0.00126565249122392</v>
      </c>
      <c r="Q660" s="18" t="n">
        <f aca="false">IF(AND(M660=1,F660="Cash"),L660,"")</f>
        <v>3.27699985200988</v>
      </c>
      <c r="R660" s="18" t="str">
        <f aca="false">IF(AND(M660=1,F660="Mixed"),L660,"")</f>
        <v/>
      </c>
      <c r="S660" s="18" t="str">
        <f aca="false">IF(AND(M660=1,F660="Stock-heavy"),L660,"")</f>
        <v/>
      </c>
    </row>
    <row r="661" customFormat="false" ht="15" hidden="false" customHeight="false" outlineLevel="0" collapsed="false">
      <c r="B661" s="12" t="s">
        <v>747</v>
      </c>
      <c r="C661" s="12" t="s">
        <v>745</v>
      </c>
      <c r="D661" s="14" t="n">
        <v>298.5</v>
      </c>
      <c r="E661" s="15" t="n">
        <v>0.2356</v>
      </c>
      <c r="F661" s="12" t="s">
        <v>70</v>
      </c>
      <c r="G661" s="15" t="n">
        <v>0</v>
      </c>
      <c r="H661" s="12" t="n">
        <v>3</v>
      </c>
      <c r="I661" s="12" t="n">
        <v>0</v>
      </c>
      <c r="J661" s="12" t="n">
        <v>0</v>
      </c>
      <c r="K661" s="15" t="n">
        <v>-0.127513264316202</v>
      </c>
      <c r="L661" s="16" t="n">
        <f aca="true">IF(OR(Returns!$C661=0,COUNT(OFFSET(Returns!BM661,0,0,1,Inputs!$C$6))&lt;Inputs!$C$6),"n/a",EXP(SUMPRODUCT(LN(1+OFFSET(Returns!D661,0,0,1,Inputs!$C$6))))-IF(Inputs!$C$7=1,EXP(SUMPRODUCT(LN(1+OFFSET(Returns!BM661,0,0,1,Inputs!$C$6)))),EXP(SUMPRODUCT(LN(1+OFFSET(Returns!DV661,0,0,1,Inputs!$C$6))))))</f>
        <v>-0.408296621559415</v>
      </c>
      <c r="M661" s="17" t="n">
        <f aca="false">IF(AND(ISNUMBER(L661),E661&gt;=Inputs!$C$8,OR(Inputs!$C$9="All",F661=Inputs!$C$9),VALUE(LEFT(C661,4))&gt;=Inputs!$C$10,VALUE(LEFT(C661,4))&lt;=Inputs!$C$11),1,0)</f>
        <v>1</v>
      </c>
      <c r="N661" s="16" t="n">
        <f aca="false">IF(M661=1,L661,"")</f>
        <v>-0.408296621559415</v>
      </c>
      <c r="O661" s="15" t="n">
        <v>0.481286968086951</v>
      </c>
      <c r="P661" s="15" t="n">
        <v>0.356336738427025</v>
      </c>
      <c r="Q661" s="18" t="n">
        <f aca="false">IF(AND(M661=1,F661="Cash"),L661,"")</f>
        <v>-0.408296621559415</v>
      </c>
      <c r="R661" s="18" t="str">
        <f aca="false">IF(AND(M661=1,F661="Mixed"),L661,"")</f>
        <v/>
      </c>
      <c r="S661" s="18" t="str">
        <f aca="false">IF(AND(M661=1,F661="Stock-heavy"),L661,"")</f>
        <v/>
      </c>
    </row>
    <row r="662" customFormat="false" ht="15" hidden="false" customHeight="false" outlineLevel="0" collapsed="false">
      <c r="B662" s="12" t="s">
        <v>284</v>
      </c>
      <c r="C662" s="12" t="s">
        <v>748</v>
      </c>
      <c r="D662" s="14" t="n">
        <v>626.5</v>
      </c>
      <c r="E662" s="15" t="n">
        <v>0.3062</v>
      </c>
      <c r="F662" s="12" t="s">
        <v>70</v>
      </c>
      <c r="G662" s="15" t="n">
        <v>0</v>
      </c>
      <c r="H662" s="12" t="n">
        <v>2</v>
      </c>
      <c r="I662" s="12" t="n">
        <v>0</v>
      </c>
      <c r="J662" s="12" t="n">
        <v>0</v>
      </c>
      <c r="K662" s="15" t="n">
        <v>1.05189317287443</v>
      </c>
      <c r="L662" s="16" t="n">
        <f aca="true">IF(OR(Returns!$C662=0,COUNT(OFFSET(Returns!BM662,0,0,1,Inputs!$C$6))&lt;Inputs!$C$6),"n/a",EXP(SUMPRODUCT(LN(1+OFFSET(Returns!D662,0,0,1,Inputs!$C$6))))-IF(Inputs!$C$7=1,EXP(SUMPRODUCT(LN(1+OFFSET(Returns!BM662,0,0,1,Inputs!$C$6)))),EXP(SUMPRODUCT(LN(1+OFFSET(Returns!DV662,0,0,1,Inputs!$C$6))))))</f>
        <v>-0.1644135597395</v>
      </c>
      <c r="M662" s="17" t="n">
        <f aca="false">IF(AND(ISNUMBER(L662),E662&gt;=Inputs!$C$8,OR(Inputs!$C$9="All",F662=Inputs!$C$9),VALUE(LEFT(C662,4))&gt;=Inputs!$C$10,VALUE(LEFT(C662,4))&lt;=Inputs!$C$11),1,0)</f>
        <v>1</v>
      </c>
      <c r="N662" s="16" t="n">
        <f aca="false">IF(M662=1,L662,"")</f>
        <v>-0.1644135597395</v>
      </c>
      <c r="O662" s="15" t="n">
        <v>0.0198292961663086</v>
      </c>
      <c r="P662" s="15" t="n">
        <v>0.104357891132511</v>
      </c>
      <c r="Q662" s="18" t="n">
        <f aca="false">IF(AND(M662=1,F662="Cash"),L662,"")</f>
        <v>-0.1644135597395</v>
      </c>
      <c r="R662" s="18" t="str">
        <f aca="false">IF(AND(M662=1,F662="Mixed"),L662,"")</f>
        <v/>
      </c>
      <c r="S662" s="18" t="str">
        <f aca="false">IF(AND(M662=1,F662="Stock-heavy"),L662,"")</f>
        <v/>
      </c>
    </row>
    <row r="663" customFormat="false" ht="15" hidden="false" customHeight="false" outlineLevel="0" collapsed="false">
      <c r="B663" s="12" t="s">
        <v>749</v>
      </c>
      <c r="C663" s="12" t="s">
        <v>748</v>
      </c>
      <c r="D663" s="14" t="n">
        <v>1380.2</v>
      </c>
      <c r="E663" s="15" t="n">
        <v>0.5755</v>
      </c>
      <c r="F663" s="12" t="s">
        <v>70</v>
      </c>
      <c r="G663" s="15" t="n">
        <v>0</v>
      </c>
      <c r="H663" s="12" t="n">
        <v>3</v>
      </c>
      <c r="I663" s="12" t="n">
        <v>1</v>
      </c>
      <c r="J663" s="12" t="n">
        <v>0</v>
      </c>
      <c r="K663" s="15" t="n">
        <v>-0.0136675944478502</v>
      </c>
      <c r="L663" s="16" t="n">
        <f aca="true">IF(OR(Returns!$C663=0,COUNT(OFFSET(Returns!BM663,0,0,1,Inputs!$C$6))&lt;Inputs!$C$6),"n/a",EXP(SUMPRODUCT(LN(1+OFFSET(Returns!D663,0,0,1,Inputs!$C$6))))-IF(Inputs!$C$7=1,EXP(SUMPRODUCT(LN(1+OFFSET(Returns!BM663,0,0,1,Inputs!$C$6)))),EXP(SUMPRODUCT(LN(1+OFFSET(Returns!DV663,0,0,1,Inputs!$C$6))))))</f>
        <v>0.223805706275721</v>
      </c>
      <c r="M663" s="17" t="n">
        <f aca="false">IF(AND(ISNUMBER(L663),E663&gt;=Inputs!$C$8,OR(Inputs!$C$9="All",F663=Inputs!$C$9),VALUE(LEFT(C663,4))&gt;=Inputs!$C$10,VALUE(LEFT(C663,4))&lt;=Inputs!$C$11),1,0)</f>
        <v>1</v>
      </c>
      <c r="N663" s="16" t="n">
        <f aca="false">IF(M663=1,L663,"")</f>
        <v>0.223805706275721</v>
      </c>
      <c r="O663" s="15" t="n">
        <v>0.3946080236264</v>
      </c>
      <c r="P663" s="15" t="n">
        <v>0.374906240187284</v>
      </c>
      <c r="Q663" s="18" t="n">
        <f aca="false">IF(AND(M663=1,F663="Cash"),L663,"")</f>
        <v>0.223805706275721</v>
      </c>
      <c r="R663" s="18" t="str">
        <f aca="false">IF(AND(M663=1,F663="Mixed"),L663,"")</f>
        <v/>
      </c>
      <c r="S663" s="18" t="str">
        <f aca="false">IF(AND(M663=1,F663="Stock-heavy"),L663,"")</f>
        <v/>
      </c>
    </row>
    <row r="664" customFormat="false" ht="15" hidden="false" customHeight="false" outlineLevel="0" collapsed="false">
      <c r="B664" s="12" t="s">
        <v>750</v>
      </c>
      <c r="C664" s="12" t="s">
        <v>748</v>
      </c>
      <c r="D664" s="14" t="n">
        <v>1137.7</v>
      </c>
      <c r="E664" s="15" t="n">
        <v>0.1109</v>
      </c>
      <c r="F664" s="12" t="s">
        <v>85</v>
      </c>
      <c r="G664" s="15" t="n">
        <v>1</v>
      </c>
      <c r="H664" s="12" t="n">
        <v>1</v>
      </c>
      <c r="I664" s="12" t="n">
        <v>1</v>
      </c>
      <c r="J664" s="12" t="n">
        <v>1</v>
      </c>
      <c r="K664" s="15" t="n">
        <v>0.388972289052303</v>
      </c>
      <c r="L664" s="16" t="n">
        <f aca="true">IF(OR(Returns!$C664=0,COUNT(OFFSET(Returns!BM664,0,0,1,Inputs!$C$6))&lt;Inputs!$C$6),"n/a",EXP(SUMPRODUCT(LN(1+OFFSET(Returns!D664,0,0,1,Inputs!$C$6))))-IF(Inputs!$C$7=1,EXP(SUMPRODUCT(LN(1+OFFSET(Returns!BM664,0,0,1,Inputs!$C$6)))),EXP(SUMPRODUCT(LN(1+OFFSET(Returns!DV664,0,0,1,Inputs!$C$6))))))</f>
        <v>-0.239926958250836</v>
      </c>
      <c r="M664" s="17" t="n">
        <f aca="false">IF(AND(ISNUMBER(L664),E664&gt;=Inputs!$C$8,OR(Inputs!$C$9="All",F664=Inputs!$C$9),VALUE(LEFT(C664,4))&gt;=Inputs!$C$10,VALUE(LEFT(C664,4))&lt;=Inputs!$C$11),1,0)</f>
        <v>1</v>
      </c>
      <c r="N664" s="16" t="n">
        <f aca="false">IF(M664=1,L664,"")</f>
        <v>-0.239926958250836</v>
      </c>
      <c r="O664" s="15" t="n">
        <v>-0.102172362790662</v>
      </c>
      <c r="P664" s="15" t="s">
        <v>73</v>
      </c>
      <c r="Q664" s="18" t="str">
        <f aca="false">IF(AND(M664=1,F664="Cash"),L664,"")</f>
        <v/>
      </c>
      <c r="R664" s="18" t="str">
        <f aca="false">IF(AND(M664=1,F664="Mixed"),L664,"")</f>
        <v/>
      </c>
      <c r="S664" s="18" t="n">
        <f aca="false">IF(AND(M664=1,F664="Stock-heavy"),L664,"")</f>
        <v>-0.239926958250836</v>
      </c>
    </row>
    <row r="665" customFormat="false" ht="15" hidden="false" customHeight="false" outlineLevel="0" collapsed="false">
      <c r="B665" s="12" t="s">
        <v>751</v>
      </c>
      <c r="C665" s="12" t="s">
        <v>748</v>
      </c>
      <c r="D665" s="14" t="n">
        <v>14452.4</v>
      </c>
      <c r="E665" s="15" t="n">
        <v>0.9323</v>
      </c>
      <c r="F665" s="12" t="s">
        <v>85</v>
      </c>
      <c r="G665" s="15" t="n">
        <v>0.960737942272364</v>
      </c>
      <c r="H665" s="12" t="n">
        <v>1</v>
      </c>
      <c r="I665" s="12" t="n">
        <v>1</v>
      </c>
      <c r="J665" s="12" t="n">
        <v>1</v>
      </c>
      <c r="K665" s="15" t="n">
        <v>1.61771909655627</v>
      </c>
      <c r="L665" s="16" t="n">
        <f aca="true">IF(OR(Returns!$C665=0,COUNT(OFFSET(Returns!BM665,0,0,1,Inputs!$C$6))&lt;Inputs!$C$6),"n/a",EXP(SUMPRODUCT(LN(1+OFFSET(Returns!D665,0,0,1,Inputs!$C$6))))-IF(Inputs!$C$7=1,EXP(SUMPRODUCT(LN(1+OFFSET(Returns!BM665,0,0,1,Inputs!$C$6)))),EXP(SUMPRODUCT(LN(1+OFFSET(Returns!DV665,0,0,1,Inputs!$C$6))))))</f>
        <v>-1.33637896505125</v>
      </c>
      <c r="M665" s="17" t="n">
        <f aca="false">IF(AND(ISNUMBER(L665),E665&gt;=Inputs!$C$8,OR(Inputs!$C$9="All",F665=Inputs!$C$9),VALUE(LEFT(C665,4))&gt;=Inputs!$C$10,VALUE(LEFT(C665,4))&lt;=Inputs!$C$11),1,0)</f>
        <v>1</v>
      </c>
      <c r="N665" s="16" t="n">
        <f aca="false">IF(M665=1,L665,"")</f>
        <v>-1.33637896505125</v>
      </c>
      <c r="O665" s="15" t="n">
        <v>-0.0854398290018161</v>
      </c>
      <c r="P665" s="15" t="n">
        <v>-0.38807475148926</v>
      </c>
      <c r="Q665" s="18" t="str">
        <f aca="false">IF(AND(M665=1,F665="Cash"),L665,"")</f>
        <v/>
      </c>
      <c r="R665" s="18" t="str">
        <f aca="false">IF(AND(M665=1,F665="Mixed"),L665,"")</f>
        <v/>
      </c>
      <c r="S665" s="18" t="n">
        <f aca="false">IF(AND(M665=1,F665="Stock-heavy"),L665,"")</f>
        <v>-1.33637896505125</v>
      </c>
    </row>
    <row r="666" customFormat="false" ht="15" hidden="false" customHeight="false" outlineLevel="0" collapsed="false">
      <c r="B666" s="12" t="s">
        <v>752</v>
      </c>
      <c r="C666" s="12" t="s">
        <v>748</v>
      </c>
      <c r="D666" s="14" t="n">
        <v>188.9</v>
      </c>
      <c r="E666" s="15" t="n">
        <v>0.1173</v>
      </c>
      <c r="F666" s="12" t="s">
        <v>85</v>
      </c>
      <c r="G666" s="15" t="n">
        <v>0.995669849874013</v>
      </c>
      <c r="H666" s="12" t="n">
        <v>1</v>
      </c>
      <c r="I666" s="12" t="n">
        <v>0</v>
      </c>
      <c r="J666" s="12" t="n">
        <v>1</v>
      </c>
      <c r="K666" s="15" t="n">
        <v>0.776009827312466</v>
      </c>
      <c r="L666" s="16" t="n">
        <f aca="true">IF(OR(Returns!$C666=0,COUNT(OFFSET(Returns!BM666,0,0,1,Inputs!$C$6))&lt;Inputs!$C$6),"n/a",EXP(SUMPRODUCT(LN(1+OFFSET(Returns!D666,0,0,1,Inputs!$C$6))))-IF(Inputs!$C$7=1,EXP(SUMPRODUCT(LN(1+OFFSET(Returns!BM666,0,0,1,Inputs!$C$6)))),EXP(SUMPRODUCT(LN(1+OFFSET(Returns!DV666,0,0,1,Inputs!$C$6))))))</f>
        <v>-0.180967690371208</v>
      </c>
      <c r="M666" s="17" t="n">
        <f aca="false">IF(AND(ISNUMBER(L666),E666&gt;=Inputs!$C$8,OR(Inputs!$C$9="All",F666=Inputs!$C$9),VALUE(LEFT(C666,4))&gt;=Inputs!$C$10,VALUE(LEFT(C666,4))&lt;=Inputs!$C$11),1,0)</f>
        <v>1</v>
      </c>
      <c r="N666" s="16" t="n">
        <f aca="false">IF(M666=1,L666,"")</f>
        <v>-0.180967690371208</v>
      </c>
      <c r="O666" s="15" t="n">
        <v>-0.238164245385638</v>
      </c>
      <c r="P666" s="15" t="n">
        <v>-0.219822588465328</v>
      </c>
      <c r="Q666" s="18" t="str">
        <f aca="false">IF(AND(M666=1,F666="Cash"),L666,"")</f>
        <v/>
      </c>
      <c r="R666" s="18" t="str">
        <f aca="false">IF(AND(M666=1,F666="Mixed"),L666,"")</f>
        <v/>
      </c>
      <c r="S666" s="18" t="n">
        <f aca="false">IF(AND(M666=1,F666="Stock-heavy"),L666,"")</f>
        <v>-0.180967690371208</v>
      </c>
    </row>
    <row r="667" customFormat="false" ht="15" hidden="false" customHeight="false" outlineLevel="0" collapsed="false">
      <c r="B667" s="12" t="s">
        <v>389</v>
      </c>
      <c r="C667" s="12" t="s">
        <v>748</v>
      </c>
      <c r="D667" s="14" t="n">
        <v>6394</v>
      </c>
      <c r="E667" s="15" t="n">
        <v>0.9924</v>
      </c>
      <c r="F667" s="12" t="s">
        <v>70</v>
      </c>
      <c r="G667" s="15" t="n">
        <v>0</v>
      </c>
      <c r="H667" s="12" t="n">
        <v>1</v>
      </c>
      <c r="I667" s="12" t="n">
        <v>1</v>
      </c>
      <c r="J667" s="12" t="n">
        <v>1</v>
      </c>
      <c r="K667" s="15" t="n">
        <v>-0.297761955701142</v>
      </c>
      <c r="L667" s="16" t="n">
        <f aca="true">IF(OR(Returns!$C667=0,COUNT(OFFSET(Returns!BM667,0,0,1,Inputs!$C$6))&lt;Inputs!$C$6),"n/a",EXP(SUMPRODUCT(LN(1+OFFSET(Returns!D667,0,0,1,Inputs!$C$6))))-IF(Inputs!$C$7=1,EXP(SUMPRODUCT(LN(1+OFFSET(Returns!BM667,0,0,1,Inputs!$C$6)))),EXP(SUMPRODUCT(LN(1+OFFSET(Returns!DV667,0,0,1,Inputs!$C$6))))))</f>
        <v>0.73649962575021</v>
      </c>
      <c r="M667" s="17" t="n">
        <f aca="false">IF(AND(ISNUMBER(L667),E667&gt;=Inputs!$C$8,OR(Inputs!$C$9="All",F667=Inputs!$C$9),VALUE(LEFT(C667,4))&gt;=Inputs!$C$10,VALUE(LEFT(C667,4))&lt;=Inputs!$C$11),1,0)</f>
        <v>1</v>
      </c>
      <c r="N667" s="16" t="n">
        <f aca="false">IF(M667=1,L667,"")</f>
        <v>0.73649962575021</v>
      </c>
      <c r="O667" s="15" t="n">
        <v>0.00613119116235598</v>
      </c>
      <c r="P667" s="15" t="n">
        <v>-0.00553810483026925</v>
      </c>
      <c r="Q667" s="18" t="n">
        <f aca="false">IF(AND(M667=1,F667="Cash"),L667,"")</f>
        <v>0.73649962575021</v>
      </c>
      <c r="R667" s="18" t="str">
        <f aca="false">IF(AND(M667=1,F667="Mixed"),L667,"")</f>
        <v/>
      </c>
      <c r="S667" s="18" t="str">
        <f aca="false">IF(AND(M667=1,F667="Stock-heavy"),L667,"")</f>
        <v/>
      </c>
    </row>
    <row r="668" customFormat="false" ht="15" hidden="false" customHeight="false" outlineLevel="0" collapsed="false">
      <c r="B668" s="12" t="s">
        <v>753</v>
      </c>
      <c r="C668" s="12" t="s">
        <v>748</v>
      </c>
      <c r="D668" s="14" t="n">
        <v>163.3</v>
      </c>
      <c r="E668" s="15" t="n">
        <v>0.1139</v>
      </c>
      <c r="F668" s="12" t="s">
        <v>70</v>
      </c>
      <c r="G668" s="15" t="n">
        <v>0</v>
      </c>
      <c r="H668" s="12" t="n">
        <v>2</v>
      </c>
      <c r="I668" s="12" t="n">
        <v>0</v>
      </c>
      <c r="J668" s="12" t="n">
        <v>1</v>
      </c>
      <c r="K668" s="15" t="n">
        <v>0.283025313119898</v>
      </c>
      <c r="L668" s="16" t="n">
        <f aca="true">IF(OR(Returns!$C668=0,COUNT(OFFSET(Returns!BM668,0,0,1,Inputs!$C$6))&lt;Inputs!$C$6),"n/a",EXP(SUMPRODUCT(LN(1+OFFSET(Returns!D668,0,0,1,Inputs!$C$6))))-IF(Inputs!$C$7=1,EXP(SUMPRODUCT(LN(1+OFFSET(Returns!BM668,0,0,1,Inputs!$C$6)))),EXP(SUMPRODUCT(LN(1+OFFSET(Returns!DV668,0,0,1,Inputs!$C$6))))))</f>
        <v>-1.07779749220723</v>
      </c>
      <c r="M668" s="17" t="n">
        <f aca="false">IF(AND(ISNUMBER(L668),E668&gt;=Inputs!$C$8,OR(Inputs!$C$9="All",F668=Inputs!$C$9),VALUE(LEFT(C668,4))&gt;=Inputs!$C$10,VALUE(LEFT(C668,4))&lt;=Inputs!$C$11),1,0)</f>
        <v>1</v>
      </c>
      <c r="N668" s="16" t="n">
        <f aca="false">IF(M668=1,L668,"")</f>
        <v>-1.07779749220723</v>
      </c>
      <c r="O668" s="15" t="n">
        <v>-0.211787215327785</v>
      </c>
      <c r="P668" s="15" t="n">
        <v>-0.225953064013576</v>
      </c>
      <c r="Q668" s="18" t="n">
        <f aca="false">IF(AND(M668=1,F668="Cash"),L668,"")</f>
        <v>-1.07779749220723</v>
      </c>
      <c r="R668" s="18" t="str">
        <f aca="false">IF(AND(M668=1,F668="Mixed"),L668,"")</f>
        <v/>
      </c>
      <c r="S668" s="18" t="str">
        <f aca="false">IF(AND(M668=1,F668="Stock-heavy"),L668,"")</f>
        <v/>
      </c>
    </row>
    <row r="669" customFormat="false" ht="15" hidden="false" customHeight="false" outlineLevel="0" collapsed="false">
      <c r="B669" s="12" t="s">
        <v>754</v>
      </c>
      <c r="C669" s="12" t="s">
        <v>748</v>
      </c>
      <c r="D669" s="14" t="n">
        <v>1348.6</v>
      </c>
      <c r="E669" s="15" t="n">
        <v>0.4819</v>
      </c>
      <c r="F669" s="12" t="s">
        <v>85</v>
      </c>
      <c r="G669" s="15" t="n">
        <v>1</v>
      </c>
      <c r="H669" s="12" t="n">
        <v>1</v>
      </c>
      <c r="I669" s="12" t="n">
        <v>1</v>
      </c>
      <c r="J669" s="12" t="n">
        <v>0</v>
      </c>
      <c r="K669" s="15" t="n">
        <v>-0.291947553328602</v>
      </c>
      <c r="L669" s="16" t="n">
        <f aca="true">IF(OR(Returns!$C669=0,COUNT(OFFSET(Returns!BM669,0,0,1,Inputs!$C$6))&lt;Inputs!$C$6),"n/a",EXP(SUMPRODUCT(LN(1+OFFSET(Returns!D669,0,0,1,Inputs!$C$6))))-IF(Inputs!$C$7=1,EXP(SUMPRODUCT(LN(1+OFFSET(Returns!BM669,0,0,1,Inputs!$C$6)))),EXP(SUMPRODUCT(LN(1+OFFSET(Returns!DV669,0,0,1,Inputs!$C$6))))))</f>
        <v>2.0408329689437</v>
      </c>
      <c r="M669" s="17" t="n">
        <f aca="false">IF(AND(ISNUMBER(L669),E669&gt;=Inputs!$C$8,OR(Inputs!$C$9="All",F669=Inputs!$C$9),VALUE(LEFT(C669,4))&gt;=Inputs!$C$10,VALUE(LEFT(C669,4))&lt;=Inputs!$C$11),1,0)</f>
        <v>1</v>
      </c>
      <c r="N669" s="16" t="n">
        <f aca="false">IF(M669=1,L669,"")</f>
        <v>2.0408329689437</v>
      </c>
      <c r="O669" s="15" t="n">
        <v>0.0331724527814387</v>
      </c>
      <c r="P669" s="15" t="n">
        <v>0.101431978468168</v>
      </c>
      <c r="Q669" s="18" t="str">
        <f aca="false">IF(AND(M669=1,F669="Cash"),L669,"")</f>
        <v/>
      </c>
      <c r="R669" s="18" t="str">
        <f aca="false">IF(AND(M669=1,F669="Mixed"),L669,"")</f>
        <v/>
      </c>
      <c r="S669" s="18" t="n">
        <f aca="false">IF(AND(M669=1,F669="Stock-heavy"),L669,"")</f>
        <v>2.0408329689437</v>
      </c>
    </row>
    <row r="670" customFormat="false" ht="15" hidden="false" customHeight="false" outlineLevel="0" collapsed="false">
      <c r="B670" s="12" t="s">
        <v>755</v>
      </c>
      <c r="C670" s="12" t="s">
        <v>748</v>
      </c>
      <c r="D670" s="14" t="n">
        <v>425.1</v>
      </c>
      <c r="E670" s="15" t="n">
        <v>0.6261</v>
      </c>
      <c r="F670" s="12" t="s">
        <v>70</v>
      </c>
      <c r="G670" s="15" t="n">
        <v>0</v>
      </c>
      <c r="H670" s="12" t="n">
        <v>2</v>
      </c>
      <c r="I670" s="12" t="n">
        <v>0</v>
      </c>
      <c r="J670" s="12" t="n">
        <v>0</v>
      </c>
      <c r="K670" s="15" t="n">
        <v>-0.194614000615892</v>
      </c>
      <c r="L670" s="16" t="n">
        <f aca="true">IF(OR(Returns!$C670=0,COUNT(OFFSET(Returns!BM670,0,0,1,Inputs!$C$6))&lt;Inputs!$C$6),"n/a",EXP(SUMPRODUCT(LN(1+OFFSET(Returns!D670,0,0,1,Inputs!$C$6))))-IF(Inputs!$C$7=1,EXP(SUMPRODUCT(LN(1+OFFSET(Returns!BM670,0,0,1,Inputs!$C$6)))),EXP(SUMPRODUCT(LN(1+OFFSET(Returns!DV670,0,0,1,Inputs!$C$6))))))</f>
        <v>-1.00394627448878</v>
      </c>
      <c r="M670" s="17" t="n">
        <f aca="false">IF(AND(ISNUMBER(L670),E670&gt;=Inputs!$C$8,OR(Inputs!$C$9="All",F670=Inputs!$C$9),VALUE(LEFT(C670,4))&gt;=Inputs!$C$10,VALUE(LEFT(C670,4))&lt;=Inputs!$C$11),1,0)</f>
        <v>1</v>
      </c>
      <c r="N670" s="16" t="n">
        <f aca="false">IF(M670=1,L670,"")</f>
        <v>-1.00394627448878</v>
      </c>
      <c r="O670" s="15" t="n">
        <v>0.0622136392744486</v>
      </c>
      <c r="P670" s="15" t="n">
        <v>-0.0620457599054419</v>
      </c>
      <c r="Q670" s="18" t="n">
        <f aca="false">IF(AND(M670=1,F670="Cash"),L670,"")</f>
        <v>-1.00394627448878</v>
      </c>
      <c r="R670" s="18" t="str">
        <f aca="false">IF(AND(M670=1,F670="Mixed"),L670,"")</f>
        <v/>
      </c>
      <c r="S670" s="18" t="str">
        <f aca="false">IF(AND(M670=1,F670="Stock-heavy"),L670,"")</f>
        <v/>
      </c>
    </row>
    <row r="671" customFormat="false" ht="15" hidden="false" customHeight="false" outlineLevel="0" collapsed="false">
      <c r="B671" s="12" t="s">
        <v>756</v>
      </c>
      <c r="C671" s="12" t="s">
        <v>757</v>
      </c>
      <c r="D671" s="14" t="n">
        <v>954.1</v>
      </c>
      <c r="E671" s="15" t="n">
        <v>0.4939</v>
      </c>
      <c r="F671" s="12" t="s">
        <v>70</v>
      </c>
      <c r="G671" s="15" t="n">
        <v>0</v>
      </c>
      <c r="H671" s="12" t="n">
        <v>2</v>
      </c>
      <c r="I671" s="12" t="n">
        <v>0</v>
      </c>
      <c r="J671" s="12" t="n">
        <v>0</v>
      </c>
      <c r="K671" s="15" t="n">
        <v>0.0557255949820061</v>
      </c>
      <c r="L671" s="16" t="n">
        <f aca="true">IF(OR(Returns!$C671=0,COUNT(OFFSET(Returns!BM671,0,0,1,Inputs!$C$6))&lt;Inputs!$C$6),"n/a",EXP(SUMPRODUCT(LN(1+OFFSET(Returns!D671,0,0,1,Inputs!$C$6))))-IF(Inputs!$C$7=1,EXP(SUMPRODUCT(LN(1+OFFSET(Returns!BM671,0,0,1,Inputs!$C$6)))),EXP(SUMPRODUCT(LN(1+OFFSET(Returns!DV671,0,0,1,Inputs!$C$6))))))</f>
        <v>0.723785682310757</v>
      </c>
      <c r="M671" s="17" t="n">
        <f aca="false">IF(AND(ISNUMBER(L671),E671&gt;=Inputs!$C$8,OR(Inputs!$C$9="All",F671=Inputs!$C$9),VALUE(LEFT(C671,4))&gt;=Inputs!$C$10,VALUE(LEFT(C671,4))&lt;=Inputs!$C$11),1,0)</f>
        <v>1</v>
      </c>
      <c r="N671" s="16" t="n">
        <f aca="false">IF(M671=1,L671,"")</f>
        <v>0.723785682310757</v>
      </c>
      <c r="O671" s="15" t="n">
        <v>0.0486626458893672</v>
      </c>
      <c r="P671" s="15" t="n">
        <v>0.00824732062516018</v>
      </c>
      <c r="Q671" s="18" t="n">
        <f aca="false">IF(AND(M671=1,F671="Cash"),L671,"")</f>
        <v>0.723785682310757</v>
      </c>
      <c r="R671" s="18" t="str">
        <f aca="false">IF(AND(M671=1,F671="Mixed"),L671,"")</f>
        <v/>
      </c>
      <c r="S671" s="18" t="str">
        <f aca="false">IF(AND(M671=1,F671="Stock-heavy"),L671,"")</f>
        <v/>
      </c>
    </row>
    <row r="672" customFormat="false" ht="15" hidden="false" customHeight="false" outlineLevel="0" collapsed="false">
      <c r="B672" s="12" t="s">
        <v>758</v>
      </c>
      <c r="C672" s="12" t="s">
        <v>757</v>
      </c>
      <c r="D672" s="14" t="n">
        <v>6724</v>
      </c>
      <c r="E672" s="15" t="n">
        <v>0.7133</v>
      </c>
      <c r="F672" s="12" t="s">
        <v>83</v>
      </c>
      <c r="G672" s="15" t="n">
        <v>0.256246281975015</v>
      </c>
      <c r="H672" s="12" t="n">
        <v>4</v>
      </c>
      <c r="I672" s="12" t="n">
        <v>1</v>
      </c>
      <c r="J672" s="12" t="n">
        <v>1</v>
      </c>
      <c r="K672" s="15" t="n">
        <v>-0.0828880076033178</v>
      </c>
      <c r="L672" s="16" t="n">
        <f aca="true">IF(OR(Returns!$C672=0,COUNT(OFFSET(Returns!BM672,0,0,1,Inputs!$C$6))&lt;Inputs!$C$6),"n/a",EXP(SUMPRODUCT(LN(1+OFFSET(Returns!D672,0,0,1,Inputs!$C$6))))-IF(Inputs!$C$7=1,EXP(SUMPRODUCT(LN(1+OFFSET(Returns!BM672,0,0,1,Inputs!$C$6)))),EXP(SUMPRODUCT(LN(1+OFFSET(Returns!DV672,0,0,1,Inputs!$C$6))))))</f>
        <v>-1.32664735814728</v>
      </c>
      <c r="M672" s="17" t="n">
        <f aca="false">IF(AND(ISNUMBER(L672),E672&gt;=Inputs!$C$8,OR(Inputs!$C$9="All",F672=Inputs!$C$9),VALUE(LEFT(C672,4))&gt;=Inputs!$C$10,VALUE(LEFT(C672,4))&lt;=Inputs!$C$11),1,0)</f>
        <v>1</v>
      </c>
      <c r="N672" s="16" t="n">
        <f aca="false">IF(M672=1,L672,"")</f>
        <v>-1.32664735814728</v>
      </c>
      <c r="O672" s="15" t="s">
        <v>73</v>
      </c>
      <c r="P672" s="15" t="s">
        <v>73</v>
      </c>
      <c r="Q672" s="18" t="str">
        <f aca="false">IF(AND(M672=1,F672="Cash"),L672,"")</f>
        <v/>
      </c>
      <c r="R672" s="18" t="n">
        <f aca="false">IF(AND(M672=1,F672="Mixed"),L672,"")</f>
        <v>-1.32664735814728</v>
      </c>
      <c r="S672" s="18" t="str">
        <f aca="false">IF(AND(M672=1,F672="Stock-heavy"),L672,"")</f>
        <v/>
      </c>
    </row>
    <row r="673" customFormat="false" ht="15" hidden="false" customHeight="false" outlineLevel="0" collapsed="false">
      <c r="B673" s="12" t="s">
        <v>74</v>
      </c>
      <c r="C673" s="12" t="s">
        <v>759</v>
      </c>
      <c r="D673" s="14" t="n">
        <v>25920</v>
      </c>
      <c r="E673" s="15" t="n">
        <v>0.3272</v>
      </c>
      <c r="F673" s="12" t="s">
        <v>70</v>
      </c>
      <c r="G673" s="15" t="n">
        <v>0</v>
      </c>
      <c r="H673" s="12" t="n">
        <v>2</v>
      </c>
      <c r="I673" s="12" t="n">
        <v>1</v>
      </c>
      <c r="J673" s="12" t="n">
        <v>0</v>
      </c>
      <c r="K673" s="15" t="n">
        <v>-0.106901295855585</v>
      </c>
      <c r="L673" s="16" t="n">
        <f aca="true">IF(OR(Returns!$C673=0,COUNT(OFFSET(Returns!BM673,0,0,1,Inputs!$C$6))&lt;Inputs!$C$6),"n/a",EXP(SUMPRODUCT(LN(1+OFFSET(Returns!D673,0,0,1,Inputs!$C$6))))-IF(Inputs!$C$7=1,EXP(SUMPRODUCT(LN(1+OFFSET(Returns!BM673,0,0,1,Inputs!$C$6)))),EXP(SUMPRODUCT(LN(1+OFFSET(Returns!DV673,0,0,1,Inputs!$C$6))))))</f>
        <v>0.280353548960244</v>
      </c>
      <c r="M673" s="17" t="n">
        <f aca="false">IF(AND(ISNUMBER(L673),E673&gt;=Inputs!$C$8,OR(Inputs!$C$9="All",F673=Inputs!$C$9),VALUE(LEFT(C673,4))&gt;=Inputs!$C$10,VALUE(LEFT(C673,4))&lt;=Inputs!$C$11),1,0)</f>
        <v>1</v>
      </c>
      <c r="N673" s="16" t="n">
        <f aca="false">IF(M673=1,L673,"")</f>
        <v>0.280353548960244</v>
      </c>
      <c r="O673" s="15" t="n">
        <v>0.410738403527402</v>
      </c>
      <c r="P673" s="15" t="n">
        <v>0.456710318789854</v>
      </c>
      <c r="Q673" s="18" t="n">
        <f aca="false">IF(AND(M673=1,F673="Cash"),L673,"")</f>
        <v>0.280353548960244</v>
      </c>
      <c r="R673" s="18" t="str">
        <f aca="false">IF(AND(M673=1,F673="Mixed"),L673,"")</f>
        <v/>
      </c>
      <c r="S673" s="18" t="str">
        <f aca="false">IF(AND(M673=1,F673="Stock-heavy"),L673,"")</f>
        <v/>
      </c>
    </row>
    <row r="674" customFormat="false" ht="15" hidden="false" customHeight="false" outlineLevel="0" collapsed="false">
      <c r="B674" s="12" t="s">
        <v>760</v>
      </c>
      <c r="C674" s="12" t="s">
        <v>759</v>
      </c>
      <c r="D674" s="14" t="n">
        <v>404.9</v>
      </c>
      <c r="E674" s="15" t="n">
        <v>0.264</v>
      </c>
      <c r="F674" s="12" t="s">
        <v>70</v>
      </c>
      <c r="G674" s="15" t="n">
        <v>0</v>
      </c>
      <c r="H674" s="12" t="n">
        <v>3</v>
      </c>
      <c r="I674" s="12" t="n">
        <v>0</v>
      </c>
      <c r="J674" s="12" t="n">
        <v>0</v>
      </c>
      <c r="K674" s="15" t="n">
        <v>0.0423027084000057</v>
      </c>
      <c r="L674" s="16" t="n">
        <f aca="true">IF(OR(Returns!$C674=0,COUNT(OFFSET(Returns!BM674,0,0,1,Inputs!$C$6))&lt;Inputs!$C$6),"n/a",EXP(SUMPRODUCT(LN(1+OFFSET(Returns!D674,0,0,1,Inputs!$C$6))))-IF(Inputs!$C$7=1,EXP(SUMPRODUCT(LN(1+OFFSET(Returns!BM674,0,0,1,Inputs!$C$6)))),EXP(SUMPRODUCT(LN(1+OFFSET(Returns!DV674,0,0,1,Inputs!$C$6))))))</f>
        <v>-0.806520629138925</v>
      </c>
      <c r="M674" s="17" t="n">
        <f aca="false">IF(AND(ISNUMBER(L674),E674&gt;=Inputs!$C$8,OR(Inputs!$C$9="All",F674=Inputs!$C$9),VALUE(LEFT(C674,4))&gt;=Inputs!$C$10,VALUE(LEFT(C674,4))&lt;=Inputs!$C$11),1,0)</f>
        <v>1</v>
      </c>
      <c r="N674" s="16" t="n">
        <f aca="false">IF(M674=1,L674,"")</f>
        <v>-0.806520629138925</v>
      </c>
      <c r="O674" s="15" t="n">
        <v>0.928058159433752</v>
      </c>
      <c r="P674" s="15" t="n">
        <v>0.362637178297891</v>
      </c>
      <c r="Q674" s="18" t="n">
        <f aca="false">IF(AND(M674=1,F674="Cash"),L674,"")</f>
        <v>-0.806520629138925</v>
      </c>
      <c r="R674" s="18" t="str">
        <f aca="false">IF(AND(M674=1,F674="Mixed"),L674,"")</f>
        <v/>
      </c>
      <c r="S674" s="18" t="str">
        <f aca="false">IF(AND(M674=1,F674="Stock-heavy"),L674,"")</f>
        <v/>
      </c>
    </row>
    <row r="675" customFormat="false" ht="15" hidden="false" customHeight="false" outlineLevel="0" collapsed="false">
      <c r="B675" s="12" t="s">
        <v>761</v>
      </c>
      <c r="C675" s="12" t="s">
        <v>759</v>
      </c>
      <c r="D675" s="14" t="n">
        <v>134.2</v>
      </c>
      <c r="E675" s="15" t="n">
        <v>0.2417</v>
      </c>
      <c r="F675" s="12" t="s">
        <v>70</v>
      </c>
      <c r="G675" s="15" t="n">
        <v>0</v>
      </c>
      <c r="H675" s="12" t="n">
        <v>4</v>
      </c>
      <c r="I675" s="12" t="n">
        <v>0</v>
      </c>
      <c r="J675" s="12" t="n">
        <v>0</v>
      </c>
      <c r="K675" s="15" t="n">
        <v>0.871971943329959</v>
      </c>
      <c r="L675" s="16" t="n">
        <f aca="true">IF(OR(Returns!$C675=0,COUNT(OFFSET(Returns!BM675,0,0,1,Inputs!$C$6))&lt;Inputs!$C$6),"n/a",EXP(SUMPRODUCT(LN(1+OFFSET(Returns!D675,0,0,1,Inputs!$C$6))))-IF(Inputs!$C$7=1,EXP(SUMPRODUCT(LN(1+OFFSET(Returns!BM675,0,0,1,Inputs!$C$6)))),EXP(SUMPRODUCT(LN(1+OFFSET(Returns!DV675,0,0,1,Inputs!$C$6))))))</f>
        <v>-0.717327488300464</v>
      </c>
      <c r="M675" s="17" t="n">
        <f aca="false">IF(AND(ISNUMBER(L675),E675&gt;=Inputs!$C$8,OR(Inputs!$C$9="All",F675=Inputs!$C$9),VALUE(LEFT(C675,4))&gt;=Inputs!$C$10,VALUE(LEFT(C675,4))&lt;=Inputs!$C$11),1,0)</f>
        <v>1</v>
      </c>
      <c r="N675" s="16" t="n">
        <f aca="false">IF(M675=1,L675,"")</f>
        <v>-0.717327488300464</v>
      </c>
      <c r="O675" s="15" t="n">
        <v>0.0395700226377505</v>
      </c>
      <c r="P675" s="15" t="n">
        <v>0.000494052353177024</v>
      </c>
      <c r="Q675" s="18" t="n">
        <f aca="false">IF(AND(M675=1,F675="Cash"),L675,"")</f>
        <v>-0.717327488300464</v>
      </c>
      <c r="R675" s="18" t="str">
        <f aca="false">IF(AND(M675=1,F675="Mixed"),L675,"")</f>
        <v/>
      </c>
      <c r="S675" s="18" t="str">
        <f aca="false">IF(AND(M675=1,F675="Stock-heavy"),L675,"")</f>
        <v/>
      </c>
    </row>
    <row r="676" customFormat="false" ht="15" hidden="false" customHeight="false" outlineLevel="0" collapsed="false">
      <c r="B676" s="12" t="s">
        <v>762</v>
      </c>
      <c r="C676" s="12" t="s">
        <v>759</v>
      </c>
      <c r="D676" s="14" t="n">
        <v>363.1</v>
      </c>
      <c r="E676" s="15" t="n">
        <v>0.1932</v>
      </c>
      <c r="F676" s="12" t="s">
        <v>70</v>
      </c>
      <c r="G676" s="15" t="n">
        <v>0</v>
      </c>
      <c r="H676" s="12" t="n">
        <v>1</v>
      </c>
      <c r="I676" s="12" t="n">
        <v>0</v>
      </c>
      <c r="J676" s="12" t="n">
        <v>1</v>
      </c>
      <c r="K676" s="15" t="n">
        <v>1.64845526985154</v>
      </c>
      <c r="L676" s="16" t="n">
        <f aca="true">IF(OR(Returns!$C676=0,COUNT(OFFSET(Returns!BM676,0,0,1,Inputs!$C$6))&lt;Inputs!$C$6),"n/a",EXP(SUMPRODUCT(LN(1+OFFSET(Returns!D676,0,0,1,Inputs!$C$6))))-IF(Inputs!$C$7=1,EXP(SUMPRODUCT(LN(1+OFFSET(Returns!BM676,0,0,1,Inputs!$C$6)))),EXP(SUMPRODUCT(LN(1+OFFSET(Returns!DV676,0,0,1,Inputs!$C$6))))))</f>
        <v>-0.630128915364545</v>
      </c>
      <c r="M676" s="17" t="n">
        <f aca="false">IF(AND(ISNUMBER(L676),E676&gt;=Inputs!$C$8,OR(Inputs!$C$9="All",F676=Inputs!$C$9),VALUE(LEFT(C676,4))&gt;=Inputs!$C$10,VALUE(LEFT(C676,4))&lt;=Inputs!$C$11),1,0)</f>
        <v>1</v>
      </c>
      <c r="N676" s="16" t="n">
        <f aca="false">IF(M676=1,L676,"")</f>
        <v>-0.630128915364545</v>
      </c>
      <c r="O676" s="15" t="n">
        <v>0.158668680823884</v>
      </c>
      <c r="P676" s="15" t="n">
        <v>0.279895476385189</v>
      </c>
      <c r="Q676" s="18" t="n">
        <f aca="false">IF(AND(M676=1,F676="Cash"),L676,"")</f>
        <v>-0.630128915364545</v>
      </c>
      <c r="R676" s="18" t="str">
        <f aca="false">IF(AND(M676=1,F676="Mixed"),L676,"")</f>
        <v/>
      </c>
      <c r="S676" s="18" t="str">
        <f aca="false">IF(AND(M676=1,F676="Stock-heavy"),L676,"")</f>
        <v/>
      </c>
    </row>
    <row r="677" customFormat="false" ht="15" hidden="false" customHeight="false" outlineLevel="0" collapsed="false">
      <c r="B677" s="12" t="s">
        <v>449</v>
      </c>
      <c r="C677" s="12" t="s">
        <v>759</v>
      </c>
      <c r="D677" s="14" t="n">
        <v>832</v>
      </c>
      <c r="E677" s="15" t="n">
        <v>0.2611</v>
      </c>
      <c r="F677" s="12" t="s">
        <v>70</v>
      </c>
      <c r="G677" s="15" t="n">
        <v>0</v>
      </c>
      <c r="H677" s="12" t="n">
        <v>4</v>
      </c>
      <c r="I677" s="12" t="n">
        <v>1</v>
      </c>
      <c r="J677" s="12" t="n">
        <v>0</v>
      </c>
      <c r="K677" s="15" t="n">
        <v>-0.00710180566955443</v>
      </c>
      <c r="L677" s="16" t="n">
        <f aca="true">IF(OR(Returns!$C677=0,COUNT(OFFSET(Returns!BM677,0,0,1,Inputs!$C$6))&lt;Inputs!$C$6),"n/a",EXP(SUMPRODUCT(LN(1+OFFSET(Returns!D677,0,0,1,Inputs!$C$6))))-IF(Inputs!$C$7=1,EXP(SUMPRODUCT(LN(1+OFFSET(Returns!BM677,0,0,1,Inputs!$C$6)))),EXP(SUMPRODUCT(LN(1+OFFSET(Returns!DV677,0,0,1,Inputs!$C$6))))))</f>
        <v>1.29387295015659</v>
      </c>
      <c r="M677" s="17" t="n">
        <f aca="false">IF(AND(ISNUMBER(L677),E677&gt;=Inputs!$C$8,OR(Inputs!$C$9="All",F677=Inputs!$C$9),VALUE(LEFT(C677,4))&gt;=Inputs!$C$10,VALUE(LEFT(C677,4))&lt;=Inputs!$C$11),1,0)</f>
        <v>1</v>
      </c>
      <c r="N677" s="16" t="n">
        <f aca="false">IF(M677=1,L677,"")</f>
        <v>1.29387295015659</v>
      </c>
      <c r="O677" s="15" t="n">
        <v>0.00221767623684625</v>
      </c>
      <c r="P677" s="15" t="n">
        <v>0.0145593860833003</v>
      </c>
      <c r="Q677" s="18" t="n">
        <f aca="false">IF(AND(M677=1,F677="Cash"),L677,"")</f>
        <v>1.29387295015659</v>
      </c>
      <c r="R677" s="18" t="str">
        <f aca="false">IF(AND(M677=1,F677="Mixed"),L677,"")</f>
        <v/>
      </c>
      <c r="S677" s="18" t="str">
        <f aca="false">IF(AND(M677=1,F677="Stock-heavy"),L677,"")</f>
        <v/>
      </c>
    </row>
    <row r="678" customFormat="false" ht="15" hidden="false" customHeight="false" outlineLevel="0" collapsed="false">
      <c r="B678" s="12" t="s">
        <v>763</v>
      </c>
      <c r="C678" s="12" t="s">
        <v>759</v>
      </c>
      <c r="D678" s="14" t="n">
        <v>388.5</v>
      </c>
      <c r="E678" s="15" t="n">
        <v>0.1945</v>
      </c>
      <c r="F678" s="12" t="s">
        <v>70</v>
      </c>
      <c r="G678" s="15" t="n">
        <v>0</v>
      </c>
      <c r="H678" s="12" t="n">
        <v>4</v>
      </c>
      <c r="I678" s="12" t="n">
        <v>0</v>
      </c>
      <c r="J678" s="12" t="n">
        <v>0</v>
      </c>
      <c r="K678" s="15" t="n">
        <v>-0.702639476083628</v>
      </c>
      <c r="L678" s="16" t="n">
        <f aca="true">IF(OR(Returns!$C678=0,COUNT(OFFSET(Returns!BM678,0,0,1,Inputs!$C$6))&lt;Inputs!$C$6),"n/a",EXP(SUMPRODUCT(LN(1+OFFSET(Returns!D678,0,0,1,Inputs!$C$6))))-IF(Inputs!$C$7=1,EXP(SUMPRODUCT(LN(1+OFFSET(Returns!BM678,0,0,1,Inputs!$C$6)))),EXP(SUMPRODUCT(LN(1+OFFSET(Returns!DV678,0,0,1,Inputs!$C$6))))))</f>
        <v>-0.143170968039664</v>
      </c>
      <c r="M678" s="17" t="n">
        <f aca="false">IF(AND(ISNUMBER(L678),E678&gt;=Inputs!$C$8,OR(Inputs!$C$9="All",F678=Inputs!$C$9),VALUE(LEFT(C678,4))&gt;=Inputs!$C$10,VALUE(LEFT(C678,4))&lt;=Inputs!$C$11),1,0)</f>
        <v>1</v>
      </c>
      <c r="N678" s="16" t="n">
        <f aca="false">IF(M678=1,L678,"")</f>
        <v>-0.143170968039664</v>
      </c>
      <c r="O678" s="15" t="n">
        <v>0.062044607536448</v>
      </c>
      <c r="P678" s="15" t="n">
        <v>-0.0714452521853573</v>
      </c>
      <c r="Q678" s="18" t="n">
        <f aca="false">IF(AND(M678=1,F678="Cash"),L678,"")</f>
        <v>-0.143170968039664</v>
      </c>
      <c r="R678" s="18" t="str">
        <f aca="false">IF(AND(M678=1,F678="Mixed"),L678,"")</f>
        <v/>
      </c>
      <c r="S678" s="18" t="str">
        <f aca="false">IF(AND(M678=1,F678="Stock-heavy"),L678,"")</f>
        <v/>
      </c>
    </row>
    <row r="679" customFormat="false" ht="15" hidden="false" customHeight="false" outlineLevel="0" collapsed="false">
      <c r="B679" s="12" t="s">
        <v>764</v>
      </c>
      <c r="C679" s="12" t="s">
        <v>759</v>
      </c>
      <c r="D679" s="14" t="n">
        <v>5266.9</v>
      </c>
      <c r="E679" s="15" t="n">
        <v>0.346</v>
      </c>
      <c r="F679" s="12" t="s">
        <v>85</v>
      </c>
      <c r="G679" s="15" t="n">
        <v>1</v>
      </c>
      <c r="H679" s="12" t="n">
        <v>1</v>
      </c>
      <c r="I679" s="12" t="n">
        <v>0</v>
      </c>
      <c r="J679" s="12" t="n">
        <v>1</v>
      </c>
      <c r="K679" s="15" t="n">
        <v>3.2086384904324</v>
      </c>
      <c r="L679" s="16" t="n">
        <f aca="true">IF(OR(Returns!$C679=0,COUNT(OFFSET(Returns!BM679,0,0,1,Inputs!$C$6))&lt;Inputs!$C$6),"n/a",EXP(SUMPRODUCT(LN(1+OFFSET(Returns!D679,0,0,1,Inputs!$C$6))))-IF(Inputs!$C$7=1,EXP(SUMPRODUCT(LN(1+OFFSET(Returns!BM679,0,0,1,Inputs!$C$6)))),EXP(SUMPRODUCT(LN(1+OFFSET(Returns!DV679,0,0,1,Inputs!$C$6))))))</f>
        <v>-1.15771795459834</v>
      </c>
      <c r="M679" s="17" t="n">
        <f aca="false">IF(AND(ISNUMBER(L679),E679&gt;=Inputs!$C$8,OR(Inputs!$C$9="All",F679=Inputs!$C$9),VALUE(LEFT(C679,4))&gt;=Inputs!$C$10,VALUE(LEFT(C679,4))&lt;=Inputs!$C$11),1,0)</f>
        <v>1</v>
      </c>
      <c r="N679" s="16" t="n">
        <f aca="false">IF(M679=1,L679,"")</f>
        <v>-1.15771795459834</v>
      </c>
      <c r="O679" s="15" t="n">
        <v>-0.106190306375163</v>
      </c>
      <c r="P679" s="15" t="n">
        <v>-0.1242842944652</v>
      </c>
      <c r="Q679" s="18" t="str">
        <f aca="false">IF(AND(M679=1,F679="Cash"),L679,"")</f>
        <v/>
      </c>
      <c r="R679" s="18" t="str">
        <f aca="false">IF(AND(M679=1,F679="Mixed"),L679,"")</f>
        <v/>
      </c>
      <c r="S679" s="18" t="n">
        <f aca="false">IF(AND(M679=1,F679="Stock-heavy"),L679,"")</f>
        <v>-1.15771795459834</v>
      </c>
    </row>
    <row r="680" customFormat="false" ht="15" hidden="false" customHeight="false" outlineLevel="0" collapsed="false">
      <c r="B680" s="12" t="s">
        <v>765</v>
      </c>
      <c r="C680" s="12" t="s">
        <v>766</v>
      </c>
      <c r="D680" s="14" t="n">
        <v>213</v>
      </c>
      <c r="E680" s="15" t="n">
        <v>0.1317</v>
      </c>
      <c r="F680" s="12" t="s">
        <v>85</v>
      </c>
      <c r="G680" s="15" t="n">
        <v>1</v>
      </c>
      <c r="H680" s="12" t="n">
        <v>5</v>
      </c>
      <c r="I680" s="12" t="n">
        <v>0</v>
      </c>
      <c r="J680" s="12" t="n">
        <v>1</v>
      </c>
      <c r="K680" s="15" t="n">
        <v>0.355090370555387</v>
      </c>
      <c r="L680" s="16" t="n">
        <f aca="true">IF(OR(Returns!$C680=0,COUNT(OFFSET(Returns!BM680,0,0,1,Inputs!$C$6))&lt;Inputs!$C$6),"n/a",EXP(SUMPRODUCT(LN(1+OFFSET(Returns!D680,0,0,1,Inputs!$C$6))))-IF(Inputs!$C$7=1,EXP(SUMPRODUCT(LN(1+OFFSET(Returns!BM680,0,0,1,Inputs!$C$6)))),EXP(SUMPRODUCT(LN(1+OFFSET(Returns!DV680,0,0,1,Inputs!$C$6))))))</f>
        <v>0.724499028223807</v>
      </c>
      <c r="M680" s="17" t="n">
        <f aca="false">IF(AND(ISNUMBER(L680),E680&gt;=Inputs!$C$8,OR(Inputs!$C$9="All",F680=Inputs!$C$9),VALUE(LEFT(C680,4))&gt;=Inputs!$C$10,VALUE(LEFT(C680,4))&lt;=Inputs!$C$11),1,0)</f>
        <v>1</v>
      </c>
      <c r="N680" s="16" t="n">
        <f aca="false">IF(M680=1,L680,"")</f>
        <v>0.724499028223807</v>
      </c>
      <c r="O680" s="15" t="n">
        <v>0.0480110279916171</v>
      </c>
      <c r="P680" s="15" t="n">
        <v>0.171425332959595</v>
      </c>
      <c r="Q680" s="18" t="str">
        <f aca="false">IF(AND(M680=1,F680="Cash"),L680,"")</f>
        <v/>
      </c>
      <c r="R680" s="18" t="str">
        <f aca="false">IF(AND(M680=1,F680="Mixed"),L680,"")</f>
        <v/>
      </c>
      <c r="S680" s="18" t="n">
        <f aca="false">IF(AND(M680=1,F680="Stock-heavy"),L680,"")</f>
        <v>0.724499028223807</v>
      </c>
    </row>
    <row r="681" customFormat="false" ht="15" hidden="false" customHeight="false" outlineLevel="0" collapsed="false">
      <c r="B681" s="12" t="s">
        <v>484</v>
      </c>
      <c r="C681" s="12" t="s">
        <v>766</v>
      </c>
      <c r="D681" s="14" t="n">
        <v>217</v>
      </c>
      <c r="E681" s="15" t="n">
        <v>0.1615</v>
      </c>
      <c r="F681" s="12" t="s">
        <v>70</v>
      </c>
      <c r="G681" s="15" t="n">
        <v>0</v>
      </c>
      <c r="H681" s="12" t="n">
        <v>3</v>
      </c>
      <c r="I681" s="12" t="n">
        <v>1</v>
      </c>
      <c r="J681" s="12" t="n">
        <v>0</v>
      </c>
      <c r="K681" s="15" t="n">
        <v>0.143570678412051</v>
      </c>
      <c r="L681" s="16" t="n">
        <f aca="true">IF(OR(Returns!$C681=0,COUNT(OFFSET(Returns!BM681,0,0,1,Inputs!$C$6))&lt;Inputs!$C$6),"n/a",EXP(SUMPRODUCT(LN(1+OFFSET(Returns!D681,0,0,1,Inputs!$C$6))))-IF(Inputs!$C$7=1,EXP(SUMPRODUCT(LN(1+OFFSET(Returns!BM681,0,0,1,Inputs!$C$6)))),EXP(SUMPRODUCT(LN(1+OFFSET(Returns!DV681,0,0,1,Inputs!$C$6))))))</f>
        <v>-0.5327590684996</v>
      </c>
      <c r="M681" s="17" t="n">
        <f aca="false">IF(AND(ISNUMBER(L681),E681&gt;=Inputs!$C$8,OR(Inputs!$C$9="All",F681=Inputs!$C$9),VALUE(LEFT(C681,4))&gt;=Inputs!$C$10,VALUE(LEFT(C681,4))&lt;=Inputs!$C$11),1,0)</f>
        <v>1</v>
      </c>
      <c r="N681" s="16" t="n">
        <f aca="false">IF(M681=1,L681,"")</f>
        <v>-0.5327590684996</v>
      </c>
      <c r="O681" s="15" t="n">
        <v>0.0171703169672704</v>
      </c>
      <c r="P681" s="15" t="n">
        <v>0.0217318625855072</v>
      </c>
      <c r="Q681" s="18" t="n">
        <f aca="false">IF(AND(M681=1,F681="Cash"),L681,"")</f>
        <v>-0.5327590684996</v>
      </c>
      <c r="R681" s="18" t="str">
        <f aca="false">IF(AND(M681=1,F681="Mixed"),L681,"")</f>
        <v/>
      </c>
      <c r="S681" s="18" t="str">
        <f aca="false">IF(AND(M681=1,F681="Stock-heavy"),L681,"")</f>
        <v/>
      </c>
    </row>
    <row r="682" customFormat="false" ht="15" hidden="false" customHeight="false" outlineLevel="0" collapsed="false">
      <c r="B682" s="12" t="s">
        <v>767</v>
      </c>
      <c r="C682" s="12" t="s">
        <v>766</v>
      </c>
      <c r="D682" s="14" t="n">
        <v>421</v>
      </c>
      <c r="E682" s="15" t="n">
        <v>0.2237</v>
      </c>
      <c r="F682" s="12" t="s">
        <v>70</v>
      </c>
      <c r="G682" s="15" t="n">
        <v>0</v>
      </c>
      <c r="H682" s="12" t="n">
        <v>4</v>
      </c>
      <c r="I682" s="12" t="n">
        <v>1</v>
      </c>
      <c r="J682" s="12" t="n">
        <v>0</v>
      </c>
      <c r="K682" s="15" t="n">
        <v>-0.354379235310041</v>
      </c>
      <c r="L682" s="16" t="n">
        <f aca="true">IF(OR(Returns!$C682=0,COUNT(OFFSET(Returns!BM682,0,0,1,Inputs!$C$6))&lt;Inputs!$C$6),"n/a",EXP(SUMPRODUCT(LN(1+OFFSET(Returns!D682,0,0,1,Inputs!$C$6))))-IF(Inputs!$C$7=1,EXP(SUMPRODUCT(LN(1+OFFSET(Returns!BM682,0,0,1,Inputs!$C$6)))),EXP(SUMPRODUCT(LN(1+OFFSET(Returns!DV682,0,0,1,Inputs!$C$6))))))</f>
        <v>-0.513800507100472</v>
      </c>
      <c r="M682" s="17" t="n">
        <f aca="false">IF(AND(ISNUMBER(L682),E682&gt;=Inputs!$C$8,OR(Inputs!$C$9="All",F682=Inputs!$C$9),VALUE(LEFT(C682,4))&gt;=Inputs!$C$10,VALUE(LEFT(C682,4))&lt;=Inputs!$C$11),1,0)</f>
        <v>1</v>
      </c>
      <c r="N682" s="16" t="n">
        <f aca="false">IF(M682=1,L682,"")</f>
        <v>-0.513800507100472</v>
      </c>
      <c r="O682" s="15" t="n">
        <v>-0.0217067370182108</v>
      </c>
      <c r="P682" s="15" t="n">
        <v>-0.123067334770166</v>
      </c>
      <c r="Q682" s="18" t="n">
        <f aca="false">IF(AND(M682=1,F682="Cash"),L682,"")</f>
        <v>-0.513800507100472</v>
      </c>
      <c r="R682" s="18" t="str">
        <f aca="false">IF(AND(M682=1,F682="Mixed"),L682,"")</f>
        <v/>
      </c>
      <c r="S682" s="18" t="str">
        <f aca="false">IF(AND(M682=1,F682="Stock-heavy"),L682,"")</f>
        <v/>
      </c>
    </row>
    <row r="683" customFormat="false" ht="15" hidden="false" customHeight="false" outlineLevel="0" collapsed="false">
      <c r="B683" s="12" t="s">
        <v>206</v>
      </c>
      <c r="C683" s="12" t="s">
        <v>768</v>
      </c>
      <c r="D683" s="14" t="n">
        <v>1177</v>
      </c>
      <c r="E683" s="15" t="n">
        <v>0.3549</v>
      </c>
      <c r="F683" s="12" t="s">
        <v>70</v>
      </c>
      <c r="G683" s="15" t="n">
        <v>0</v>
      </c>
      <c r="H683" s="12" t="n">
        <v>1</v>
      </c>
      <c r="I683" s="12" t="n">
        <v>1</v>
      </c>
      <c r="J683" s="12" t="n">
        <v>0</v>
      </c>
      <c r="K683" s="15" t="n">
        <v>-0.416378892387373</v>
      </c>
      <c r="L683" s="16" t="n">
        <f aca="true">IF(OR(Returns!$C683=0,COUNT(OFFSET(Returns!BM683,0,0,1,Inputs!$C$6))&lt;Inputs!$C$6),"n/a",EXP(SUMPRODUCT(LN(1+OFFSET(Returns!D683,0,0,1,Inputs!$C$6))))-IF(Inputs!$C$7=1,EXP(SUMPRODUCT(LN(1+OFFSET(Returns!BM683,0,0,1,Inputs!$C$6)))),EXP(SUMPRODUCT(LN(1+OFFSET(Returns!DV683,0,0,1,Inputs!$C$6))))))</f>
        <v>1.1068928675314</v>
      </c>
      <c r="M683" s="17" t="n">
        <f aca="false">IF(AND(ISNUMBER(L683),E683&gt;=Inputs!$C$8,OR(Inputs!$C$9="All",F683=Inputs!$C$9),VALUE(LEFT(C683,4))&gt;=Inputs!$C$10,VALUE(LEFT(C683,4))&lt;=Inputs!$C$11),1,0)</f>
        <v>1</v>
      </c>
      <c r="N683" s="16" t="n">
        <f aca="false">IF(M683=1,L683,"")</f>
        <v>1.1068928675314</v>
      </c>
      <c r="O683" s="15" t="n">
        <v>0.0330580906503322</v>
      </c>
      <c r="P683" s="15" t="n">
        <v>0.141698136738784</v>
      </c>
      <c r="Q683" s="18" t="n">
        <f aca="false">IF(AND(M683=1,F683="Cash"),L683,"")</f>
        <v>1.1068928675314</v>
      </c>
      <c r="R683" s="18" t="str">
        <f aca="false">IF(AND(M683=1,F683="Mixed"),L683,"")</f>
        <v/>
      </c>
      <c r="S683" s="18" t="str">
        <f aca="false">IF(AND(M683=1,F683="Stock-heavy"),L683,"")</f>
        <v/>
      </c>
    </row>
    <row r="684" customFormat="false" ht="15" hidden="false" customHeight="false" outlineLevel="0" collapsed="false">
      <c r="B684" s="12" t="s">
        <v>101</v>
      </c>
      <c r="C684" s="12" t="s">
        <v>768</v>
      </c>
      <c r="D684" s="14" t="n">
        <v>339.4</v>
      </c>
      <c r="E684" s="15" t="n">
        <v>0.4689</v>
      </c>
      <c r="F684" s="12" t="s">
        <v>70</v>
      </c>
      <c r="G684" s="15" t="n">
        <v>0</v>
      </c>
      <c r="H684" s="12" t="n">
        <v>5</v>
      </c>
      <c r="I684" s="12" t="n">
        <v>0</v>
      </c>
      <c r="J684" s="12" t="n">
        <v>0</v>
      </c>
      <c r="K684" s="15" t="n">
        <v>-0.235228633545163</v>
      </c>
      <c r="L684" s="16" t="n">
        <f aca="true">IF(OR(Returns!$C684=0,COUNT(OFFSET(Returns!BM684,0,0,1,Inputs!$C$6))&lt;Inputs!$C$6),"n/a",EXP(SUMPRODUCT(LN(1+OFFSET(Returns!D684,0,0,1,Inputs!$C$6))))-IF(Inputs!$C$7=1,EXP(SUMPRODUCT(LN(1+OFFSET(Returns!BM684,0,0,1,Inputs!$C$6)))),EXP(SUMPRODUCT(LN(1+OFFSET(Returns!DV684,0,0,1,Inputs!$C$6))))))</f>
        <v>-0.683645461565237</v>
      </c>
      <c r="M684" s="17" t="n">
        <f aca="false">IF(AND(ISNUMBER(L684),E684&gt;=Inputs!$C$8,OR(Inputs!$C$9="All",F684=Inputs!$C$9),VALUE(LEFT(C684,4))&gt;=Inputs!$C$10,VALUE(LEFT(C684,4))&lt;=Inputs!$C$11),1,0)</f>
        <v>1</v>
      </c>
      <c r="N684" s="16" t="n">
        <f aca="false">IF(M684=1,L684,"")</f>
        <v>-0.683645461565237</v>
      </c>
      <c r="O684" s="15" t="n">
        <v>0.055556848066253</v>
      </c>
      <c r="P684" s="15" t="n">
        <v>-0.00782306678103911</v>
      </c>
      <c r="Q684" s="18" t="n">
        <f aca="false">IF(AND(M684=1,F684="Cash"),L684,"")</f>
        <v>-0.683645461565237</v>
      </c>
      <c r="R684" s="18" t="str">
        <f aca="false">IF(AND(M684=1,F684="Mixed"),L684,"")</f>
        <v/>
      </c>
      <c r="S684" s="18" t="str">
        <f aca="false">IF(AND(M684=1,F684="Stock-heavy"),L684,"")</f>
        <v/>
      </c>
    </row>
    <row r="685" customFormat="false" ht="15" hidden="false" customHeight="false" outlineLevel="0" collapsed="false">
      <c r="B685" s="12" t="s">
        <v>240</v>
      </c>
      <c r="C685" s="12" t="s">
        <v>768</v>
      </c>
      <c r="D685" s="14" t="n">
        <v>6521</v>
      </c>
      <c r="E685" s="15" t="n">
        <v>0.7884</v>
      </c>
      <c r="F685" s="12" t="s">
        <v>85</v>
      </c>
      <c r="G685" s="15" t="n">
        <v>0.860895724354569</v>
      </c>
      <c r="H685" s="12" t="n">
        <v>3</v>
      </c>
      <c r="I685" s="12" t="n">
        <v>1</v>
      </c>
      <c r="J685" s="12" t="n">
        <v>0</v>
      </c>
      <c r="K685" s="15" t="n">
        <v>0.207072870991228</v>
      </c>
      <c r="L685" s="16" t="n">
        <f aca="true">IF(OR(Returns!$C685=0,COUNT(OFFSET(Returns!BM685,0,0,1,Inputs!$C$6))&lt;Inputs!$C$6),"n/a",EXP(SUMPRODUCT(LN(1+OFFSET(Returns!D685,0,0,1,Inputs!$C$6))))-IF(Inputs!$C$7=1,EXP(SUMPRODUCT(LN(1+OFFSET(Returns!BM685,0,0,1,Inputs!$C$6)))),EXP(SUMPRODUCT(LN(1+OFFSET(Returns!DV685,0,0,1,Inputs!$C$6))))))</f>
        <v>0.069177755767861</v>
      </c>
      <c r="M685" s="17" t="n">
        <f aca="false">IF(AND(ISNUMBER(L685),E685&gt;=Inputs!$C$8,OR(Inputs!$C$9="All",F685=Inputs!$C$9),VALUE(LEFT(C685,4))&gt;=Inputs!$C$10,VALUE(LEFT(C685,4))&lt;=Inputs!$C$11),1,0)</f>
        <v>1</v>
      </c>
      <c r="N685" s="16" t="n">
        <f aca="false">IF(M685=1,L685,"")</f>
        <v>0.069177755767861</v>
      </c>
      <c r="O685" s="15" t="n">
        <v>0.00688494862477112</v>
      </c>
      <c r="P685" s="15" t="n">
        <v>-0.0434151874404127</v>
      </c>
      <c r="Q685" s="18" t="str">
        <f aca="false">IF(AND(M685=1,F685="Cash"),L685,"")</f>
        <v/>
      </c>
      <c r="R685" s="18" t="str">
        <f aca="false">IF(AND(M685=1,F685="Mixed"),L685,"")</f>
        <v/>
      </c>
      <c r="S685" s="18" t="n">
        <f aca="false">IF(AND(M685=1,F685="Stock-heavy"),L685,"")</f>
        <v>0.069177755767861</v>
      </c>
    </row>
    <row r="686" customFormat="false" ht="15" hidden="false" customHeight="false" outlineLevel="0" collapsed="false">
      <c r="B686" s="12" t="s">
        <v>387</v>
      </c>
      <c r="C686" s="12" t="s">
        <v>768</v>
      </c>
      <c r="D686" s="14" t="n">
        <v>542.5</v>
      </c>
      <c r="E686" s="15" t="n">
        <v>0.3049</v>
      </c>
      <c r="F686" s="12" t="s">
        <v>70</v>
      </c>
      <c r="G686" s="15" t="n">
        <v>0</v>
      </c>
      <c r="H686" s="12" t="n">
        <v>3</v>
      </c>
      <c r="I686" s="12" t="n">
        <v>1</v>
      </c>
      <c r="J686" s="12" t="n">
        <v>0</v>
      </c>
      <c r="K686" s="15" t="n">
        <v>0.76736636624597</v>
      </c>
      <c r="L686" s="16" t="n">
        <f aca="true">IF(OR(Returns!$C686=0,COUNT(OFFSET(Returns!BM686,0,0,1,Inputs!$C$6))&lt;Inputs!$C$6),"n/a",EXP(SUMPRODUCT(LN(1+OFFSET(Returns!D686,0,0,1,Inputs!$C$6))))-IF(Inputs!$C$7=1,EXP(SUMPRODUCT(LN(1+OFFSET(Returns!BM686,0,0,1,Inputs!$C$6)))),EXP(SUMPRODUCT(LN(1+OFFSET(Returns!DV686,0,0,1,Inputs!$C$6))))))</f>
        <v>-0.880704828011329</v>
      </c>
      <c r="M686" s="17" t="n">
        <f aca="false">IF(AND(ISNUMBER(L686),E686&gt;=Inputs!$C$8,OR(Inputs!$C$9="All",F686=Inputs!$C$9),VALUE(LEFT(C686,4))&gt;=Inputs!$C$10,VALUE(LEFT(C686,4))&lt;=Inputs!$C$11),1,0)</f>
        <v>1</v>
      </c>
      <c r="N686" s="16" t="n">
        <f aca="false">IF(M686=1,L686,"")</f>
        <v>-0.880704828011329</v>
      </c>
      <c r="O686" s="15" t="n">
        <v>0.00517826693913245</v>
      </c>
      <c r="P686" s="15" t="n">
        <v>-0.0102408881946288</v>
      </c>
      <c r="Q686" s="18" t="n">
        <f aca="false">IF(AND(M686=1,F686="Cash"),L686,"")</f>
        <v>-0.880704828011329</v>
      </c>
      <c r="R686" s="18" t="str">
        <f aca="false">IF(AND(M686=1,F686="Mixed"),L686,"")</f>
        <v/>
      </c>
      <c r="S686" s="18" t="str">
        <f aca="false">IF(AND(M686=1,F686="Stock-heavy"),L686,"")</f>
        <v/>
      </c>
    </row>
    <row r="687" customFormat="false" ht="15" hidden="false" customHeight="false" outlineLevel="0" collapsed="false">
      <c r="B687" s="12" t="s">
        <v>769</v>
      </c>
      <c r="C687" s="12" t="s">
        <v>768</v>
      </c>
      <c r="D687" s="14" t="n">
        <v>174</v>
      </c>
      <c r="E687" s="15" t="n">
        <v>0.118</v>
      </c>
      <c r="F687" s="12" t="s">
        <v>70</v>
      </c>
      <c r="G687" s="15" t="n">
        <v>0</v>
      </c>
      <c r="H687" s="12" t="n">
        <v>1</v>
      </c>
      <c r="I687" s="12" t="n">
        <v>0</v>
      </c>
      <c r="J687" s="12" t="n">
        <v>0</v>
      </c>
      <c r="K687" s="15" t="n">
        <v>0.619079798113571</v>
      </c>
      <c r="L687" s="16" t="n">
        <f aca="true">IF(OR(Returns!$C687=0,COUNT(OFFSET(Returns!BM687,0,0,1,Inputs!$C$6))&lt;Inputs!$C$6),"n/a",EXP(SUMPRODUCT(LN(1+OFFSET(Returns!D687,0,0,1,Inputs!$C$6))))-IF(Inputs!$C$7=1,EXP(SUMPRODUCT(LN(1+OFFSET(Returns!BM687,0,0,1,Inputs!$C$6)))),EXP(SUMPRODUCT(LN(1+OFFSET(Returns!DV687,0,0,1,Inputs!$C$6))))))</f>
        <v>-0.188308709958929</v>
      </c>
      <c r="M687" s="17" t="n">
        <f aca="false">IF(AND(ISNUMBER(L687),E687&gt;=Inputs!$C$8,OR(Inputs!$C$9="All",F687=Inputs!$C$9),VALUE(LEFT(C687,4))&gt;=Inputs!$C$10,VALUE(LEFT(C687,4))&lt;=Inputs!$C$11),1,0)</f>
        <v>1</v>
      </c>
      <c r="N687" s="16" t="n">
        <f aca="false">IF(M687=1,L687,"")</f>
        <v>-0.188308709958929</v>
      </c>
      <c r="O687" s="15" t="n">
        <v>0.0869906644757895</v>
      </c>
      <c r="P687" s="15" t="n">
        <v>0.0261714110162813</v>
      </c>
      <c r="Q687" s="18" t="n">
        <f aca="false">IF(AND(M687=1,F687="Cash"),L687,"")</f>
        <v>-0.188308709958929</v>
      </c>
      <c r="R687" s="18" t="str">
        <f aca="false">IF(AND(M687=1,F687="Mixed"),L687,"")</f>
        <v/>
      </c>
      <c r="S687" s="18" t="str">
        <f aca="false">IF(AND(M687=1,F687="Stock-heavy"),L687,"")</f>
        <v/>
      </c>
    </row>
    <row r="688" customFormat="false" ht="15" hidden="false" customHeight="false" outlineLevel="0" collapsed="false">
      <c r="B688" s="12" t="s">
        <v>770</v>
      </c>
      <c r="C688" s="12" t="s">
        <v>768</v>
      </c>
      <c r="D688" s="14" t="n">
        <v>287.2</v>
      </c>
      <c r="E688" s="15" t="n">
        <v>0.1808</v>
      </c>
      <c r="F688" s="12" t="s">
        <v>70</v>
      </c>
      <c r="G688" s="15" t="n">
        <v>0</v>
      </c>
      <c r="H688" s="12" t="n">
        <v>1</v>
      </c>
      <c r="I688" s="12" t="n">
        <v>0</v>
      </c>
      <c r="J688" s="12" t="n">
        <v>0</v>
      </c>
      <c r="K688" s="15" t="n">
        <v>0.0926450939534078</v>
      </c>
      <c r="L688" s="16" t="n">
        <f aca="true">IF(OR(Returns!$C688=0,COUNT(OFFSET(Returns!BM688,0,0,1,Inputs!$C$6))&lt;Inputs!$C$6),"n/a",EXP(SUMPRODUCT(LN(1+OFFSET(Returns!D688,0,0,1,Inputs!$C$6))))-IF(Inputs!$C$7=1,EXP(SUMPRODUCT(LN(1+OFFSET(Returns!BM688,0,0,1,Inputs!$C$6)))),EXP(SUMPRODUCT(LN(1+OFFSET(Returns!DV688,0,0,1,Inputs!$C$6))))))</f>
        <v>1.07530440971149</v>
      </c>
      <c r="M688" s="17" t="n">
        <f aca="false">IF(AND(ISNUMBER(L688),E688&gt;=Inputs!$C$8,OR(Inputs!$C$9="All",F688=Inputs!$C$9),VALUE(LEFT(C688,4))&gt;=Inputs!$C$10,VALUE(LEFT(C688,4))&lt;=Inputs!$C$11),1,0)</f>
        <v>1</v>
      </c>
      <c r="N688" s="16" t="n">
        <f aca="false">IF(M688=1,L688,"")</f>
        <v>1.07530440971149</v>
      </c>
      <c r="O688" s="15" t="n">
        <v>0.530957024876364</v>
      </c>
      <c r="P688" s="15" t="n">
        <v>0.464339232927179</v>
      </c>
      <c r="Q688" s="18" t="n">
        <f aca="false">IF(AND(M688=1,F688="Cash"),L688,"")</f>
        <v>1.07530440971149</v>
      </c>
      <c r="R688" s="18" t="str">
        <f aca="false">IF(AND(M688=1,F688="Mixed"),L688,"")</f>
        <v/>
      </c>
      <c r="S688" s="18" t="str">
        <f aca="false">IF(AND(M688=1,F688="Stock-heavy"),L688,"")</f>
        <v/>
      </c>
    </row>
    <row r="689" customFormat="false" ht="15" hidden="false" customHeight="false" outlineLevel="0" collapsed="false">
      <c r="B689" s="12" t="s">
        <v>771</v>
      </c>
      <c r="C689" s="12" t="s">
        <v>768</v>
      </c>
      <c r="D689" s="14" t="n">
        <v>743.9</v>
      </c>
      <c r="E689" s="15" t="n">
        <v>10.2421</v>
      </c>
      <c r="F689" s="12" t="s">
        <v>70</v>
      </c>
      <c r="G689" s="15" t="n">
        <v>0.030294964908814</v>
      </c>
      <c r="H689" s="12" t="n">
        <v>1</v>
      </c>
      <c r="I689" s="12" t="n">
        <v>0</v>
      </c>
      <c r="J689" s="12" t="n">
        <v>0</v>
      </c>
      <c r="K689" s="15" t="n">
        <v>-0.293153723453209</v>
      </c>
      <c r="L689" s="16" t="n">
        <f aca="true">IF(OR(Returns!$C689=0,COUNT(OFFSET(Returns!BM689,0,0,1,Inputs!$C$6))&lt;Inputs!$C$6),"n/a",EXP(SUMPRODUCT(LN(1+OFFSET(Returns!D689,0,0,1,Inputs!$C$6))))-IF(Inputs!$C$7=1,EXP(SUMPRODUCT(LN(1+OFFSET(Returns!BM689,0,0,1,Inputs!$C$6)))),EXP(SUMPRODUCT(LN(1+OFFSET(Returns!DV689,0,0,1,Inputs!$C$6))))))</f>
        <v>0.674328311802583</v>
      </c>
      <c r="M689" s="17" t="n">
        <f aca="false">IF(AND(ISNUMBER(L689),E689&gt;=Inputs!$C$8,OR(Inputs!$C$9="All",F689=Inputs!$C$9),VALUE(LEFT(C689,4))&gt;=Inputs!$C$10,VALUE(LEFT(C689,4))&lt;=Inputs!$C$11),1,0)</f>
        <v>1</v>
      </c>
      <c r="N689" s="16" t="n">
        <f aca="false">IF(M689=1,L689,"")</f>
        <v>0.674328311802583</v>
      </c>
      <c r="O689" s="15" t="n">
        <v>-0.141413111552529</v>
      </c>
      <c r="P689" s="15" t="n">
        <v>-0.0597028151383549</v>
      </c>
      <c r="Q689" s="18" t="n">
        <f aca="false">IF(AND(M689=1,F689="Cash"),L689,"")</f>
        <v>0.674328311802583</v>
      </c>
      <c r="R689" s="18" t="str">
        <f aca="false">IF(AND(M689=1,F689="Mixed"),L689,"")</f>
        <v/>
      </c>
      <c r="S689" s="18" t="str">
        <f aca="false">IF(AND(M689=1,F689="Stock-heavy"),L689,"")</f>
        <v/>
      </c>
    </row>
    <row r="690" customFormat="false" ht="15" hidden="false" customHeight="false" outlineLevel="0" collapsed="false">
      <c r="B690" s="12" t="s">
        <v>258</v>
      </c>
      <c r="C690" s="12" t="s">
        <v>772</v>
      </c>
      <c r="D690" s="14" t="n">
        <v>128.5</v>
      </c>
      <c r="E690" s="15" t="n">
        <v>0.8324</v>
      </c>
      <c r="F690" s="12" t="s">
        <v>70</v>
      </c>
      <c r="G690" s="15" t="n">
        <v>0</v>
      </c>
      <c r="H690" s="12" t="n">
        <v>5</v>
      </c>
      <c r="I690" s="12" t="n">
        <v>0</v>
      </c>
      <c r="J690" s="12" t="n">
        <v>1</v>
      </c>
      <c r="K690" s="15" t="n">
        <v>0.396970275606336</v>
      </c>
      <c r="L690" s="16" t="n">
        <f aca="true">IF(OR(Returns!$C690=0,COUNT(OFFSET(Returns!BM690,0,0,1,Inputs!$C$6))&lt;Inputs!$C$6),"n/a",EXP(SUMPRODUCT(LN(1+OFFSET(Returns!D690,0,0,1,Inputs!$C$6))))-IF(Inputs!$C$7=1,EXP(SUMPRODUCT(LN(1+OFFSET(Returns!BM690,0,0,1,Inputs!$C$6)))),EXP(SUMPRODUCT(LN(1+OFFSET(Returns!DV690,0,0,1,Inputs!$C$6))))))</f>
        <v>-0.99729997006933</v>
      </c>
      <c r="M690" s="17" t="n">
        <f aca="false">IF(AND(ISNUMBER(L690),E690&gt;=Inputs!$C$8,OR(Inputs!$C$9="All",F690=Inputs!$C$9),VALUE(LEFT(C690,4))&gt;=Inputs!$C$10,VALUE(LEFT(C690,4))&lt;=Inputs!$C$11),1,0)</f>
        <v>1</v>
      </c>
      <c r="N690" s="16" t="n">
        <f aca="false">IF(M690=1,L690,"")</f>
        <v>-0.99729997006933</v>
      </c>
      <c r="O690" s="15" t="n">
        <v>-0.0554287648288306</v>
      </c>
      <c r="P690" s="15" t="n">
        <v>-0.042880276319261</v>
      </c>
      <c r="Q690" s="18" t="n">
        <f aca="false">IF(AND(M690=1,F690="Cash"),L690,"")</f>
        <v>-0.99729997006933</v>
      </c>
      <c r="R690" s="18" t="str">
        <f aca="false">IF(AND(M690=1,F690="Mixed"),L690,"")</f>
        <v/>
      </c>
      <c r="S690" s="18" t="str">
        <f aca="false">IF(AND(M690=1,F690="Stock-heavy"),L690,"")</f>
        <v/>
      </c>
    </row>
    <row r="691" customFormat="false" ht="15" hidden="false" customHeight="false" outlineLevel="0" collapsed="false">
      <c r="B691" s="12" t="s">
        <v>773</v>
      </c>
      <c r="C691" s="12" t="s">
        <v>772</v>
      </c>
      <c r="D691" s="14" t="n">
        <v>11942</v>
      </c>
      <c r="E691" s="15" t="n">
        <v>0.6378</v>
      </c>
      <c r="F691" s="12" t="s">
        <v>85</v>
      </c>
      <c r="G691" s="15" t="n">
        <v>0.930832356389215</v>
      </c>
      <c r="H691" s="12" t="n">
        <v>4</v>
      </c>
      <c r="I691" s="12" t="n">
        <v>0</v>
      </c>
      <c r="J691" s="12" t="n">
        <v>1</v>
      </c>
      <c r="K691" s="15" t="n">
        <v>-0.0897985693779971</v>
      </c>
      <c r="L691" s="16" t="n">
        <f aca="true">IF(OR(Returns!$C691=0,COUNT(OFFSET(Returns!BM691,0,0,1,Inputs!$C$6))&lt;Inputs!$C$6),"n/a",EXP(SUMPRODUCT(LN(1+OFFSET(Returns!D691,0,0,1,Inputs!$C$6))))-IF(Inputs!$C$7=1,EXP(SUMPRODUCT(LN(1+OFFSET(Returns!BM691,0,0,1,Inputs!$C$6)))),EXP(SUMPRODUCT(LN(1+OFFSET(Returns!DV691,0,0,1,Inputs!$C$6))))))</f>
        <v>0.817133435838411</v>
      </c>
      <c r="M691" s="17" t="n">
        <f aca="false">IF(AND(ISNUMBER(L691),E691&gt;=Inputs!$C$8,OR(Inputs!$C$9="All",F691=Inputs!$C$9),VALUE(LEFT(C691,4))&gt;=Inputs!$C$10,VALUE(LEFT(C691,4))&lt;=Inputs!$C$11),1,0)</f>
        <v>1</v>
      </c>
      <c r="N691" s="16" t="n">
        <f aca="false">IF(M691=1,L691,"")</f>
        <v>0.817133435838411</v>
      </c>
      <c r="O691" s="15" t="s">
        <v>73</v>
      </c>
      <c r="P691" s="15" t="s">
        <v>73</v>
      </c>
      <c r="Q691" s="18" t="str">
        <f aca="false">IF(AND(M691=1,F691="Cash"),L691,"")</f>
        <v/>
      </c>
      <c r="R691" s="18" t="str">
        <f aca="false">IF(AND(M691=1,F691="Mixed"),L691,"")</f>
        <v/>
      </c>
      <c r="S691" s="18" t="n">
        <f aca="false">IF(AND(M691=1,F691="Stock-heavy"),L691,"")</f>
        <v>0.817133435838411</v>
      </c>
    </row>
    <row r="692" customFormat="false" ht="15" hidden="false" customHeight="false" outlineLevel="0" collapsed="false">
      <c r="B692" s="12" t="s">
        <v>774</v>
      </c>
      <c r="C692" s="12" t="s">
        <v>772</v>
      </c>
      <c r="D692" s="14" t="n">
        <v>21415</v>
      </c>
      <c r="E692" s="15" t="n">
        <v>0.3953</v>
      </c>
      <c r="F692" s="12" t="s">
        <v>85</v>
      </c>
      <c r="G692" s="15" t="n">
        <v>0.612888162502919</v>
      </c>
      <c r="H692" s="12" t="n">
        <v>4</v>
      </c>
      <c r="I692" s="12" t="n">
        <v>0</v>
      </c>
      <c r="J692" s="12" t="n">
        <v>1</v>
      </c>
      <c r="K692" s="15" t="n">
        <v>-0.217932478631525</v>
      </c>
      <c r="L692" s="16" t="n">
        <f aca="true">IF(OR(Returns!$C692=0,COUNT(OFFSET(Returns!BM692,0,0,1,Inputs!$C$6))&lt;Inputs!$C$6),"n/a",EXP(SUMPRODUCT(LN(1+OFFSET(Returns!D692,0,0,1,Inputs!$C$6))))-IF(Inputs!$C$7=1,EXP(SUMPRODUCT(LN(1+OFFSET(Returns!BM692,0,0,1,Inputs!$C$6)))),EXP(SUMPRODUCT(LN(1+OFFSET(Returns!DV692,0,0,1,Inputs!$C$6))))))</f>
        <v>1.61214642894546</v>
      </c>
      <c r="M692" s="17" t="n">
        <f aca="false">IF(AND(ISNUMBER(L692),E692&gt;=Inputs!$C$8,OR(Inputs!$C$9="All",F692=Inputs!$C$9),VALUE(LEFT(C692,4))&gt;=Inputs!$C$10,VALUE(LEFT(C692,4))&lt;=Inputs!$C$11),1,0)</f>
        <v>1</v>
      </c>
      <c r="N692" s="16" t="n">
        <f aca="false">IF(M692=1,L692,"")</f>
        <v>1.61214642894546</v>
      </c>
      <c r="O692" s="15" t="s">
        <v>73</v>
      </c>
      <c r="P692" s="15" t="s">
        <v>73</v>
      </c>
      <c r="Q692" s="18" t="str">
        <f aca="false">IF(AND(M692=1,F692="Cash"),L692,"")</f>
        <v/>
      </c>
      <c r="R692" s="18" t="str">
        <f aca="false">IF(AND(M692=1,F692="Mixed"),L692,"")</f>
        <v/>
      </c>
      <c r="S692" s="18" t="n">
        <f aca="false">IF(AND(M692=1,F692="Stock-heavy"),L692,"")</f>
        <v>1.61214642894546</v>
      </c>
    </row>
    <row r="693" customFormat="false" ht="15" hidden="false" customHeight="false" outlineLevel="0" collapsed="false">
      <c r="B693" s="12" t="s">
        <v>775</v>
      </c>
      <c r="C693" s="12" t="s">
        <v>772</v>
      </c>
      <c r="D693" s="14" t="n">
        <v>625</v>
      </c>
      <c r="E693" s="15" t="n">
        <v>0.142</v>
      </c>
      <c r="F693" s="12" t="s">
        <v>70</v>
      </c>
      <c r="G693" s="15" t="n">
        <v>0</v>
      </c>
      <c r="H693" s="12" t="n">
        <v>5</v>
      </c>
      <c r="I693" s="12" t="n">
        <v>0</v>
      </c>
      <c r="J693" s="12" t="n">
        <v>1</v>
      </c>
      <c r="K693" s="15" t="n">
        <v>0.51672119490001</v>
      </c>
      <c r="L693" s="16" t="n">
        <f aca="true">IF(OR(Returns!$C693=0,COUNT(OFFSET(Returns!BM693,0,0,1,Inputs!$C$6))&lt;Inputs!$C$6),"n/a",EXP(SUMPRODUCT(LN(1+OFFSET(Returns!D693,0,0,1,Inputs!$C$6))))-IF(Inputs!$C$7=1,EXP(SUMPRODUCT(LN(1+OFFSET(Returns!BM693,0,0,1,Inputs!$C$6)))),EXP(SUMPRODUCT(LN(1+OFFSET(Returns!DV693,0,0,1,Inputs!$C$6))))))</f>
        <v>1.25025359555227</v>
      </c>
      <c r="M693" s="17" t="n">
        <f aca="false">IF(AND(ISNUMBER(L693),E693&gt;=Inputs!$C$8,OR(Inputs!$C$9="All",F693=Inputs!$C$9),VALUE(LEFT(C693,4))&gt;=Inputs!$C$10,VALUE(LEFT(C693,4))&lt;=Inputs!$C$11),1,0)</f>
        <v>1</v>
      </c>
      <c r="N693" s="16" t="n">
        <f aca="false">IF(M693=1,L693,"")</f>
        <v>1.25025359555227</v>
      </c>
      <c r="O693" s="15" t="n">
        <v>-0.104913435673992</v>
      </c>
      <c r="P693" s="15" t="n">
        <v>0.014902149383344</v>
      </c>
      <c r="Q693" s="18" t="n">
        <f aca="false">IF(AND(M693=1,F693="Cash"),L693,"")</f>
        <v>1.25025359555227</v>
      </c>
      <c r="R693" s="18" t="str">
        <f aca="false">IF(AND(M693=1,F693="Mixed"),L693,"")</f>
        <v/>
      </c>
      <c r="S693" s="18" t="str">
        <f aca="false">IF(AND(M693=1,F693="Stock-heavy"),L693,"")</f>
        <v/>
      </c>
    </row>
    <row r="694" customFormat="false" ht="15" hidden="false" customHeight="false" outlineLevel="0" collapsed="false">
      <c r="B694" s="12" t="s">
        <v>361</v>
      </c>
      <c r="C694" s="12" t="s">
        <v>772</v>
      </c>
      <c r="D694" s="14" t="n">
        <v>4864.8</v>
      </c>
      <c r="E694" s="15" t="n">
        <v>1.0205</v>
      </c>
      <c r="F694" s="12" t="s">
        <v>85</v>
      </c>
      <c r="G694" s="15" t="n">
        <v>0.752001558943544</v>
      </c>
      <c r="H694" s="12" t="n">
        <v>1</v>
      </c>
      <c r="I694" s="12" t="n">
        <v>0</v>
      </c>
      <c r="J694" s="12" t="n">
        <v>1</v>
      </c>
      <c r="K694" s="15" t="n">
        <v>0.0415569988707019</v>
      </c>
      <c r="L694" s="16" t="n">
        <f aca="true">IF(OR(Returns!$C694=0,COUNT(OFFSET(Returns!BM694,0,0,1,Inputs!$C$6))&lt;Inputs!$C$6),"n/a",EXP(SUMPRODUCT(LN(1+OFFSET(Returns!D694,0,0,1,Inputs!$C$6))))-IF(Inputs!$C$7=1,EXP(SUMPRODUCT(LN(1+OFFSET(Returns!BM694,0,0,1,Inputs!$C$6)))),EXP(SUMPRODUCT(LN(1+OFFSET(Returns!DV694,0,0,1,Inputs!$C$6))))))</f>
        <v>3.80735092094603</v>
      </c>
      <c r="M694" s="17" t="n">
        <f aca="false">IF(AND(ISNUMBER(L694),E694&gt;=Inputs!$C$8,OR(Inputs!$C$9="All",F694=Inputs!$C$9),VALUE(LEFT(C694,4))&gt;=Inputs!$C$10,VALUE(LEFT(C694,4))&lt;=Inputs!$C$11),1,0)</f>
        <v>1</v>
      </c>
      <c r="N694" s="16" t="n">
        <f aca="false">IF(M694=1,L694,"")</f>
        <v>3.80735092094603</v>
      </c>
      <c r="O694" s="15" t="n">
        <v>-0.0150688717577189</v>
      </c>
      <c r="P694" s="15" t="n">
        <v>0.0786061681552286</v>
      </c>
      <c r="Q694" s="18" t="str">
        <f aca="false">IF(AND(M694=1,F694="Cash"),L694,"")</f>
        <v/>
      </c>
      <c r="R694" s="18" t="str">
        <f aca="false">IF(AND(M694=1,F694="Mixed"),L694,"")</f>
        <v/>
      </c>
      <c r="S694" s="18" t="n">
        <f aca="false">IF(AND(M694=1,F694="Stock-heavy"),L694,"")</f>
        <v>3.80735092094603</v>
      </c>
    </row>
    <row r="695" customFormat="false" ht="15" hidden="false" customHeight="false" outlineLevel="0" collapsed="false">
      <c r="B695" s="12" t="s">
        <v>776</v>
      </c>
      <c r="C695" s="12" t="s">
        <v>772</v>
      </c>
      <c r="D695" s="14" t="n">
        <v>607</v>
      </c>
      <c r="E695" s="15" t="n">
        <v>0.4571</v>
      </c>
      <c r="F695" s="12" t="s">
        <v>70</v>
      </c>
      <c r="G695" s="15" t="n">
        <v>0</v>
      </c>
      <c r="H695" s="12" t="n">
        <v>3</v>
      </c>
      <c r="I695" s="12" t="n">
        <v>0</v>
      </c>
      <c r="J695" s="12" t="n">
        <v>1</v>
      </c>
      <c r="K695" s="15" t="n">
        <v>0.171411326987797</v>
      </c>
      <c r="L695" s="16" t="n">
        <f aca="true">IF(OR(Returns!$C695=0,COUNT(OFFSET(Returns!BM695,0,0,1,Inputs!$C$6))&lt;Inputs!$C$6),"n/a",EXP(SUMPRODUCT(LN(1+OFFSET(Returns!D695,0,0,1,Inputs!$C$6))))-IF(Inputs!$C$7=1,EXP(SUMPRODUCT(LN(1+OFFSET(Returns!BM695,0,0,1,Inputs!$C$6)))),EXP(SUMPRODUCT(LN(1+OFFSET(Returns!DV695,0,0,1,Inputs!$C$6))))))</f>
        <v>-0.0454208855614475</v>
      </c>
      <c r="M695" s="17" t="n">
        <f aca="false">IF(AND(ISNUMBER(L695),E695&gt;=Inputs!$C$8,OR(Inputs!$C$9="All",F695=Inputs!$C$9),VALUE(LEFT(C695,4))&gt;=Inputs!$C$10,VALUE(LEFT(C695,4))&lt;=Inputs!$C$11),1,0)</f>
        <v>1</v>
      </c>
      <c r="N695" s="16" t="n">
        <f aca="false">IF(M695=1,L695,"")</f>
        <v>-0.0454208855614475</v>
      </c>
      <c r="O695" s="15" t="n">
        <v>0.0175272109508971</v>
      </c>
      <c r="P695" s="15" t="n">
        <v>0.0180690470176273</v>
      </c>
      <c r="Q695" s="18" t="n">
        <f aca="false">IF(AND(M695=1,F695="Cash"),L695,"")</f>
        <v>-0.0454208855614475</v>
      </c>
      <c r="R695" s="18" t="str">
        <f aca="false">IF(AND(M695=1,F695="Mixed"),L695,"")</f>
        <v/>
      </c>
      <c r="S695" s="18" t="str">
        <f aca="false">IF(AND(M695=1,F695="Stock-heavy"),L695,"")</f>
        <v/>
      </c>
    </row>
    <row r="696" customFormat="false" ht="15" hidden="false" customHeight="false" outlineLevel="0" collapsed="false">
      <c r="B696" s="12" t="s">
        <v>777</v>
      </c>
      <c r="C696" s="12" t="s">
        <v>772</v>
      </c>
      <c r="D696" s="14" t="n">
        <v>133.6</v>
      </c>
      <c r="E696" s="15" t="n">
        <v>0.2312</v>
      </c>
      <c r="F696" s="12" t="s">
        <v>70</v>
      </c>
      <c r="G696" s="15" t="n">
        <v>0</v>
      </c>
      <c r="H696" s="12" t="n">
        <v>3</v>
      </c>
      <c r="I696" s="12" t="n">
        <v>0</v>
      </c>
      <c r="J696" s="12" t="n">
        <v>0</v>
      </c>
      <c r="K696" s="15" t="n">
        <v>-0.276993271991712</v>
      </c>
      <c r="L696" s="16" t="n">
        <f aca="true">IF(OR(Returns!$C696=0,COUNT(OFFSET(Returns!BM696,0,0,1,Inputs!$C$6))&lt;Inputs!$C$6),"n/a",EXP(SUMPRODUCT(LN(1+OFFSET(Returns!D696,0,0,1,Inputs!$C$6))))-IF(Inputs!$C$7=1,EXP(SUMPRODUCT(LN(1+OFFSET(Returns!BM696,0,0,1,Inputs!$C$6)))),EXP(SUMPRODUCT(LN(1+OFFSET(Returns!DV696,0,0,1,Inputs!$C$6))))))</f>
        <v>-0.230257077810157</v>
      </c>
      <c r="M696" s="17" t="n">
        <f aca="false">IF(AND(ISNUMBER(L696),E696&gt;=Inputs!$C$8,OR(Inputs!$C$9="All",F696=Inputs!$C$9),VALUE(LEFT(C696,4))&gt;=Inputs!$C$10,VALUE(LEFT(C696,4))&lt;=Inputs!$C$11),1,0)</f>
        <v>1</v>
      </c>
      <c r="N696" s="16" t="n">
        <f aca="false">IF(M696=1,L696,"")</f>
        <v>-0.230257077810157</v>
      </c>
      <c r="O696" s="15" t="n">
        <v>0.0248628438293603</v>
      </c>
      <c r="P696" s="15" t="n">
        <v>0.0193296758994415</v>
      </c>
      <c r="Q696" s="18" t="n">
        <f aca="false">IF(AND(M696=1,F696="Cash"),L696,"")</f>
        <v>-0.230257077810157</v>
      </c>
      <c r="R696" s="18" t="str">
        <f aca="false">IF(AND(M696=1,F696="Mixed"),L696,"")</f>
        <v/>
      </c>
      <c r="S696" s="18" t="str">
        <f aca="false">IF(AND(M696=1,F696="Stock-heavy"),L696,"")</f>
        <v/>
      </c>
    </row>
    <row r="697" customFormat="false" ht="15" hidden="false" customHeight="false" outlineLevel="0" collapsed="false">
      <c r="B697" s="12" t="s">
        <v>778</v>
      </c>
      <c r="C697" s="12" t="s">
        <v>772</v>
      </c>
      <c r="D697" s="14" t="n">
        <v>199.4</v>
      </c>
      <c r="E697" s="15" t="n">
        <v>0.2341</v>
      </c>
      <c r="F697" s="12" t="s">
        <v>85</v>
      </c>
      <c r="G697" s="15" t="n">
        <v>0.535001278791617</v>
      </c>
      <c r="H697" s="12" t="n">
        <v>1</v>
      </c>
      <c r="I697" s="12" t="n">
        <v>0</v>
      </c>
      <c r="J697" s="12" t="n">
        <v>0</v>
      </c>
      <c r="K697" s="15" t="s">
        <v>73</v>
      </c>
      <c r="L697" s="16" t="n">
        <f aca="true">IF(OR(Returns!$C697=0,COUNT(OFFSET(Returns!BM697,0,0,1,Inputs!$C$6))&lt;Inputs!$C$6),"n/a",EXP(SUMPRODUCT(LN(1+OFFSET(Returns!D697,0,0,1,Inputs!$C$6))))-IF(Inputs!$C$7=1,EXP(SUMPRODUCT(LN(1+OFFSET(Returns!BM697,0,0,1,Inputs!$C$6)))),EXP(SUMPRODUCT(LN(1+OFFSET(Returns!DV697,0,0,1,Inputs!$C$6))))))</f>
        <v>-0.60496584741181</v>
      </c>
      <c r="M697" s="17" t="n">
        <f aca="false">IF(AND(ISNUMBER(L697),E697&gt;=Inputs!$C$8,OR(Inputs!$C$9="All",F697=Inputs!$C$9),VALUE(LEFT(C697,4))&gt;=Inputs!$C$10,VALUE(LEFT(C697,4))&lt;=Inputs!$C$11),1,0)</f>
        <v>1</v>
      </c>
      <c r="N697" s="16" t="n">
        <f aca="false">IF(M697=1,L697,"")</f>
        <v>-0.60496584741181</v>
      </c>
      <c r="O697" s="15" t="n">
        <v>-0.0988029556072259</v>
      </c>
      <c r="P697" s="15" t="n">
        <v>-0.46162466074463</v>
      </c>
      <c r="Q697" s="18" t="str">
        <f aca="false">IF(AND(M697=1,F697="Cash"),L697,"")</f>
        <v/>
      </c>
      <c r="R697" s="18" t="str">
        <f aca="false">IF(AND(M697=1,F697="Mixed"),L697,"")</f>
        <v/>
      </c>
      <c r="S697" s="18" t="n">
        <f aca="false">IF(AND(M697=1,F697="Stock-heavy"),L697,"")</f>
        <v>-0.60496584741181</v>
      </c>
    </row>
    <row r="698" customFormat="false" ht="15" hidden="false" customHeight="false" outlineLevel="0" collapsed="false">
      <c r="B698" s="12" t="s">
        <v>779</v>
      </c>
      <c r="C698" s="12" t="s">
        <v>780</v>
      </c>
      <c r="D698" s="14" t="n">
        <v>1394.5</v>
      </c>
      <c r="E698" s="15" t="n">
        <v>0.4857</v>
      </c>
      <c r="F698" s="12" t="s">
        <v>83</v>
      </c>
      <c r="G698" s="15" t="n">
        <v>0.0867290703486417</v>
      </c>
      <c r="H698" s="12" t="n">
        <v>1</v>
      </c>
      <c r="I698" s="12" t="n">
        <v>0</v>
      </c>
      <c r="J698" s="12" t="n">
        <v>1</v>
      </c>
      <c r="K698" s="15" t="n">
        <v>-0.0740698346009248</v>
      </c>
      <c r="L698" s="16" t="n">
        <f aca="true">IF(OR(Returns!$C698=0,COUNT(OFFSET(Returns!BM698,0,0,1,Inputs!$C$6))&lt;Inputs!$C$6),"n/a",EXP(SUMPRODUCT(LN(1+OFFSET(Returns!D698,0,0,1,Inputs!$C$6))))-IF(Inputs!$C$7=1,EXP(SUMPRODUCT(LN(1+OFFSET(Returns!BM698,0,0,1,Inputs!$C$6)))),EXP(SUMPRODUCT(LN(1+OFFSET(Returns!DV698,0,0,1,Inputs!$C$6))))))</f>
        <v>-0.0994705357931459</v>
      </c>
      <c r="M698" s="17" t="n">
        <f aca="false">IF(AND(ISNUMBER(L698),E698&gt;=Inputs!$C$8,OR(Inputs!$C$9="All",F698=Inputs!$C$9),VALUE(LEFT(C698,4))&gt;=Inputs!$C$10,VALUE(LEFT(C698,4))&lt;=Inputs!$C$11),1,0)</f>
        <v>1</v>
      </c>
      <c r="N698" s="16" t="n">
        <f aca="false">IF(M698=1,L698,"")</f>
        <v>-0.0994705357931459</v>
      </c>
      <c r="O698" s="15" t="n">
        <v>0.155974741926073</v>
      </c>
      <c r="P698" s="15" t="n">
        <v>0.0847746134121174</v>
      </c>
      <c r="Q698" s="18" t="str">
        <f aca="false">IF(AND(M698=1,F698="Cash"),L698,"")</f>
        <v/>
      </c>
      <c r="R698" s="18" t="n">
        <f aca="false">IF(AND(M698=1,F698="Mixed"),L698,"")</f>
        <v>-0.0994705357931459</v>
      </c>
      <c r="S698" s="18" t="str">
        <f aca="false">IF(AND(M698=1,F698="Stock-heavy"),L698,"")</f>
        <v/>
      </c>
    </row>
    <row r="699" customFormat="false" ht="15" hidden="false" customHeight="false" outlineLevel="0" collapsed="false">
      <c r="B699" s="12" t="s">
        <v>781</v>
      </c>
      <c r="C699" s="12" t="s">
        <v>780</v>
      </c>
      <c r="D699" s="14" t="n">
        <v>190.2</v>
      </c>
      <c r="E699" s="15" t="n">
        <v>0.4369</v>
      </c>
      <c r="F699" s="12" t="s">
        <v>70</v>
      </c>
      <c r="G699" s="15" t="n">
        <v>0</v>
      </c>
      <c r="H699" s="12" t="n">
        <v>5</v>
      </c>
      <c r="I699" s="12" t="n">
        <v>0</v>
      </c>
      <c r="J699" s="12" t="n">
        <v>0</v>
      </c>
      <c r="K699" s="15" t="s">
        <v>73</v>
      </c>
      <c r="L699" s="16" t="n">
        <f aca="true">IF(OR(Returns!$C699=0,COUNT(OFFSET(Returns!BM699,0,0,1,Inputs!$C$6))&lt;Inputs!$C$6),"n/a",EXP(SUMPRODUCT(LN(1+OFFSET(Returns!D699,0,0,1,Inputs!$C$6))))-IF(Inputs!$C$7=1,EXP(SUMPRODUCT(LN(1+OFFSET(Returns!BM699,0,0,1,Inputs!$C$6)))),EXP(SUMPRODUCT(LN(1+OFFSET(Returns!DV699,0,0,1,Inputs!$C$6))))))</f>
        <v>-0.986452938118689</v>
      </c>
      <c r="M699" s="17" t="n">
        <f aca="false">IF(AND(ISNUMBER(L699),E699&gt;=Inputs!$C$8,OR(Inputs!$C$9="All",F699=Inputs!$C$9),VALUE(LEFT(C699,4))&gt;=Inputs!$C$10,VALUE(LEFT(C699,4))&lt;=Inputs!$C$11),1,0)</f>
        <v>1</v>
      </c>
      <c r="N699" s="16" t="n">
        <f aca="false">IF(M699=1,L699,"")</f>
        <v>-0.986452938118689</v>
      </c>
      <c r="O699" s="15" t="s">
        <v>73</v>
      </c>
      <c r="P699" s="15" t="n">
        <v>-0.0500586472277816</v>
      </c>
      <c r="Q699" s="18" t="n">
        <f aca="false">IF(AND(M699=1,F699="Cash"),L699,"")</f>
        <v>-0.986452938118689</v>
      </c>
      <c r="R699" s="18" t="str">
        <f aca="false">IF(AND(M699=1,F699="Mixed"),L699,"")</f>
        <v/>
      </c>
      <c r="S699" s="18" t="str">
        <f aca="false">IF(AND(M699=1,F699="Stock-heavy"),L699,"")</f>
        <v/>
      </c>
    </row>
    <row r="700" customFormat="false" ht="15" hidden="false" customHeight="false" outlineLevel="0" collapsed="false">
      <c r="B700" s="12" t="s">
        <v>782</v>
      </c>
      <c r="C700" s="12" t="s">
        <v>780</v>
      </c>
      <c r="D700" s="14" t="n">
        <v>908.2</v>
      </c>
      <c r="E700" s="15" t="n">
        <v>0.1617</v>
      </c>
      <c r="F700" s="12" t="s">
        <v>85</v>
      </c>
      <c r="G700" s="15" t="n">
        <v>0.683308119011599</v>
      </c>
      <c r="H700" s="12" t="n">
        <v>1</v>
      </c>
      <c r="I700" s="12" t="n">
        <v>0</v>
      </c>
      <c r="J700" s="12" t="n">
        <v>0</v>
      </c>
      <c r="K700" s="15" t="s">
        <v>73</v>
      </c>
      <c r="L700" s="16" t="n">
        <f aca="true">IF(OR(Returns!$C700=0,COUNT(OFFSET(Returns!BM700,0,0,1,Inputs!$C$6))&lt;Inputs!$C$6),"n/a",EXP(SUMPRODUCT(LN(1+OFFSET(Returns!D700,0,0,1,Inputs!$C$6))))-IF(Inputs!$C$7=1,EXP(SUMPRODUCT(LN(1+OFFSET(Returns!BM700,0,0,1,Inputs!$C$6)))),EXP(SUMPRODUCT(LN(1+OFFSET(Returns!DV700,0,0,1,Inputs!$C$6))))))</f>
        <v>-0.728371760300479</v>
      </c>
      <c r="M700" s="17" t="n">
        <f aca="false">IF(AND(ISNUMBER(L700),E700&gt;=Inputs!$C$8,OR(Inputs!$C$9="All",F700=Inputs!$C$9),VALUE(LEFT(C700,4))&gt;=Inputs!$C$10,VALUE(LEFT(C700,4))&lt;=Inputs!$C$11),1,0)</f>
        <v>1</v>
      </c>
      <c r="N700" s="16" t="n">
        <f aca="false">IF(M700=1,L700,"")</f>
        <v>-0.728371760300479</v>
      </c>
      <c r="O700" s="15" t="n">
        <v>-0.243476668134687</v>
      </c>
      <c r="P700" s="15" t="n">
        <v>-0.667607777618919</v>
      </c>
      <c r="Q700" s="18" t="str">
        <f aca="false">IF(AND(M700=1,F700="Cash"),L700,"")</f>
        <v/>
      </c>
      <c r="R700" s="18" t="str">
        <f aca="false">IF(AND(M700=1,F700="Mixed"),L700,"")</f>
        <v/>
      </c>
      <c r="S700" s="18" t="n">
        <f aca="false">IF(AND(M700=1,F700="Stock-heavy"),L700,"")</f>
        <v>-0.728371760300479</v>
      </c>
    </row>
    <row r="701" customFormat="false" ht="15" hidden="false" customHeight="false" outlineLevel="0" collapsed="false">
      <c r="B701" s="12" t="s">
        <v>561</v>
      </c>
      <c r="C701" s="12" t="s">
        <v>783</v>
      </c>
      <c r="D701" s="14" t="n">
        <v>1579</v>
      </c>
      <c r="E701" s="15" t="n">
        <v>0.1055</v>
      </c>
      <c r="F701" s="12" t="s">
        <v>70</v>
      </c>
      <c r="G701" s="15" t="s">
        <v>73</v>
      </c>
      <c r="H701" s="12" t="n">
        <v>3</v>
      </c>
      <c r="I701" s="12" t="n">
        <v>1</v>
      </c>
      <c r="J701" s="12" t="n">
        <v>0</v>
      </c>
      <c r="K701" s="15" t="n">
        <v>-0.111683011721591</v>
      </c>
      <c r="L701" s="16" t="n">
        <f aca="true">IF(OR(Returns!$C701=0,COUNT(OFFSET(Returns!BM701,0,0,1,Inputs!$C$6))&lt;Inputs!$C$6),"n/a",EXP(SUMPRODUCT(LN(1+OFFSET(Returns!D701,0,0,1,Inputs!$C$6))))-IF(Inputs!$C$7=1,EXP(SUMPRODUCT(LN(1+OFFSET(Returns!BM701,0,0,1,Inputs!$C$6)))),EXP(SUMPRODUCT(LN(1+OFFSET(Returns!DV701,0,0,1,Inputs!$C$6))))))</f>
        <v>-0.0381077437613964</v>
      </c>
      <c r="M701" s="17" t="n">
        <f aca="false">IF(AND(ISNUMBER(L701),E701&gt;=Inputs!$C$8,OR(Inputs!$C$9="All",F701=Inputs!$C$9),VALUE(LEFT(C701,4))&gt;=Inputs!$C$10,VALUE(LEFT(C701,4))&lt;=Inputs!$C$11),1,0)</f>
        <v>1</v>
      </c>
      <c r="N701" s="16" t="n">
        <f aca="false">IF(M701=1,L701,"")</f>
        <v>-0.0381077437613964</v>
      </c>
      <c r="O701" s="15" t="n">
        <v>-0.0258282369985489</v>
      </c>
      <c r="P701" s="15" t="n">
        <v>-0.00800079839186625</v>
      </c>
      <c r="Q701" s="18" t="n">
        <f aca="false">IF(AND(M701=1,F701="Cash"),L701,"")</f>
        <v>-0.0381077437613964</v>
      </c>
      <c r="R701" s="18" t="str">
        <f aca="false">IF(AND(M701=1,F701="Mixed"),L701,"")</f>
        <v/>
      </c>
      <c r="S701" s="18" t="str">
        <f aca="false">IF(AND(M701=1,F701="Stock-heavy"),L701,"")</f>
        <v/>
      </c>
    </row>
    <row r="702" customFormat="false" ht="15" hidden="false" customHeight="false" outlineLevel="0" collapsed="false">
      <c r="B702" s="12" t="s">
        <v>784</v>
      </c>
      <c r="C702" s="12" t="s">
        <v>783</v>
      </c>
      <c r="D702" s="14" t="n">
        <v>2650.2</v>
      </c>
      <c r="E702" s="15" t="n">
        <v>1.0061</v>
      </c>
      <c r="F702" s="12" t="s">
        <v>85</v>
      </c>
      <c r="G702" s="15" t="n">
        <v>1</v>
      </c>
      <c r="H702" s="12" t="n">
        <v>2</v>
      </c>
      <c r="I702" s="12" t="n">
        <v>1</v>
      </c>
      <c r="J702" s="12" t="n">
        <v>1</v>
      </c>
      <c r="K702" s="15" t="n">
        <v>0.0109384885902779</v>
      </c>
      <c r="L702" s="16" t="n">
        <f aca="true">IF(OR(Returns!$C702=0,COUNT(OFFSET(Returns!BM702,0,0,1,Inputs!$C$6))&lt;Inputs!$C$6),"n/a",EXP(SUMPRODUCT(LN(1+OFFSET(Returns!D702,0,0,1,Inputs!$C$6))))-IF(Inputs!$C$7=1,EXP(SUMPRODUCT(LN(1+OFFSET(Returns!BM702,0,0,1,Inputs!$C$6)))),EXP(SUMPRODUCT(LN(1+OFFSET(Returns!DV702,0,0,1,Inputs!$C$6))))))</f>
        <v>-0.404955239261941</v>
      </c>
      <c r="M702" s="17" t="n">
        <f aca="false">IF(AND(ISNUMBER(L702),E702&gt;=Inputs!$C$8,OR(Inputs!$C$9="All",F702=Inputs!$C$9),VALUE(LEFT(C702,4))&gt;=Inputs!$C$10,VALUE(LEFT(C702,4))&lt;=Inputs!$C$11),1,0)</f>
        <v>1</v>
      </c>
      <c r="N702" s="16" t="n">
        <f aca="false">IF(M702=1,L702,"")</f>
        <v>-0.404955239261941</v>
      </c>
      <c r="O702" s="15" t="n">
        <v>-0.108469712747762</v>
      </c>
      <c r="P702" s="15" t="n">
        <v>-0.0137273450207609</v>
      </c>
      <c r="Q702" s="18" t="str">
        <f aca="false">IF(AND(M702=1,F702="Cash"),L702,"")</f>
        <v/>
      </c>
      <c r="R702" s="18" t="str">
        <f aca="false">IF(AND(M702=1,F702="Mixed"),L702,"")</f>
        <v/>
      </c>
      <c r="S702" s="18" t="n">
        <f aca="false">IF(AND(M702=1,F702="Stock-heavy"),L702,"")</f>
        <v>-0.404955239261941</v>
      </c>
    </row>
    <row r="703" customFormat="false" ht="15" hidden="false" customHeight="false" outlineLevel="0" collapsed="false">
      <c r="B703" s="12" t="s">
        <v>785</v>
      </c>
      <c r="C703" s="12" t="s">
        <v>783</v>
      </c>
      <c r="D703" s="14" t="n">
        <v>2022.3</v>
      </c>
      <c r="E703" s="15" t="n">
        <v>0.1231</v>
      </c>
      <c r="F703" s="12" t="s">
        <v>70</v>
      </c>
      <c r="G703" s="15" t="n">
        <v>0</v>
      </c>
      <c r="H703" s="12" t="n">
        <v>1</v>
      </c>
      <c r="I703" s="12" t="n">
        <v>0</v>
      </c>
      <c r="J703" s="12" t="n">
        <v>0</v>
      </c>
      <c r="K703" s="15" t="n">
        <v>-0.338093556262375</v>
      </c>
      <c r="L703" s="16" t="n">
        <f aca="true">IF(OR(Returns!$C703=0,COUNT(OFFSET(Returns!BM703,0,0,1,Inputs!$C$6))&lt;Inputs!$C$6),"n/a",EXP(SUMPRODUCT(LN(1+OFFSET(Returns!D703,0,0,1,Inputs!$C$6))))-IF(Inputs!$C$7=1,EXP(SUMPRODUCT(LN(1+OFFSET(Returns!BM703,0,0,1,Inputs!$C$6)))),EXP(SUMPRODUCT(LN(1+OFFSET(Returns!DV703,0,0,1,Inputs!$C$6))))))</f>
        <v>-0.0799392248165612</v>
      </c>
      <c r="M703" s="17" t="n">
        <f aca="false">IF(AND(ISNUMBER(L703),E703&gt;=Inputs!$C$8,OR(Inputs!$C$9="All",F703=Inputs!$C$9),VALUE(LEFT(C703,4))&gt;=Inputs!$C$10,VALUE(LEFT(C703,4))&lt;=Inputs!$C$11),1,0)</f>
        <v>1</v>
      </c>
      <c r="N703" s="16" t="n">
        <f aca="false">IF(M703=1,L703,"")</f>
        <v>-0.0799392248165612</v>
      </c>
      <c r="O703" s="15" t="n">
        <v>0.144811036211923</v>
      </c>
      <c r="P703" s="15" t="s">
        <v>73</v>
      </c>
      <c r="Q703" s="18" t="n">
        <f aca="false">IF(AND(M703=1,F703="Cash"),L703,"")</f>
        <v>-0.0799392248165612</v>
      </c>
      <c r="R703" s="18" t="str">
        <f aca="false">IF(AND(M703=1,F703="Mixed"),L703,"")</f>
        <v/>
      </c>
      <c r="S703" s="18" t="str">
        <f aca="false">IF(AND(M703=1,F703="Stock-heavy"),L703,"")</f>
        <v/>
      </c>
    </row>
    <row r="704" customFormat="false" ht="15" hidden="false" customHeight="false" outlineLevel="0" collapsed="false">
      <c r="B704" s="12" t="s">
        <v>786</v>
      </c>
      <c r="C704" s="12" t="s">
        <v>783</v>
      </c>
      <c r="D704" s="14" t="n">
        <v>212.4</v>
      </c>
      <c r="E704" s="15" t="n">
        <v>0.669</v>
      </c>
      <c r="F704" s="12" t="s">
        <v>70</v>
      </c>
      <c r="G704" s="15" t="n">
        <v>0</v>
      </c>
      <c r="H704" s="12" t="n">
        <v>3</v>
      </c>
      <c r="I704" s="12" t="n">
        <v>0</v>
      </c>
      <c r="J704" s="12" t="n">
        <v>0</v>
      </c>
      <c r="K704" s="15" t="n">
        <v>0.185660494388933</v>
      </c>
      <c r="L704" s="16" t="n">
        <f aca="true">IF(OR(Returns!$C704=0,COUNT(OFFSET(Returns!BM704,0,0,1,Inputs!$C$6))&lt;Inputs!$C$6),"n/a",EXP(SUMPRODUCT(LN(1+OFFSET(Returns!D704,0,0,1,Inputs!$C$6))))-IF(Inputs!$C$7=1,EXP(SUMPRODUCT(LN(1+OFFSET(Returns!BM704,0,0,1,Inputs!$C$6)))),EXP(SUMPRODUCT(LN(1+OFFSET(Returns!DV704,0,0,1,Inputs!$C$6))))))</f>
        <v>-0.458000797476503</v>
      </c>
      <c r="M704" s="17" t="n">
        <f aca="false">IF(AND(ISNUMBER(L704),E704&gt;=Inputs!$C$8,OR(Inputs!$C$9="All",F704=Inputs!$C$9),VALUE(LEFT(C704,4))&gt;=Inputs!$C$10,VALUE(LEFT(C704,4))&lt;=Inputs!$C$11),1,0)</f>
        <v>1</v>
      </c>
      <c r="N704" s="16" t="n">
        <f aca="false">IF(M704=1,L704,"")</f>
        <v>-0.458000797476503</v>
      </c>
      <c r="O704" s="15" t="n">
        <v>0.122581664650092</v>
      </c>
      <c r="P704" s="15" t="n">
        <v>-0.000545143251394262</v>
      </c>
      <c r="Q704" s="18" t="n">
        <f aca="false">IF(AND(M704=1,F704="Cash"),L704,"")</f>
        <v>-0.458000797476503</v>
      </c>
      <c r="R704" s="18" t="str">
        <f aca="false">IF(AND(M704=1,F704="Mixed"),L704,"")</f>
        <v/>
      </c>
      <c r="S704" s="18" t="str">
        <f aca="false">IF(AND(M704=1,F704="Stock-heavy"),L704,"")</f>
        <v/>
      </c>
    </row>
    <row r="705" customFormat="false" ht="15" hidden="false" customHeight="false" outlineLevel="0" collapsed="false">
      <c r="B705" s="12" t="s">
        <v>787</v>
      </c>
      <c r="C705" s="12" t="s">
        <v>783</v>
      </c>
      <c r="D705" s="14" t="n">
        <v>721.5</v>
      </c>
      <c r="E705" s="15" t="n">
        <v>0.1848</v>
      </c>
      <c r="F705" s="12" t="s">
        <v>83</v>
      </c>
      <c r="G705" s="15" t="n">
        <v>0.203865557865558</v>
      </c>
      <c r="H705" s="12" t="n">
        <v>1</v>
      </c>
      <c r="I705" s="12" t="n">
        <v>0</v>
      </c>
      <c r="J705" s="12" t="n">
        <v>1</v>
      </c>
      <c r="K705" s="15" t="n">
        <v>0.618591910059826</v>
      </c>
      <c r="L705" s="16" t="n">
        <f aca="true">IF(OR(Returns!$C705=0,COUNT(OFFSET(Returns!BM705,0,0,1,Inputs!$C$6))&lt;Inputs!$C$6),"n/a",EXP(SUMPRODUCT(LN(1+OFFSET(Returns!D705,0,0,1,Inputs!$C$6))))-IF(Inputs!$C$7=1,EXP(SUMPRODUCT(LN(1+OFFSET(Returns!BM705,0,0,1,Inputs!$C$6)))),EXP(SUMPRODUCT(LN(1+OFFSET(Returns!DV705,0,0,1,Inputs!$C$6))))))</f>
        <v>-0.389799234170927</v>
      </c>
      <c r="M705" s="17" t="n">
        <f aca="false">IF(AND(ISNUMBER(L705),E705&gt;=Inputs!$C$8,OR(Inputs!$C$9="All",F705=Inputs!$C$9),VALUE(LEFT(C705,4))&gt;=Inputs!$C$10,VALUE(LEFT(C705,4))&lt;=Inputs!$C$11),1,0)</f>
        <v>1</v>
      </c>
      <c r="N705" s="16" t="n">
        <f aca="false">IF(M705=1,L705,"")</f>
        <v>-0.389799234170927</v>
      </c>
      <c r="O705" s="15" t="n">
        <v>-0.0962919891600511</v>
      </c>
      <c r="P705" s="15" t="n">
        <v>0.0125721969536514</v>
      </c>
      <c r="Q705" s="18" t="str">
        <f aca="false">IF(AND(M705=1,F705="Cash"),L705,"")</f>
        <v/>
      </c>
      <c r="R705" s="18" t="n">
        <f aca="false">IF(AND(M705=1,F705="Mixed"),L705,"")</f>
        <v>-0.389799234170927</v>
      </c>
      <c r="S705" s="18" t="str">
        <f aca="false">IF(AND(M705=1,F705="Stock-heavy"),L705,"")</f>
        <v/>
      </c>
    </row>
    <row r="706" customFormat="false" ht="15" hidden="false" customHeight="false" outlineLevel="0" collapsed="false">
      <c r="B706" s="12" t="s">
        <v>788</v>
      </c>
      <c r="C706" s="12" t="s">
        <v>783</v>
      </c>
      <c r="D706" s="14" t="n">
        <v>175.4</v>
      </c>
      <c r="E706" s="15" t="n">
        <v>0.2445</v>
      </c>
      <c r="F706" s="12" t="s">
        <v>70</v>
      </c>
      <c r="G706" s="15" t="n">
        <v>0</v>
      </c>
      <c r="H706" s="12" t="n">
        <v>1</v>
      </c>
      <c r="I706" s="12" t="n">
        <v>0</v>
      </c>
      <c r="J706" s="12" t="n">
        <v>0</v>
      </c>
      <c r="K706" s="15" t="s">
        <v>73</v>
      </c>
      <c r="L706" s="16" t="n">
        <f aca="true">IF(OR(Returns!$C706=0,COUNT(OFFSET(Returns!BM706,0,0,1,Inputs!$C$6))&lt;Inputs!$C$6),"n/a",EXP(SUMPRODUCT(LN(1+OFFSET(Returns!D706,0,0,1,Inputs!$C$6))))-IF(Inputs!$C$7=1,EXP(SUMPRODUCT(LN(1+OFFSET(Returns!BM706,0,0,1,Inputs!$C$6)))),EXP(SUMPRODUCT(LN(1+OFFSET(Returns!DV706,0,0,1,Inputs!$C$6))))))</f>
        <v>0.429246905350904</v>
      </c>
      <c r="M706" s="17" t="n">
        <f aca="false">IF(AND(ISNUMBER(L706),E706&gt;=Inputs!$C$8,OR(Inputs!$C$9="All",F706=Inputs!$C$9),VALUE(LEFT(C706,4))&gt;=Inputs!$C$10,VALUE(LEFT(C706,4))&lt;=Inputs!$C$11),1,0)</f>
        <v>1</v>
      </c>
      <c r="N706" s="16" t="n">
        <f aca="false">IF(M706=1,L706,"")</f>
        <v>0.429246905350904</v>
      </c>
      <c r="O706" s="15" t="n">
        <v>0.130378376450044</v>
      </c>
      <c r="P706" s="15" t="n">
        <v>-0.0445445029800297</v>
      </c>
      <c r="Q706" s="18" t="n">
        <f aca="false">IF(AND(M706=1,F706="Cash"),L706,"")</f>
        <v>0.429246905350904</v>
      </c>
      <c r="R706" s="18" t="str">
        <f aca="false">IF(AND(M706=1,F706="Mixed"),L706,"")</f>
        <v/>
      </c>
      <c r="S706" s="18" t="str">
        <f aca="false">IF(AND(M706=1,F706="Stock-heavy"),L706,"")</f>
        <v/>
      </c>
    </row>
    <row r="707" customFormat="false" ht="15" hidden="false" customHeight="false" outlineLevel="0" collapsed="false">
      <c r="B707" s="12" t="s">
        <v>789</v>
      </c>
      <c r="C707" s="12" t="s">
        <v>790</v>
      </c>
      <c r="D707" s="14" t="n">
        <v>484.9</v>
      </c>
      <c r="E707" s="15" t="n">
        <v>0.3375</v>
      </c>
      <c r="F707" s="12" t="s">
        <v>83</v>
      </c>
      <c r="G707" s="15" t="n">
        <v>0.227291286882068</v>
      </c>
      <c r="H707" s="12" t="n">
        <v>1</v>
      </c>
      <c r="I707" s="12" t="n">
        <v>0</v>
      </c>
      <c r="J707" s="12" t="n">
        <v>1</v>
      </c>
      <c r="K707" s="15" t="n">
        <v>2.85693484628759</v>
      </c>
      <c r="L707" s="16" t="n">
        <f aca="true">IF(OR(Returns!$C707=0,COUNT(OFFSET(Returns!BM707,0,0,1,Inputs!$C$6))&lt;Inputs!$C$6),"n/a",EXP(SUMPRODUCT(LN(1+OFFSET(Returns!D707,0,0,1,Inputs!$C$6))))-IF(Inputs!$C$7=1,EXP(SUMPRODUCT(LN(1+OFFSET(Returns!BM707,0,0,1,Inputs!$C$6)))),EXP(SUMPRODUCT(LN(1+OFFSET(Returns!DV707,0,0,1,Inputs!$C$6))))))</f>
        <v>-0.155022365165659</v>
      </c>
      <c r="M707" s="17" t="n">
        <f aca="false">IF(AND(ISNUMBER(L707),E707&gt;=Inputs!$C$8,OR(Inputs!$C$9="All",F707=Inputs!$C$9),VALUE(LEFT(C707,4))&gt;=Inputs!$C$10,VALUE(LEFT(C707,4))&lt;=Inputs!$C$11),1,0)</f>
        <v>1</v>
      </c>
      <c r="N707" s="16" t="n">
        <f aca="false">IF(M707=1,L707,"")</f>
        <v>-0.155022365165659</v>
      </c>
      <c r="O707" s="15" t="n">
        <v>-0.112678103263212</v>
      </c>
      <c r="P707" s="15" t="n">
        <v>-0.139987116769046</v>
      </c>
      <c r="Q707" s="18" t="str">
        <f aca="false">IF(AND(M707=1,F707="Cash"),L707,"")</f>
        <v/>
      </c>
      <c r="R707" s="18" t="n">
        <f aca="false">IF(AND(M707=1,F707="Mixed"),L707,"")</f>
        <v>-0.155022365165659</v>
      </c>
      <c r="S707" s="18" t="str">
        <f aca="false">IF(AND(M707=1,F707="Stock-heavy"),L707,"")</f>
        <v/>
      </c>
    </row>
    <row r="708" customFormat="false" ht="15" hidden="false" customHeight="false" outlineLevel="0" collapsed="false">
      <c r="B708" s="12" t="s">
        <v>791</v>
      </c>
      <c r="C708" s="12" t="s">
        <v>790</v>
      </c>
      <c r="D708" s="14" t="n">
        <v>609.2</v>
      </c>
      <c r="E708" s="15" t="n">
        <v>0.3479</v>
      </c>
      <c r="F708" s="12" t="s">
        <v>70</v>
      </c>
      <c r="G708" s="15" t="n">
        <v>0</v>
      </c>
      <c r="H708" s="12" t="n">
        <v>3</v>
      </c>
      <c r="I708" s="12" t="n">
        <v>0</v>
      </c>
      <c r="J708" s="12" t="n">
        <v>0</v>
      </c>
      <c r="K708" s="15" t="n">
        <v>-0.328597033617512</v>
      </c>
      <c r="L708" s="16" t="n">
        <f aca="true">IF(OR(Returns!$C708=0,COUNT(OFFSET(Returns!BM708,0,0,1,Inputs!$C$6))&lt;Inputs!$C$6),"n/a",EXP(SUMPRODUCT(LN(1+OFFSET(Returns!D708,0,0,1,Inputs!$C$6))))-IF(Inputs!$C$7=1,EXP(SUMPRODUCT(LN(1+OFFSET(Returns!BM708,0,0,1,Inputs!$C$6)))),EXP(SUMPRODUCT(LN(1+OFFSET(Returns!DV708,0,0,1,Inputs!$C$6))))))</f>
        <v>-0.241775636491934</v>
      </c>
      <c r="M708" s="17" t="n">
        <f aca="false">IF(AND(ISNUMBER(L708),E708&gt;=Inputs!$C$8,OR(Inputs!$C$9="All",F708=Inputs!$C$9),VALUE(LEFT(C708,4))&gt;=Inputs!$C$10,VALUE(LEFT(C708,4))&lt;=Inputs!$C$11),1,0)</f>
        <v>1</v>
      </c>
      <c r="N708" s="16" t="n">
        <f aca="false">IF(M708=1,L708,"")</f>
        <v>-0.241775636491934</v>
      </c>
      <c r="O708" s="15" t="n">
        <v>0.0337642636604289</v>
      </c>
      <c r="P708" s="15" t="n">
        <v>-0.0244133808338066</v>
      </c>
      <c r="Q708" s="18" t="n">
        <f aca="false">IF(AND(M708=1,F708="Cash"),L708,"")</f>
        <v>-0.241775636491934</v>
      </c>
      <c r="R708" s="18" t="str">
        <f aca="false">IF(AND(M708=1,F708="Mixed"),L708,"")</f>
        <v/>
      </c>
      <c r="S708" s="18" t="str">
        <f aca="false">IF(AND(M708=1,F708="Stock-heavy"),L708,"")</f>
        <v/>
      </c>
    </row>
    <row r="709" customFormat="false" ht="15" hidden="false" customHeight="false" outlineLevel="0" collapsed="false">
      <c r="B709" s="12" t="s">
        <v>792</v>
      </c>
      <c r="C709" s="12" t="s">
        <v>790</v>
      </c>
      <c r="D709" s="14" t="n">
        <v>149</v>
      </c>
      <c r="E709" s="15" t="n">
        <v>0.1148</v>
      </c>
      <c r="F709" s="12" t="s">
        <v>70</v>
      </c>
      <c r="G709" s="15" t="n">
        <v>0</v>
      </c>
      <c r="H709" s="12" t="n">
        <v>2</v>
      </c>
      <c r="I709" s="12" t="n">
        <v>0</v>
      </c>
      <c r="J709" s="12" t="n">
        <v>0</v>
      </c>
      <c r="K709" s="15" t="n">
        <v>0.223389520544576</v>
      </c>
      <c r="L709" s="16" t="n">
        <f aca="true">IF(OR(Returns!$C709=0,COUNT(OFFSET(Returns!BM709,0,0,1,Inputs!$C$6))&lt;Inputs!$C$6),"n/a",EXP(SUMPRODUCT(LN(1+OFFSET(Returns!D709,0,0,1,Inputs!$C$6))))-IF(Inputs!$C$7=1,EXP(SUMPRODUCT(LN(1+OFFSET(Returns!BM709,0,0,1,Inputs!$C$6)))),EXP(SUMPRODUCT(LN(1+OFFSET(Returns!DV709,0,0,1,Inputs!$C$6))))))</f>
        <v>0.413282819443561</v>
      </c>
      <c r="M709" s="17" t="n">
        <f aca="false">IF(AND(ISNUMBER(L709),E709&gt;=Inputs!$C$8,OR(Inputs!$C$9="All",F709=Inputs!$C$9),VALUE(LEFT(C709,4))&gt;=Inputs!$C$10,VALUE(LEFT(C709,4))&lt;=Inputs!$C$11),1,0)</f>
        <v>1</v>
      </c>
      <c r="N709" s="16" t="n">
        <f aca="false">IF(M709=1,L709,"")</f>
        <v>0.413282819443561</v>
      </c>
      <c r="O709" s="15" t="n">
        <v>0.141675709224131</v>
      </c>
      <c r="P709" s="15" t="n">
        <v>0.0443787337253428</v>
      </c>
      <c r="Q709" s="18" t="n">
        <f aca="false">IF(AND(M709=1,F709="Cash"),L709,"")</f>
        <v>0.413282819443561</v>
      </c>
      <c r="R709" s="18" t="str">
        <f aca="false">IF(AND(M709=1,F709="Mixed"),L709,"")</f>
        <v/>
      </c>
      <c r="S709" s="18" t="str">
        <f aca="false">IF(AND(M709=1,F709="Stock-heavy"),L709,"")</f>
        <v/>
      </c>
    </row>
    <row r="710" customFormat="false" ht="15" hidden="false" customHeight="false" outlineLevel="0" collapsed="false">
      <c r="B710" s="12" t="s">
        <v>793</v>
      </c>
      <c r="C710" s="12" t="s">
        <v>790</v>
      </c>
      <c r="D710" s="14" t="n">
        <v>2089.7</v>
      </c>
      <c r="E710" s="15" t="n">
        <v>0.1208</v>
      </c>
      <c r="F710" s="12" t="s">
        <v>70</v>
      </c>
      <c r="G710" s="15" t="n">
        <v>0</v>
      </c>
      <c r="H710" s="12" t="n">
        <v>1</v>
      </c>
      <c r="I710" s="12" t="n">
        <v>1</v>
      </c>
      <c r="J710" s="12" t="n">
        <v>0</v>
      </c>
      <c r="K710" s="15" t="n">
        <v>-0.401304936427624</v>
      </c>
      <c r="L710" s="16" t="n">
        <f aca="true">IF(OR(Returns!$C710=0,COUNT(OFFSET(Returns!BM710,0,0,1,Inputs!$C$6))&lt;Inputs!$C$6),"n/a",EXP(SUMPRODUCT(LN(1+OFFSET(Returns!D710,0,0,1,Inputs!$C$6))))-IF(Inputs!$C$7=1,EXP(SUMPRODUCT(LN(1+OFFSET(Returns!BM710,0,0,1,Inputs!$C$6)))),EXP(SUMPRODUCT(LN(1+OFFSET(Returns!DV710,0,0,1,Inputs!$C$6))))))</f>
        <v>0.180850545700986</v>
      </c>
      <c r="M710" s="17" t="n">
        <f aca="false">IF(AND(ISNUMBER(L710),E710&gt;=Inputs!$C$8,OR(Inputs!$C$9="All",F710=Inputs!$C$9),VALUE(LEFT(C710,4))&gt;=Inputs!$C$10,VALUE(LEFT(C710,4))&lt;=Inputs!$C$11),1,0)</f>
        <v>1</v>
      </c>
      <c r="N710" s="16" t="n">
        <f aca="false">IF(M710=1,L710,"")</f>
        <v>0.180850545700986</v>
      </c>
      <c r="O710" s="15" t="n">
        <v>0.0856613317961489</v>
      </c>
      <c r="P710" s="15" t="n">
        <v>0.0625616346654722</v>
      </c>
      <c r="Q710" s="18" t="n">
        <f aca="false">IF(AND(M710=1,F710="Cash"),L710,"")</f>
        <v>0.180850545700986</v>
      </c>
      <c r="R710" s="18" t="str">
        <f aca="false">IF(AND(M710=1,F710="Mixed"),L710,"")</f>
        <v/>
      </c>
      <c r="S710" s="18" t="str">
        <f aca="false">IF(AND(M710=1,F710="Stock-heavy"),L710,"")</f>
        <v/>
      </c>
    </row>
    <row r="711" customFormat="false" ht="15" hidden="false" customHeight="false" outlineLevel="0" collapsed="false">
      <c r="B711" s="12" t="s">
        <v>223</v>
      </c>
      <c r="C711" s="12" t="s">
        <v>790</v>
      </c>
      <c r="D711" s="14" t="n">
        <v>630.5</v>
      </c>
      <c r="E711" s="15" t="n">
        <v>0.4098</v>
      </c>
      <c r="F711" s="12" t="s">
        <v>70</v>
      </c>
      <c r="G711" s="15" t="n">
        <v>0</v>
      </c>
      <c r="H711" s="12" t="n">
        <v>3</v>
      </c>
      <c r="I711" s="12" t="n">
        <v>1</v>
      </c>
      <c r="J711" s="12" t="n">
        <v>0</v>
      </c>
      <c r="K711" s="15" t="n">
        <v>-0.135721445934907</v>
      </c>
      <c r="L711" s="16" t="n">
        <f aca="true">IF(OR(Returns!$C711=0,COUNT(OFFSET(Returns!BM711,0,0,1,Inputs!$C$6))&lt;Inputs!$C$6),"n/a",EXP(SUMPRODUCT(LN(1+OFFSET(Returns!D711,0,0,1,Inputs!$C$6))))-IF(Inputs!$C$7=1,EXP(SUMPRODUCT(LN(1+OFFSET(Returns!BM711,0,0,1,Inputs!$C$6)))),EXP(SUMPRODUCT(LN(1+OFFSET(Returns!DV711,0,0,1,Inputs!$C$6))))))</f>
        <v>-0.602298337564067</v>
      </c>
      <c r="M711" s="17" t="n">
        <f aca="false">IF(AND(ISNUMBER(L711),E711&gt;=Inputs!$C$8,OR(Inputs!$C$9="All",F711=Inputs!$C$9),VALUE(LEFT(C711,4))&gt;=Inputs!$C$10,VALUE(LEFT(C711,4))&lt;=Inputs!$C$11),1,0)</f>
        <v>1</v>
      </c>
      <c r="N711" s="16" t="n">
        <f aca="false">IF(M711=1,L711,"")</f>
        <v>-0.602298337564067</v>
      </c>
      <c r="O711" s="15" t="n">
        <v>0.0573598446450059</v>
      </c>
      <c r="P711" s="15" t="n">
        <v>-0.0789797616725785</v>
      </c>
      <c r="Q711" s="18" t="n">
        <f aca="false">IF(AND(M711=1,F711="Cash"),L711,"")</f>
        <v>-0.602298337564067</v>
      </c>
      <c r="R711" s="18" t="str">
        <f aca="false">IF(AND(M711=1,F711="Mixed"),L711,"")</f>
        <v/>
      </c>
      <c r="S711" s="18" t="str">
        <f aca="false">IF(AND(M711=1,F711="Stock-heavy"),L711,"")</f>
        <v/>
      </c>
    </row>
    <row r="712" customFormat="false" ht="15" hidden="false" customHeight="false" outlineLevel="0" collapsed="false">
      <c r="B712" s="12" t="s">
        <v>794</v>
      </c>
      <c r="C712" s="12" t="s">
        <v>790</v>
      </c>
      <c r="D712" s="14" t="n">
        <v>539.8</v>
      </c>
      <c r="E712" s="15" t="n">
        <v>0.4268</v>
      </c>
      <c r="F712" s="12" t="s">
        <v>70</v>
      </c>
      <c r="G712" s="15" t="n">
        <v>0</v>
      </c>
      <c r="H712" s="12" t="n">
        <v>3</v>
      </c>
      <c r="I712" s="12" t="n">
        <v>0</v>
      </c>
      <c r="J712" s="12" t="n">
        <v>1</v>
      </c>
      <c r="K712" s="15" t="n">
        <v>0.137182954058488</v>
      </c>
      <c r="L712" s="16" t="n">
        <f aca="true">IF(OR(Returns!$C712=0,COUNT(OFFSET(Returns!BM712,0,0,1,Inputs!$C$6))&lt;Inputs!$C$6),"n/a",EXP(SUMPRODUCT(LN(1+OFFSET(Returns!D712,0,0,1,Inputs!$C$6))))-IF(Inputs!$C$7=1,EXP(SUMPRODUCT(LN(1+OFFSET(Returns!BM712,0,0,1,Inputs!$C$6)))),EXP(SUMPRODUCT(LN(1+OFFSET(Returns!DV712,0,0,1,Inputs!$C$6))))))</f>
        <v>-0.225842571830053</v>
      </c>
      <c r="M712" s="17" t="n">
        <f aca="false">IF(AND(ISNUMBER(L712),E712&gt;=Inputs!$C$8,OR(Inputs!$C$9="All",F712=Inputs!$C$9),VALUE(LEFT(C712,4))&gt;=Inputs!$C$10,VALUE(LEFT(C712,4))&lt;=Inputs!$C$11),1,0)</f>
        <v>1</v>
      </c>
      <c r="N712" s="16" t="n">
        <f aca="false">IF(M712=1,L712,"")</f>
        <v>-0.225842571830053</v>
      </c>
      <c r="O712" s="15" t="n">
        <v>0.0150584764000477</v>
      </c>
      <c r="P712" s="15" t="n">
        <v>-0.0103668479640917</v>
      </c>
      <c r="Q712" s="18" t="n">
        <f aca="false">IF(AND(M712=1,F712="Cash"),L712,"")</f>
        <v>-0.225842571830053</v>
      </c>
      <c r="R712" s="18" t="str">
        <f aca="false">IF(AND(M712=1,F712="Mixed"),L712,"")</f>
        <v/>
      </c>
      <c r="S712" s="18" t="str">
        <f aca="false">IF(AND(M712=1,F712="Stock-heavy"),L712,"")</f>
        <v/>
      </c>
    </row>
    <row r="713" customFormat="false" ht="15" hidden="false" customHeight="false" outlineLevel="0" collapsed="false">
      <c r="B713" s="12" t="s">
        <v>366</v>
      </c>
      <c r="C713" s="12" t="s">
        <v>790</v>
      </c>
      <c r="D713" s="14" t="n">
        <v>240.2</v>
      </c>
      <c r="E713" s="15" t="n">
        <v>0.2776</v>
      </c>
      <c r="F713" s="12" t="s">
        <v>70</v>
      </c>
      <c r="G713" s="15" t="n">
        <v>0</v>
      </c>
      <c r="H713" s="12" t="n">
        <v>3</v>
      </c>
      <c r="I713" s="12" t="n">
        <v>0</v>
      </c>
      <c r="J713" s="12" t="n">
        <v>0</v>
      </c>
      <c r="K713" s="15" t="n">
        <v>-0.894972739830246</v>
      </c>
      <c r="L713" s="16" t="n">
        <f aca="true">IF(OR(Returns!$C713=0,COUNT(OFFSET(Returns!BM713,0,0,1,Inputs!$C$6))&lt;Inputs!$C$6),"n/a",EXP(SUMPRODUCT(LN(1+OFFSET(Returns!D713,0,0,1,Inputs!$C$6))))-IF(Inputs!$C$7=1,EXP(SUMPRODUCT(LN(1+OFFSET(Returns!BM713,0,0,1,Inputs!$C$6)))),EXP(SUMPRODUCT(LN(1+OFFSET(Returns!DV713,0,0,1,Inputs!$C$6))))))</f>
        <v>-0.105425404403527</v>
      </c>
      <c r="M713" s="17" t="n">
        <f aca="false">IF(AND(ISNUMBER(L713),E713&gt;=Inputs!$C$8,OR(Inputs!$C$9="All",F713=Inputs!$C$9),VALUE(LEFT(C713,4))&gt;=Inputs!$C$10,VALUE(LEFT(C713,4))&lt;=Inputs!$C$11),1,0)</f>
        <v>1</v>
      </c>
      <c r="N713" s="16" t="n">
        <f aca="false">IF(M713=1,L713,"")</f>
        <v>-0.105425404403527</v>
      </c>
      <c r="O713" s="15" t="n">
        <v>-0.0343813155812351</v>
      </c>
      <c r="P713" s="15" t="s">
        <v>73</v>
      </c>
      <c r="Q713" s="18" t="n">
        <f aca="false">IF(AND(M713=1,F713="Cash"),L713,"")</f>
        <v>-0.105425404403527</v>
      </c>
      <c r="R713" s="18" t="str">
        <f aca="false">IF(AND(M713=1,F713="Mixed"),L713,"")</f>
        <v/>
      </c>
      <c r="S713" s="18" t="str">
        <f aca="false">IF(AND(M713=1,F713="Stock-heavy"),L713,"")</f>
        <v/>
      </c>
    </row>
    <row r="714" customFormat="false" ht="15" hidden="false" customHeight="false" outlineLevel="0" collapsed="false">
      <c r="B714" s="12" t="s">
        <v>795</v>
      </c>
      <c r="C714" s="12" t="s">
        <v>790</v>
      </c>
      <c r="D714" s="14" t="n">
        <v>3403.8</v>
      </c>
      <c r="E714" s="15" t="n">
        <v>3.0998</v>
      </c>
      <c r="F714" s="12" t="s">
        <v>85</v>
      </c>
      <c r="G714" s="15" t="n">
        <v>1</v>
      </c>
      <c r="H714" s="12" t="n">
        <v>5</v>
      </c>
      <c r="I714" s="12" t="n">
        <v>0</v>
      </c>
      <c r="J714" s="12" t="n">
        <v>1</v>
      </c>
      <c r="K714" s="15" t="n">
        <v>0.615464429178153</v>
      </c>
      <c r="L714" s="16" t="n">
        <f aca="true">IF(OR(Returns!$C714=0,COUNT(OFFSET(Returns!BM714,0,0,1,Inputs!$C$6))&lt;Inputs!$C$6),"n/a",EXP(SUMPRODUCT(LN(1+OFFSET(Returns!D714,0,0,1,Inputs!$C$6))))-IF(Inputs!$C$7=1,EXP(SUMPRODUCT(LN(1+OFFSET(Returns!BM714,0,0,1,Inputs!$C$6)))),EXP(SUMPRODUCT(LN(1+OFFSET(Returns!DV714,0,0,1,Inputs!$C$6))))))</f>
        <v>1.71599306199526</v>
      </c>
      <c r="M714" s="17" t="n">
        <f aca="false">IF(AND(ISNUMBER(L714),E714&gt;=Inputs!$C$8,OR(Inputs!$C$9="All",F714=Inputs!$C$9),VALUE(LEFT(C714,4))&gt;=Inputs!$C$10,VALUE(LEFT(C714,4))&lt;=Inputs!$C$11),1,0)</f>
        <v>1</v>
      </c>
      <c r="N714" s="16" t="n">
        <f aca="false">IF(M714=1,L714,"")</f>
        <v>1.71599306199526</v>
      </c>
      <c r="O714" s="15" t="s">
        <v>73</v>
      </c>
      <c r="P714" s="15" t="s">
        <v>73</v>
      </c>
      <c r="Q714" s="18" t="str">
        <f aca="false">IF(AND(M714=1,F714="Cash"),L714,"")</f>
        <v/>
      </c>
      <c r="R714" s="18" t="str">
        <f aca="false">IF(AND(M714=1,F714="Mixed"),L714,"")</f>
        <v/>
      </c>
      <c r="S714" s="18" t="n">
        <f aca="false">IF(AND(M714=1,F714="Stock-heavy"),L714,"")</f>
        <v>1.71599306199526</v>
      </c>
    </row>
    <row r="715" customFormat="false" ht="15" hidden="false" customHeight="false" outlineLevel="0" collapsed="false">
      <c r="B715" s="12" t="s">
        <v>796</v>
      </c>
      <c r="C715" s="12" t="s">
        <v>790</v>
      </c>
      <c r="D715" s="14" t="n">
        <v>661.9</v>
      </c>
      <c r="E715" s="15" t="n">
        <v>0.1234</v>
      </c>
      <c r="F715" s="12" t="s">
        <v>70</v>
      </c>
      <c r="G715" s="15" t="n">
        <v>0</v>
      </c>
      <c r="H715" s="12" t="n">
        <v>1</v>
      </c>
      <c r="I715" s="12" t="n">
        <v>0</v>
      </c>
      <c r="J715" s="12" t="n">
        <v>1</v>
      </c>
      <c r="K715" s="15" t="n">
        <v>5.491543495382</v>
      </c>
      <c r="L715" s="16" t="n">
        <f aca="true">IF(OR(Returns!$C715=0,COUNT(OFFSET(Returns!BM715,0,0,1,Inputs!$C$6))&lt;Inputs!$C$6),"n/a",EXP(SUMPRODUCT(LN(1+OFFSET(Returns!D715,0,0,1,Inputs!$C$6))))-IF(Inputs!$C$7=1,EXP(SUMPRODUCT(LN(1+OFFSET(Returns!BM715,0,0,1,Inputs!$C$6)))),EXP(SUMPRODUCT(LN(1+OFFSET(Returns!DV715,0,0,1,Inputs!$C$6))))))</f>
        <v>-0.510222464835552</v>
      </c>
      <c r="M715" s="17" t="n">
        <f aca="false">IF(AND(ISNUMBER(L715),E715&gt;=Inputs!$C$8,OR(Inputs!$C$9="All",F715=Inputs!$C$9),VALUE(LEFT(C715,4))&gt;=Inputs!$C$10,VALUE(LEFT(C715,4))&lt;=Inputs!$C$11),1,0)</f>
        <v>1</v>
      </c>
      <c r="N715" s="16" t="n">
        <f aca="false">IF(M715=1,L715,"")</f>
        <v>-0.510222464835552</v>
      </c>
      <c r="O715" s="15" t="n">
        <v>-0.0677133331716599</v>
      </c>
      <c r="P715" s="15" t="n">
        <v>-0.0152688771872338</v>
      </c>
      <c r="Q715" s="18" t="n">
        <f aca="false">IF(AND(M715=1,F715="Cash"),L715,"")</f>
        <v>-0.510222464835552</v>
      </c>
      <c r="R715" s="18" t="str">
        <f aca="false">IF(AND(M715=1,F715="Mixed"),L715,"")</f>
        <v/>
      </c>
      <c r="S715" s="18" t="str">
        <f aca="false">IF(AND(M715=1,F715="Stock-heavy"),L715,"")</f>
        <v/>
      </c>
    </row>
    <row r="716" customFormat="false" ht="15" hidden="false" customHeight="false" outlineLevel="0" collapsed="false">
      <c r="B716" s="12" t="s">
        <v>797</v>
      </c>
      <c r="C716" s="12" t="s">
        <v>790</v>
      </c>
      <c r="D716" s="14" t="n">
        <v>2402.2</v>
      </c>
      <c r="E716" s="15" t="n">
        <v>5.2266</v>
      </c>
      <c r="F716" s="12" t="s">
        <v>83</v>
      </c>
      <c r="G716" s="15" t="n">
        <v>0.44314940045416</v>
      </c>
      <c r="H716" s="12" t="n">
        <v>1</v>
      </c>
      <c r="I716" s="12" t="n">
        <v>0</v>
      </c>
      <c r="J716" s="12" t="n">
        <v>1</v>
      </c>
      <c r="K716" s="15" t="n">
        <v>0.254849480272961</v>
      </c>
      <c r="L716" s="16" t="n">
        <f aca="true">IF(OR(Returns!$C716=0,COUNT(OFFSET(Returns!BM716,0,0,1,Inputs!$C$6))&lt;Inputs!$C$6),"n/a",EXP(SUMPRODUCT(LN(1+OFFSET(Returns!D716,0,0,1,Inputs!$C$6))))-IF(Inputs!$C$7=1,EXP(SUMPRODUCT(LN(1+OFFSET(Returns!BM716,0,0,1,Inputs!$C$6)))),EXP(SUMPRODUCT(LN(1+OFFSET(Returns!DV716,0,0,1,Inputs!$C$6))))))</f>
        <v>0.0180363394972058</v>
      </c>
      <c r="M716" s="17" t="n">
        <f aca="false">IF(AND(ISNUMBER(L716),E716&gt;=Inputs!$C$8,OR(Inputs!$C$9="All",F716=Inputs!$C$9),VALUE(LEFT(C716,4))&gt;=Inputs!$C$10,VALUE(LEFT(C716,4))&lt;=Inputs!$C$11),1,0)</f>
        <v>1</v>
      </c>
      <c r="N716" s="16" t="n">
        <f aca="false">IF(M716=1,L716,"")</f>
        <v>0.0180363394972058</v>
      </c>
      <c r="O716" s="15" t="n">
        <v>0.0353742039508827</v>
      </c>
      <c r="P716" s="15" t="n">
        <v>0.0541666794011391</v>
      </c>
      <c r="Q716" s="18" t="str">
        <f aca="false">IF(AND(M716=1,F716="Cash"),L716,"")</f>
        <v/>
      </c>
      <c r="R716" s="18" t="n">
        <f aca="false">IF(AND(M716=1,F716="Mixed"),L716,"")</f>
        <v>0.0180363394972058</v>
      </c>
      <c r="S716" s="18" t="str">
        <f aca="false">IF(AND(M716=1,F716="Stock-heavy"),L716,"")</f>
        <v/>
      </c>
    </row>
    <row r="717" customFormat="false" ht="15" hidden="false" customHeight="false" outlineLevel="0" collapsed="false">
      <c r="B717" s="12" t="s">
        <v>798</v>
      </c>
      <c r="C717" s="12" t="s">
        <v>799</v>
      </c>
      <c r="D717" s="14" t="n">
        <v>283.1</v>
      </c>
      <c r="E717" s="15" t="n">
        <v>0.1426</v>
      </c>
      <c r="F717" s="12" t="s">
        <v>70</v>
      </c>
      <c r="G717" s="15" t="n">
        <v>0</v>
      </c>
      <c r="H717" s="12" t="n">
        <v>2</v>
      </c>
      <c r="I717" s="12" t="n">
        <v>0</v>
      </c>
      <c r="J717" s="12" t="n">
        <v>0</v>
      </c>
      <c r="K717" s="15" t="n">
        <v>-0.267561516998644</v>
      </c>
      <c r="L717" s="16" t="n">
        <f aca="true">IF(OR(Returns!$C717=0,COUNT(OFFSET(Returns!BM717,0,0,1,Inputs!$C$6))&lt;Inputs!$C$6),"n/a",EXP(SUMPRODUCT(LN(1+OFFSET(Returns!D717,0,0,1,Inputs!$C$6))))-IF(Inputs!$C$7=1,EXP(SUMPRODUCT(LN(1+OFFSET(Returns!BM717,0,0,1,Inputs!$C$6)))),EXP(SUMPRODUCT(LN(1+OFFSET(Returns!DV717,0,0,1,Inputs!$C$6))))))</f>
        <v>0.513265330528778</v>
      </c>
      <c r="M717" s="17" t="n">
        <f aca="false">IF(AND(ISNUMBER(L717),E717&gt;=Inputs!$C$8,OR(Inputs!$C$9="All",F717=Inputs!$C$9),VALUE(LEFT(C717,4))&gt;=Inputs!$C$10,VALUE(LEFT(C717,4))&lt;=Inputs!$C$11),1,0)</f>
        <v>1</v>
      </c>
      <c r="N717" s="16" t="n">
        <f aca="false">IF(M717=1,L717,"")</f>
        <v>0.513265330528778</v>
      </c>
      <c r="O717" s="15" t="n">
        <v>0.122465871610034</v>
      </c>
      <c r="P717" s="15" t="n">
        <v>0.109753762399163</v>
      </c>
      <c r="Q717" s="18" t="n">
        <f aca="false">IF(AND(M717=1,F717="Cash"),L717,"")</f>
        <v>0.513265330528778</v>
      </c>
      <c r="R717" s="18" t="str">
        <f aca="false">IF(AND(M717=1,F717="Mixed"),L717,"")</f>
        <v/>
      </c>
      <c r="S717" s="18" t="str">
        <f aca="false">IF(AND(M717=1,F717="Stock-heavy"),L717,"")</f>
        <v/>
      </c>
    </row>
    <row r="718" customFormat="false" ht="15" hidden="false" customHeight="false" outlineLevel="0" collapsed="false">
      <c r="B718" s="12" t="s">
        <v>800</v>
      </c>
      <c r="C718" s="12" t="s">
        <v>799</v>
      </c>
      <c r="D718" s="14" t="n">
        <v>193.9</v>
      </c>
      <c r="E718" s="15" t="n">
        <v>0.2347</v>
      </c>
      <c r="F718" s="12" t="s">
        <v>85</v>
      </c>
      <c r="G718" s="15" t="n">
        <v>0.739458411550296</v>
      </c>
      <c r="H718" s="12" t="n">
        <v>1</v>
      </c>
      <c r="I718" s="12" t="n">
        <v>0</v>
      </c>
      <c r="J718" s="12" t="n">
        <v>1</v>
      </c>
      <c r="K718" s="15" t="s">
        <v>73</v>
      </c>
      <c r="L718" s="16" t="n">
        <f aca="true">IF(OR(Returns!$C718=0,COUNT(OFFSET(Returns!BM718,0,0,1,Inputs!$C$6))&lt;Inputs!$C$6),"n/a",EXP(SUMPRODUCT(LN(1+OFFSET(Returns!D718,0,0,1,Inputs!$C$6))))-IF(Inputs!$C$7=1,EXP(SUMPRODUCT(LN(1+OFFSET(Returns!BM718,0,0,1,Inputs!$C$6)))),EXP(SUMPRODUCT(LN(1+OFFSET(Returns!DV718,0,0,1,Inputs!$C$6))))))</f>
        <v>-0.0997342961072874</v>
      </c>
      <c r="M718" s="17" t="n">
        <f aca="false">IF(AND(ISNUMBER(L718),E718&gt;=Inputs!$C$8,OR(Inputs!$C$9="All",F718=Inputs!$C$9),VALUE(LEFT(C718,4))&gt;=Inputs!$C$10,VALUE(LEFT(C718,4))&lt;=Inputs!$C$11),1,0)</f>
        <v>1</v>
      </c>
      <c r="N718" s="16" t="n">
        <f aca="false">IF(M718=1,L718,"")</f>
        <v>-0.0997342961072874</v>
      </c>
      <c r="O718" s="15" t="n">
        <v>-0.0861751357477418</v>
      </c>
      <c r="P718" s="15" t="n">
        <v>-0.0441795863042777</v>
      </c>
      <c r="Q718" s="18" t="str">
        <f aca="false">IF(AND(M718=1,F718="Cash"),L718,"")</f>
        <v/>
      </c>
      <c r="R718" s="18" t="str">
        <f aca="false">IF(AND(M718=1,F718="Mixed"),L718,"")</f>
        <v/>
      </c>
      <c r="S718" s="18" t="n">
        <f aca="false">IF(AND(M718=1,F718="Stock-heavy"),L718,"")</f>
        <v>-0.0997342961072874</v>
      </c>
    </row>
    <row r="719" customFormat="false" ht="15" hidden="false" customHeight="false" outlineLevel="0" collapsed="false">
      <c r="B719" s="12" t="s">
        <v>509</v>
      </c>
      <c r="C719" s="12" t="s">
        <v>799</v>
      </c>
      <c r="D719" s="14" t="n">
        <v>3723.3</v>
      </c>
      <c r="E719" s="15" t="n">
        <v>0.2243</v>
      </c>
      <c r="F719" s="12" t="s">
        <v>70</v>
      </c>
      <c r="G719" s="15" t="n">
        <v>0</v>
      </c>
      <c r="H719" s="12" t="n">
        <v>1</v>
      </c>
      <c r="I719" s="12" t="n">
        <v>1</v>
      </c>
      <c r="J719" s="12" t="n">
        <v>1</v>
      </c>
      <c r="K719" s="15" t="n">
        <v>-0.266228940143747</v>
      </c>
      <c r="L719" s="16" t="n">
        <f aca="true">IF(OR(Returns!$C719=0,COUNT(OFFSET(Returns!BM719,0,0,1,Inputs!$C$6))&lt;Inputs!$C$6),"n/a",EXP(SUMPRODUCT(LN(1+OFFSET(Returns!D719,0,0,1,Inputs!$C$6))))-IF(Inputs!$C$7=1,EXP(SUMPRODUCT(LN(1+OFFSET(Returns!BM719,0,0,1,Inputs!$C$6)))),EXP(SUMPRODUCT(LN(1+OFFSET(Returns!DV719,0,0,1,Inputs!$C$6))))))</f>
        <v>-0.00156980459727718</v>
      </c>
      <c r="M719" s="17" t="n">
        <f aca="false">IF(AND(ISNUMBER(L719),E719&gt;=Inputs!$C$8,OR(Inputs!$C$9="All",F719=Inputs!$C$9),VALUE(LEFT(C719,4))&gt;=Inputs!$C$10,VALUE(LEFT(C719,4))&lt;=Inputs!$C$11),1,0)</f>
        <v>1</v>
      </c>
      <c r="N719" s="16" t="n">
        <f aca="false">IF(M719=1,L719,"")</f>
        <v>-0.00156980459727718</v>
      </c>
      <c r="O719" s="15" t="n">
        <v>0.177945682870758</v>
      </c>
      <c r="P719" s="15" t="n">
        <v>0.131375435584215</v>
      </c>
      <c r="Q719" s="18" t="n">
        <f aca="false">IF(AND(M719=1,F719="Cash"),L719,"")</f>
        <v>-0.00156980459727718</v>
      </c>
      <c r="R719" s="18" t="str">
        <f aca="false">IF(AND(M719=1,F719="Mixed"),L719,"")</f>
        <v/>
      </c>
      <c r="S719" s="18" t="str">
        <f aca="false">IF(AND(M719=1,F719="Stock-heavy"),L719,"")</f>
        <v/>
      </c>
    </row>
    <row r="720" customFormat="false" ht="15" hidden="false" customHeight="false" outlineLevel="0" collapsed="false">
      <c r="B720" s="12" t="s">
        <v>84</v>
      </c>
      <c r="C720" s="12" t="s">
        <v>799</v>
      </c>
      <c r="D720" s="14" t="n">
        <v>6843.2</v>
      </c>
      <c r="E720" s="15" t="n">
        <v>0.7317</v>
      </c>
      <c r="F720" s="12" t="s">
        <v>83</v>
      </c>
      <c r="G720" s="15" t="n">
        <v>0.0889133347205888</v>
      </c>
      <c r="H720" s="12" t="n">
        <v>3</v>
      </c>
      <c r="I720" s="12" t="n">
        <v>0</v>
      </c>
      <c r="J720" s="12" t="n">
        <v>0</v>
      </c>
      <c r="K720" s="15" t="n">
        <v>-0.180065863954307</v>
      </c>
      <c r="L720" s="16" t="n">
        <f aca="true">IF(OR(Returns!$C720=0,COUNT(OFFSET(Returns!BM720,0,0,1,Inputs!$C$6))&lt;Inputs!$C$6),"n/a",EXP(SUMPRODUCT(LN(1+OFFSET(Returns!D720,0,0,1,Inputs!$C$6))))-IF(Inputs!$C$7=1,EXP(SUMPRODUCT(LN(1+OFFSET(Returns!BM720,0,0,1,Inputs!$C$6)))),EXP(SUMPRODUCT(LN(1+OFFSET(Returns!DV720,0,0,1,Inputs!$C$6))))))</f>
        <v>-0.502049930433484</v>
      </c>
      <c r="M720" s="17" t="n">
        <f aca="false">IF(AND(ISNUMBER(L720),E720&gt;=Inputs!$C$8,OR(Inputs!$C$9="All",F720=Inputs!$C$9),VALUE(LEFT(C720,4))&gt;=Inputs!$C$10,VALUE(LEFT(C720,4))&lt;=Inputs!$C$11),1,0)</f>
        <v>1</v>
      </c>
      <c r="N720" s="16" t="n">
        <f aca="false">IF(M720=1,L720,"")</f>
        <v>-0.502049930433484</v>
      </c>
      <c r="O720" s="15" t="n">
        <v>0.354240915136016</v>
      </c>
      <c r="P720" s="15" t="n">
        <v>0.372505366221631</v>
      </c>
      <c r="Q720" s="18" t="str">
        <f aca="false">IF(AND(M720=1,F720="Cash"),L720,"")</f>
        <v/>
      </c>
      <c r="R720" s="18" t="n">
        <f aca="false">IF(AND(M720=1,F720="Mixed"),L720,"")</f>
        <v>-0.502049930433484</v>
      </c>
      <c r="S720" s="18" t="str">
        <f aca="false">IF(AND(M720=1,F720="Stock-heavy"),L720,"")</f>
        <v/>
      </c>
    </row>
    <row r="721" customFormat="false" ht="15" hidden="false" customHeight="false" outlineLevel="0" collapsed="false">
      <c r="B721" s="12" t="s">
        <v>801</v>
      </c>
      <c r="C721" s="12" t="s">
        <v>799</v>
      </c>
      <c r="D721" s="14" t="n">
        <v>2603.6</v>
      </c>
      <c r="E721" s="15" t="n">
        <v>0.1413</v>
      </c>
      <c r="F721" s="12" t="s">
        <v>70</v>
      </c>
      <c r="G721" s="15" t="n">
        <v>0</v>
      </c>
      <c r="H721" s="12" t="n">
        <v>1</v>
      </c>
      <c r="I721" s="12" t="n">
        <v>1</v>
      </c>
      <c r="J721" s="12" t="n">
        <v>0</v>
      </c>
      <c r="K721" s="15" t="n">
        <v>-0.273586925220664</v>
      </c>
      <c r="L721" s="16" t="n">
        <f aca="true">IF(OR(Returns!$C721=0,COUNT(OFFSET(Returns!BM721,0,0,1,Inputs!$C$6))&lt;Inputs!$C$6),"n/a",EXP(SUMPRODUCT(LN(1+OFFSET(Returns!D721,0,0,1,Inputs!$C$6))))-IF(Inputs!$C$7=1,EXP(SUMPRODUCT(LN(1+OFFSET(Returns!BM721,0,0,1,Inputs!$C$6)))),EXP(SUMPRODUCT(LN(1+OFFSET(Returns!DV721,0,0,1,Inputs!$C$6))))))</f>
        <v>0.311021355534453</v>
      </c>
      <c r="M721" s="17" t="n">
        <f aca="false">IF(AND(ISNUMBER(L721),E721&gt;=Inputs!$C$8,OR(Inputs!$C$9="All",F721=Inputs!$C$9),VALUE(LEFT(C721,4))&gt;=Inputs!$C$10,VALUE(LEFT(C721,4))&lt;=Inputs!$C$11),1,0)</f>
        <v>1</v>
      </c>
      <c r="N721" s="16" t="n">
        <f aca="false">IF(M721=1,L721,"")</f>
        <v>0.311021355534453</v>
      </c>
      <c r="O721" s="15" t="n">
        <v>0.148809437694783</v>
      </c>
      <c r="P721" s="15" t="n">
        <v>0.123586040241288</v>
      </c>
      <c r="Q721" s="18" t="n">
        <f aca="false">IF(AND(M721=1,F721="Cash"),L721,"")</f>
        <v>0.311021355534453</v>
      </c>
      <c r="R721" s="18" t="str">
        <f aca="false">IF(AND(M721=1,F721="Mixed"),L721,"")</f>
        <v/>
      </c>
      <c r="S721" s="18" t="str">
        <f aca="false">IF(AND(M721=1,F721="Stock-heavy"),L721,"")</f>
        <v/>
      </c>
    </row>
    <row r="722" customFormat="false" ht="15" hidden="false" customHeight="false" outlineLevel="0" collapsed="false">
      <c r="B722" s="12" t="s">
        <v>802</v>
      </c>
      <c r="C722" s="12" t="s">
        <v>799</v>
      </c>
      <c r="D722" s="14" t="n">
        <v>1804</v>
      </c>
      <c r="E722" s="15" t="n">
        <v>0.7522</v>
      </c>
      <c r="F722" s="12" t="s">
        <v>70</v>
      </c>
      <c r="G722" s="15" t="n">
        <v>0</v>
      </c>
      <c r="H722" s="12" t="n">
        <v>2</v>
      </c>
      <c r="I722" s="12" t="n">
        <v>0</v>
      </c>
      <c r="J722" s="12" t="n">
        <v>0</v>
      </c>
      <c r="K722" s="15" t="n">
        <v>1.32116363897155</v>
      </c>
      <c r="L722" s="16" t="n">
        <f aca="true">IF(OR(Returns!$C722=0,COUNT(OFFSET(Returns!BM722,0,0,1,Inputs!$C$6))&lt;Inputs!$C$6),"n/a",EXP(SUMPRODUCT(LN(1+OFFSET(Returns!D722,0,0,1,Inputs!$C$6))))-IF(Inputs!$C$7=1,EXP(SUMPRODUCT(LN(1+OFFSET(Returns!BM722,0,0,1,Inputs!$C$6)))),EXP(SUMPRODUCT(LN(1+OFFSET(Returns!DV722,0,0,1,Inputs!$C$6))))))</f>
        <v>-0.876963804941364</v>
      </c>
      <c r="M722" s="17" t="n">
        <f aca="false">IF(AND(ISNUMBER(L722),E722&gt;=Inputs!$C$8,OR(Inputs!$C$9="All",F722=Inputs!$C$9),VALUE(LEFT(C722,4))&gt;=Inputs!$C$10,VALUE(LEFT(C722,4))&lt;=Inputs!$C$11),1,0)</f>
        <v>1</v>
      </c>
      <c r="N722" s="16" t="n">
        <f aca="false">IF(M722=1,L722,"")</f>
        <v>-0.876963804941364</v>
      </c>
      <c r="O722" s="15" t="n">
        <v>0.345009516203023</v>
      </c>
      <c r="P722" s="15" t="n">
        <v>0.25787306147188</v>
      </c>
      <c r="Q722" s="18" t="n">
        <f aca="false">IF(AND(M722=1,F722="Cash"),L722,"")</f>
        <v>-0.876963804941364</v>
      </c>
      <c r="R722" s="18" t="str">
        <f aca="false">IF(AND(M722=1,F722="Mixed"),L722,"")</f>
        <v/>
      </c>
      <c r="S722" s="18" t="str">
        <f aca="false">IF(AND(M722=1,F722="Stock-heavy"),L722,"")</f>
        <v/>
      </c>
    </row>
    <row r="723" customFormat="false" ht="15" hidden="false" customHeight="false" outlineLevel="0" collapsed="false">
      <c r="B723" s="12" t="s">
        <v>524</v>
      </c>
      <c r="C723" s="12" t="s">
        <v>799</v>
      </c>
      <c r="D723" s="14" t="n">
        <v>2066</v>
      </c>
      <c r="E723" s="15" t="n">
        <v>0.1912</v>
      </c>
      <c r="F723" s="12" t="s">
        <v>70</v>
      </c>
      <c r="G723" s="15" t="n">
        <v>0</v>
      </c>
      <c r="H723" s="12" t="n">
        <v>1</v>
      </c>
      <c r="I723" s="12" t="n">
        <v>1</v>
      </c>
      <c r="J723" s="12" t="n">
        <v>0</v>
      </c>
      <c r="K723" s="15" t="n">
        <v>-0.700516252529003</v>
      </c>
      <c r="L723" s="16" t="n">
        <f aca="true">IF(OR(Returns!$C723=0,COUNT(OFFSET(Returns!BM723,0,0,1,Inputs!$C$6))&lt;Inputs!$C$6),"n/a",EXP(SUMPRODUCT(LN(1+OFFSET(Returns!D723,0,0,1,Inputs!$C$6))))-IF(Inputs!$C$7=1,EXP(SUMPRODUCT(LN(1+OFFSET(Returns!BM723,0,0,1,Inputs!$C$6)))),EXP(SUMPRODUCT(LN(1+OFFSET(Returns!DV723,0,0,1,Inputs!$C$6))))))</f>
        <v>-0.725275612645449</v>
      </c>
      <c r="M723" s="17" t="n">
        <f aca="false">IF(AND(ISNUMBER(L723),E723&gt;=Inputs!$C$8,OR(Inputs!$C$9="All",F723=Inputs!$C$9),VALUE(LEFT(C723,4))&gt;=Inputs!$C$10,VALUE(LEFT(C723,4))&lt;=Inputs!$C$11),1,0)</f>
        <v>1</v>
      </c>
      <c r="N723" s="16" t="n">
        <f aca="false">IF(M723=1,L723,"")</f>
        <v>-0.725275612645449</v>
      </c>
      <c r="O723" s="15" t="n">
        <v>0.10174680826145</v>
      </c>
      <c r="P723" s="15" t="n">
        <v>0.0707224268179316</v>
      </c>
      <c r="Q723" s="18" t="n">
        <f aca="false">IF(AND(M723=1,F723="Cash"),L723,"")</f>
        <v>-0.725275612645449</v>
      </c>
      <c r="R723" s="18" t="str">
        <f aca="false">IF(AND(M723=1,F723="Mixed"),L723,"")</f>
        <v/>
      </c>
      <c r="S723" s="18" t="str">
        <f aca="false">IF(AND(M723=1,F723="Stock-heavy"),L723,"")</f>
        <v/>
      </c>
    </row>
    <row r="724" customFormat="false" ht="15" hidden="false" customHeight="false" outlineLevel="0" collapsed="false">
      <c r="B724" s="12" t="s">
        <v>803</v>
      </c>
      <c r="C724" s="12" t="s">
        <v>799</v>
      </c>
      <c r="D724" s="14" t="n">
        <v>120.6</v>
      </c>
      <c r="E724" s="15" t="n">
        <v>0.1748</v>
      </c>
      <c r="F724" s="12" t="s">
        <v>85</v>
      </c>
      <c r="G724" s="15" t="n">
        <v>0.685901757224394</v>
      </c>
      <c r="H724" s="12" t="n">
        <v>2</v>
      </c>
      <c r="I724" s="12" t="n">
        <v>0</v>
      </c>
      <c r="J724" s="12" t="n">
        <v>0</v>
      </c>
      <c r="K724" s="15" t="n">
        <v>0.226496795012825</v>
      </c>
      <c r="L724" s="16" t="n">
        <f aca="true">IF(OR(Returns!$C724=0,COUNT(OFFSET(Returns!BM724,0,0,1,Inputs!$C$6))&lt;Inputs!$C$6),"n/a",EXP(SUMPRODUCT(LN(1+OFFSET(Returns!D724,0,0,1,Inputs!$C$6))))-IF(Inputs!$C$7=1,EXP(SUMPRODUCT(LN(1+OFFSET(Returns!BM724,0,0,1,Inputs!$C$6)))),EXP(SUMPRODUCT(LN(1+OFFSET(Returns!DV724,0,0,1,Inputs!$C$6))))))</f>
        <v>-0.233698387723567</v>
      </c>
      <c r="M724" s="17" t="n">
        <f aca="false">IF(AND(ISNUMBER(L724),E724&gt;=Inputs!$C$8,OR(Inputs!$C$9="All",F724=Inputs!$C$9),VALUE(LEFT(C724,4))&gt;=Inputs!$C$10,VALUE(LEFT(C724,4))&lt;=Inputs!$C$11),1,0)</f>
        <v>1</v>
      </c>
      <c r="N724" s="16" t="n">
        <f aca="false">IF(M724=1,L724,"")</f>
        <v>-0.233698387723567</v>
      </c>
      <c r="O724" s="15" t="n">
        <v>-0.165291361298629</v>
      </c>
      <c r="P724" s="15" t="s">
        <v>73</v>
      </c>
      <c r="Q724" s="18" t="str">
        <f aca="false">IF(AND(M724=1,F724="Cash"),L724,"")</f>
        <v/>
      </c>
      <c r="R724" s="18" t="str">
        <f aca="false">IF(AND(M724=1,F724="Mixed"),L724,"")</f>
        <v/>
      </c>
      <c r="S724" s="18" t="n">
        <f aca="false">IF(AND(M724=1,F724="Stock-heavy"),L724,"")</f>
        <v>-0.233698387723567</v>
      </c>
    </row>
    <row r="725" customFormat="false" ht="15" hidden="false" customHeight="false" outlineLevel="0" collapsed="false">
      <c r="B725" s="12" t="s">
        <v>804</v>
      </c>
      <c r="C725" s="12" t="s">
        <v>799</v>
      </c>
      <c r="D725" s="14" t="n">
        <v>515.8</v>
      </c>
      <c r="E725" s="15" t="n">
        <v>0.1973</v>
      </c>
      <c r="F725" s="12" t="s">
        <v>83</v>
      </c>
      <c r="G725" s="15" t="n">
        <v>0.103940998443144</v>
      </c>
      <c r="H725" s="12" t="n">
        <v>1</v>
      </c>
      <c r="I725" s="12" t="n">
        <v>0</v>
      </c>
      <c r="J725" s="12" t="n">
        <v>0</v>
      </c>
      <c r="K725" s="15" t="s">
        <v>73</v>
      </c>
      <c r="L725" s="16" t="n">
        <f aca="true">IF(OR(Returns!$C725=0,COUNT(OFFSET(Returns!BM725,0,0,1,Inputs!$C$6))&lt;Inputs!$C$6),"n/a",EXP(SUMPRODUCT(LN(1+OFFSET(Returns!D725,0,0,1,Inputs!$C$6))))-IF(Inputs!$C$7=1,EXP(SUMPRODUCT(LN(1+OFFSET(Returns!BM725,0,0,1,Inputs!$C$6)))),EXP(SUMPRODUCT(LN(1+OFFSET(Returns!DV725,0,0,1,Inputs!$C$6))))))</f>
        <v>-0.688152705907597</v>
      </c>
      <c r="M725" s="17" t="n">
        <f aca="false">IF(AND(ISNUMBER(L725),E725&gt;=Inputs!$C$8,OR(Inputs!$C$9="All",F725=Inputs!$C$9),VALUE(LEFT(C725,4))&gt;=Inputs!$C$10,VALUE(LEFT(C725,4))&lt;=Inputs!$C$11),1,0)</f>
        <v>1</v>
      </c>
      <c r="N725" s="16" t="n">
        <f aca="false">IF(M725=1,L725,"")</f>
        <v>-0.688152705907597</v>
      </c>
      <c r="O725" s="15" t="n">
        <v>-0.000211072764759396</v>
      </c>
      <c r="P725" s="15" t="n">
        <v>-0.253408617940937</v>
      </c>
      <c r="Q725" s="18" t="str">
        <f aca="false">IF(AND(M725=1,F725="Cash"),L725,"")</f>
        <v/>
      </c>
      <c r="R725" s="18" t="n">
        <f aca="false">IF(AND(M725=1,F725="Mixed"),L725,"")</f>
        <v>-0.688152705907597</v>
      </c>
      <c r="S725" s="18" t="str">
        <f aca="false">IF(AND(M725=1,F725="Stock-heavy"),L725,"")</f>
        <v/>
      </c>
    </row>
    <row r="726" customFormat="false" ht="15" hidden="false" customHeight="false" outlineLevel="0" collapsed="false">
      <c r="B726" s="12" t="s">
        <v>805</v>
      </c>
      <c r="C726" s="12" t="s">
        <v>799</v>
      </c>
      <c r="D726" s="14" t="n">
        <v>676.9</v>
      </c>
      <c r="E726" s="15" t="n">
        <v>0.3376</v>
      </c>
      <c r="F726" s="12" t="s">
        <v>70</v>
      </c>
      <c r="G726" s="15" t="n">
        <v>0</v>
      </c>
      <c r="H726" s="12" t="n">
        <v>2</v>
      </c>
      <c r="I726" s="12" t="n">
        <v>0</v>
      </c>
      <c r="J726" s="12" t="n">
        <v>0</v>
      </c>
      <c r="K726" s="15" t="s">
        <v>73</v>
      </c>
      <c r="L726" s="16" t="n">
        <f aca="true">IF(OR(Returns!$C726=0,COUNT(OFFSET(Returns!BM726,0,0,1,Inputs!$C$6))&lt;Inputs!$C$6),"n/a",EXP(SUMPRODUCT(LN(1+OFFSET(Returns!D726,0,0,1,Inputs!$C$6))))-IF(Inputs!$C$7=1,EXP(SUMPRODUCT(LN(1+OFFSET(Returns!BM726,0,0,1,Inputs!$C$6)))),EXP(SUMPRODUCT(LN(1+OFFSET(Returns!DV726,0,0,1,Inputs!$C$6))))))</f>
        <v>-0.461210829770471</v>
      </c>
      <c r="M726" s="17" t="n">
        <f aca="false">IF(AND(ISNUMBER(L726),E726&gt;=Inputs!$C$8,OR(Inputs!$C$9="All",F726=Inputs!$C$9),VALUE(LEFT(C726,4))&gt;=Inputs!$C$10,VALUE(LEFT(C726,4))&lt;=Inputs!$C$11),1,0)</f>
        <v>1</v>
      </c>
      <c r="N726" s="16" t="n">
        <f aca="false">IF(M726=1,L726,"")</f>
        <v>-0.461210829770471</v>
      </c>
      <c r="O726" s="15" t="n">
        <v>0.0325365686516482</v>
      </c>
      <c r="P726" s="15" t="n">
        <v>0.0508400690513973</v>
      </c>
      <c r="Q726" s="18" t="n">
        <f aca="false">IF(AND(M726=1,F726="Cash"),L726,"")</f>
        <v>-0.461210829770471</v>
      </c>
      <c r="R726" s="18" t="str">
        <f aca="false">IF(AND(M726=1,F726="Mixed"),L726,"")</f>
        <v/>
      </c>
      <c r="S726" s="18" t="str">
        <f aca="false">IF(AND(M726=1,F726="Stock-heavy"),L726,"")</f>
        <v/>
      </c>
    </row>
    <row r="727" customFormat="false" ht="15" hidden="false" customHeight="false" outlineLevel="0" collapsed="false">
      <c r="B727" s="12" t="s">
        <v>806</v>
      </c>
      <c r="C727" s="12" t="s">
        <v>807</v>
      </c>
      <c r="D727" s="14" t="n">
        <v>958.5</v>
      </c>
      <c r="E727" s="15" t="n">
        <v>0.4985</v>
      </c>
      <c r="F727" s="12" t="s">
        <v>70</v>
      </c>
      <c r="G727" s="15" t="n">
        <v>0</v>
      </c>
      <c r="H727" s="12" t="n">
        <v>2</v>
      </c>
      <c r="I727" s="12" t="n">
        <v>1</v>
      </c>
      <c r="J727" s="12" t="n">
        <v>0</v>
      </c>
      <c r="K727" s="15" t="n">
        <v>0.335195212290954</v>
      </c>
      <c r="L727" s="16" t="n">
        <f aca="true">IF(OR(Returns!$C727=0,COUNT(OFFSET(Returns!BM727,0,0,1,Inputs!$C$6))&lt;Inputs!$C$6),"n/a",EXP(SUMPRODUCT(LN(1+OFFSET(Returns!D727,0,0,1,Inputs!$C$6))))-IF(Inputs!$C$7=1,EXP(SUMPRODUCT(LN(1+OFFSET(Returns!BM727,0,0,1,Inputs!$C$6)))),EXP(SUMPRODUCT(LN(1+OFFSET(Returns!DV727,0,0,1,Inputs!$C$6))))))</f>
        <v>-0.339382893434296</v>
      </c>
      <c r="M727" s="17" t="n">
        <f aca="false">IF(AND(ISNUMBER(L727),E727&gt;=Inputs!$C$8,OR(Inputs!$C$9="All",F727=Inputs!$C$9),VALUE(LEFT(C727,4))&gt;=Inputs!$C$10,VALUE(LEFT(C727,4))&lt;=Inputs!$C$11),1,0)</f>
        <v>1</v>
      </c>
      <c r="N727" s="16" t="n">
        <f aca="false">IF(M727=1,L727,"")</f>
        <v>-0.339382893434296</v>
      </c>
      <c r="O727" s="15" t="n">
        <v>0</v>
      </c>
      <c r="P727" s="15" t="n">
        <v>0.0384967987944442</v>
      </c>
      <c r="Q727" s="18" t="n">
        <f aca="false">IF(AND(M727=1,F727="Cash"),L727,"")</f>
        <v>-0.339382893434296</v>
      </c>
      <c r="R727" s="18" t="str">
        <f aca="false">IF(AND(M727=1,F727="Mixed"),L727,"")</f>
        <v/>
      </c>
      <c r="S727" s="18" t="str">
        <f aca="false">IF(AND(M727=1,F727="Stock-heavy"),L727,"")</f>
        <v/>
      </c>
    </row>
    <row r="728" customFormat="false" ht="15" hidden="false" customHeight="false" outlineLevel="0" collapsed="false">
      <c r="B728" s="12" t="s">
        <v>808</v>
      </c>
      <c r="C728" s="12" t="s">
        <v>807</v>
      </c>
      <c r="D728" s="14" t="n">
        <v>1856</v>
      </c>
      <c r="E728" s="15" t="n">
        <v>0.3329</v>
      </c>
      <c r="F728" s="12" t="s">
        <v>70</v>
      </c>
      <c r="G728" s="15" t="n">
        <v>0</v>
      </c>
      <c r="H728" s="12" t="n">
        <v>3</v>
      </c>
      <c r="I728" s="12" t="n">
        <v>0</v>
      </c>
      <c r="J728" s="12" t="n">
        <v>1</v>
      </c>
      <c r="K728" s="15" t="n">
        <v>1.03778431177041</v>
      </c>
      <c r="L728" s="16" t="n">
        <f aca="true">IF(OR(Returns!$C728=0,COUNT(OFFSET(Returns!BM728,0,0,1,Inputs!$C$6))&lt;Inputs!$C$6),"n/a",EXP(SUMPRODUCT(LN(1+OFFSET(Returns!D728,0,0,1,Inputs!$C$6))))-IF(Inputs!$C$7=1,EXP(SUMPRODUCT(LN(1+OFFSET(Returns!BM728,0,0,1,Inputs!$C$6)))),EXP(SUMPRODUCT(LN(1+OFFSET(Returns!DV728,0,0,1,Inputs!$C$6))))))</f>
        <v>-0.428073156580968</v>
      </c>
      <c r="M728" s="17" t="n">
        <f aca="false">IF(AND(ISNUMBER(L728),E728&gt;=Inputs!$C$8,OR(Inputs!$C$9="All",F728=Inputs!$C$9),VALUE(LEFT(C728,4))&gt;=Inputs!$C$10,VALUE(LEFT(C728,4))&lt;=Inputs!$C$11),1,0)</f>
        <v>1</v>
      </c>
      <c r="N728" s="16" t="n">
        <f aca="false">IF(M728=1,L728,"")</f>
        <v>-0.428073156580968</v>
      </c>
      <c r="O728" s="15" t="s">
        <v>73</v>
      </c>
      <c r="P728" s="15" t="s">
        <v>73</v>
      </c>
      <c r="Q728" s="18" t="n">
        <f aca="false">IF(AND(M728=1,F728="Cash"),L728,"")</f>
        <v>-0.428073156580968</v>
      </c>
      <c r="R728" s="18" t="str">
        <f aca="false">IF(AND(M728=1,F728="Mixed"),L728,"")</f>
        <v/>
      </c>
      <c r="S728" s="18" t="str">
        <f aca="false">IF(AND(M728=1,F728="Stock-heavy"),L728,"")</f>
        <v/>
      </c>
    </row>
    <row r="729" customFormat="false" ht="15" hidden="false" customHeight="false" outlineLevel="0" collapsed="false">
      <c r="B729" s="12" t="s">
        <v>171</v>
      </c>
      <c r="C729" s="12" t="s">
        <v>807</v>
      </c>
      <c r="D729" s="14" t="n">
        <v>2473</v>
      </c>
      <c r="E729" s="15" t="n">
        <v>0.392</v>
      </c>
      <c r="F729" s="12" t="s">
        <v>70</v>
      </c>
      <c r="G729" s="15" t="n">
        <v>0</v>
      </c>
      <c r="H729" s="12" t="n">
        <v>1</v>
      </c>
      <c r="I729" s="12" t="n">
        <v>1</v>
      </c>
      <c r="J729" s="12" t="n">
        <v>0</v>
      </c>
      <c r="K729" s="15" t="n">
        <v>1.16091633567961</v>
      </c>
      <c r="L729" s="16" t="n">
        <f aca="true">IF(OR(Returns!$C729=0,COUNT(OFFSET(Returns!BM729,0,0,1,Inputs!$C$6))&lt;Inputs!$C$6),"n/a",EXP(SUMPRODUCT(LN(1+OFFSET(Returns!D729,0,0,1,Inputs!$C$6))))-IF(Inputs!$C$7=1,EXP(SUMPRODUCT(LN(1+OFFSET(Returns!BM729,0,0,1,Inputs!$C$6)))),EXP(SUMPRODUCT(LN(1+OFFSET(Returns!DV729,0,0,1,Inputs!$C$6))))))</f>
        <v>-0.328622517022406</v>
      </c>
      <c r="M729" s="17" t="n">
        <f aca="false">IF(AND(ISNUMBER(L729),E729&gt;=Inputs!$C$8,OR(Inputs!$C$9="All",F729=Inputs!$C$9),VALUE(LEFT(C729,4))&gt;=Inputs!$C$10,VALUE(LEFT(C729,4))&lt;=Inputs!$C$11),1,0)</f>
        <v>1</v>
      </c>
      <c r="N729" s="16" t="n">
        <f aca="false">IF(M729=1,L729,"")</f>
        <v>-0.328622517022406</v>
      </c>
      <c r="O729" s="15" t="n">
        <v>0.00251557776534895</v>
      </c>
      <c r="P729" s="15" t="n">
        <v>-0.0701125169930513</v>
      </c>
      <c r="Q729" s="18" t="n">
        <f aca="false">IF(AND(M729=1,F729="Cash"),L729,"")</f>
        <v>-0.328622517022406</v>
      </c>
      <c r="R729" s="18" t="str">
        <f aca="false">IF(AND(M729=1,F729="Mixed"),L729,"")</f>
        <v/>
      </c>
      <c r="S729" s="18" t="str">
        <f aca="false">IF(AND(M729=1,F729="Stock-heavy"),L729,"")</f>
        <v/>
      </c>
    </row>
    <row r="730" customFormat="false" ht="15" hidden="false" customHeight="false" outlineLevel="0" collapsed="false">
      <c r="B730" s="12" t="s">
        <v>809</v>
      </c>
      <c r="C730" s="12" t="s">
        <v>807</v>
      </c>
      <c r="D730" s="14" t="n">
        <v>1798.9</v>
      </c>
      <c r="E730" s="15" t="n">
        <v>0.3158</v>
      </c>
      <c r="F730" s="12" t="s">
        <v>70</v>
      </c>
      <c r="G730" s="15" t="n">
        <v>0</v>
      </c>
      <c r="H730" s="12" t="n">
        <v>2</v>
      </c>
      <c r="I730" s="12" t="n">
        <v>0</v>
      </c>
      <c r="J730" s="12" t="n">
        <v>0</v>
      </c>
      <c r="K730" s="15" t="n">
        <v>-0.365256235132024</v>
      </c>
      <c r="L730" s="16" t="n">
        <f aca="true">IF(OR(Returns!$C730=0,COUNT(OFFSET(Returns!BM730,0,0,1,Inputs!$C$6))&lt;Inputs!$C$6),"n/a",EXP(SUMPRODUCT(LN(1+OFFSET(Returns!D730,0,0,1,Inputs!$C$6))))-IF(Inputs!$C$7=1,EXP(SUMPRODUCT(LN(1+OFFSET(Returns!BM730,0,0,1,Inputs!$C$6)))),EXP(SUMPRODUCT(LN(1+OFFSET(Returns!DV730,0,0,1,Inputs!$C$6))))))</f>
        <v>-0.090425379821438</v>
      </c>
      <c r="M730" s="17" t="n">
        <f aca="false">IF(AND(ISNUMBER(L730),E730&gt;=Inputs!$C$8,OR(Inputs!$C$9="All",F730=Inputs!$C$9),VALUE(LEFT(C730,4))&gt;=Inputs!$C$10,VALUE(LEFT(C730,4))&lt;=Inputs!$C$11),1,0)</f>
        <v>1</v>
      </c>
      <c r="N730" s="16" t="n">
        <f aca="false">IF(M730=1,L730,"")</f>
        <v>-0.090425379821438</v>
      </c>
      <c r="O730" s="15" t="n">
        <v>0.155740209840248</v>
      </c>
      <c r="P730" s="15" t="n">
        <v>0.10153797792204</v>
      </c>
      <c r="Q730" s="18" t="n">
        <f aca="false">IF(AND(M730=1,F730="Cash"),L730,"")</f>
        <v>-0.090425379821438</v>
      </c>
      <c r="R730" s="18" t="str">
        <f aca="false">IF(AND(M730=1,F730="Mixed"),L730,"")</f>
        <v/>
      </c>
      <c r="S730" s="18" t="str">
        <f aca="false">IF(AND(M730=1,F730="Stock-heavy"),L730,"")</f>
        <v/>
      </c>
    </row>
    <row r="731" customFormat="false" ht="15" hidden="false" customHeight="false" outlineLevel="0" collapsed="false">
      <c r="B731" s="12" t="s">
        <v>323</v>
      </c>
      <c r="C731" s="12" t="s">
        <v>807</v>
      </c>
      <c r="D731" s="14" t="n">
        <v>5798.2</v>
      </c>
      <c r="E731" s="15" t="n">
        <v>0.246</v>
      </c>
      <c r="F731" s="12" t="s">
        <v>70</v>
      </c>
      <c r="G731" s="15" t="n">
        <v>0.0405542703823837</v>
      </c>
      <c r="H731" s="12" t="n">
        <v>1</v>
      </c>
      <c r="I731" s="12" t="n">
        <v>1</v>
      </c>
      <c r="J731" s="12" t="n">
        <v>0</v>
      </c>
      <c r="K731" s="15" t="n">
        <v>-0.192817593548923</v>
      </c>
      <c r="L731" s="16" t="n">
        <f aca="true">IF(OR(Returns!$C731=0,COUNT(OFFSET(Returns!BM731,0,0,1,Inputs!$C$6))&lt;Inputs!$C$6),"n/a",EXP(SUMPRODUCT(LN(1+OFFSET(Returns!D731,0,0,1,Inputs!$C$6))))-IF(Inputs!$C$7=1,EXP(SUMPRODUCT(LN(1+OFFSET(Returns!BM731,0,0,1,Inputs!$C$6)))),EXP(SUMPRODUCT(LN(1+OFFSET(Returns!DV731,0,0,1,Inputs!$C$6))))))</f>
        <v>0.558041209631777</v>
      </c>
      <c r="M731" s="17" t="n">
        <f aca="false">IF(AND(ISNUMBER(L731),E731&gt;=Inputs!$C$8,OR(Inputs!$C$9="All",F731=Inputs!$C$9),VALUE(LEFT(C731,4))&gt;=Inputs!$C$10,VALUE(LEFT(C731,4))&lt;=Inputs!$C$11),1,0)</f>
        <v>1</v>
      </c>
      <c r="N731" s="16" t="n">
        <f aca="false">IF(M731=1,L731,"")</f>
        <v>0.558041209631777</v>
      </c>
      <c r="O731" s="15" t="n">
        <v>-0.135350157228006</v>
      </c>
      <c r="P731" s="15" t="n">
        <v>-0.020113681010031</v>
      </c>
      <c r="Q731" s="18" t="n">
        <f aca="false">IF(AND(M731=1,F731="Cash"),L731,"")</f>
        <v>0.558041209631777</v>
      </c>
      <c r="R731" s="18" t="str">
        <f aca="false">IF(AND(M731=1,F731="Mixed"),L731,"")</f>
        <v/>
      </c>
      <c r="S731" s="18" t="str">
        <f aca="false">IF(AND(M731=1,F731="Stock-heavy"),L731,"")</f>
        <v/>
      </c>
    </row>
    <row r="732" customFormat="false" ht="15" hidden="false" customHeight="false" outlineLevel="0" collapsed="false">
      <c r="B732" s="12" t="s">
        <v>810</v>
      </c>
      <c r="C732" s="12" t="s">
        <v>807</v>
      </c>
      <c r="D732" s="14" t="n">
        <v>124.3</v>
      </c>
      <c r="E732" s="15" t="n">
        <v>0.6478</v>
      </c>
      <c r="F732" s="12" t="s">
        <v>85</v>
      </c>
      <c r="G732" s="15" t="n">
        <v>1</v>
      </c>
      <c r="H732" s="12" t="n">
        <v>1</v>
      </c>
      <c r="I732" s="12" t="n">
        <v>0</v>
      </c>
      <c r="J732" s="12" t="n">
        <v>1</v>
      </c>
      <c r="K732" s="15" t="s">
        <v>73</v>
      </c>
      <c r="L732" s="16" t="n">
        <f aca="true">IF(OR(Returns!$C732=0,COUNT(OFFSET(Returns!BM732,0,0,1,Inputs!$C$6))&lt;Inputs!$C$6),"n/a",EXP(SUMPRODUCT(LN(1+OFFSET(Returns!D732,0,0,1,Inputs!$C$6))))-IF(Inputs!$C$7=1,EXP(SUMPRODUCT(LN(1+OFFSET(Returns!BM732,0,0,1,Inputs!$C$6)))),EXP(SUMPRODUCT(LN(1+OFFSET(Returns!DV732,0,0,1,Inputs!$C$6))))))</f>
        <v>-0.412481709250451</v>
      </c>
      <c r="M732" s="17" t="n">
        <f aca="false">IF(AND(ISNUMBER(L732),E732&gt;=Inputs!$C$8,OR(Inputs!$C$9="All",F732=Inputs!$C$9),VALUE(LEFT(C732,4))&gt;=Inputs!$C$10,VALUE(LEFT(C732,4))&lt;=Inputs!$C$11),1,0)</f>
        <v>1</v>
      </c>
      <c r="N732" s="16" t="n">
        <f aca="false">IF(M732=1,L732,"")</f>
        <v>-0.412481709250451</v>
      </c>
      <c r="O732" s="15" t="n">
        <v>-0.0492669951496271</v>
      </c>
      <c r="P732" s="15" t="n">
        <v>-0.785410728427347</v>
      </c>
      <c r="Q732" s="18" t="str">
        <f aca="false">IF(AND(M732=1,F732="Cash"),L732,"")</f>
        <v/>
      </c>
      <c r="R732" s="18" t="str">
        <f aca="false">IF(AND(M732=1,F732="Mixed"),L732,"")</f>
        <v/>
      </c>
      <c r="S732" s="18" t="n">
        <f aca="false">IF(AND(M732=1,F732="Stock-heavy"),L732,"")</f>
        <v>-0.412481709250451</v>
      </c>
    </row>
    <row r="733" customFormat="false" ht="15" hidden="false" customHeight="false" outlineLevel="0" collapsed="false">
      <c r="B733" s="12" t="s">
        <v>811</v>
      </c>
      <c r="C733" s="12" t="s">
        <v>807</v>
      </c>
      <c r="D733" s="14" t="n">
        <v>451.2</v>
      </c>
      <c r="E733" s="15" t="n">
        <v>0.195</v>
      </c>
      <c r="F733" s="12" t="s">
        <v>70</v>
      </c>
      <c r="G733" s="15" t="n">
        <v>0</v>
      </c>
      <c r="H733" s="12" t="n">
        <v>1</v>
      </c>
      <c r="I733" s="12" t="n">
        <v>1</v>
      </c>
      <c r="J733" s="12" t="n">
        <v>0</v>
      </c>
      <c r="K733" s="15" t="n">
        <v>-0.396858693832734</v>
      </c>
      <c r="L733" s="16" t="n">
        <f aca="true">IF(OR(Returns!$C733=0,COUNT(OFFSET(Returns!BM733,0,0,1,Inputs!$C$6))&lt;Inputs!$C$6),"n/a",EXP(SUMPRODUCT(LN(1+OFFSET(Returns!D733,0,0,1,Inputs!$C$6))))-IF(Inputs!$C$7=1,EXP(SUMPRODUCT(LN(1+OFFSET(Returns!BM733,0,0,1,Inputs!$C$6)))),EXP(SUMPRODUCT(LN(1+OFFSET(Returns!DV733,0,0,1,Inputs!$C$6))))))</f>
        <v>1.12560338236534</v>
      </c>
      <c r="M733" s="17" t="n">
        <f aca="false">IF(AND(ISNUMBER(L733),E733&gt;=Inputs!$C$8,OR(Inputs!$C$9="All",F733=Inputs!$C$9),VALUE(LEFT(C733,4))&gt;=Inputs!$C$10,VALUE(LEFT(C733,4))&lt;=Inputs!$C$11),1,0)</f>
        <v>1</v>
      </c>
      <c r="N733" s="16" t="n">
        <f aca="false">IF(M733=1,L733,"")</f>
        <v>1.12560338236534</v>
      </c>
      <c r="O733" s="15" t="n">
        <v>-0.00568909382667489</v>
      </c>
      <c r="P733" s="15" t="n">
        <v>0.052031738231523</v>
      </c>
      <c r="Q733" s="18" t="n">
        <f aca="false">IF(AND(M733=1,F733="Cash"),L733,"")</f>
        <v>1.12560338236534</v>
      </c>
      <c r="R733" s="18" t="str">
        <f aca="false">IF(AND(M733=1,F733="Mixed"),L733,"")</f>
        <v/>
      </c>
      <c r="S733" s="18" t="str">
        <f aca="false">IF(AND(M733=1,F733="Stock-heavy"),L733,"")</f>
        <v/>
      </c>
    </row>
    <row r="734" customFormat="false" ht="15" hidden="false" customHeight="false" outlineLevel="0" collapsed="false">
      <c r="B734" s="12" t="s">
        <v>812</v>
      </c>
      <c r="C734" s="12" t="s">
        <v>807</v>
      </c>
      <c r="D734" s="14" t="n">
        <v>3239.8</v>
      </c>
      <c r="E734" s="15" t="n">
        <v>0.1702</v>
      </c>
      <c r="F734" s="12" t="s">
        <v>85</v>
      </c>
      <c r="G734" s="15" t="n">
        <v>0.830096062493402</v>
      </c>
      <c r="H734" s="12" t="n">
        <v>2</v>
      </c>
      <c r="I734" s="12" t="n">
        <v>1</v>
      </c>
      <c r="J734" s="12" t="n">
        <v>1</v>
      </c>
      <c r="K734" s="15" t="n">
        <v>-0.354795721792929</v>
      </c>
      <c r="L734" s="16" t="n">
        <f aca="true">IF(OR(Returns!$C734=0,COUNT(OFFSET(Returns!BM734,0,0,1,Inputs!$C$6))&lt;Inputs!$C$6),"n/a",EXP(SUMPRODUCT(LN(1+OFFSET(Returns!D734,0,0,1,Inputs!$C$6))))-IF(Inputs!$C$7=1,EXP(SUMPRODUCT(LN(1+OFFSET(Returns!BM734,0,0,1,Inputs!$C$6)))),EXP(SUMPRODUCT(LN(1+OFFSET(Returns!DV734,0,0,1,Inputs!$C$6))))))</f>
        <v>-0.0739868752349173</v>
      </c>
      <c r="M734" s="17" t="n">
        <f aca="false">IF(AND(ISNUMBER(L734),E734&gt;=Inputs!$C$8,OR(Inputs!$C$9="All",F734=Inputs!$C$9),VALUE(LEFT(C734,4))&gt;=Inputs!$C$10,VALUE(LEFT(C734,4))&lt;=Inputs!$C$11),1,0)</f>
        <v>1</v>
      </c>
      <c r="N734" s="16" t="n">
        <f aca="false">IF(M734=1,L734,"")</f>
        <v>-0.0739868752349173</v>
      </c>
      <c r="O734" s="15" t="n">
        <v>0.170629558525968</v>
      </c>
      <c r="P734" s="15" t="n">
        <v>0.137494882066194</v>
      </c>
      <c r="Q734" s="18" t="str">
        <f aca="false">IF(AND(M734=1,F734="Cash"),L734,"")</f>
        <v/>
      </c>
      <c r="R734" s="18" t="str">
        <f aca="false">IF(AND(M734=1,F734="Mixed"),L734,"")</f>
        <v/>
      </c>
      <c r="S734" s="18" t="n">
        <f aca="false">IF(AND(M734=1,F734="Stock-heavy"),L734,"")</f>
        <v>-0.0739868752349173</v>
      </c>
    </row>
    <row r="735" customFormat="false" ht="15" hidden="false" customHeight="false" outlineLevel="0" collapsed="false">
      <c r="B735" s="12" t="s">
        <v>813</v>
      </c>
      <c r="C735" s="12" t="s">
        <v>807</v>
      </c>
      <c r="D735" s="14" t="n">
        <v>2159.1</v>
      </c>
      <c r="E735" s="15" t="n">
        <v>0.1743</v>
      </c>
      <c r="F735" s="12" t="s">
        <v>85</v>
      </c>
      <c r="G735" s="15" t="n">
        <v>0.742446115803607</v>
      </c>
      <c r="H735" s="12" t="n">
        <v>1</v>
      </c>
      <c r="I735" s="12" t="n">
        <v>0</v>
      </c>
      <c r="J735" s="12" t="n">
        <v>1</v>
      </c>
      <c r="K735" s="15" t="n">
        <v>0.688214276948973</v>
      </c>
      <c r="L735" s="16" t="n">
        <f aca="true">IF(OR(Returns!$C735=0,COUNT(OFFSET(Returns!BM735,0,0,1,Inputs!$C$6))&lt;Inputs!$C$6),"n/a",EXP(SUMPRODUCT(LN(1+OFFSET(Returns!D735,0,0,1,Inputs!$C$6))))-IF(Inputs!$C$7=1,EXP(SUMPRODUCT(LN(1+OFFSET(Returns!BM735,0,0,1,Inputs!$C$6)))),EXP(SUMPRODUCT(LN(1+OFFSET(Returns!DV735,0,0,1,Inputs!$C$6))))))</f>
        <v>-0.608669391694183</v>
      </c>
      <c r="M735" s="17" t="n">
        <f aca="false">IF(AND(ISNUMBER(L735),E735&gt;=Inputs!$C$8,OR(Inputs!$C$9="All",F735=Inputs!$C$9),VALUE(LEFT(C735,4))&gt;=Inputs!$C$10,VALUE(LEFT(C735,4))&lt;=Inputs!$C$11),1,0)</f>
        <v>1</v>
      </c>
      <c r="N735" s="16" t="n">
        <f aca="false">IF(M735=1,L735,"")</f>
        <v>-0.608669391694183</v>
      </c>
      <c r="O735" s="15" t="n">
        <v>0.00218812869016868</v>
      </c>
      <c r="P735" s="15" t="n">
        <v>-0.0153864707005002</v>
      </c>
      <c r="Q735" s="18" t="str">
        <f aca="false">IF(AND(M735=1,F735="Cash"),L735,"")</f>
        <v/>
      </c>
      <c r="R735" s="18" t="str">
        <f aca="false">IF(AND(M735=1,F735="Mixed"),L735,"")</f>
        <v/>
      </c>
      <c r="S735" s="18" t="n">
        <f aca="false">IF(AND(M735=1,F735="Stock-heavy"),L735,"")</f>
        <v>-0.608669391694183</v>
      </c>
    </row>
    <row r="736" customFormat="false" ht="15" hidden="false" customHeight="false" outlineLevel="0" collapsed="false">
      <c r="B736" s="12" t="s">
        <v>554</v>
      </c>
      <c r="C736" s="12" t="s">
        <v>814</v>
      </c>
      <c r="D736" s="14" t="n">
        <v>2955.6</v>
      </c>
      <c r="E736" s="15" t="n">
        <v>0.3513</v>
      </c>
      <c r="F736" s="12" t="s">
        <v>85</v>
      </c>
      <c r="G736" s="15" t="n">
        <v>0.651433325529056</v>
      </c>
      <c r="H736" s="12" t="n">
        <v>5</v>
      </c>
      <c r="I736" s="12" t="n">
        <v>1</v>
      </c>
      <c r="J736" s="12" t="n">
        <v>1</v>
      </c>
      <c r="K736" s="15" t="n">
        <v>0.176845793739678</v>
      </c>
      <c r="L736" s="16" t="n">
        <f aca="true">IF(OR(Returns!$C736=0,COUNT(OFFSET(Returns!BM736,0,0,1,Inputs!$C$6))&lt;Inputs!$C$6),"n/a",EXP(SUMPRODUCT(LN(1+OFFSET(Returns!D736,0,0,1,Inputs!$C$6))))-IF(Inputs!$C$7=1,EXP(SUMPRODUCT(LN(1+OFFSET(Returns!BM736,0,0,1,Inputs!$C$6)))),EXP(SUMPRODUCT(LN(1+OFFSET(Returns!DV736,0,0,1,Inputs!$C$6))))))</f>
        <v>0.719078631421142</v>
      </c>
      <c r="M736" s="17" t="n">
        <f aca="false">IF(AND(ISNUMBER(L736),E736&gt;=Inputs!$C$8,OR(Inputs!$C$9="All",F736=Inputs!$C$9),VALUE(LEFT(C736,4))&gt;=Inputs!$C$10,VALUE(LEFT(C736,4))&lt;=Inputs!$C$11),1,0)</f>
        <v>1</v>
      </c>
      <c r="N736" s="16" t="n">
        <f aca="false">IF(M736=1,L736,"")</f>
        <v>0.719078631421142</v>
      </c>
      <c r="O736" s="15" t="n">
        <v>0.0853303431541064</v>
      </c>
      <c r="P736" s="15" t="n">
        <v>-0.0239917166547027</v>
      </c>
      <c r="Q736" s="18" t="str">
        <f aca="false">IF(AND(M736=1,F736="Cash"),L736,"")</f>
        <v/>
      </c>
      <c r="R736" s="18" t="str">
        <f aca="false">IF(AND(M736=1,F736="Mixed"),L736,"")</f>
        <v/>
      </c>
      <c r="S736" s="18" t="n">
        <f aca="false">IF(AND(M736=1,F736="Stock-heavy"),L736,"")</f>
        <v>0.719078631421142</v>
      </c>
    </row>
    <row r="737" customFormat="false" ht="15" hidden="false" customHeight="false" outlineLevel="0" collapsed="false">
      <c r="B737" s="12" t="s">
        <v>815</v>
      </c>
      <c r="C737" s="12" t="s">
        <v>814</v>
      </c>
      <c r="D737" s="14" t="n">
        <v>1776.8</v>
      </c>
      <c r="E737" s="15" t="n">
        <v>0.6383</v>
      </c>
      <c r="F737" s="12" t="s">
        <v>83</v>
      </c>
      <c r="G737" s="15" t="n">
        <v>0.387381809995498</v>
      </c>
      <c r="H737" s="12" t="n">
        <v>2</v>
      </c>
      <c r="I737" s="12" t="n">
        <v>0</v>
      </c>
      <c r="J737" s="12" t="n">
        <v>1</v>
      </c>
      <c r="K737" s="15" t="n">
        <v>0.295125854707971</v>
      </c>
      <c r="L737" s="16" t="n">
        <f aca="true">IF(OR(Returns!$C737=0,COUNT(OFFSET(Returns!BM737,0,0,1,Inputs!$C$6))&lt;Inputs!$C$6),"n/a",EXP(SUMPRODUCT(LN(1+OFFSET(Returns!D737,0,0,1,Inputs!$C$6))))-IF(Inputs!$C$7=1,EXP(SUMPRODUCT(LN(1+OFFSET(Returns!BM737,0,0,1,Inputs!$C$6)))),EXP(SUMPRODUCT(LN(1+OFFSET(Returns!DV737,0,0,1,Inputs!$C$6))))))</f>
        <v>-0.289440360413326</v>
      </c>
      <c r="M737" s="17" t="n">
        <f aca="false">IF(AND(ISNUMBER(L737),E737&gt;=Inputs!$C$8,OR(Inputs!$C$9="All",F737=Inputs!$C$9),VALUE(LEFT(C737,4))&gt;=Inputs!$C$10,VALUE(LEFT(C737,4))&lt;=Inputs!$C$11),1,0)</f>
        <v>1</v>
      </c>
      <c r="N737" s="16" t="n">
        <f aca="false">IF(M737=1,L737,"")</f>
        <v>-0.289440360413326</v>
      </c>
      <c r="O737" s="15" t="n">
        <v>0.0993952421196591</v>
      </c>
      <c r="P737" s="15" t="n">
        <v>-0.0291674746110765</v>
      </c>
      <c r="Q737" s="18" t="str">
        <f aca="false">IF(AND(M737=1,F737="Cash"),L737,"")</f>
        <v/>
      </c>
      <c r="R737" s="18" t="n">
        <f aca="false">IF(AND(M737=1,F737="Mixed"),L737,"")</f>
        <v>-0.289440360413326</v>
      </c>
      <c r="S737" s="18" t="str">
        <f aca="false">IF(AND(M737=1,F737="Stock-heavy"),L737,"")</f>
        <v/>
      </c>
    </row>
    <row r="738" customFormat="false" ht="15" hidden="false" customHeight="false" outlineLevel="0" collapsed="false">
      <c r="B738" s="12" t="s">
        <v>436</v>
      </c>
      <c r="C738" s="12" t="s">
        <v>814</v>
      </c>
      <c r="D738" s="14" t="n">
        <v>340.2</v>
      </c>
      <c r="E738" s="15" t="n">
        <v>0.4713</v>
      </c>
      <c r="F738" s="12" t="s">
        <v>70</v>
      </c>
      <c r="G738" s="15" t="n">
        <v>0</v>
      </c>
      <c r="H738" s="12" t="n">
        <v>5</v>
      </c>
      <c r="I738" s="12" t="n">
        <v>0</v>
      </c>
      <c r="J738" s="12" t="n">
        <v>0</v>
      </c>
      <c r="K738" s="15" t="n">
        <v>-1.73292792222635</v>
      </c>
      <c r="L738" s="16" t="n">
        <f aca="true">IF(OR(Returns!$C738=0,COUNT(OFFSET(Returns!BM738,0,0,1,Inputs!$C$6))&lt;Inputs!$C$6),"n/a",EXP(SUMPRODUCT(LN(1+OFFSET(Returns!D738,0,0,1,Inputs!$C$6))))-IF(Inputs!$C$7=1,EXP(SUMPRODUCT(LN(1+OFFSET(Returns!BM738,0,0,1,Inputs!$C$6)))),EXP(SUMPRODUCT(LN(1+OFFSET(Returns!DV738,0,0,1,Inputs!$C$6))))))</f>
        <v>-0.487228139360699</v>
      </c>
      <c r="M738" s="17" t="n">
        <f aca="false">IF(AND(ISNUMBER(L738),E738&gt;=Inputs!$C$8,OR(Inputs!$C$9="All",F738=Inputs!$C$9),VALUE(LEFT(C738,4))&gt;=Inputs!$C$10,VALUE(LEFT(C738,4))&lt;=Inputs!$C$11),1,0)</f>
        <v>1</v>
      </c>
      <c r="N738" s="16" t="n">
        <f aca="false">IF(M738=1,L738,"")</f>
        <v>-0.487228139360699</v>
      </c>
      <c r="O738" s="15" t="n">
        <v>-0.0128259196494605</v>
      </c>
      <c r="P738" s="15" t="n">
        <v>0.000805101996066951</v>
      </c>
      <c r="Q738" s="18" t="n">
        <f aca="false">IF(AND(M738=1,F738="Cash"),L738,"")</f>
        <v>-0.487228139360699</v>
      </c>
      <c r="R738" s="18" t="str">
        <f aca="false">IF(AND(M738=1,F738="Mixed"),L738,"")</f>
        <v/>
      </c>
      <c r="S738" s="18" t="str">
        <f aca="false">IF(AND(M738=1,F738="Stock-heavy"),L738,"")</f>
        <v/>
      </c>
    </row>
    <row r="739" customFormat="false" ht="15" hidden="false" customHeight="false" outlineLevel="0" collapsed="false">
      <c r="B739" s="12" t="s">
        <v>816</v>
      </c>
      <c r="C739" s="12" t="s">
        <v>814</v>
      </c>
      <c r="D739" s="14" t="n">
        <v>218.9</v>
      </c>
      <c r="E739" s="15" t="n">
        <v>0.252</v>
      </c>
      <c r="F739" s="12" t="s">
        <v>83</v>
      </c>
      <c r="G739" s="15" t="n">
        <v>0.264609551652468</v>
      </c>
      <c r="H739" s="12" t="n">
        <v>2</v>
      </c>
      <c r="I739" s="12" t="n">
        <v>0</v>
      </c>
      <c r="J739" s="12" t="n">
        <v>1</v>
      </c>
      <c r="K739" s="15" t="n">
        <v>0.479530042627819</v>
      </c>
      <c r="L739" s="16" t="n">
        <f aca="true">IF(OR(Returns!$C739=0,COUNT(OFFSET(Returns!BM739,0,0,1,Inputs!$C$6))&lt;Inputs!$C$6),"n/a",EXP(SUMPRODUCT(LN(1+OFFSET(Returns!D739,0,0,1,Inputs!$C$6))))-IF(Inputs!$C$7=1,EXP(SUMPRODUCT(LN(1+OFFSET(Returns!BM739,0,0,1,Inputs!$C$6)))),EXP(SUMPRODUCT(LN(1+OFFSET(Returns!DV739,0,0,1,Inputs!$C$6))))))</f>
        <v>-0.505670232329866</v>
      </c>
      <c r="M739" s="17" t="n">
        <f aca="false">IF(AND(ISNUMBER(L739),E739&gt;=Inputs!$C$8,OR(Inputs!$C$9="All",F739=Inputs!$C$9),VALUE(LEFT(C739,4))&gt;=Inputs!$C$10,VALUE(LEFT(C739,4))&lt;=Inputs!$C$11),1,0)</f>
        <v>1</v>
      </c>
      <c r="N739" s="16" t="n">
        <f aca="false">IF(M739=1,L739,"")</f>
        <v>-0.505670232329866</v>
      </c>
      <c r="O739" s="15" t="n">
        <v>-0.0395334263853407</v>
      </c>
      <c r="P739" s="15" t="n">
        <v>-0.172644393899318</v>
      </c>
      <c r="Q739" s="18" t="str">
        <f aca="false">IF(AND(M739=1,F739="Cash"),L739,"")</f>
        <v/>
      </c>
      <c r="R739" s="18" t="n">
        <f aca="false">IF(AND(M739=1,F739="Mixed"),L739,"")</f>
        <v>-0.505670232329866</v>
      </c>
      <c r="S739" s="18" t="str">
        <f aca="false">IF(AND(M739=1,F739="Stock-heavy"),L739,"")</f>
        <v/>
      </c>
    </row>
    <row r="740" customFormat="false" ht="15" hidden="false" customHeight="false" outlineLevel="0" collapsed="false">
      <c r="B740" s="12" t="s">
        <v>579</v>
      </c>
      <c r="C740" s="12" t="s">
        <v>814</v>
      </c>
      <c r="D740" s="14" t="n">
        <v>590.1</v>
      </c>
      <c r="E740" s="15" t="n">
        <v>0.2948</v>
      </c>
      <c r="F740" s="12" t="s">
        <v>70</v>
      </c>
      <c r="G740" s="15" t="n">
        <v>0</v>
      </c>
      <c r="H740" s="12" t="n">
        <v>3</v>
      </c>
      <c r="I740" s="12" t="n">
        <v>1</v>
      </c>
      <c r="J740" s="12" t="n">
        <v>0</v>
      </c>
      <c r="K740" s="15" t="n">
        <v>-0.372135089304736</v>
      </c>
      <c r="L740" s="16" t="n">
        <f aca="true">IF(OR(Returns!$C740=0,COUNT(OFFSET(Returns!BM740,0,0,1,Inputs!$C$6))&lt;Inputs!$C$6),"n/a",EXP(SUMPRODUCT(LN(1+OFFSET(Returns!D740,0,0,1,Inputs!$C$6))))-IF(Inputs!$C$7=1,EXP(SUMPRODUCT(LN(1+OFFSET(Returns!BM740,0,0,1,Inputs!$C$6)))),EXP(SUMPRODUCT(LN(1+OFFSET(Returns!DV740,0,0,1,Inputs!$C$6))))))</f>
        <v>1.08141907567175</v>
      </c>
      <c r="M740" s="17" t="n">
        <f aca="false">IF(AND(ISNUMBER(L740),E740&gt;=Inputs!$C$8,OR(Inputs!$C$9="All",F740=Inputs!$C$9),VALUE(LEFT(C740,4))&gt;=Inputs!$C$10,VALUE(LEFT(C740,4))&lt;=Inputs!$C$11),1,0)</f>
        <v>1</v>
      </c>
      <c r="N740" s="16" t="n">
        <f aca="false">IF(M740=1,L740,"")</f>
        <v>1.08141907567175</v>
      </c>
      <c r="O740" s="15" t="n">
        <v>-0.896627728335786</v>
      </c>
      <c r="P740" s="15" t="n">
        <v>0.104573351254962</v>
      </c>
      <c r="Q740" s="18" t="n">
        <f aca="false">IF(AND(M740=1,F740="Cash"),L740,"")</f>
        <v>1.08141907567175</v>
      </c>
      <c r="R740" s="18" t="str">
        <f aca="false">IF(AND(M740=1,F740="Mixed"),L740,"")</f>
        <v/>
      </c>
      <c r="S740" s="18" t="str">
        <f aca="false">IF(AND(M740=1,F740="Stock-heavy"),L740,"")</f>
        <v/>
      </c>
    </row>
    <row r="741" customFormat="false" ht="15" hidden="false" customHeight="false" outlineLevel="0" collapsed="false">
      <c r="B741" s="12" t="s">
        <v>817</v>
      </c>
      <c r="C741" s="12" t="s">
        <v>814</v>
      </c>
      <c r="D741" s="14" t="n">
        <v>1506.2</v>
      </c>
      <c r="E741" s="15" t="n">
        <v>0.1996</v>
      </c>
      <c r="F741" s="12" t="s">
        <v>70</v>
      </c>
      <c r="G741" s="15" t="n">
        <v>0.00663918927531921</v>
      </c>
      <c r="H741" s="12" t="n">
        <v>4</v>
      </c>
      <c r="I741" s="12" t="n">
        <v>1</v>
      </c>
      <c r="J741" s="12" t="n">
        <v>0</v>
      </c>
      <c r="K741" s="15" t="n">
        <v>-0.570173983918926</v>
      </c>
      <c r="L741" s="16" t="n">
        <f aca="true">IF(OR(Returns!$C741=0,COUNT(OFFSET(Returns!BM741,0,0,1,Inputs!$C$6))&lt;Inputs!$C$6),"n/a",EXP(SUMPRODUCT(LN(1+OFFSET(Returns!D741,0,0,1,Inputs!$C$6))))-IF(Inputs!$C$7=1,EXP(SUMPRODUCT(LN(1+OFFSET(Returns!BM741,0,0,1,Inputs!$C$6)))),EXP(SUMPRODUCT(LN(1+OFFSET(Returns!DV741,0,0,1,Inputs!$C$6))))))</f>
        <v>-0.214974292572209</v>
      </c>
      <c r="M741" s="17" t="n">
        <f aca="false">IF(AND(ISNUMBER(L741),E741&gt;=Inputs!$C$8,OR(Inputs!$C$9="All",F741=Inputs!$C$9),VALUE(LEFT(C741,4))&gt;=Inputs!$C$10,VALUE(LEFT(C741,4))&lt;=Inputs!$C$11),1,0)</f>
        <v>1</v>
      </c>
      <c r="N741" s="16" t="n">
        <f aca="false">IF(M741=1,L741,"")</f>
        <v>-0.214974292572209</v>
      </c>
      <c r="O741" s="15" t="n">
        <v>-0.00533962600740288</v>
      </c>
      <c r="P741" s="15" t="n">
        <v>-0.0437363653392105</v>
      </c>
      <c r="Q741" s="18" t="n">
        <f aca="false">IF(AND(M741=1,F741="Cash"),L741,"")</f>
        <v>-0.214974292572209</v>
      </c>
      <c r="R741" s="18" t="str">
        <f aca="false">IF(AND(M741=1,F741="Mixed"),L741,"")</f>
        <v/>
      </c>
      <c r="S741" s="18" t="str">
        <f aca="false">IF(AND(M741=1,F741="Stock-heavy"),L741,"")</f>
        <v/>
      </c>
    </row>
    <row r="742" customFormat="false" ht="15" hidden="false" customHeight="false" outlineLevel="0" collapsed="false">
      <c r="B742" s="12" t="s">
        <v>818</v>
      </c>
      <c r="C742" s="12" t="s">
        <v>814</v>
      </c>
      <c r="D742" s="14" t="n">
        <v>310.9</v>
      </c>
      <c r="E742" s="15" t="n">
        <v>0.2085</v>
      </c>
      <c r="F742" s="12" t="s">
        <v>85</v>
      </c>
      <c r="G742" s="15" t="n">
        <v>1</v>
      </c>
      <c r="H742" s="12" t="n">
        <v>1</v>
      </c>
      <c r="I742" s="12" t="n">
        <v>0</v>
      </c>
      <c r="J742" s="12" t="n">
        <v>1</v>
      </c>
      <c r="K742" s="15" t="n">
        <v>4.97090578696143</v>
      </c>
      <c r="L742" s="16" t="n">
        <f aca="true">IF(OR(Returns!$C742=0,COUNT(OFFSET(Returns!BM742,0,0,1,Inputs!$C$6))&lt;Inputs!$C$6),"n/a",EXP(SUMPRODUCT(LN(1+OFFSET(Returns!D742,0,0,1,Inputs!$C$6))))-IF(Inputs!$C$7=1,EXP(SUMPRODUCT(LN(1+OFFSET(Returns!BM742,0,0,1,Inputs!$C$6)))),EXP(SUMPRODUCT(LN(1+OFFSET(Returns!DV742,0,0,1,Inputs!$C$6))))))</f>
        <v>0.0431522585525102</v>
      </c>
      <c r="M742" s="17" t="n">
        <f aca="false">IF(AND(ISNUMBER(L742),E742&gt;=Inputs!$C$8,OR(Inputs!$C$9="All",F742=Inputs!$C$9),VALUE(LEFT(C742,4))&gt;=Inputs!$C$10,VALUE(LEFT(C742,4))&lt;=Inputs!$C$11),1,0)</f>
        <v>1</v>
      </c>
      <c r="N742" s="16" t="n">
        <f aca="false">IF(M742=1,L742,"")</f>
        <v>0.0431522585525102</v>
      </c>
      <c r="O742" s="15" t="n">
        <v>-0.332172934140474</v>
      </c>
      <c r="P742" s="15" t="n">
        <v>0.075812490755444</v>
      </c>
      <c r="Q742" s="18" t="str">
        <f aca="false">IF(AND(M742=1,F742="Cash"),L742,"")</f>
        <v/>
      </c>
      <c r="R742" s="18" t="str">
        <f aca="false">IF(AND(M742=1,F742="Mixed"),L742,"")</f>
        <v/>
      </c>
      <c r="S742" s="18" t="n">
        <f aca="false">IF(AND(M742=1,F742="Stock-heavy"),L742,"")</f>
        <v>0.0431522585525102</v>
      </c>
    </row>
    <row r="743" customFormat="false" ht="15" hidden="false" customHeight="false" outlineLevel="0" collapsed="false">
      <c r="B743" s="12" t="s">
        <v>819</v>
      </c>
      <c r="C743" s="12" t="s">
        <v>814</v>
      </c>
      <c r="D743" s="14" t="n">
        <v>627.1</v>
      </c>
      <c r="E743" s="15" t="n">
        <v>0.2182</v>
      </c>
      <c r="F743" s="12" t="s">
        <v>70</v>
      </c>
      <c r="G743" s="15" t="n">
        <v>0</v>
      </c>
      <c r="H743" s="12" t="n">
        <v>3</v>
      </c>
      <c r="I743" s="12" t="n">
        <v>0</v>
      </c>
      <c r="J743" s="12" t="n">
        <v>0</v>
      </c>
      <c r="K743" s="15" t="n">
        <v>1.02295103561932</v>
      </c>
      <c r="L743" s="16" t="n">
        <f aca="true">IF(OR(Returns!$C743=0,COUNT(OFFSET(Returns!BM743,0,0,1,Inputs!$C$6))&lt;Inputs!$C$6),"n/a",EXP(SUMPRODUCT(LN(1+OFFSET(Returns!D743,0,0,1,Inputs!$C$6))))-IF(Inputs!$C$7=1,EXP(SUMPRODUCT(LN(1+OFFSET(Returns!BM743,0,0,1,Inputs!$C$6)))),EXP(SUMPRODUCT(LN(1+OFFSET(Returns!DV743,0,0,1,Inputs!$C$6))))))</f>
        <v>3.25997215078659</v>
      </c>
      <c r="M743" s="17" t="n">
        <f aca="false">IF(AND(ISNUMBER(L743),E743&gt;=Inputs!$C$8,OR(Inputs!$C$9="All",F743=Inputs!$C$9),VALUE(LEFT(C743,4))&gt;=Inputs!$C$10,VALUE(LEFT(C743,4))&lt;=Inputs!$C$11),1,0)</f>
        <v>1</v>
      </c>
      <c r="N743" s="16" t="n">
        <f aca="false">IF(M743=1,L743,"")</f>
        <v>3.25997215078659</v>
      </c>
      <c r="O743" s="15" t="s">
        <v>73</v>
      </c>
      <c r="P743" s="15" t="s">
        <v>73</v>
      </c>
      <c r="Q743" s="18" t="n">
        <f aca="false">IF(AND(M743=1,F743="Cash"),L743,"")</f>
        <v>3.25997215078659</v>
      </c>
      <c r="R743" s="18" t="str">
        <f aca="false">IF(AND(M743=1,F743="Mixed"),L743,"")</f>
        <v/>
      </c>
      <c r="S743" s="18" t="str">
        <f aca="false">IF(AND(M743=1,F743="Stock-heavy"),L743,"")</f>
        <v/>
      </c>
    </row>
    <row r="744" customFormat="false" ht="15" hidden="false" customHeight="false" outlineLevel="0" collapsed="false">
      <c r="B744" s="12" t="s">
        <v>820</v>
      </c>
      <c r="C744" s="12" t="s">
        <v>814</v>
      </c>
      <c r="D744" s="14" t="n">
        <v>389.6</v>
      </c>
      <c r="E744" s="15" t="n">
        <v>0.4009</v>
      </c>
      <c r="F744" s="12" t="s">
        <v>85</v>
      </c>
      <c r="G744" s="15" t="n">
        <v>1</v>
      </c>
      <c r="H744" s="12" t="n">
        <v>5</v>
      </c>
      <c r="I744" s="12" t="n">
        <v>0</v>
      </c>
      <c r="J744" s="12" t="n">
        <v>1</v>
      </c>
      <c r="K744" s="15" t="n">
        <v>-1.30469784643115</v>
      </c>
      <c r="L744" s="16" t="n">
        <f aca="true">IF(OR(Returns!$C744=0,COUNT(OFFSET(Returns!BM744,0,0,1,Inputs!$C$6))&lt;Inputs!$C$6),"n/a",EXP(SUMPRODUCT(LN(1+OFFSET(Returns!D744,0,0,1,Inputs!$C$6))))-IF(Inputs!$C$7=1,EXP(SUMPRODUCT(LN(1+OFFSET(Returns!BM744,0,0,1,Inputs!$C$6)))),EXP(SUMPRODUCT(LN(1+OFFSET(Returns!DV744,0,0,1,Inputs!$C$6))))))</f>
        <v>3.14633013623954</v>
      </c>
      <c r="M744" s="17" t="n">
        <f aca="false">IF(AND(ISNUMBER(L744),E744&gt;=Inputs!$C$8,OR(Inputs!$C$9="All",F744=Inputs!$C$9),VALUE(LEFT(C744,4))&gt;=Inputs!$C$10,VALUE(LEFT(C744,4))&lt;=Inputs!$C$11),1,0)</f>
        <v>1</v>
      </c>
      <c r="N744" s="16" t="n">
        <f aca="false">IF(M744=1,L744,"")</f>
        <v>3.14633013623954</v>
      </c>
      <c r="O744" s="15" t="n">
        <v>0.00243221298448626</v>
      </c>
      <c r="P744" s="15" t="n">
        <v>0.124314057909911</v>
      </c>
      <c r="Q744" s="18" t="str">
        <f aca="false">IF(AND(M744=1,F744="Cash"),L744,"")</f>
        <v/>
      </c>
      <c r="R744" s="18" t="str">
        <f aca="false">IF(AND(M744=1,F744="Mixed"),L744,"")</f>
        <v/>
      </c>
      <c r="S744" s="18" t="n">
        <f aca="false">IF(AND(M744=1,F744="Stock-heavy"),L744,"")</f>
        <v>3.14633013623954</v>
      </c>
    </row>
    <row r="745" customFormat="false" ht="15" hidden="false" customHeight="false" outlineLevel="0" collapsed="false">
      <c r="B745" s="12" t="s">
        <v>821</v>
      </c>
      <c r="C745" s="12" t="s">
        <v>814</v>
      </c>
      <c r="D745" s="14" t="n">
        <v>385.4</v>
      </c>
      <c r="E745" s="15" t="n">
        <v>0.3328</v>
      </c>
      <c r="F745" s="12" t="s">
        <v>85</v>
      </c>
      <c r="G745" s="15" t="n">
        <v>1</v>
      </c>
      <c r="H745" s="12" t="n">
        <v>1</v>
      </c>
      <c r="I745" s="12" t="n">
        <v>0</v>
      </c>
      <c r="J745" s="12" t="n">
        <v>0</v>
      </c>
      <c r="K745" s="15" t="s">
        <v>73</v>
      </c>
      <c r="L745" s="16" t="n">
        <f aca="true">IF(OR(Returns!$C745=0,COUNT(OFFSET(Returns!BM745,0,0,1,Inputs!$C$6))&lt;Inputs!$C$6),"n/a",EXP(SUMPRODUCT(LN(1+OFFSET(Returns!D745,0,0,1,Inputs!$C$6))))-IF(Inputs!$C$7=1,EXP(SUMPRODUCT(LN(1+OFFSET(Returns!BM745,0,0,1,Inputs!$C$6)))),EXP(SUMPRODUCT(LN(1+OFFSET(Returns!DV745,0,0,1,Inputs!$C$6))))))</f>
        <v>-0.596332488948005</v>
      </c>
      <c r="M745" s="17" t="n">
        <f aca="false">IF(AND(ISNUMBER(L745),E745&gt;=Inputs!$C$8,OR(Inputs!$C$9="All",F745=Inputs!$C$9),VALUE(LEFT(C745,4))&gt;=Inputs!$C$10,VALUE(LEFT(C745,4))&lt;=Inputs!$C$11),1,0)</f>
        <v>1</v>
      </c>
      <c r="N745" s="16" t="n">
        <f aca="false">IF(M745=1,L745,"")</f>
        <v>-0.596332488948005</v>
      </c>
      <c r="O745" s="15" t="n">
        <v>0.227755200051674</v>
      </c>
      <c r="P745" s="15" t="n">
        <v>0.20511784239507</v>
      </c>
      <c r="Q745" s="18" t="str">
        <f aca="false">IF(AND(M745=1,F745="Cash"),L745,"")</f>
        <v/>
      </c>
      <c r="R745" s="18" t="str">
        <f aca="false">IF(AND(M745=1,F745="Mixed"),L745,"")</f>
        <v/>
      </c>
      <c r="S745" s="18" t="n">
        <f aca="false">IF(AND(M745=1,F745="Stock-heavy"),L745,"")</f>
        <v>-0.596332488948005</v>
      </c>
    </row>
    <row r="746" customFormat="false" ht="15" hidden="false" customHeight="false" outlineLevel="0" collapsed="false">
      <c r="B746" s="12" t="s">
        <v>822</v>
      </c>
      <c r="C746" s="12" t="s">
        <v>823</v>
      </c>
      <c r="D746" s="14" t="n">
        <v>1488.1</v>
      </c>
      <c r="E746" s="15" t="n">
        <v>0.8252</v>
      </c>
      <c r="F746" s="12" t="s">
        <v>70</v>
      </c>
      <c r="G746" s="15" t="n">
        <v>0</v>
      </c>
      <c r="H746" s="12" t="n">
        <v>4</v>
      </c>
      <c r="I746" s="12" t="n">
        <v>1</v>
      </c>
      <c r="J746" s="12" t="n">
        <v>0</v>
      </c>
      <c r="K746" s="15" t="n">
        <v>-0.534730220379429</v>
      </c>
      <c r="L746" s="16" t="n">
        <f aca="true">IF(OR(Returns!$C746=0,COUNT(OFFSET(Returns!BM746,0,0,1,Inputs!$C$6))&lt;Inputs!$C$6),"n/a",EXP(SUMPRODUCT(LN(1+OFFSET(Returns!D746,0,0,1,Inputs!$C$6))))-IF(Inputs!$C$7=1,EXP(SUMPRODUCT(LN(1+OFFSET(Returns!BM746,0,0,1,Inputs!$C$6)))),EXP(SUMPRODUCT(LN(1+OFFSET(Returns!DV746,0,0,1,Inputs!$C$6))))))</f>
        <v>0.676779881657167</v>
      </c>
      <c r="M746" s="17" t="n">
        <f aca="false">IF(AND(ISNUMBER(L746),E746&gt;=Inputs!$C$8,OR(Inputs!$C$9="All",F746=Inputs!$C$9),VALUE(LEFT(C746,4))&gt;=Inputs!$C$10,VALUE(LEFT(C746,4))&lt;=Inputs!$C$11),1,0)</f>
        <v>1</v>
      </c>
      <c r="N746" s="16" t="n">
        <f aca="false">IF(M746=1,L746,"")</f>
        <v>0.676779881657167</v>
      </c>
      <c r="O746" s="15" t="n">
        <v>0.0260474109850336</v>
      </c>
      <c r="P746" s="15" t="n">
        <v>0.0594737209049713</v>
      </c>
      <c r="Q746" s="18" t="n">
        <f aca="false">IF(AND(M746=1,F746="Cash"),L746,"")</f>
        <v>0.676779881657167</v>
      </c>
      <c r="R746" s="18" t="str">
        <f aca="false">IF(AND(M746=1,F746="Mixed"),L746,"")</f>
        <v/>
      </c>
      <c r="S746" s="18" t="str">
        <f aca="false">IF(AND(M746=1,F746="Stock-heavy"),L746,"")</f>
        <v/>
      </c>
    </row>
    <row r="747" customFormat="false" ht="15" hidden="false" customHeight="false" outlineLevel="0" collapsed="false">
      <c r="B747" s="12" t="s">
        <v>556</v>
      </c>
      <c r="C747" s="12" t="s">
        <v>823</v>
      </c>
      <c r="D747" s="14" t="n">
        <v>1571.3</v>
      </c>
      <c r="E747" s="15" t="n">
        <v>0.1491</v>
      </c>
      <c r="F747" s="12" t="s">
        <v>70</v>
      </c>
      <c r="G747" s="15" t="n">
        <v>0</v>
      </c>
      <c r="H747" s="12" t="n">
        <v>2</v>
      </c>
      <c r="I747" s="12" t="n">
        <v>1</v>
      </c>
      <c r="J747" s="12" t="n">
        <v>0</v>
      </c>
      <c r="K747" s="15" t="n">
        <v>0.302823573278799</v>
      </c>
      <c r="L747" s="16" t="n">
        <f aca="true">IF(OR(Returns!$C747=0,COUNT(OFFSET(Returns!BM747,0,0,1,Inputs!$C$6))&lt;Inputs!$C$6),"n/a",EXP(SUMPRODUCT(LN(1+OFFSET(Returns!D747,0,0,1,Inputs!$C$6))))-IF(Inputs!$C$7=1,EXP(SUMPRODUCT(LN(1+OFFSET(Returns!BM747,0,0,1,Inputs!$C$6)))),EXP(SUMPRODUCT(LN(1+OFFSET(Returns!DV747,0,0,1,Inputs!$C$6))))))</f>
        <v>0.871502231452727</v>
      </c>
      <c r="M747" s="17" t="n">
        <f aca="false">IF(AND(ISNUMBER(L747),E747&gt;=Inputs!$C$8,OR(Inputs!$C$9="All",F747=Inputs!$C$9),VALUE(LEFT(C747,4))&gt;=Inputs!$C$10,VALUE(LEFT(C747,4))&lt;=Inputs!$C$11),1,0)</f>
        <v>1</v>
      </c>
      <c r="N747" s="16" t="n">
        <f aca="false">IF(M747=1,L747,"")</f>
        <v>0.871502231452727</v>
      </c>
      <c r="O747" s="15" t="n">
        <v>0.0205391605700463</v>
      </c>
      <c r="P747" s="15" t="n">
        <v>0.0821844119029387</v>
      </c>
      <c r="Q747" s="18" t="n">
        <f aca="false">IF(AND(M747=1,F747="Cash"),L747,"")</f>
        <v>0.871502231452727</v>
      </c>
      <c r="R747" s="18" t="str">
        <f aca="false">IF(AND(M747=1,F747="Mixed"),L747,"")</f>
        <v/>
      </c>
      <c r="S747" s="18" t="str">
        <f aca="false">IF(AND(M747=1,F747="Stock-heavy"),L747,"")</f>
        <v/>
      </c>
    </row>
    <row r="748" customFormat="false" ht="15" hidden="false" customHeight="false" outlineLevel="0" collapsed="false">
      <c r="B748" s="12" t="s">
        <v>824</v>
      </c>
      <c r="C748" s="12" t="s">
        <v>823</v>
      </c>
      <c r="D748" s="14" t="n">
        <v>345.5</v>
      </c>
      <c r="E748" s="15" t="n">
        <v>0.1073</v>
      </c>
      <c r="F748" s="12" t="s">
        <v>70</v>
      </c>
      <c r="G748" s="15" t="n">
        <v>0</v>
      </c>
      <c r="H748" s="12" t="n">
        <v>2</v>
      </c>
      <c r="I748" s="12" t="n">
        <v>0</v>
      </c>
      <c r="J748" s="12" t="n">
        <v>0</v>
      </c>
      <c r="K748" s="15" t="n">
        <v>-0.322704320436752</v>
      </c>
      <c r="L748" s="16" t="n">
        <f aca="true">IF(OR(Returns!$C748=0,COUNT(OFFSET(Returns!BM748,0,0,1,Inputs!$C$6))&lt;Inputs!$C$6),"n/a",EXP(SUMPRODUCT(LN(1+OFFSET(Returns!D748,0,0,1,Inputs!$C$6))))-IF(Inputs!$C$7=1,EXP(SUMPRODUCT(LN(1+OFFSET(Returns!BM748,0,0,1,Inputs!$C$6)))),EXP(SUMPRODUCT(LN(1+OFFSET(Returns!DV748,0,0,1,Inputs!$C$6))))))</f>
        <v>0.108299992074652</v>
      </c>
      <c r="M748" s="17" t="n">
        <f aca="false">IF(AND(ISNUMBER(L748),E748&gt;=Inputs!$C$8,OR(Inputs!$C$9="All",F748=Inputs!$C$9),VALUE(LEFT(C748,4))&gt;=Inputs!$C$10,VALUE(LEFT(C748,4))&lt;=Inputs!$C$11),1,0)</f>
        <v>1</v>
      </c>
      <c r="N748" s="16" t="n">
        <f aca="false">IF(M748=1,L748,"")</f>
        <v>0.108299992074652</v>
      </c>
      <c r="O748" s="15" t="n">
        <v>0.130461939924427</v>
      </c>
      <c r="P748" s="15" t="n">
        <v>0.0645107691907958</v>
      </c>
      <c r="Q748" s="18" t="n">
        <f aca="false">IF(AND(M748=1,F748="Cash"),L748,"")</f>
        <v>0.108299992074652</v>
      </c>
      <c r="R748" s="18" t="str">
        <f aca="false">IF(AND(M748=1,F748="Mixed"),L748,"")</f>
        <v/>
      </c>
      <c r="S748" s="18" t="str">
        <f aca="false">IF(AND(M748=1,F748="Stock-heavy"),L748,"")</f>
        <v/>
      </c>
    </row>
    <row r="749" customFormat="false" ht="15" hidden="false" customHeight="false" outlineLevel="0" collapsed="false">
      <c r="B749" s="12" t="s">
        <v>116</v>
      </c>
      <c r="C749" s="12" t="s">
        <v>823</v>
      </c>
      <c r="D749" s="14" t="n">
        <v>528.4</v>
      </c>
      <c r="E749" s="15" t="n">
        <v>0.2492</v>
      </c>
      <c r="F749" s="12" t="s">
        <v>70</v>
      </c>
      <c r="G749" s="15" t="n">
        <v>0.000350090361160786</v>
      </c>
      <c r="H749" s="12" t="n">
        <v>2</v>
      </c>
      <c r="I749" s="12" t="n">
        <v>0</v>
      </c>
      <c r="J749" s="12" t="n">
        <v>0</v>
      </c>
      <c r="K749" s="15" t="n">
        <v>1.37042585714775</v>
      </c>
      <c r="L749" s="16" t="n">
        <f aca="true">IF(OR(Returns!$C749=0,COUNT(OFFSET(Returns!BM749,0,0,1,Inputs!$C$6))&lt;Inputs!$C$6),"n/a",EXP(SUMPRODUCT(LN(1+OFFSET(Returns!D749,0,0,1,Inputs!$C$6))))-IF(Inputs!$C$7=1,EXP(SUMPRODUCT(LN(1+OFFSET(Returns!BM749,0,0,1,Inputs!$C$6)))),EXP(SUMPRODUCT(LN(1+OFFSET(Returns!DV749,0,0,1,Inputs!$C$6))))))</f>
        <v>1.08990545453337</v>
      </c>
      <c r="M749" s="17" t="n">
        <f aca="false">IF(AND(ISNUMBER(L749),E749&gt;=Inputs!$C$8,OR(Inputs!$C$9="All",F749=Inputs!$C$9),VALUE(LEFT(C749,4))&gt;=Inputs!$C$10,VALUE(LEFT(C749,4))&lt;=Inputs!$C$11),1,0)</f>
        <v>1</v>
      </c>
      <c r="N749" s="16" t="n">
        <f aca="false">IF(M749=1,L749,"")</f>
        <v>1.08990545453337</v>
      </c>
      <c r="O749" s="15" t="n">
        <v>-0.0995596462300752</v>
      </c>
      <c r="P749" s="15" t="n">
        <v>-0.117988269350304</v>
      </c>
      <c r="Q749" s="18" t="n">
        <f aca="false">IF(AND(M749=1,F749="Cash"),L749,"")</f>
        <v>1.08990545453337</v>
      </c>
      <c r="R749" s="18" t="str">
        <f aca="false">IF(AND(M749=1,F749="Mixed"),L749,"")</f>
        <v/>
      </c>
      <c r="S749" s="18" t="str">
        <f aca="false">IF(AND(M749=1,F749="Stock-heavy"),L749,"")</f>
        <v/>
      </c>
    </row>
    <row r="750" customFormat="false" ht="15" hidden="false" customHeight="false" outlineLevel="0" collapsed="false">
      <c r="B750" s="12" t="s">
        <v>825</v>
      </c>
      <c r="C750" s="12" t="s">
        <v>823</v>
      </c>
      <c r="D750" s="14" t="n">
        <v>7430</v>
      </c>
      <c r="E750" s="15" t="n">
        <v>0.1022</v>
      </c>
      <c r="F750" s="12" t="s">
        <v>85</v>
      </c>
      <c r="G750" s="15" t="n">
        <v>0.671063257065949</v>
      </c>
      <c r="H750" s="12" t="n">
        <v>1</v>
      </c>
      <c r="I750" s="12" t="n">
        <v>0</v>
      </c>
      <c r="J750" s="12" t="n">
        <v>0</v>
      </c>
      <c r="K750" s="15" t="n">
        <v>-0.0495536583149396</v>
      </c>
      <c r="L750" s="16" t="n">
        <f aca="true">IF(OR(Returns!$C750=0,COUNT(OFFSET(Returns!BM750,0,0,1,Inputs!$C$6))&lt;Inputs!$C$6),"n/a",EXP(SUMPRODUCT(LN(1+OFFSET(Returns!D750,0,0,1,Inputs!$C$6))))-IF(Inputs!$C$7=1,EXP(SUMPRODUCT(LN(1+OFFSET(Returns!BM750,0,0,1,Inputs!$C$6)))),EXP(SUMPRODUCT(LN(1+OFFSET(Returns!DV750,0,0,1,Inputs!$C$6))))))</f>
        <v>-1.05060182985004</v>
      </c>
      <c r="M750" s="17" t="n">
        <f aca="false">IF(AND(ISNUMBER(L750),E750&gt;=Inputs!$C$8,OR(Inputs!$C$9="All",F750=Inputs!$C$9),VALUE(LEFT(C750,4))&gt;=Inputs!$C$10,VALUE(LEFT(C750,4))&lt;=Inputs!$C$11),1,0)</f>
        <v>1</v>
      </c>
      <c r="N750" s="16" t="n">
        <f aca="false">IF(M750=1,L750,"")</f>
        <v>-1.05060182985004</v>
      </c>
      <c r="O750" s="15" t="n">
        <v>0.156440531910795</v>
      </c>
      <c r="P750" s="15" t="n">
        <v>-0.105090724158077</v>
      </c>
      <c r="Q750" s="18" t="str">
        <f aca="false">IF(AND(M750=1,F750="Cash"),L750,"")</f>
        <v/>
      </c>
      <c r="R750" s="18" t="str">
        <f aca="false">IF(AND(M750=1,F750="Mixed"),L750,"")</f>
        <v/>
      </c>
      <c r="S750" s="18" t="n">
        <f aca="false">IF(AND(M750=1,F750="Stock-heavy"),L750,"")</f>
        <v>-1.05060182985004</v>
      </c>
    </row>
    <row r="751" customFormat="false" ht="15" hidden="false" customHeight="false" outlineLevel="0" collapsed="false">
      <c r="B751" s="12" t="s">
        <v>826</v>
      </c>
      <c r="C751" s="12" t="s">
        <v>823</v>
      </c>
      <c r="D751" s="14" t="n">
        <v>1643</v>
      </c>
      <c r="E751" s="15" t="n">
        <v>0.1995</v>
      </c>
      <c r="F751" s="12" t="s">
        <v>70</v>
      </c>
      <c r="G751" s="15" t="n">
        <v>0</v>
      </c>
      <c r="H751" s="12" t="n">
        <v>2</v>
      </c>
      <c r="I751" s="12" t="n">
        <v>1</v>
      </c>
      <c r="J751" s="12" t="n">
        <v>0</v>
      </c>
      <c r="K751" s="15" t="n">
        <v>-0.207916478861332</v>
      </c>
      <c r="L751" s="16" t="n">
        <f aca="true">IF(OR(Returns!$C751=0,COUNT(OFFSET(Returns!BM751,0,0,1,Inputs!$C$6))&lt;Inputs!$C$6),"n/a",EXP(SUMPRODUCT(LN(1+OFFSET(Returns!D751,0,0,1,Inputs!$C$6))))-IF(Inputs!$C$7=1,EXP(SUMPRODUCT(LN(1+OFFSET(Returns!BM751,0,0,1,Inputs!$C$6)))),EXP(SUMPRODUCT(LN(1+OFFSET(Returns!DV751,0,0,1,Inputs!$C$6))))))</f>
        <v>0.274599706375848</v>
      </c>
      <c r="M751" s="17" t="n">
        <f aca="false">IF(AND(ISNUMBER(L751),E751&gt;=Inputs!$C$8,OR(Inputs!$C$9="All",F751=Inputs!$C$9),VALUE(LEFT(C751,4))&gt;=Inputs!$C$10,VALUE(LEFT(C751,4))&lt;=Inputs!$C$11),1,0)</f>
        <v>1</v>
      </c>
      <c r="N751" s="16" t="n">
        <f aca="false">IF(M751=1,L751,"")</f>
        <v>0.274599706375848</v>
      </c>
      <c r="O751" s="15" t="n">
        <v>0.117737816639947</v>
      </c>
      <c r="P751" s="15" t="n">
        <v>0.0202081156695475</v>
      </c>
      <c r="Q751" s="18" t="n">
        <f aca="false">IF(AND(M751=1,F751="Cash"),L751,"")</f>
        <v>0.274599706375848</v>
      </c>
      <c r="R751" s="18" t="str">
        <f aca="false">IF(AND(M751=1,F751="Mixed"),L751,"")</f>
        <v/>
      </c>
      <c r="S751" s="18" t="str">
        <f aca="false">IF(AND(M751=1,F751="Stock-heavy"),L751,"")</f>
        <v/>
      </c>
    </row>
    <row r="752" customFormat="false" ht="15" hidden="false" customHeight="false" outlineLevel="0" collapsed="false">
      <c r="B752" s="12" t="s">
        <v>827</v>
      </c>
      <c r="C752" s="12" t="s">
        <v>823</v>
      </c>
      <c r="D752" s="14" t="n">
        <v>273</v>
      </c>
      <c r="E752" s="15" t="n">
        <v>0.3519</v>
      </c>
      <c r="F752" s="12" t="s">
        <v>70</v>
      </c>
      <c r="G752" s="15" t="n">
        <v>0</v>
      </c>
      <c r="H752" s="12" t="s">
        <v>73</v>
      </c>
      <c r="I752" s="12" t="n">
        <v>0</v>
      </c>
      <c r="J752" s="12" t="n">
        <v>0</v>
      </c>
      <c r="K752" s="15" t="n">
        <v>-0.0368903331419936</v>
      </c>
      <c r="L752" s="16" t="n">
        <f aca="true">IF(OR(Returns!$C752=0,COUNT(OFFSET(Returns!BM752,0,0,1,Inputs!$C$6))&lt;Inputs!$C$6),"n/a",EXP(SUMPRODUCT(LN(1+OFFSET(Returns!D752,0,0,1,Inputs!$C$6))))-IF(Inputs!$C$7=1,EXP(SUMPRODUCT(LN(1+OFFSET(Returns!BM752,0,0,1,Inputs!$C$6)))),EXP(SUMPRODUCT(LN(1+OFFSET(Returns!DV752,0,0,1,Inputs!$C$6))))))</f>
        <v>0.412775964545042</v>
      </c>
      <c r="M752" s="17" t="n">
        <f aca="false">IF(AND(ISNUMBER(L752),E752&gt;=Inputs!$C$8,OR(Inputs!$C$9="All",F752=Inputs!$C$9),VALUE(LEFT(C752,4))&gt;=Inputs!$C$10,VALUE(LEFT(C752,4))&lt;=Inputs!$C$11),1,0)</f>
        <v>1</v>
      </c>
      <c r="N752" s="16" t="n">
        <f aca="false">IF(M752=1,L752,"")</f>
        <v>0.412775964545042</v>
      </c>
      <c r="O752" s="15" t="n">
        <v>0.104331613117493</v>
      </c>
      <c r="P752" s="15" t="n">
        <v>0.0125335152526793</v>
      </c>
      <c r="Q752" s="18" t="n">
        <f aca="false">IF(AND(M752=1,F752="Cash"),L752,"")</f>
        <v>0.412775964545042</v>
      </c>
      <c r="R752" s="18" t="str">
        <f aca="false">IF(AND(M752=1,F752="Mixed"),L752,"")</f>
        <v/>
      </c>
      <c r="S752" s="18" t="str">
        <f aca="false">IF(AND(M752=1,F752="Stock-heavy"),L752,"")</f>
        <v/>
      </c>
    </row>
    <row r="753" customFormat="false" ht="15" hidden="false" customHeight="false" outlineLevel="0" collapsed="false">
      <c r="B753" s="12" t="s">
        <v>828</v>
      </c>
      <c r="C753" s="12" t="s">
        <v>823</v>
      </c>
      <c r="D753" s="14" t="n">
        <v>2973</v>
      </c>
      <c r="E753" s="15" t="n">
        <v>0.8525</v>
      </c>
      <c r="F753" s="12" t="s">
        <v>83</v>
      </c>
      <c r="G753" s="15" t="n">
        <v>0.464513958964009</v>
      </c>
      <c r="H753" s="12" t="n">
        <v>1</v>
      </c>
      <c r="I753" s="12" t="n">
        <v>0</v>
      </c>
      <c r="J753" s="12" t="n">
        <v>1</v>
      </c>
      <c r="K753" s="15" t="n">
        <v>0.53574280657338</v>
      </c>
      <c r="L753" s="16" t="n">
        <f aca="true">IF(OR(Returns!$C753=0,COUNT(OFFSET(Returns!BM753,0,0,1,Inputs!$C$6))&lt;Inputs!$C$6),"n/a",EXP(SUMPRODUCT(LN(1+OFFSET(Returns!D753,0,0,1,Inputs!$C$6))))-IF(Inputs!$C$7=1,EXP(SUMPRODUCT(LN(1+OFFSET(Returns!BM753,0,0,1,Inputs!$C$6)))),EXP(SUMPRODUCT(LN(1+OFFSET(Returns!DV753,0,0,1,Inputs!$C$6))))))</f>
        <v>0.0576896585406329</v>
      </c>
      <c r="M753" s="17" t="n">
        <f aca="false">IF(AND(ISNUMBER(L753),E753&gt;=Inputs!$C$8,OR(Inputs!$C$9="All",F753=Inputs!$C$9),VALUE(LEFT(C753,4))&gt;=Inputs!$C$10,VALUE(LEFT(C753,4))&lt;=Inputs!$C$11),1,0)</f>
        <v>1</v>
      </c>
      <c r="N753" s="16" t="n">
        <f aca="false">IF(M753=1,L753,"")</f>
        <v>0.0576896585406329</v>
      </c>
      <c r="O753" s="15" t="s">
        <v>73</v>
      </c>
      <c r="P753" s="15" t="s">
        <v>73</v>
      </c>
      <c r="Q753" s="18" t="str">
        <f aca="false">IF(AND(M753=1,F753="Cash"),L753,"")</f>
        <v/>
      </c>
      <c r="R753" s="18" t="n">
        <f aca="false">IF(AND(M753=1,F753="Mixed"),L753,"")</f>
        <v>0.0576896585406329</v>
      </c>
      <c r="S753" s="18" t="str">
        <f aca="false">IF(AND(M753=1,F753="Stock-heavy"),L753,"")</f>
        <v/>
      </c>
    </row>
    <row r="754" customFormat="false" ht="15" hidden="false" customHeight="false" outlineLevel="0" collapsed="false">
      <c r="B754" s="12" t="s">
        <v>537</v>
      </c>
      <c r="C754" s="12" t="s">
        <v>823</v>
      </c>
      <c r="D754" s="14" t="n">
        <v>177.4</v>
      </c>
      <c r="E754" s="15" t="n">
        <v>0.2153</v>
      </c>
      <c r="F754" s="12" t="s">
        <v>83</v>
      </c>
      <c r="G754" s="15" t="n">
        <v>0.464039908683521</v>
      </c>
      <c r="H754" s="12" t="n">
        <v>4</v>
      </c>
      <c r="I754" s="12" t="n">
        <v>1</v>
      </c>
      <c r="J754" s="12" t="n">
        <v>1</v>
      </c>
      <c r="K754" s="15" t="n">
        <v>-0.182293684805881</v>
      </c>
      <c r="L754" s="16" t="n">
        <f aca="true">IF(OR(Returns!$C754=0,COUNT(OFFSET(Returns!BM754,0,0,1,Inputs!$C$6))&lt;Inputs!$C$6),"n/a",EXP(SUMPRODUCT(LN(1+OFFSET(Returns!D754,0,0,1,Inputs!$C$6))))-IF(Inputs!$C$7=1,EXP(SUMPRODUCT(LN(1+OFFSET(Returns!BM754,0,0,1,Inputs!$C$6)))),EXP(SUMPRODUCT(LN(1+OFFSET(Returns!DV754,0,0,1,Inputs!$C$6))))))</f>
        <v>2.40020734026416</v>
      </c>
      <c r="M754" s="17" t="n">
        <f aca="false">IF(AND(ISNUMBER(L754),E754&gt;=Inputs!$C$8,OR(Inputs!$C$9="All",F754=Inputs!$C$9),VALUE(LEFT(C754,4))&gt;=Inputs!$C$10,VALUE(LEFT(C754,4))&lt;=Inputs!$C$11),1,0)</f>
        <v>1</v>
      </c>
      <c r="N754" s="16" t="n">
        <f aca="false">IF(M754=1,L754,"")</f>
        <v>2.40020734026416</v>
      </c>
      <c r="O754" s="15" t="n">
        <v>-0.101844516887512</v>
      </c>
      <c r="P754" s="15" t="s">
        <v>73</v>
      </c>
      <c r="Q754" s="18" t="str">
        <f aca="false">IF(AND(M754=1,F754="Cash"),L754,"")</f>
        <v/>
      </c>
      <c r="R754" s="18" t="n">
        <f aca="false">IF(AND(M754=1,F754="Mixed"),L754,"")</f>
        <v>2.40020734026416</v>
      </c>
      <c r="S754" s="18" t="str">
        <f aca="false">IF(AND(M754=1,F754="Stock-heavy"),L754,"")</f>
        <v/>
      </c>
    </row>
    <row r="755" customFormat="false" ht="15" hidden="false" customHeight="false" outlineLevel="0" collapsed="false">
      <c r="B755" s="12" t="s">
        <v>829</v>
      </c>
      <c r="C755" s="12" t="s">
        <v>830</v>
      </c>
      <c r="D755" s="14" t="n">
        <v>2638.1</v>
      </c>
      <c r="E755" s="15" t="n">
        <v>0.1273</v>
      </c>
      <c r="F755" s="12" t="s">
        <v>85</v>
      </c>
      <c r="G755" s="15" t="n">
        <v>1</v>
      </c>
      <c r="H755" s="12" t="n">
        <v>2</v>
      </c>
      <c r="I755" s="12" t="n">
        <v>0</v>
      </c>
      <c r="J755" s="12" t="n">
        <v>1</v>
      </c>
      <c r="K755" s="15" t="n">
        <v>0.180447971584243</v>
      </c>
      <c r="L755" s="16" t="n">
        <f aca="true">IF(OR(Returns!$C755=0,COUNT(OFFSET(Returns!BM755,0,0,1,Inputs!$C$6))&lt;Inputs!$C$6),"n/a",EXP(SUMPRODUCT(LN(1+OFFSET(Returns!D755,0,0,1,Inputs!$C$6))))-IF(Inputs!$C$7=1,EXP(SUMPRODUCT(LN(1+OFFSET(Returns!BM755,0,0,1,Inputs!$C$6)))),EXP(SUMPRODUCT(LN(1+OFFSET(Returns!DV755,0,0,1,Inputs!$C$6))))))</f>
        <v>-0.554938753036677</v>
      </c>
      <c r="M755" s="17" t="n">
        <f aca="false">IF(AND(ISNUMBER(L755),E755&gt;=Inputs!$C$8,OR(Inputs!$C$9="All",F755=Inputs!$C$9),VALUE(LEFT(C755,4))&gt;=Inputs!$C$10,VALUE(LEFT(C755,4))&lt;=Inputs!$C$11),1,0)</f>
        <v>1</v>
      </c>
      <c r="N755" s="16" t="n">
        <f aca="false">IF(M755=1,L755,"")</f>
        <v>-0.554938753036677</v>
      </c>
      <c r="O755" s="15" t="n">
        <v>0.198226518502751</v>
      </c>
      <c r="P755" s="15" t="n">
        <v>0.0951714755696581</v>
      </c>
      <c r="Q755" s="18" t="str">
        <f aca="false">IF(AND(M755=1,F755="Cash"),L755,"")</f>
        <v/>
      </c>
      <c r="R755" s="18" t="str">
        <f aca="false">IF(AND(M755=1,F755="Mixed"),L755,"")</f>
        <v/>
      </c>
      <c r="S755" s="18" t="n">
        <f aca="false">IF(AND(M755=1,F755="Stock-heavy"),L755,"")</f>
        <v>-0.554938753036677</v>
      </c>
    </row>
    <row r="756" customFormat="false" ht="15" hidden="false" customHeight="false" outlineLevel="0" collapsed="false">
      <c r="B756" s="12" t="s">
        <v>446</v>
      </c>
      <c r="C756" s="12" t="s">
        <v>830</v>
      </c>
      <c r="D756" s="14" t="n">
        <v>782</v>
      </c>
      <c r="E756" s="15" t="n">
        <v>0.1245</v>
      </c>
      <c r="F756" s="12" t="s">
        <v>70</v>
      </c>
      <c r="G756" s="15" t="n">
        <v>0</v>
      </c>
      <c r="H756" s="12" t="n">
        <v>3</v>
      </c>
      <c r="I756" s="12" t="n">
        <v>1</v>
      </c>
      <c r="J756" s="12" t="n">
        <v>0</v>
      </c>
      <c r="K756" s="15" t="n">
        <v>-0.256142681998903</v>
      </c>
      <c r="L756" s="16" t="n">
        <f aca="true">IF(OR(Returns!$C756=0,COUNT(OFFSET(Returns!BM756,0,0,1,Inputs!$C$6))&lt;Inputs!$C$6),"n/a",EXP(SUMPRODUCT(LN(1+OFFSET(Returns!D756,0,0,1,Inputs!$C$6))))-IF(Inputs!$C$7=1,EXP(SUMPRODUCT(LN(1+OFFSET(Returns!BM756,0,0,1,Inputs!$C$6)))),EXP(SUMPRODUCT(LN(1+OFFSET(Returns!DV756,0,0,1,Inputs!$C$6))))))</f>
        <v>-0.326128054759104</v>
      </c>
      <c r="M756" s="17" t="n">
        <f aca="false">IF(AND(ISNUMBER(L756),E756&gt;=Inputs!$C$8,OR(Inputs!$C$9="All",F756=Inputs!$C$9),VALUE(LEFT(C756,4))&gt;=Inputs!$C$10,VALUE(LEFT(C756,4))&lt;=Inputs!$C$11),1,0)</f>
        <v>1</v>
      </c>
      <c r="N756" s="16" t="n">
        <f aca="false">IF(M756=1,L756,"")</f>
        <v>-0.326128054759104</v>
      </c>
      <c r="O756" s="15" t="s">
        <v>73</v>
      </c>
      <c r="P756" s="15" t="s">
        <v>73</v>
      </c>
      <c r="Q756" s="18" t="n">
        <f aca="false">IF(AND(M756=1,F756="Cash"),L756,"")</f>
        <v>-0.326128054759104</v>
      </c>
      <c r="R756" s="18" t="str">
        <f aca="false">IF(AND(M756=1,F756="Mixed"),L756,"")</f>
        <v/>
      </c>
      <c r="S756" s="18" t="str">
        <f aca="false">IF(AND(M756=1,F756="Stock-heavy"),L756,"")</f>
        <v/>
      </c>
    </row>
    <row r="757" customFormat="false" ht="15" hidden="false" customHeight="false" outlineLevel="0" collapsed="false">
      <c r="B757" s="12" t="s">
        <v>831</v>
      </c>
      <c r="C757" s="12" t="s">
        <v>830</v>
      </c>
      <c r="D757" s="14" t="n">
        <v>710.2</v>
      </c>
      <c r="E757" s="15" t="n">
        <v>0.2133</v>
      </c>
      <c r="F757" s="12" t="s">
        <v>70</v>
      </c>
      <c r="G757" s="15" t="n">
        <v>0</v>
      </c>
      <c r="H757" s="12" t="n">
        <v>3</v>
      </c>
      <c r="I757" s="12" t="n">
        <v>0</v>
      </c>
      <c r="J757" s="12" t="n">
        <v>0</v>
      </c>
      <c r="K757" s="15" t="n">
        <v>-0.158975515391497</v>
      </c>
      <c r="L757" s="16" t="n">
        <f aca="true">IF(OR(Returns!$C757=0,COUNT(OFFSET(Returns!BM757,0,0,1,Inputs!$C$6))&lt;Inputs!$C$6),"n/a",EXP(SUMPRODUCT(LN(1+OFFSET(Returns!D757,0,0,1,Inputs!$C$6))))-IF(Inputs!$C$7=1,EXP(SUMPRODUCT(LN(1+OFFSET(Returns!BM757,0,0,1,Inputs!$C$6)))),EXP(SUMPRODUCT(LN(1+OFFSET(Returns!DV757,0,0,1,Inputs!$C$6))))))</f>
        <v>-0.0491057149133762</v>
      </c>
      <c r="M757" s="17" t="n">
        <f aca="false">IF(AND(ISNUMBER(L757),E757&gt;=Inputs!$C$8,OR(Inputs!$C$9="All",F757=Inputs!$C$9),VALUE(LEFT(C757,4))&gt;=Inputs!$C$10,VALUE(LEFT(C757,4))&lt;=Inputs!$C$11),1,0)</f>
        <v>1</v>
      </c>
      <c r="N757" s="16" t="n">
        <f aca="false">IF(M757=1,L757,"")</f>
        <v>-0.0491057149133762</v>
      </c>
      <c r="O757" s="15" t="n">
        <v>0.0386796274097916</v>
      </c>
      <c r="P757" s="15" t="n">
        <v>0.0778017455460694</v>
      </c>
      <c r="Q757" s="18" t="n">
        <f aca="false">IF(AND(M757=1,F757="Cash"),L757,"")</f>
        <v>-0.0491057149133762</v>
      </c>
      <c r="R757" s="18" t="str">
        <f aca="false">IF(AND(M757=1,F757="Mixed"),L757,"")</f>
        <v/>
      </c>
      <c r="S757" s="18" t="str">
        <f aca="false">IF(AND(M757=1,F757="Stock-heavy"),L757,"")</f>
        <v/>
      </c>
    </row>
    <row r="758" customFormat="false" ht="15" hidden="false" customHeight="false" outlineLevel="0" collapsed="false">
      <c r="B758" s="12" t="s">
        <v>832</v>
      </c>
      <c r="C758" s="12" t="s">
        <v>830</v>
      </c>
      <c r="D758" s="14" t="n">
        <v>217.2</v>
      </c>
      <c r="E758" s="15" t="n">
        <v>0.4418</v>
      </c>
      <c r="F758" s="12" t="s">
        <v>70</v>
      </c>
      <c r="G758" s="15" t="s">
        <v>73</v>
      </c>
      <c r="H758" s="12" t="n">
        <v>4</v>
      </c>
      <c r="I758" s="12" t="n">
        <v>0</v>
      </c>
      <c r="J758" s="12" t="n">
        <v>0</v>
      </c>
      <c r="K758" s="15" t="n">
        <v>-0.816307847769738</v>
      </c>
      <c r="L758" s="16" t="n">
        <f aca="true">IF(OR(Returns!$C758=0,COUNT(OFFSET(Returns!BM758,0,0,1,Inputs!$C$6))&lt;Inputs!$C$6),"n/a",EXP(SUMPRODUCT(LN(1+OFFSET(Returns!D758,0,0,1,Inputs!$C$6))))-IF(Inputs!$C$7=1,EXP(SUMPRODUCT(LN(1+OFFSET(Returns!BM758,0,0,1,Inputs!$C$6)))),EXP(SUMPRODUCT(LN(1+OFFSET(Returns!DV758,0,0,1,Inputs!$C$6))))))</f>
        <v>-0.456575379910477</v>
      </c>
      <c r="M758" s="17" t="n">
        <f aca="false">IF(AND(ISNUMBER(L758),E758&gt;=Inputs!$C$8,OR(Inputs!$C$9="All",F758=Inputs!$C$9),VALUE(LEFT(C758,4))&gt;=Inputs!$C$10,VALUE(LEFT(C758,4))&lt;=Inputs!$C$11),1,0)</f>
        <v>1</v>
      </c>
      <c r="N758" s="16" t="n">
        <f aca="false">IF(M758=1,L758,"")</f>
        <v>-0.456575379910477</v>
      </c>
      <c r="O758" s="15" t="n">
        <v>0.0632814976486933</v>
      </c>
      <c r="P758" s="15" t="n">
        <v>-0.0885859536089399</v>
      </c>
      <c r="Q758" s="18" t="n">
        <f aca="false">IF(AND(M758=1,F758="Cash"),L758,"")</f>
        <v>-0.456575379910477</v>
      </c>
      <c r="R758" s="18" t="str">
        <f aca="false">IF(AND(M758=1,F758="Mixed"),L758,"")</f>
        <v/>
      </c>
      <c r="S758" s="18" t="str">
        <f aca="false">IF(AND(M758=1,F758="Stock-heavy"),L758,"")</f>
        <v/>
      </c>
    </row>
    <row r="759" customFormat="false" ht="15" hidden="false" customHeight="false" outlineLevel="0" collapsed="false">
      <c r="B759" s="12" t="s">
        <v>833</v>
      </c>
      <c r="C759" s="12" t="s">
        <v>830</v>
      </c>
      <c r="D759" s="14" t="n">
        <v>1336.6</v>
      </c>
      <c r="E759" s="15" t="n">
        <v>0.3957</v>
      </c>
      <c r="F759" s="12" t="s">
        <v>85</v>
      </c>
      <c r="G759" s="15" t="n">
        <v>0.98259947671987</v>
      </c>
      <c r="H759" s="12" t="n">
        <v>1</v>
      </c>
      <c r="I759" s="12" t="n">
        <v>0</v>
      </c>
      <c r="J759" s="12" t="n">
        <v>1</v>
      </c>
      <c r="K759" s="15" t="n">
        <v>-0.53923083260107</v>
      </c>
      <c r="L759" s="16" t="n">
        <f aca="true">IF(OR(Returns!$C759=0,COUNT(OFFSET(Returns!BM759,0,0,1,Inputs!$C$6))&lt;Inputs!$C$6),"n/a",EXP(SUMPRODUCT(LN(1+OFFSET(Returns!D759,0,0,1,Inputs!$C$6))))-IF(Inputs!$C$7=1,EXP(SUMPRODUCT(LN(1+OFFSET(Returns!BM759,0,0,1,Inputs!$C$6)))),EXP(SUMPRODUCT(LN(1+OFFSET(Returns!DV759,0,0,1,Inputs!$C$6))))))</f>
        <v>0.0709748495774412</v>
      </c>
      <c r="M759" s="17" t="n">
        <f aca="false">IF(AND(ISNUMBER(L759),E759&gt;=Inputs!$C$8,OR(Inputs!$C$9="All",F759=Inputs!$C$9),VALUE(LEFT(C759,4))&gt;=Inputs!$C$10,VALUE(LEFT(C759,4))&lt;=Inputs!$C$11),1,0)</f>
        <v>1</v>
      </c>
      <c r="N759" s="16" t="n">
        <f aca="false">IF(M759=1,L759,"")</f>
        <v>0.0709748495774412</v>
      </c>
      <c r="O759" s="15" t="n">
        <v>-0.094714200006314</v>
      </c>
      <c r="P759" s="15" t="s">
        <v>73</v>
      </c>
      <c r="Q759" s="18" t="str">
        <f aca="false">IF(AND(M759=1,F759="Cash"),L759,"")</f>
        <v/>
      </c>
      <c r="R759" s="18" t="str">
        <f aca="false">IF(AND(M759=1,F759="Mixed"),L759,"")</f>
        <v/>
      </c>
      <c r="S759" s="18" t="n">
        <f aca="false">IF(AND(M759=1,F759="Stock-heavy"),L759,"")</f>
        <v>0.0709748495774412</v>
      </c>
    </row>
    <row r="760" customFormat="false" ht="15" hidden="false" customHeight="false" outlineLevel="0" collapsed="false">
      <c r="B760" s="12" t="s">
        <v>834</v>
      </c>
      <c r="C760" s="12" t="s">
        <v>830</v>
      </c>
      <c r="D760" s="14" t="n">
        <v>417.1</v>
      </c>
      <c r="E760" s="15" t="n">
        <v>1.0005</v>
      </c>
      <c r="F760" s="12" t="s">
        <v>70</v>
      </c>
      <c r="G760" s="15" t="n">
        <v>0.0238891566149516</v>
      </c>
      <c r="H760" s="12" t="n">
        <v>1</v>
      </c>
      <c r="I760" s="12" t="n">
        <v>0</v>
      </c>
      <c r="J760" s="12" t="n">
        <v>1</v>
      </c>
      <c r="K760" s="15" t="n">
        <v>1.49066247240812</v>
      </c>
      <c r="L760" s="16" t="n">
        <f aca="true">IF(OR(Returns!$C760=0,COUNT(OFFSET(Returns!BM760,0,0,1,Inputs!$C$6))&lt;Inputs!$C$6),"n/a",EXP(SUMPRODUCT(LN(1+OFFSET(Returns!D760,0,0,1,Inputs!$C$6))))-IF(Inputs!$C$7=1,EXP(SUMPRODUCT(LN(1+OFFSET(Returns!BM760,0,0,1,Inputs!$C$6)))),EXP(SUMPRODUCT(LN(1+OFFSET(Returns!DV760,0,0,1,Inputs!$C$6))))))</f>
        <v>0.457969428247308</v>
      </c>
      <c r="M760" s="17" t="n">
        <f aca="false">IF(AND(ISNUMBER(L760),E760&gt;=Inputs!$C$8,OR(Inputs!$C$9="All",F760=Inputs!$C$9),VALUE(LEFT(C760,4))&gt;=Inputs!$C$10,VALUE(LEFT(C760,4))&lt;=Inputs!$C$11),1,0)</f>
        <v>1</v>
      </c>
      <c r="N760" s="16" t="n">
        <f aca="false">IF(M760=1,L760,"")</f>
        <v>0.457969428247308</v>
      </c>
      <c r="O760" s="15" t="n">
        <v>0.0608780841707609</v>
      </c>
      <c r="P760" s="15" t="n">
        <v>0.0693453237295299</v>
      </c>
      <c r="Q760" s="18" t="n">
        <f aca="false">IF(AND(M760=1,F760="Cash"),L760,"")</f>
        <v>0.457969428247308</v>
      </c>
      <c r="R760" s="18" t="str">
        <f aca="false">IF(AND(M760=1,F760="Mixed"),L760,"")</f>
        <v/>
      </c>
      <c r="S760" s="18" t="str">
        <f aca="false">IF(AND(M760=1,F760="Stock-heavy"),L760,"")</f>
        <v/>
      </c>
    </row>
    <row r="761" customFormat="false" ht="15" hidden="false" customHeight="false" outlineLevel="0" collapsed="false">
      <c r="B761" s="12" t="s">
        <v>835</v>
      </c>
      <c r="C761" s="12" t="s">
        <v>830</v>
      </c>
      <c r="D761" s="14" t="n">
        <v>774.2</v>
      </c>
      <c r="E761" s="15" t="n">
        <v>0.2161</v>
      </c>
      <c r="F761" s="12" t="s">
        <v>70</v>
      </c>
      <c r="G761" s="15" t="n">
        <v>0</v>
      </c>
      <c r="H761" s="12" t="n">
        <v>4</v>
      </c>
      <c r="I761" s="12" t="n">
        <v>1</v>
      </c>
      <c r="J761" s="12" t="n">
        <v>1</v>
      </c>
      <c r="K761" s="15" t="s">
        <v>73</v>
      </c>
      <c r="L761" s="16" t="n">
        <f aca="true">IF(OR(Returns!$C761=0,COUNT(OFFSET(Returns!BM761,0,0,1,Inputs!$C$6))&lt;Inputs!$C$6),"n/a",EXP(SUMPRODUCT(LN(1+OFFSET(Returns!D761,0,0,1,Inputs!$C$6))))-IF(Inputs!$C$7=1,EXP(SUMPRODUCT(LN(1+OFFSET(Returns!BM761,0,0,1,Inputs!$C$6)))),EXP(SUMPRODUCT(LN(1+OFFSET(Returns!DV761,0,0,1,Inputs!$C$6))))))</f>
        <v>-0.853308453611766</v>
      </c>
      <c r="M761" s="17" t="n">
        <f aca="false">IF(AND(ISNUMBER(L761),E761&gt;=Inputs!$C$8,OR(Inputs!$C$9="All",F761=Inputs!$C$9),VALUE(LEFT(C761,4))&gt;=Inputs!$C$10,VALUE(LEFT(C761,4))&lt;=Inputs!$C$11),1,0)</f>
        <v>1</v>
      </c>
      <c r="N761" s="16" t="n">
        <f aca="false">IF(M761=1,L761,"")</f>
        <v>-0.853308453611766</v>
      </c>
      <c r="O761" s="15" t="n">
        <v>0.00421669128191497</v>
      </c>
      <c r="P761" s="15" t="n">
        <v>-0.226650777024565</v>
      </c>
      <c r="Q761" s="18" t="n">
        <f aca="false">IF(AND(M761=1,F761="Cash"),L761,"")</f>
        <v>-0.853308453611766</v>
      </c>
      <c r="R761" s="18" t="str">
        <f aca="false">IF(AND(M761=1,F761="Mixed"),L761,"")</f>
        <v/>
      </c>
      <c r="S761" s="18" t="str">
        <f aca="false">IF(AND(M761=1,F761="Stock-heavy"),L761,"")</f>
        <v/>
      </c>
    </row>
    <row r="762" customFormat="false" ht="15" hidden="false" customHeight="false" outlineLevel="0" collapsed="false">
      <c r="B762" s="12" t="s">
        <v>617</v>
      </c>
      <c r="C762" s="12" t="s">
        <v>836</v>
      </c>
      <c r="D762" s="14" t="n">
        <v>1138.6</v>
      </c>
      <c r="E762" s="15" t="n">
        <v>0.155</v>
      </c>
      <c r="F762" s="12" t="s">
        <v>70</v>
      </c>
      <c r="G762" s="15" t="n">
        <v>0</v>
      </c>
      <c r="H762" s="12" t="n">
        <v>2</v>
      </c>
      <c r="I762" s="12" t="n">
        <v>1</v>
      </c>
      <c r="J762" s="12" t="n">
        <v>0</v>
      </c>
      <c r="K762" s="15" t="n">
        <v>0.282834744348218</v>
      </c>
      <c r="L762" s="16" t="n">
        <f aca="true">IF(OR(Returns!$C762=0,COUNT(OFFSET(Returns!BM762,0,0,1,Inputs!$C$6))&lt;Inputs!$C$6),"n/a",EXP(SUMPRODUCT(LN(1+OFFSET(Returns!D762,0,0,1,Inputs!$C$6))))-IF(Inputs!$C$7=1,EXP(SUMPRODUCT(LN(1+OFFSET(Returns!BM762,0,0,1,Inputs!$C$6)))),EXP(SUMPRODUCT(LN(1+OFFSET(Returns!DV762,0,0,1,Inputs!$C$6))))))</f>
        <v>-0.297987681407293</v>
      </c>
      <c r="M762" s="17" t="n">
        <f aca="false">IF(AND(ISNUMBER(L762),E762&gt;=Inputs!$C$8,OR(Inputs!$C$9="All",F762=Inputs!$C$9),VALUE(LEFT(C762,4))&gt;=Inputs!$C$10,VALUE(LEFT(C762,4))&lt;=Inputs!$C$11),1,0)</f>
        <v>1</v>
      </c>
      <c r="N762" s="16" t="n">
        <f aca="false">IF(M762=1,L762,"")</f>
        <v>-0.297987681407293</v>
      </c>
      <c r="O762" s="15" t="n">
        <v>0.124163136824452</v>
      </c>
      <c r="P762" s="15" t="n">
        <v>0.0496959674051287</v>
      </c>
      <c r="Q762" s="18" t="n">
        <f aca="false">IF(AND(M762=1,F762="Cash"),L762,"")</f>
        <v>-0.297987681407293</v>
      </c>
      <c r="R762" s="18" t="str">
        <f aca="false">IF(AND(M762=1,F762="Mixed"),L762,"")</f>
        <v/>
      </c>
      <c r="S762" s="18" t="str">
        <f aca="false">IF(AND(M762=1,F762="Stock-heavy"),L762,"")</f>
        <v/>
      </c>
    </row>
    <row r="763" customFormat="false" ht="15" hidden="false" customHeight="false" outlineLevel="0" collapsed="false">
      <c r="B763" s="12" t="s">
        <v>837</v>
      </c>
      <c r="C763" s="12" t="s">
        <v>836</v>
      </c>
      <c r="D763" s="14" t="n">
        <v>4021.8</v>
      </c>
      <c r="E763" s="15" t="n">
        <v>0.3948</v>
      </c>
      <c r="F763" s="12" t="s">
        <v>85</v>
      </c>
      <c r="G763" s="15" t="n">
        <v>0.968795066885474</v>
      </c>
      <c r="H763" s="12" t="n">
        <v>2</v>
      </c>
      <c r="I763" s="12" t="n">
        <v>0</v>
      </c>
      <c r="J763" s="12" t="n">
        <v>1</v>
      </c>
      <c r="K763" s="15" t="n">
        <v>1.86509042720227</v>
      </c>
      <c r="L763" s="16" t="n">
        <f aca="true">IF(OR(Returns!$C763=0,COUNT(OFFSET(Returns!BM763,0,0,1,Inputs!$C$6))&lt;Inputs!$C$6),"n/a",EXP(SUMPRODUCT(LN(1+OFFSET(Returns!D763,0,0,1,Inputs!$C$6))))-IF(Inputs!$C$7=1,EXP(SUMPRODUCT(LN(1+OFFSET(Returns!BM763,0,0,1,Inputs!$C$6)))),EXP(SUMPRODUCT(LN(1+OFFSET(Returns!DV763,0,0,1,Inputs!$C$6))))))</f>
        <v>-0.0796620875994689</v>
      </c>
      <c r="M763" s="17" t="n">
        <f aca="false">IF(AND(ISNUMBER(L763),E763&gt;=Inputs!$C$8,OR(Inputs!$C$9="All",F763=Inputs!$C$9),VALUE(LEFT(C763,4))&gt;=Inputs!$C$10,VALUE(LEFT(C763,4))&lt;=Inputs!$C$11),1,0)</f>
        <v>1</v>
      </c>
      <c r="N763" s="16" t="n">
        <f aca="false">IF(M763=1,L763,"")</f>
        <v>-0.0796620875994689</v>
      </c>
      <c r="O763" s="15" t="n">
        <v>0.0387575871648755</v>
      </c>
      <c r="P763" s="15" t="n">
        <v>-0.0142344560651894</v>
      </c>
      <c r="Q763" s="18" t="str">
        <f aca="false">IF(AND(M763=1,F763="Cash"),L763,"")</f>
        <v/>
      </c>
      <c r="R763" s="18" t="str">
        <f aca="false">IF(AND(M763=1,F763="Mixed"),L763,"")</f>
        <v/>
      </c>
      <c r="S763" s="18" t="n">
        <f aca="false">IF(AND(M763=1,F763="Stock-heavy"),L763,"")</f>
        <v>-0.0796620875994689</v>
      </c>
    </row>
    <row r="764" customFormat="false" ht="15" hidden="false" customHeight="false" outlineLevel="0" collapsed="false">
      <c r="B764" s="12" t="s">
        <v>838</v>
      </c>
      <c r="C764" s="12" t="s">
        <v>836</v>
      </c>
      <c r="D764" s="14" t="n">
        <v>265.2</v>
      </c>
      <c r="E764" s="15" t="n">
        <v>0.1093</v>
      </c>
      <c r="F764" s="12" t="s">
        <v>70</v>
      </c>
      <c r="G764" s="15" t="n">
        <v>0</v>
      </c>
      <c r="H764" s="12" t="n">
        <v>2</v>
      </c>
      <c r="I764" s="12" t="n">
        <v>1</v>
      </c>
      <c r="J764" s="12" t="n">
        <v>0</v>
      </c>
      <c r="K764" s="15" t="n">
        <v>-0.386706921734686</v>
      </c>
      <c r="L764" s="16" t="n">
        <f aca="true">IF(OR(Returns!$C764=0,COUNT(OFFSET(Returns!BM764,0,0,1,Inputs!$C$6))&lt;Inputs!$C$6),"n/a",EXP(SUMPRODUCT(LN(1+OFFSET(Returns!D764,0,0,1,Inputs!$C$6))))-IF(Inputs!$C$7=1,EXP(SUMPRODUCT(LN(1+OFFSET(Returns!BM764,0,0,1,Inputs!$C$6)))),EXP(SUMPRODUCT(LN(1+OFFSET(Returns!DV764,0,0,1,Inputs!$C$6))))))</f>
        <v>1.46185686373689</v>
      </c>
      <c r="M764" s="17" t="n">
        <f aca="false">IF(AND(ISNUMBER(L764),E764&gt;=Inputs!$C$8,OR(Inputs!$C$9="All",F764=Inputs!$C$9),VALUE(LEFT(C764,4))&gt;=Inputs!$C$10,VALUE(LEFT(C764,4))&lt;=Inputs!$C$11),1,0)</f>
        <v>1</v>
      </c>
      <c r="N764" s="16" t="n">
        <f aca="false">IF(M764=1,L764,"")</f>
        <v>1.46185686373689</v>
      </c>
      <c r="O764" s="15" t="n">
        <v>0.0201670546278112</v>
      </c>
      <c r="P764" s="15" t="n">
        <v>0.0206068618787736</v>
      </c>
      <c r="Q764" s="18" t="n">
        <f aca="false">IF(AND(M764=1,F764="Cash"),L764,"")</f>
        <v>1.46185686373689</v>
      </c>
      <c r="R764" s="18" t="str">
        <f aca="false">IF(AND(M764=1,F764="Mixed"),L764,"")</f>
        <v/>
      </c>
      <c r="S764" s="18" t="str">
        <f aca="false">IF(AND(M764=1,F764="Stock-heavy"),L764,"")</f>
        <v/>
      </c>
    </row>
    <row r="765" customFormat="false" ht="15" hidden="false" customHeight="false" outlineLevel="0" collapsed="false">
      <c r="B765" s="12" t="s">
        <v>839</v>
      </c>
      <c r="C765" s="12" t="s">
        <v>836</v>
      </c>
      <c r="D765" s="14" t="n">
        <v>9083</v>
      </c>
      <c r="E765" s="15" t="n">
        <v>0.5131</v>
      </c>
      <c r="F765" s="12" t="s">
        <v>85</v>
      </c>
      <c r="G765" s="15" t="n">
        <v>1</v>
      </c>
      <c r="H765" s="12" t="n">
        <v>1</v>
      </c>
      <c r="I765" s="12" t="n">
        <v>0</v>
      </c>
      <c r="J765" s="12" t="n">
        <v>1</v>
      </c>
      <c r="K765" s="15" t="n">
        <v>-0.0255332049222876</v>
      </c>
      <c r="L765" s="16" t="n">
        <f aca="true">IF(OR(Returns!$C765=0,COUNT(OFFSET(Returns!BM765,0,0,1,Inputs!$C$6))&lt;Inputs!$C$6),"n/a",EXP(SUMPRODUCT(LN(1+OFFSET(Returns!D765,0,0,1,Inputs!$C$6))))-IF(Inputs!$C$7=1,EXP(SUMPRODUCT(LN(1+OFFSET(Returns!BM765,0,0,1,Inputs!$C$6)))),EXP(SUMPRODUCT(LN(1+OFFSET(Returns!DV765,0,0,1,Inputs!$C$6))))))</f>
        <v>0.379233887578685</v>
      </c>
      <c r="M765" s="17" t="n">
        <f aca="false">IF(AND(ISNUMBER(L765),E765&gt;=Inputs!$C$8,OR(Inputs!$C$9="All",F765=Inputs!$C$9),VALUE(LEFT(C765,4))&gt;=Inputs!$C$10,VALUE(LEFT(C765,4))&lt;=Inputs!$C$11),1,0)</f>
        <v>1</v>
      </c>
      <c r="N765" s="16" t="n">
        <f aca="false">IF(M765=1,L765,"")</f>
        <v>0.379233887578685</v>
      </c>
      <c r="O765" s="15" t="n">
        <v>0.198566769939724</v>
      </c>
      <c r="P765" s="15" t="n">
        <v>0.0400162148965244</v>
      </c>
      <c r="Q765" s="18" t="str">
        <f aca="false">IF(AND(M765=1,F765="Cash"),L765,"")</f>
        <v/>
      </c>
      <c r="R765" s="18" t="str">
        <f aca="false">IF(AND(M765=1,F765="Mixed"),L765,"")</f>
        <v/>
      </c>
      <c r="S765" s="18" t="n">
        <f aca="false">IF(AND(M765=1,F765="Stock-heavy"),L765,"")</f>
        <v>0.379233887578685</v>
      </c>
    </row>
    <row r="766" customFormat="false" ht="15" hidden="false" customHeight="false" outlineLevel="0" collapsed="false">
      <c r="B766" s="12" t="s">
        <v>264</v>
      </c>
      <c r="C766" s="12" t="s">
        <v>836</v>
      </c>
      <c r="D766" s="14" t="n">
        <v>3109.2</v>
      </c>
      <c r="E766" s="15" t="n">
        <v>0.1459</v>
      </c>
      <c r="F766" s="12" t="s">
        <v>70</v>
      </c>
      <c r="G766" s="15" t="n">
        <v>0</v>
      </c>
      <c r="H766" s="12" t="n">
        <v>2</v>
      </c>
      <c r="I766" s="12" t="n">
        <v>1</v>
      </c>
      <c r="J766" s="12" t="n">
        <v>0</v>
      </c>
      <c r="K766" s="15" t="n">
        <v>0.146515541876653</v>
      </c>
      <c r="L766" s="16" t="n">
        <f aca="true">IF(OR(Returns!$C766=0,COUNT(OFFSET(Returns!BM766,0,0,1,Inputs!$C$6))&lt;Inputs!$C$6),"n/a",EXP(SUMPRODUCT(LN(1+OFFSET(Returns!D766,0,0,1,Inputs!$C$6))))-IF(Inputs!$C$7=1,EXP(SUMPRODUCT(LN(1+OFFSET(Returns!BM766,0,0,1,Inputs!$C$6)))),EXP(SUMPRODUCT(LN(1+OFFSET(Returns!DV766,0,0,1,Inputs!$C$6))))))</f>
        <v>0.273072473560008</v>
      </c>
      <c r="M766" s="17" t="n">
        <f aca="false">IF(AND(ISNUMBER(L766),E766&gt;=Inputs!$C$8,OR(Inputs!$C$9="All",F766=Inputs!$C$9),VALUE(LEFT(C766,4))&gt;=Inputs!$C$10,VALUE(LEFT(C766,4))&lt;=Inputs!$C$11),1,0)</f>
        <v>1</v>
      </c>
      <c r="N766" s="16" t="n">
        <f aca="false">IF(M766=1,L766,"")</f>
        <v>0.273072473560008</v>
      </c>
      <c r="O766" s="15" t="n">
        <v>0.0482811404863974</v>
      </c>
      <c r="P766" s="15" t="n">
        <v>0.0635882720255224</v>
      </c>
      <c r="Q766" s="18" t="n">
        <f aca="false">IF(AND(M766=1,F766="Cash"),L766,"")</f>
        <v>0.273072473560008</v>
      </c>
      <c r="R766" s="18" t="str">
        <f aca="false">IF(AND(M766=1,F766="Mixed"),L766,"")</f>
        <v/>
      </c>
      <c r="S766" s="18" t="str">
        <f aca="false">IF(AND(M766=1,F766="Stock-heavy"),L766,"")</f>
        <v/>
      </c>
    </row>
    <row r="767" customFormat="false" ht="15" hidden="false" customHeight="false" outlineLevel="0" collapsed="false">
      <c r="B767" s="12" t="s">
        <v>288</v>
      </c>
      <c r="C767" s="12" t="s">
        <v>836</v>
      </c>
      <c r="D767" s="14" t="n">
        <v>420.7</v>
      </c>
      <c r="E767" s="15" t="n">
        <v>0.1535</v>
      </c>
      <c r="F767" s="12" t="s">
        <v>85</v>
      </c>
      <c r="G767" s="15" t="n">
        <v>1</v>
      </c>
      <c r="H767" s="12" t="n">
        <v>2</v>
      </c>
      <c r="I767" s="12" t="n">
        <v>1</v>
      </c>
      <c r="J767" s="12" t="n">
        <v>1</v>
      </c>
      <c r="K767" s="15" t="n">
        <v>8.64342929737535</v>
      </c>
      <c r="L767" s="16" t="n">
        <f aca="true">IF(OR(Returns!$C767=0,COUNT(OFFSET(Returns!BM767,0,0,1,Inputs!$C$6))&lt;Inputs!$C$6),"n/a",EXP(SUMPRODUCT(LN(1+OFFSET(Returns!D767,0,0,1,Inputs!$C$6))))-IF(Inputs!$C$7=1,EXP(SUMPRODUCT(LN(1+OFFSET(Returns!BM767,0,0,1,Inputs!$C$6)))),EXP(SUMPRODUCT(LN(1+OFFSET(Returns!DV767,0,0,1,Inputs!$C$6))))))</f>
        <v>-0.297255672794683</v>
      </c>
      <c r="M767" s="17" t="n">
        <f aca="false">IF(AND(ISNUMBER(L767),E767&gt;=Inputs!$C$8,OR(Inputs!$C$9="All",F767=Inputs!$C$9),VALUE(LEFT(C767,4))&gt;=Inputs!$C$10,VALUE(LEFT(C767,4))&lt;=Inputs!$C$11),1,0)</f>
        <v>1</v>
      </c>
      <c r="N767" s="16" t="n">
        <f aca="false">IF(M767=1,L767,"")</f>
        <v>-0.297255672794683</v>
      </c>
      <c r="O767" s="15" t="n">
        <v>-0.290432303432805</v>
      </c>
      <c r="P767" s="15" t="n">
        <v>0.0255911352045107</v>
      </c>
      <c r="Q767" s="18" t="str">
        <f aca="false">IF(AND(M767=1,F767="Cash"),L767,"")</f>
        <v/>
      </c>
      <c r="R767" s="18" t="str">
        <f aca="false">IF(AND(M767=1,F767="Mixed"),L767,"")</f>
        <v/>
      </c>
      <c r="S767" s="18" t="n">
        <f aca="false">IF(AND(M767=1,F767="Stock-heavy"),L767,"")</f>
        <v>-0.297255672794683</v>
      </c>
    </row>
    <row r="768" customFormat="false" ht="15" hidden="false" customHeight="false" outlineLevel="0" collapsed="false">
      <c r="B768" s="12" t="s">
        <v>840</v>
      </c>
      <c r="C768" s="12" t="s">
        <v>836</v>
      </c>
      <c r="D768" s="14" t="n">
        <v>2814</v>
      </c>
      <c r="E768" s="15" t="n">
        <v>0.1735</v>
      </c>
      <c r="F768" s="12" t="s">
        <v>83</v>
      </c>
      <c r="G768" s="15" t="n">
        <v>0.128762597071051</v>
      </c>
      <c r="H768" s="12" t="n">
        <v>2</v>
      </c>
      <c r="I768" s="12" t="n">
        <v>1</v>
      </c>
      <c r="J768" s="12" t="n">
        <v>0</v>
      </c>
      <c r="K768" s="15" t="n">
        <v>0.802762357059859</v>
      </c>
      <c r="L768" s="16" t="n">
        <f aca="true">IF(OR(Returns!$C768=0,COUNT(OFFSET(Returns!BM768,0,0,1,Inputs!$C$6))&lt;Inputs!$C$6),"n/a",EXP(SUMPRODUCT(LN(1+OFFSET(Returns!D768,0,0,1,Inputs!$C$6))))-IF(Inputs!$C$7=1,EXP(SUMPRODUCT(LN(1+OFFSET(Returns!BM768,0,0,1,Inputs!$C$6)))),EXP(SUMPRODUCT(LN(1+OFFSET(Returns!DV768,0,0,1,Inputs!$C$6))))))</f>
        <v>1.29624897228513</v>
      </c>
      <c r="M768" s="17" t="n">
        <f aca="false">IF(AND(ISNUMBER(L768),E768&gt;=Inputs!$C$8,OR(Inputs!$C$9="All",F768=Inputs!$C$9),VALUE(LEFT(C768,4))&gt;=Inputs!$C$10,VALUE(LEFT(C768,4))&lt;=Inputs!$C$11),1,0)</f>
        <v>1</v>
      </c>
      <c r="N768" s="16" t="n">
        <f aca="false">IF(M768=1,L768,"")</f>
        <v>1.29624897228513</v>
      </c>
      <c r="O768" s="15" t="n">
        <v>0.0211709086172593</v>
      </c>
      <c r="P768" s="15" t="n">
        <v>-0.00447592869773692</v>
      </c>
      <c r="Q768" s="18" t="str">
        <f aca="false">IF(AND(M768=1,F768="Cash"),L768,"")</f>
        <v/>
      </c>
      <c r="R768" s="18" t="n">
        <f aca="false">IF(AND(M768=1,F768="Mixed"),L768,"")</f>
        <v>1.29624897228513</v>
      </c>
      <c r="S768" s="18" t="str">
        <f aca="false">IF(AND(M768=1,F768="Stock-heavy"),L768,"")</f>
        <v/>
      </c>
    </row>
    <row r="769" customFormat="false" ht="15" hidden="false" customHeight="false" outlineLevel="0" collapsed="false">
      <c r="B769" s="12" t="s">
        <v>459</v>
      </c>
      <c r="C769" s="12" t="s">
        <v>836</v>
      </c>
      <c r="D769" s="14" t="n">
        <v>2554</v>
      </c>
      <c r="E769" s="15" t="n">
        <v>0.2192</v>
      </c>
      <c r="F769" s="12" t="s">
        <v>70</v>
      </c>
      <c r="G769" s="15" t="n">
        <v>0</v>
      </c>
      <c r="H769" s="12" t="n">
        <v>3</v>
      </c>
      <c r="I769" s="12" t="n">
        <v>1</v>
      </c>
      <c r="J769" s="12" t="n">
        <v>0</v>
      </c>
      <c r="K769" s="15" t="n">
        <v>-0.0146704126186823</v>
      </c>
      <c r="L769" s="16" t="n">
        <f aca="true">IF(OR(Returns!$C769=0,COUNT(OFFSET(Returns!BM769,0,0,1,Inputs!$C$6))&lt;Inputs!$C$6),"n/a",EXP(SUMPRODUCT(LN(1+OFFSET(Returns!D769,0,0,1,Inputs!$C$6))))-IF(Inputs!$C$7=1,EXP(SUMPRODUCT(LN(1+OFFSET(Returns!BM769,0,0,1,Inputs!$C$6)))),EXP(SUMPRODUCT(LN(1+OFFSET(Returns!DV769,0,0,1,Inputs!$C$6))))))</f>
        <v>0.276864932510332</v>
      </c>
      <c r="M769" s="17" t="n">
        <f aca="false">IF(AND(ISNUMBER(L769),E769&gt;=Inputs!$C$8,OR(Inputs!$C$9="All",F769=Inputs!$C$9),VALUE(LEFT(C769,4))&gt;=Inputs!$C$10,VALUE(LEFT(C769,4))&lt;=Inputs!$C$11),1,0)</f>
        <v>1</v>
      </c>
      <c r="N769" s="16" t="n">
        <f aca="false">IF(M769=1,L769,"")</f>
        <v>0.276864932510332</v>
      </c>
      <c r="O769" s="15" t="n">
        <v>0.323284271233752</v>
      </c>
      <c r="P769" s="15" t="n">
        <v>0.414401398544629</v>
      </c>
      <c r="Q769" s="18" t="n">
        <f aca="false">IF(AND(M769=1,F769="Cash"),L769,"")</f>
        <v>0.276864932510332</v>
      </c>
      <c r="R769" s="18" t="str">
        <f aca="false">IF(AND(M769=1,F769="Mixed"),L769,"")</f>
        <v/>
      </c>
      <c r="S769" s="18" t="str">
        <f aca="false">IF(AND(M769=1,F769="Stock-heavy"),L769,"")</f>
        <v/>
      </c>
    </row>
    <row r="770" customFormat="false" ht="15" hidden="false" customHeight="false" outlineLevel="0" collapsed="false">
      <c r="B770" s="12" t="s">
        <v>841</v>
      </c>
      <c r="C770" s="12" t="s">
        <v>836</v>
      </c>
      <c r="D770" s="14" t="n">
        <v>742.3</v>
      </c>
      <c r="E770" s="15" t="n">
        <v>2.314</v>
      </c>
      <c r="F770" s="12" t="s">
        <v>85</v>
      </c>
      <c r="G770" s="15" t="n">
        <v>1</v>
      </c>
      <c r="H770" s="12" t="n">
        <v>5</v>
      </c>
      <c r="I770" s="12" t="n">
        <v>0</v>
      </c>
      <c r="J770" s="12" t="n">
        <v>0</v>
      </c>
      <c r="K770" s="15" t="n">
        <v>-0.489428665524398</v>
      </c>
      <c r="L770" s="16" t="n">
        <f aca="true">IF(OR(Returns!$C770=0,COUNT(OFFSET(Returns!BM770,0,0,1,Inputs!$C$6))&lt;Inputs!$C$6),"n/a",EXP(SUMPRODUCT(LN(1+OFFSET(Returns!D770,0,0,1,Inputs!$C$6))))-IF(Inputs!$C$7=1,EXP(SUMPRODUCT(LN(1+OFFSET(Returns!BM770,0,0,1,Inputs!$C$6)))),EXP(SUMPRODUCT(LN(1+OFFSET(Returns!DV770,0,0,1,Inputs!$C$6))))))</f>
        <v>-0.368960110316347</v>
      </c>
      <c r="M770" s="17" t="n">
        <f aca="false">IF(AND(ISNUMBER(L770),E770&gt;=Inputs!$C$8,OR(Inputs!$C$9="All",F770=Inputs!$C$9),VALUE(LEFT(C770,4))&gt;=Inputs!$C$10,VALUE(LEFT(C770,4))&lt;=Inputs!$C$11),1,0)</f>
        <v>1</v>
      </c>
      <c r="N770" s="16" t="n">
        <f aca="false">IF(M770=1,L770,"")</f>
        <v>-0.368960110316347</v>
      </c>
      <c r="O770" s="15" t="n">
        <v>-0.184040734251264</v>
      </c>
      <c r="P770" s="15" t="n">
        <v>-0.0874072426263319</v>
      </c>
      <c r="Q770" s="18" t="str">
        <f aca="false">IF(AND(M770=1,F770="Cash"),L770,"")</f>
        <v/>
      </c>
      <c r="R770" s="18" t="str">
        <f aca="false">IF(AND(M770=1,F770="Mixed"),L770,"")</f>
        <v/>
      </c>
      <c r="S770" s="18" t="n">
        <f aca="false">IF(AND(M770=1,F770="Stock-heavy"),L770,"")</f>
        <v>-0.368960110316347</v>
      </c>
    </row>
    <row r="771" customFormat="false" ht="15" hidden="false" customHeight="false" outlineLevel="0" collapsed="false">
      <c r="B771" s="12" t="s">
        <v>842</v>
      </c>
      <c r="C771" s="12" t="s">
        <v>836</v>
      </c>
      <c r="D771" s="14" t="n">
        <v>336.9</v>
      </c>
      <c r="E771" s="15" t="n">
        <v>0.1949</v>
      </c>
      <c r="F771" s="12" t="s">
        <v>85</v>
      </c>
      <c r="G771" s="15" t="n">
        <v>1</v>
      </c>
      <c r="H771" s="12" t="s">
        <v>73</v>
      </c>
      <c r="I771" s="12" t="n">
        <v>0</v>
      </c>
      <c r="J771" s="12" t="n">
        <v>1</v>
      </c>
      <c r="K771" s="15" t="n">
        <v>1.44919329945512</v>
      </c>
      <c r="L771" s="16" t="n">
        <f aca="true">IF(OR(Returns!$C771=0,COUNT(OFFSET(Returns!BM771,0,0,1,Inputs!$C$6))&lt;Inputs!$C$6),"n/a",EXP(SUMPRODUCT(LN(1+OFFSET(Returns!D771,0,0,1,Inputs!$C$6))))-IF(Inputs!$C$7=1,EXP(SUMPRODUCT(LN(1+OFFSET(Returns!BM771,0,0,1,Inputs!$C$6)))),EXP(SUMPRODUCT(LN(1+OFFSET(Returns!DV771,0,0,1,Inputs!$C$6))))))</f>
        <v>1.65893183184532</v>
      </c>
      <c r="M771" s="17" t="n">
        <f aca="false">IF(AND(ISNUMBER(L771),E771&gt;=Inputs!$C$8,OR(Inputs!$C$9="All",F771=Inputs!$C$9),VALUE(LEFT(C771,4))&gt;=Inputs!$C$10,VALUE(LEFT(C771,4))&lt;=Inputs!$C$11),1,0)</f>
        <v>1</v>
      </c>
      <c r="N771" s="16" t="n">
        <f aca="false">IF(M771=1,L771,"")</f>
        <v>1.65893183184532</v>
      </c>
      <c r="O771" s="15" t="n">
        <v>0.15304031100417</v>
      </c>
      <c r="P771" s="15" t="n">
        <v>0.0738097288586496</v>
      </c>
      <c r="Q771" s="18" t="str">
        <f aca="false">IF(AND(M771=1,F771="Cash"),L771,"")</f>
        <v/>
      </c>
      <c r="R771" s="18" t="str">
        <f aca="false">IF(AND(M771=1,F771="Mixed"),L771,"")</f>
        <v/>
      </c>
      <c r="S771" s="18" t="n">
        <f aca="false">IF(AND(M771=1,F771="Stock-heavy"),L771,"")</f>
        <v>1.65893183184532</v>
      </c>
    </row>
    <row r="772" customFormat="false" ht="15" hidden="false" customHeight="false" outlineLevel="0" collapsed="false">
      <c r="B772" s="12" t="s">
        <v>601</v>
      </c>
      <c r="C772" s="12" t="s">
        <v>836</v>
      </c>
      <c r="D772" s="14" t="n">
        <v>1268.3</v>
      </c>
      <c r="E772" s="15" t="n">
        <v>0.1881</v>
      </c>
      <c r="F772" s="12" t="s">
        <v>70</v>
      </c>
      <c r="G772" s="15" t="n">
        <v>0</v>
      </c>
      <c r="H772" s="12" t="n">
        <v>2</v>
      </c>
      <c r="I772" s="12" t="n">
        <v>0</v>
      </c>
      <c r="J772" s="12" t="n">
        <v>0</v>
      </c>
      <c r="K772" s="15" t="n">
        <v>-0.156275903184659</v>
      </c>
      <c r="L772" s="16" t="n">
        <f aca="true">IF(OR(Returns!$C772=0,COUNT(OFFSET(Returns!BM772,0,0,1,Inputs!$C$6))&lt;Inputs!$C$6),"n/a",EXP(SUMPRODUCT(LN(1+OFFSET(Returns!D772,0,0,1,Inputs!$C$6))))-IF(Inputs!$C$7=1,EXP(SUMPRODUCT(LN(1+OFFSET(Returns!BM772,0,0,1,Inputs!$C$6)))),EXP(SUMPRODUCT(LN(1+OFFSET(Returns!DV772,0,0,1,Inputs!$C$6))))))</f>
        <v>0.170254734541009</v>
      </c>
      <c r="M772" s="17" t="n">
        <f aca="false">IF(AND(ISNUMBER(L772),E772&gt;=Inputs!$C$8,OR(Inputs!$C$9="All",F772=Inputs!$C$9),VALUE(LEFT(C772,4))&gt;=Inputs!$C$10,VALUE(LEFT(C772,4))&lt;=Inputs!$C$11),1,0)</f>
        <v>1</v>
      </c>
      <c r="N772" s="16" t="n">
        <f aca="false">IF(M772=1,L772,"")</f>
        <v>0.170254734541009</v>
      </c>
      <c r="O772" s="15" t="n">
        <v>0.0791154299654715</v>
      </c>
      <c r="P772" s="15" t="n">
        <v>0.102024431740162</v>
      </c>
      <c r="Q772" s="18" t="n">
        <f aca="false">IF(AND(M772=1,F772="Cash"),L772,"")</f>
        <v>0.170254734541009</v>
      </c>
      <c r="R772" s="18" t="str">
        <f aca="false">IF(AND(M772=1,F772="Mixed"),L772,"")</f>
        <v/>
      </c>
      <c r="S772" s="18" t="str">
        <f aca="false">IF(AND(M772=1,F772="Stock-heavy"),L772,"")</f>
        <v/>
      </c>
    </row>
    <row r="773" customFormat="false" ht="15" hidden="false" customHeight="false" outlineLevel="0" collapsed="false">
      <c r="B773" s="12" t="s">
        <v>843</v>
      </c>
      <c r="C773" s="12" t="s">
        <v>844</v>
      </c>
      <c r="D773" s="14" t="n">
        <v>135.3</v>
      </c>
      <c r="E773" s="15" t="n">
        <v>0.3328</v>
      </c>
      <c r="F773" s="12" t="s">
        <v>85</v>
      </c>
      <c r="G773" s="15" t="n">
        <v>0.617510498610043</v>
      </c>
      <c r="H773" s="12" t="n">
        <v>2</v>
      </c>
      <c r="I773" s="12" t="n">
        <v>0</v>
      </c>
      <c r="J773" s="12" t="n">
        <v>1</v>
      </c>
      <c r="K773" s="15" t="n">
        <v>4.35209945404986</v>
      </c>
      <c r="L773" s="16" t="n">
        <f aca="true">IF(OR(Returns!$C773=0,COUNT(OFFSET(Returns!BM773,0,0,1,Inputs!$C$6))&lt;Inputs!$C$6),"n/a",EXP(SUMPRODUCT(LN(1+OFFSET(Returns!D773,0,0,1,Inputs!$C$6))))-IF(Inputs!$C$7=1,EXP(SUMPRODUCT(LN(1+OFFSET(Returns!BM773,0,0,1,Inputs!$C$6)))),EXP(SUMPRODUCT(LN(1+OFFSET(Returns!DV773,0,0,1,Inputs!$C$6))))))</f>
        <v>1.05157129061002</v>
      </c>
      <c r="M773" s="17" t="n">
        <f aca="false">IF(AND(ISNUMBER(L773),E773&gt;=Inputs!$C$8,OR(Inputs!$C$9="All",F773=Inputs!$C$9),VALUE(LEFT(C773,4))&gt;=Inputs!$C$10,VALUE(LEFT(C773,4))&lt;=Inputs!$C$11),1,0)</f>
        <v>1</v>
      </c>
      <c r="N773" s="16" t="n">
        <f aca="false">IF(M773=1,L773,"")</f>
        <v>1.05157129061002</v>
      </c>
      <c r="O773" s="15" t="n">
        <v>-0.280128430210386</v>
      </c>
      <c r="P773" s="15" t="n">
        <v>0.0981582267188117</v>
      </c>
      <c r="Q773" s="18" t="str">
        <f aca="false">IF(AND(M773=1,F773="Cash"),L773,"")</f>
        <v/>
      </c>
      <c r="R773" s="18" t="str">
        <f aca="false">IF(AND(M773=1,F773="Mixed"),L773,"")</f>
        <v/>
      </c>
      <c r="S773" s="18" t="n">
        <f aca="false">IF(AND(M773=1,F773="Stock-heavy"),L773,"")</f>
        <v>1.05157129061002</v>
      </c>
    </row>
    <row r="774" customFormat="false" ht="15" hidden="false" customHeight="false" outlineLevel="0" collapsed="false">
      <c r="B774" s="12" t="s">
        <v>845</v>
      </c>
      <c r="C774" s="12" t="s">
        <v>844</v>
      </c>
      <c r="D774" s="14" t="n">
        <v>793.1</v>
      </c>
      <c r="E774" s="15" t="n">
        <v>0.6755</v>
      </c>
      <c r="F774" s="12" t="s">
        <v>85</v>
      </c>
      <c r="G774" s="15" t="n">
        <v>0.624641299140127</v>
      </c>
      <c r="H774" s="12" t="n">
        <v>1</v>
      </c>
      <c r="I774" s="12" t="n">
        <v>0</v>
      </c>
      <c r="J774" s="12" t="n">
        <v>1</v>
      </c>
      <c r="K774" s="15" t="s">
        <v>73</v>
      </c>
      <c r="L774" s="16" t="n">
        <f aca="true">IF(OR(Returns!$C774=0,COUNT(OFFSET(Returns!BM774,0,0,1,Inputs!$C$6))&lt;Inputs!$C$6),"n/a",EXP(SUMPRODUCT(LN(1+OFFSET(Returns!D774,0,0,1,Inputs!$C$6))))-IF(Inputs!$C$7=1,EXP(SUMPRODUCT(LN(1+OFFSET(Returns!BM774,0,0,1,Inputs!$C$6)))),EXP(SUMPRODUCT(LN(1+OFFSET(Returns!DV774,0,0,1,Inputs!$C$6))))))</f>
        <v>-0.867383787175464</v>
      </c>
      <c r="M774" s="17" t="n">
        <f aca="false">IF(AND(ISNUMBER(L774),E774&gt;=Inputs!$C$8,OR(Inputs!$C$9="All",F774=Inputs!$C$9),VALUE(LEFT(C774,4))&gt;=Inputs!$C$10,VALUE(LEFT(C774,4))&lt;=Inputs!$C$11),1,0)</f>
        <v>1</v>
      </c>
      <c r="N774" s="16" t="n">
        <f aca="false">IF(M774=1,L774,"")</f>
        <v>-0.867383787175464</v>
      </c>
      <c r="O774" s="15" t="n">
        <v>-0.0422574853302495</v>
      </c>
      <c r="P774" s="15" t="n">
        <v>-0.12415335758427</v>
      </c>
      <c r="Q774" s="18" t="str">
        <f aca="false">IF(AND(M774=1,F774="Cash"),L774,"")</f>
        <v/>
      </c>
      <c r="R774" s="18" t="str">
        <f aca="false">IF(AND(M774=1,F774="Mixed"),L774,"")</f>
        <v/>
      </c>
      <c r="S774" s="18" t="n">
        <f aca="false">IF(AND(M774=1,F774="Stock-heavy"),L774,"")</f>
        <v>-0.867383787175464</v>
      </c>
    </row>
    <row r="775" customFormat="false" ht="15" hidden="false" customHeight="false" outlineLevel="0" collapsed="false">
      <c r="B775" s="12" t="s">
        <v>846</v>
      </c>
      <c r="C775" s="12" t="s">
        <v>844</v>
      </c>
      <c r="D775" s="14" t="n">
        <v>515.8</v>
      </c>
      <c r="E775" s="15" t="n">
        <v>0.1099</v>
      </c>
      <c r="F775" s="12" t="s">
        <v>70</v>
      </c>
      <c r="G775" s="15" t="n">
        <v>0</v>
      </c>
      <c r="H775" s="12" t="n">
        <v>2</v>
      </c>
      <c r="I775" s="12" t="n">
        <v>0</v>
      </c>
      <c r="J775" s="12" t="n">
        <v>0</v>
      </c>
      <c r="K775" s="15" t="n">
        <v>2.54091357290951</v>
      </c>
      <c r="L775" s="16" t="n">
        <f aca="true">IF(OR(Returns!$C775=0,COUNT(OFFSET(Returns!BM775,0,0,1,Inputs!$C$6))&lt;Inputs!$C$6),"n/a",EXP(SUMPRODUCT(LN(1+OFFSET(Returns!D775,0,0,1,Inputs!$C$6))))-IF(Inputs!$C$7=1,EXP(SUMPRODUCT(LN(1+OFFSET(Returns!BM775,0,0,1,Inputs!$C$6)))),EXP(SUMPRODUCT(LN(1+OFFSET(Returns!DV775,0,0,1,Inputs!$C$6))))))</f>
        <v>-0.179808077182625</v>
      </c>
      <c r="M775" s="17" t="n">
        <f aca="false">IF(AND(ISNUMBER(L775),E775&gt;=Inputs!$C$8,OR(Inputs!$C$9="All",F775=Inputs!$C$9),VALUE(LEFT(C775,4))&gt;=Inputs!$C$10,VALUE(LEFT(C775,4))&lt;=Inputs!$C$11),1,0)</f>
        <v>1</v>
      </c>
      <c r="N775" s="16" t="n">
        <f aca="false">IF(M775=1,L775,"")</f>
        <v>-0.179808077182625</v>
      </c>
      <c r="O775" s="15" t="n">
        <v>-0.048674067958697</v>
      </c>
      <c r="P775" s="15" t="n">
        <v>0.0705147743874619</v>
      </c>
      <c r="Q775" s="18" t="n">
        <f aca="false">IF(AND(M775=1,F775="Cash"),L775,"")</f>
        <v>-0.179808077182625</v>
      </c>
      <c r="R775" s="18" t="str">
        <f aca="false">IF(AND(M775=1,F775="Mixed"),L775,"")</f>
        <v/>
      </c>
      <c r="S775" s="18" t="str">
        <f aca="false">IF(AND(M775=1,F775="Stock-heavy"),L775,"")</f>
        <v/>
      </c>
    </row>
    <row r="776" customFormat="false" ht="15" hidden="false" customHeight="false" outlineLevel="0" collapsed="false">
      <c r="B776" s="12" t="s">
        <v>847</v>
      </c>
      <c r="C776" s="12" t="s">
        <v>844</v>
      </c>
      <c r="D776" s="14" t="n">
        <v>100.4</v>
      </c>
      <c r="E776" s="15" t="n">
        <v>0.766</v>
      </c>
      <c r="F776" s="12" t="s">
        <v>70</v>
      </c>
      <c r="G776" s="15" t="n">
        <v>0</v>
      </c>
      <c r="H776" s="12" t="n">
        <v>2</v>
      </c>
      <c r="I776" s="12" t="n">
        <v>0</v>
      </c>
      <c r="J776" s="12" t="n">
        <v>0</v>
      </c>
      <c r="K776" s="15" t="n">
        <v>-0.444411672225715</v>
      </c>
      <c r="L776" s="16" t="n">
        <f aca="true">IF(OR(Returns!$C776=0,COUNT(OFFSET(Returns!BM776,0,0,1,Inputs!$C$6))&lt;Inputs!$C$6),"n/a",EXP(SUMPRODUCT(LN(1+OFFSET(Returns!D776,0,0,1,Inputs!$C$6))))-IF(Inputs!$C$7=1,EXP(SUMPRODUCT(LN(1+OFFSET(Returns!BM776,0,0,1,Inputs!$C$6)))),EXP(SUMPRODUCT(LN(1+OFFSET(Returns!DV776,0,0,1,Inputs!$C$6))))))</f>
        <v>-0.807598910735047</v>
      </c>
      <c r="M776" s="17" t="n">
        <f aca="false">IF(AND(ISNUMBER(L776),E776&gt;=Inputs!$C$8,OR(Inputs!$C$9="All",F776=Inputs!$C$9),VALUE(LEFT(C776,4))&gt;=Inputs!$C$10,VALUE(LEFT(C776,4))&lt;=Inputs!$C$11),1,0)</f>
        <v>1</v>
      </c>
      <c r="N776" s="16" t="n">
        <f aca="false">IF(M776=1,L776,"")</f>
        <v>-0.807598910735047</v>
      </c>
      <c r="O776" s="15" t="n">
        <v>-0.0755676272150041</v>
      </c>
      <c r="P776" s="15" t="s">
        <v>73</v>
      </c>
      <c r="Q776" s="18" t="n">
        <f aca="false">IF(AND(M776=1,F776="Cash"),L776,"")</f>
        <v>-0.807598910735047</v>
      </c>
      <c r="R776" s="18" t="str">
        <f aca="false">IF(AND(M776=1,F776="Mixed"),L776,"")</f>
        <v/>
      </c>
      <c r="S776" s="18" t="str">
        <f aca="false">IF(AND(M776=1,F776="Stock-heavy"),L776,"")</f>
        <v/>
      </c>
    </row>
    <row r="777" customFormat="false" ht="15" hidden="false" customHeight="false" outlineLevel="0" collapsed="false">
      <c r="B777" s="12" t="s">
        <v>117</v>
      </c>
      <c r="C777" s="12" t="s">
        <v>844</v>
      </c>
      <c r="D777" s="14" t="n">
        <v>239.4</v>
      </c>
      <c r="E777" s="15" t="n">
        <v>0.1042</v>
      </c>
      <c r="F777" s="12" t="s">
        <v>70</v>
      </c>
      <c r="G777" s="15" t="n">
        <v>0</v>
      </c>
      <c r="H777" s="12" t="n">
        <v>3</v>
      </c>
      <c r="I777" s="12" t="n">
        <v>0</v>
      </c>
      <c r="J777" s="12" t="n">
        <v>0</v>
      </c>
      <c r="K777" s="15" t="n">
        <v>1.33151742571351</v>
      </c>
      <c r="L777" s="16" t="n">
        <f aca="true">IF(OR(Returns!$C777=0,COUNT(OFFSET(Returns!BM777,0,0,1,Inputs!$C$6))&lt;Inputs!$C$6),"n/a",EXP(SUMPRODUCT(LN(1+OFFSET(Returns!D777,0,0,1,Inputs!$C$6))))-IF(Inputs!$C$7=1,EXP(SUMPRODUCT(LN(1+OFFSET(Returns!BM777,0,0,1,Inputs!$C$6)))),EXP(SUMPRODUCT(LN(1+OFFSET(Returns!DV777,0,0,1,Inputs!$C$6))))))</f>
        <v>-0.0990964754693868</v>
      </c>
      <c r="M777" s="17" t="n">
        <f aca="false">IF(AND(ISNUMBER(L777),E777&gt;=Inputs!$C$8,OR(Inputs!$C$9="All",F777=Inputs!$C$9),VALUE(LEFT(C777,4))&gt;=Inputs!$C$10,VALUE(LEFT(C777,4))&lt;=Inputs!$C$11),1,0)</f>
        <v>1</v>
      </c>
      <c r="N777" s="16" t="n">
        <f aca="false">IF(M777=1,L777,"")</f>
        <v>-0.0990964754693868</v>
      </c>
      <c r="O777" s="15" t="n">
        <v>-0.0154349139043018</v>
      </c>
      <c r="P777" s="15" t="n">
        <v>0.0201258862734213</v>
      </c>
      <c r="Q777" s="18" t="n">
        <f aca="false">IF(AND(M777=1,F777="Cash"),L777,"")</f>
        <v>-0.0990964754693868</v>
      </c>
      <c r="R777" s="18" t="str">
        <f aca="false">IF(AND(M777=1,F777="Mixed"),L777,"")</f>
        <v/>
      </c>
      <c r="S777" s="18" t="str">
        <f aca="false">IF(AND(M777=1,F777="Stock-heavy"),L777,"")</f>
        <v/>
      </c>
    </row>
    <row r="778" customFormat="false" ht="15" hidden="false" customHeight="false" outlineLevel="0" collapsed="false">
      <c r="B778" s="12" t="s">
        <v>179</v>
      </c>
      <c r="C778" s="12" t="s">
        <v>844</v>
      </c>
      <c r="D778" s="14" t="n">
        <v>1099.6</v>
      </c>
      <c r="E778" s="15" t="n">
        <v>0.3379</v>
      </c>
      <c r="F778" s="12" t="s">
        <v>70</v>
      </c>
      <c r="G778" s="15" t="n">
        <v>0</v>
      </c>
      <c r="H778" s="12" t="n">
        <v>3</v>
      </c>
      <c r="I778" s="12" t="n">
        <v>1</v>
      </c>
      <c r="J778" s="12" t="n">
        <v>0</v>
      </c>
      <c r="K778" s="15" t="n">
        <v>0.219574000835425</v>
      </c>
      <c r="L778" s="16" t="n">
        <f aca="true">IF(OR(Returns!$C778=0,COUNT(OFFSET(Returns!BM778,0,0,1,Inputs!$C$6))&lt;Inputs!$C$6),"n/a",EXP(SUMPRODUCT(LN(1+OFFSET(Returns!D778,0,0,1,Inputs!$C$6))))-IF(Inputs!$C$7=1,EXP(SUMPRODUCT(LN(1+OFFSET(Returns!BM778,0,0,1,Inputs!$C$6)))),EXP(SUMPRODUCT(LN(1+OFFSET(Returns!DV778,0,0,1,Inputs!$C$6))))))</f>
        <v>0.902519051019511</v>
      </c>
      <c r="M778" s="17" t="n">
        <f aca="false">IF(AND(ISNUMBER(L778),E778&gt;=Inputs!$C$8,OR(Inputs!$C$9="All",F778=Inputs!$C$9),VALUE(LEFT(C778,4))&gt;=Inputs!$C$10,VALUE(LEFT(C778,4))&lt;=Inputs!$C$11),1,0)</f>
        <v>1</v>
      </c>
      <c r="N778" s="16" t="n">
        <f aca="false">IF(M778=1,L778,"")</f>
        <v>0.902519051019511</v>
      </c>
      <c r="O778" s="15" t="n">
        <v>0.0140225301041092</v>
      </c>
      <c r="P778" s="15" t="n">
        <v>0.0386733497284491</v>
      </c>
      <c r="Q778" s="18" t="n">
        <f aca="false">IF(AND(M778=1,F778="Cash"),L778,"")</f>
        <v>0.902519051019511</v>
      </c>
      <c r="R778" s="18" t="str">
        <f aca="false">IF(AND(M778=1,F778="Mixed"),L778,"")</f>
        <v/>
      </c>
      <c r="S778" s="18" t="str">
        <f aca="false">IF(AND(M778=1,F778="Stock-heavy"),L778,"")</f>
        <v/>
      </c>
    </row>
    <row r="779" customFormat="false" ht="15" hidden="false" customHeight="false" outlineLevel="0" collapsed="false">
      <c r="B779" s="12" t="s">
        <v>848</v>
      </c>
      <c r="C779" s="12" t="s">
        <v>844</v>
      </c>
      <c r="D779" s="14" t="n">
        <v>392.2</v>
      </c>
      <c r="E779" s="15" t="n">
        <v>0.2659</v>
      </c>
      <c r="F779" s="12" t="s">
        <v>70</v>
      </c>
      <c r="G779" s="15" t="n">
        <v>0</v>
      </c>
      <c r="H779" s="12" t="n">
        <v>3</v>
      </c>
      <c r="I779" s="12" t="n">
        <v>0</v>
      </c>
      <c r="J779" s="12" t="n">
        <v>0</v>
      </c>
      <c r="K779" s="15" t="n">
        <v>-0.211133220311114</v>
      </c>
      <c r="L779" s="16" t="n">
        <f aca="true">IF(OR(Returns!$C779=0,COUNT(OFFSET(Returns!BM779,0,0,1,Inputs!$C$6))&lt;Inputs!$C$6),"n/a",EXP(SUMPRODUCT(LN(1+OFFSET(Returns!D779,0,0,1,Inputs!$C$6))))-IF(Inputs!$C$7=1,EXP(SUMPRODUCT(LN(1+OFFSET(Returns!BM779,0,0,1,Inputs!$C$6)))),EXP(SUMPRODUCT(LN(1+OFFSET(Returns!DV779,0,0,1,Inputs!$C$6))))))</f>
        <v>0.152983047466977</v>
      </c>
      <c r="M779" s="17" t="n">
        <f aca="false">IF(AND(ISNUMBER(L779),E779&gt;=Inputs!$C$8,OR(Inputs!$C$9="All",F779=Inputs!$C$9),VALUE(LEFT(C779,4))&gt;=Inputs!$C$10,VALUE(LEFT(C779,4))&lt;=Inputs!$C$11),1,0)</f>
        <v>1</v>
      </c>
      <c r="N779" s="16" t="n">
        <f aca="false">IF(M779=1,L779,"")</f>
        <v>0.152983047466977</v>
      </c>
      <c r="O779" s="15" t="n">
        <v>-0.042893422644903</v>
      </c>
      <c r="P779" s="15" t="n">
        <v>-0.00908809511816588</v>
      </c>
      <c r="Q779" s="18" t="n">
        <f aca="false">IF(AND(M779=1,F779="Cash"),L779,"")</f>
        <v>0.152983047466977</v>
      </c>
      <c r="R779" s="18" t="str">
        <f aca="false">IF(AND(M779=1,F779="Mixed"),L779,"")</f>
        <v/>
      </c>
      <c r="S779" s="18" t="str">
        <f aca="false">IF(AND(M779=1,F779="Stock-heavy"),L779,"")</f>
        <v/>
      </c>
    </row>
    <row r="780" customFormat="false" ht="15" hidden="false" customHeight="false" outlineLevel="0" collapsed="false">
      <c r="B780" s="12" t="s">
        <v>339</v>
      </c>
      <c r="C780" s="12" t="s">
        <v>844</v>
      </c>
      <c r="D780" s="14" t="n">
        <v>2908.2</v>
      </c>
      <c r="E780" s="15" t="n">
        <v>0.4306</v>
      </c>
      <c r="F780" s="12" t="s">
        <v>70</v>
      </c>
      <c r="G780" s="15" t="n">
        <v>0</v>
      </c>
      <c r="H780" s="12" t="n">
        <v>2</v>
      </c>
      <c r="I780" s="12" t="n">
        <v>0</v>
      </c>
      <c r="J780" s="12" t="n">
        <v>1</v>
      </c>
      <c r="K780" s="15" t="n">
        <v>0.554894894466175</v>
      </c>
      <c r="L780" s="16" t="n">
        <f aca="true">IF(OR(Returns!$C780=0,COUNT(OFFSET(Returns!BM780,0,0,1,Inputs!$C$6))&lt;Inputs!$C$6),"n/a",EXP(SUMPRODUCT(LN(1+OFFSET(Returns!D780,0,0,1,Inputs!$C$6))))-IF(Inputs!$C$7=1,EXP(SUMPRODUCT(LN(1+OFFSET(Returns!BM780,0,0,1,Inputs!$C$6)))),EXP(SUMPRODUCT(LN(1+OFFSET(Returns!DV780,0,0,1,Inputs!$C$6))))))</f>
        <v>0.380379479412123</v>
      </c>
      <c r="M780" s="17" t="n">
        <f aca="false">IF(AND(ISNUMBER(L780),E780&gt;=Inputs!$C$8,OR(Inputs!$C$9="All",F780=Inputs!$C$9),VALUE(LEFT(C780,4))&gt;=Inputs!$C$10,VALUE(LEFT(C780,4))&lt;=Inputs!$C$11),1,0)</f>
        <v>1</v>
      </c>
      <c r="N780" s="16" t="n">
        <f aca="false">IF(M780=1,L780,"")</f>
        <v>0.380379479412123</v>
      </c>
      <c r="O780" s="15" t="n">
        <v>0.0602458530837021</v>
      </c>
      <c r="P780" s="15" t="n">
        <v>0.0104904257942272</v>
      </c>
      <c r="Q780" s="18" t="n">
        <f aca="false">IF(AND(M780=1,F780="Cash"),L780,"")</f>
        <v>0.380379479412123</v>
      </c>
      <c r="R780" s="18" t="str">
        <f aca="false">IF(AND(M780=1,F780="Mixed"),L780,"")</f>
        <v/>
      </c>
      <c r="S780" s="18" t="str">
        <f aca="false">IF(AND(M780=1,F780="Stock-heavy"),L780,"")</f>
        <v/>
      </c>
    </row>
    <row r="781" customFormat="false" ht="15" hidden="false" customHeight="false" outlineLevel="0" collapsed="false">
      <c r="B781" s="12" t="s">
        <v>849</v>
      </c>
      <c r="C781" s="12" t="s">
        <v>844</v>
      </c>
      <c r="D781" s="14" t="n">
        <v>420</v>
      </c>
      <c r="E781" s="15" t="n">
        <v>0.1804</v>
      </c>
      <c r="F781" s="12" t="s">
        <v>70</v>
      </c>
      <c r="G781" s="15" t="n">
        <v>0</v>
      </c>
      <c r="H781" s="12" t="n">
        <v>2</v>
      </c>
      <c r="I781" s="12" t="n">
        <v>0</v>
      </c>
      <c r="J781" s="12" t="n">
        <v>0</v>
      </c>
      <c r="K781" s="15" t="n">
        <v>-0.524462625448814</v>
      </c>
      <c r="L781" s="16" t="n">
        <f aca="true">IF(OR(Returns!$C781=0,COUNT(OFFSET(Returns!BM781,0,0,1,Inputs!$C$6))&lt;Inputs!$C$6),"n/a",EXP(SUMPRODUCT(LN(1+OFFSET(Returns!D781,0,0,1,Inputs!$C$6))))-IF(Inputs!$C$7=1,EXP(SUMPRODUCT(LN(1+OFFSET(Returns!BM781,0,0,1,Inputs!$C$6)))),EXP(SUMPRODUCT(LN(1+OFFSET(Returns!DV781,0,0,1,Inputs!$C$6))))))</f>
        <v>-0.861763447278479</v>
      </c>
      <c r="M781" s="17" t="n">
        <f aca="false">IF(AND(ISNUMBER(L781),E781&gt;=Inputs!$C$8,OR(Inputs!$C$9="All",F781=Inputs!$C$9),VALUE(LEFT(C781,4))&gt;=Inputs!$C$10,VALUE(LEFT(C781,4))&lt;=Inputs!$C$11),1,0)</f>
        <v>1</v>
      </c>
      <c r="N781" s="16" t="n">
        <f aca="false">IF(M781=1,L781,"")</f>
        <v>-0.861763447278479</v>
      </c>
      <c r="O781" s="15" t="n">
        <v>0.335644996724014</v>
      </c>
      <c r="P781" s="15" t="n">
        <v>0.349597534069285</v>
      </c>
      <c r="Q781" s="18" t="n">
        <f aca="false">IF(AND(M781=1,F781="Cash"),L781,"")</f>
        <v>-0.861763447278479</v>
      </c>
      <c r="R781" s="18" t="str">
        <f aca="false">IF(AND(M781=1,F781="Mixed"),L781,"")</f>
        <v/>
      </c>
      <c r="S781" s="18" t="str">
        <f aca="false">IF(AND(M781=1,F781="Stock-heavy"),L781,"")</f>
        <v/>
      </c>
    </row>
    <row r="782" customFormat="false" ht="15" hidden="false" customHeight="false" outlineLevel="0" collapsed="false">
      <c r="B782" s="12" t="s">
        <v>565</v>
      </c>
      <c r="C782" s="12" t="s">
        <v>844</v>
      </c>
      <c r="D782" s="14" t="n">
        <v>268.8</v>
      </c>
      <c r="E782" s="15" t="n">
        <v>0.2164</v>
      </c>
      <c r="F782" s="12" t="s">
        <v>70</v>
      </c>
      <c r="G782" s="15" t="n">
        <v>0</v>
      </c>
      <c r="H782" s="12" t="n">
        <v>3</v>
      </c>
      <c r="I782" s="12" t="n">
        <v>0</v>
      </c>
      <c r="J782" s="12" t="n">
        <v>0</v>
      </c>
      <c r="K782" s="15" t="n">
        <v>0.250968062975987</v>
      </c>
      <c r="L782" s="16" t="n">
        <f aca="true">IF(OR(Returns!$C782=0,COUNT(OFFSET(Returns!BM782,0,0,1,Inputs!$C$6))&lt;Inputs!$C$6),"n/a",EXP(SUMPRODUCT(LN(1+OFFSET(Returns!D782,0,0,1,Inputs!$C$6))))-IF(Inputs!$C$7=1,EXP(SUMPRODUCT(LN(1+OFFSET(Returns!BM782,0,0,1,Inputs!$C$6)))),EXP(SUMPRODUCT(LN(1+OFFSET(Returns!DV782,0,0,1,Inputs!$C$6))))))</f>
        <v>-0.54954998941737</v>
      </c>
      <c r="M782" s="17" t="n">
        <f aca="false">IF(AND(ISNUMBER(L782),E782&gt;=Inputs!$C$8,OR(Inputs!$C$9="All",F782=Inputs!$C$9),VALUE(LEFT(C782,4))&gt;=Inputs!$C$10,VALUE(LEFT(C782,4))&lt;=Inputs!$C$11),1,0)</f>
        <v>1</v>
      </c>
      <c r="N782" s="16" t="n">
        <f aca="false">IF(M782=1,L782,"")</f>
        <v>-0.54954998941737</v>
      </c>
      <c r="O782" s="15" t="n">
        <v>0.0449059923566228</v>
      </c>
      <c r="P782" s="15" t="n">
        <v>0.0269570929570308</v>
      </c>
      <c r="Q782" s="18" t="n">
        <f aca="false">IF(AND(M782=1,F782="Cash"),L782,"")</f>
        <v>-0.54954998941737</v>
      </c>
      <c r="R782" s="18" t="str">
        <f aca="false">IF(AND(M782=1,F782="Mixed"),L782,"")</f>
        <v/>
      </c>
      <c r="S782" s="18" t="str">
        <f aca="false">IF(AND(M782=1,F782="Stock-heavy"),L782,"")</f>
        <v/>
      </c>
    </row>
    <row r="783" customFormat="false" ht="15" hidden="false" customHeight="false" outlineLevel="0" collapsed="false">
      <c r="B783" s="12" t="s">
        <v>850</v>
      </c>
      <c r="C783" s="12" t="s">
        <v>844</v>
      </c>
      <c r="D783" s="14" t="n">
        <v>1764.8</v>
      </c>
      <c r="E783" s="15" t="n">
        <v>0.1949</v>
      </c>
      <c r="F783" s="12" t="s">
        <v>83</v>
      </c>
      <c r="G783" s="15" t="n">
        <v>0.340605167724388</v>
      </c>
      <c r="H783" s="12" t="n">
        <v>1</v>
      </c>
      <c r="I783" s="12" t="n">
        <v>1</v>
      </c>
      <c r="J783" s="12" t="n">
        <v>0</v>
      </c>
      <c r="K783" s="15" t="n">
        <v>0.101621069153678</v>
      </c>
      <c r="L783" s="16" t="n">
        <f aca="true">IF(OR(Returns!$C783=0,COUNT(OFFSET(Returns!BM783,0,0,1,Inputs!$C$6))&lt;Inputs!$C$6),"n/a",EXP(SUMPRODUCT(LN(1+OFFSET(Returns!D783,0,0,1,Inputs!$C$6))))-IF(Inputs!$C$7=1,EXP(SUMPRODUCT(LN(1+OFFSET(Returns!BM783,0,0,1,Inputs!$C$6)))),EXP(SUMPRODUCT(LN(1+OFFSET(Returns!DV783,0,0,1,Inputs!$C$6))))))</f>
        <v>3.88549026888172</v>
      </c>
      <c r="M783" s="17" t="n">
        <f aca="false">IF(AND(ISNUMBER(L783),E783&gt;=Inputs!$C$8,OR(Inputs!$C$9="All",F783=Inputs!$C$9),VALUE(LEFT(C783,4))&gt;=Inputs!$C$10,VALUE(LEFT(C783,4))&lt;=Inputs!$C$11),1,0)</f>
        <v>1</v>
      </c>
      <c r="N783" s="16" t="n">
        <f aca="false">IF(M783=1,L783,"")</f>
        <v>3.88549026888172</v>
      </c>
      <c r="O783" s="15" t="n">
        <v>0.0268011911285774</v>
      </c>
      <c r="P783" s="15" t="n">
        <v>0.108344083961175</v>
      </c>
      <c r="Q783" s="18" t="str">
        <f aca="false">IF(AND(M783=1,F783="Cash"),L783,"")</f>
        <v/>
      </c>
      <c r="R783" s="18" t="n">
        <f aca="false">IF(AND(M783=1,F783="Mixed"),L783,"")</f>
        <v>3.88549026888172</v>
      </c>
      <c r="S783" s="18" t="str">
        <f aca="false">IF(AND(M783=1,F783="Stock-heavy"),L783,"")</f>
        <v/>
      </c>
    </row>
    <row r="784" customFormat="false" ht="15" hidden="false" customHeight="false" outlineLevel="0" collapsed="false">
      <c r="B784" s="12" t="s">
        <v>851</v>
      </c>
      <c r="C784" s="12" t="s">
        <v>852</v>
      </c>
      <c r="D784" s="14" t="n">
        <v>10502</v>
      </c>
      <c r="E784" s="15" t="n">
        <v>0.2813</v>
      </c>
      <c r="F784" s="12" t="s">
        <v>70</v>
      </c>
      <c r="G784" s="15" t="n">
        <v>0</v>
      </c>
      <c r="H784" s="12" t="n">
        <v>2</v>
      </c>
      <c r="I784" s="12" t="n">
        <v>1</v>
      </c>
      <c r="J784" s="12" t="n">
        <v>0</v>
      </c>
      <c r="K784" s="15" t="n">
        <v>-0.235106526029963</v>
      </c>
      <c r="L784" s="16" t="n">
        <f aca="true">IF(OR(Returns!$C784=0,COUNT(OFFSET(Returns!BM784,0,0,1,Inputs!$C$6))&lt;Inputs!$C$6),"n/a",EXP(SUMPRODUCT(LN(1+OFFSET(Returns!D784,0,0,1,Inputs!$C$6))))-IF(Inputs!$C$7=1,EXP(SUMPRODUCT(LN(1+OFFSET(Returns!BM784,0,0,1,Inputs!$C$6)))),EXP(SUMPRODUCT(LN(1+OFFSET(Returns!DV784,0,0,1,Inputs!$C$6))))))</f>
        <v>-0.879616942051886</v>
      </c>
      <c r="M784" s="17" t="n">
        <f aca="false">IF(AND(ISNUMBER(L784),E784&gt;=Inputs!$C$8,OR(Inputs!$C$9="All",F784=Inputs!$C$9),VALUE(LEFT(C784,4))&gt;=Inputs!$C$10,VALUE(LEFT(C784,4))&lt;=Inputs!$C$11),1,0)</f>
        <v>1</v>
      </c>
      <c r="N784" s="16" t="n">
        <f aca="false">IF(M784=1,L784,"")</f>
        <v>-0.879616942051886</v>
      </c>
      <c r="O784" s="15" t="n">
        <v>0.163174167527415</v>
      </c>
      <c r="P784" s="15" t="n">
        <v>0.039852839593099</v>
      </c>
      <c r="Q784" s="18" t="n">
        <f aca="false">IF(AND(M784=1,F784="Cash"),L784,"")</f>
        <v>-0.879616942051886</v>
      </c>
      <c r="R784" s="18" t="str">
        <f aca="false">IF(AND(M784=1,F784="Mixed"),L784,"")</f>
        <v/>
      </c>
      <c r="S784" s="18" t="str">
        <f aca="false">IF(AND(M784=1,F784="Stock-heavy"),L784,"")</f>
        <v/>
      </c>
    </row>
    <row r="785" customFormat="false" ht="15" hidden="false" customHeight="false" outlineLevel="0" collapsed="false">
      <c r="B785" s="12" t="s">
        <v>853</v>
      </c>
      <c r="C785" s="12" t="s">
        <v>852</v>
      </c>
      <c r="D785" s="14" t="n">
        <v>261</v>
      </c>
      <c r="E785" s="15" t="n">
        <v>0.3819</v>
      </c>
      <c r="F785" s="12" t="s">
        <v>70</v>
      </c>
      <c r="G785" s="15" t="n">
        <v>0</v>
      </c>
      <c r="H785" s="12" t="n">
        <v>2</v>
      </c>
      <c r="I785" s="12" t="n">
        <v>0</v>
      </c>
      <c r="J785" s="12" t="n">
        <v>0</v>
      </c>
      <c r="K785" s="15" t="n">
        <v>-0.300075857242858</v>
      </c>
      <c r="L785" s="16" t="n">
        <f aca="true">IF(OR(Returns!$C785=0,COUNT(OFFSET(Returns!BM785,0,0,1,Inputs!$C$6))&lt;Inputs!$C$6),"n/a",EXP(SUMPRODUCT(LN(1+OFFSET(Returns!D785,0,0,1,Inputs!$C$6))))-IF(Inputs!$C$7=1,EXP(SUMPRODUCT(LN(1+OFFSET(Returns!BM785,0,0,1,Inputs!$C$6)))),EXP(SUMPRODUCT(LN(1+OFFSET(Returns!DV785,0,0,1,Inputs!$C$6))))))</f>
        <v>-0.597131340528726</v>
      </c>
      <c r="M785" s="17" t="n">
        <f aca="false">IF(AND(ISNUMBER(L785),E785&gt;=Inputs!$C$8,OR(Inputs!$C$9="All",F785=Inputs!$C$9),VALUE(LEFT(C785,4))&gt;=Inputs!$C$10,VALUE(LEFT(C785,4))&lt;=Inputs!$C$11),1,0)</f>
        <v>1</v>
      </c>
      <c r="N785" s="16" t="n">
        <f aca="false">IF(M785=1,L785,"")</f>
        <v>-0.597131340528726</v>
      </c>
      <c r="O785" s="15" t="n">
        <v>-0.0176455226446272</v>
      </c>
      <c r="P785" s="15" t="n">
        <v>-0.0805437198421472</v>
      </c>
      <c r="Q785" s="18" t="n">
        <f aca="false">IF(AND(M785=1,F785="Cash"),L785,"")</f>
        <v>-0.597131340528726</v>
      </c>
      <c r="R785" s="18" t="str">
        <f aca="false">IF(AND(M785=1,F785="Mixed"),L785,"")</f>
        <v/>
      </c>
      <c r="S785" s="18" t="str">
        <f aca="false">IF(AND(M785=1,F785="Stock-heavy"),L785,"")</f>
        <v/>
      </c>
    </row>
    <row r="786" customFormat="false" ht="15" hidden="false" customHeight="false" outlineLevel="0" collapsed="false">
      <c r="B786" s="12" t="s">
        <v>72</v>
      </c>
      <c r="C786" s="12" t="s">
        <v>852</v>
      </c>
      <c r="D786" s="14" t="n">
        <v>967.6</v>
      </c>
      <c r="E786" s="15" t="n">
        <v>0.3749</v>
      </c>
      <c r="F786" s="12" t="s">
        <v>85</v>
      </c>
      <c r="G786" s="15" t="n">
        <v>0.522448245643044</v>
      </c>
      <c r="H786" s="12" t="n">
        <v>3</v>
      </c>
      <c r="I786" s="12" t="n">
        <v>0</v>
      </c>
      <c r="J786" s="12" t="n">
        <v>1</v>
      </c>
      <c r="K786" s="15" t="n">
        <v>-0.374216807758182</v>
      </c>
      <c r="L786" s="16" t="n">
        <f aca="true">IF(OR(Returns!$C786=0,COUNT(OFFSET(Returns!BM786,0,0,1,Inputs!$C$6))&lt;Inputs!$C$6),"n/a",EXP(SUMPRODUCT(LN(1+OFFSET(Returns!D786,0,0,1,Inputs!$C$6))))-IF(Inputs!$C$7=1,EXP(SUMPRODUCT(LN(1+OFFSET(Returns!BM786,0,0,1,Inputs!$C$6)))),EXP(SUMPRODUCT(LN(1+OFFSET(Returns!DV786,0,0,1,Inputs!$C$6))))))</f>
        <v>0.382062791859206</v>
      </c>
      <c r="M786" s="17" t="n">
        <f aca="false">IF(AND(ISNUMBER(L786),E786&gt;=Inputs!$C$8,OR(Inputs!$C$9="All",F786=Inputs!$C$9),VALUE(LEFT(C786,4))&gt;=Inputs!$C$10,VALUE(LEFT(C786,4))&lt;=Inputs!$C$11),1,0)</f>
        <v>1</v>
      </c>
      <c r="N786" s="16" t="n">
        <f aca="false">IF(M786=1,L786,"")</f>
        <v>0.382062791859206</v>
      </c>
      <c r="O786" s="15" t="s">
        <v>73</v>
      </c>
      <c r="P786" s="15" t="s">
        <v>73</v>
      </c>
      <c r="Q786" s="18" t="str">
        <f aca="false">IF(AND(M786=1,F786="Cash"),L786,"")</f>
        <v/>
      </c>
      <c r="R786" s="18" t="str">
        <f aca="false">IF(AND(M786=1,F786="Mixed"),L786,"")</f>
        <v/>
      </c>
      <c r="S786" s="18" t="n">
        <f aca="false">IF(AND(M786=1,F786="Stock-heavy"),L786,"")</f>
        <v>0.382062791859206</v>
      </c>
    </row>
    <row r="787" customFormat="false" ht="15" hidden="false" customHeight="false" outlineLevel="0" collapsed="false">
      <c r="B787" s="12" t="s">
        <v>854</v>
      </c>
      <c r="C787" s="12" t="s">
        <v>852</v>
      </c>
      <c r="D787" s="14" t="n">
        <v>113.6</v>
      </c>
      <c r="E787" s="15" t="n">
        <v>0.1084</v>
      </c>
      <c r="F787" s="12" t="s">
        <v>70</v>
      </c>
      <c r="G787" s="15" t="n">
        <v>0</v>
      </c>
      <c r="H787" s="12" t="n">
        <v>1</v>
      </c>
      <c r="I787" s="12" t="n">
        <v>0</v>
      </c>
      <c r="J787" s="12" t="n">
        <v>0</v>
      </c>
      <c r="K787" s="15" t="n">
        <v>2.5813871785783</v>
      </c>
      <c r="L787" s="16" t="n">
        <f aca="true">IF(OR(Returns!$C787=0,COUNT(OFFSET(Returns!BM787,0,0,1,Inputs!$C$6))&lt;Inputs!$C$6),"n/a",EXP(SUMPRODUCT(LN(1+OFFSET(Returns!D787,0,0,1,Inputs!$C$6))))-IF(Inputs!$C$7=1,EXP(SUMPRODUCT(LN(1+OFFSET(Returns!BM787,0,0,1,Inputs!$C$6)))),EXP(SUMPRODUCT(LN(1+OFFSET(Returns!DV787,0,0,1,Inputs!$C$6))))))</f>
        <v>1.09330034348003</v>
      </c>
      <c r="M787" s="17" t="n">
        <f aca="false">IF(AND(ISNUMBER(L787),E787&gt;=Inputs!$C$8,OR(Inputs!$C$9="All",F787=Inputs!$C$9),VALUE(LEFT(C787,4))&gt;=Inputs!$C$10,VALUE(LEFT(C787,4))&lt;=Inputs!$C$11),1,0)</f>
        <v>1</v>
      </c>
      <c r="N787" s="16" t="n">
        <f aca="false">IF(M787=1,L787,"")</f>
        <v>1.09330034348003</v>
      </c>
      <c r="O787" s="15" t="n">
        <v>0.0583304398892622</v>
      </c>
      <c r="P787" s="15" t="n">
        <v>0.118712489338419</v>
      </c>
      <c r="Q787" s="18" t="n">
        <f aca="false">IF(AND(M787=1,F787="Cash"),L787,"")</f>
        <v>1.09330034348003</v>
      </c>
      <c r="R787" s="18" t="str">
        <f aca="false">IF(AND(M787=1,F787="Mixed"),L787,"")</f>
        <v/>
      </c>
      <c r="S787" s="18" t="str">
        <f aca="false">IF(AND(M787=1,F787="Stock-heavy"),L787,"")</f>
        <v/>
      </c>
    </row>
    <row r="788" customFormat="false" ht="15" hidden="false" customHeight="false" outlineLevel="0" collapsed="false">
      <c r="B788" s="12" t="s">
        <v>855</v>
      </c>
      <c r="C788" s="12" t="s">
        <v>852</v>
      </c>
      <c r="D788" s="14" t="n">
        <v>2705.6</v>
      </c>
      <c r="E788" s="15" t="n">
        <v>0.1053</v>
      </c>
      <c r="F788" s="12" t="s">
        <v>70</v>
      </c>
      <c r="G788" s="15" t="n">
        <v>0</v>
      </c>
      <c r="H788" s="12" t="n">
        <v>1</v>
      </c>
      <c r="I788" s="12" t="n">
        <v>0</v>
      </c>
      <c r="J788" s="12" t="n">
        <v>0</v>
      </c>
      <c r="K788" s="15" t="n">
        <v>0.163715428265929</v>
      </c>
      <c r="L788" s="16" t="n">
        <f aca="true">IF(OR(Returns!$C788=0,COUNT(OFFSET(Returns!BM788,0,0,1,Inputs!$C$6))&lt;Inputs!$C$6),"n/a",EXP(SUMPRODUCT(LN(1+OFFSET(Returns!D788,0,0,1,Inputs!$C$6))))-IF(Inputs!$C$7=1,EXP(SUMPRODUCT(LN(1+OFFSET(Returns!BM788,0,0,1,Inputs!$C$6)))),EXP(SUMPRODUCT(LN(1+OFFSET(Returns!DV788,0,0,1,Inputs!$C$6))))))</f>
        <v>-0.478094047909476</v>
      </c>
      <c r="M788" s="17" t="n">
        <f aca="false">IF(AND(ISNUMBER(L788),E788&gt;=Inputs!$C$8,OR(Inputs!$C$9="All",F788=Inputs!$C$9),VALUE(LEFT(C788,4))&gt;=Inputs!$C$10,VALUE(LEFT(C788,4))&lt;=Inputs!$C$11),1,0)</f>
        <v>1</v>
      </c>
      <c r="N788" s="16" t="n">
        <f aca="false">IF(M788=1,L788,"")</f>
        <v>-0.478094047909476</v>
      </c>
      <c r="O788" s="15" t="n">
        <v>0.096551284786696</v>
      </c>
      <c r="P788" s="15" t="n">
        <v>0.128948491728464</v>
      </c>
      <c r="Q788" s="18" t="n">
        <f aca="false">IF(AND(M788=1,F788="Cash"),L788,"")</f>
        <v>-0.478094047909476</v>
      </c>
      <c r="R788" s="18" t="str">
        <f aca="false">IF(AND(M788=1,F788="Mixed"),L788,"")</f>
        <v/>
      </c>
      <c r="S788" s="18" t="str">
        <f aca="false">IF(AND(M788=1,F788="Stock-heavy"),L788,"")</f>
        <v/>
      </c>
    </row>
    <row r="789" customFormat="false" ht="15" hidden="false" customHeight="false" outlineLevel="0" collapsed="false">
      <c r="B789" s="12" t="s">
        <v>594</v>
      </c>
      <c r="C789" s="12" t="s">
        <v>852</v>
      </c>
      <c r="D789" s="14" t="n">
        <v>3596.1</v>
      </c>
      <c r="E789" s="15" t="n">
        <v>0.1685</v>
      </c>
      <c r="F789" s="12" t="s">
        <v>70</v>
      </c>
      <c r="G789" s="15" t="n">
        <v>0</v>
      </c>
      <c r="H789" s="12" t="n">
        <v>1</v>
      </c>
      <c r="I789" s="12" t="n">
        <v>1</v>
      </c>
      <c r="J789" s="12" t="n">
        <v>0</v>
      </c>
      <c r="K789" s="15" t="n">
        <v>-0.0766501403342019</v>
      </c>
      <c r="L789" s="16" t="n">
        <f aca="true">IF(OR(Returns!$C789=0,COUNT(OFFSET(Returns!BM789,0,0,1,Inputs!$C$6))&lt;Inputs!$C$6),"n/a",EXP(SUMPRODUCT(LN(1+OFFSET(Returns!D789,0,0,1,Inputs!$C$6))))-IF(Inputs!$C$7=1,EXP(SUMPRODUCT(LN(1+OFFSET(Returns!BM789,0,0,1,Inputs!$C$6)))),EXP(SUMPRODUCT(LN(1+OFFSET(Returns!DV789,0,0,1,Inputs!$C$6))))))</f>
        <v>-0.565259760639693</v>
      </c>
      <c r="M789" s="17" t="n">
        <f aca="false">IF(AND(ISNUMBER(L789),E789&gt;=Inputs!$C$8,OR(Inputs!$C$9="All",F789=Inputs!$C$9),VALUE(LEFT(C789,4))&gt;=Inputs!$C$10,VALUE(LEFT(C789,4))&lt;=Inputs!$C$11),1,0)</f>
        <v>1</v>
      </c>
      <c r="N789" s="16" t="n">
        <f aca="false">IF(M789=1,L789,"")</f>
        <v>-0.565259760639693</v>
      </c>
      <c r="O789" s="15" t="n">
        <v>0.0829587820970534</v>
      </c>
      <c r="P789" s="15" t="n">
        <v>0.0526453288071253</v>
      </c>
      <c r="Q789" s="18" t="n">
        <f aca="false">IF(AND(M789=1,F789="Cash"),L789,"")</f>
        <v>-0.565259760639693</v>
      </c>
      <c r="R789" s="18" t="str">
        <f aca="false">IF(AND(M789=1,F789="Mixed"),L789,"")</f>
        <v/>
      </c>
      <c r="S789" s="18" t="str">
        <f aca="false">IF(AND(M789=1,F789="Stock-heavy"),L789,"")</f>
        <v/>
      </c>
    </row>
    <row r="790" customFormat="false" ht="15" hidden="false" customHeight="false" outlineLevel="0" collapsed="false">
      <c r="B790" s="12" t="s">
        <v>856</v>
      </c>
      <c r="C790" s="12" t="s">
        <v>852</v>
      </c>
      <c r="D790" s="14" t="n">
        <v>277.5</v>
      </c>
      <c r="E790" s="15" t="n">
        <v>0.1337</v>
      </c>
      <c r="F790" s="12" t="s">
        <v>83</v>
      </c>
      <c r="G790" s="15" t="n">
        <v>0.370722145755115</v>
      </c>
      <c r="H790" s="12" t="n">
        <v>1</v>
      </c>
      <c r="I790" s="12" t="n">
        <v>0</v>
      </c>
      <c r="J790" s="12" t="n">
        <v>0</v>
      </c>
      <c r="K790" s="15" t="s">
        <v>73</v>
      </c>
      <c r="L790" s="16" t="n">
        <f aca="true">IF(OR(Returns!$C790=0,COUNT(OFFSET(Returns!BM790,0,0,1,Inputs!$C$6))&lt;Inputs!$C$6),"n/a",EXP(SUMPRODUCT(LN(1+OFFSET(Returns!D790,0,0,1,Inputs!$C$6))))-IF(Inputs!$C$7=1,EXP(SUMPRODUCT(LN(1+OFFSET(Returns!BM790,0,0,1,Inputs!$C$6)))),EXP(SUMPRODUCT(LN(1+OFFSET(Returns!DV790,0,0,1,Inputs!$C$6))))))</f>
        <v>-0.0713246003451127</v>
      </c>
      <c r="M790" s="17" t="n">
        <f aca="false">IF(AND(ISNUMBER(L790),E790&gt;=Inputs!$C$8,OR(Inputs!$C$9="All",F790=Inputs!$C$9),VALUE(LEFT(C790,4))&gt;=Inputs!$C$10,VALUE(LEFT(C790,4))&lt;=Inputs!$C$11),1,0)</f>
        <v>1</v>
      </c>
      <c r="N790" s="16" t="n">
        <f aca="false">IF(M790=1,L790,"")</f>
        <v>-0.0713246003451127</v>
      </c>
      <c r="O790" s="15" t="n">
        <v>-0.314814055572237</v>
      </c>
      <c r="P790" s="15" t="n">
        <v>-0.0909820839013763</v>
      </c>
      <c r="Q790" s="18" t="str">
        <f aca="false">IF(AND(M790=1,F790="Cash"),L790,"")</f>
        <v/>
      </c>
      <c r="R790" s="18" t="n">
        <f aca="false">IF(AND(M790=1,F790="Mixed"),L790,"")</f>
        <v>-0.0713246003451127</v>
      </c>
      <c r="S790" s="18" t="str">
        <f aca="false">IF(AND(M790=1,F790="Stock-heavy"),L790,"")</f>
        <v/>
      </c>
    </row>
    <row r="791" customFormat="false" ht="15" hidden="false" customHeight="false" outlineLevel="0" collapsed="false">
      <c r="B791" s="12" t="s">
        <v>857</v>
      </c>
      <c r="C791" s="12" t="s">
        <v>852</v>
      </c>
      <c r="D791" s="14" t="n">
        <v>1714</v>
      </c>
      <c r="E791" s="15" t="n">
        <v>0.1974</v>
      </c>
      <c r="F791" s="12" t="s">
        <v>70</v>
      </c>
      <c r="G791" s="15" t="n">
        <v>0.00917452067869866</v>
      </c>
      <c r="H791" s="12" t="n">
        <v>2</v>
      </c>
      <c r="I791" s="12" t="n">
        <v>0</v>
      </c>
      <c r="J791" s="12" t="n">
        <v>0</v>
      </c>
      <c r="K791" s="15" t="n">
        <v>0.555440624025205</v>
      </c>
      <c r="L791" s="16" t="n">
        <f aca="true">IF(OR(Returns!$C791=0,COUNT(OFFSET(Returns!BM791,0,0,1,Inputs!$C$6))&lt;Inputs!$C$6),"n/a",EXP(SUMPRODUCT(LN(1+OFFSET(Returns!D791,0,0,1,Inputs!$C$6))))-IF(Inputs!$C$7=1,EXP(SUMPRODUCT(LN(1+OFFSET(Returns!BM791,0,0,1,Inputs!$C$6)))),EXP(SUMPRODUCT(LN(1+OFFSET(Returns!DV791,0,0,1,Inputs!$C$6))))))</f>
        <v>-0.900766844172787</v>
      </c>
      <c r="M791" s="17" t="n">
        <f aca="false">IF(AND(ISNUMBER(L791),E791&gt;=Inputs!$C$8,OR(Inputs!$C$9="All",F791=Inputs!$C$9),VALUE(LEFT(C791,4))&gt;=Inputs!$C$10,VALUE(LEFT(C791,4))&lt;=Inputs!$C$11),1,0)</f>
        <v>1</v>
      </c>
      <c r="N791" s="16" t="n">
        <f aca="false">IF(M791=1,L791,"")</f>
        <v>-0.900766844172787</v>
      </c>
      <c r="O791" s="15" t="n">
        <v>0.124743711679858</v>
      </c>
      <c r="P791" s="15" t="n">
        <v>0.0621490055172865</v>
      </c>
      <c r="Q791" s="18" t="n">
        <f aca="false">IF(AND(M791=1,F791="Cash"),L791,"")</f>
        <v>-0.900766844172787</v>
      </c>
      <c r="R791" s="18" t="str">
        <f aca="false">IF(AND(M791=1,F791="Mixed"),L791,"")</f>
        <v/>
      </c>
      <c r="S791" s="18" t="str">
        <f aca="false">IF(AND(M791=1,F791="Stock-heavy"),L791,"")</f>
        <v/>
      </c>
    </row>
    <row r="792" customFormat="false" ht="15" hidden="false" customHeight="false" outlineLevel="0" collapsed="false">
      <c r="B792" s="12" t="s">
        <v>858</v>
      </c>
      <c r="C792" s="12" t="s">
        <v>852</v>
      </c>
      <c r="D792" s="14" t="n">
        <v>666.9</v>
      </c>
      <c r="E792" s="15" t="n">
        <v>0.5623</v>
      </c>
      <c r="F792" s="12" t="s">
        <v>70</v>
      </c>
      <c r="G792" s="15" t="n">
        <v>0</v>
      </c>
      <c r="H792" s="12" t="n">
        <v>2</v>
      </c>
      <c r="I792" s="12" t="n">
        <v>0</v>
      </c>
      <c r="J792" s="12" t="n">
        <v>0</v>
      </c>
      <c r="K792" s="15" t="s">
        <v>73</v>
      </c>
      <c r="L792" s="16" t="n">
        <f aca="true">IF(OR(Returns!$C792=0,COUNT(OFFSET(Returns!BM792,0,0,1,Inputs!$C$6))&lt;Inputs!$C$6),"n/a",EXP(SUMPRODUCT(LN(1+OFFSET(Returns!D792,0,0,1,Inputs!$C$6))))-IF(Inputs!$C$7=1,EXP(SUMPRODUCT(LN(1+OFFSET(Returns!BM792,0,0,1,Inputs!$C$6)))),EXP(SUMPRODUCT(LN(1+OFFSET(Returns!DV792,0,0,1,Inputs!$C$6))))))</f>
        <v>-0.454957805091408</v>
      </c>
      <c r="M792" s="17" t="n">
        <f aca="false">IF(AND(ISNUMBER(L792),E792&gt;=Inputs!$C$8,OR(Inputs!$C$9="All",F792=Inputs!$C$9),VALUE(LEFT(C792,4))&gt;=Inputs!$C$10,VALUE(LEFT(C792,4))&lt;=Inputs!$C$11),1,0)</f>
        <v>1</v>
      </c>
      <c r="N792" s="16" t="n">
        <f aca="false">IF(M792=1,L792,"")</f>
        <v>-0.454957805091408</v>
      </c>
      <c r="O792" s="15" t="n">
        <v>-0.00154122284468387</v>
      </c>
      <c r="P792" s="15" t="n">
        <v>-0.0307827062184972</v>
      </c>
      <c r="Q792" s="18" t="n">
        <f aca="false">IF(AND(M792=1,F792="Cash"),L792,"")</f>
        <v>-0.454957805091408</v>
      </c>
      <c r="R792" s="18" t="str">
        <f aca="false">IF(AND(M792=1,F792="Mixed"),L792,"")</f>
        <v/>
      </c>
      <c r="S792" s="18" t="str">
        <f aca="false">IF(AND(M792=1,F792="Stock-heavy"),L792,"")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17.35" hidden="false" customHeight="false" outlineLevel="0" collapsed="false">
      <c r="B2" s="1" t="s">
        <v>10</v>
      </c>
    </row>
    <row r="3" customFormat="false" ht="15" hidden="false" customHeight="false" outlineLevel="0" collapsed="false">
      <c r="B3" s="2" t="s">
        <v>859</v>
      </c>
    </row>
    <row r="5" customFormat="false" ht="15" hidden="false" customHeight="false" outlineLevel="0" collapsed="false">
      <c r="B5" s="6" t="s">
        <v>860</v>
      </c>
      <c r="C5" s="8" t="n">
        <f aca="false">Inputs!C6</f>
        <v>36</v>
      </c>
    </row>
    <row r="6" customFormat="false" ht="15" hidden="false" customHeight="false" outlineLevel="0" collapsed="false">
      <c r="B6" s="6" t="s">
        <v>861</v>
      </c>
      <c r="C6" s="8" t="str">
        <f aca="false">IF(Inputs!C7=1,"Value-weighted","Equal-weighted")</f>
        <v>Value-weighted</v>
      </c>
    </row>
    <row r="8" customFormat="false" ht="15" hidden="false" customHeight="false" outlineLevel="0" collapsed="false">
      <c r="B8" s="3" t="s">
        <v>862</v>
      </c>
      <c r="C8" s="4" t="s">
        <v>6</v>
      </c>
      <c r="D8" s="4" t="s">
        <v>863</v>
      </c>
      <c r="E8" s="4" t="s">
        <v>864</v>
      </c>
      <c r="F8" s="4" t="s">
        <v>865</v>
      </c>
      <c r="G8" s="4" t="s">
        <v>866</v>
      </c>
    </row>
    <row r="9" customFormat="false" ht="15" hidden="false" customHeight="false" outlineLevel="0" collapsed="false">
      <c r="B9" s="5" t="s">
        <v>867</v>
      </c>
      <c r="C9" s="17" t="n">
        <f aca="false">SUM(Deals!$M$7:$M$792)</f>
        <v>783</v>
      </c>
      <c r="D9" s="16" t="n">
        <f aca="false">AVERAGE(Deals!$N$7:$N$792)</f>
        <v>-0.123922087266692</v>
      </c>
      <c r="E9" s="16" t="n">
        <f aca="false">MEDIAN(Deals!$N$7:$N$792)</f>
        <v>-0.213434923573211</v>
      </c>
      <c r="F9" s="16" t="n">
        <f aca="false">COUNTIFS(Deals!$M$7:$M$792,1,Deals!$N$7:$N$792,"&gt;0")/C9</f>
        <v>0.369093231162197</v>
      </c>
      <c r="G9" s="19" t="n">
        <f aca="false">D9/(STDEV(Deals!$N$7:$N$792)/SQRT(C9))</f>
        <v>-4.40127847432234</v>
      </c>
    </row>
    <row r="10" customFormat="false" ht="15" hidden="false" customHeight="false" outlineLevel="0" collapsed="false">
      <c r="B10" s="6" t="s">
        <v>70</v>
      </c>
      <c r="C10" s="17" t="n">
        <f aca="false">COUNTIFS(Deals!$M$7:$M$792,1,Deals!$F$7:$F$792,"Cash")</f>
        <v>569</v>
      </c>
      <c r="D10" s="16" t="n">
        <f aca="false">AVERAGEIFS(Deals!$N$7:$N$792,Deals!$M$7:$M$792,1,Deals!$F$7:$F$792,"Cash")</f>
        <v>-0.106237006732933</v>
      </c>
      <c r="E10" s="16" t="n">
        <f aca="false">MEDIAN(Deals!$Q$7:$Q$792)</f>
        <v>-0.191550544120495</v>
      </c>
      <c r="F10" s="16" t="n">
        <f aca="false">COUNTIFS(Deals!$M$7:$M$792,1,Deals!$F$7:$F$792,"Cash",Deals!$N$7:$N$792,"&gt;0")/C10</f>
        <v>0.370826010544815</v>
      </c>
      <c r="G10" s="19" t="n">
        <f aca="false">D10/(STDEV(Deals!$Q$7:$Q$792)/SQRT(C10))</f>
        <v>-3.47986616114156</v>
      </c>
    </row>
    <row r="11" customFormat="false" ht="15" hidden="false" customHeight="false" outlineLevel="0" collapsed="false">
      <c r="B11" s="6" t="s">
        <v>83</v>
      </c>
      <c r="C11" s="17" t="n">
        <f aca="false">COUNTIFS(Deals!$M$7:$M$792,1,Deals!$F$7:$F$792,"Mixed")</f>
        <v>102</v>
      </c>
      <c r="D11" s="16" t="n">
        <f aca="false">AVERAGEIFS(Deals!$N$7:$N$792,Deals!$M$7:$M$792,1,Deals!$F$7:$F$792,"Mixed")</f>
        <v>-0.156751612440146</v>
      </c>
      <c r="E11" s="16" t="n">
        <f aca="false">MEDIAN(Deals!$R$7:$R$792)</f>
        <v>-0.122821264229566</v>
      </c>
      <c r="F11" s="16" t="n">
        <f aca="false">COUNTIFS(Deals!$M$7:$M$792,1,Deals!$F$7:$F$792,"Mixed",Deals!$N$7:$N$792,"&gt;0")/C11</f>
        <v>0.431372549019608</v>
      </c>
      <c r="G11" s="19" t="n">
        <f aca="false">D11/(STDEV(Deals!$R$7:$R$792)/SQRT(C11))</f>
        <v>-1.91246849503658</v>
      </c>
    </row>
    <row r="12" customFormat="false" ht="15" hidden="false" customHeight="false" outlineLevel="0" collapsed="false">
      <c r="B12" s="6" t="s">
        <v>85</v>
      </c>
      <c r="C12" s="17" t="n">
        <f aca="false">COUNTIFS(Deals!$M$7:$M$792,1,Deals!$F$7:$F$792,"Stock-heavy")</f>
        <v>112</v>
      </c>
      <c r="D12" s="16" t="n">
        <f aca="false">AVERAGEIFS(Deals!$N$7:$N$792,Deals!$M$7:$M$792,1,Deals!$F$7:$F$792,"Stock-heavy")</f>
        <v>-0.183870294909696</v>
      </c>
      <c r="E12" s="16" t="n">
        <f aca="false">MEDIAN(Deals!$S$7:$S$792)</f>
        <v>-0.413820648292383</v>
      </c>
      <c r="F12" s="16" t="n">
        <f aca="false">COUNTIFS(Deals!$M$7:$M$792,1,Deals!$F$7:$F$792,"Stock-heavy",Deals!$N$7:$N$792,"&gt;0")/C12</f>
        <v>0.303571428571429</v>
      </c>
      <c r="G12" s="19" t="n">
        <f aca="false">D12/(STDEV(Deals!$S$7:$S$792)/SQRT(C12))</f>
        <v>-1.91769944412053</v>
      </c>
    </row>
    <row r="14" customFormat="false" ht="15" hidden="false" customHeight="false" outlineLevel="0" collapsed="false">
      <c r="B14" s="2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11" min="5" style="0" width="11"/>
    <col collapsed="false" customWidth="true" hidden="false" outlineLevel="0" max="12" min="12" style="0" width="12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2"/>
  </cols>
  <sheetData>
    <row r="2" customFormat="false" ht="17.35" hidden="false" customHeight="false" outlineLevel="0" collapsed="false">
      <c r="B2" s="1" t="s">
        <v>869</v>
      </c>
    </row>
    <row r="3" customFormat="false" ht="15" hidden="false" customHeight="false" outlineLevel="0" collapsed="false">
      <c r="B3" s="2" t="s">
        <v>870</v>
      </c>
    </row>
    <row r="6" customFormat="false" ht="15" hidden="false" customHeight="false" outlineLevel="0" collapsed="false">
      <c r="B6" s="3" t="s">
        <v>871</v>
      </c>
      <c r="C6" s="4" t="s">
        <v>872</v>
      </c>
      <c r="D6" s="4" t="s">
        <v>873</v>
      </c>
      <c r="E6" s="4" t="s">
        <v>874</v>
      </c>
      <c r="F6" s="4" t="s">
        <v>875</v>
      </c>
      <c r="G6" s="4" t="s">
        <v>876</v>
      </c>
      <c r="H6" s="4" t="s">
        <v>877</v>
      </c>
      <c r="I6" s="4" t="s">
        <v>878</v>
      </c>
      <c r="J6" s="4" t="s">
        <v>879</v>
      </c>
      <c r="K6" s="4" t="s">
        <v>880</v>
      </c>
      <c r="L6" s="4" t="s">
        <v>881</v>
      </c>
      <c r="N6" s="5" t="s">
        <v>882</v>
      </c>
    </row>
    <row r="7" customFormat="false" ht="15" hidden="false" customHeight="false" outlineLevel="0" collapsed="false">
      <c r="B7" s="6" t="s">
        <v>88</v>
      </c>
      <c r="C7" s="20" t="n">
        <v>0.030151</v>
      </c>
      <c r="D7" s="21" t="n">
        <v>13</v>
      </c>
      <c r="E7" s="20" t="n">
        <v>0.0311</v>
      </c>
      <c r="F7" s="20" t="n">
        <v>-0.0048</v>
      </c>
      <c r="G7" s="20" t="n">
        <v>0.0119</v>
      </c>
      <c r="H7" s="20" t="n">
        <v>-0.0061</v>
      </c>
      <c r="I7" s="20" t="n">
        <v>0.0069</v>
      </c>
      <c r="J7" s="20" t="n">
        <v>0.0132</v>
      </c>
      <c r="K7" s="20" t="n">
        <v>0</v>
      </c>
      <c r="L7" s="22" t="n">
        <f aca="false">C7-K7</f>
        <v>0.030151</v>
      </c>
      <c r="N7" s="3" t="s">
        <v>883</v>
      </c>
      <c r="O7" s="4" t="s">
        <v>884</v>
      </c>
      <c r="P7" s="4" t="s">
        <v>885</v>
      </c>
    </row>
    <row r="8" customFormat="false" ht="15" hidden="false" customHeight="false" outlineLevel="0" collapsed="false">
      <c r="B8" s="6" t="s">
        <v>96</v>
      </c>
      <c r="C8" s="20" t="n">
        <v>-0.00579</v>
      </c>
      <c r="D8" s="21" t="n">
        <v>20</v>
      </c>
      <c r="E8" s="20" t="n">
        <v>-0.0084</v>
      </c>
      <c r="F8" s="20" t="n">
        <v>-0.005</v>
      </c>
      <c r="G8" s="20" t="n">
        <v>-0.0077</v>
      </c>
      <c r="H8" s="20" t="n">
        <v>0.013</v>
      </c>
      <c r="I8" s="20" t="n">
        <v>0.0065</v>
      </c>
      <c r="J8" s="20" t="n">
        <v>0.0378</v>
      </c>
      <c r="K8" s="20" t="n">
        <v>0</v>
      </c>
      <c r="L8" s="22" t="n">
        <f aca="false">C8-K8</f>
        <v>-0.00579</v>
      </c>
      <c r="N8" s="6" t="s">
        <v>886</v>
      </c>
      <c r="O8" s="22" t="n">
        <f aca="false">INDEX(LINEST(L7:L159,E7:E159),1,2)</f>
        <v>-0.00542308225588305</v>
      </c>
      <c r="P8" s="16" t="n">
        <f aca="false">(1+O8)^12-1</f>
        <v>-0.063170602635342</v>
      </c>
    </row>
    <row r="9" customFormat="false" ht="15" hidden="false" customHeight="false" outlineLevel="0" collapsed="false">
      <c r="B9" s="6" t="s">
        <v>100</v>
      </c>
      <c r="C9" s="20" t="n">
        <v>-0.088395</v>
      </c>
      <c r="D9" s="21" t="n">
        <v>23</v>
      </c>
      <c r="E9" s="20" t="n">
        <v>-0.0617</v>
      </c>
      <c r="F9" s="20" t="n">
        <v>-0.0008</v>
      </c>
      <c r="G9" s="20" t="n">
        <v>-0.0095</v>
      </c>
      <c r="H9" s="20" t="n">
        <v>0.0203</v>
      </c>
      <c r="I9" s="20" t="n">
        <v>0.0235</v>
      </c>
      <c r="J9" s="20" t="n">
        <v>0.0645</v>
      </c>
      <c r="K9" s="20" t="n">
        <v>0.0001</v>
      </c>
      <c r="L9" s="22" t="n">
        <f aca="false">C9-K9</f>
        <v>-0.088495</v>
      </c>
      <c r="N9" s="6" t="s">
        <v>887</v>
      </c>
      <c r="O9" s="22" t="n">
        <f aca="false">INDEX(LINEST(L7:L159,E7:G159),1,4)</f>
        <v>-0.00250881373871204</v>
      </c>
      <c r="P9" s="16" t="n">
        <f aca="false">(1+O9)^12-1</f>
        <v>-0.0296938056571852</v>
      </c>
    </row>
    <row r="10" customFormat="false" ht="15" hidden="false" customHeight="false" outlineLevel="0" collapsed="false">
      <c r="B10" s="6" t="s">
        <v>113</v>
      </c>
      <c r="C10" s="20" t="n">
        <v>0.034793</v>
      </c>
      <c r="D10" s="21" t="n">
        <v>35</v>
      </c>
      <c r="E10" s="20" t="n">
        <v>0.039</v>
      </c>
      <c r="F10" s="20" t="n">
        <v>0.009</v>
      </c>
      <c r="G10" s="20" t="n">
        <v>0.0055</v>
      </c>
      <c r="H10" s="20" t="n">
        <v>-0.0106</v>
      </c>
      <c r="I10" s="20" t="n">
        <v>0.0044</v>
      </c>
      <c r="J10" s="20" t="n">
        <v>-0.0111</v>
      </c>
      <c r="K10" s="20" t="n">
        <v>0</v>
      </c>
      <c r="L10" s="22" t="n">
        <f aca="false">C10-K10</f>
        <v>0.034793</v>
      </c>
      <c r="N10" s="6" t="s">
        <v>888</v>
      </c>
      <c r="O10" s="22" t="n">
        <f aca="false">INDEX(LINEST(L7:L159,E7:J159),1,7)</f>
        <v>-0.00188697248651126</v>
      </c>
      <c r="P10" s="16" t="n">
        <f aca="false">(1+O10)^12-1</f>
        <v>-0.0224101378333683</v>
      </c>
    </row>
    <row r="11" customFormat="false" ht="15" hidden="false" customHeight="false" outlineLevel="0" collapsed="false">
      <c r="B11" s="6" t="s">
        <v>119</v>
      </c>
      <c r="C11" s="20" t="n">
        <v>-0.013201</v>
      </c>
      <c r="D11" s="21" t="n">
        <v>40</v>
      </c>
      <c r="E11" s="20" t="n">
        <v>0.0079</v>
      </c>
      <c r="F11" s="20" t="n">
        <v>-0.0281</v>
      </c>
      <c r="G11" s="20" t="n">
        <v>-0.0006</v>
      </c>
      <c r="H11" s="20" t="n">
        <v>0.0103</v>
      </c>
      <c r="I11" s="20" t="n">
        <v>0.0001</v>
      </c>
      <c r="J11" s="20" t="n">
        <v>0.03</v>
      </c>
      <c r="K11" s="20" t="n">
        <v>0</v>
      </c>
      <c r="L11" s="22" t="n">
        <f aca="false">C11-K11</f>
        <v>-0.013201</v>
      </c>
    </row>
    <row r="12" customFormat="false" ht="15" hidden="false" customHeight="false" outlineLevel="0" collapsed="false">
      <c r="B12" s="6" t="s">
        <v>132</v>
      </c>
      <c r="C12" s="20" t="n">
        <v>0.011939</v>
      </c>
      <c r="D12" s="21" t="n">
        <v>52</v>
      </c>
      <c r="E12" s="20" t="n">
        <v>0.0254</v>
      </c>
      <c r="F12" s="20" t="n">
        <v>0.0043</v>
      </c>
      <c r="G12" s="20" t="n">
        <v>0.0125</v>
      </c>
      <c r="H12" s="20" t="n">
        <v>-0.015</v>
      </c>
      <c r="I12" s="20" t="n">
        <v>-0.0085</v>
      </c>
      <c r="J12" s="20" t="n">
        <v>-0.0234</v>
      </c>
      <c r="K12" s="20" t="n">
        <v>0.0001</v>
      </c>
      <c r="L12" s="22" t="n">
        <f aca="false">C12-K12</f>
        <v>0.011839</v>
      </c>
      <c r="N12" s="2" t="s">
        <v>889</v>
      </c>
    </row>
    <row r="13" customFormat="false" ht="15" hidden="false" customHeight="false" outlineLevel="0" collapsed="false">
      <c r="B13" s="6" t="s">
        <v>143</v>
      </c>
      <c r="C13" s="20" t="n">
        <v>0.033625</v>
      </c>
      <c r="D13" s="21" t="n">
        <v>62</v>
      </c>
      <c r="E13" s="20" t="n">
        <v>0.0273</v>
      </c>
      <c r="F13" s="20" t="n">
        <v>0.0057</v>
      </c>
      <c r="G13" s="20" t="n">
        <v>0.0163</v>
      </c>
      <c r="H13" s="20" t="n">
        <v>-0.013</v>
      </c>
      <c r="I13" s="20" t="n">
        <v>0.0157</v>
      </c>
      <c r="J13" s="20" t="n">
        <v>-0.0114</v>
      </c>
      <c r="K13" s="20" t="n">
        <v>0.0001</v>
      </c>
      <c r="L13" s="22" t="n">
        <f aca="false">C13-K13</f>
        <v>0.033525</v>
      </c>
    </row>
    <row r="14" customFormat="false" ht="15" hidden="false" customHeight="false" outlineLevel="0" collapsed="false">
      <c r="B14" s="6" t="s">
        <v>145</v>
      </c>
      <c r="C14" s="20" t="n">
        <v>-0.011576</v>
      </c>
      <c r="D14" s="21" t="n">
        <v>63</v>
      </c>
      <c r="E14" s="20" t="n">
        <v>-0.0176</v>
      </c>
      <c r="F14" s="20" t="n">
        <v>-0.0083</v>
      </c>
      <c r="G14" s="20" t="n">
        <v>0.0352</v>
      </c>
      <c r="H14" s="20" t="n">
        <v>-0.014</v>
      </c>
      <c r="I14" s="20" t="n">
        <v>0.0252</v>
      </c>
      <c r="J14" s="20" t="n">
        <v>0.0007</v>
      </c>
      <c r="K14" s="20" t="n">
        <v>0.0001</v>
      </c>
      <c r="L14" s="22" t="n">
        <f aca="false">C14-K14</f>
        <v>-0.011676</v>
      </c>
    </row>
    <row r="15" customFormat="false" ht="15" hidden="false" customHeight="false" outlineLevel="0" collapsed="false">
      <c r="B15" s="6" t="s">
        <v>152</v>
      </c>
      <c r="C15" s="20" t="n">
        <v>0.04273</v>
      </c>
      <c r="D15" s="21" t="n">
        <v>69</v>
      </c>
      <c r="E15" s="20" t="n">
        <v>0.0078</v>
      </c>
      <c r="F15" s="20" t="n">
        <v>0.004</v>
      </c>
      <c r="G15" s="20" t="n">
        <v>-0.0087</v>
      </c>
      <c r="H15" s="20" t="n">
        <v>0.0038</v>
      </c>
      <c r="I15" s="20" t="n">
        <v>0.0081</v>
      </c>
      <c r="J15" s="20" t="n">
        <v>0.0053</v>
      </c>
      <c r="K15" s="20" t="n">
        <v>0.0001</v>
      </c>
      <c r="L15" s="22" t="n">
        <f aca="false">C15-K15</f>
        <v>0.04263</v>
      </c>
    </row>
    <row r="16" customFormat="false" ht="15" hidden="false" customHeight="false" outlineLevel="0" collapsed="false">
      <c r="B16" s="6" t="s">
        <v>157</v>
      </c>
      <c r="C16" s="20" t="n">
        <v>0.03563</v>
      </c>
      <c r="D16" s="21" t="n">
        <v>73</v>
      </c>
      <c r="E16" s="20" t="n">
        <v>0.0118</v>
      </c>
      <c r="F16" s="20" t="n">
        <v>0.0191</v>
      </c>
      <c r="G16" s="20" t="n">
        <v>0.0352</v>
      </c>
      <c r="H16" s="20" t="n">
        <v>-0.0172</v>
      </c>
      <c r="I16" s="20" t="n">
        <v>0.008</v>
      </c>
      <c r="J16" s="20" t="n">
        <v>-0.0293</v>
      </c>
      <c r="K16" s="20" t="n">
        <v>0.0001</v>
      </c>
      <c r="L16" s="22" t="n">
        <f aca="false">C16-K16</f>
        <v>0.03553</v>
      </c>
    </row>
    <row r="17" customFormat="false" ht="15" hidden="false" customHeight="false" outlineLevel="0" collapsed="false">
      <c r="B17" s="6" t="s">
        <v>167</v>
      </c>
      <c r="C17" s="20" t="n">
        <v>0.091096</v>
      </c>
      <c r="D17" s="21" t="n">
        <v>82</v>
      </c>
      <c r="E17" s="20" t="n">
        <v>0.0557</v>
      </c>
      <c r="F17" s="20" t="n">
        <v>0.0042</v>
      </c>
      <c r="G17" s="20" t="n">
        <v>0.0101</v>
      </c>
      <c r="H17" s="20" t="n">
        <v>-0.0201</v>
      </c>
      <c r="I17" s="20" t="n">
        <v>0.0152</v>
      </c>
      <c r="J17" s="20" t="n">
        <v>-0.0177</v>
      </c>
      <c r="K17" s="20" t="n">
        <v>0</v>
      </c>
      <c r="L17" s="22" t="n">
        <f aca="false">C17-K17</f>
        <v>0.091096</v>
      </c>
    </row>
    <row r="18" customFormat="false" ht="15" hidden="false" customHeight="false" outlineLevel="0" collapsed="false">
      <c r="B18" s="6" t="s">
        <v>172</v>
      </c>
      <c r="C18" s="20" t="n">
        <v>0.023888</v>
      </c>
      <c r="D18" s="21" t="n">
        <v>85</v>
      </c>
      <c r="E18" s="20" t="n">
        <v>0.0129</v>
      </c>
      <c r="F18" s="20" t="n">
        <v>-0.0024</v>
      </c>
      <c r="G18" s="20" t="n">
        <v>0.0018</v>
      </c>
      <c r="H18" s="20" t="n">
        <v>-0.0059</v>
      </c>
      <c r="I18" s="20" t="n">
        <v>0.006</v>
      </c>
      <c r="J18" s="20" t="n">
        <v>0.0124</v>
      </c>
      <c r="K18" s="20" t="n">
        <v>0</v>
      </c>
      <c r="L18" s="22" t="n">
        <f aca="false">C18-K18</f>
        <v>0.023888</v>
      </c>
    </row>
    <row r="19" customFormat="false" ht="15" hidden="false" customHeight="false" outlineLevel="0" collapsed="false">
      <c r="B19" s="6" t="s">
        <v>177</v>
      </c>
      <c r="C19" s="20" t="n">
        <v>0.040573</v>
      </c>
      <c r="D19" s="21" t="n">
        <v>90</v>
      </c>
      <c r="E19" s="20" t="n">
        <v>0.0403</v>
      </c>
      <c r="F19" s="20" t="n">
        <v>0.0088</v>
      </c>
      <c r="G19" s="20" t="n">
        <v>-0.0021</v>
      </c>
      <c r="H19" s="20" t="n">
        <v>0.0027</v>
      </c>
      <c r="I19" s="20" t="n">
        <v>0.0141</v>
      </c>
      <c r="J19" s="20" t="n">
        <v>0.0191</v>
      </c>
      <c r="K19" s="20" t="n">
        <v>0</v>
      </c>
      <c r="L19" s="22" t="n">
        <f aca="false">C19-K19</f>
        <v>0.040573</v>
      </c>
    </row>
    <row r="20" customFormat="false" ht="15" hidden="false" customHeight="false" outlineLevel="0" collapsed="false">
      <c r="B20" s="6" t="s">
        <v>183</v>
      </c>
      <c r="C20" s="20" t="n">
        <v>0.00064</v>
      </c>
      <c r="D20" s="21" t="n">
        <v>95</v>
      </c>
      <c r="E20" s="20" t="n">
        <v>0.0156</v>
      </c>
      <c r="F20" s="20" t="n">
        <v>-0.0225</v>
      </c>
      <c r="G20" s="20" t="n">
        <v>0.0046</v>
      </c>
      <c r="H20" s="20" t="n">
        <v>0.0039</v>
      </c>
      <c r="I20" s="20" t="n">
        <v>0.0042</v>
      </c>
      <c r="J20" s="20" t="n">
        <v>0.0019</v>
      </c>
      <c r="K20" s="20" t="n">
        <v>0</v>
      </c>
      <c r="L20" s="22" t="n">
        <f aca="false">C20-K20</f>
        <v>0.00064</v>
      </c>
    </row>
    <row r="21" customFormat="false" ht="15" hidden="false" customHeight="false" outlineLevel="0" collapsed="false">
      <c r="B21" s="6" t="s">
        <v>187</v>
      </c>
      <c r="C21" s="20" t="n">
        <v>0.056867</v>
      </c>
      <c r="D21" s="21" t="n">
        <v>98</v>
      </c>
      <c r="E21" s="20" t="n">
        <v>0.0281</v>
      </c>
      <c r="F21" s="20" t="n">
        <v>0.0203</v>
      </c>
      <c r="G21" s="20" t="n">
        <v>0.0271</v>
      </c>
      <c r="H21" s="20" t="n">
        <v>-0.02</v>
      </c>
      <c r="I21" s="20" t="n">
        <v>-0.0094</v>
      </c>
      <c r="J21" s="20" t="n">
        <v>-0.0201</v>
      </c>
      <c r="K21" s="20" t="n">
        <v>0</v>
      </c>
      <c r="L21" s="22" t="n">
        <f aca="false">C21-K21</f>
        <v>0.056867</v>
      </c>
    </row>
    <row r="22" customFormat="false" ht="15" hidden="false" customHeight="false" outlineLevel="0" collapsed="false">
      <c r="B22" s="6" t="s">
        <v>190</v>
      </c>
      <c r="C22" s="20" t="n">
        <v>-0.005435</v>
      </c>
      <c r="D22" s="21" t="n">
        <v>100</v>
      </c>
      <c r="E22" s="20" t="n">
        <v>-0.012</v>
      </c>
      <c r="F22" s="20" t="n">
        <v>0.0154</v>
      </c>
      <c r="G22" s="20" t="n">
        <v>-0.0004</v>
      </c>
      <c r="H22" s="20" t="n">
        <v>-0.0028</v>
      </c>
      <c r="I22" s="20" t="n">
        <v>-0.0006</v>
      </c>
      <c r="J22" s="20" t="n">
        <v>0.0058</v>
      </c>
      <c r="K22" s="20" t="n">
        <v>0</v>
      </c>
      <c r="L22" s="22" t="n">
        <f aca="false">C22-K22</f>
        <v>-0.005435</v>
      </c>
    </row>
    <row r="23" customFormat="false" ht="15" hidden="false" customHeight="false" outlineLevel="0" collapsed="false">
      <c r="B23" s="6" t="s">
        <v>196</v>
      </c>
      <c r="C23" s="20" t="n">
        <v>0.067963</v>
      </c>
      <c r="D23" s="21" t="n">
        <v>105</v>
      </c>
      <c r="E23" s="20" t="n">
        <v>0.0565</v>
      </c>
      <c r="F23" s="20" t="n">
        <v>0.0176</v>
      </c>
      <c r="G23" s="20" t="n">
        <v>0.0057</v>
      </c>
      <c r="H23" s="20" t="n">
        <v>-0.0134</v>
      </c>
      <c r="I23" s="20" t="n">
        <v>0.0058</v>
      </c>
      <c r="J23" s="20" t="n">
        <v>0.0175</v>
      </c>
      <c r="K23" s="20" t="n">
        <v>0</v>
      </c>
      <c r="L23" s="22" t="n">
        <f aca="false">C23-K23</f>
        <v>0.067963</v>
      </c>
    </row>
    <row r="24" customFormat="false" ht="15" hidden="false" customHeight="false" outlineLevel="0" collapsed="false">
      <c r="B24" s="6" t="s">
        <v>202</v>
      </c>
      <c r="C24" s="20" t="n">
        <v>-0.019615</v>
      </c>
      <c r="D24" s="21" t="n">
        <v>110</v>
      </c>
      <c r="E24" s="20" t="n">
        <v>-0.0271</v>
      </c>
      <c r="F24" s="20" t="n">
        <v>-0.0003</v>
      </c>
      <c r="G24" s="20" t="n">
        <v>-0.0273</v>
      </c>
      <c r="H24" s="20" t="n">
        <v>0.0071</v>
      </c>
      <c r="I24" s="20" t="n">
        <v>-0.0217</v>
      </c>
      <c r="J24" s="20" t="n">
        <v>0.0005</v>
      </c>
      <c r="K24" s="20" t="n">
        <v>0</v>
      </c>
      <c r="L24" s="22" t="n">
        <f aca="false">C24-K24</f>
        <v>-0.019615</v>
      </c>
    </row>
    <row r="25" customFormat="false" ht="15" hidden="false" customHeight="false" outlineLevel="0" collapsed="false">
      <c r="B25" s="6" t="s">
        <v>890</v>
      </c>
      <c r="C25" s="20" t="n">
        <v>0.047811</v>
      </c>
      <c r="D25" s="21" t="n">
        <v>114</v>
      </c>
      <c r="E25" s="20" t="n">
        <v>0.0377</v>
      </c>
      <c r="F25" s="20" t="n">
        <v>0.0265</v>
      </c>
      <c r="G25" s="20" t="n">
        <v>-0.0118</v>
      </c>
      <c r="H25" s="20" t="n">
        <v>-0.0054</v>
      </c>
      <c r="I25" s="20" t="n">
        <v>-0.0132</v>
      </c>
      <c r="J25" s="20" t="n">
        <v>0.0304</v>
      </c>
      <c r="K25" s="20" t="n">
        <v>0</v>
      </c>
      <c r="L25" s="22" t="n">
        <f aca="false">C25-K25</f>
        <v>0.047811</v>
      </c>
    </row>
    <row r="26" customFormat="false" ht="15" hidden="false" customHeight="false" outlineLevel="0" collapsed="false">
      <c r="B26" s="6" t="s">
        <v>207</v>
      </c>
      <c r="C26" s="20" t="n">
        <v>0.028654</v>
      </c>
      <c r="D26" s="21" t="n">
        <v>113</v>
      </c>
      <c r="E26" s="20" t="n">
        <v>0.0417</v>
      </c>
      <c r="F26" s="20" t="n">
        <v>-0.015</v>
      </c>
      <c r="G26" s="20" t="n">
        <v>0.0122</v>
      </c>
      <c r="H26" s="20" t="n">
        <v>0.0275</v>
      </c>
      <c r="I26" s="20" t="n">
        <v>0.0089</v>
      </c>
      <c r="J26" s="20" t="n">
        <v>0.0007</v>
      </c>
      <c r="K26" s="20" t="n">
        <v>0</v>
      </c>
      <c r="L26" s="22" t="n">
        <f aca="false">C26-K26</f>
        <v>0.028654</v>
      </c>
    </row>
    <row r="27" customFormat="false" ht="15" hidden="false" customHeight="false" outlineLevel="0" collapsed="false">
      <c r="B27" s="6" t="s">
        <v>214</v>
      </c>
      <c r="C27" s="20" t="n">
        <v>0.026436</v>
      </c>
      <c r="D27" s="21" t="n">
        <v>120</v>
      </c>
      <c r="E27" s="20" t="n">
        <v>0.0312</v>
      </c>
      <c r="F27" s="20" t="n">
        <v>0.0144</v>
      </c>
      <c r="G27" s="20" t="n">
        <v>0.0019</v>
      </c>
      <c r="H27" s="20" t="n">
        <v>0.0026</v>
      </c>
      <c r="I27" s="20" t="n">
        <v>0.0006</v>
      </c>
      <c r="J27" s="20" t="n">
        <v>0.0036</v>
      </c>
      <c r="K27" s="20" t="n">
        <v>0</v>
      </c>
      <c r="L27" s="22" t="n">
        <f aca="false">C27-K27</f>
        <v>0.026436</v>
      </c>
    </row>
    <row r="28" customFormat="false" ht="15" hidden="false" customHeight="false" outlineLevel="0" collapsed="false">
      <c r="B28" s="6" t="s">
        <v>220</v>
      </c>
      <c r="C28" s="20" t="n">
        <v>0.035599</v>
      </c>
      <c r="D28" s="21" t="n">
        <v>125</v>
      </c>
      <c r="E28" s="20" t="n">
        <v>0.028</v>
      </c>
      <c r="F28" s="20" t="n">
        <v>-0.0044</v>
      </c>
      <c r="G28" s="20" t="n">
        <v>0</v>
      </c>
      <c r="H28" s="20" t="n">
        <v>-0.0058</v>
      </c>
      <c r="I28" s="20" t="n">
        <v>0.0008</v>
      </c>
      <c r="J28" s="20" t="n">
        <v>0.0002</v>
      </c>
      <c r="K28" s="20" t="n">
        <v>0</v>
      </c>
      <c r="L28" s="22" t="n">
        <f aca="false">C28-K28</f>
        <v>0.035599</v>
      </c>
    </row>
    <row r="29" customFormat="false" ht="15" hidden="false" customHeight="false" outlineLevel="0" collapsed="false">
      <c r="B29" s="6" t="s">
        <v>228</v>
      </c>
      <c r="C29" s="20" t="n">
        <v>-0.02871</v>
      </c>
      <c r="D29" s="21" t="n">
        <v>132</v>
      </c>
      <c r="E29" s="20" t="n">
        <v>-0.033</v>
      </c>
      <c r="F29" s="20" t="n">
        <v>0.006</v>
      </c>
      <c r="G29" s="20" t="n">
        <v>-0.0199</v>
      </c>
      <c r="H29" s="20" t="n">
        <v>-0.0391</v>
      </c>
      <c r="I29" s="20" t="n">
        <v>-0.0154</v>
      </c>
      <c r="J29" s="20" t="n">
        <v>0.0164</v>
      </c>
      <c r="K29" s="20" t="n">
        <v>0</v>
      </c>
      <c r="L29" s="22" t="n">
        <f aca="false">C29-K29</f>
        <v>-0.02871</v>
      </c>
    </row>
    <row r="30" customFormat="false" ht="15" hidden="false" customHeight="false" outlineLevel="0" collapsed="false">
      <c r="B30" s="6" t="s">
        <v>235</v>
      </c>
      <c r="C30" s="20" t="n">
        <v>0.037059</v>
      </c>
      <c r="D30" s="21" t="n">
        <v>138</v>
      </c>
      <c r="E30" s="20" t="n">
        <v>0.0468</v>
      </c>
      <c r="F30" s="20" t="n">
        <v>0.0013</v>
      </c>
      <c r="G30" s="20" t="n">
        <v>-0.0035</v>
      </c>
      <c r="H30" s="20" t="n">
        <v>-0.0025</v>
      </c>
      <c r="I30" s="20" t="n">
        <v>-0.0054</v>
      </c>
      <c r="J30" s="20" t="n">
        <v>0.0216</v>
      </c>
      <c r="K30" s="20" t="n">
        <v>0</v>
      </c>
      <c r="L30" s="22" t="n">
        <f aca="false">C30-K30</f>
        <v>0.037059</v>
      </c>
    </row>
    <row r="31" customFormat="false" ht="15" hidden="false" customHeight="false" outlineLevel="0" collapsed="false">
      <c r="B31" s="6" t="s">
        <v>243</v>
      </c>
      <c r="C31" s="20" t="n">
        <v>-0.000876</v>
      </c>
      <c r="D31" s="21" t="n">
        <v>145</v>
      </c>
      <c r="E31" s="20" t="n">
        <v>0.0041</v>
      </c>
      <c r="F31" s="20" t="n">
        <v>-0.0113</v>
      </c>
      <c r="G31" s="20" t="n">
        <v>0.049</v>
      </c>
      <c r="H31" s="20" t="n">
        <v>0.0202</v>
      </c>
      <c r="I31" s="20" t="n">
        <v>0.0192</v>
      </c>
      <c r="J31" s="20" t="n">
        <v>-0.0327</v>
      </c>
      <c r="K31" s="20" t="n">
        <v>0</v>
      </c>
      <c r="L31" s="22" t="n">
        <f aca="false">C31-K31</f>
        <v>-0.000876</v>
      </c>
    </row>
    <row r="32" customFormat="false" ht="15" hidden="false" customHeight="false" outlineLevel="0" collapsed="false">
      <c r="B32" s="6" t="s">
        <v>248</v>
      </c>
      <c r="C32" s="20" t="n">
        <v>-0.025366</v>
      </c>
      <c r="D32" s="21" t="n">
        <v>149</v>
      </c>
      <c r="E32" s="20" t="n">
        <v>-0.0019</v>
      </c>
      <c r="F32" s="20" t="n">
        <v>-0.0407</v>
      </c>
      <c r="G32" s="20" t="n">
        <v>0.0122</v>
      </c>
      <c r="H32" s="20" t="n">
        <v>0.034</v>
      </c>
      <c r="I32" s="20" t="n">
        <v>0.0093</v>
      </c>
      <c r="J32" s="20" t="n">
        <v>-0.0389</v>
      </c>
      <c r="K32" s="20" t="n">
        <v>0</v>
      </c>
      <c r="L32" s="22" t="n">
        <f aca="false">C32-K32</f>
        <v>-0.025366</v>
      </c>
    </row>
    <row r="33" customFormat="false" ht="15" hidden="false" customHeight="false" outlineLevel="0" collapsed="false">
      <c r="B33" s="6" t="s">
        <v>250</v>
      </c>
      <c r="C33" s="20" t="n">
        <v>0.011729</v>
      </c>
      <c r="D33" s="21" t="n">
        <v>149</v>
      </c>
      <c r="E33" s="20" t="n">
        <v>0.0204</v>
      </c>
      <c r="F33" s="20" t="n">
        <v>-0.0186</v>
      </c>
      <c r="G33" s="20" t="n">
        <v>-0.001</v>
      </c>
      <c r="H33" s="20" t="n">
        <v>-0.0009</v>
      </c>
      <c r="I33" s="20" t="n">
        <v>-0.0096</v>
      </c>
      <c r="J33" s="20" t="n">
        <v>0.0088</v>
      </c>
      <c r="K33" s="20" t="n">
        <v>0</v>
      </c>
      <c r="L33" s="22" t="n">
        <f aca="false">C33-K33</f>
        <v>0.011729</v>
      </c>
    </row>
    <row r="34" customFormat="false" ht="15" hidden="false" customHeight="false" outlineLevel="0" collapsed="false">
      <c r="B34" s="6" t="s">
        <v>256</v>
      </c>
      <c r="C34" s="20" t="n">
        <v>0.040889</v>
      </c>
      <c r="D34" s="21" t="n">
        <v>155</v>
      </c>
      <c r="E34" s="20" t="n">
        <v>0.0261</v>
      </c>
      <c r="F34" s="20" t="n">
        <v>0.0306</v>
      </c>
      <c r="G34" s="20" t="n">
        <v>-0.0071</v>
      </c>
      <c r="H34" s="20" t="n">
        <v>-0.0183</v>
      </c>
      <c r="I34" s="20" t="n">
        <v>-0.0191</v>
      </c>
      <c r="J34" s="20" t="n">
        <v>0.0065</v>
      </c>
      <c r="K34" s="20" t="n">
        <v>0</v>
      </c>
      <c r="L34" s="22" t="n">
        <f aca="false">C34-K34</f>
        <v>0.040889</v>
      </c>
    </row>
    <row r="35" customFormat="false" ht="15" hidden="false" customHeight="false" outlineLevel="0" collapsed="false">
      <c r="B35" s="6" t="s">
        <v>261</v>
      </c>
      <c r="C35" s="20" t="n">
        <v>-0.047225</v>
      </c>
      <c r="D35" s="21" t="n">
        <v>157</v>
      </c>
      <c r="E35" s="20" t="n">
        <v>-0.0203</v>
      </c>
      <c r="F35" s="20" t="n">
        <v>-0.0419</v>
      </c>
      <c r="G35" s="20" t="n">
        <v>-0.0008</v>
      </c>
      <c r="H35" s="20" t="n">
        <v>0.0094</v>
      </c>
      <c r="I35" s="20" t="n">
        <v>0.0051</v>
      </c>
      <c r="J35" s="20" t="n">
        <v>-0.002</v>
      </c>
      <c r="K35" s="20" t="n">
        <v>0</v>
      </c>
      <c r="L35" s="22" t="n">
        <f aca="false">C35-K35</f>
        <v>-0.047225</v>
      </c>
    </row>
    <row r="36" customFormat="false" ht="15" hidden="false" customHeight="false" outlineLevel="0" collapsed="false">
      <c r="B36" s="6" t="s">
        <v>269</v>
      </c>
      <c r="C36" s="20" t="n">
        <v>0.0576</v>
      </c>
      <c r="D36" s="21" t="n">
        <v>165</v>
      </c>
      <c r="E36" s="20" t="n">
        <v>0.0424</v>
      </c>
      <c r="F36" s="20" t="n">
        <v>0.0029</v>
      </c>
      <c r="G36" s="20" t="n">
        <v>-0.0058</v>
      </c>
      <c r="H36" s="20" t="n">
        <v>-0.0064</v>
      </c>
      <c r="I36" s="20" t="n">
        <v>-0.0069</v>
      </c>
      <c r="J36" s="20" t="n">
        <v>0.0084</v>
      </c>
      <c r="K36" s="20" t="n">
        <v>0</v>
      </c>
      <c r="L36" s="22" t="n">
        <f aca="false">C36-K36</f>
        <v>0.0576</v>
      </c>
    </row>
    <row r="37" customFormat="false" ht="15" hidden="false" customHeight="false" outlineLevel="0" collapsed="false">
      <c r="B37" s="6" t="s">
        <v>277</v>
      </c>
      <c r="C37" s="20" t="n">
        <v>-0.046495</v>
      </c>
      <c r="D37" s="21" t="n">
        <v>172</v>
      </c>
      <c r="E37" s="20" t="n">
        <v>-0.0196</v>
      </c>
      <c r="F37" s="20" t="n">
        <v>-0.0366</v>
      </c>
      <c r="G37" s="20" t="n">
        <v>-0.0147</v>
      </c>
      <c r="H37" s="20" t="n">
        <v>0.012</v>
      </c>
      <c r="I37" s="20" t="n">
        <v>-0.0059</v>
      </c>
      <c r="J37" s="20" t="n">
        <v>0.0064</v>
      </c>
      <c r="K37" s="20" t="n">
        <v>0</v>
      </c>
      <c r="L37" s="22" t="n">
        <f aca="false">C37-K37</f>
        <v>-0.046495</v>
      </c>
    </row>
    <row r="38" customFormat="false" ht="15" hidden="false" customHeight="false" outlineLevel="0" collapsed="false">
      <c r="B38" s="6" t="s">
        <v>283</v>
      </c>
      <c r="C38" s="20" t="n">
        <v>0.023773</v>
      </c>
      <c r="D38" s="21" t="n">
        <v>177</v>
      </c>
      <c r="E38" s="20" t="n">
        <v>0.0251</v>
      </c>
      <c r="F38" s="20" t="n">
        <v>0.0363</v>
      </c>
      <c r="G38" s="20" t="n">
        <v>-0.0167</v>
      </c>
      <c r="H38" s="20" t="n">
        <v>-0.0039</v>
      </c>
      <c r="I38" s="20" t="n">
        <v>0.0021</v>
      </c>
      <c r="J38" s="20" t="n">
        <v>-0.0027</v>
      </c>
      <c r="K38" s="20" t="n">
        <v>0</v>
      </c>
      <c r="L38" s="22" t="n">
        <f aca="false">C38-K38</f>
        <v>0.023773</v>
      </c>
    </row>
    <row r="39" customFormat="false" ht="15" hidden="false" customHeight="false" outlineLevel="0" collapsed="false">
      <c r="B39" s="6" t="s">
        <v>297</v>
      </c>
      <c r="C39" s="20" t="n">
        <v>-0.008389</v>
      </c>
      <c r="D39" s="21" t="n">
        <v>190</v>
      </c>
      <c r="E39" s="20" t="n">
        <v>0.0256</v>
      </c>
      <c r="F39" s="20" t="n">
        <v>-0.023</v>
      </c>
      <c r="G39" s="20" t="n">
        <v>-0.0313</v>
      </c>
      <c r="H39" s="20" t="n">
        <v>0.0157</v>
      </c>
      <c r="I39" s="20" t="n">
        <v>0.0014</v>
      </c>
      <c r="J39" s="20" t="n">
        <v>0.0069</v>
      </c>
      <c r="K39" s="20" t="n">
        <v>0</v>
      </c>
      <c r="L39" s="22" t="n">
        <f aca="false">C39-K39</f>
        <v>-0.008389</v>
      </c>
    </row>
    <row r="40" customFormat="false" ht="15" hidden="false" customHeight="false" outlineLevel="0" collapsed="false">
      <c r="B40" s="6" t="s">
        <v>304</v>
      </c>
      <c r="C40" s="20" t="n">
        <v>0.009921</v>
      </c>
      <c r="D40" s="21" t="n">
        <v>196</v>
      </c>
      <c r="E40" s="20" t="n">
        <v>-0.0005</v>
      </c>
      <c r="F40" s="20" t="n">
        <v>0.0283</v>
      </c>
      <c r="G40" s="20" t="n">
        <v>0.0211</v>
      </c>
      <c r="H40" s="20" t="n">
        <v>-0.0121</v>
      </c>
      <c r="I40" s="20" t="n">
        <v>0.009</v>
      </c>
      <c r="J40" s="20" t="n">
        <v>0.0105</v>
      </c>
      <c r="K40" s="20" t="n">
        <v>0</v>
      </c>
      <c r="L40" s="22" t="n">
        <f aca="false">C40-K40</f>
        <v>0.009921</v>
      </c>
    </row>
    <row r="41" customFormat="false" ht="15" hidden="false" customHeight="false" outlineLevel="0" collapsed="false">
      <c r="B41" s="6" t="s">
        <v>309</v>
      </c>
      <c r="C41" s="20" t="n">
        <v>-0.038135</v>
      </c>
      <c r="D41" s="21" t="n">
        <v>201</v>
      </c>
      <c r="E41" s="20" t="n">
        <v>-0.0309</v>
      </c>
      <c r="F41" s="20" t="n">
        <v>-0.0095</v>
      </c>
      <c r="G41" s="20" t="n">
        <v>-0.0348</v>
      </c>
      <c r="H41" s="20" t="n">
        <v>0.0158</v>
      </c>
      <c r="I41" s="20" t="n">
        <v>-0.0164</v>
      </c>
      <c r="J41" s="20" t="n">
        <v>0.0372</v>
      </c>
      <c r="K41" s="20" t="n">
        <v>0</v>
      </c>
      <c r="L41" s="22" t="n">
        <f aca="false">C41-K41</f>
        <v>-0.038135</v>
      </c>
    </row>
    <row r="42" customFormat="false" ht="15" hidden="false" customHeight="false" outlineLevel="0" collapsed="false">
      <c r="B42" s="6" t="s">
        <v>321</v>
      </c>
      <c r="C42" s="20" t="n">
        <v>0.083353</v>
      </c>
      <c r="D42" s="21" t="n">
        <v>204</v>
      </c>
      <c r="E42" s="20" t="n">
        <v>0.0614</v>
      </c>
      <c r="F42" s="20" t="n">
        <v>0.0039</v>
      </c>
      <c r="G42" s="20" t="n">
        <v>-0.0175</v>
      </c>
      <c r="H42" s="20" t="n">
        <v>-0.011</v>
      </c>
      <c r="I42" s="20" t="n">
        <v>-0.0175</v>
      </c>
      <c r="J42" s="20" t="n">
        <v>-0.0287</v>
      </c>
      <c r="K42" s="20" t="n">
        <v>0</v>
      </c>
      <c r="L42" s="22" t="n">
        <f aca="false">C42-K42</f>
        <v>0.083353</v>
      </c>
    </row>
    <row r="43" customFormat="false" ht="15" hidden="false" customHeight="false" outlineLevel="0" collapsed="false">
      <c r="B43" s="6" t="s">
        <v>327</v>
      </c>
      <c r="C43" s="20" t="n">
        <v>0.008771</v>
      </c>
      <c r="D43" s="21" t="n">
        <v>204</v>
      </c>
      <c r="E43" s="20" t="n">
        <v>-0.0109</v>
      </c>
      <c r="F43" s="20" t="n">
        <v>0.0308</v>
      </c>
      <c r="G43" s="20" t="n">
        <v>-0.0038</v>
      </c>
      <c r="H43" s="20" t="n">
        <v>0.0007</v>
      </c>
      <c r="I43" s="20" t="n">
        <v>-0.0062</v>
      </c>
      <c r="J43" s="20" t="n">
        <v>0.0272</v>
      </c>
      <c r="K43" s="20" t="n">
        <v>0</v>
      </c>
      <c r="L43" s="22" t="n">
        <f aca="false">C43-K43</f>
        <v>0.008771</v>
      </c>
    </row>
    <row r="44" customFormat="false" ht="15" hidden="false" customHeight="false" outlineLevel="0" collapsed="false">
      <c r="B44" s="6" t="s">
        <v>334</v>
      </c>
      <c r="C44" s="20" t="n">
        <v>-0.003063</v>
      </c>
      <c r="D44" s="21" t="n">
        <v>203</v>
      </c>
      <c r="E44" s="20" t="n">
        <v>0.006</v>
      </c>
      <c r="F44" s="20" t="n">
        <v>-0.03</v>
      </c>
      <c r="G44" s="20" t="n">
        <v>0.0181</v>
      </c>
      <c r="H44" s="20" t="n">
        <v>0.0005</v>
      </c>
      <c r="I44" s="20" t="n">
        <v>-0.0062</v>
      </c>
      <c r="J44" s="20" t="n">
        <v>-0.0726</v>
      </c>
      <c r="K44" s="20" t="n">
        <v>0</v>
      </c>
      <c r="L44" s="22" t="n">
        <f aca="false">C44-K44</f>
        <v>-0.003063</v>
      </c>
    </row>
    <row r="45" customFormat="false" ht="15" hidden="false" customHeight="false" outlineLevel="0" collapsed="false">
      <c r="B45" s="6" t="s">
        <v>342</v>
      </c>
      <c r="C45" s="20" t="n">
        <v>0.015522</v>
      </c>
      <c r="D45" s="21" t="n">
        <v>207</v>
      </c>
      <c r="E45" s="20" t="n">
        <v>0.0138</v>
      </c>
      <c r="F45" s="20" t="n">
        <v>0.0083</v>
      </c>
      <c r="G45" s="20" t="n">
        <v>-0.011</v>
      </c>
      <c r="H45" s="20" t="n">
        <v>-0.0175</v>
      </c>
      <c r="I45" s="20" t="n">
        <v>-0.0083</v>
      </c>
      <c r="J45" s="20" t="n">
        <v>0.0576</v>
      </c>
      <c r="K45" s="20" t="n">
        <v>0</v>
      </c>
      <c r="L45" s="22" t="n">
        <f aca="false">C45-K45</f>
        <v>0.015522</v>
      </c>
    </row>
    <row r="46" customFormat="false" ht="15" hidden="false" customHeight="false" outlineLevel="0" collapsed="false">
      <c r="B46" s="6" t="s">
        <v>348</v>
      </c>
      <c r="C46" s="20" t="n">
        <v>-0.004709</v>
      </c>
      <c r="D46" s="21" t="n">
        <v>183</v>
      </c>
      <c r="E46" s="20" t="n">
        <v>-0.0154</v>
      </c>
      <c r="F46" s="20" t="n">
        <v>0.0292</v>
      </c>
      <c r="G46" s="20" t="n">
        <v>-0.008</v>
      </c>
      <c r="H46" s="20" t="n">
        <v>0.0035</v>
      </c>
      <c r="I46" s="20" t="n">
        <v>-0.0154</v>
      </c>
      <c r="J46" s="20" t="n">
        <v>0.0301</v>
      </c>
      <c r="K46" s="20" t="n">
        <v>0</v>
      </c>
      <c r="L46" s="22" t="n">
        <f aca="false">C46-K46</f>
        <v>-0.004709</v>
      </c>
    </row>
    <row r="47" customFormat="false" ht="15" hidden="false" customHeight="false" outlineLevel="0" collapsed="false">
      <c r="B47" s="6" t="s">
        <v>358</v>
      </c>
      <c r="C47" s="20" t="n">
        <v>-0.031561</v>
      </c>
      <c r="D47" s="21" t="n">
        <v>187</v>
      </c>
      <c r="E47" s="20" t="n">
        <v>0.0157</v>
      </c>
      <c r="F47" s="20" t="n">
        <v>-0.0458</v>
      </c>
      <c r="G47" s="20" t="n">
        <v>-0.0416</v>
      </c>
      <c r="H47" s="20" t="n">
        <v>0.0031</v>
      </c>
      <c r="I47" s="20" t="n">
        <v>-0.0245</v>
      </c>
      <c r="J47" s="20" t="n">
        <v>0.1004</v>
      </c>
      <c r="K47" s="20" t="n">
        <v>0</v>
      </c>
      <c r="L47" s="22" t="n">
        <f aca="false">C47-K47</f>
        <v>-0.031561</v>
      </c>
    </row>
    <row r="48" customFormat="false" ht="15" hidden="false" customHeight="false" outlineLevel="0" collapsed="false">
      <c r="B48" s="6" t="s">
        <v>365</v>
      </c>
      <c r="C48" s="20" t="n">
        <v>-0.062556</v>
      </c>
      <c r="D48" s="21" t="n">
        <v>199</v>
      </c>
      <c r="E48" s="20" t="n">
        <v>-0.0602</v>
      </c>
      <c r="F48" s="20" t="n">
        <v>0.0029</v>
      </c>
      <c r="G48" s="20" t="n">
        <v>0.0275</v>
      </c>
      <c r="H48" s="20" t="n">
        <v>0.0066</v>
      </c>
      <c r="I48" s="20" t="n">
        <v>0.0128</v>
      </c>
      <c r="J48" s="20" t="n">
        <v>-0.0215</v>
      </c>
      <c r="K48" s="20" t="n">
        <v>0</v>
      </c>
      <c r="L48" s="22" t="n">
        <f aca="false">C48-K48</f>
        <v>-0.062556</v>
      </c>
    </row>
    <row r="49" customFormat="false" ht="15" hidden="false" customHeight="false" outlineLevel="0" collapsed="false">
      <c r="B49" s="6" t="s">
        <v>369</v>
      </c>
      <c r="C49" s="20" t="n">
        <v>-0.078798</v>
      </c>
      <c r="D49" s="21" t="n">
        <v>194</v>
      </c>
      <c r="E49" s="20" t="n">
        <v>-0.0306</v>
      </c>
      <c r="F49" s="20" t="n">
        <v>-0.028</v>
      </c>
      <c r="G49" s="20" t="n">
        <v>0.0055</v>
      </c>
      <c r="H49" s="20" t="n">
        <v>0.018</v>
      </c>
      <c r="I49" s="20" t="n">
        <v>-0.0058</v>
      </c>
      <c r="J49" s="20" t="n">
        <v>0.0526</v>
      </c>
      <c r="K49" s="20" t="n">
        <v>0</v>
      </c>
      <c r="L49" s="22" t="n">
        <f aca="false">C49-K49</f>
        <v>-0.078798</v>
      </c>
    </row>
    <row r="50" customFormat="false" ht="15" hidden="false" customHeight="false" outlineLevel="0" collapsed="false">
      <c r="B50" s="6" t="s">
        <v>375</v>
      </c>
      <c r="C50" s="20" t="n">
        <v>0.066273</v>
      </c>
      <c r="D50" s="21" t="n">
        <v>198</v>
      </c>
      <c r="E50" s="20" t="n">
        <v>0.0775</v>
      </c>
      <c r="F50" s="20" t="n">
        <v>-0.0206</v>
      </c>
      <c r="G50" s="20" t="n">
        <v>-0.0046</v>
      </c>
      <c r="H50" s="20" t="n">
        <v>0.0095</v>
      </c>
      <c r="I50" s="20" t="n">
        <v>0.0062</v>
      </c>
      <c r="J50" s="20" t="n">
        <v>-0.0329</v>
      </c>
      <c r="K50" s="20" t="n">
        <v>0</v>
      </c>
      <c r="L50" s="22" t="n">
        <f aca="false">C50-K50</f>
        <v>0.066273</v>
      </c>
    </row>
    <row r="51" customFormat="false" ht="15" hidden="false" customHeight="false" outlineLevel="0" collapsed="false">
      <c r="B51" s="6" t="s">
        <v>382</v>
      </c>
      <c r="C51" s="20" t="n">
        <v>0.035638</v>
      </c>
      <c r="D51" s="21" t="n">
        <v>198</v>
      </c>
      <c r="E51" s="20" t="n">
        <v>0.0057</v>
      </c>
      <c r="F51" s="20" t="n">
        <v>0.0329</v>
      </c>
      <c r="G51" s="20" t="n">
        <v>-0.0043</v>
      </c>
      <c r="H51" s="20" t="n">
        <v>-0.0265</v>
      </c>
      <c r="I51" s="20" t="n">
        <v>-0.011</v>
      </c>
      <c r="J51" s="20" t="n">
        <v>0.023</v>
      </c>
      <c r="K51" s="20" t="n">
        <v>0</v>
      </c>
      <c r="L51" s="22" t="n">
        <f aca="false">C51-K51</f>
        <v>0.035638</v>
      </c>
    </row>
    <row r="52" customFormat="false" ht="15" hidden="false" customHeight="false" outlineLevel="0" collapsed="false">
      <c r="B52" s="6" t="s">
        <v>391</v>
      </c>
      <c r="C52" s="20" t="n">
        <v>-0.052409</v>
      </c>
      <c r="D52" s="21" t="n">
        <v>202</v>
      </c>
      <c r="E52" s="20" t="n">
        <v>-0.0215</v>
      </c>
      <c r="F52" s="20" t="n">
        <v>-0.0295</v>
      </c>
      <c r="G52" s="20" t="n">
        <v>-0.0257</v>
      </c>
      <c r="H52" s="20" t="n">
        <v>0.0034</v>
      </c>
      <c r="I52" s="20" t="n">
        <v>0.0013</v>
      </c>
      <c r="J52" s="20" t="n">
        <v>0.0333</v>
      </c>
      <c r="K52" s="20" t="n">
        <v>0.0001</v>
      </c>
      <c r="L52" s="22" t="n">
        <f aca="false">C52-K52</f>
        <v>-0.052509</v>
      </c>
    </row>
    <row r="53" customFormat="false" ht="15" hidden="false" customHeight="false" outlineLevel="0" collapsed="false">
      <c r="B53" s="6" t="s">
        <v>400</v>
      </c>
      <c r="C53" s="20" t="n">
        <v>-0.105261</v>
      </c>
      <c r="D53" s="21" t="n">
        <v>201</v>
      </c>
      <c r="E53" s="20" t="n">
        <v>-0.0574</v>
      </c>
      <c r="F53" s="20" t="n">
        <v>-0.0344</v>
      </c>
      <c r="G53" s="20" t="n">
        <v>0.0208</v>
      </c>
      <c r="H53" s="20" t="n">
        <v>0.0278</v>
      </c>
      <c r="I53" s="20" t="n">
        <v>0.0305</v>
      </c>
      <c r="J53" s="20" t="n">
        <v>0.0148</v>
      </c>
      <c r="K53" s="20" t="n">
        <v>0.0001</v>
      </c>
      <c r="L53" s="22" t="n">
        <f aca="false">C53-K53</f>
        <v>-0.105361</v>
      </c>
    </row>
    <row r="54" customFormat="false" ht="15" hidden="false" customHeight="false" outlineLevel="0" collapsed="false">
      <c r="B54" s="6" t="s">
        <v>410</v>
      </c>
      <c r="C54" s="20" t="n">
        <v>0.027578</v>
      </c>
      <c r="D54" s="21" t="n">
        <v>207</v>
      </c>
      <c r="E54" s="20" t="n">
        <v>-0.0007</v>
      </c>
      <c r="F54" s="20" t="n">
        <v>0.0087</v>
      </c>
      <c r="G54" s="20" t="n">
        <v>-0.0061</v>
      </c>
      <c r="H54" s="20" t="n">
        <v>0.033</v>
      </c>
      <c r="I54" s="20" t="n">
        <v>0.0197</v>
      </c>
      <c r="J54" s="20" t="n">
        <v>-0.0436</v>
      </c>
      <c r="K54" s="20" t="n">
        <v>0.0002</v>
      </c>
      <c r="L54" s="22" t="n">
        <f aca="false">C54-K54</f>
        <v>0.027378</v>
      </c>
    </row>
    <row r="55" customFormat="false" ht="15" hidden="false" customHeight="false" outlineLevel="0" collapsed="false">
      <c r="B55" s="6" t="s">
        <v>420</v>
      </c>
      <c r="C55" s="20" t="n">
        <v>0.095143</v>
      </c>
      <c r="D55" s="21" t="n">
        <v>215</v>
      </c>
      <c r="E55" s="20" t="n">
        <v>0.0695</v>
      </c>
      <c r="F55" s="20" t="n">
        <v>0.0101</v>
      </c>
      <c r="G55" s="20" t="n">
        <v>0.0123</v>
      </c>
      <c r="H55" s="20" t="n">
        <v>0.0068</v>
      </c>
      <c r="I55" s="20" t="n">
        <v>0.0006</v>
      </c>
      <c r="J55" s="20" t="n">
        <v>-0.0504</v>
      </c>
      <c r="K55" s="20" t="n">
        <v>0.0002</v>
      </c>
      <c r="L55" s="22" t="n">
        <f aca="false">C55-K55</f>
        <v>0.094943</v>
      </c>
    </row>
    <row r="56" customFormat="false" ht="15" hidden="false" customHeight="false" outlineLevel="0" collapsed="false">
      <c r="B56" s="6" t="s">
        <v>425</v>
      </c>
      <c r="C56" s="20" t="n">
        <v>0.036647</v>
      </c>
      <c r="D56" s="21" t="n">
        <v>214</v>
      </c>
      <c r="E56" s="20" t="n">
        <v>0.0091</v>
      </c>
      <c r="F56" s="20" t="n">
        <v>0.0123</v>
      </c>
      <c r="G56" s="20" t="n">
        <v>0.0322</v>
      </c>
      <c r="H56" s="20" t="n">
        <v>-0.0285</v>
      </c>
      <c r="I56" s="20" t="n">
        <v>0.0174</v>
      </c>
      <c r="J56" s="20" t="n">
        <v>-0.0599</v>
      </c>
      <c r="K56" s="20" t="n">
        <v>0.0001</v>
      </c>
      <c r="L56" s="22" t="n">
        <f aca="false">C56-K56</f>
        <v>0.036547</v>
      </c>
    </row>
    <row r="57" customFormat="false" ht="15" hidden="false" customHeight="false" outlineLevel="0" collapsed="false">
      <c r="B57" s="6" t="s">
        <v>434</v>
      </c>
      <c r="C57" s="20" t="n">
        <v>0.012026</v>
      </c>
      <c r="D57" s="21" t="n">
        <v>220</v>
      </c>
      <c r="E57" s="20" t="n">
        <v>0.0178</v>
      </c>
      <c r="F57" s="20" t="n">
        <v>-0.0062</v>
      </c>
      <c r="G57" s="20" t="n">
        <v>-0.0162</v>
      </c>
      <c r="H57" s="20" t="n">
        <v>-0.011</v>
      </c>
      <c r="I57" s="20" t="n">
        <v>-0.0254</v>
      </c>
      <c r="J57" s="20" t="n">
        <v>0.0139</v>
      </c>
      <c r="K57" s="20" t="n">
        <v>0.0001</v>
      </c>
      <c r="L57" s="22" t="n">
        <f aca="false">C57-K57</f>
        <v>0.011926</v>
      </c>
    </row>
    <row r="58" customFormat="false" ht="15" hidden="false" customHeight="false" outlineLevel="0" collapsed="false">
      <c r="B58" s="6" t="s">
        <v>439</v>
      </c>
      <c r="C58" s="20" t="n">
        <v>-0.007567</v>
      </c>
      <c r="D58" s="21" t="n">
        <v>223</v>
      </c>
      <c r="E58" s="20" t="n">
        <v>-0.0003</v>
      </c>
      <c r="F58" s="20" t="n">
        <v>0.0042</v>
      </c>
      <c r="G58" s="20" t="n">
        <v>-0.0149</v>
      </c>
      <c r="H58" s="20" t="n">
        <v>0.0145</v>
      </c>
      <c r="I58" s="20" t="n">
        <v>0.019</v>
      </c>
      <c r="J58" s="20" t="n">
        <v>0.0414</v>
      </c>
      <c r="K58" s="20" t="n">
        <v>0.0002</v>
      </c>
      <c r="L58" s="22" t="n">
        <f aca="false">C58-K58</f>
        <v>-0.007767</v>
      </c>
    </row>
    <row r="59" customFormat="false" ht="15" hidden="false" customHeight="false" outlineLevel="0" collapsed="false">
      <c r="B59" s="6" t="s">
        <v>441</v>
      </c>
      <c r="C59" s="20" t="n">
        <v>0.071516</v>
      </c>
      <c r="D59" s="21" t="n">
        <v>219</v>
      </c>
      <c r="E59" s="20" t="n">
        <v>0.0394</v>
      </c>
      <c r="F59" s="20" t="n">
        <v>0.0249</v>
      </c>
      <c r="G59" s="20" t="n">
        <v>-0.0127</v>
      </c>
      <c r="H59" s="20" t="n">
        <v>0.0134</v>
      </c>
      <c r="I59" s="20" t="n">
        <v>-0.0118</v>
      </c>
      <c r="J59" s="20" t="n">
        <v>-0.0338</v>
      </c>
      <c r="K59" s="20" t="n">
        <v>0.0002</v>
      </c>
      <c r="L59" s="22" t="n">
        <f aca="false">C59-K59</f>
        <v>0.071316</v>
      </c>
    </row>
    <row r="60" customFormat="false" ht="15" hidden="false" customHeight="false" outlineLevel="0" collapsed="false">
      <c r="B60" s="6" t="s">
        <v>457</v>
      </c>
      <c r="C60" s="20" t="n">
        <v>0.006347</v>
      </c>
      <c r="D60" s="21" t="n">
        <v>232</v>
      </c>
      <c r="E60" s="20" t="n">
        <v>0.0049</v>
      </c>
      <c r="F60" s="20" t="n">
        <v>0.0168</v>
      </c>
      <c r="G60" s="20" t="n">
        <v>0.0317</v>
      </c>
      <c r="H60" s="20" t="n">
        <v>-0.0184</v>
      </c>
      <c r="I60" s="20" t="n">
        <v>-0.0039</v>
      </c>
      <c r="J60" s="20" t="n">
        <v>-0.0346</v>
      </c>
      <c r="K60" s="20" t="n">
        <v>0.0002</v>
      </c>
      <c r="L60" s="22" t="n">
        <f aca="false">C60-K60</f>
        <v>0.006147</v>
      </c>
    </row>
    <row r="61" customFormat="false" ht="15" hidden="false" customHeight="false" outlineLevel="0" collapsed="false">
      <c r="B61" s="6" t="s">
        <v>462</v>
      </c>
      <c r="C61" s="20" t="n">
        <v>0.007303</v>
      </c>
      <c r="D61" s="21" t="n">
        <v>233</v>
      </c>
      <c r="E61" s="20" t="n">
        <v>0.0027</v>
      </c>
      <c r="F61" s="20" t="n">
        <v>0.0181</v>
      </c>
      <c r="G61" s="20" t="n">
        <v>-0.0122</v>
      </c>
      <c r="H61" s="20" t="n">
        <v>-0.0222</v>
      </c>
      <c r="I61" s="20" t="n">
        <v>0.0002</v>
      </c>
      <c r="J61" s="20" t="n">
        <v>0.0023</v>
      </c>
      <c r="K61" s="20" t="n">
        <v>0.0002</v>
      </c>
      <c r="L61" s="22" t="n">
        <f aca="false">C61-K61</f>
        <v>0.007103</v>
      </c>
    </row>
    <row r="62" customFormat="false" ht="15" hidden="false" customHeight="false" outlineLevel="0" collapsed="false">
      <c r="B62" s="6" t="s">
        <v>467</v>
      </c>
      <c r="C62" s="20" t="n">
        <v>-0.053144</v>
      </c>
      <c r="D62" s="21" t="n">
        <v>238</v>
      </c>
      <c r="E62" s="20" t="n">
        <v>-0.0201</v>
      </c>
      <c r="F62" s="20" t="n">
        <v>-0.0404</v>
      </c>
      <c r="G62" s="20" t="n">
        <v>0.041</v>
      </c>
      <c r="H62" s="20" t="n">
        <v>0.0096</v>
      </c>
      <c r="I62" s="20" t="n">
        <v>0.0028</v>
      </c>
      <c r="J62" s="20" t="n">
        <v>0.0062</v>
      </c>
      <c r="K62" s="20" t="n">
        <v>0.0002</v>
      </c>
      <c r="L62" s="22" t="n">
        <f aca="false">C62-K62</f>
        <v>-0.053344</v>
      </c>
    </row>
    <row r="63" customFormat="false" ht="15" hidden="false" customHeight="false" outlineLevel="0" collapsed="false">
      <c r="B63" s="6" t="s">
        <v>472</v>
      </c>
      <c r="C63" s="20" t="n">
        <v>0.087222</v>
      </c>
      <c r="D63" s="21" t="n">
        <v>236</v>
      </c>
      <c r="E63" s="20" t="n">
        <v>0.0485</v>
      </c>
      <c r="F63" s="20" t="n">
        <v>0.0697</v>
      </c>
      <c r="G63" s="20" t="n">
        <v>0.0832</v>
      </c>
      <c r="H63" s="20" t="n">
        <v>-0.0017</v>
      </c>
      <c r="I63" s="20" t="n">
        <v>0.037</v>
      </c>
      <c r="J63" s="20" t="n">
        <v>-0.0474</v>
      </c>
      <c r="K63" s="20" t="n">
        <v>0.0001</v>
      </c>
      <c r="L63" s="22" t="n">
        <f aca="false">C63-K63</f>
        <v>0.087122</v>
      </c>
    </row>
    <row r="64" customFormat="false" ht="15" hidden="false" customHeight="false" outlineLevel="0" collapsed="false">
      <c r="B64" s="6" t="s">
        <v>478</v>
      </c>
      <c r="C64" s="20" t="n">
        <v>0.017437</v>
      </c>
      <c r="D64" s="21" t="n">
        <v>236</v>
      </c>
      <c r="E64" s="20" t="n">
        <v>0.0181</v>
      </c>
      <c r="F64" s="20" t="n">
        <v>0.0044</v>
      </c>
      <c r="G64" s="20" t="n">
        <v>0.035</v>
      </c>
      <c r="H64" s="20" t="n">
        <v>0.0126</v>
      </c>
      <c r="I64" s="20" t="n">
        <v>-0.0032</v>
      </c>
      <c r="J64" s="20" t="n">
        <v>-0.0026</v>
      </c>
      <c r="K64" s="20" t="n">
        <v>0.0003</v>
      </c>
      <c r="L64" s="22" t="n">
        <f aca="false">C64-K64</f>
        <v>0.017137</v>
      </c>
    </row>
    <row r="65" customFormat="false" ht="15" hidden="false" customHeight="false" outlineLevel="0" collapsed="false">
      <c r="B65" s="6" t="s">
        <v>488</v>
      </c>
      <c r="C65" s="20" t="n">
        <v>0.017357</v>
      </c>
      <c r="D65" s="21" t="n">
        <v>238</v>
      </c>
      <c r="E65" s="20" t="n">
        <v>0.0194</v>
      </c>
      <c r="F65" s="20" t="n">
        <v>-0.0144</v>
      </c>
      <c r="G65" s="20" t="n">
        <v>-0.0274</v>
      </c>
      <c r="H65" s="20" t="n">
        <v>-0.005</v>
      </c>
      <c r="I65" s="20" t="n">
        <v>-0.0107</v>
      </c>
      <c r="J65" s="20" t="n">
        <v>-0.0092</v>
      </c>
      <c r="K65" s="20" t="n">
        <v>0.0004</v>
      </c>
      <c r="L65" s="22" t="n">
        <f aca="false">C65-K65</f>
        <v>0.016957</v>
      </c>
    </row>
    <row r="66" customFormat="false" ht="15" hidden="false" customHeight="false" outlineLevel="0" collapsed="false">
      <c r="B66" s="6" t="s">
        <v>498</v>
      </c>
      <c r="C66" s="20" t="n">
        <v>0.018093</v>
      </c>
      <c r="D66" s="21" t="n">
        <v>245</v>
      </c>
      <c r="E66" s="20" t="n">
        <v>0.0355</v>
      </c>
      <c r="F66" s="20" t="n">
        <v>-0.0229</v>
      </c>
      <c r="G66" s="20" t="n">
        <v>-0.0152</v>
      </c>
      <c r="H66" s="20" t="n">
        <v>0.0042</v>
      </c>
      <c r="I66" s="20" t="n">
        <v>-0.0181</v>
      </c>
      <c r="J66" s="20" t="n">
        <v>-0.0153</v>
      </c>
      <c r="K66" s="20" t="n">
        <v>0.0004</v>
      </c>
      <c r="L66" s="22" t="n">
        <f aca="false">C66-K66</f>
        <v>0.017693</v>
      </c>
    </row>
    <row r="67" customFormat="false" ht="15" hidden="false" customHeight="false" outlineLevel="0" collapsed="false">
      <c r="B67" s="6" t="s">
        <v>507</v>
      </c>
      <c r="C67" s="20" t="n">
        <v>0.010913</v>
      </c>
      <c r="D67" s="21" t="n">
        <v>249</v>
      </c>
      <c r="E67" s="20" t="n">
        <v>0.0017</v>
      </c>
      <c r="F67" s="20" t="n">
        <v>0.0075</v>
      </c>
      <c r="G67" s="20" t="n">
        <v>-0.0333</v>
      </c>
      <c r="H67" s="20" t="n">
        <v>0.0064</v>
      </c>
      <c r="I67" s="20" t="n">
        <v>-0.0096</v>
      </c>
      <c r="J67" s="20" t="n">
        <v>-0.0096</v>
      </c>
      <c r="K67" s="20" t="n">
        <v>0.0003</v>
      </c>
      <c r="L67" s="22" t="n">
        <f aca="false">C67-K67</f>
        <v>0.010613</v>
      </c>
    </row>
    <row r="68" customFormat="false" ht="15" hidden="false" customHeight="false" outlineLevel="0" collapsed="false">
      <c r="B68" s="6" t="s">
        <v>511</v>
      </c>
      <c r="C68" s="20" t="n">
        <v>0.015682</v>
      </c>
      <c r="D68" s="21" t="n">
        <v>249</v>
      </c>
      <c r="E68" s="20" t="n">
        <v>0.0108</v>
      </c>
      <c r="F68" s="20" t="n">
        <v>0.0042</v>
      </c>
      <c r="G68" s="20" t="n">
        <v>-0.0208</v>
      </c>
      <c r="H68" s="20" t="n">
        <v>0.0178</v>
      </c>
      <c r="I68" s="20" t="n">
        <v>-0.0161</v>
      </c>
      <c r="J68" s="20" t="n">
        <v>0.0051</v>
      </c>
      <c r="K68" s="20" t="n">
        <v>0.0005</v>
      </c>
      <c r="L68" s="22" t="n">
        <f aca="false">C68-K68</f>
        <v>0.015182</v>
      </c>
    </row>
    <row r="69" customFormat="false" ht="15" hidden="false" customHeight="false" outlineLevel="0" collapsed="false">
      <c r="B69" s="6" t="s">
        <v>521</v>
      </c>
      <c r="C69" s="20" t="n">
        <v>-0.005362</v>
      </c>
      <c r="D69" s="21" t="n">
        <v>258</v>
      </c>
      <c r="E69" s="20" t="n">
        <v>0.0107</v>
      </c>
      <c r="F69" s="20" t="n">
        <v>-0.0299</v>
      </c>
      <c r="G69" s="20" t="n">
        <v>-0.0382</v>
      </c>
      <c r="H69" s="20" t="n">
        <v>0.0099</v>
      </c>
      <c r="I69" s="20" t="n">
        <v>-0.0167</v>
      </c>
      <c r="J69" s="20" t="n">
        <v>0.0149</v>
      </c>
      <c r="K69" s="20" t="n">
        <v>0.0006</v>
      </c>
      <c r="L69" s="22" t="n">
        <f aca="false">C69-K69</f>
        <v>-0.005962</v>
      </c>
    </row>
    <row r="70" customFormat="false" ht="15" hidden="false" customHeight="false" outlineLevel="0" collapsed="false">
      <c r="B70" s="6" t="s">
        <v>527</v>
      </c>
      <c r="C70" s="20" t="n">
        <v>0.032731</v>
      </c>
      <c r="D70" s="21" t="n">
        <v>258</v>
      </c>
      <c r="E70" s="20" t="n">
        <v>0.0078</v>
      </c>
      <c r="F70" s="20" t="n">
        <v>0.0254</v>
      </c>
      <c r="G70" s="20" t="n">
        <v>0.0151</v>
      </c>
      <c r="H70" s="20" t="n">
        <v>-0.0227</v>
      </c>
      <c r="I70" s="20" t="n">
        <v>0.0001</v>
      </c>
      <c r="J70" s="20" t="n">
        <v>-0.0011</v>
      </c>
      <c r="K70" s="20" t="n">
        <v>0.0006</v>
      </c>
      <c r="L70" s="22" t="n">
        <f aca="false">C70-K70</f>
        <v>0.032131</v>
      </c>
    </row>
    <row r="71" customFormat="false" ht="15" hidden="false" customHeight="false" outlineLevel="0" collapsed="false">
      <c r="B71" s="6" t="s">
        <v>531</v>
      </c>
      <c r="C71" s="20" t="n">
        <v>0.004851</v>
      </c>
      <c r="D71" s="21" t="n">
        <v>258</v>
      </c>
      <c r="E71" s="20" t="n">
        <v>0.0188</v>
      </c>
      <c r="F71" s="20" t="n">
        <v>-0.0164</v>
      </c>
      <c r="G71" s="20" t="n">
        <v>-0.0023</v>
      </c>
      <c r="H71" s="20" t="n">
        <v>-0.0075</v>
      </c>
      <c r="I71" s="20" t="n">
        <v>-0.0015</v>
      </c>
      <c r="J71" s="20" t="n">
        <v>0.0164</v>
      </c>
      <c r="K71" s="20" t="n">
        <v>0.0007</v>
      </c>
      <c r="L71" s="22" t="n">
        <f aca="false">C71-K71</f>
        <v>0.004151</v>
      </c>
    </row>
    <row r="72" customFormat="false" ht="15" hidden="false" customHeight="false" outlineLevel="0" collapsed="false">
      <c r="B72" s="6" t="s">
        <v>539</v>
      </c>
      <c r="C72" s="20" t="n">
        <v>-0.018949</v>
      </c>
      <c r="D72" s="21" t="n">
        <v>260</v>
      </c>
      <c r="E72" s="20" t="n">
        <v>0.0018</v>
      </c>
      <c r="F72" s="20" t="n">
        <v>-0.0183</v>
      </c>
      <c r="G72" s="20" t="n">
        <v>-0.0213</v>
      </c>
      <c r="H72" s="20" t="n">
        <v>0.002</v>
      </c>
      <c r="I72" s="20" t="n">
        <v>-0.0238</v>
      </c>
      <c r="J72" s="20" t="n">
        <v>0.0336</v>
      </c>
      <c r="K72" s="20" t="n">
        <v>0.0009</v>
      </c>
      <c r="L72" s="22" t="n">
        <f aca="false">C72-K72</f>
        <v>-0.019849</v>
      </c>
    </row>
    <row r="73" customFormat="false" ht="15" hidden="false" customHeight="false" outlineLevel="0" collapsed="false">
      <c r="B73" s="6" t="s">
        <v>543</v>
      </c>
      <c r="C73" s="20" t="n">
        <v>0.059037</v>
      </c>
      <c r="D73" s="21" t="n">
        <v>256</v>
      </c>
      <c r="E73" s="20" t="n">
        <v>0.0249</v>
      </c>
      <c r="F73" s="20" t="n">
        <v>0.0476</v>
      </c>
      <c r="G73" s="20" t="n">
        <v>0.0315</v>
      </c>
      <c r="H73" s="20" t="n">
        <v>-0.0154</v>
      </c>
      <c r="I73" s="20" t="n">
        <v>0.0164</v>
      </c>
      <c r="J73" s="20" t="n">
        <v>-0.0134</v>
      </c>
      <c r="K73" s="20" t="n">
        <v>0.0009</v>
      </c>
      <c r="L73" s="22" t="n">
        <f aca="false">C73-K73</f>
        <v>0.058137</v>
      </c>
    </row>
    <row r="74" customFormat="false" ht="15" hidden="false" customHeight="false" outlineLevel="0" collapsed="false">
      <c r="B74" s="6" t="s">
        <v>547</v>
      </c>
      <c r="C74" s="20" t="n">
        <v>0.014678</v>
      </c>
      <c r="D74" s="21" t="n">
        <v>257</v>
      </c>
      <c r="E74" s="20" t="n">
        <v>0.0225</v>
      </c>
      <c r="F74" s="20" t="n">
        <v>-0.0191</v>
      </c>
      <c r="G74" s="20" t="n">
        <v>0.0013</v>
      </c>
      <c r="H74" s="20" t="n">
        <v>0.0092</v>
      </c>
      <c r="I74" s="20" t="n">
        <v>-0.0314</v>
      </c>
      <c r="J74" s="20" t="n">
        <v>0.0424</v>
      </c>
      <c r="K74" s="20" t="n">
        <v>0.0009</v>
      </c>
      <c r="L74" s="22" t="n">
        <f aca="false">C74-K74</f>
        <v>0.013778</v>
      </c>
    </row>
    <row r="75" customFormat="false" ht="15" hidden="false" customHeight="false" outlineLevel="0" collapsed="false">
      <c r="B75" s="6" t="s">
        <v>553</v>
      </c>
      <c r="C75" s="20" t="n">
        <v>0.022773</v>
      </c>
      <c r="D75" s="21" t="n">
        <v>250</v>
      </c>
      <c r="E75" s="20" t="n">
        <v>0.0312</v>
      </c>
      <c r="F75" s="20" t="n">
        <v>-0.0037</v>
      </c>
      <c r="G75" s="20" t="n">
        <v>-0.0009</v>
      </c>
      <c r="H75" s="20" t="n">
        <v>0.0319</v>
      </c>
      <c r="I75" s="20" t="n">
        <v>-0.001</v>
      </c>
      <c r="J75" s="20" t="n">
        <v>-0.0091</v>
      </c>
      <c r="K75" s="20" t="n">
        <v>0.0008</v>
      </c>
      <c r="L75" s="22" t="n">
        <f aca="false">C75-K75</f>
        <v>0.021973</v>
      </c>
    </row>
    <row r="76" customFormat="false" ht="15" hidden="false" customHeight="false" outlineLevel="0" collapsed="false">
      <c r="B76" s="6" t="s">
        <v>562</v>
      </c>
      <c r="C76" s="20" t="n">
        <v>0.005888</v>
      </c>
      <c r="D76" s="21" t="n">
        <v>253</v>
      </c>
      <c r="E76" s="20" t="n">
        <v>0.0106</v>
      </c>
      <c r="F76" s="20" t="n">
        <v>-0.0105</v>
      </c>
      <c r="G76" s="20" t="n">
        <v>0.0005</v>
      </c>
      <c r="H76" s="20" t="n">
        <v>0.0073</v>
      </c>
      <c r="I76" s="20" t="n">
        <v>0.0179</v>
      </c>
      <c r="J76" s="20" t="n">
        <v>-0.0157</v>
      </c>
      <c r="K76" s="20" t="n">
        <v>0.0009</v>
      </c>
      <c r="L76" s="22" t="n">
        <f aca="false">C76-K76</f>
        <v>0.004988</v>
      </c>
    </row>
    <row r="77" customFormat="false" ht="15" hidden="false" customHeight="false" outlineLevel="0" collapsed="false">
      <c r="B77" s="6" t="s">
        <v>567</v>
      </c>
      <c r="C77" s="20" t="n">
        <v>0.023036</v>
      </c>
      <c r="D77" s="21" t="n">
        <v>251</v>
      </c>
      <c r="E77" s="20" t="n">
        <v>0.0558</v>
      </c>
      <c r="F77" s="20" t="n">
        <v>-0.0321</v>
      </c>
      <c r="G77" s="20" t="n">
        <v>-0.0132</v>
      </c>
      <c r="H77" s="20" t="n">
        <v>-0.0075</v>
      </c>
      <c r="I77" s="20" t="n">
        <v>-0.0105</v>
      </c>
      <c r="J77" s="20" t="n">
        <v>0.0406</v>
      </c>
      <c r="K77" s="20" t="n">
        <v>0.0011</v>
      </c>
      <c r="L77" s="22" t="n">
        <f aca="false">C77-K77</f>
        <v>0.021936</v>
      </c>
    </row>
    <row r="78" customFormat="false" ht="15" hidden="false" customHeight="false" outlineLevel="0" collapsed="false">
      <c r="B78" s="6" t="s">
        <v>574</v>
      </c>
      <c r="C78" s="20" t="n">
        <v>-0.04305</v>
      </c>
      <c r="D78" s="21" t="n">
        <v>248</v>
      </c>
      <c r="E78" s="20" t="n">
        <v>-0.0364</v>
      </c>
      <c r="F78" s="20" t="n">
        <v>0.0034</v>
      </c>
      <c r="G78" s="20" t="n">
        <v>-0.011</v>
      </c>
      <c r="H78" s="20" t="n">
        <v>0.0053</v>
      </c>
      <c r="I78" s="20" t="n">
        <v>-0.0236</v>
      </c>
      <c r="J78" s="20" t="n">
        <v>0.036</v>
      </c>
      <c r="K78" s="20" t="n">
        <v>0.0011</v>
      </c>
      <c r="L78" s="22" t="n">
        <f aca="false">C78-K78</f>
        <v>-0.04415</v>
      </c>
    </row>
    <row r="79" customFormat="false" ht="15" hidden="false" customHeight="false" outlineLevel="0" collapsed="false">
      <c r="B79" s="6" t="s">
        <v>582</v>
      </c>
      <c r="C79" s="20" t="n">
        <v>0.000898</v>
      </c>
      <c r="D79" s="21" t="n">
        <v>252</v>
      </c>
      <c r="E79" s="20" t="n">
        <v>-0.0235</v>
      </c>
      <c r="F79" s="20" t="n">
        <v>0.0361</v>
      </c>
      <c r="G79" s="20" t="n">
        <v>-0.0021</v>
      </c>
      <c r="H79" s="20" t="n">
        <v>-0.0042</v>
      </c>
      <c r="I79" s="20" t="n">
        <v>0.0008</v>
      </c>
      <c r="J79" s="20" t="n">
        <v>-0.0121</v>
      </c>
      <c r="K79" s="20" t="n">
        <v>0.0012</v>
      </c>
      <c r="L79" s="22" t="n">
        <f aca="false">C79-K79</f>
        <v>-0.000302</v>
      </c>
    </row>
    <row r="80" customFormat="false" ht="15" hidden="false" customHeight="false" outlineLevel="0" collapsed="false">
      <c r="B80" s="6" t="s">
        <v>589</v>
      </c>
      <c r="C80" s="20" t="n">
        <v>0.000112</v>
      </c>
      <c r="D80" s="21" t="n">
        <v>252</v>
      </c>
      <c r="E80" s="20" t="n">
        <v>0.0029</v>
      </c>
      <c r="F80" s="20" t="n">
        <v>0.0089</v>
      </c>
      <c r="G80" s="20" t="n">
        <v>0.0053</v>
      </c>
      <c r="H80" s="20" t="n">
        <v>-0.0241</v>
      </c>
      <c r="I80" s="20" t="n">
        <v>0.0124</v>
      </c>
      <c r="J80" s="20" t="n">
        <v>0.0045</v>
      </c>
      <c r="K80" s="20" t="n">
        <v>0.0014</v>
      </c>
      <c r="L80" s="22" t="n">
        <f aca="false">C80-K80</f>
        <v>-0.001288</v>
      </c>
    </row>
    <row r="81" customFormat="false" ht="15" hidden="false" customHeight="false" outlineLevel="0" collapsed="false">
      <c r="B81" s="6" t="s">
        <v>597</v>
      </c>
      <c r="C81" s="20" t="n">
        <v>0.044949</v>
      </c>
      <c r="D81" s="21" t="n">
        <v>256</v>
      </c>
      <c r="E81" s="20" t="n">
        <v>0.0263</v>
      </c>
      <c r="F81" s="20" t="n">
        <v>0.0471</v>
      </c>
      <c r="G81" s="20" t="n">
        <v>-0.0314</v>
      </c>
      <c r="H81" s="20" t="n">
        <v>-0.0198</v>
      </c>
      <c r="I81" s="20" t="n">
        <v>-0.0149</v>
      </c>
      <c r="J81" s="20" t="n">
        <v>0.0391</v>
      </c>
      <c r="K81" s="20" t="n">
        <v>0.0014</v>
      </c>
      <c r="L81" s="22" t="n">
        <f aca="false">C81-K81</f>
        <v>0.043549</v>
      </c>
    </row>
    <row r="82" customFormat="false" ht="15" hidden="false" customHeight="false" outlineLevel="0" collapsed="false">
      <c r="B82" s="6" t="s">
        <v>603</v>
      </c>
      <c r="C82" s="20" t="n">
        <v>0.007556</v>
      </c>
      <c r="D82" s="21" t="n">
        <v>256</v>
      </c>
      <c r="E82" s="20" t="n">
        <v>0.0049</v>
      </c>
      <c r="F82" s="20" t="n">
        <v>0.0077</v>
      </c>
      <c r="G82" s="20" t="n">
        <v>-0.0233</v>
      </c>
      <c r="H82" s="20" t="n">
        <v>0.0083</v>
      </c>
      <c r="I82" s="20" t="n">
        <v>0.002</v>
      </c>
      <c r="J82" s="20" t="n">
        <v>-0.0229</v>
      </c>
      <c r="K82" s="20" t="n">
        <v>0.0014</v>
      </c>
      <c r="L82" s="22" t="n">
        <f aca="false">C82-K82</f>
        <v>0.006156</v>
      </c>
    </row>
    <row r="83" customFormat="false" ht="15" hidden="false" customHeight="false" outlineLevel="0" collapsed="false">
      <c r="B83" s="6" t="s">
        <v>612</v>
      </c>
      <c r="C83" s="20" t="n">
        <v>0.019423</v>
      </c>
      <c r="D83" s="21" t="n">
        <v>257</v>
      </c>
      <c r="E83" s="20" t="n">
        <v>0.032</v>
      </c>
      <c r="F83" s="20" t="n">
        <v>-0.0191</v>
      </c>
      <c r="G83" s="20" t="n">
        <v>0.0047</v>
      </c>
      <c r="H83" s="20" t="n">
        <v>0.0154</v>
      </c>
      <c r="I83" s="20" t="n">
        <v>0.0032</v>
      </c>
      <c r="J83" s="20" t="n">
        <v>-0.0143</v>
      </c>
      <c r="K83" s="20" t="n">
        <v>0.0016</v>
      </c>
      <c r="L83" s="22" t="n">
        <f aca="false">C83-K83</f>
        <v>0.017823</v>
      </c>
    </row>
    <row r="84" customFormat="false" ht="15" hidden="false" customHeight="false" outlineLevel="0" collapsed="false">
      <c r="B84" s="6" t="s">
        <v>618</v>
      </c>
      <c r="C84" s="20" t="n">
        <v>0.026975</v>
      </c>
      <c r="D84" s="21" t="n">
        <v>258</v>
      </c>
      <c r="E84" s="20" t="n">
        <v>0.0346</v>
      </c>
      <c r="F84" s="20" t="n">
        <v>0.0067</v>
      </c>
      <c r="G84" s="20" t="n">
        <v>-0.0393</v>
      </c>
      <c r="H84" s="20" t="n">
        <v>-0.0034</v>
      </c>
      <c r="I84" s="20" t="n">
        <v>-0.0254</v>
      </c>
      <c r="J84" s="20" t="n">
        <v>0.0533</v>
      </c>
      <c r="K84" s="20" t="n">
        <v>0.0016</v>
      </c>
      <c r="L84" s="22" t="n">
        <f aca="false">C84-K84</f>
        <v>0.025375</v>
      </c>
    </row>
    <row r="85" customFormat="false" ht="15" hidden="false" customHeight="false" outlineLevel="0" collapsed="false">
      <c r="B85" s="6" t="s">
        <v>624</v>
      </c>
      <c r="C85" s="20" t="n">
        <v>-0.024545</v>
      </c>
      <c r="D85" s="21" t="n">
        <v>257</v>
      </c>
      <c r="E85" s="20" t="n">
        <v>0.0006</v>
      </c>
      <c r="F85" s="20" t="n">
        <v>-0.0249</v>
      </c>
      <c r="G85" s="20" t="n">
        <v>-0.0168</v>
      </c>
      <c r="H85" s="20" t="n">
        <v>0.0064</v>
      </c>
      <c r="I85" s="20" t="n">
        <v>0.0137</v>
      </c>
      <c r="J85" s="20" t="n">
        <v>-0.001</v>
      </c>
      <c r="K85" s="20" t="n">
        <v>0.0015</v>
      </c>
      <c r="L85" s="22" t="n">
        <f aca="false">C85-K85</f>
        <v>-0.026045</v>
      </c>
    </row>
    <row r="86" customFormat="false" ht="15" hidden="false" customHeight="false" outlineLevel="0" collapsed="false">
      <c r="B86" s="6" t="s">
        <v>627</v>
      </c>
      <c r="C86" s="20" t="n">
        <v>-0.125478</v>
      </c>
      <c r="D86" s="21" t="n">
        <v>255</v>
      </c>
      <c r="E86" s="20" t="n">
        <v>-0.0764</v>
      </c>
      <c r="F86" s="20" t="n">
        <v>-0.0436</v>
      </c>
      <c r="G86" s="20" t="n">
        <v>0.0343</v>
      </c>
      <c r="H86" s="20" t="n">
        <v>0.0094</v>
      </c>
      <c r="I86" s="20" t="n">
        <v>0.0356</v>
      </c>
      <c r="J86" s="20" t="n">
        <v>-0.02</v>
      </c>
      <c r="K86" s="20" t="n">
        <v>0.0019</v>
      </c>
      <c r="L86" s="22" t="n">
        <f aca="false">C86-K86</f>
        <v>-0.127378</v>
      </c>
    </row>
    <row r="87" customFormat="false" ht="15" hidden="false" customHeight="false" outlineLevel="0" collapsed="false">
      <c r="B87" s="6" t="s">
        <v>639</v>
      </c>
      <c r="C87" s="20" t="n">
        <v>0.002182</v>
      </c>
      <c r="D87" s="21" t="n">
        <v>265</v>
      </c>
      <c r="E87" s="20" t="n">
        <v>0.0171</v>
      </c>
      <c r="F87" s="20" t="n">
        <v>-0.0081</v>
      </c>
      <c r="G87" s="20" t="n">
        <v>0.0034</v>
      </c>
      <c r="H87" s="20" t="n">
        <v>-0.0062</v>
      </c>
      <c r="I87" s="20" t="n">
        <v>0.0039</v>
      </c>
      <c r="J87" s="20" t="n">
        <v>-0.0142</v>
      </c>
      <c r="K87" s="20" t="n">
        <v>0.0018</v>
      </c>
      <c r="L87" s="22" t="n">
        <f aca="false">C87-K87</f>
        <v>0.000382</v>
      </c>
    </row>
    <row r="88" customFormat="false" ht="15" hidden="false" customHeight="false" outlineLevel="0" collapsed="false">
      <c r="B88" s="6" t="s">
        <v>648</v>
      </c>
      <c r="C88" s="20" t="n">
        <v>-0.136233</v>
      </c>
      <c r="D88" s="21" t="n">
        <v>269</v>
      </c>
      <c r="E88" s="20" t="n">
        <v>-0.0955</v>
      </c>
      <c r="F88" s="20" t="n">
        <v>-0.0283</v>
      </c>
      <c r="G88" s="20" t="n">
        <v>-0.0188</v>
      </c>
      <c r="H88" s="20" t="n">
        <v>-0.0004</v>
      </c>
      <c r="I88" s="20" t="n">
        <v>0.0022</v>
      </c>
      <c r="J88" s="20" t="n">
        <v>0.0175</v>
      </c>
      <c r="K88" s="20" t="n">
        <v>0.0019</v>
      </c>
      <c r="L88" s="22" t="n">
        <f aca="false">C88-K88</f>
        <v>-0.138133</v>
      </c>
    </row>
    <row r="89" customFormat="false" ht="15" hidden="false" customHeight="false" outlineLevel="0" collapsed="false">
      <c r="B89" s="6" t="s">
        <v>656</v>
      </c>
      <c r="C89" s="20" t="n">
        <v>0.147214</v>
      </c>
      <c r="D89" s="21" t="n">
        <v>268</v>
      </c>
      <c r="E89" s="20" t="n">
        <v>0.0836</v>
      </c>
      <c r="F89" s="20" t="n">
        <v>0.0288</v>
      </c>
      <c r="G89" s="20" t="n">
        <v>-0.004</v>
      </c>
      <c r="H89" s="20" t="n">
        <v>-0.0067</v>
      </c>
      <c r="I89" s="20" t="n">
        <v>-0.0161</v>
      </c>
      <c r="J89" s="20" t="n">
        <v>-0.0864</v>
      </c>
      <c r="K89" s="20" t="n">
        <v>0.0021</v>
      </c>
      <c r="L89" s="22" t="n">
        <f aca="false">C89-K89</f>
        <v>0.145114</v>
      </c>
    </row>
    <row r="90" customFormat="false" ht="15" hidden="false" customHeight="false" outlineLevel="0" collapsed="false">
      <c r="B90" s="6" t="s">
        <v>665</v>
      </c>
      <c r="C90" s="20" t="n">
        <v>0.057203</v>
      </c>
      <c r="D90" s="21" t="n">
        <v>267</v>
      </c>
      <c r="E90" s="20" t="n">
        <v>0.0342</v>
      </c>
      <c r="F90" s="20" t="n">
        <v>0.0173</v>
      </c>
      <c r="G90" s="20" t="n">
        <v>-0.0266</v>
      </c>
      <c r="H90" s="20" t="n">
        <v>0.0015</v>
      </c>
      <c r="I90" s="20" t="n">
        <v>-0.015</v>
      </c>
      <c r="J90" s="20" t="n">
        <v>0.0076</v>
      </c>
      <c r="K90" s="20" t="n">
        <v>0.0018</v>
      </c>
      <c r="L90" s="22" t="n">
        <f aca="false">C90-K90</f>
        <v>0.055403</v>
      </c>
    </row>
    <row r="91" customFormat="false" ht="15" hidden="false" customHeight="false" outlineLevel="0" collapsed="false">
      <c r="B91" s="6" t="s">
        <v>671</v>
      </c>
      <c r="C91" s="20" t="n">
        <v>-0.011466</v>
      </c>
      <c r="D91" s="21" t="n">
        <v>263</v>
      </c>
      <c r="E91" s="20" t="n">
        <v>0.011</v>
      </c>
      <c r="F91" s="20" t="n">
        <v>-0.0354</v>
      </c>
      <c r="G91" s="20" t="n">
        <v>-0.0416</v>
      </c>
      <c r="H91" s="20" t="n">
        <v>0.0094</v>
      </c>
      <c r="I91" s="20" t="n">
        <v>-0.0091</v>
      </c>
      <c r="J91" s="20" t="n">
        <v>0.0227</v>
      </c>
      <c r="K91" s="20" t="n">
        <v>0.0019</v>
      </c>
      <c r="L91" s="22" t="n">
        <f aca="false">C91-K91</f>
        <v>-0.013366</v>
      </c>
    </row>
    <row r="92" customFormat="false" ht="15" hidden="false" customHeight="false" outlineLevel="0" collapsed="false">
      <c r="B92" s="6" t="s">
        <v>675</v>
      </c>
      <c r="C92" s="20" t="n">
        <v>0.025921</v>
      </c>
      <c r="D92" s="21" t="n">
        <v>263</v>
      </c>
      <c r="E92" s="20" t="n">
        <v>0.0397</v>
      </c>
      <c r="F92" s="20" t="n">
        <v>-0.0111</v>
      </c>
      <c r="G92" s="20" t="n">
        <v>0.0213</v>
      </c>
      <c r="H92" s="20" t="n">
        <v>0.0157</v>
      </c>
      <c r="I92" s="20" t="n">
        <v>-0.0219</v>
      </c>
      <c r="J92" s="20" t="n">
        <v>-0.0291</v>
      </c>
      <c r="K92" s="20" t="n">
        <v>0.0021</v>
      </c>
      <c r="L92" s="22" t="n">
        <f aca="false">C92-K92</f>
        <v>0.023821</v>
      </c>
    </row>
    <row r="93" customFormat="false" ht="15" hidden="false" customHeight="false" outlineLevel="0" collapsed="false">
      <c r="B93" s="6" t="s">
        <v>681</v>
      </c>
      <c r="C93" s="20" t="n">
        <v>-0.113017</v>
      </c>
      <c r="D93" s="21" t="n">
        <v>260</v>
      </c>
      <c r="E93" s="20" t="n">
        <v>-0.0692</v>
      </c>
      <c r="F93" s="20" t="n">
        <v>-0.0151</v>
      </c>
      <c r="G93" s="20" t="n">
        <v>-0.0236</v>
      </c>
      <c r="H93" s="20" t="n">
        <v>-0.0051</v>
      </c>
      <c r="I93" s="20" t="n">
        <v>0.0175</v>
      </c>
      <c r="J93" s="20" t="n">
        <v>0.0756</v>
      </c>
      <c r="K93" s="20" t="n">
        <v>0.0021</v>
      </c>
      <c r="L93" s="22" t="n">
        <f aca="false">C93-K93</f>
        <v>-0.115117</v>
      </c>
    </row>
    <row r="94" customFormat="false" ht="15" hidden="false" customHeight="false" outlineLevel="0" collapsed="false">
      <c r="B94" s="6" t="s">
        <v>683</v>
      </c>
      <c r="C94" s="20" t="n">
        <v>0.082781</v>
      </c>
      <c r="D94" s="21" t="n">
        <v>258</v>
      </c>
      <c r="E94" s="20" t="n">
        <v>0.0699</v>
      </c>
      <c r="F94" s="20" t="n">
        <v>0.0019</v>
      </c>
      <c r="G94" s="20" t="n">
        <v>-0.0072</v>
      </c>
      <c r="H94" s="20" t="n">
        <v>0.0049</v>
      </c>
      <c r="I94" s="20" t="n">
        <v>-0.0051</v>
      </c>
      <c r="J94" s="20" t="n">
        <v>-0.0226</v>
      </c>
      <c r="K94" s="20" t="n">
        <v>0.0018</v>
      </c>
      <c r="L94" s="22" t="n">
        <f aca="false">C94-K94</f>
        <v>0.080981</v>
      </c>
    </row>
    <row r="95" customFormat="false" ht="15" hidden="false" customHeight="false" outlineLevel="0" collapsed="false">
      <c r="B95" s="6" t="s">
        <v>685</v>
      </c>
      <c r="C95" s="20" t="n">
        <v>-0.01261</v>
      </c>
      <c r="D95" s="21" t="n">
        <v>259</v>
      </c>
      <c r="E95" s="20" t="n">
        <v>0.0122</v>
      </c>
      <c r="F95" s="20" t="n">
        <v>-0.0182</v>
      </c>
      <c r="G95" s="20" t="n">
        <v>0.005</v>
      </c>
      <c r="H95" s="20" t="n">
        <v>-0.0013</v>
      </c>
      <c r="I95" s="20" t="n">
        <v>0.0037</v>
      </c>
      <c r="J95" s="20" t="n">
        <v>0.0293</v>
      </c>
      <c r="K95" s="20" t="n">
        <v>0.0019</v>
      </c>
      <c r="L95" s="22" t="n">
        <f aca="false">C95-K95</f>
        <v>-0.01451</v>
      </c>
    </row>
    <row r="96" customFormat="false" ht="15" hidden="false" customHeight="false" outlineLevel="0" collapsed="false">
      <c r="B96" s="6" t="s">
        <v>692</v>
      </c>
      <c r="C96" s="20" t="n">
        <v>-0.08008</v>
      </c>
      <c r="D96" s="21" t="n">
        <v>249</v>
      </c>
      <c r="E96" s="20" t="n">
        <v>-0.0255</v>
      </c>
      <c r="F96" s="20" t="n">
        <v>-0.0325</v>
      </c>
      <c r="G96" s="20" t="n">
        <v>-0.0477</v>
      </c>
      <c r="H96" s="20" t="n">
        <v>0.0053</v>
      </c>
      <c r="I96" s="20" t="n">
        <v>-0.0062</v>
      </c>
      <c r="J96" s="20" t="n">
        <v>0.0747</v>
      </c>
      <c r="K96" s="20" t="n">
        <v>0.0016</v>
      </c>
      <c r="L96" s="22" t="n">
        <f aca="false">C96-K96</f>
        <v>-0.08168</v>
      </c>
    </row>
    <row r="97" customFormat="false" ht="15" hidden="false" customHeight="false" outlineLevel="0" collapsed="false">
      <c r="B97" s="6" t="s">
        <v>698</v>
      </c>
      <c r="C97" s="20" t="n">
        <v>0.048644</v>
      </c>
      <c r="D97" s="21" t="n">
        <v>251</v>
      </c>
      <c r="E97" s="20" t="n">
        <v>0.0142</v>
      </c>
      <c r="F97" s="20" t="n">
        <v>0.0029</v>
      </c>
      <c r="G97" s="20" t="n">
        <v>0.0676</v>
      </c>
      <c r="H97" s="20" t="n">
        <v>0.0182</v>
      </c>
      <c r="I97" s="20" t="n">
        <v>0.0338</v>
      </c>
      <c r="J97" s="20" t="n">
        <v>-0.0674</v>
      </c>
      <c r="K97" s="20" t="n">
        <v>0.0018</v>
      </c>
      <c r="L97" s="22" t="n">
        <f aca="false">C97-K97</f>
        <v>0.046844</v>
      </c>
    </row>
    <row r="98" customFormat="false" ht="15" hidden="false" customHeight="false" outlineLevel="0" collapsed="false">
      <c r="B98" s="6" t="s">
        <v>703</v>
      </c>
      <c r="C98" s="20" t="n">
        <v>0.00374</v>
      </c>
      <c r="D98" s="21" t="n">
        <v>251</v>
      </c>
      <c r="E98" s="20" t="n">
        <v>0.0207</v>
      </c>
      <c r="F98" s="20" t="n">
        <v>0.0025</v>
      </c>
      <c r="G98" s="20" t="n">
        <v>-0.0192</v>
      </c>
      <c r="H98" s="20" t="n">
        <v>0.0043</v>
      </c>
      <c r="I98" s="20" t="n">
        <v>-0.0103</v>
      </c>
      <c r="J98" s="20" t="n">
        <v>0.0013</v>
      </c>
      <c r="K98" s="20" t="n">
        <v>0.0015</v>
      </c>
      <c r="L98" s="22" t="n">
        <f aca="false">C98-K98</f>
        <v>0.00224</v>
      </c>
    </row>
    <row r="99" customFormat="false" ht="15" hidden="false" customHeight="false" outlineLevel="0" collapsed="false">
      <c r="B99" s="6" t="s">
        <v>709</v>
      </c>
      <c r="C99" s="20" t="n">
        <v>0.035769</v>
      </c>
      <c r="D99" s="21" t="n">
        <v>253</v>
      </c>
      <c r="E99" s="20" t="n">
        <v>0.0387</v>
      </c>
      <c r="F99" s="20" t="n">
        <v>0.0039</v>
      </c>
      <c r="G99" s="20" t="n">
        <v>-0.02</v>
      </c>
      <c r="H99" s="20" t="n">
        <v>-0.0164</v>
      </c>
      <c r="I99" s="20" t="n">
        <v>-0.0114</v>
      </c>
      <c r="J99" s="20" t="n">
        <v>-0.0261</v>
      </c>
      <c r="K99" s="20" t="n">
        <v>0.0012</v>
      </c>
      <c r="L99" s="22" t="n">
        <f aca="false">C99-K99</f>
        <v>0.034569</v>
      </c>
    </row>
    <row r="100" customFormat="false" ht="15" hidden="false" customHeight="false" outlineLevel="0" collapsed="false">
      <c r="B100" s="6" t="s">
        <v>715</v>
      </c>
      <c r="C100" s="20" t="n">
        <v>0.049904</v>
      </c>
      <c r="D100" s="21" t="n">
        <v>256</v>
      </c>
      <c r="E100" s="20" t="n">
        <v>0.0276</v>
      </c>
      <c r="F100" s="20" t="n">
        <v>0.0099</v>
      </c>
      <c r="G100" s="20" t="n">
        <v>0.0173</v>
      </c>
      <c r="H100" s="20" t="n">
        <v>0.0005</v>
      </c>
      <c r="I100" s="20" t="n">
        <v>0.0119</v>
      </c>
      <c r="J100" s="20" t="n">
        <v>-0.0224</v>
      </c>
      <c r="K100" s="20" t="n">
        <v>0.0014</v>
      </c>
      <c r="L100" s="22" t="n">
        <f aca="false">C100-K100</f>
        <v>0.048504</v>
      </c>
    </row>
    <row r="101" customFormat="false" ht="15" hidden="false" customHeight="false" outlineLevel="0" collapsed="false">
      <c r="B101" s="6" t="s">
        <v>721</v>
      </c>
      <c r="C101" s="20" t="n">
        <v>-0.043315</v>
      </c>
      <c r="D101" s="21" t="n">
        <v>250</v>
      </c>
      <c r="E101" s="20" t="n">
        <v>-0.0009</v>
      </c>
      <c r="F101" s="20" t="n">
        <v>-0.0437</v>
      </c>
      <c r="G101" s="20" t="n">
        <v>-0.0622</v>
      </c>
      <c r="H101" s="20" t="n">
        <v>-0.0119</v>
      </c>
      <c r="I101" s="20" t="n">
        <v>-0.0219</v>
      </c>
      <c r="J101" s="20" t="n">
        <v>0.0602</v>
      </c>
      <c r="K101" s="20" t="n">
        <v>0.0013</v>
      </c>
      <c r="L101" s="22" t="n">
        <f aca="false">C101-K101</f>
        <v>-0.044615</v>
      </c>
    </row>
    <row r="102" customFormat="false" ht="15" hidden="false" customHeight="false" outlineLevel="0" collapsed="false">
      <c r="B102" s="6" t="s">
        <v>727</v>
      </c>
      <c r="C102" s="20" t="n">
        <v>-0.103658</v>
      </c>
      <c r="D102" s="21" t="n">
        <v>243</v>
      </c>
      <c r="E102" s="20" t="n">
        <v>-0.0815</v>
      </c>
      <c r="F102" s="20" t="n">
        <v>0.0008</v>
      </c>
      <c r="G102" s="20" t="n">
        <v>-0.0382</v>
      </c>
      <c r="H102" s="20" t="n">
        <v>-0.0143</v>
      </c>
      <c r="I102" s="20" t="n">
        <v>-0.0253</v>
      </c>
      <c r="J102" s="20" t="n">
        <v>-0.0025</v>
      </c>
      <c r="K102" s="20" t="n">
        <v>0.0012</v>
      </c>
      <c r="L102" s="22" t="n">
        <f aca="false">C102-K102</f>
        <v>-0.104858</v>
      </c>
    </row>
    <row r="103" customFormat="false" ht="15" hidden="false" customHeight="false" outlineLevel="0" collapsed="false">
      <c r="B103" s="6" t="s">
        <v>729</v>
      </c>
      <c r="C103" s="20" t="n">
        <v>-0.246673</v>
      </c>
      <c r="D103" s="21" t="n">
        <v>233</v>
      </c>
      <c r="E103" s="20" t="n">
        <v>-0.1335</v>
      </c>
      <c r="F103" s="20" t="n">
        <v>-0.0818</v>
      </c>
      <c r="G103" s="20" t="n">
        <v>-0.1383</v>
      </c>
      <c r="H103" s="20" t="n">
        <v>-0.0161</v>
      </c>
      <c r="I103" s="20" t="n">
        <v>0.0119</v>
      </c>
      <c r="J103" s="20" t="n">
        <v>0.082</v>
      </c>
      <c r="K103" s="20" t="n">
        <v>0.0012</v>
      </c>
      <c r="L103" s="22" t="n">
        <f aca="false">C103-K103</f>
        <v>-0.247873</v>
      </c>
    </row>
    <row r="104" customFormat="false" ht="15" hidden="false" customHeight="false" outlineLevel="0" collapsed="false">
      <c r="B104" s="6" t="s">
        <v>738</v>
      </c>
      <c r="C104" s="20" t="n">
        <v>0.224251</v>
      </c>
      <c r="D104" s="21" t="n">
        <v>239</v>
      </c>
      <c r="E104" s="20" t="n">
        <v>0.1358</v>
      </c>
      <c r="F104" s="20" t="n">
        <v>0.0257</v>
      </c>
      <c r="G104" s="20" t="n">
        <v>-0.0134</v>
      </c>
      <c r="H104" s="20" t="n">
        <v>0.0276</v>
      </c>
      <c r="I104" s="20" t="n">
        <v>-0.0102</v>
      </c>
      <c r="J104" s="20" t="n">
        <v>-0.0561</v>
      </c>
      <c r="K104" s="20" t="n">
        <v>0</v>
      </c>
      <c r="L104" s="22" t="n">
        <f aca="false">C104-K104</f>
        <v>0.224251</v>
      </c>
    </row>
    <row r="105" customFormat="false" ht="15" hidden="false" customHeight="false" outlineLevel="0" collapsed="false">
      <c r="B105" s="6" t="s">
        <v>743</v>
      </c>
      <c r="C105" s="20" t="n">
        <v>0.073577</v>
      </c>
      <c r="D105" s="21" t="n">
        <v>234</v>
      </c>
      <c r="E105" s="20" t="n">
        <v>0.0559</v>
      </c>
      <c r="F105" s="20" t="n">
        <v>0.0192</v>
      </c>
      <c r="G105" s="20" t="n">
        <v>-0.05</v>
      </c>
      <c r="H105" s="20" t="n">
        <v>0.0096</v>
      </c>
      <c r="I105" s="20" t="n">
        <v>-0.0316</v>
      </c>
      <c r="J105" s="20" t="n">
        <v>0.0015</v>
      </c>
      <c r="K105" s="20" t="n">
        <v>0.0001</v>
      </c>
      <c r="L105" s="22" t="n">
        <f aca="false">C105-K105</f>
        <v>0.073477</v>
      </c>
    </row>
    <row r="106" customFormat="false" ht="15" hidden="false" customHeight="false" outlineLevel="0" collapsed="false">
      <c r="B106" s="6" t="s">
        <v>745</v>
      </c>
      <c r="C106" s="20" t="n">
        <v>0.051164</v>
      </c>
      <c r="D106" s="21" t="n">
        <v>231</v>
      </c>
      <c r="E106" s="20" t="n">
        <v>0.0244</v>
      </c>
      <c r="F106" s="20" t="n">
        <v>0.0195</v>
      </c>
      <c r="G106" s="20" t="n">
        <v>-0.0217</v>
      </c>
      <c r="H106" s="20" t="n">
        <v>0.0014</v>
      </c>
      <c r="I106" s="20" t="n">
        <v>0.0055</v>
      </c>
      <c r="J106" s="20" t="n">
        <v>-0.0087</v>
      </c>
      <c r="K106" s="20" t="n">
        <v>0.0001</v>
      </c>
      <c r="L106" s="22" t="n">
        <f aca="false">C106-K106</f>
        <v>0.051064</v>
      </c>
    </row>
    <row r="107" customFormat="false" ht="15" hidden="false" customHeight="false" outlineLevel="0" collapsed="false">
      <c r="B107" s="6" t="s">
        <v>748</v>
      </c>
      <c r="C107" s="20" t="n">
        <v>0.055322</v>
      </c>
      <c r="D107" s="21" t="n">
        <v>229</v>
      </c>
      <c r="E107" s="20" t="n">
        <v>0.0583</v>
      </c>
      <c r="F107" s="20" t="n">
        <v>-0.0319</v>
      </c>
      <c r="G107" s="20" t="n">
        <v>-0.0144</v>
      </c>
      <c r="H107" s="20" t="n">
        <v>0.0038</v>
      </c>
      <c r="I107" s="20" t="n">
        <v>0.0097</v>
      </c>
      <c r="J107" s="20" t="n">
        <v>0.077</v>
      </c>
      <c r="K107" s="20" t="n">
        <v>0.0001</v>
      </c>
      <c r="L107" s="22" t="n">
        <f aca="false">C107-K107</f>
        <v>0.055222</v>
      </c>
    </row>
    <row r="108" customFormat="false" ht="15" hidden="false" customHeight="false" outlineLevel="0" collapsed="false">
      <c r="B108" s="6" t="s">
        <v>757</v>
      </c>
      <c r="C108" s="20" t="n">
        <v>0.041401</v>
      </c>
      <c r="D108" s="21" t="n">
        <v>229</v>
      </c>
      <c r="E108" s="20" t="n">
        <v>0.0762</v>
      </c>
      <c r="F108" s="20" t="n">
        <v>-0.0089</v>
      </c>
      <c r="G108" s="20" t="n">
        <v>-0.0302</v>
      </c>
      <c r="H108" s="20" t="n">
        <v>0.0427</v>
      </c>
      <c r="I108" s="20" t="n">
        <v>-0.0151</v>
      </c>
      <c r="J108" s="20" t="n">
        <v>0.0043</v>
      </c>
      <c r="K108" s="20" t="n">
        <v>0.0001</v>
      </c>
      <c r="L108" s="22" t="n">
        <f aca="false">C108-K108</f>
        <v>0.041301</v>
      </c>
    </row>
    <row r="109" customFormat="false" ht="15" hidden="false" customHeight="false" outlineLevel="0" collapsed="false">
      <c r="B109" s="6" t="s">
        <v>891</v>
      </c>
      <c r="C109" s="20" t="n">
        <v>-0.052709</v>
      </c>
      <c r="D109" s="21" t="n">
        <v>227</v>
      </c>
      <c r="E109" s="20" t="n">
        <v>-0.0364</v>
      </c>
      <c r="F109" s="20" t="n">
        <v>-0.0001</v>
      </c>
      <c r="G109" s="20" t="n">
        <v>-0.0272</v>
      </c>
      <c r="H109" s="20" t="n">
        <v>-0.0138</v>
      </c>
      <c r="I109" s="20" t="n">
        <v>-0.0193</v>
      </c>
      <c r="J109" s="20" t="n">
        <v>0.0318</v>
      </c>
      <c r="K109" s="20" t="n">
        <v>0.0001</v>
      </c>
      <c r="L109" s="22" t="n">
        <f aca="false">C109-K109</f>
        <v>-0.052809</v>
      </c>
    </row>
    <row r="110" customFormat="false" ht="15" hidden="false" customHeight="false" outlineLevel="0" collapsed="false">
      <c r="B110" s="6" t="s">
        <v>759</v>
      </c>
      <c r="C110" s="20" t="n">
        <v>0.001983</v>
      </c>
      <c r="D110" s="21" t="n">
        <v>219</v>
      </c>
      <c r="E110" s="20" t="n">
        <v>-0.0208</v>
      </c>
      <c r="F110" s="20" t="n">
        <v>0.0467</v>
      </c>
      <c r="G110" s="20" t="n">
        <v>0.0425</v>
      </c>
      <c r="H110" s="20" t="n">
        <v>-0.0077</v>
      </c>
      <c r="I110" s="20" t="n">
        <v>-0.0057</v>
      </c>
      <c r="J110" s="20" t="n">
        <v>-0.031</v>
      </c>
      <c r="K110" s="20" t="n">
        <v>0.0001</v>
      </c>
      <c r="L110" s="22" t="n">
        <f aca="false">C110-K110</f>
        <v>0.001883</v>
      </c>
    </row>
    <row r="111" customFormat="false" ht="15" hidden="false" customHeight="false" outlineLevel="0" collapsed="false">
      <c r="B111" s="6" t="s">
        <v>766</v>
      </c>
      <c r="C111" s="20" t="n">
        <v>0.232173</v>
      </c>
      <c r="D111" s="21" t="n">
        <v>218</v>
      </c>
      <c r="E111" s="20" t="n">
        <v>0.1244</v>
      </c>
      <c r="F111" s="20" t="n">
        <v>0.0712</v>
      </c>
      <c r="G111" s="20" t="n">
        <v>0.0209</v>
      </c>
      <c r="H111" s="20" t="n">
        <v>-0.0225</v>
      </c>
      <c r="I111" s="20" t="n">
        <v>0.0128</v>
      </c>
      <c r="J111" s="20" t="n">
        <v>-0.126</v>
      </c>
      <c r="K111" s="20" t="n">
        <v>0.0001</v>
      </c>
      <c r="L111" s="22" t="n">
        <f aca="false">C111-K111</f>
        <v>0.232073</v>
      </c>
    </row>
    <row r="112" customFormat="false" ht="15" hidden="false" customHeight="false" outlineLevel="0" collapsed="false">
      <c r="B112" s="6" t="s">
        <v>768</v>
      </c>
      <c r="C112" s="20" t="n">
        <v>0.08359</v>
      </c>
      <c r="D112" s="21" t="n">
        <v>215</v>
      </c>
      <c r="E112" s="20" t="n">
        <v>0.0463</v>
      </c>
      <c r="F112" s="20" t="n">
        <v>0.0493</v>
      </c>
      <c r="G112" s="20" t="n">
        <v>-0.0168</v>
      </c>
      <c r="H112" s="20" t="n">
        <v>-0.0197</v>
      </c>
      <c r="I112" s="20" t="n">
        <v>-0.0006</v>
      </c>
      <c r="J112" s="20" t="n">
        <v>-0.0226</v>
      </c>
      <c r="K112" s="20" t="n">
        <v>0.0001</v>
      </c>
      <c r="L112" s="22" t="n">
        <f aca="false">C112-K112</f>
        <v>0.08349</v>
      </c>
    </row>
    <row r="113" customFormat="false" ht="15" hidden="false" customHeight="false" outlineLevel="0" collapsed="false">
      <c r="B113" s="6" t="s">
        <v>772</v>
      </c>
      <c r="C113" s="20" t="n">
        <v>0.053051</v>
      </c>
      <c r="D113" s="21" t="n">
        <v>217</v>
      </c>
      <c r="E113" s="20" t="n">
        <v>-0.0007</v>
      </c>
      <c r="F113" s="20" t="n">
        <v>0.0681</v>
      </c>
      <c r="G113" s="20" t="n">
        <v>0.0322</v>
      </c>
      <c r="H113" s="20" t="n">
        <v>-0.0365</v>
      </c>
      <c r="I113" s="20" t="n">
        <v>0.0497</v>
      </c>
      <c r="J113" s="20" t="n">
        <v>0.0434</v>
      </c>
      <c r="K113" s="20" t="n">
        <v>0</v>
      </c>
      <c r="L113" s="22" t="n">
        <f aca="false">C113-K113</f>
        <v>0.053051</v>
      </c>
    </row>
    <row r="114" customFormat="false" ht="15" hidden="false" customHeight="false" outlineLevel="0" collapsed="false">
      <c r="B114" s="6" t="s">
        <v>780</v>
      </c>
      <c r="C114" s="20" t="n">
        <v>0.095403</v>
      </c>
      <c r="D114" s="21" t="n">
        <v>219</v>
      </c>
      <c r="E114" s="20" t="n">
        <v>0.0281</v>
      </c>
      <c r="F114" s="20" t="n">
        <v>0.045</v>
      </c>
      <c r="G114" s="20" t="n">
        <v>0.072</v>
      </c>
      <c r="H114" s="20" t="n">
        <v>0.0033</v>
      </c>
      <c r="I114" s="20" t="n">
        <v>-0.0199</v>
      </c>
      <c r="J114" s="20" t="n">
        <v>-0.0799</v>
      </c>
      <c r="K114" s="20" t="n">
        <v>0</v>
      </c>
      <c r="L114" s="22" t="n">
        <f aca="false">C114-K114</f>
        <v>0.095403</v>
      </c>
    </row>
    <row r="115" customFormat="false" ht="15" hidden="false" customHeight="false" outlineLevel="0" collapsed="false">
      <c r="B115" s="6" t="s">
        <v>783</v>
      </c>
      <c r="C115" s="20" t="n">
        <v>0.029649</v>
      </c>
      <c r="D115" s="21" t="n">
        <v>216</v>
      </c>
      <c r="E115" s="20" t="n">
        <v>0.0316</v>
      </c>
      <c r="F115" s="20" t="n">
        <v>-0.0084</v>
      </c>
      <c r="G115" s="20" t="n">
        <v>0.0735</v>
      </c>
      <c r="H115" s="20" t="n">
        <v>0.0635</v>
      </c>
      <c r="I115" s="20" t="n">
        <v>0.0352</v>
      </c>
      <c r="J115" s="20" t="n">
        <v>-0.061</v>
      </c>
      <c r="K115" s="20" t="n">
        <v>0</v>
      </c>
      <c r="L115" s="22" t="n">
        <f aca="false">C115-K115</f>
        <v>0.029649</v>
      </c>
    </row>
    <row r="116" customFormat="false" ht="15" hidden="false" customHeight="false" outlineLevel="0" collapsed="false">
      <c r="B116" s="6" t="s">
        <v>790</v>
      </c>
      <c r="C116" s="20" t="n">
        <v>0.014845</v>
      </c>
      <c r="D116" s="21" t="n">
        <v>219</v>
      </c>
      <c r="E116" s="20" t="n">
        <v>0.0497</v>
      </c>
      <c r="F116" s="20" t="n">
        <v>-0.0316</v>
      </c>
      <c r="G116" s="20" t="n">
        <v>-0.0102</v>
      </c>
      <c r="H116" s="20" t="n">
        <v>0.0243</v>
      </c>
      <c r="I116" s="20" t="n">
        <v>-0.0272</v>
      </c>
      <c r="J116" s="20" t="n">
        <v>0.0122</v>
      </c>
      <c r="K116" s="20" t="n">
        <v>0</v>
      </c>
      <c r="L116" s="22" t="n">
        <f aca="false">C116-K116</f>
        <v>0.014845</v>
      </c>
    </row>
    <row r="117" customFormat="false" ht="15" hidden="false" customHeight="false" outlineLevel="0" collapsed="false">
      <c r="B117" s="6" t="s">
        <v>799</v>
      </c>
      <c r="C117" s="20" t="n">
        <v>0.02302</v>
      </c>
      <c r="D117" s="21" t="n">
        <v>218</v>
      </c>
      <c r="E117" s="20" t="n">
        <v>0.0029</v>
      </c>
      <c r="F117" s="20" t="n">
        <v>0.0127</v>
      </c>
      <c r="G117" s="20" t="n">
        <v>0.0704</v>
      </c>
      <c r="H117" s="20" t="n">
        <v>0.0234</v>
      </c>
      <c r="I117" s="20" t="n">
        <v>0.0301</v>
      </c>
      <c r="J117" s="20" t="n">
        <v>0.0056</v>
      </c>
      <c r="K117" s="20" t="n">
        <v>0</v>
      </c>
      <c r="L117" s="22" t="n">
        <f aca="false">C117-K117</f>
        <v>0.02302</v>
      </c>
    </row>
    <row r="118" customFormat="false" ht="15" hidden="false" customHeight="false" outlineLevel="0" collapsed="false">
      <c r="B118" s="6" t="s">
        <v>807</v>
      </c>
      <c r="C118" s="20" t="n">
        <v>0.02733</v>
      </c>
      <c r="D118" s="21" t="n">
        <v>222</v>
      </c>
      <c r="E118" s="20" t="n">
        <v>0.0273</v>
      </c>
      <c r="F118" s="20" t="n">
        <v>-0.003</v>
      </c>
      <c r="G118" s="20" t="n">
        <v>-0.0786</v>
      </c>
      <c r="H118" s="20" t="n">
        <v>-0.0214</v>
      </c>
      <c r="I118" s="20" t="n">
        <v>-0.0093</v>
      </c>
      <c r="J118" s="20" t="n">
        <v>0.0207</v>
      </c>
      <c r="K118" s="20" t="n">
        <v>0</v>
      </c>
      <c r="L118" s="22" t="n">
        <f aca="false">C118-K118</f>
        <v>0.02733</v>
      </c>
    </row>
    <row r="119" customFormat="false" ht="15" hidden="false" customHeight="false" outlineLevel="0" collapsed="false">
      <c r="B119" s="6" t="s">
        <v>814</v>
      </c>
      <c r="C119" s="20" t="n">
        <v>-0.03399</v>
      </c>
      <c r="D119" s="21" t="n">
        <v>221</v>
      </c>
      <c r="E119" s="20" t="n">
        <v>0.0134</v>
      </c>
      <c r="F119" s="20" t="n">
        <v>-0.0455</v>
      </c>
      <c r="G119" s="20" t="n">
        <v>-0.018</v>
      </c>
      <c r="H119" s="20" t="n">
        <v>0.055</v>
      </c>
      <c r="I119" s="20" t="n">
        <v>-0.0058</v>
      </c>
      <c r="J119" s="20" t="n">
        <v>-0.0218</v>
      </c>
      <c r="K119" s="20" t="n">
        <v>0</v>
      </c>
      <c r="L119" s="22" t="n">
        <f aca="false">C119-K119</f>
        <v>-0.03399</v>
      </c>
    </row>
    <row r="120" customFormat="false" ht="15" hidden="false" customHeight="false" outlineLevel="0" collapsed="false">
      <c r="B120" s="6" t="s">
        <v>823</v>
      </c>
      <c r="C120" s="20" t="n">
        <v>0.005997</v>
      </c>
      <c r="D120" s="21" t="n">
        <v>224</v>
      </c>
      <c r="E120" s="20" t="n">
        <v>0.0295</v>
      </c>
      <c r="F120" s="20" t="n">
        <v>-0.0066</v>
      </c>
      <c r="G120" s="20" t="n">
        <v>-0.0023</v>
      </c>
      <c r="H120" s="20" t="n">
        <v>-0.0026</v>
      </c>
      <c r="I120" s="20" t="n">
        <v>-0.0172</v>
      </c>
      <c r="J120" s="20" t="n">
        <v>0.0263</v>
      </c>
      <c r="K120" s="20" t="n">
        <v>0</v>
      </c>
      <c r="L120" s="22" t="n">
        <f aca="false">C120-K120</f>
        <v>0.005997</v>
      </c>
    </row>
    <row r="121" customFormat="false" ht="15" hidden="false" customHeight="false" outlineLevel="0" collapsed="false">
      <c r="B121" s="6" t="s">
        <v>830</v>
      </c>
      <c r="C121" s="20" t="n">
        <v>-0.021437</v>
      </c>
      <c r="D121" s="21" t="n">
        <v>226</v>
      </c>
      <c r="E121" s="20" t="n">
        <v>-0.044</v>
      </c>
      <c r="F121" s="20" t="n">
        <v>0.0112</v>
      </c>
      <c r="G121" s="20" t="n">
        <v>0.0512</v>
      </c>
      <c r="H121" s="20" t="n">
        <v>-0.0192</v>
      </c>
      <c r="I121" s="20" t="n">
        <v>0.02</v>
      </c>
      <c r="J121" s="20" t="n">
        <v>0.0143</v>
      </c>
      <c r="K121" s="20" t="n">
        <v>0</v>
      </c>
      <c r="L121" s="22" t="n">
        <f aca="false">C121-K121</f>
        <v>-0.021437</v>
      </c>
    </row>
    <row r="122" customFormat="false" ht="15" hidden="false" customHeight="false" outlineLevel="0" collapsed="false">
      <c r="B122" s="6" t="s">
        <v>836</v>
      </c>
      <c r="C122" s="20" t="n">
        <v>0.030026</v>
      </c>
      <c r="D122" s="21" t="n">
        <v>225</v>
      </c>
      <c r="E122" s="20" t="n">
        <v>0.0663</v>
      </c>
      <c r="F122" s="20" t="n">
        <v>-0.027</v>
      </c>
      <c r="G122" s="20" t="n">
        <v>-0.0053</v>
      </c>
      <c r="H122" s="20" t="n">
        <v>0.0171</v>
      </c>
      <c r="I122" s="20" t="n">
        <v>-0.0154</v>
      </c>
      <c r="J122" s="20" t="n">
        <v>0.0331</v>
      </c>
      <c r="K122" s="20" t="n">
        <v>0</v>
      </c>
      <c r="L122" s="22" t="n">
        <f aca="false">C122-K122</f>
        <v>0.030026</v>
      </c>
    </row>
    <row r="123" customFormat="false" ht="15" hidden="false" customHeight="false" outlineLevel="0" collapsed="false">
      <c r="B123" s="6" t="s">
        <v>844</v>
      </c>
      <c r="C123" s="20" t="n">
        <v>-0.041428</v>
      </c>
      <c r="D123" s="21" t="n">
        <v>223</v>
      </c>
      <c r="E123" s="20" t="n">
        <v>-0.0158</v>
      </c>
      <c r="F123" s="20" t="n">
        <v>-0.017</v>
      </c>
      <c r="G123" s="20" t="n">
        <v>-0.0037</v>
      </c>
      <c r="H123" s="20" t="n">
        <v>0.0719</v>
      </c>
      <c r="I123" s="20" t="n">
        <v>0.017</v>
      </c>
      <c r="J123" s="20" t="n">
        <v>0.0096</v>
      </c>
      <c r="K123" s="20" t="n">
        <v>0</v>
      </c>
      <c r="L123" s="22" t="n">
        <f aca="false">C123-K123</f>
        <v>-0.041428</v>
      </c>
    </row>
    <row r="124" customFormat="false" ht="15" hidden="false" customHeight="false" outlineLevel="0" collapsed="false">
      <c r="B124" s="6" t="s">
        <v>852</v>
      </c>
      <c r="C124" s="20" t="n">
        <v>0.039215</v>
      </c>
      <c r="D124" s="21" t="n">
        <v>222</v>
      </c>
      <c r="E124" s="20" t="n">
        <v>0.0324</v>
      </c>
      <c r="F124" s="20" t="n">
        <v>-0.0078</v>
      </c>
      <c r="G124" s="20" t="n">
        <v>0.0325</v>
      </c>
      <c r="H124" s="20" t="n">
        <v>0.0488</v>
      </c>
      <c r="I124" s="20" t="n">
        <v>0.0429</v>
      </c>
      <c r="J124" s="20" t="n">
        <v>-0.024</v>
      </c>
      <c r="K124" s="20" t="n">
        <v>0.0001</v>
      </c>
      <c r="L124" s="22" t="n">
        <f aca="false">C124-K124</f>
        <v>0.039115</v>
      </c>
    </row>
    <row r="125" customFormat="false" ht="15" hidden="false" customHeight="false" outlineLevel="0" collapsed="false">
      <c r="B125" s="6" t="s">
        <v>892</v>
      </c>
      <c r="C125" s="20" t="n">
        <v>-0.068282</v>
      </c>
      <c r="D125" s="21" t="n">
        <v>225</v>
      </c>
      <c r="E125" s="20" t="n">
        <v>-0.0615</v>
      </c>
      <c r="F125" s="20" t="n">
        <v>-0.0401</v>
      </c>
      <c r="G125" s="20" t="n">
        <v>0.1286</v>
      </c>
      <c r="H125" s="20" t="n">
        <v>0.0077</v>
      </c>
      <c r="I125" s="20" t="n">
        <v>0.0773</v>
      </c>
      <c r="J125" s="20" t="n">
        <v>-0.0243</v>
      </c>
      <c r="K125" s="20" t="n">
        <v>0</v>
      </c>
      <c r="L125" s="22" t="n">
        <f aca="false">C125-K125</f>
        <v>-0.068282</v>
      </c>
    </row>
    <row r="126" customFormat="false" ht="15" hidden="false" customHeight="false" outlineLevel="0" collapsed="false">
      <c r="B126" s="6" t="s">
        <v>893</v>
      </c>
      <c r="C126" s="20" t="n">
        <v>0.007384</v>
      </c>
      <c r="D126" s="21" t="n">
        <v>217</v>
      </c>
      <c r="E126" s="20" t="n">
        <v>-0.0228</v>
      </c>
      <c r="F126" s="20" t="n">
        <v>0.0286</v>
      </c>
      <c r="G126" s="20" t="n">
        <v>0.0306</v>
      </c>
      <c r="H126" s="20" t="n">
        <v>-0.0203</v>
      </c>
      <c r="I126" s="20" t="n">
        <v>0.0303</v>
      </c>
      <c r="J126" s="20" t="n">
        <v>0.0162</v>
      </c>
      <c r="K126" s="20" t="n">
        <v>0</v>
      </c>
      <c r="L126" s="22" t="n">
        <f aca="false">C126-K126</f>
        <v>0.007384</v>
      </c>
    </row>
    <row r="127" customFormat="false" ht="15" hidden="false" customHeight="false" outlineLevel="0" collapsed="false">
      <c r="B127" s="6" t="s">
        <v>894</v>
      </c>
      <c r="C127" s="20" t="n">
        <v>0.019595</v>
      </c>
      <c r="D127" s="21" t="n">
        <v>211</v>
      </c>
      <c r="E127" s="20" t="n">
        <v>0.0308</v>
      </c>
      <c r="F127" s="20" t="n">
        <v>-0.0211</v>
      </c>
      <c r="G127" s="20" t="n">
        <v>-0.019</v>
      </c>
      <c r="H127" s="20" t="n">
        <v>-0.015</v>
      </c>
      <c r="I127" s="20" t="n">
        <v>0.0321</v>
      </c>
      <c r="J127" s="20" t="n">
        <v>0.0292</v>
      </c>
      <c r="K127" s="20" t="n">
        <v>0</v>
      </c>
      <c r="L127" s="22" t="n">
        <f aca="false">C127-K127</f>
        <v>0.019595</v>
      </c>
    </row>
    <row r="128" customFormat="false" ht="15" hidden="false" customHeight="false" outlineLevel="0" collapsed="false">
      <c r="B128" s="6" t="s">
        <v>895</v>
      </c>
      <c r="C128" s="20" t="n">
        <v>-0.086021</v>
      </c>
      <c r="D128" s="21" t="n">
        <v>208</v>
      </c>
      <c r="E128" s="20" t="n">
        <v>-0.0941</v>
      </c>
      <c r="F128" s="20" t="n">
        <v>-0.0035</v>
      </c>
      <c r="G128" s="20" t="n">
        <v>0.0618</v>
      </c>
      <c r="H128" s="20" t="n">
        <v>0.0341</v>
      </c>
      <c r="I128" s="20" t="n">
        <v>0.0592</v>
      </c>
      <c r="J128" s="20" t="n">
        <v>0.0498</v>
      </c>
      <c r="K128" s="20" t="n">
        <v>0</v>
      </c>
      <c r="L128" s="22" t="n">
        <f aca="false">C128-K128</f>
        <v>-0.086021</v>
      </c>
    </row>
    <row r="129" customFormat="false" ht="15" hidden="false" customHeight="false" outlineLevel="0" collapsed="false">
      <c r="B129" s="6" t="s">
        <v>896</v>
      </c>
      <c r="C129" s="20" t="n">
        <v>0.003352</v>
      </c>
      <c r="D129" s="21" t="n">
        <v>201</v>
      </c>
      <c r="E129" s="20" t="n">
        <v>-0.0033</v>
      </c>
      <c r="F129" s="20" t="n">
        <v>-0.0003</v>
      </c>
      <c r="G129" s="20" t="n">
        <v>0.0844</v>
      </c>
      <c r="H129" s="20" t="n">
        <v>0.0155</v>
      </c>
      <c r="I129" s="20" t="n">
        <v>0.0395</v>
      </c>
      <c r="J129" s="20" t="n">
        <v>0.0252</v>
      </c>
      <c r="K129" s="20" t="n">
        <v>0.0003</v>
      </c>
      <c r="L129" s="22" t="n">
        <f aca="false">C129-K129</f>
        <v>0.003052</v>
      </c>
    </row>
    <row r="130" customFormat="false" ht="15" hidden="false" customHeight="false" outlineLevel="0" collapsed="false">
      <c r="B130" s="6" t="s">
        <v>897</v>
      </c>
      <c r="C130" s="20" t="n">
        <v>-0.100484</v>
      </c>
      <c r="D130" s="21" t="n">
        <v>198</v>
      </c>
      <c r="E130" s="20" t="n">
        <v>-0.084</v>
      </c>
      <c r="F130" s="20" t="n">
        <v>0.0133</v>
      </c>
      <c r="G130" s="20" t="n">
        <v>-0.06</v>
      </c>
      <c r="H130" s="20" t="n">
        <v>0.0176</v>
      </c>
      <c r="I130" s="20" t="n">
        <v>-0.0458</v>
      </c>
      <c r="J130" s="20" t="n">
        <v>0.0106</v>
      </c>
      <c r="K130" s="20" t="n">
        <v>0.0006</v>
      </c>
      <c r="L130" s="22" t="n">
        <f aca="false">C130-K130</f>
        <v>-0.101084</v>
      </c>
    </row>
    <row r="131" customFormat="false" ht="15" hidden="false" customHeight="false" outlineLevel="0" collapsed="false">
      <c r="B131" s="6" t="s">
        <v>898</v>
      </c>
      <c r="C131" s="20" t="n">
        <v>0.119444</v>
      </c>
      <c r="D131" s="21" t="n">
        <v>195</v>
      </c>
      <c r="E131" s="20" t="n">
        <v>0.0957</v>
      </c>
      <c r="F131" s="20" t="n">
        <v>0.0181</v>
      </c>
      <c r="G131" s="20" t="n">
        <v>-0.0413</v>
      </c>
      <c r="H131" s="20" t="n">
        <v>0.008</v>
      </c>
      <c r="I131" s="20" t="n">
        <v>-0.0685</v>
      </c>
      <c r="J131" s="20" t="n">
        <v>-0.0441</v>
      </c>
      <c r="K131" s="20" t="n">
        <v>0.0008</v>
      </c>
      <c r="L131" s="22" t="n">
        <f aca="false">C131-K131</f>
        <v>0.118644</v>
      </c>
    </row>
    <row r="132" customFormat="false" ht="15" hidden="false" customHeight="false" outlineLevel="0" collapsed="false">
      <c r="B132" s="6" t="s">
        <v>899</v>
      </c>
      <c r="C132" s="20" t="n">
        <v>-0.027982</v>
      </c>
      <c r="D132" s="21" t="n">
        <v>187</v>
      </c>
      <c r="E132" s="20" t="n">
        <v>-0.0377</v>
      </c>
      <c r="F132" s="20" t="n">
        <v>0.0149</v>
      </c>
      <c r="G132" s="20" t="n">
        <v>0.0018</v>
      </c>
      <c r="H132" s="20" t="n">
        <v>-0.0474</v>
      </c>
      <c r="I132" s="20" t="n">
        <v>0.0134</v>
      </c>
      <c r="J132" s="20" t="n">
        <v>0.0189</v>
      </c>
      <c r="K132" s="20" t="n">
        <v>0.0019</v>
      </c>
      <c r="L132" s="22" t="n">
        <f aca="false">C132-K132</f>
        <v>-0.029882</v>
      </c>
    </row>
    <row r="133" customFormat="false" ht="15" hidden="false" customHeight="false" outlineLevel="0" collapsed="false">
      <c r="B133" s="6" t="s">
        <v>900</v>
      </c>
      <c r="C133" s="20" t="n">
        <v>-0.127583</v>
      </c>
      <c r="D133" s="21" t="n">
        <v>179</v>
      </c>
      <c r="E133" s="20" t="n">
        <v>-0.0934</v>
      </c>
      <c r="F133" s="20" t="n">
        <v>-0.0098</v>
      </c>
      <c r="G133" s="20" t="n">
        <v>0.0003</v>
      </c>
      <c r="H133" s="20" t="n">
        <v>-0.0134</v>
      </c>
      <c r="I133" s="20" t="n">
        <v>-0.0076</v>
      </c>
      <c r="J133" s="20" t="n">
        <v>0.0371</v>
      </c>
      <c r="K133" s="20" t="n">
        <v>0.0019</v>
      </c>
      <c r="L133" s="22" t="n">
        <f aca="false">C133-K133</f>
        <v>-0.129483</v>
      </c>
    </row>
    <row r="134" customFormat="false" ht="15" hidden="false" customHeight="false" outlineLevel="0" collapsed="false">
      <c r="B134" s="6" t="s">
        <v>901</v>
      </c>
      <c r="C134" s="20" t="n">
        <v>0.111498</v>
      </c>
      <c r="D134" s="21" t="n">
        <v>173</v>
      </c>
      <c r="E134" s="20" t="n">
        <v>0.0786</v>
      </c>
      <c r="F134" s="20" t="n">
        <v>0.0182</v>
      </c>
      <c r="G134" s="20" t="n">
        <v>0.0797</v>
      </c>
      <c r="H134" s="20" t="n">
        <v>0.0328</v>
      </c>
      <c r="I134" s="20" t="n">
        <v>0.0642</v>
      </c>
      <c r="J134" s="20" t="n">
        <v>0.0394</v>
      </c>
      <c r="K134" s="20" t="n">
        <v>0.0023</v>
      </c>
      <c r="L134" s="22" t="n">
        <f aca="false">C134-K134</f>
        <v>0.109198</v>
      </c>
    </row>
    <row r="135" customFormat="false" ht="15" hidden="false" customHeight="false" outlineLevel="0" collapsed="false">
      <c r="B135" s="6" t="s">
        <v>902</v>
      </c>
      <c r="C135" s="20" t="n">
        <v>0.023818</v>
      </c>
      <c r="D135" s="21" t="n">
        <v>167</v>
      </c>
      <c r="E135" s="20" t="n">
        <v>0.0469</v>
      </c>
      <c r="F135" s="20" t="n">
        <v>-0.0275</v>
      </c>
      <c r="G135" s="20" t="n">
        <v>0.0148</v>
      </c>
      <c r="H135" s="20" t="n">
        <v>0.0629</v>
      </c>
      <c r="I135" s="20" t="n">
        <v>0.0316</v>
      </c>
      <c r="J135" s="20" t="n">
        <v>-0.0171</v>
      </c>
      <c r="K135" s="20" t="n">
        <v>0.0029</v>
      </c>
      <c r="L135" s="22" t="n">
        <f aca="false">C135-K135</f>
        <v>0.020918</v>
      </c>
    </row>
    <row r="136" customFormat="false" ht="15" hidden="false" customHeight="false" outlineLevel="0" collapsed="false">
      <c r="B136" s="6" t="s">
        <v>903</v>
      </c>
      <c r="C136" s="20" t="n">
        <v>-0.053565</v>
      </c>
      <c r="D136" s="21" t="n">
        <v>160</v>
      </c>
      <c r="E136" s="20" t="n">
        <v>-0.0638</v>
      </c>
      <c r="F136" s="20" t="n">
        <v>-0.002</v>
      </c>
      <c r="G136" s="20" t="n">
        <v>0.0134</v>
      </c>
      <c r="H136" s="20" t="n">
        <v>0.0035</v>
      </c>
      <c r="I136" s="20" t="n">
        <v>0.0429</v>
      </c>
      <c r="J136" s="20" t="n">
        <v>0.0494</v>
      </c>
      <c r="K136" s="20" t="n">
        <v>0.0033</v>
      </c>
      <c r="L136" s="22" t="n">
        <f aca="false">C136-K136</f>
        <v>-0.056865</v>
      </c>
    </row>
    <row r="137" customFormat="false" ht="15" hidden="false" customHeight="false" outlineLevel="0" collapsed="false">
      <c r="B137" s="6" t="s">
        <v>904</v>
      </c>
      <c r="C137" s="20" t="n">
        <v>0.134114</v>
      </c>
      <c r="D137" s="21" t="n">
        <v>152</v>
      </c>
      <c r="E137" s="20" t="n">
        <v>0.066</v>
      </c>
      <c r="F137" s="20" t="n">
        <v>0.044</v>
      </c>
      <c r="G137" s="20" t="n">
        <v>-0.0394</v>
      </c>
      <c r="H137" s="20" t="n">
        <v>-0.0244</v>
      </c>
      <c r="I137" s="20" t="n">
        <v>-0.0441</v>
      </c>
      <c r="J137" s="20" t="n">
        <v>-0.1621</v>
      </c>
      <c r="K137" s="20" t="n">
        <v>0.0035</v>
      </c>
      <c r="L137" s="22" t="n">
        <f aca="false">C137-K137</f>
        <v>0.130614</v>
      </c>
    </row>
    <row r="138" customFormat="false" ht="15" hidden="false" customHeight="false" outlineLevel="0" collapsed="false">
      <c r="B138" s="6" t="s">
        <v>905</v>
      </c>
      <c r="C138" s="20" t="n">
        <v>-0.019112</v>
      </c>
      <c r="D138" s="21" t="n">
        <v>144</v>
      </c>
      <c r="E138" s="20" t="n">
        <v>-0.0257</v>
      </c>
      <c r="F138" s="20" t="n">
        <v>0.0058</v>
      </c>
      <c r="G138" s="20" t="n">
        <v>-0.008</v>
      </c>
      <c r="H138" s="20" t="n">
        <v>0.0099</v>
      </c>
      <c r="I138" s="20" t="n">
        <v>-0.015</v>
      </c>
      <c r="J138" s="20" t="n">
        <v>0.0052</v>
      </c>
      <c r="K138" s="20" t="n">
        <v>0.0034</v>
      </c>
      <c r="L138" s="22" t="n">
        <f aca="false">C138-K138</f>
        <v>-0.022512</v>
      </c>
    </row>
    <row r="139" customFormat="false" ht="15" hidden="false" customHeight="false" outlineLevel="0" collapsed="false">
      <c r="B139" s="6" t="s">
        <v>906</v>
      </c>
      <c r="C139" s="20" t="n">
        <v>-0.0562</v>
      </c>
      <c r="D139" s="21" t="n">
        <v>144</v>
      </c>
      <c r="E139" s="20" t="n">
        <v>0.0249</v>
      </c>
      <c r="F139" s="20" t="n">
        <v>-0.0689</v>
      </c>
      <c r="G139" s="20" t="n">
        <v>-0.0905</v>
      </c>
      <c r="H139" s="20" t="n">
        <v>0.0227</v>
      </c>
      <c r="I139" s="20" t="n">
        <v>-0.021</v>
      </c>
      <c r="J139" s="20" t="n">
        <v>-0.0238</v>
      </c>
      <c r="K139" s="20" t="n">
        <v>0.0036</v>
      </c>
      <c r="L139" s="22" t="n">
        <f aca="false">C139-K139</f>
        <v>-0.0598</v>
      </c>
    </row>
    <row r="140" customFormat="false" ht="15" hidden="false" customHeight="false" outlineLevel="0" collapsed="false">
      <c r="B140" s="6" t="s">
        <v>907</v>
      </c>
      <c r="C140" s="20" t="n">
        <v>-0.013986</v>
      </c>
      <c r="D140" s="21" t="n">
        <v>134</v>
      </c>
      <c r="E140" s="20" t="n">
        <v>0.0063</v>
      </c>
      <c r="F140" s="20" t="n">
        <v>-0.0257</v>
      </c>
      <c r="G140" s="20" t="n">
        <v>-0.0012</v>
      </c>
      <c r="H140" s="20" t="n">
        <v>0.0241</v>
      </c>
      <c r="I140" s="20" t="n">
        <v>0.0285</v>
      </c>
      <c r="J140" s="20" t="n">
        <v>0.0175</v>
      </c>
      <c r="K140" s="20" t="n">
        <v>0.0035</v>
      </c>
      <c r="L140" s="22" t="n">
        <f aca="false">C140-K140</f>
        <v>-0.017486</v>
      </c>
    </row>
    <row r="141" customFormat="false" ht="15" hidden="false" customHeight="false" outlineLevel="0" collapsed="false">
      <c r="B141" s="6" t="s">
        <v>908</v>
      </c>
      <c r="C141" s="20" t="n">
        <v>-0.046138</v>
      </c>
      <c r="D141" s="21" t="n">
        <v>130</v>
      </c>
      <c r="E141" s="20" t="n">
        <v>0.0033</v>
      </c>
      <c r="F141" s="20" t="n">
        <v>-0.0043</v>
      </c>
      <c r="G141" s="20" t="n">
        <v>-0.0779</v>
      </c>
      <c r="H141" s="20" t="n">
        <v>-0.0178</v>
      </c>
      <c r="I141" s="20" t="n">
        <v>-0.0706</v>
      </c>
      <c r="J141" s="20" t="n">
        <v>-0.0088</v>
      </c>
      <c r="K141" s="20" t="n">
        <v>0.0036</v>
      </c>
      <c r="L141" s="22" t="n">
        <f aca="false">C141-K141</f>
        <v>-0.049738</v>
      </c>
    </row>
    <row r="142" customFormat="false" ht="15" hidden="false" customHeight="false" outlineLevel="0" collapsed="false">
      <c r="B142" s="6" t="s">
        <v>909</v>
      </c>
      <c r="C142" s="20" t="n">
        <v>0.09392</v>
      </c>
      <c r="D142" s="21" t="n">
        <v>127</v>
      </c>
      <c r="E142" s="20" t="n">
        <v>0.0646</v>
      </c>
      <c r="F142" s="20" t="n">
        <v>0.0127</v>
      </c>
      <c r="G142" s="20" t="n">
        <v>-0.0013</v>
      </c>
      <c r="H142" s="20" t="n">
        <v>0.0231</v>
      </c>
      <c r="I142" s="20" t="n">
        <v>-0.0155</v>
      </c>
      <c r="J142" s="20" t="n">
        <v>-0.0271</v>
      </c>
      <c r="K142" s="20" t="n">
        <v>0.004</v>
      </c>
      <c r="L142" s="22" t="n">
        <f aca="false">C142-K142</f>
        <v>0.08992</v>
      </c>
    </row>
    <row r="143" customFormat="false" ht="15" hidden="false" customHeight="false" outlineLevel="0" collapsed="false">
      <c r="B143" s="6" t="s">
        <v>910</v>
      </c>
      <c r="C143" s="20" t="n">
        <v>0.065775</v>
      </c>
      <c r="D143" s="21" t="n">
        <v>123</v>
      </c>
      <c r="E143" s="20" t="n">
        <v>0.0321</v>
      </c>
      <c r="F143" s="20" t="n">
        <v>0.0288</v>
      </c>
      <c r="G143" s="20" t="n">
        <v>0.0406</v>
      </c>
      <c r="H143" s="20" t="n">
        <v>-0.0061</v>
      </c>
      <c r="I143" s="20" t="n">
        <v>0.005</v>
      </c>
      <c r="J143" s="20" t="n">
        <v>-0.0399</v>
      </c>
      <c r="K143" s="20" t="n">
        <v>0.0045</v>
      </c>
      <c r="L143" s="22" t="n">
        <f aca="false">C143-K143</f>
        <v>0.061275</v>
      </c>
    </row>
    <row r="144" customFormat="false" ht="15" hidden="false" customHeight="false" outlineLevel="0" collapsed="false">
      <c r="B144" s="6" t="s">
        <v>911</v>
      </c>
      <c r="C144" s="20" t="n">
        <v>-0.033349</v>
      </c>
      <c r="D144" s="21" t="n">
        <v>116</v>
      </c>
      <c r="E144" s="20" t="n">
        <v>-0.0236</v>
      </c>
      <c r="F144" s="20" t="n">
        <v>-0.0366</v>
      </c>
      <c r="G144" s="20" t="n">
        <v>-0.0115</v>
      </c>
      <c r="H144" s="20" t="n">
        <v>0.0333</v>
      </c>
      <c r="I144" s="20" t="n">
        <v>-0.0222</v>
      </c>
      <c r="J144" s="20" t="n">
        <v>0.039</v>
      </c>
      <c r="K144" s="20" t="n">
        <v>0.0045</v>
      </c>
      <c r="L144" s="22" t="n">
        <f aca="false">C144-K144</f>
        <v>-0.037849</v>
      </c>
    </row>
    <row r="145" customFormat="false" ht="15" hidden="false" customHeight="false" outlineLevel="0" collapsed="false">
      <c r="B145" s="6" t="s">
        <v>912</v>
      </c>
      <c r="C145" s="20" t="n">
        <v>-0.056882</v>
      </c>
      <c r="D145" s="21" t="n">
        <v>113</v>
      </c>
      <c r="E145" s="20" t="n">
        <v>-0.0523</v>
      </c>
      <c r="F145" s="20" t="n">
        <v>-0.0176</v>
      </c>
      <c r="G145" s="20" t="n">
        <v>0.015</v>
      </c>
      <c r="H145" s="20" t="n">
        <v>0.0186</v>
      </c>
      <c r="I145" s="20" t="n">
        <v>-0.0086</v>
      </c>
      <c r="J145" s="20" t="n">
        <v>0.0025</v>
      </c>
      <c r="K145" s="20" t="n">
        <v>0.0043</v>
      </c>
      <c r="L145" s="22" t="n">
        <f aca="false">C145-K145</f>
        <v>-0.061182</v>
      </c>
    </row>
    <row r="146" customFormat="false" ht="15" hidden="false" customHeight="false" outlineLevel="0" collapsed="false">
      <c r="B146" s="6" t="s">
        <v>913</v>
      </c>
      <c r="C146" s="20" t="n">
        <v>-0.070236</v>
      </c>
      <c r="D146" s="21" t="n">
        <v>112</v>
      </c>
      <c r="E146" s="20" t="n">
        <v>-0.0315</v>
      </c>
      <c r="F146" s="20" t="n">
        <v>-0.0403</v>
      </c>
      <c r="G146" s="20" t="n">
        <v>0.0022</v>
      </c>
      <c r="H146" s="20" t="n">
        <v>0.0242</v>
      </c>
      <c r="I146" s="20" t="n">
        <v>-0.0072</v>
      </c>
      <c r="J146" s="20" t="n">
        <v>0.0169</v>
      </c>
      <c r="K146" s="20" t="n">
        <v>0.0047</v>
      </c>
      <c r="L146" s="22" t="n">
        <f aca="false">C146-K146</f>
        <v>-0.074936</v>
      </c>
    </row>
    <row r="147" customFormat="false" ht="15" hidden="false" customHeight="false" outlineLevel="0" collapsed="false">
      <c r="B147" s="6" t="s">
        <v>914</v>
      </c>
      <c r="C147" s="20" t="n">
        <v>0.078032</v>
      </c>
      <c r="D147" s="21" t="n">
        <v>106</v>
      </c>
      <c r="E147" s="20" t="n">
        <v>0.0888</v>
      </c>
      <c r="F147" s="20" t="n">
        <v>-0.0018</v>
      </c>
      <c r="G147" s="20" t="n">
        <v>0.0166</v>
      </c>
      <c r="H147" s="20" t="n">
        <v>-0.0372</v>
      </c>
      <c r="I147" s="20" t="n">
        <v>-0.0122</v>
      </c>
      <c r="J147" s="20" t="n">
        <v>0.0259</v>
      </c>
      <c r="K147" s="20" t="n">
        <v>0.0044</v>
      </c>
      <c r="L147" s="22" t="n">
        <f aca="false">C147-K147</f>
        <v>0.073632</v>
      </c>
    </row>
    <row r="148" customFormat="false" ht="15" hidden="false" customHeight="false" outlineLevel="0" collapsed="false">
      <c r="B148" s="6" t="s">
        <v>915</v>
      </c>
      <c r="C148" s="20" t="n">
        <v>0.118777</v>
      </c>
      <c r="D148" s="21" t="n">
        <v>103</v>
      </c>
      <c r="E148" s="20" t="n">
        <v>0.0485</v>
      </c>
      <c r="F148" s="20" t="n">
        <v>0.0725</v>
      </c>
      <c r="G148" s="20" t="n">
        <v>0.0487</v>
      </c>
      <c r="H148" s="20" t="n">
        <v>-0.0296</v>
      </c>
      <c r="I148" s="20" t="n">
        <v>0.0119</v>
      </c>
      <c r="J148" s="20" t="n">
        <v>-0.055</v>
      </c>
      <c r="K148" s="20" t="n">
        <v>0.0043</v>
      </c>
      <c r="L148" s="22" t="n">
        <f aca="false">C148-K148</f>
        <v>0.114477</v>
      </c>
    </row>
    <row r="149" customFormat="false" ht="15" hidden="false" customHeight="false" outlineLevel="0" collapsed="false">
      <c r="B149" s="6" t="s">
        <v>916</v>
      </c>
      <c r="C149" s="20" t="n">
        <v>-0.034485</v>
      </c>
      <c r="D149" s="21" t="n">
        <v>95</v>
      </c>
      <c r="E149" s="20" t="n">
        <v>0.0073</v>
      </c>
      <c r="F149" s="20" t="n">
        <v>-0.0569</v>
      </c>
      <c r="G149" s="20" t="n">
        <v>-0.0237</v>
      </c>
      <c r="H149" s="20" t="n">
        <v>0.0066</v>
      </c>
      <c r="I149" s="20" t="n">
        <v>-0.0101</v>
      </c>
      <c r="J149" s="20" t="n">
        <v>0.0546</v>
      </c>
      <c r="K149" s="20" t="n">
        <v>0.0047</v>
      </c>
      <c r="L149" s="22" t="n">
        <f aca="false">C149-K149</f>
        <v>-0.039185</v>
      </c>
    </row>
    <row r="150" customFormat="false" ht="15" hidden="false" customHeight="false" outlineLevel="0" collapsed="false">
      <c r="B150" s="6" t="s">
        <v>917</v>
      </c>
      <c r="C150" s="20" t="n">
        <v>0.054808</v>
      </c>
      <c r="D150" s="21" t="n">
        <v>87</v>
      </c>
      <c r="E150" s="20" t="n">
        <v>0.0507</v>
      </c>
      <c r="F150" s="20" t="n">
        <v>-0.0083</v>
      </c>
      <c r="G150" s="20" t="n">
        <v>-0.0343</v>
      </c>
      <c r="H150" s="20" t="n">
        <v>-0.0202</v>
      </c>
      <c r="I150" s="20" t="n">
        <v>-0.0228</v>
      </c>
      <c r="J150" s="20" t="n">
        <v>0.0501</v>
      </c>
      <c r="K150" s="20" t="n">
        <v>0.0042</v>
      </c>
      <c r="L150" s="22" t="n">
        <f aca="false">C150-K150</f>
        <v>0.050608</v>
      </c>
    </row>
    <row r="151" customFormat="false" ht="15" hidden="false" customHeight="false" outlineLevel="0" collapsed="false">
      <c r="B151" s="6" t="s">
        <v>918</v>
      </c>
      <c r="C151" s="20" t="n">
        <v>0.039952</v>
      </c>
      <c r="D151" s="21" t="n">
        <v>84</v>
      </c>
      <c r="E151" s="20" t="n">
        <v>0.0284</v>
      </c>
      <c r="F151" s="20" t="n">
        <v>-0.012</v>
      </c>
      <c r="G151" s="20" t="n">
        <v>0.0416</v>
      </c>
      <c r="H151" s="20" t="n">
        <v>0.0133</v>
      </c>
      <c r="I151" s="20" t="n">
        <v>0.0104</v>
      </c>
      <c r="J151" s="20" t="n">
        <v>-0.0032</v>
      </c>
      <c r="K151" s="20" t="n">
        <v>0.0043</v>
      </c>
      <c r="L151" s="22" t="n">
        <f aca="false">C151-K151</f>
        <v>0.035652</v>
      </c>
    </row>
    <row r="152" customFormat="false" ht="15" hidden="false" customHeight="false" outlineLevel="0" collapsed="false">
      <c r="B152" s="6" t="s">
        <v>919</v>
      </c>
      <c r="C152" s="20" t="n">
        <v>-0.059975</v>
      </c>
      <c r="D152" s="21" t="n">
        <v>78</v>
      </c>
      <c r="E152" s="20" t="n">
        <v>-0.0465</v>
      </c>
      <c r="F152" s="20" t="n">
        <v>-0.0258</v>
      </c>
      <c r="G152" s="20" t="n">
        <v>-0.0045</v>
      </c>
      <c r="H152" s="20" t="n">
        <v>0.0116</v>
      </c>
      <c r="I152" s="20" t="n">
        <v>-0.0038</v>
      </c>
      <c r="J152" s="20" t="n">
        <v>-0.0043</v>
      </c>
      <c r="K152" s="20" t="n">
        <v>0.0047</v>
      </c>
      <c r="L152" s="22" t="n">
        <f aca="false">C152-K152</f>
        <v>-0.064675</v>
      </c>
    </row>
    <row r="153" customFormat="false" ht="15" hidden="false" customHeight="false" outlineLevel="0" collapsed="false">
      <c r="B153" s="6" t="s">
        <v>920</v>
      </c>
      <c r="C153" s="20" t="n">
        <v>0.050779</v>
      </c>
      <c r="D153" s="21" t="n">
        <v>68</v>
      </c>
      <c r="E153" s="20" t="n">
        <v>0.0432</v>
      </c>
      <c r="F153" s="20" t="n">
        <v>0.0058</v>
      </c>
      <c r="G153" s="20" t="n">
        <v>-0.0133</v>
      </c>
      <c r="H153" s="20" t="n">
        <v>0.032</v>
      </c>
      <c r="I153" s="20" t="n">
        <v>-0.0298</v>
      </c>
      <c r="J153" s="20" t="n">
        <v>0.0145</v>
      </c>
      <c r="K153" s="20" t="n">
        <v>0.0044</v>
      </c>
      <c r="L153" s="22" t="n">
        <f aca="false">C153-K153</f>
        <v>0.046379</v>
      </c>
    </row>
    <row r="154" customFormat="false" ht="15" hidden="false" customHeight="false" outlineLevel="0" collapsed="false">
      <c r="B154" s="6" t="s">
        <v>921</v>
      </c>
      <c r="C154" s="20" t="n">
        <v>-0.035096</v>
      </c>
      <c r="D154" s="21" t="n">
        <v>61</v>
      </c>
      <c r="E154" s="20" t="n">
        <v>0.028</v>
      </c>
      <c r="F154" s="20" t="n">
        <v>-0.0433</v>
      </c>
      <c r="G154" s="20" t="n">
        <v>-0.0336</v>
      </c>
      <c r="H154" s="20" t="n">
        <v>0.0055</v>
      </c>
      <c r="I154" s="20" t="n">
        <v>-0.0169</v>
      </c>
      <c r="J154" s="20" t="n">
        <v>0.0086</v>
      </c>
      <c r="K154" s="20" t="n">
        <v>0.0041</v>
      </c>
      <c r="L154" s="22" t="n">
        <f aca="false">C154-K154</f>
        <v>-0.039196</v>
      </c>
    </row>
    <row r="155" customFormat="false" ht="15" hidden="false" customHeight="false" outlineLevel="0" collapsed="false">
      <c r="B155" s="6" t="s">
        <v>922</v>
      </c>
      <c r="C155" s="20" t="n">
        <v>0.079921</v>
      </c>
      <c r="D155" s="21" t="n">
        <v>51</v>
      </c>
      <c r="E155" s="20" t="n">
        <v>0.0122</v>
      </c>
      <c r="F155" s="20" t="n">
        <v>0.0833</v>
      </c>
      <c r="G155" s="20" t="n">
        <v>0.0557</v>
      </c>
      <c r="H155" s="20" t="n">
        <v>0.0026</v>
      </c>
      <c r="I155" s="20" t="n">
        <v>0.0027</v>
      </c>
      <c r="J155" s="20" t="n">
        <v>-0.0236</v>
      </c>
      <c r="K155" s="20" t="n">
        <v>0.0045</v>
      </c>
      <c r="L155" s="22" t="n">
        <f aca="false">C155-K155</f>
        <v>0.075421</v>
      </c>
    </row>
    <row r="156" customFormat="false" ht="15" hidden="false" customHeight="false" outlineLevel="0" collapsed="false">
      <c r="B156" s="6" t="s">
        <v>923</v>
      </c>
      <c r="C156" s="20" t="n">
        <v>-0.002963</v>
      </c>
      <c r="D156" s="21" t="n">
        <v>41</v>
      </c>
      <c r="E156" s="20" t="n">
        <v>0.0161</v>
      </c>
      <c r="F156" s="20" t="n">
        <v>-0.0357</v>
      </c>
      <c r="G156" s="20" t="n">
        <v>-0.0113</v>
      </c>
      <c r="H156" s="20" t="n">
        <v>0.0075</v>
      </c>
      <c r="I156" s="20" t="n">
        <v>0.0079</v>
      </c>
      <c r="J156" s="20" t="n">
        <v>0.0486</v>
      </c>
      <c r="K156" s="20" t="n">
        <v>0.0048</v>
      </c>
      <c r="L156" s="22" t="n">
        <f aca="false">C156-K156</f>
        <v>-0.007763</v>
      </c>
    </row>
    <row r="157" customFormat="false" ht="15" hidden="false" customHeight="false" outlineLevel="0" collapsed="false">
      <c r="B157" s="6" t="s">
        <v>924</v>
      </c>
      <c r="C157" s="20" t="n">
        <v>0.010405</v>
      </c>
      <c r="D157" s="21" t="n">
        <v>34</v>
      </c>
      <c r="E157" s="20" t="n">
        <v>0.0173</v>
      </c>
      <c r="F157" s="20" t="n">
        <v>-0.0091</v>
      </c>
      <c r="G157" s="20" t="n">
        <v>-0.0273</v>
      </c>
      <c r="H157" s="20" t="n">
        <v>0.0019</v>
      </c>
      <c r="I157" s="20" t="n">
        <v>-0.0025</v>
      </c>
      <c r="J157" s="20" t="n">
        <v>-0.006</v>
      </c>
      <c r="K157" s="20" t="n">
        <v>0.004</v>
      </c>
      <c r="L157" s="22" t="n">
        <f aca="false">C157-K157</f>
        <v>0.006405</v>
      </c>
    </row>
    <row r="158" customFormat="false" ht="15" hidden="false" customHeight="false" outlineLevel="0" collapsed="false">
      <c r="B158" s="6" t="s">
        <v>925</v>
      </c>
      <c r="C158" s="20" t="n">
        <v>-0.043978</v>
      </c>
      <c r="D158" s="21" t="n">
        <v>28</v>
      </c>
      <c r="E158" s="20" t="n">
        <v>-0.01</v>
      </c>
      <c r="F158" s="20" t="n">
        <v>-0.0086</v>
      </c>
      <c r="G158" s="20" t="n">
        <v>0.0091</v>
      </c>
      <c r="H158" s="20" t="n">
        <v>-0.0149</v>
      </c>
      <c r="I158" s="20" t="n">
        <v>0.0102</v>
      </c>
      <c r="J158" s="20" t="n">
        <v>0.0298</v>
      </c>
      <c r="K158" s="20" t="n">
        <v>0.0039</v>
      </c>
      <c r="L158" s="22" t="n">
        <f aca="false">C158-K158</f>
        <v>-0.047878</v>
      </c>
    </row>
    <row r="159" customFormat="false" ht="15" hidden="false" customHeight="false" outlineLevel="0" collapsed="false">
      <c r="B159" s="6" t="s">
        <v>926</v>
      </c>
      <c r="C159" s="20" t="n">
        <v>0.161534</v>
      </c>
      <c r="D159" s="21" t="n">
        <v>18</v>
      </c>
      <c r="E159" s="20" t="n">
        <v>0.0649</v>
      </c>
      <c r="F159" s="20" t="n">
        <v>0.0463</v>
      </c>
      <c r="G159" s="20" t="n">
        <v>0.0038</v>
      </c>
      <c r="H159" s="20" t="n">
        <v>-0.0227</v>
      </c>
      <c r="I159" s="20" t="n">
        <v>-0.0193</v>
      </c>
      <c r="J159" s="20" t="n">
        <v>0.0081</v>
      </c>
      <c r="K159" s="20" t="n">
        <v>0.004</v>
      </c>
      <c r="L159" s="22" t="n">
        <f aca="false">C159-K159</f>
        <v>0.157534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927</v>
      </c>
    </row>
    <row r="3" customFormat="false" ht="15" hidden="false" customHeight="false" outlineLevel="0" collapsed="false">
      <c r="B3" s="2" t="s">
        <v>928</v>
      </c>
    </row>
    <row r="5" customFormat="false" ht="15" hidden="false" customHeight="false" outlineLevel="0" collapsed="false">
      <c r="B5" s="3" t="s">
        <v>929</v>
      </c>
      <c r="C5" s="4" t="s">
        <v>25</v>
      </c>
      <c r="D5" s="4"/>
      <c r="E5" s="4" t="s">
        <v>26</v>
      </c>
      <c r="G5" s="5" t="s">
        <v>930</v>
      </c>
      <c r="H5" s="5" t="s">
        <v>931</v>
      </c>
    </row>
    <row r="6" customFormat="false" ht="15" hidden="false" customHeight="false" outlineLevel="0" collapsed="false">
      <c r="B6" s="6" t="s">
        <v>932</v>
      </c>
      <c r="C6" s="17" t="n">
        <f aca="false">SUMPRODUCT(ISNUMBER(Deals!$O$7:$O$792)*ISNUMBER(Deals!$P$7:$P$792))</f>
        <v>696</v>
      </c>
      <c r="G6" s="20" t="n">
        <v>0.077004</v>
      </c>
      <c r="H6" s="20" t="n">
        <v>0.186824</v>
      </c>
    </row>
    <row r="7" customFormat="false" ht="15" hidden="false" customHeight="false" outlineLevel="0" collapsed="false">
      <c r="B7" s="6" t="s">
        <v>933</v>
      </c>
      <c r="C7" s="16" t="n">
        <f aca="false">MEDIAN(Deals!$O$7:$O$792)</f>
        <v>0.0370812302136522</v>
      </c>
      <c r="E7" s="2" t="s">
        <v>934</v>
      </c>
      <c r="G7" s="20" t="n">
        <v>0.015735</v>
      </c>
      <c r="H7" s="20" t="n">
        <v>0.0162</v>
      </c>
    </row>
    <row r="8" customFormat="false" ht="15" hidden="false" customHeight="false" outlineLevel="0" collapsed="false">
      <c r="B8" s="6" t="s">
        <v>935</v>
      </c>
      <c r="C8" s="16" t="n">
        <f aca="false">MEDIAN(Deals!$P$7:$P$792)</f>
        <v>0.0215586544440282</v>
      </c>
      <c r="G8" s="20" t="n">
        <v>0.258275</v>
      </c>
      <c r="H8" s="20" t="n">
        <v>0.426972</v>
      </c>
    </row>
    <row r="9" customFormat="false" ht="15" hidden="false" customHeight="false" outlineLevel="0" collapsed="false">
      <c r="G9" s="20" t="n">
        <v>0.047395</v>
      </c>
      <c r="H9" s="20" t="n">
        <v>-0.169824</v>
      </c>
    </row>
    <row r="10" customFormat="false" ht="15" hidden="false" customHeight="false" outlineLevel="0" collapsed="false">
      <c r="B10" s="5" t="s">
        <v>936</v>
      </c>
      <c r="G10" s="20" t="n">
        <v>-0.03921</v>
      </c>
      <c r="H10" s="20" t="n">
        <v>-0.028663</v>
      </c>
    </row>
    <row r="11" customFormat="false" ht="15" hidden="false" customHeight="false" outlineLevel="0" collapsed="false">
      <c r="B11" s="6" t="s">
        <v>937</v>
      </c>
      <c r="C11" s="22" t="n">
        <f aca="false">INDEX(LINEST(H6:H701,G6:G701),1,2)</f>
        <v>-0.00438840069785487</v>
      </c>
      <c r="E11" s="2" t="s">
        <v>938</v>
      </c>
      <c r="G11" s="20" t="n">
        <v>0.022689</v>
      </c>
      <c r="H11" s="20" t="n">
        <v>0.032138</v>
      </c>
    </row>
    <row r="12" customFormat="false" ht="15" hidden="false" customHeight="false" outlineLevel="0" collapsed="false">
      <c r="B12" s="6" t="s">
        <v>939</v>
      </c>
      <c r="C12" s="19" t="n">
        <f aca="false">INDEX(LINEST(H6:H701,G6:G701),1,1)</f>
        <v>0.749232195860391</v>
      </c>
      <c r="G12" s="20" t="n">
        <v>-0.025397</v>
      </c>
      <c r="H12" s="20" t="n">
        <v>0.030552</v>
      </c>
    </row>
    <row r="13" customFormat="false" ht="15" hidden="false" customHeight="false" outlineLevel="0" collapsed="false">
      <c r="G13" s="20" t="n">
        <v>-0.000844</v>
      </c>
      <c r="H13" s="20" t="n">
        <v>-0.006028</v>
      </c>
    </row>
    <row r="14" customFormat="false" ht="15" hidden="false" customHeight="false" outlineLevel="0" collapsed="false">
      <c r="B14" s="5" t="s">
        <v>940</v>
      </c>
      <c r="G14" s="20" t="n">
        <v>0.008852</v>
      </c>
      <c r="H14" s="20" t="n">
        <v>0.027422</v>
      </c>
    </row>
    <row r="15" customFormat="false" ht="15" hidden="false" customHeight="false" outlineLevel="0" collapsed="false">
      <c r="B15" s="6" t="s">
        <v>941</v>
      </c>
      <c r="C15" s="15" t="n">
        <v>0.215013</v>
      </c>
      <c r="D15" s="15" t="n">
        <v>0.118321</v>
      </c>
      <c r="G15" s="20" t="n">
        <v>0.048102</v>
      </c>
      <c r="H15" s="20" t="n">
        <v>0.046147</v>
      </c>
    </row>
    <row r="16" customFormat="false" ht="15" hidden="false" customHeight="false" outlineLevel="0" collapsed="false">
      <c r="B16" s="6" t="s">
        <v>942</v>
      </c>
      <c r="C16" s="15" t="n">
        <v>0.290076</v>
      </c>
      <c r="D16" s="15" t="n">
        <v>0.176845</v>
      </c>
      <c r="G16" s="20" t="n">
        <v>0.437026</v>
      </c>
      <c r="H16" s="20" t="n">
        <v>0.298714</v>
      </c>
    </row>
    <row r="17" customFormat="false" ht="15" hidden="false" customHeight="false" outlineLevel="0" collapsed="false">
      <c r="B17" s="6" t="s">
        <v>943</v>
      </c>
      <c r="C17" s="15" t="n">
        <v>0.359795</v>
      </c>
      <c r="D17" s="15" t="n">
        <v>0.234315</v>
      </c>
      <c r="G17" s="20" t="n">
        <v>0.094202</v>
      </c>
      <c r="H17" s="20" t="n">
        <v>0.261963</v>
      </c>
    </row>
    <row r="18" customFormat="false" ht="15" hidden="false" customHeight="false" outlineLevel="0" collapsed="false">
      <c r="B18" s="6" t="s">
        <v>944</v>
      </c>
      <c r="C18" s="15" t="n">
        <v>0.424376</v>
      </c>
      <c r="D18" s="15" t="n">
        <v>0.286344</v>
      </c>
      <c r="G18" s="20" t="n">
        <v>0.044637</v>
      </c>
      <c r="H18" s="20" t="n">
        <v>-0.039272</v>
      </c>
    </row>
    <row r="19" customFormat="false" ht="15" hidden="false" customHeight="false" outlineLevel="0" collapsed="false">
      <c r="B19" s="6" t="s">
        <v>945</v>
      </c>
      <c r="C19" s="15" t="n">
        <v>0.472492</v>
      </c>
      <c r="D19" s="15" t="n">
        <v>0.334951</v>
      </c>
      <c r="G19" s="20" t="n">
        <v>0.000235</v>
      </c>
      <c r="H19" s="20" t="n">
        <v>0.044965</v>
      </c>
    </row>
    <row r="20" customFormat="false" ht="15" hidden="false" customHeight="false" outlineLevel="0" collapsed="false">
      <c r="G20" s="20" t="n">
        <v>0.100595</v>
      </c>
      <c r="H20" s="20" t="n">
        <v>-0.036054</v>
      </c>
    </row>
    <row r="21" customFormat="false" ht="15" hidden="false" customHeight="false" outlineLevel="0" collapsed="false">
      <c r="G21" s="20" t="n">
        <v>-0.008939</v>
      </c>
      <c r="H21" s="20" t="n">
        <v>-0.075852</v>
      </c>
    </row>
    <row r="22" customFormat="false" ht="15" hidden="false" customHeight="false" outlineLevel="0" collapsed="false">
      <c r="G22" s="20" t="n">
        <v>-0.047606</v>
      </c>
      <c r="H22" s="20" t="n">
        <v>-0.002249</v>
      </c>
    </row>
    <row r="23" customFormat="false" ht="15" hidden="false" customHeight="false" outlineLevel="0" collapsed="false">
      <c r="G23" s="20" t="n">
        <v>0.027304</v>
      </c>
      <c r="H23" s="20" t="n">
        <v>0.050206</v>
      </c>
    </row>
    <row r="24" customFormat="false" ht="15" hidden="false" customHeight="false" outlineLevel="0" collapsed="false">
      <c r="G24" s="20" t="n">
        <v>-0.02055</v>
      </c>
      <c r="H24" s="20" t="n">
        <v>0.002758</v>
      </c>
    </row>
    <row r="25" customFormat="false" ht="15" hidden="false" customHeight="false" outlineLevel="0" collapsed="false">
      <c r="G25" s="20" t="n">
        <v>-0.000964</v>
      </c>
      <c r="H25" s="20" t="n">
        <v>0.006212</v>
      </c>
    </row>
    <row r="26" customFormat="false" ht="15" hidden="false" customHeight="false" outlineLevel="0" collapsed="false">
      <c r="G26" s="20" t="n">
        <v>0.037611</v>
      </c>
      <c r="H26" s="20" t="n">
        <v>0.023625</v>
      </c>
    </row>
    <row r="27" customFormat="false" ht="15" hidden="false" customHeight="false" outlineLevel="0" collapsed="false">
      <c r="G27" s="20" t="n">
        <v>0.053813</v>
      </c>
      <c r="H27" s="20" t="n">
        <v>0.024804</v>
      </c>
    </row>
    <row r="28" customFormat="false" ht="15" hidden="false" customHeight="false" outlineLevel="0" collapsed="false">
      <c r="G28" s="20" t="n">
        <v>0.065391</v>
      </c>
      <c r="H28" s="20" t="n">
        <v>0.076176</v>
      </c>
    </row>
    <row r="29" customFormat="false" ht="15" hidden="false" customHeight="false" outlineLevel="0" collapsed="false">
      <c r="G29" s="20" t="n">
        <v>-0.025329</v>
      </c>
      <c r="H29" s="20" t="n">
        <v>0.058282</v>
      </c>
    </row>
    <row r="30" customFormat="false" ht="15" hidden="false" customHeight="false" outlineLevel="0" collapsed="false">
      <c r="G30" s="20" t="n">
        <v>0.044042</v>
      </c>
      <c r="H30" s="20" t="n">
        <v>0.072732</v>
      </c>
    </row>
    <row r="31" customFormat="false" ht="15" hidden="false" customHeight="false" outlineLevel="0" collapsed="false">
      <c r="G31" s="20" t="n">
        <v>-0.037133</v>
      </c>
      <c r="H31" s="20" t="n">
        <v>0.034211</v>
      </c>
    </row>
    <row r="32" customFormat="false" ht="15" hidden="false" customHeight="false" outlineLevel="0" collapsed="false">
      <c r="G32" s="20" t="n">
        <v>0.044557</v>
      </c>
      <c r="H32" s="20" t="n">
        <v>0.084729</v>
      </c>
    </row>
    <row r="33" customFormat="false" ht="15" hidden="false" customHeight="false" outlineLevel="0" collapsed="false">
      <c r="G33" s="20" t="n">
        <v>0.085664</v>
      </c>
      <c r="H33" s="20" t="n">
        <v>0.027247</v>
      </c>
    </row>
    <row r="34" customFormat="false" ht="15" hidden="false" customHeight="false" outlineLevel="0" collapsed="false">
      <c r="G34" s="20" t="n">
        <v>-0.064737</v>
      </c>
      <c r="H34" s="20" t="n">
        <v>-0.043613</v>
      </c>
    </row>
    <row r="35" customFormat="false" ht="15" hidden="false" customHeight="false" outlineLevel="0" collapsed="false">
      <c r="G35" s="20" t="n">
        <v>0.01901</v>
      </c>
      <c r="H35" s="20" t="n">
        <v>0.039133</v>
      </c>
    </row>
    <row r="36" customFormat="false" ht="15" hidden="false" customHeight="false" outlineLevel="0" collapsed="false">
      <c r="G36" s="20" t="n">
        <v>0.082686</v>
      </c>
      <c r="H36" s="20" t="n">
        <v>0.037353</v>
      </c>
    </row>
    <row r="37" customFormat="false" ht="15" hidden="false" customHeight="false" outlineLevel="0" collapsed="false">
      <c r="G37" s="20" t="n">
        <v>0.191576</v>
      </c>
      <c r="H37" s="20" t="n">
        <v>0.109348</v>
      </c>
    </row>
    <row r="38" customFormat="false" ht="15" hidden="false" customHeight="false" outlineLevel="0" collapsed="false">
      <c r="G38" s="20" t="n">
        <v>0.192742</v>
      </c>
      <c r="H38" s="20" t="n">
        <v>0.040519</v>
      </c>
    </row>
    <row r="39" customFormat="false" ht="15" hidden="false" customHeight="false" outlineLevel="0" collapsed="false">
      <c r="G39" s="20" t="n">
        <v>-0.086617</v>
      </c>
      <c r="H39" s="20" t="n">
        <v>-0.043009</v>
      </c>
    </row>
    <row r="40" customFormat="false" ht="15" hidden="false" customHeight="false" outlineLevel="0" collapsed="false">
      <c r="G40" s="20" t="n">
        <v>-0.091247</v>
      </c>
      <c r="H40" s="20" t="n">
        <v>-0.056595</v>
      </c>
    </row>
    <row r="41" customFormat="false" ht="15" hidden="false" customHeight="false" outlineLevel="0" collapsed="false">
      <c r="G41" s="20" t="n">
        <v>0.086418</v>
      </c>
      <c r="H41" s="20" t="n">
        <v>0.043963</v>
      </c>
    </row>
    <row r="42" customFormat="false" ht="15" hidden="false" customHeight="false" outlineLevel="0" collapsed="false">
      <c r="G42" s="20" t="n">
        <v>0.048209</v>
      </c>
      <c r="H42" s="20" t="n">
        <v>0.006009</v>
      </c>
    </row>
    <row r="43" customFormat="false" ht="15" hidden="false" customHeight="false" outlineLevel="0" collapsed="false">
      <c r="G43" s="20" t="n">
        <v>0.149949</v>
      </c>
      <c r="H43" s="20" t="n">
        <v>0.280191</v>
      </c>
    </row>
    <row r="44" customFormat="false" ht="15" hidden="false" customHeight="false" outlineLevel="0" collapsed="false">
      <c r="G44" s="20" t="n">
        <v>-0.048936</v>
      </c>
      <c r="H44" s="20" t="n">
        <v>-0.084821</v>
      </c>
    </row>
    <row r="45" customFormat="false" ht="15" hidden="false" customHeight="false" outlineLevel="0" collapsed="false">
      <c r="G45" s="20" t="n">
        <v>0.075003</v>
      </c>
      <c r="H45" s="20" t="n">
        <v>0.027787</v>
      </c>
    </row>
    <row r="46" customFormat="false" ht="15" hidden="false" customHeight="false" outlineLevel="0" collapsed="false">
      <c r="G46" s="20" t="n">
        <v>0.048901</v>
      </c>
      <c r="H46" s="20" t="n">
        <v>0.04051</v>
      </c>
    </row>
    <row r="47" customFormat="false" ht="15" hidden="false" customHeight="false" outlineLevel="0" collapsed="false">
      <c r="G47" s="20" t="n">
        <v>0.100667</v>
      </c>
      <c r="H47" s="20" t="n">
        <v>0.018078</v>
      </c>
    </row>
    <row r="48" customFormat="false" ht="15" hidden="false" customHeight="false" outlineLevel="0" collapsed="false">
      <c r="G48" s="20" t="n">
        <v>0.013782</v>
      </c>
      <c r="H48" s="20" t="n">
        <v>0.033597</v>
      </c>
    </row>
    <row r="49" customFormat="false" ht="15" hidden="false" customHeight="false" outlineLevel="0" collapsed="false">
      <c r="G49" s="20" t="n">
        <v>-0.017804</v>
      </c>
      <c r="H49" s="20" t="n">
        <v>-0.008181</v>
      </c>
    </row>
    <row r="50" customFormat="false" ht="15" hidden="false" customHeight="false" outlineLevel="0" collapsed="false">
      <c r="G50" s="20" t="n">
        <v>-0.041466</v>
      </c>
      <c r="H50" s="20" t="n">
        <v>-0.078325</v>
      </c>
    </row>
    <row r="51" customFormat="false" ht="15" hidden="false" customHeight="false" outlineLevel="0" collapsed="false">
      <c r="G51" s="20" t="n">
        <v>0.085595</v>
      </c>
      <c r="H51" s="20" t="n">
        <v>0.082201</v>
      </c>
    </row>
    <row r="52" customFormat="false" ht="15" hidden="false" customHeight="false" outlineLevel="0" collapsed="false">
      <c r="G52" s="20" t="n">
        <v>-0.012186</v>
      </c>
      <c r="H52" s="20" t="n">
        <v>-0.003631</v>
      </c>
    </row>
    <row r="53" customFormat="false" ht="15" hidden="false" customHeight="false" outlineLevel="0" collapsed="false">
      <c r="G53" s="20" t="n">
        <v>0.064973</v>
      </c>
      <c r="H53" s="20" t="n">
        <v>0.049243</v>
      </c>
    </row>
    <row r="54" customFormat="false" ht="15" hidden="false" customHeight="false" outlineLevel="0" collapsed="false">
      <c r="G54" s="20" t="n">
        <v>0.095512</v>
      </c>
      <c r="H54" s="20" t="n">
        <v>0.235137</v>
      </c>
    </row>
    <row r="55" customFormat="false" ht="15" hidden="false" customHeight="false" outlineLevel="0" collapsed="false">
      <c r="G55" s="20" t="n">
        <v>0.058882</v>
      </c>
      <c r="H55" s="20" t="n">
        <v>-0.014013</v>
      </c>
    </row>
    <row r="56" customFormat="false" ht="15" hidden="false" customHeight="false" outlineLevel="0" collapsed="false">
      <c r="G56" s="20" t="n">
        <v>0.013998</v>
      </c>
      <c r="H56" s="20" t="n">
        <v>-0.024527</v>
      </c>
    </row>
    <row r="57" customFormat="false" ht="15" hidden="false" customHeight="false" outlineLevel="0" collapsed="false">
      <c r="G57" s="20" t="n">
        <v>0.077216</v>
      </c>
      <c r="H57" s="20" t="n">
        <v>0.090803</v>
      </c>
    </row>
    <row r="58" customFormat="false" ht="15" hidden="false" customHeight="false" outlineLevel="0" collapsed="false">
      <c r="G58" s="20" t="n">
        <v>0.007864</v>
      </c>
      <c r="H58" s="20" t="n">
        <v>0.039201</v>
      </c>
    </row>
    <row r="59" customFormat="false" ht="15" hidden="false" customHeight="false" outlineLevel="0" collapsed="false">
      <c r="G59" s="20" t="n">
        <v>0.07179</v>
      </c>
      <c r="H59" s="20" t="n">
        <v>0.003791</v>
      </c>
    </row>
    <row r="60" customFormat="false" ht="15" hidden="false" customHeight="false" outlineLevel="0" collapsed="false">
      <c r="G60" s="20" t="n">
        <v>-0.027735</v>
      </c>
      <c r="H60" s="20" t="n">
        <v>0.0036</v>
      </c>
    </row>
    <row r="61" customFormat="false" ht="15" hidden="false" customHeight="false" outlineLevel="0" collapsed="false">
      <c r="G61" s="20" t="n">
        <v>0.25044</v>
      </c>
      <c r="H61" s="20" t="n">
        <v>0.092333</v>
      </c>
    </row>
    <row r="62" customFormat="false" ht="15" hidden="false" customHeight="false" outlineLevel="0" collapsed="false">
      <c r="G62" s="20" t="n">
        <v>0.117177</v>
      </c>
      <c r="H62" s="20" t="n">
        <v>-0.082805</v>
      </c>
    </row>
    <row r="63" customFormat="false" ht="15" hidden="false" customHeight="false" outlineLevel="0" collapsed="false">
      <c r="G63" s="20" t="n">
        <v>0.019268</v>
      </c>
      <c r="H63" s="20" t="n">
        <v>0.036905</v>
      </c>
    </row>
    <row r="64" customFormat="false" ht="15" hidden="false" customHeight="false" outlineLevel="0" collapsed="false">
      <c r="G64" s="20" t="n">
        <v>0.060627</v>
      </c>
      <c r="H64" s="20" t="n">
        <v>-0.025515</v>
      </c>
    </row>
    <row r="65" customFormat="false" ht="15" hidden="false" customHeight="false" outlineLevel="0" collapsed="false">
      <c r="G65" s="20" t="n">
        <v>-0.006623</v>
      </c>
      <c r="H65" s="20" t="n">
        <v>-0.023991</v>
      </c>
    </row>
    <row r="66" customFormat="false" ht="15" hidden="false" customHeight="false" outlineLevel="0" collapsed="false">
      <c r="G66" s="20" t="n">
        <v>-0.200152</v>
      </c>
      <c r="H66" s="20" t="n">
        <v>-0.104879</v>
      </c>
    </row>
    <row r="67" customFormat="false" ht="15" hidden="false" customHeight="false" outlineLevel="0" collapsed="false">
      <c r="G67" s="20" t="n">
        <v>0.06551</v>
      </c>
      <c r="H67" s="20" t="n">
        <v>0.043425</v>
      </c>
    </row>
    <row r="68" customFormat="false" ht="15" hidden="false" customHeight="false" outlineLevel="0" collapsed="false">
      <c r="G68" s="20" t="n">
        <v>-0.013979</v>
      </c>
      <c r="H68" s="20" t="n">
        <v>-0.00873</v>
      </c>
    </row>
    <row r="69" customFormat="false" ht="15" hidden="false" customHeight="false" outlineLevel="0" collapsed="false">
      <c r="G69" s="20" t="n">
        <v>0.066159</v>
      </c>
      <c r="H69" s="20" t="n">
        <v>0.040873</v>
      </c>
    </row>
    <row r="70" customFormat="false" ht="15" hidden="false" customHeight="false" outlineLevel="0" collapsed="false">
      <c r="G70" s="20" t="n">
        <v>0.078214</v>
      </c>
      <c r="H70" s="20" t="n">
        <v>0.111513</v>
      </c>
    </row>
    <row r="71" customFormat="false" ht="15" hidden="false" customHeight="false" outlineLevel="0" collapsed="false">
      <c r="G71" s="20" t="n">
        <v>0.101613</v>
      </c>
      <c r="H71" s="20" t="n">
        <v>0.073741</v>
      </c>
    </row>
    <row r="72" customFormat="false" ht="15" hidden="false" customHeight="false" outlineLevel="0" collapsed="false">
      <c r="G72" s="20" t="n">
        <v>-0.011187</v>
      </c>
      <c r="H72" s="20" t="n">
        <v>-0.022832</v>
      </c>
    </row>
    <row r="73" customFormat="false" ht="15" hidden="false" customHeight="false" outlineLevel="0" collapsed="false">
      <c r="G73" s="20" t="n">
        <v>0.031353</v>
      </c>
      <c r="H73" s="20" t="n">
        <v>0.024335</v>
      </c>
    </row>
    <row r="74" customFormat="false" ht="15" hidden="false" customHeight="false" outlineLevel="0" collapsed="false">
      <c r="G74" s="20" t="n">
        <v>0.021061</v>
      </c>
      <c r="H74" s="20" t="n">
        <v>0.202763</v>
      </c>
    </row>
    <row r="75" customFormat="false" ht="15" hidden="false" customHeight="false" outlineLevel="0" collapsed="false">
      <c r="G75" s="20" t="n">
        <v>0.03786</v>
      </c>
      <c r="H75" s="20" t="n">
        <v>0.034026</v>
      </c>
    </row>
    <row r="76" customFormat="false" ht="15" hidden="false" customHeight="false" outlineLevel="0" collapsed="false">
      <c r="G76" s="20" t="n">
        <v>-0.006803</v>
      </c>
      <c r="H76" s="20" t="n">
        <v>-0.021689</v>
      </c>
    </row>
    <row r="77" customFormat="false" ht="15" hidden="false" customHeight="false" outlineLevel="0" collapsed="false">
      <c r="G77" s="20" t="n">
        <v>0.055301</v>
      </c>
      <c r="H77" s="20" t="n">
        <v>-0.012646</v>
      </c>
    </row>
    <row r="78" customFormat="false" ht="15" hidden="false" customHeight="false" outlineLevel="0" collapsed="false">
      <c r="G78" s="20" t="n">
        <v>0.094284</v>
      </c>
      <c r="H78" s="20" t="n">
        <v>0.10281</v>
      </c>
    </row>
    <row r="79" customFormat="false" ht="15" hidden="false" customHeight="false" outlineLevel="0" collapsed="false">
      <c r="G79" s="20" t="n">
        <v>-0.032165</v>
      </c>
      <c r="H79" s="20" t="n">
        <v>-0.012537</v>
      </c>
    </row>
    <row r="80" customFormat="false" ht="15" hidden="false" customHeight="false" outlineLevel="0" collapsed="false">
      <c r="G80" s="20" t="n">
        <v>0.061892</v>
      </c>
      <c r="H80" s="20" t="n">
        <v>0.009296</v>
      </c>
    </row>
    <row r="81" customFormat="false" ht="15" hidden="false" customHeight="false" outlineLevel="0" collapsed="false">
      <c r="G81" s="20" t="n">
        <v>-0.059611</v>
      </c>
      <c r="H81" s="20" t="n">
        <v>-0.23112</v>
      </c>
    </row>
    <row r="82" customFormat="false" ht="15" hidden="false" customHeight="false" outlineLevel="0" collapsed="false">
      <c r="G82" s="20" t="n">
        <v>0.013578</v>
      </c>
      <c r="H82" s="20" t="n">
        <v>0.000445</v>
      </c>
    </row>
    <row r="83" customFormat="false" ht="15" hidden="false" customHeight="false" outlineLevel="0" collapsed="false">
      <c r="G83" s="20" t="n">
        <v>0.129312</v>
      </c>
      <c r="H83" s="20" t="n">
        <v>-0.03302</v>
      </c>
    </row>
    <row r="84" customFormat="false" ht="15" hidden="false" customHeight="false" outlineLevel="0" collapsed="false">
      <c r="G84" s="20" t="n">
        <v>0.001778</v>
      </c>
      <c r="H84" s="20" t="n">
        <v>0.012138</v>
      </c>
    </row>
    <row r="85" customFormat="false" ht="15" hidden="false" customHeight="false" outlineLevel="0" collapsed="false">
      <c r="G85" s="20" t="n">
        <v>0.004863</v>
      </c>
      <c r="H85" s="20" t="n">
        <v>-0.004423</v>
      </c>
    </row>
    <row r="86" customFormat="false" ht="15" hidden="false" customHeight="false" outlineLevel="0" collapsed="false">
      <c r="G86" s="20" t="n">
        <v>0.106406</v>
      </c>
      <c r="H86" s="20" t="n">
        <v>0.292102</v>
      </c>
    </row>
    <row r="87" customFormat="false" ht="15" hidden="false" customHeight="false" outlineLevel="0" collapsed="false">
      <c r="G87" s="20" t="n">
        <v>0.147827</v>
      </c>
      <c r="H87" s="20" t="n">
        <v>0.009845</v>
      </c>
    </row>
    <row r="88" customFormat="false" ht="15" hidden="false" customHeight="false" outlineLevel="0" collapsed="false">
      <c r="G88" s="20" t="n">
        <v>0.056867</v>
      </c>
      <c r="H88" s="20" t="n">
        <v>0.012123</v>
      </c>
    </row>
    <row r="89" customFormat="false" ht="15" hidden="false" customHeight="false" outlineLevel="0" collapsed="false">
      <c r="G89" s="20" t="n">
        <v>0.062685</v>
      </c>
      <c r="H89" s="20" t="n">
        <v>0.027578</v>
      </c>
    </row>
    <row r="90" customFormat="false" ht="15" hidden="false" customHeight="false" outlineLevel="0" collapsed="false">
      <c r="G90" s="20" t="n">
        <v>0.338705</v>
      </c>
      <c r="H90" s="20" t="n">
        <v>0.116054</v>
      </c>
    </row>
    <row r="91" customFormat="false" ht="15" hidden="false" customHeight="false" outlineLevel="0" collapsed="false">
      <c r="G91" s="20" t="n">
        <v>0.013122</v>
      </c>
      <c r="H91" s="20" t="n">
        <v>-0.041659</v>
      </c>
    </row>
    <row r="92" customFormat="false" ht="15" hidden="false" customHeight="false" outlineLevel="0" collapsed="false">
      <c r="G92" s="20" t="n">
        <v>0.109043</v>
      </c>
      <c r="H92" s="20" t="n">
        <v>-0.001235</v>
      </c>
    </row>
    <row r="93" customFormat="false" ht="15" hidden="false" customHeight="false" outlineLevel="0" collapsed="false">
      <c r="G93" s="20" t="n">
        <v>-0.046675</v>
      </c>
      <c r="H93" s="20" t="n">
        <v>-0.055891</v>
      </c>
    </row>
    <row r="94" customFormat="false" ht="15" hidden="false" customHeight="false" outlineLevel="0" collapsed="false">
      <c r="G94" s="20" t="n">
        <v>-0.011106</v>
      </c>
      <c r="H94" s="20" t="n">
        <v>-0.049188</v>
      </c>
    </row>
    <row r="95" customFormat="false" ht="15" hidden="false" customHeight="false" outlineLevel="0" collapsed="false">
      <c r="G95" s="20" t="n">
        <v>0.31915</v>
      </c>
      <c r="H95" s="20" t="n">
        <v>-0.019734</v>
      </c>
    </row>
    <row r="96" customFormat="false" ht="15" hidden="false" customHeight="false" outlineLevel="0" collapsed="false">
      <c r="G96" s="20" t="n">
        <v>-0.027839</v>
      </c>
      <c r="H96" s="20" t="n">
        <v>-0.014562</v>
      </c>
    </row>
    <row r="97" customFormat="false" ht="15" hidden="false" customHeight="false" outlineLevel="0" collapsed="false">
      <c r="G97" s="20" t="n">
        <v>-0.056759</v>
      </c>
      <c r="H97" s="20" t="n">
        <v>-0.335396</v>
      </c>
    </row>
    <row r="98" customFormat="false" ht="15" hidden="false" customHeight="false" outlineLevel="0" collapsed="false">
      <c r="G98" s="20" t="n">
        <v>0.084425</v>
      </c>
      <c r="H98" s="20" t="n">
        <v>0.061374</v>
      </c>
    </row>
    <row r="99" customFormat="false" ht="15" hidden="false" customHeight="false" outlineLevel="0" collapsed="false">
      <c r="G99" s="20" t="n">
        <v>0.041666</v>
      </c>
      <c r="H99" s="20" t="n">
        <v>0.046054</v>
      </c>
    </row>
    <row r="100" customFormat="false" ht="15" hidden="false" customHeight="false" outlineLevel="0" collapsed="false">
      <c r="G100" s="20" t="n">
        <v>0.008764</v>
      </c>
      <c r="H100" s="20" t="n">
        <v>-0.031798</v>
      </c>
    </row>
    <row r="101" customFormat="false" ht="15" hidden="false" customHeight="false" outlineLevel="0" collapsed="false">
      <c r="G101" s="20" t="n">
        <v>-0.064239</v>
      </c>
      <c r="H101" s="20" t="n">
        <v>-0.031134</v>
      </c>
    </row>
    <row r="102" customFormat="false" ht="15" hidden="false" customHeight="false" outlineLevel="0" collapsed="false">
      <c r="G102" s="20" t="n">
        <v>-0.074251</v>
      </c>
      <c r="H102" s="20" t="n">
        <v>-0.021304</v>
      </c>
    </row>
    <row r="103" customFormat="false" ht="15" hidden="false" customHeight="false" outlineLevel="0" collapsed="false">
      <c r="G103" s="20" t="n">
        <v>-0.051605</v>
      </c>
      <c r="H103" s="20" t="n">
        <v>-0.034475</v>
      </c>
    </row>
    <row r="104" customFormat="false" ht="15" hidden="false" customHeight="false" outlineLevel="0" collapsed="false">
      <c r="G104" s="20" t="n">
        <v>-0.166336</v>
      </c>
      <c r="H104" s="20" t="n">
        <v>-0.044778</v>
      </c>
    </row>
    <row r="105" customFormat="false" ht="15" hidden="false" customHeight="false" outlineLevel="0" collapsed="false">
      <c r="G105" s="20" t="n">
        <v>0.070759</v>
      </c>
      <c r="H105" s="20" t="n">
        <v>0.074551</v>
      </c>
    </row>
    <row r="106" customFormat="false" ht="15" hidden="false" customHeight="false" outlineLevel="0" collapsed="false">
      <c r="G106" s="20" t="n">
        <v>-0.049089</v>
      </c>
      <c r="H106" s="20" t="n">
        <v>-0.280594</v>
      </c>
    </row>
    <row r="107" customFormat="false" ht="15" hidden="false" customHeight="false" outlineLevel="0" collapsed="false">
      <c r="G107" s="20" t="n">
        <v>0.015841</v>
      </c>
      <c r="H107" s="20" t="n">
        <v>0.006187</v>
      </c>
    </row>
    <row r="108" customFormat="false" ht="15" hidden="false" customHeight="false" outlineLevel="0" collapsed="false">
      <c r="G108" s="20" t="n">
        <v>0.10433</v>
      </c>
      <c r="H108" s="20" t="n">
        <v>0.059682</v>
      </c>
    </row>
    <row r="109" customFormat="false" ht="15" hidden="false" customHeight="false" outlineLevel="0" collapsed="false">
      <c r="G109" s="20" t="n">
        <v>0.149139</v>
      </c>
      <c r="H109" s="20" t="n">
        <v>0.334429</v>
      </c>
    </row>
    <row r="110" customFormat="false" ht="15" hidden="false" customHeight="false" outlineLevel="0" collapsed="false">
      <c r="G110" s="20" t="n">
        <v>0.107815</v>
      </c>
      <c r="H110" s="20" t="n">
        <v>0.128861</v>
      </c>
    </row>
    <row r="111" customFormat="false" ht="15" hidden="false" customHeight="false" outlineLevel="0" collapsed="false">
      <c r="G111" s="20" t="n">
        <v>0.207712</v>
      </c>
      <c r="H111" s="20" t="n">
        <v>0.316983</v>
      </c>
    </row>
    <row r="112" customFormat="false" ht="15" hidden="false" customHeight="false" outlineLevel="0" collapsed="false">
      <c r="G112" s="20" t="n">
        <v>0.049184</v>
      </c>
      <c r="H112" s="20" t="n">
        <v>0.05359</v>
      </c>
    </row>
    <row r="113" customFormat="false" ht="15" hidden="false" customHeight="false" outlineLevel="0" collapsed="false">
      <c r="G113" s="20" t="n">
        <v>0.069661</v>
      </c>
      <c r="H113" s="20" t="n">
        <v>-0.054713</v>
      </c>
    </row>
    <row r="114" customFormat="false" ht="15" hidden="false" customHeight="false" outlineLevel="0" collapsed="false">
      <c r="G114" s="20" t="n">
        <v>-0.032625</v>
      </c>
      <c r="H114" s="20" t="n">
        <v>-0.104607</v>
      </c>
    </row>
    <row r="115" customFormat="false" ht="15" hidden="false" customHeight="false" outlineLevel="0" collapsed="false">
      <c r="G115" s="20" t="n">
        <v>0.058278</v>
      </c>
      <c r="H115" s="20" t="n">
        <v>0.016761</v>
      </c>
    </row>
    <row r="116" customFormat="false" ht="15" hidden="false" customHeight="false" outlineLevel="0" collapsed="false">
      <c r="G116" s="20" t="n">
        <v>0.087864</v>
      </c>
      <c r="H116" s="20" t="n">
        <v>0.301443</v>
      </c>
    </row>
    <row r="117" customFormat="false" ht="15" hidden="false" customHeight="false" outlineLevel="0" collapsed="false">
      <c r="G117" s="20" t="n">
        <v>0.063776</v>
      </c>
      <c r="H117" s="20" t="n">
        <v>0.018042</v>
      </c>
    </row>
    <row r="118" customFormat="false" ht="15" hidden="false" customHeight="false" outlineLevel="0" collapsed="false">
      <c r="G118" s="20" t="n">
        <v>0.03203</v>
      </c>
      <c r="H118" s="20" t="n">
        <v>-0.004802</v>
      </c>
    </row>
    <row r="119" customFormat="false" ht="15" hidden="false" customHeight="false" outlineLevel="0" collapsed="false">
      <c r="G119" s="20" t="n">
        <v>-0.021982</v>
      </c>
      <c r="H119" s="20" t="n">
        <v>0.021638</v>
      </c>
    </row>
    <row r="120" customFormat="false" ht="15" hidden="false" customHeight="false" outlineLevel="0" collapsed="false">
      <c r="G120" s="20" t="n">
        <v>0.102694</v>
      </c>
      <c r="H120" s="20" t="n">
        <v>0.007005</v>
      </c>
    </row>
    <row r="121" customFormat="false" ht="15" hidden="false" customHeight="false" outlineLevel="0" collapsed="false">
      <c r="G121" s="20" t="n">
        <v>0.108277</v>
      </c>
      <c r="H121" s="20" t="n">
        <v>0.02929</v>
      </c>
    </row>
    <row r="122" customFormat="false" ht="15" hidden="false" customHeight="false" outlineLevel="0" collapsed="false">
      <c r="G122" s="20" t="n">
        <v>-0.006323</v>
      </c>
      <c r="H122" s="20" t="n">
        <v>-0.026471</v>
      </c>
    </row>
    <row r="123" customFormat="false" ht="15" hidden="false" customHeight="false" outlineLevel="0" collapsed="false">
      <c r="G123" s="20" t="n">
        <v>0.010399</v>
      </c>
      <c r="H123" s="20" t="n">
        <v>0.02651</v>
      </c>
    </row>
    <row r="124" customFormat="false" ht="15" hidden="false" customHeight="false" outlineLevel="0" collapsed="false">
      <c r="G124" s="20" t="n">
        <v>0.112586</v>
      </c>
      <c r="H124" s="20" t="n">
        <v>-0.046895</v>
      </c>
    </row>
    <row r="125" customFormat="false" ht="15" hidden="false" customHeight="false" outlineLevel="0" collapsed="false">
      <c r="G125" s="20" t="n">
        <v>0.011107</v>
      </c>
      <c r="H125" s="20" t="n">
        <v>-0.064039</v>
      </c>
    </row>
    <row r="126" customFormat="false" ht="15" hidden="false" customHeight="false" outlineLevel="0" collapsed="false">
      <c r="G126" s="20" t="n">
        <v>0.053361</v>
      </c>
      <c r="H126" s="20" t="n">
        <v>0.012596</v>
      </c>
    </row>
    <row r="127" customFormat="false" ht="15" hidden="false" customHeight="false" outlineLevel="0" collapsed="false">
      <c r="G127" s="20" t="n">
        <v>-0.000841</v>
      </c>
      <c r="H127" s="20" t="n">
        <v>-0.325997</v>
      </c>
    </row>
    <row r="128" customFormat="false" ht="15" hidden="false" customHeight="false" outlineLevel="0" collapsed="false">
      <c r="G128" s="20" t="n">
        <v>-0.052972</v>
      </c>
      <c r="H128" s="20" t="n">
        <v>-0.039625</v>
      </c>
    </row>
    <row r="129" customFormat="false" ht="15" hidden="false" customHeight="false" outlineLevel="0" collapsed="false">
      <c r="G129" s="20" t="n">
        <v>0.034647</v>
      </c>
      <c r="H129" s="20" t="n">
        <v>0.040048</v>
      </c>
    </row>
    <row r="130" customFormat="false" ht="15" hidden="false" customHeight="false" outlineLevel="0" collapsed="false">
      <c r="G130" s="20" t="n">
        <v>-0.02836</v>
      </c>
      <c r="H130" s="20" t="n">
        <v>-0.00364</v>
      </c>
    </row>
    <row r="131" customFormat="false" ht="15" hidden="false" customHeight="false" outlineLevel="0" collapsed="false">
      <c r="G131" s="20" t="n">
        <v>0.409637</v>
      </c>
      <c r="H131" s="20" t="n">
        <v>0.360265</v>
      </c>
    </row>
    <row r="132" customFormat="false" ht="15" hidden="false" customHeight="false" outlineLevel="0" collapsed="false">
      <c r="G132" s="20" t="n">
        <v>0.003875</v>
      </c>
      <c r="H132" s="20" t="n">
        <v>0.030872</v>
      </c>
    </row>
    <row r="133" customFormat="false" ht="15" hidden="false" customHeight="false" outlineLevel="0" collapsed="false">
      <c r="G133" s="20" t="n">
        <v>-0.061381</v>
      </c>
      <c r="H133" s="20" t="n">
        <v>0.066416</v>
      </c>
    </row>
    <row r="134" customFormat="false" ht="15" hidden="false" customHeight="false" outlineLevel="0" collapsed="false">
      <c r="G134" s="20" t="n">
        <v>0.02185</v>
      </c>
      <c r="H134" s="20" t="n">
        <v>0.015379</v>
      </c>
    </row>
    <row r="135" customFormat="false" ht="15" hidden="false" customHeight="false" outlineLevel="0" collapsed="false">
      <c r="G135" s="20" t="n">
        <v>0.172248</v>
      </c>
      <c r="H135" s="20" t="n">
        <v>0.370463</v>
      </c>
    </row>
    <row r="136" customFormat="false" ht="15" hidden="false" customHeight="false" outlineLevel="0" collapsed="false">
      <c r="G136" s="20" t="n">
        <v>0.006305</v>
      </c>
      <c r="H136" s="20" t="n">
        <v>0.042942</v>
      </c>
    </row>
    <row r="137" customFormat="false" ht="15" hidden="false" customHeight="false" outlineLevel="0" collapsed="false">
      <c r="G137" s="20" t="n">
        <v>-0.005505</v>
      </c>
      <c r="H137" s="20" t="n">
        <v>-0.056133</v>
      </c>
    </row>
    <row r="138" customFormat="false" ht="15" hidden="false" customHeight="false" outlineLevel="0" collapsed="false">
      <c r="G138" s="20" t="n">
        <v>-0.027683</v>
      </c>
      <c r="H138" s="20" t="n">
        <v>-0.211471</v>
      </c>
    </row>
    <row r="139" customFormat="false" ht="15" hidden="false" customHeight="false" outlineLevel="0" collapsed="false">
      <c r="G139" s="20" t="n">
        <v>0.026429</v>
      </c>
      <c r="H139" s="20" t="n">
        <v>-0.016175</v>
      </c>
    </row>
    <row r="140" customFormat="false" ht="15" hidden="false" customHeight="false" outlineLevel="0" collapsed="false">
      <c r="G140" s="20" t="n">
        <v>0.290676</v>
      </c>
      <c r="H140" s="20" t="n">
        <v>0.349953</v>
      </c>
    </row>
    <row r="141" customFormat="false" ht="15" hidden="false" customHeight="false" outlineLevel="0" collapsed="false">
      <c r="G141" s="20" t="n">
        <v>0.204865</v>
      </c>
      <c r="H141" s="20" t="n">
        <v>0.322305</v>
      </c>
    </row>
    <row r="142" customFormat="false" ht="15" hidden="false" customHeight="false" outlineLevel="0" collapsed="false">
      <c r="G142" s="20" t="n">
        <v>0.06074</v>
      </c>
      <c r="H142" s="20" t="n">
        <v>0.088573</v>
      </c>
    </row>
    <row r="143" customFormat="false" ht="15" hidden="false" customHeight="false" outlineLevel="0" collapsed="false">
      <c r="G143" s="20" t="n">
        <v>0.019508</v>
      </c>
      <c r="H143" s="20" t="n">
        <v>0.020236</v>
      </c>
    </row>
    <row r="144" customFormat="false" ht="15" hidden="false" customHeight="false" outlineLevel="0" collapsed="false">
      <c r="G144" s="20" t="n">
        <v>0.049382</v>
      </c>
      <c r="H144" s="20" t="n">
        <v>0.026106</v>
      </c>
    </row>
    <row r="145" customFormat="false" ht="15" hidden="false" customHeight="false" outlineLevel="0" collapsed="false">
      <c r="G145" s="20" t="n">
        <v>-0.0232</v>
      </c>
      <c r="H145" s="20" t="n">
        <v>-0.077322</v>
      </c>
    </row>
    <row r="146" customFormat="false" ht="15" hidden="false" customHeight="false" outlineLevel="0" collapsed="false">
      <c r="G146" s="20" t="n">
        <v>-0.287796</v>
      </c>
      <c r="H146" s="20" t="n">
        <v>-0.07235</v>
      </c>
    </row>
    <row r="147" customFormat="false" ht="15" hidden="false" customHeight="false" outlineLevel="0" collapsed="false">
      <c r="G147" s="20" t="n">
        <v>-3.5E-005</v>
      </c>
      <c r="H147" s="20" t="n">
        <v>-0.006668</v>
      </c>
    </row>
    <row r="148" customFormat="false" ht="15" hidden="false" customHeight="false" outlineLevel="0" collapsed="false">
      <c r="G148" s="20" t="n">
        <v>0.099599</v>
      </c>
      <c r="H148" s="20" t="n">
        <v>0.071035</v>
      </c>
    </row>
    <row r="149" customFormat="false" ht="15" hidden="false" customHeight="false" outlineLevel="0" collapsed="false">
      <c r="G149" s="20" t="n">
        <v>0.000651</v>
      </c>
      <c r="H149" s="20" t="n">
        <v>-0.009614</v>
      </c>
    </row>
    <row r="150" customFormat="false" ht="15" hidden="false" customHeight="false" outlineLevel="0" collapsed="false">
      <c r="G150" s="20" t="n">
        <v>0.028686</v>
      </c>
      <c r="H150" s="20" t="n">
        <v>0.016722</v>
      </c>
    </row>
    <row r="151" customFormat="false" ht="15" hidden="false" customHeight="false" outlineLevel="0" collapsed="false">
      <c r="G151" s="20" t="n">
        <v>-0.018913</v>
      </c>
      <c r="H151" s="20" t="n">
        <v>-0.013575</v>
      </c>
    </row>
    <row r="152" customFormat="false" ht="15" hidden="false" customHeight="false" outlineLevel="0" collapsed="false">
      <c r="G152" s="20" t="n">
        <v>-0.014579</v>
      </c>
      <c r="H152" s="20" t="n">
        <v>-0.064689</v>
      </c>
    </row>
    <row r="153" customFormat="false" ht="15" hidden="false" customHeight="false" outlineLevel="0" collapsed="false">
      <c r="G153" s="20" t="n">
        <v>-0.061735</v>
      </c>
      <c r="H153" s="20" t="n">
        <v>-0.030389</v>
      </c>
    </row>
    <row r="154" customFormat="false" ht="15" hidden="false" customHeight="false" outlineLevel="0" collapsed="false">
      <c r="G154" s="20" t="n">
        <v>0.040595</v>
      </c>
      <c r="H154" s="20" t="n">
        <v>0.037261</v>
      </c>
    </row>
    <row r="155" customFormat="false" ht="15" hidden="false" customHeight="false" outlineLevel="0" collapsed="false">
      <c r="G155" s="20" t="n">
        <v>0.027399</v>
      </c>
      <c r="H155" s="20" t="n">
        <v>-0.006903</v>
      </c>
    </row>
    <row r="156" customFormat="false" ht="15" hidden="false" customHeight="false" outlineLevel="0" collapsed="false">
      <c r="G156" s="20" t="n">
        <v>0.080937</v>
      </c>
      <c r="H156" s="20" t="n">
        <v>0.051406</v>
      </c>
    </row>
    <row r="157" customFormat="false" ht="15" hidden="false" customHeight="false" outlineLevel="0" collapsed="false">
      <c r="G157" s="20" t="n">
        <v>0.352512</v>
      </c>
      <c r="H157" s="20" t="n">
        <v>0.360834</v>
      </c>
    </row>
    <row r="158" customFormat="false" ht="15" hidden="false" customHeight="false" outlineLevel="0" collapsed="false">
      <c r="G158" s="20" t="n">
        <v>0.047959</v>
      </c>
      <c r="H158" s="20" t="n">
        <v>-0.043244</v>
      </c>
    </row>
    <row r="159" customFormat="false" ht="15" hidden="false" customHeight="false" outlineLevel="0" collapsed="false">
      <c r="G159" s="20" t="n">
        <v>-0.015474</v>
      </c>
      <c r="H159" s="20" t="n">
        <v>-0.054061</v>
      </c>
    </row>
    <row r="160" customFormat="false" ht="15" hidden="false" customHeight="false" outlineLevel="0" collapsed="false">
      <c r="G160" s="20" t="n">
        <v>0.000924</v>
      </c>
      <c r="H160" s="20" t="n">
        <v>0.04321</v>
      </c>
    </row>
    <row r="161" customFormat="false" ht="15" hidden="false" customHeight="false" outlineLevel="0" collapsed="false">
      <c r="G161" s="20" t="n">
        <v>0.045798</v>
      </c>
      <c r="H161" s="20" t="n">
        <v>-0.019956</v>
      </c>
    </row>
    <row r="162" customFormat="false" ht="15" hidden="false" customHeight="false" outlineLevel="0" collapsed="false">
      <c r="G162" s="20" t="n">
        <v>0.029482</v>
      </c>
      <c r="H162" s="20" t="n">
        <v>0.071829</v>
      </c>
    </row>
    <row r="163" customFormat="false" ht="15" hidden="false" customHeight="false" outlineLevel="0" collapsed="false">
      <c r="G163" s="20" t="n">
        <v>0.099658</v>
      </c>
      <c r="H163" s="20" t="n">
        <v>0.075574</v>
      </c>
    </row>
    <row r="164" customFormat="false" ht="15" hidden="false" customHeight="false" outlineLevel="0" collapsed="false">
      <c r="G164" s="20" t="n">
        <v>-0.091557</v>
      </c>
      <c r="H164" s="20" t="n">
        <v>0.216046</v>
      </c>
    </row>
    <row r="165" customFormat="false" ht="15" hidden="false" customHeight="false" outlineLevel="0" collapsed="false">
      <c r="G165" s="20" t="n">
        <v>0.056028</v>
      </c>
      <c r="H165" s="20" t="n">
        <v>0.033605</v>
      </c>
    </row>
    <row r="166" customFormat="false" ht="15" hidden="false" customHeight="false" outlineLevel="0" collapsed="false">
      <c r="G166" s="20" t="n">
        <v>0.081407</v>
      </c>
      <c r="H166" s="20" t="n">
        <v>0.017767</v>
      </c>
    </row>
    <row r="167" customFormat="false" ht="15" hidden="false" customHeight="false" outlineLevel="0" collapsed="false">
      <c r="G167" s="20" t="n">
        <v>-0.014436</v>
      </c>
      <c r="H167" s="20" t="n">
        <v>-0.011289</v>
      </c>
    </row>
    <row r="168" customFormat="false" ht="15" hidden="false" customHeight="false" outlineLevel="0" collapsed="false">
      <c r="G168" s="20" t="n">
        <v>0.09363</v>
      </c>
      <c r="H168" s="20" t="n">
        <v>-0.003951</v>
      </c>
    </row>
    <row r="169" customFormat="false" ht="15" hidden="false" customHeight="false" outlineLevel="0" collapsed="false">
      <c r="G169" s="20" t="n">
        <v>0.009831</v>
      </c>
      <c r="H169" s="20" t="n">
        <v>0.042431</v>
      </c>
    </row>
    <row r="170" customFormat="false" ht="15" hidden="false" customHeight="false" outlineLevel="0" collapsed="false">
      <c r="G170" s="20" t="n">
        <v>-0.014249</v>
      </c>
      <c r="H170" s="20" t="n">
        <v>-0.011979</v>
      </c>
    </row>
    <row r="171" customFormat="false" ht="15" hidden="false" customHeight="false" outlineLevel="0" collapsed="false">
      <c r="G171" s="20" t="n">
        <v>0.152161</v>
      </c>
      <c r="H171" s="20" t="n">
        <v>0.186611</v>
      </c>
    </row>
    <row r="172" customFormat="false" ht="15" hidden="false" customHeight="false" outlineLevel="0" collapsed="false">
      <c r="G172" s="20" t="n">
        <v>-0.094524</v>
      </c>
      <c r="H172" s="20" t="n">
        <v>-0.052367</v>
      </c>
    </row>
    <row r="173" customFormat="false" ht="15" hidden="false" customHeight="false" outlineLevel="0" collapsed="false">
      <c r="G173" s="20" t="n">
        <v>0.098756</v>
      </c>
      <c r="H173" s="20" t="n">
        <v>0.033132</v>
      </c>
    </row>
    <row r="174" customFormat="false" ht="15" hidden="false" customHeight="false" outlineLevel="0" collapsed="false">
      <c r="G174" s="20" t="n">
        <v>0.156896</v>
      </c>
      <c r="H174" s="20" t="n">
        <v>0.318379</v>
      </c>
    </row>
    <row r="175" customFormat="false" ht="15" hidden="false" customHeight="false" outlineLevel="0" collapsed="false">
      <c r="G175" s="20" t="n">
        <v>0.097405</v>
      </c>
      <c r="H175" s="20" t="n">
        <v>0.030144</v>
      </c>
    </row>
    <row r="176" customFormat="false" ht="15" hidden="false" customHeight="false" outlineLevel="0" collapsed="false">
      <c r="G176" s="20" t="n">
        <v>0.000928</v>
      </c>
      <c r="H176" s="20" t="n">
        <v>0.018715</v>
      </c>
    </row>
    <row r="177" customFormat="false" ht="15" hidden="false" customHeight="false" outlineLevel="0" collapsed="false">
      <c r="G177" s="20" t="n">
        <v>0.007137</v>
      </c>
      <c r="H177" s="20" t="n">
        <v>-0.008509</v>
      </c>
    </row>
    <row r="178" customFormat="false" ht="15" hidden="false" customHeight="false" outlineLevel="0" collapsed="false">
      <c r="G178" s="20" t="n">
        <v>-0.046625</v>
      </c>
      <c r="H178" s="20" t="n">
        <v>-0.035814</v>
      </c>
    </row>
    <row r="179" customFormat="false" ht="15" hidden="false" customHeight="false" outlineLevel="0" collapsed="false">
      <c r="G179" s="20" t="n">
        <v>-0.008763</v>
      </c>
      <c r="H179" s="20" t="n">
        <v>0.007915</v>
      </c>
    </row>
    <row r="180" customFormat="false" ht="15" hidden="false" customHeight="false" outlineLevel="0" collapsed="false">
      <c r="G180" s="20" t="n">
        <v>0.085615</v>
      </c>
      <c r="H180" s="20" t="n">
        <v>0.063659</v>
      </c>
    </row>
    <row r="181" customFormat="false" ht="15" hidden="false" customHeight="false" outlineLevel="0" collapsed="false">
      <c r="G181" s="20" t="n">
        <v>0.025725</v>
      </c>
      <c r="H181" s="20" t="n">
        <v>0.045728</v>
      </c>
    </row>
    <row r="182" customFormat="false" ht="15" hidden="false" customHeight="false" outlineLevel="0" collapsed="false">
      <c r="G182" s="20" t="n">
        <v>-0.000209</v>
      </c>
      <c r="H182" s="20" t="n">
        <v>0.016089</v>
      </c>
    </row>
    <row r="183" customFormat="false" ht="15" hidden="false" customHeight="false" outlineLevel="0" collapsed="false">
      <c r="G183" s="20" t="n">
        <v>0.024898</v>
      </c>
      <c r="H183" s="20" t="n">
        <v>0.0209</v>
      </c>
    </row>
    <row r="184" customFormat="false" ht="15" hidden="false" customHeight="false" outlineLevel="0" collapsed="false">
      <c r="G184" s="20" t="n">
        <v>0.089603</v>
      </c>
      <c r="H184" s="20" t="n">
        <v>0.028552</v>
      </c>
    </row>
    <row r="185" customFormat="false" ht="15" hidden="false" customHeight="false" outlineLevel="0" collapsed="false">
      <c r="G185" s="20" t="n">
        <v>0.394612</v>
      </c>
      <c r="H185" s="20" t="n">
        <v>0.135095</v>
      </c>
    </row>
    <row r="186" customFormat="false" ht="15" hidden="false" customHeight="false" outlineLevel="0" collapsed="false">
      <c r="G186" s="20" t="n">
        <v>0.042758</v>
      </c>
      <c r="H186" s="20" t="n">
        <v>-0.053886</v>
      </c>
    </row>
    <row r="187" customFormat="false" ht="15" hidden="false" customHeight="false" outlineLevel="0" collapsed="false">
      <c r="G187" s="20" t="n">
        <v>0.284576</v>
      </c>
      <c r="H187" s="20" t="n">
        <v>0.368017</v>
      </c>
    </row>
    <row r="188" customFormat="false" ht="15" hidden="false" customHeight="false" outlineLevel="0" collapsed="false">
      <c r="G188" s="20" t="n">
        <v>0.050807</v>
      </c>
      <c r="H188" s="20" t="n">
        <v>0.038478</v>
      </c>
    </row>
    <row r="189" customFormat="false" ht="15" hidden="false" customHeight="false" outlineLevel="0" collapsed="false">
      <c r="G189" s="20" t="n">
        <v>0.247955</v>
      </c>
      <c r="H189" s="20" t="n">
        <v>0.356306</v>
      </c>
    </row>
    <row r="190" customFormat="false" ht="15" hidden="false" customHeight="false" outlineLevel="0" collapsed="false">
      <c r="G190" s="20" t="n">
        <v>0.079407</v>
      </c>
      <c r="H190" s="20" t="n">
        <v>0.066729</v>
      </c>
    </row>
    <row r="191" customFormat="false" ht="15" hidden="false" customHeight="false" outlineLevel="0" collapsed="false">
      <c r="G191" s="20" t="n">
        <v>-0.059181</v>
      </c>
      <c r="H191" s="20" t="n">
        <v>-0.07553</v>
      </c>
    </row>
    <row r="192" customFormat="false" ht="15" hidden="false" customHeight="false" outlineLevel="0" collapsed="false">
      <c r="G192" s="20" t="n">
        <v>-0.058675</v>
      </c>
      <c r="H192" s="20" t="n">
        <v>0.011779</v>
      </c>
    </row>
    <row r="193" customFormat="false" ht="15" hidden="false" customHeight="false" outlineLevel="0" collapsed="false">
      <c r="G193" s="20" t="n">
        <v>-0.004196</v>
      </c>
      <c r="H193" s="20" t="n">
        <v>-0.001794</v>
      </c>
    </row>
    <row r="194" customFormat="false" ht="15" hidden="false" customHeight="false" outlineLevel="0" collapsed="false">
      <c r="G194" s="20" t="n">
        <v>0.223742</v>
      </c>
      <c r="H194" s="20" t="n">
        <v>0.162263</v>
      </c>
    </row>
    <row r="195" customFormat="false" ht="15" hidden="false" customHeight="false" outlineLevel="0" collapsed="false">
      <c r="G195" s="20" t="n">
        <v>-0.01588</v>
      </c>
      <c r="H195" s="20" t="n">
        <v>0.038959</v>
      </c>
    </row>
    <row r="196" customFormat="false" ht="15" hidden="false" customHeight="false" outlineLevel="0" collapsed="false">
      <c r="G196" s="20" t="n">
        <v>0.092413</v>
      </c>
      <c r="H196" s="20" t="n">
        <v>0.063104</v>
      </c>
    </row>
    <row r="197" customFormat="false" ht="15" hidden="false" customHeight="false" outlineLevel="0" collapsed="false">
      <c r="G197" s="20" t="n">
        <v>-0.022532</v>
      </c>
      <c r="H197" s="20" t="n">
        <v>-0.01452</v>
      </c>
    </row>
    <row r="198" customFormat="false" ht="15" hidden="false" customHeight="false" outlineLevel="0" collapsed="false">
      <c r="G198" s="20" t="n">
        <v>0.004759</v>
      </c>
      <c r="H198" s="20" t="n">
        <v>0.018265</v>
      </c>
    </row>
    <row r="199" customFormat="false" ht="15" hidden="false" customHeight="false" outlineLevel="0" collapsed="false">
      <c r="G199" s="20" t="n">
        <v>0.036978</v>
      </c>
      <c r="H199" s="20" t="n">
        <v>-0.070053</v>
      </c>
    </row>
    <row r="200" customFormat="false" ht="15" hidden="false" customHeight="false" outlineLevel="0" collapsed="false">
      <c r="G200" s="20" t="n">
        <v>0.078328</v>
      </c>
      <c r="H200" s="20" t="n">
        <v>0.031849</v>
      </c>
    </row>
    <row r="201" customFormat="false" ht="15" hidden="false" customHeight="false" outlineLevel="0" collapsed="false">
      <c r="G201" s="20" t="n">
        <v>0.018646</v>
      </c>
      <c r="H201" s="20" t="n">
        <v>-0.0098</v>
      </c>
    </row>
    <row r="202" customFormat="false" ht="15" hidden="false" customHeight="false" outlineLevel="0" collapsed="false">
      <c r="G202" s="20" t="n">
        <v>0.058751</v>
      </c>
      <c r="H202" s="20" t="n">
        <v>-0.06656</v>
      </c>
    </row>
    <row r="203" customFormat="false" ht="15" hidden="false" customHeight="false" outlineLevel="0" collapsed="false">
      <c r="G203" s="20" t="n">
        <v>0.054525</v>
      </c>
      <c r="H203" s="20" t="n">
        <v>0.055461</v>
      </c>
    </row>
    <row r="204" customFormat="false" ht="15" hidden="false" customHeight="false" outlineLevel="0" collapsed="false">
      <c r="G204" s="20" t="n">
        <v>-0.165927</v>
      </c>
      <c r="H204" s="20" t="n">
        <v>-0.334345</v>
      </c>
    </row>
    <row r="205" customFormat="false" ht="15" hidden="false" customHeight="false" outlineLevel="0" collapsed="false">
      <c r="G205" s="20" t="n">
        <v>0.264758</v>
      </c>
      <c r="H205" s="20" t="n">
        <v>0.313376</v>
      </c>
    </row>
    <row r="206" customFormat="false" ht="15" hidden="false" customHeight="false" outlineLevel="0" collapsed="false">
      <c r="G206" s="20" t="n">
        <v>0.002559</v>
      </c>
      <c r="H206" s="20" t="n">
        <v>-0.001844</v>
      </c>
    </row>
    <row r="207" customFormat="false" ht="15" hidden="false" customHeight="false" outlineLevel="0" collapsed="false">
      <c r="G207" s="20" t="n">
        <v>-0.0682</v>
      </c>
      <c r="H207" s="20" t="n">
        <v>-0.196483</v>
      </c>
    </row>
    <row r="208" customFormat="false" ht="15" hidden="false" customHeight="false" outlineLevel="0" collapsed="false">
      <c r="G208" s="20" t="n">
        <v>-0.058203</v>
      </c>
      <c r="H208" s="20" t="n">
        <v>-0.012245</v>
      </c>
    </row>
    <row r="209" customFormat="false" ht="15" hidden="false" customHeight="false" outlineLevel="0" collapsed="false">
      <c r="G209" s="20" t="n">
        <v>0.094184</v>
      </c>
      <c r="H209" s="20" t="n">
        <v>0.075564</v>
      </c>
    </row>
    <row r="210" customFormat="false" ht="15" hidden="false" customHeight="false" outlineLevel="0" collapsed="false">
      <c r="G210" s="20" t="n">
        <v>0.032796</v>
      </c>
      <c r="H210" s="20" t="n">
        <v>0.016484</v>
      </c>
    </row>
    <row r="211" customFormat="false" ht="15" hidden="false" customHeight="false" outlineLevel="0" collapsed="false">
      <c r="G211" s="20" t="n">
        <v>0.23376</v>
      </c>
      <c r="H211" s="20" t="n">
        <v>0.128348</v>
      </c>
    </row>
    <row r="212" customFormat="false" ht="15" hidden="false" customHeight="false" outlineLevel="0" collapsed="false">
      <c r="G212" s="20" t="n">
        <v>0.306501</v>
      </c>
      <c r="H212" s="20" t="n">
        <v>0.401605</v>
      </c>
    </row>
    <row r="213" customFormat="false" ht="15" hidden="false" customHeight="false" outlineLevel="0" collapsed="false">
      <c r="G213" s="20" t="n">
        <v>0.142258</v>
      </c>
      <c r="H213" s="20" t="n">
        <v>0.08719</v>
      </c>
    </row>
    <row r="214" customFormat="false" ht="15" hidden="false" customHeight="false" outlineLevel="0" collapsed="false">
      <c r="G214" s="20" t="n">
        <v>-0.06803</v>
      </c>
      <c r="H214" s="20" t="n">
        <v>-0.106254</v>
      </c>
    </row>
    <row r="215" customFormat="false" ht="15" hidden="false" customHeight="false" outlineLevel="0" collapsed="false">
      <c r="G215" s="20" t="n">
        <v>0.082764</v>
      </c>
      <c r="H215" s="20" t="n">
        <v>0.098051</v>
      </c>
    </row>
    <row r="216" customFormat="false" ht="15" hidden="false" customHeight="false" outlineLevel="0" collapsed="false">
      <c r="G216" s="20" t="n">
        <v>0.041883</v>
      </c>
      <c r="H216" s="20" t="n">
        <v>0.003297</v>
      </c>
    </row>
    <row r="217" customFormat="false" ht="15" hidden="false" customHeight="false" outlineLevel="0" collapsed="false">
      <c r="G217" s="20" t="n">
        <v>0.417334</v>
      </c>
      <c r="H217" s="20" t="n">
        <v>0.309163</v>
      </c>
    </row>
    <row r="218" customFormat="false" ht="15" hidden="false" customHeight="false" outlineLevel="0" collapsed="false">
      <c r="G218" s="20" t="n">
        <v>-0.111828</v>
      </c>
      <c r="H218" s="20" t="n">
        <v>0.046835</v>
      </c>
    </row>
    <row r="219" customFormat="false" ht="15" hidden="false" customHeight="false" outlineLevel="0" collapsed="false">
      <c r="G219" s="20" t="n">
        <v>0.000328</v>
      </c>
      <c r="H219" s="20" t="n">
        <v>0.031246</v>
      </c>
    </row>
    <row r="220" customFormat="false" ht="15" hidden="false" customHeight="false" outlineLevel="0" collapsed="false">
      <c r="G220" s="20" t="n">
        <v>0.080902</v>
      </c>
      <c r="H220" s="20" t="n">
        <v>0.011624</v>
      </c>
    </row>
    <row r="221" customFormat="false" ht="15" hidden="false" customHeight="false" outlineLevel="0" collapsed="false">
      <c r="G221" s="20" t="n">
        <v>0.063874</v>
      </c>
      <c r="H221" s="20" t="n">
        <v>0.048355</v>
      </c>
    </row>
    <row r="222" customFormat="false" ht="15" hidden="false" customHeight="false" outlineLevel="0" collapsed="false">
      <c r="G222" s="20" t="n">
        <v>-0.000263</v>
      </c>
      <c r="H222" s="20" t="n">
        <v>0.007165</v>
      </c>
    </row>
    <row r="223" customFormat="false" ht="15" hidden="false" customHeight="false" outlineLevel="0" collapsed="false">
      <c r="G223" s="20" t="n">
        <v>0.035789</v>
      </c>
      <c r="H223" s="20" t="n">
        <v>-0.006496</v>
      </c>
    </row>
    <row r="224" customFormat="false" ht="15" hidden="false" customHeight="false" outlineLevel="0" collapsed="false">
      <c r="G224" s="20" t="n">
        <v>-0.012495</v>
      </c>
      <c r="H224" s="20" t="n">
        <v>0.012824</v>
      </c>
    </row>
    <row r="225" customFormat="false" ht="15" hidden="false" customHeight="false" outlineLevel="0" collapsed="false">
      <c r="G225" s="20" t="n">
        <v>0.228102</v>
      </c>
      <c r="H225" s="20" t="n">
        <v>-0.04042</v>
      </c>
    </row>
    <row r="226" customFormat="false" ht="15" hidden="false" customHeight="false" outlineLevel="0" collapsed="false">
      <c r="G226" s="20" t="n">
        <v>0.132067</v>
      </c>
      <c r="H226" s="20" t="n">
        <v>-0.020268</v>
      </c>
    </row>
    <row r="227" customFormat="false" ht="15" hidden="false" customHeight="false" outlineLevel="0" collapsed="false">
      <c r="G227" s="20" t="n">
        <v>-0.096066</v>
      </c>
      <c r="H227" s="20" t="n">
        <v>-0.054399</v>
      </c>
    </row>
    <row r="228" customFormat="false" ht="15" hidden="false" customHeight="false" outlineLevel="0" collapsed="false">
      <c r="G228" s="20" t="n">
        <v>-0.088337</v>
      </c>
      <c r="H228" s="20" t="n">
        <v>-0.008483</v>
      </c>
    </row>
    <row r="229" customFormat="false" ht="15" hidden="false" customHeight="false" outlineLevel="0" collapsed="false">
      <c r="G229" s="20" t="n">
        <v>0.018037</v>
      </c>
      <c r="H229" s="20" t="n">
        <v>0.01169</v>
      </c>
    </row>
    <row r="230" customFormat="false" ht="15" hidden="false" customHeight="false" outlineLevel="0" collapsed="false">
      <c r="G230" s="20" t="n">
        <v>0.030219</v>
      </c>
      <c r="H230" s="20" t="n">
        <v>0.050602</v>
      </c>
    </row>
    <row r="231" customFormat="false" ht="15" hidden="false" customHeight="false" outlineLevel="0" collapsed="false">
      <c r="G231" s="20" t="n">
        <v>0.04416</v>
      </c>
      <c r="H231" s="20" t="n">
        <v>0.046181</v>
      </c>
    </row>
    <row r="232" customFormat="false" ht="15" hidden="false" customHeight="false" outlineLevel="0" collapsed="false">
      <c r="G232" s="20" t="n">
        <v>-0.072676</v>
      </c>
      <c r="H232" s="20" t="n">
        <v>-0.093657</v>
      </c>
    </row>
    <row r="233" customFormat="false" ht="15" hidden="false" customHeight="false" outlineLevel="0" collapsed="false">
      <c r="G233" s="20" t="n">
        <v>0.091571</v>
      </c>
      <c r="H233" s="20" t="n">
        <v>0.039153</v>
      </c>
    </row>
    <row r="234" customFormat="false" ht="15" hidden="false" customHeight="false" outlineLevel="0" collapsed="false">
      <c r="G234" s="20" t="n">
        <v>0.025889</v>
      </c>
      <c r="H234" s="20" t="n">
        <v>-0.004346</v>
      </c>
    </row>
    <row r="235" customFormat="false" ht="15" hidden="false" customHeight="false" outlineLevel="0" collapsed="false">
      <c r="G235" s="20" t="n">
        <v>0.048279</v>
      </c>
      <c r="H235" s="20" t="n">
        <v>0.052342</v>
      </c>
    </row>
    <row r="236" customFormat="false" ht="15" hidden="false" customHeight="false" outlineLevel="0" collapsed="false">
      <c r="G236" s="20" t="n">
        <v>0.153551</v>
      </c>
      <c r="H236" s="20" t="n">
        <v>0.092101</v>
      </c>
    </row>
    <row r="237" customFormat="false" ht="15" hidden="false" customHeight="false" outlineLevel="0" collapsed="false">
      <c r="G237" s="20" t="n">
        <v>-0.002643</v>
      </c>
      <c r="H237" s="20" t="n">
        <v>0.01005</v>
      </c>
    </row>
    <row r="238" customFormat="false" ht="15" hidden="false" customHeight="false" outlineLevel="0" collapsed="false">
      <c r="G238" s="20" t="n">
        <v>0.041645</v>
      </c>
      <c r="H238" s="20" t="n">
        <v>0.02024</v>
      </c>
    </row>
    <row r="239" customFormat="false" ht="15" hidden="false" customHeight="false" outlineLevel="0" collapsed="false">
      <c r="G239" s="20" t="n">
        <v>0.260314</v>
      </c>
      <c r="H239" s="20" t="n">
        <v>0.309911</v>
      </c>
    </row>
    <row r="240" customFormat="false" ht="15" hidden="false" customHeight="false" outlineLevel="0" collapsed="false">
      <c r="G240" s="20" t="n">
        <v>-0.020164</v>
      </c>
      <c r="H240" s="20" t="n">
        <v>-0.164191</v>
      </c>
    </row>
    <row r="241" customFormat="false" ht="15" hidden="false" customHeight="false" outlineLevel="0" collapsed="false">
      <c r="G241" s="20" t="n">
        <v>0.088475</v>
      </c>
      <c r="H241" s="20" t="n">
        <v>0.066278</v>
      </c>
    </row>
    <row r="242" customFormat="false" ht="15" hidden="false" customHeight="false" outlineLevel="0" collapsed="false">
      <c r="G242" s="20" t="n">
        <v>0.055168</v>
      </c>
      <c r="H242" s="20" t="n">
        <v>0.036335</v>
      </c>
    </row>
    <row r="243" customFormat="false" ht="15" hidden="false" customHeight="false" outlineLevel="0" collapsed="false">
      <c r="G243" s="20" t="n">
        <v>-0.009686</v>
      </c>
      <c r="H243" s="20" t="n">
        <v>-0.012396</v>
      </c>
    </row>
    <row r="244" customFormat="false" ht="15" hidden="false" customHeight="false" outlineLevel="0" collapsed="false">
      <c r="G244" s="20" t="n">
        <v>-0.006234</v>
      </c>
      <c r="H244" s="20" t="n">
        <v>0.005003</v>
      </c>
    </row>
    <row r="245" customFormat="false" ht="15" hidden="false" customHeight="false" outlineLevel="0" collapsed="false">
      <c r="G245" s="20" t="n">
        <v>-0.009408</v>
      </c>
      <c r="H245" s="20" t="n">
        <v>0.081184</v>
      </c>
    </row>
    <row r="246" customFormat="false" ht="15" hidden="false" customHeight="false" outlineLevel="0" collapsed="false">
      <c r="G246" s="20" t="n">
        <v>0.159976</v>
      </c>
      <c r="H246" s="20" t="n">
        <v>0.081231</v>
      </c>
    </row>
    <row r="247" customFormat="false" ht="15" hidden="false" customHeight="false" outlineLevel="0" collapsed="false">
      <c r="G247" s="20" t="n">
        <v>0.032045</v>
      </c>
      <c r="H247" s="20" t="n">
        <v>0.004484</v>
      </c>
    </row>
    <row r="248" customFormat="false" ht="15" hidden="false" customHeight="false" outlineLevel="0" collapsed="false">
      <c r="G248" s="20" t="n">
        <v>0.050887</v>
      </c>
      <c r="H248" s="20" t="n">
        <v>0.052822</v>
      </c>
    </row>
    <row r="249" customFormat="false" ht="15" hidden="false" customHeight="false" outlineLevel="0" collapsed="false">
      <c r="G249" s="20" t="n">
        <v>0.08078</v>
      </c>
      <c r="H249" s="20" t="n">
        <v>0.221038</v>
      </c>
    </row>
    <row r="250" customFormat="false" ht="15" hidden="false" customHeight="false" outlineLevel="0" collapsed="false">
      <c r="G250" s="20" t="n">
        <v>-0.01128</v>
      </c>
      <c r="H250" s="20" t="n">
        <v>0.014892</v>
      </c>
    </row>
    <row r="251" customFormat="false" ht="15" hidden="false" customHeight="false" outlineLevel="0" collapsed="false">
      <c r="G251" s="20" t="n">
        <v>0.037347</v>
      </c>
      <c r="H251" s="20" t="n">
        <v>-0.01678</v>
      </c>
    </row>
    <row r="252" customFormat="false" ht="15" hidden="false" customHeight="false" outlineLevel="0" collapsed="false">
      <c r="G252" s="20" t="n">
        <v>-0.032221</v>
      </c>
      <c r="H252" s="20" t="n">
        <v>-0.005209</v>
      </c>
    </row>
    <row r="253" customFormat="false" ht="15" hidden="false" customHeight="false" outlineLevel="0" collapsed="false">
      <c r="G253" s="20" t="n">
        <v>0.071071</v>
      </c>
      <c r="H253" s="20" t="n">
        <v>-0.00141</v>
      </c>
    </row>
    <row r="254" customFormat="false" ht="15" hidden="false" customHeight="false" outlineLevel="0" collapsed="false">
      <c r="G254" s="20" t="n">
        <v>0.008465</v>
      </c>
      <c r="H254" s="20" t="n">
        <v>-0.042965</v>
      </c>
    </row>
    <row r="255" customFormat="false" ht="15" hidden="false" customHeight="false" outlineLevel="0" collapsed="false">
      <c r="G255" s="20" t="n">
        <v>0.068612</v>
      </c>
      <c r="H255" s="20" t="n">
        <v>0.057024</v>
      </c>
    </row>
    <row r="256" customFormat="false" ht="15" hidden="false" customHeight="false" outlineLevel="0" collapsed="false">
      <c r="G256" s="20" t="n">
        <v>0.433329</v>
      </c>
      <c r="H256" s="20" t="n">
        <v>0.277559</v>
      </c>
    </row>
    <row r="257" customFormat="false" ht="15" hidden="false" customHeight="false" outlineLevel="0" collapsed="false">
      <c r="G257" s="20" t="n">
        <v>0.232805</v>
      </c>
      <c r="H257" s="20" t="n">
        <v>-0.051073</v>
      </c>
    </row>
    <row r="258" customFormat="false" ht="15" hidden="false" customHeight="false" outlineLevel="0" collapsed="false">
      <c r="G258" s="20" t="n">
        <v>-0.019687</v>
      </c>
      <c r="H258" s="20" t="n">
        <v>-0.037892</v>
      </c>
    </row>
    <row r="259" customFormat="false" ht="15" hidden="false" customHeight="false" outlineLevel="0" collapsed="false">
      <c r="G259" s="20" t="n">
        <v>-0.012911</v>
      </c>
      <c r="H259" s="20" t="n">
        <v>-0.032144</v>
      </c>
    </row>
    <row r="260" customFormat="false" ht="15" hidden="false" customHeight="false" outlineLevel="0" collapsed="false">
      <c r="G260" s="20" t="n">
        <v>-0.084005</v>
      </c>
      <c r="H260" s="20" t="n">
        <v>-0.074224</v>
      </c>
    </row>
    <row r="261" customFormat="false" ht="15" hidden="false" customHeight="false" outlineLevel="0" collapsed="false">
      <c r="G261" s="20" t="n">
        <v>0.054077</v>
      </c>
      <c r="H261" s="20" t="n">
        <v>0.02397</v>
      </c>
    </row>
    <row r="262" customFormat="false" ht="15" hidden="false" customHeight="false" outlineLevel="0" collapsed="false">
      <c r="G262" s="20" t="n">
        <v>0.006958</v>
      </c>
      <c r="H262" s="20" t="n">
        <v>0.017404</v>
      </c>
    </row>
    <row r="263" customFormat="false" ht="15" hidden="false" customHeight="false" outlineLevel="0" collapsed="false">
      <c r="G263" s="20" t="n">
        <v>0.023517</v>
      </c>
      <c r="H263" s="20" t="n">
        <v>0.042386</v>
      </c>
    </row>
    <row r="264" customFormat="false" ht="15" hidden="false" customHeight="false" outlineLevel="0" collapsed="false">
      <c r="G264" s="20" t="n">
        <v>0.043282</v>
      </c>
      <c r="H264" s="20" t="n">
        <v>-0.001243</v>
      </c>
    </row>
    <row r="265" customFormat="false" ht="15" hidden="false" customHeight="false" outlineLevel="0" collapsed="false">
      <c r="G265" s="20" t="n">
        <v>0.147395</v>
      </c>
      <c r="H265" s="20" t="n">
        <v>0.046974</v>
      </c>
    </row>
    <row r="266" customFormat="false" ht="15" hidden="false" customHeight="false" outlineLevel="0" collapsed="false">
      <c r="G266" s="20" t="n">
        <v>0.142339</v>
      </c>
      <c r="H266" s="20" t="n">
        <v>0.128269</v>
      </c>
    </row>
    <row r="267" customFormat="false" ht="15" hidden="false" customHeight="false" outlineLevel="0" collapsed="false">
      <c r="G267" s="20" t="n">
        <v>0.238391</v>
      </c>
      <c r="H267" s="20" t="n">
        <v>0.031929</v>
      </c>
    </row>
    <row r="268" customFormat="false" ht="15" hidden="false" customHeight="false" outlineLevel="0" collapsed="false">
      <c r="G268" s="20" t="n">
        <v>0.242117</v>
      </c>
      <c r="H268" s="20" t="n">
        <v>0.367633</v>
      </c>
    </row>
    <row r="269" customFormat="false" ht="15" hidden="false" customHeight="false" outlineLevel="0" collapsed="false">
      <c r="G269" s="20" t="n">
        <v>0.042809</v>
      </c>
      <c r="H269" s="20" t="n">
        <v>0.014862</v>
      </c>
    </row>
    <row r="270" customFormat="false" ht="15" hidden="false" customHeight="false" outlineLevel="0" collapsed="false">
      <c r="G270" s="20" t="n">
        <v>0.024648</v>
      </c>
      <c r="H270" s="20" t="n">
        <v>0.019412</v>
      </c>
    </row>
    <row r="271" customFormat="false" ht="15" hidden="false" customHeight="false" outlineLevel="0" collapsed="false">
      <c r="G271" s="20" t="n">
        <v>-0.016537</v>
      </c>
      <c r="H271" s="20" t="n">
        <v>-0.072635</v>
      </c>
    </row>
    <row r="272" customFormat="false" ht="15" hidden="false" customHeight="false" outlineLevel="0" collapsed="false">
      <c r="G272" s="20" t="n">
        <v>0.128698</v>
      </c>
      <c r="H272" s="20" t="n">
        <v>0.032385</v>
      </c>
    </row>
    <row r="273" customFormat="false" ht="15" hidden="false" customHeight="false" outlineLevel="0" collapsed="false">
      <c r="G273" s="20" t="n">
        <v>0.061096</v>
      </c>
      <c r="H273" s="20" t="n">
        <v>0.039832</v>
      </c>
    </row>
    <row r="274" customFormat="false" ht="15" hidden="false" customHeight="false" outlineLevel="0" collapsed="false">
      <c r="G274" s="20" t="n">
        <v>0.065495</v>
      </c>
      <c r="H274" s="20" t="n">
        <v>0.075377</v>
      </c>
    </row>
    <row r="275" customFormat="false" ht="15" hidden="false" customHeight="false" outlineLevel="0" collapsed="false">
      <c r="G275" s="20" t="n">
        <v>0.059915</v>
      </c>
      <c r="H275" s="20" t="n">
        <v>-0.070852</v>
      </c>
    </row>
    <row r="276" customFormat="false" ht="15" hidden="false" customHeight="false" outlineLevel="0" collapsed="false">
      <c r="G276" s="20" t="n">
        <v>0.007212</v>
      </c>
      <c r="H276" s="20" t="n">
        <v>0.029481</v>
      </c>
    </row>
    <row r="277" customFormat="false" ht="15" hidden="false" customHeight="false" outlineLevel="0" collapsed="false">
      <c r="G277" s="20" t="n">
        <v>0.064812</v>
      </c>
      <c r="H277" s="20" t="n">
        <v>0.074963</v>
      </c>
    </row>
    <row r="278" customFormat="false" ht="15" hidden="false" customHeight="false" outlineLevel="0" collapsed="false">
      <c r="G278" s="20" t="n">
        <v>-0.083078</v>
      </c>
      <c r="H278" s="20" t="n">
        <v>-0.020336</v>
      </c>
    </row>
    <row r="279" customFormat="false" ht="15" hidden="false" customHeight="false" outlineLevel="0" collapsed="false">
      <c r="G279" s="20" t="n">
        <v>0.0686</v>
      </c>
      <c r="H279" s="20" t="n">
        <v>-0.009493</v>
      </c>
    </row>
    <row r="280" customFormat="false" ht="15" hidden="false" customHeight="false" outlineLevel="0" collapsed="false">
      <c r="G280" s="20" t="n">
        <v>0.067323</v>
      </c>
      <c r="H280" s="20" t="n">
        <v>0.075336</v>
      </c>
    </row>
    <row r="281" customFormat="false" ht="15" hidden="false" customHeight="false" outlineLevel="0" collapsed="false">
      <c r="G281" s="20" t="n">
        <v>0.099805</v>
      </c>
      <c r="H281" s="20" t="n">
        <v>0.028718</v>
      </c>
    </row>
    <row r="282" customFormat="false" ht="15" hidden="false" customHeight="false" outlineLevel="0" collapsed="false">
      <c r="G282" s="20" t="n">
        <v>0.088159</v>
      </c>
      <c r="H282" s="20" t="n">
        <v>0.098187</v>
      </c>
    </row>
    <row r="283" customFormat="false" ht="15" hidden="false" customHeight="false" outlineLevel="0" collapsed="false">
      <c r="G283" s="20" t="n">
        <v>0.017451</v>
      </c>
      <c r="H283" s="20" t="n">
        <v>-0.181394</v>
      </c>
    </row>
    <row r="284" customFormat="false" ht="15" hidden="false" customHeight="false" outlineLevel="0" collapsed="false">
      <c r="G284" s="20" t="n">
        <v>0.156262</v>
      </c>
      <c r="H284" s="20" t="n">
        <v>0.133428</v>
      </c>
    </row>
    <row r="285" customFormat="false" ht="15" hidden="false" customHeight="false" outlineLevel="0" collapsed="false">
      <c r="G285" s="20" t="n">
        <v>0.076863</v>
      </c>
      <c r="H285" s="20" t="n">
        <v>0.049207</v>
      </c>
    </row>
    <row r="286" customFormat="false" ht="15" hidden="false" customHeight="false" outlineLevel="0" collapsed="false">
      <c r="G286" s="20" t="n">
        <v>0.102412</v>
      </c>
      <c r="H286" s="20" t="n">
        <v>0.144942</v>
      </c>
    </row>
    <row r="287" customFormat="false" ht="15" hidden="false" customHeight="false" outlineLevel="0" collapsed="false">
      <c r="G287" s="20" t="n">
        <v>0.049746</v>
      </c>
      <c r="H287" s="20" t="n">
        <v>0.044988</v>
      </c>
    </row>
    <row r="288" customFormat="false" ht="15" hidden="false" customHeight="false" outlineLevel="0" collapsed="false">
      <c r="G288" s="20" t="n">
        <v>0.080149</v>
      </c>
      <c r="H288" s="20" t="n">
        <v>0.030841</v>
      </c>
    </row>
    <row r="289" customFormat="false" ht="15" hidden="false" customHeight="false" outlineLevel="0" collapsed="false">
      <c r="G289" s="20" t="n">
        <v>0.019927</v>
      </c>
      <c r="H289" s="20" t="n">
        <v>0.023284</v>
      </c>
    </row>
    <row r="290" customFormat="false" ht="15" hidden="false" customHeight="false" outlineLevel="0" collapsed="false">
      <c r="G290" s="20" t="n">
        <v>0.011302</v>
      </c>
      <c r="H290" s="20" t="n">
        <v>-0.018752</v>
      </c>
    </row>
    <row r="291" customFormat="false" ht="15" hidden="false" customHeight="false" outlineLevel="0" collapsed="false">
      <c r="G291" s="20" t="n">
        <v>0.063162</v>
      </c>
      <c r="H291" s="20" t="n">
        <v>0.022206</v>
      </c>
    </row>
    <row r="292" customFormat="false" ht="15" hidden="false" customHeight="false" outlineLevel="0" collapsed="false">
      <c r="G292" s="20" t="n">
        <v>0.064009</v>
      </c>
      <c r="H292" s="20" t="n">
        <v>-0.02216</v>
      </c>
    </row>
    <row r="293" customFormat="false" ht="15" hidden="false" customHeight="false" outlineLevel="0" collapsed="false">
      <c r="G293" s="20" t="n">
        <v>0.029186</v>
      </c>
      <c r="H293" s="20" t="n">
        <v>0.004994</v>
      </c>
    </row>
    <row r="294" customFormat="false" ht="15" hidden="false" customHeight="false" outlineLevel="0" collapsed="false">
      <c r="G294" s="20" t="n">
        <v>-0.008525</v>
      </c>
      <c r="H294" s="20" t="n">
        <v>0.009187</v>
      </c>
    </row>
    <row r="295" customFormat="false" ht="15" hidden="false" customHeight="false" outlineLevel="0" collapsed="false">
      <c r="G295" s="20" t="n">
        <v>0.016078</v>
      </c>
      <c r="H295" s="20" t="n">
        <v>0.021479</v>
      </c>
    </row>
    <row r="296" customFormat="false" ht="15" hidden="false" customHeight="false" outlineLevel="0" collapsed="false">
      <c r="G296" s="20" t="n">
        <v>-0.042133</v>
      </c>
      <c r="H296" s="20" t="n">
        <v>0.033973</v>
      </c>
    </row>
    <row r="297" customFormat="false" ht="15" hidden="false" customHeight="false" outlineLevel="0" collapsed="false">
      <c r="G297" s="20" t="n">
        <v>0.004116</v>
      </c>
      <c r="H297" s="20" t="n">
        <v>-0.024342</v>
      </c>
    </row>
    <row r="298" customFormat="false" ht="15" hidden="false" customHeight="false" outlineLevel="0" collapsed="false">
      <c r="G298" s="20" t="n">
        <v>0.051109</v>
      </c>
      <c r="H298" s="20" t="n">
        <v>-0.027303</v>
      </c>
    </row>
    <row r="299" customFormat="false" ht="15" hidden="false" customHeight="false" outlineLevel="0" collapsed="false">
      <c r="G299" s="20" t="n">
        <v>0.101846</v>
      </c>
      <c r="H299" s="20" t="n">
        <v>0.050696</v>
      </c>
    </row>
    <row r="300" customFormat="false" ht="15" hidden="false" customHeight="false" outlineLevel="0" collapsed="false">
      <c r="G300" s="20" t="n">
        <v>0.0634</v>
      </c>
      <c r="H300" s="20" t="n">
        <v>0.039781</v>
      </c>
    </row>
    <row r="301" customFormat="false" ht="15" hidden="false" customHeight="false" outlineLevel="0" collapsed="false">
      <c r="G301" s="20" t="n">
        <v>0.201889</v>
      </c>
      <c r="H301" s="20" t="n">
        <v>0.051799</v>
      </c>
    </row>
    <row r="302" customFormat="false" ht="15" hidden="false" customHeight="false" outlineLevel="0" collapsed="false">
      <c r="G302" s="20" t="n">
        <v>0.0262</v>
      </c>
      <c r="H302" s="20" t="n">
        <v>0.024617</v>
      </c>
    </row>
    <row r="303" customFormat="false" ht="15" hidden="false" customHeight="false" outlineLevel="0" collapsed="false">
      <c r="G303" s="20" t="n">
        <v>0.37756</v>
      </c>
      <c r="H303" s="20" t="n">
        <v>0.409837</v>
      </c>
    </row>
    <row r="304" customFormat="false" ht="15" hidden="false" customHeight="false" outlineLevel="0" collapsed="false">
      <c r="G304" s="20" t="n">
        <v>0.116559</v>
      </c>
      <c r="H304" s="20" t="n">
        <v>0.071017</v>
      </c>
    </row>
    <row r="305" customFormat="false" ht="15" hidden="false" customHeight="false" outlineLevel="0" collapsed="false">
      <c r="G305" s="20" t="n">
        <v>0.034672</v>
      </c>
      <c r="H305" s="20" t="n">
        <v>0.034763</v>
      </c>
    </row>
    <row r="306" customFormat="false" ht="15" hidden="false" customHeight="false" outlineLevel="0" collapsed="false">
      <c r="G306" s="20" t="n">
        <v>0.024292</v>
      </c>
      <c r="H306" s="20" t="n">
        <v>0.023729</v>
      </c>
    </row>
    <row r="307" customFormat="false" ht="15" hidden="false" customHeight="false" outlineLevel="0" collapsed="false">
      <c r="G307" s="20" t="n">
        <v>0.033619</v>
      </c>
      <c r="H307" s="20" t="n">
        <v>0.048329</v>
      </c>
    </row>
    <row r="308" customFormat="false" ht="15" hidden="false" customHeight="false" outlineLevel="0" collapsed="false">
      <c r="G308" s="20" t="n">
        <v>-0.314914</v>
      </c>
      <c r="H308" s="20" t="n">
        <v>-0.100494</v>
      </c>
    </row>
    <row r="309" customFormat="false" ht="15" hidden="false" customHeight="false" outlineLevel="0" collapsed="false">
      <c r="G309" s="20" t="n">
        <v>0.033972</v>
      </c>
      <c r="H309" s="20" t="n">
        <v>0.033773</v>
      </c>
    </row>
    <row r="310" customFormat="false" ht="15" hidden="false" customHeight="false" outlineLevel="0" collapsed="false">
      <c r="G310" s="20" t="n">
        <v>-0.052321</v>
      </c>
      <c r="H310" s="20" t="n">
        <v>-0.302969</v>
      </c>
    </row>
    <row r="311" customFormat="false" ht="15" hidden="false" customHeight="false" outlineLevel="0" collapsed="false">
      <c r="G311" s="20" t="n">
        <v>-0.081928</v>
      </c>
      <c r="H311" s="20" t="n">
        <v>-0.148918</v>
      </c>
    </row>
    <row r="312" customFormat="false" ht="15" hidden="false" customHeight="false" outlineLevel="0" collapsed="false">
      <c r="G312" s="20" t="n">
        <v>0.013737</v>
      </c>
      <c r="H312" s="20" t="n">
        <v>-0.006554</v>
      </c>
    </row>
    <row r="313" customFormat="false" ht="15" hidden="false" customHeight="false" outlineLevel="0" collapsed="false">
      <c r="G313" s="20" t="n">
        <v>0.000359</v>
      </c>
      <c r="H313" s="20" t="n">
        <v>0.007503</v>
      </c>
    </row>
    <row r="314" customFormat="false" ht="15" hidden="false" customHeight="false" outlineLevel="0" collapsed="false">
      <c r="G314" s="20" t="n">
        <v>0.079159</v>
      </c>
      <c r="H314" s="20" t="n">
        <v>-0.057808</v>
      </c>
    </row>
    <row r="315" customFormat="false" ht="15" hidden="false" customHeight="false" outlineLevel="0" collapsed="false">
      <c r="G315" s="20" t="n">
        <v>0.40326</v>
      </c>
      <c r="H315" s="20" t="n">
        <v>0.394374</v>
      </c>
    </row>
    <row r="316" customFormat="false" ht="15" hidden="false" customHeight="false" outlineLevel="0" collapsed="false">
      <c r="G316" s="20" t="n">
        <v>0.073459</v>
      </c>
      <c r="H316" s="20" t="n">
        <v>0.068775</v>
      </c>
    </row>
    <row r="317" customFormat="false" ht="15" hidden="false" customHeight="false" outlineLevel="0" collapsed="false">
      <c r="G317" s="20" t="n">
        <v>0.001735</v>
      </c>
      <c r="H317" s="20" t="n">
        <v>0.043944</v>
      </c>
    </row>
    <row r="318" customFormat="false" ht="15" hidden="false" customHeight="false" outlineLevel="0" collapsed="false">
      <c r="G318" s="20" t="n">
        <v>0.147506</v>
      </c>
      <c r="H318" s="20" t="n">
        <v>0.027514</v>
      </c>
    </row>
    <row r="319" customFormat="false" ht="15" hidden="false" customHeight="false" outlineLevel="0" collapsed="false">
      <c r="G319" s="20" t="n">
        <v>0.037703</v>
      </c>
      <c r="H319" s="20" t="n">
        <v>0.059362</v>
      </c>
    </row>
    <row r="320" customFormat="false" ht="15" hidden="false" customHeight="false" outlineLevel="0" collapsed="false">
      <c r="G320" s="20" t="n">
        <v>0.265948</v>
      </c>
      <c r="H320" s="20" t="n">
        <v>0.217343</v>
      </c>
    </row>
    <row r="321" customFormat="false" ht="15" hidden="false" customHeight="false" outlineLevel="0" collapsed="false">
      <c r="G321" s="20" t="n">
        <v>-0.028536</v>
      </c>
      <c r="H321" s="20" t="n">
        <v>-0.062817</v>
      </c>
    </row>
    <row r="322" customFormat="false" ht="15" hidden="false" customHeight="false" outlineLevel="0" collapsed="false">
      <c r="G322" s="20" t="n">
        <v>0.069451</v>
      </c>
      <c r="H322" s="20" t="n">
        <v>-0.007134</v>
      </c>
    </row>
    <row r="323" customFormat="false" ht="15" hidden="false" customHeight="false" outlineLevel="0" collapsed="false">
      <c r="G323" s="20" t="n">
        <v>0.123824</v>
      </c>
      <c r="H323" s="20" t="n">
        <v>-0.016768</v>
      </c>
    </row>
    <row r="324" customFormat="false" ht="15" hidden="false" customHeight="false" outlineLevel="0" collapsed="false">
      <c r="G324" s="20" t="n">
        <v>0.068809</v>
      </c>
      <c r="H324" s="20" t="n">
        <v>0.02723</v>
      </c>
    </row>
    <row r="325" customFormat="false" ht="15" hidden="false" customHeight="false" outlineLevel="0" collapsed="false">
      <c r="G325" s="20" t="n">
        <v>0.013323</v>
      </c>
      <c r="H325" s="20" t="n">
        <v>0.076346</v>
      </c>
    </row>
    <row r="326" customFormat="false" ht="15" hidden="false" customHeight="false" outlineLevel="0" collapsed="false">
      <c r="G326" s="20" t="n">
        <v>0.226442</v>
      </c>
      <c r="H326" s="20" t="n">
        <v>0.046331</v>
      </c>
    </row>
    <row r="327" customFormat="false" ht="15" hidden="false" customHeight="false" outlineLevel="0" collapsed="false">
      <c r="G327" s="20" t="n">
        <v>0.052511</v>
      </c>
      <c r="H327" s="20" t="n">
        <v>0.038605</v>
      </c>
    </row>
    <row r="328" customFormat="false" ht="15" hidden="false" customHeight="false" outlineLevel="0" collapsed="false">
      <c r="G328" s="20" t="n">
        <v>0.067921</v>
      </c>
      <c r="H328" s="20" t="n">
        <v>0.079221</v>
      </c>
    </row>
    <row r="329" customFormat="false" ht="15" hidden="false" customHeight="false" outlineLevel="0" collapsed="false">
      <c r="G329" s="20" t="n">
        <v>0.074221</v>
      </c>
      <c r="H329" s="20" t="n">
        <v>0.027879</v>
      </c>
    </row>
    <row r="330" customFormat="false" ht="15" hidden="false" customHeight="false" outlineLevel="0" collapsed="false">
      <c r="G330" s="20" t="n">
        <v>-0.055322</v>
      </c>
      <c r="H330" s="20" t="n">
        <v>-0.021361</v>
      </c>
    </row>
    <row r="331" customFormat="false" ht="15" hidden="false" customHeight="false" outlineLevel="0" collapsed="false">
      <c r="G331" s="20" t="n">
        <v>0.099146</v>
      </c>
      <c r="H331" s="20" t="n">
        <v>-0.027719</v>
      </c>
    </row>
    <row r="332" customFormat="false" ht="15" hidden="false" customHeight="false" outlineLevel="0" collapsed="false">
      <c r="G332" s="20" t="n">
        <v>-0.025664</v>
      </c>
      <c r="H332" s="20" t="n">
        <v>0.169116</v>
      </c>
    </row>
    <row r="333" customFormat="false" ht="15" hidden="false" customHeight="false" outlineLevel="0" collapsed="false">
      <c r="G333" s="20" t="n">
        <v>0.053639</v>
      </c>
      <c r="H333" s="20" t="n">
        <v>0.066462</v>
      </c>
    </row>
    <row r="334" customFormat="false" ht="15" hidden="false" customHeight="false" outlineLevel="0" collapsed="false">
      <c r="G334" s="20" t="n">
        <v>0.072738</v>
      </c>
      <c r="H334" s="20" t="n">
        <v>0.014472</v>
      </c>
    </row>
    <row r="335" customFormat="false" ht="15" hidden="false" customHeight="false" outlineLevel="0" collapsed="false">
      <c r="G335" s="20" t="n">
        <v>0.051038</v>
      </c>
      <c r="H335" s="20" t="n">
        <v>0.002988</v>
      </c>
    </row>
    <row r="336" customFormat="false" ht="15" hidden="false" customHeight="false" outlineLevel="0" collapsed="false">
      <c r="G336" s="20" t="n">
        <v>0.135913</v>
      </c>
      <c r="H336" s="20" t="n">
        <v>0.030782</v>
      </c>
    </row>
    <row r="337" customFormat="false" ht="15" hidden="false" customHeight="false" outlineLevel="0" collapsed="false">
      <c r="G337" s="20" t="n">
        <v>0.059423</v>
      </c>
      <c r="H337" s="20" t="n">
        <v>0.046534</v>
      </c>
    </row>
    <row r="338" customFormat="false" ht="15" hidden="false" customHeight="false" outlineLevel="0" collapsed="false">
      <c r="G338" s="20" t="n">
        <v>0.015548</v>
      </c>
      <c r="H338" s="20" t="n">
        <v>-0.026123</v>
      </c>
    </row>
    <row r="339" customFormat="false" ht="15" hidden="false" customHeight="false" outlineLevel="0" collapsed="false">
      <c r="G339" s="20" t="n">
        <v>0.31249</v>
      </c>
      <c r="H339" s="20" t="n">
        <v>0.374231</v>
      </c>
    </row>
    <row r="340" customFormat="false" ht="15" hidden="false" customHeight="false" outlineLevel="0" collapsed="false">
      <c r="G340" s="20" t="n">
        <v>0.039852</v>
      </c>
      <c r="H340" s="20" t="n">
        <v>-0.020574</v>
      </c>
    </row>
    <row r="341" customFormat="false" ht="15" hidden="false" customHeight="false" outlineLevel="0" collapsed="false">
      <c r="G341" s="20" t="n">
        <v>-0.005055</v>
      </c>
      <c r="H341" s="20" t="n">
        <v>-0.001401</v>
      </c>
    </row>
    <row r="342" customFormat="false" ht="15" hidden="false" customHeight="false" outlineLevel="0" collapsed="false">
      <c r="G342" s="20" t="n">
        <v>-0.000323</v>
      </c>
      <c r="H342" s="20" t="n">
        <v>0.000908</v>
      </c>
    </row>
    <row r="343" customFormat="false" ht="15" hidden="false" customHeight="false" outlineLevel="0" collapsed="false">
      <c r="G343" s="20" t="n">
        <v>0.083741</v>
      </c>
      <c r="H343" s="20" t="n">
        <v>-0.004417</v>
      </c>
    </row>
    <row r="344" customFormat="false" ht="15" hidden="false" customHeight="false" outlineLevel="0" collapsed="false">
      <c r="G344" s="20" t="n">
        <v>0.087708</v>
      </c>
      <c r="H344" s="20" t="n">
        <v>0.082737</v>
      </c>
    </row>
    <row r="345" customFormat="false" ht="15" hidden="false" customHeight="false" outlineLevel="0" collapsed="false">
      <c r="G345" s="20" t="n">
        <v>0.023703</v>
      </c>
      <c r="H345" s="20" t="n">
        <v>0.02737</v>
      </c>
    </row>
    <row r="346" customFormat="false" ht="15" hidden="false" customHeight="false" outlineLevel="0" collapsed="false">
      <c r="G346" s="20" t="n">
        <v>0.009314</v>
      </c>
      <c r="H346" s="20" t="n">
        <v>0.039813</v>
      </c>
    </row>
    <row r="347" customFormat="false" ht="15" hidden="false" customHeight="false" outlineLevel="0" collapsed="false">
      <c r="G347" s="20" t="n">
        <v>0.37931</v>
      </c>
      <c r="H347" s="20" t="n">
        <v>0.398566</v>
      </c>
    </row>
    <row r="348" customFormat="false" ht="15" hidden="false" customHeight="false" outlineLevel="0" collapsed="false">
      <c r="G348" s="20" t="n">
        <v>-0.142396</v>
      </c>
      <c r="H348" s="20" t="n">
        <v>-0.15951</v>
      </c>
    </row>
    <row r="349" customFormat="false" ht="15" hidden="false" customHeight="false" outlineLevel="0" collapsed="false">
      <c r="G349" s="20" t="n">
        <v>0.056016</v>
      </c>
      <c r="H349" s="20" t="n">
        <v>0.017462</v>
      </c>
    </row>
    <row r="350" customFormat="false" ht="15" hidden="false" customHeight="false" outlineLevel="0" collapsed="false">
      <c r="G350" s="20" t="n">
        <v>-0.019452</v>
      </c>
      <c r="H350" s="20" t="n">
        <v>-0.14494</v>
      </c>
    </row>
    <row r="351" customFormat="false" ht="15" hidden="false" customHeight="false" outlineLevel="0" collapsed="false">
      <c r="G351" s="20" t="n">
        <v>0.094458</v>
      </c>
      <c r="H351" s="20" t="n">
        <v>0.065978</v>
      </c>
    </row>
    <row r="352" customFormat="false" ht="15" hidden="false" customHeight="false" outlineLevel="0" collapsed="false">
      <c r="G352" s="20" t="n">
        <v>0.085422</v>
      </c>
      <c r="H352" s="20" t="n">
        <v>0.034946</v>
      </c>
    </row>
    <row r="353" customFormat="false" ht="15" hidden="false" customHeight="false" outlineLevel="0" collapsed="false">
      <c r="G353" s="20" t="n">
        <v>-0.043329</v>
      </c>
      <c r="H353" s="20" t="n">
        <v>0.050399</v>
      </c>
    </row>
    <row r="354" customFormat="false" ht="15" hidden="false" customHeight="false" outlineLevel="0" collapsed="false">
      <c r="G354" s="20" t="n">
        <v>0.06326</v>
      </c>
      <c r="H354" s="20" t="n">
        <v>0.048786</v>
      </c>
    </row>
    <row r="355" customFormat="false" ht="15" hidden="false" customHeight="false" outlineLevel="0" collapsed="false">
      <c r="G355" s="20" t="n">
        <v>0.068107</v>
      </c>
      <c r="H355" s="20" t="n">
        <v>0.087815</v>
      </c>
    </row>
    <row r="356" customFormat="false" ht="15" hidden="false" customHeight="false" outlineLevel="0" collapsed="false">
      <c r="G356" s="20" t="n">
        <v>0.031376</v>
      </c>
      <c r="H356" s="20" t="n">
        <v>0.039127</v>
      </c>
    </row>
    <row r="357" customFormat="false" ht="15" hidden="false" customHeight="false" outlineLevel="0" collapsed="false">
      <c r="G357" s="20" t="n">
        <v>0.058868</v>
      </c>
      <c r="H357" s="20" t="n">
        <v>0.063344</v>
      </c>
    </row>
    <row r="358" customFormat="false" ht="15" hidden="false" customHeight="false" outlineLevel="0" collapsed="false">
      <c r="G358" s="20" t="n">
        <v>0.110387</v>
      </c>
      <c r="H358" s="20" t="n">
        <v>0.07423</v>
      </c>
    </row>
    <row r="359" customFormat="false" ht="15" hidden="false" customHeight="false" outlineLevel="0" collapsed="false">
      <c r="G359" s="20" t="n">
        <v>0.050202</v>
      </c>
      <c r="H359" s="20" t="n">
        <v>0.063069</v>
      </c>
    </row>
    <row r="360" customFormat="false" ht="15" hidden="false" customHeight="false" outlineLevel="0" collapsed="false">
      <c r="G360" s="20" t="n">
        <v>0.00012</v>
      </c>
      <c r="H360" s="20" t="n">
        <v>0.00886</v>
      </c>
    </row>
    <row r="361" customFormat="false" ht="15" hidden="false" customHeight="false" outlineLevel="0" collapsed="false">
      <c r="G361" s="20" t="n">
        <v>-0.042764</v>
      </c>
      <c r="H361" s="20" t="n">
        <v>-0.062882</v>
      </c>
    </row>
    <row r="362" customFormat="false" ht="15" hidden="false" customHeight="false" outlineLevel="0" collapsed="false">
      <c r="G362" s="20" t="n">
        <v>-0.058708</v>
      </c>
      <c r="H362" s="20" t="n">
        <v>-0.129134</v>
      </c>
    </row>
    <row r="363" customFormat="false" ht="15" hidden="false" customHeight="false" outlineLevel="0" collapsed="false">
      <c r="G363" s="20" t="n">
        <v>-0.016086</v>
      </c>
      <c r="H363" s="20" t="n">
        <v>-0.105992</v>
      </c>
    </row>
    <row r="364" customFormat="false" ht="15" hidden="false" customHeight="false" outlineLevel="0" collapsed="false">
      <c r="G364" s="20" t="n">
        <v>-0.017055</v>
      </c>
      <c r="H364" s="20" t="n">
        <v>-0.026545</v>
      </c>
    </row>
    <row r="365" customFormat="false" ht="15" hidden="false" customHeight="false" outlineLevel="0" collapsed="false">
      <c r="G365" s="20" t="n">
        <v>0.047744</v>
      </c>
      <c r="H365" s="20" t="n">
        <v>0.030909</v>
      </c>
    </row>
    <row r="366" customFormat="false" ht="15" hidden="false" customHeight="false" outlineLevel="0" collapsed="false">
      <c r="G366" s="20" t="n">
        <v>0.073396</v>
      </c>
      <c r="H366" s="20" t="n">
        <v>0.135493</v>
      </c>
    </row>
    <row r="367" customFormat="false" ht="15" hidden="false" customHeight="false" outlineLevel="0" collapsed="false">
      <c r="G367" s="20" t="n">
        <v>0.034066</v>
      </c>
      <c r="H367" s="20" t="n">
        <v>0.06869</v>
      </c>
    </row>
    <row r="368" customFormat="false" ht="15" hidden="false" customHeight="false" outlineLevel="0" collapsed="false">
      <c r="G368" s="20" t="n">
        <v>0.138619</v>
      </c>
      <c r="H368" s="20" t="n">
        <v>0.09094</v>
      </c>
    </row>
    <row r="369" customFormat="false" ht="15" hidden="false" customHeight="false" outlineLevel="0" collapsed="false">
      <c r="G369" s="20" t="n">
        <v>0.124998</v>
      </c>
      <c r="H369" s="20" t="n">
        <v>0.026354</v>
      </c>
    </row>
    <row r="370" customFormat="false" ht="15" hidden="false" customHeight="false" outlineLevel="0" collapsed="false">
      <c r="G370" s="20" t="n">
        <v>0.076293</v>
      </c>
      <c r="H370" s="20" t="n">
        <v>0.038469</v>
      </c>
    </row>
    <row r="371" customFormat="false" ht="15" hidden="false" customHeight="false" outlineLevel="0" collapsed="false">
      <c r="G371" s="20" t="n">
        <v>0.08946</v>
      </c>
      <c r="H371" s="20" t="n">
        <v>0.017071</v>
      </c>
    </row>
    <row r="372" customFormat="false" ht="15" hidden="false" customHeight="false" outlineLevel="0" collapsed="false">
      <c r="G372" s="20" t="n">
        <v>0.023601</v>
      </c>
      <c r="H372" s="20" t="n">
        <v>0.006484</v>
      </c>
    </row>
    <row r="373" customFormat="false" ht="15" hidden="false" customHeight="false" outlineLevel="0" collapsed="false">
      <c r="G373" s="20" t="n">
        <v>-0.044158</v>
      </c>
      <c r="H373" s="20" t="n">
        <v>-0.098702</v>
      </c>
    </row>
    <row r="374" customFormat="false" ht="15" hidden="false" customHeight="false" outlineLevel="0" collapsed="false">
      <c r="G374" s="20" t="n">
        <v>0.021963</v>
      </c>
      <c r="H374" s="20" t="n">
        <v>-0.071776</v>
      </c>
    </row>
    <row r="375" customFormat="false" ht="15" hidden="false" customHeight="false" outlineLevel="0" collapsed="false">
      <c r="G375" s="20" t="n">
        <v>0.093942</v>
      </c>
      <c r="H375" s="20" t="n">
        <v>0.106386</v>
      </c>
    </row>
    <row r="376" customFormat="false" ht="15" hidden="false" customHeight="false" outlineLevel="0" collapsed="false">
      <c r="G376" s="20" t="n">
        <v>0.087847</v>
      </c>
      <c r="H376" s="20" t="n">
        <v>0.077739</v>
      </c>
    </row>
    <row r="377" customFormat="false" ht="15" hidden="false" customHeight="false" outlineLevel="0" collapsed="false">
      <c r="G377" s="20" t="n">
        <v>-0.172021</v>
      </c>
      <c r="H377" s="20" t="n">
        <v>-0.163829</v>
      </c>
    </row>
    <row r="378" customFormat="false" ht="15" hidden="false" customHeight="false" outlineLevel="0" collapsed="false">
      <c r="G378" s="20" t="n">
        <v>-0.011453</v>
      </c>
      <c r="H378" s="20" t="n">
        <v>-0.036205</v>
      </c>
    </row>
    <row r="379" customFormat="false" ht="15" hidden="false" customHeight="false" outlineLevel="0" collapsed="false">
      <c r="G379" s="20" t="n">
        <v>0.13447</v>
      </c>
      <c r="H379" s="20" t="n">
        <v>-0.081932</v>
      </c>
    </row>
    <row r="380" customFormat="false" ht="15" hidden="false" customHeight="false" outlineLevel="0" collapsed="false">
      <c r="G380" s="20" t="n">
        <v>0.080704</v>
      </c>
      <c r="H380" s="20" t="n">
        <v>0.090481</v>
      </c>
    </row>
    <row r="381" customFormat="false" ht="15" hidden="false" customHeight="false" outlineLevel="0" collapsed="false">
      <c r="G381" s="20" t="n">
        <v>0.137023</v>
      </c>
      <c r="H381" s="20" t="n">
        <v>-0.005439</v>
      </c>
    </row>
    <row r="382" customFormat="false" ht="15" hidden="false" customHeight="false" outlineLevel="0" collapsed="false">
      <c r="G382" s="20" t="n">
        <v>0.16734</v>
      </c>
      <c r="H382" s="20" t="n">
        <v>0.010777</v>
      </c>
    </row>
    <row r="383" customFormat="false" ht="15" hidden="false" customHeight="false" outlineLevel="0" collapsed="false">
      <c r="G383" s="20" t="n">
        <v>0.043586</v>
      </c>
      <c r="H383" s="20" t="n">
        <v>0.043598</v>
      </c>
    </row>
    <row r="384" customFormat="false" ht="15" hidden="false" customHeight="false" outlineLevel="0" collapsed="false">
      <c r="G384" s="20" t="n">
        <v>0.08709</v>
      </c>
      <c r="H384" s="20" t="n">
        <v>0.008098</v>
      </c>
    </row>
    <row r="385" customFormat="false" ht="15" hidden="false" customHeight="false" outlineLevel="0" collapsed="false">
      <c r="G385" s="20" t="n">
        <v>0.078954</v>
      </c>
      <c r="H385" s="20" t="n">
        <v>0.067662</v>
      </c>
    </row>
    <row r="386" customFormat="false" ht="15" hidden="false" customHeight="false" outlineLevel="0" collapsed="false">
      <c r="G386" s="20" t="n">
        <v>-0.012627</v>
      </c>
      <c r="H386" s="20" t="n">
        <v>-0.036581</v>
      </c>
    </row>
    <row r="387" customFormat="false" ht="15" hidden="false" customHeight="false" outlineLevel="0" collapsed="false">
      <c r="G387" s="20" t="n">
        <v>0.046209</v>
      </c>
      <c r="H387" s="20" t="n">
        <v>0.052744</v>
      </c>
    </row>
    <row r="388" customFormat="false" ht="15" hidden="false" customHeight="false" outlineLevel="0" collapsed="false">
      <c r="G388" s="20" t="n">
        <v>-0.009732</v>
      </c>
      <c r="H388" s="20" t="n">
        <v>-0.00537</v>
      </c>
    </row>
    <row r="389" customFormat="false" ht="15" hidden="false" customHeight="false" outlineLevel="0" collapsed="false">
      <c r="G389" s="20" t="n">
        <v>0.013053</v>
      </c>
      <c r="H389" s="20" t="n">
        <v>0.012898</v>
      </c>
    </row>
    <row r="390" customFormat="false" ht="15" hidden="false" customHeight="false" outlineLevel="0" collapsed="false">
      <c r="G390" s="20" t="n">
        <v>-0.035047</v>
      </c>
      <c r="H390" s="20" t="n">
        <v>-0.004026</v>
      </c>
    </row>
    <row r="391" customFormat="false" ht="15" hidden="false" customHeight="false" outlineLevel="0" collapsed="false">
      <c r="G391" s="20" t="n">
        <v>0.068207</v>
      </c>
      <c r="H391" s="20" t="n">
        <v>0.061937</v>
      </c>
    </row>
    <row r="392" customFormat="false" ht="15" hidden="false" customHeight="false" outlineLevel="0" collapsed="false">
      <c r="G392" s="20" t="n">
        <v>0.052454</v>
      </c>
      <c r="H392" s="20" t="n">
        <v>-0.084939</v>
      </c>
    </row>
    <row r="393" customFormat="false" ht="15" hidden="false" customHeight="false" outlineLevel="0" collapsed="false">
      <c r="G393" s="20" t="n">
        <v>-0.212197</v>
      </c>
      <c r="H393" s="20" t="n">
        <v>-0.039276</v>
      </c>
    </row>
    <row r="394" customFormat="false" ht="15" hidden="false" customHeight="false" outlineLevel="0" collapsed="false">
      <c r="G394" s="20" t="n">
        <v>0.01415</v>
      </c>
      <c r="H394" s="20" t="n">
        <v>0.000575</v>
      </c>
    </row>
    <row r="395" customFormat="false" ht="15" hidden="false" customHeight="false" outlineLevel="0" collapsed="false">
      <c r="G395" s="20" t="n">
        <v>0.321466</v>
      </c>
      <c r="H395" s="20" t="n">
        <v>0.346031</v>
      </c>
    </row>
    <row r="396" customFormat="false" ht="15" hidden="false" customHeight="false" outlineLevel="0" collapsed="false">
      <c r="G396" s="20" t="n">
        <v>0.101182</v>
      </c>
      <c r="H396" s="20" t="n">
        <v>0.202166</v>
      </c>
    </row>
    <row r="397" customFormat="false" ht="15" hidden="false" customHeight="false" outlineLevel="0" collapsed="false">
      <c r="G397" s="20" t="n">
        <v>0.079215</v>
      </c>
      <c r="H397" s="20" t="n">
        <v>-0.006118</v>
      </c>
    </row>
    <row r="398" customFormat="false" ht="15" hidden="false" customHeight="false" outlineLevel="0" collapsed="false">
      <c r="G398" s="20" t="n">
        <v>0.043255</v>
      </c>
      <c r="H398" s="20" t="n">
        <v>-0.028392</v>
      </c>
    </row>
    <row r="399" customFormat="false" ht="15" hidden="false" customHeight="false" outlineLevel="0" collapsed="false">
      <c r="G399" s="20" t="n">
        <v>-0.000186</v>
      </c>
      <c r="H399" s="20" t="n">
        <v>0.035067</v>
      </c>
    </row>
    <row r="400" customFormat="false" ht="15" hidden="false" customHeight="false" outlineLevel="0" collapsed="false">
      <c r="G400" s="20" t="n">
        <v>0.126177</v>
      </c>
      <c r="H400" s="20" t="n">
        <v>4E-005</v>
      </c>
    </row>
    <row r="401" customFormat="false" ht="15" hidden="false" customHeight="false" outlineLevel="0" collapsed="false">
      <c r="G401" s="20" t="n">
        <v>-0.037218</v>
      </c>
      <c r="H401" s="20" t="n">
        <v>-0.035802</v>
      </c>
    </row>
    <row r="402" customFormat="false" ht="15" hidden="false" customHeight="false" outlineLevel="0" collapsed="false">
      <c r="G402" s="20" t="n">
        <v>0.014884</v>
      </c>
      <c r="H402" s="20" t="n">
        <v>0.000863</v>
      </c>
    </row>
    <row r="403" customFormat="false" ht="15" hidden="false" customHeight="false" outlineLevel="0" collapsed="false">
      <c r="G403" s="20" t="n">
        <v>0.02065</v>
      </c>
      <c r="H403" s="20" t="n">
        <v>0.030875</v>
      </c>
    </row>
    <row r="404" customFormat="false" ht="15" hidden="false" customHeight="false" outlineLevel="0" collapsed="false">
      <c r="G404" s="20" t="n">
        <v>0.344767</v>
      </c>
      <c r="H404" s="20" t="n">
        <v>0.364616</v>
      </c>
    </row>
    <row r="405" customFormat="false" ht="15" hidden="false" customHeight="false" outlineLevel="0" collapsed="false">
      <c r="G405" s="20" t="n">
        <v>-0.04542</v>
      </c>
      <c r="H405" s="20" t="n">
        <v>-0.004169</v>
      </c>
    </row>
    <row r="406" customFormat="false" ht="15" hidden="false" customHeight="false" outlineLevel="0" collapsed="false">
      <c r="G406" s="20" t="n">
        <v>0.118926</v>
      </c>
      <c r="H406" s="20" t="n">
        <v>-0.107764</v>
      </c>
    </row>
    <row r="407" customFormat="false" ht="15" hidden="false" customHeight="false" outlineLevel="0" collapsed="false">
      <c r="G407" s="20" t="n">
        <v>-0.010455</v>
      </c>
      <c r="H407" s="20" t="n">
        <v>-0.011405</v>
      </c>
    </row>
    <row r="408" customFormat="false" ht="15" hidden="false" customHeight="false" outlineLevel="0" collapsed="false">
      <c r="G408" s="20" t="n">
        <v>0.33008</v>
      </c>
      <c r="H408" s="20" t="n">
        <v>0.379724</v>
      </c>
    </row>
    <row r="409" customFormat="false" ht="15" hidden="false" customHeight="false" outlineLevel="0" collapsed="false">
      <c r="G409" s="20" t="n">
        <v>-0.002682</v>
      </c>
      <c r="H409" s="20" t="n">
        <v>-0.033726</v>
      </c>
    </row>
    <row r="410" customFormat="false" ht="15" hidden="false" customHeight="false" outlineLevel="0" collapsed="false">
      <c r="G410" s="20" t="n">
        <v>0.015336</v>
      </c>
      <c r="H410" s="20" t="n">
        <v>-0.043861</v>
      </c>
    </row>
    <row r="411" customFormat="false" ht="15" hidden="false" customHeight="false" outlineLevel="0" collapsed="false">
      <c r="G411" s="20" t="n">
        <v>0.017746</v>
      </c>
      <c r="H411" s="20" t="n">
        <v>0.025127</v>
      </c>
    </row>
    <row r="412" customFormat="false" ht="15" hidden="false" customHeight="false" outlineLevel="0" collapsed="false">
      <c r="G412" s="20" t="n">
        <v>0.017312</v>
      </c>
      <c r="H412" s="20" t="n">
        <v>0.020147</v>
      </c>
    </row>
    <row r="413" customFormat="false" ht="15" hidden="false" customHeight="false" outlineLevel="0" collapsed="false">
      <c r="G413" s="20" t="n">
        <v>-0.086074</v>
      </c>
      <c r="H413" s="20" t="n">
        <v>-0.029017</v>
      </c>
    </row>
    <row r="414" customFormat="false" ht="15" hidden="false" customHeight="false" outlineLevel="0" collapsed="false">
      <c r="G414" s="20" t="n">
        <v>0.152302</v>
      </c>
      <c r="H414" s="20" t="n">
        <v>-0.011564</v>
      </c>
    </row>
    <row r="415" customFormat="false" ht="15" hidden="false" customHeight="false" outlineLevel="0" collapsed="false">
      <c r="G415" s="20" t="n">
        <v>0.026156</v>
      </c>
      <c r="H415" s="20" t="n">
        <v>-0.040898</v>
      </c>
    </row>
    <row r="416" customFormat="false" ht="15" hidden="false" customHeight="false" outlineLevel="0" collapsed="false">
      <c r="G416" s="20" t="n">
        <v>-0.010024</v>
      </c>
      <c r="H416" s="20" t="n">
        <v>-0.017266</v>
      </c>
    </row>
    <row r="417" customFormat="false" ht="15" hidden="false" customHeight="false" outlineLevel="0" collapsed="false">
      <c r="G417" s="20" t="n">
        <v>-0.04788</v>
      </c>
      <c r="H417" s="20" t="n">
        <v>0.003252</v>
      </c>
    </row>
    <row r="418" customFormat="false" ht="15" hidden="false" customHeight="false" outlineLevel="0" collapsed="false">
      <c r="G418" s="20" t="n">
        <v>0.01384</v>
      </c>
      <c r="H418" s="20" t="n">
        <v>-0.015471</v>
      </c>
    </row>
    <row r="419" customFormat="false" ht="15" hidden="false" customHeight="false" outlineLevel="0" collapsed="false">
      <c r="G419" s="20" t="n">
        <v>0.052404</v>
      </c>
      <c r="H419" s="20" t="n">
        <v>0.046376</v>
      </c>
    </row>
    <row r="420" customFormat="false" ht="15" hidden="false" customHeight="false" outlineLevel="0" collapsed="false">
      <c r="G420" s="20" t="n">
        <v>0.031061</v>
      </c>
      <c r="H420" s="20" t="n">
        <v>-0.008666</v>
      </c>
    </row>
    <row r="421" customFormat="false" ht="15" hidden="false" customHeight="false" outlineLevel="0" collapsed="false">
      <c r="G421" s="20" t="n">
        <v>0.071213</v>
      </c>
      <c r="H421" s="20" t="n">
        <v>0.045402</v>
      </c>
    </row>
    <row r="422" customFormat="false" ht="15" hidden="false" customHeight="false" outlineLevel="0" collapsed="false">
      <c r="G422" s="20" t="n">
        <v>0.128559</v>
      </c>
      <c r="H422" s="20" t="n">
        <v>-0.026209</v>
      </c>
    </row>
    <row r="423" customFormat="false" ht="15" hidden="false" customHeight="false" outlineLevel="0" collapsed="false">
      <c r="G423" s="20" t="n">
        <v>-0.094285</v>
      </c>
      <c r="H423" s="20" t="n">
        <v>-0.218672</v>
      </c>
    </row>
    <row r="424" customFormat="false" ht="15" hidden="false" customHeight="false" outlineLevel="0" collapsed="false">
      <c r="G424" s="20" t="n">
        <v>0.294225</v>
      </c>
      <c r="H424" s="20" t="n">
        <v>0.342174</v>
      </c>
    </row>
    <row r="425" customFormat="false" ht="15" hidden="false" customHeight="false" outlineLevel="0" collapsed="false">
      <c r="G425" s="20" t="n">
        <v>0.003419</v>
      </c>
      <c r="H425" s="20" t="n">
        <v>0.130505</v>
      </c>
    </row>
    <row r="426" customFormat="false" ht="15" hidden="false" customHeight="false" outlineLevel="0" collapsed="false">
      <c r="G426" s="20" t="n">
        <v>0.112967</v>
      </c>
      <c r="H426" s="20" t="n">
        <v>0.083657</v>
      </c>
    </row>
    <row r="427" customFormat="false" ht="15" hidden="false" customHeight="false" outlineLevel="0" collapsed="false">
      <c r="G427" s="20" t="n">
        <v>0.069391</v>
      </c>
      <c r="H427" s="20" t="n">
        <v>0.024451</v>
      </c>
    </row>
    <row r="428" customFormat="false" ht="15" hidden="false" customHeight="false" outlineLevel="0" collapsed="false">
      <c r="G428" s="20" t="n">
        <v>0.046129</v>
      </c>
      <c r="H428" s="20" t="n">
        <v>0.108285</v>
      </c>
    </row>
    <row r="429" customFormat="false" ht="15" hidden="false" customHeight="false" outlineLevel="0" collapsed="false">
      <c r="G429" s="20" t="n">
        <v>0.024953</v>
      </c>
      <c r="H429" s="20" t="n">
        <v>0.073322</v>
      </c>
    </row>
    <row r="430" customFormat="false" ht="15" hidden="false" customHeight="false" outlineLevel="0" collapsed="false">
      <c r="G430" s="20" t="n">
        <v>0.080482</v>
      </c>
      <c r="H430" s="20" t="n">
        <v>0.099917</v>
      </c>
    </row>
    <row r="431" customFormat="false" ht="15" hidden="false" customHeight="false" outlineLevel="0" collapsed="false">
      <c r="G431" s="20" t="n">
        <v>0.011798</v>
      </c>
      <c r="H431" s="20" t="n">
        <v>0.031085</v>
      </c>
    </row>
    <row r="432" customFormat="false" ht="15" hidden="false" customHeight="false" outlineLevel="0" collapsed="false">
      <c r="G432" s="20" t="n">
        <v>0.020861</v>
      </c>
      <c r="H432" s="20" t="n">
        <v>-0.21091</v>
      </c>
    </row>
    <row r="433" customFormat="false" ht="15" hidden="false" customHeight="false" outlineLevel="0" collapsed="false">
      <c r="G433" s="20" t="n">
        <v>0.300304</v>
      </c>
      <c r="H433" s="20" t="n">
        <v>0.228125</v>
      </c>
    </row>
    <row r="434" customFormat="false" ht="15" hidden="false" customHeight="false" outlineLevel="0" collapsed="false">
      <c r="G434" s="20" t="n">
        <v>0.107887</v>
      </c>
      <c r="H434" s="20" t="n">
        <v>0.045405</v>
      </c>
    </row>
    <row r="435" customFormat="false" ht="15" hidden="false" customHeight="false" outlineLevel="0" collapsed="false">
      <c r="G435" s="20" t="n">
        <v>-0.041686</v>
      </c>
      <c r="H435" s="20" t="n">
        <v>-0.04221</v>
      </c>
    </row>
    <row r="436" customFormat="false" ht="15" hidden="false" customHeight="false" outlineLevel="0" collapsed="false">
      <c r="G436" s="20" t="n">
        <v>0.437026</v>
      </c>
      <c r="H436" s="20" t="n">
        <v>0.426972</v>
      </c>
    </row>
    <row r="437" customFormat="false" ht="15" hidden="false" customHeight="false" outlineLevel="0" collapsed="false">
      <c r="G437" s="20" t="n">
        <v>0.03478</v>
      </c>
      <c r="H437" s="20" t="n">
        <v>0.063329</v>
      </c>
    </row>
    <row r="438" customFormat="false" ht="15" hidden="false" customHeight="false" outlineLevel="0" collapsed="false">
      <c r="G438" s="20" t="n">
        <v>0.02088</v>
      </c>
      <c r="H438" s="20" t="n">
        <v>0.04016</v>
      </c>
    </row>
    <row r="439" customFormat="false" ht="15" hidden="false" customHeight="false" outlineLevel="0" collapsed="false">
      <c r="G439" s="20" t="n">
        <v>0.011675</v>
      </c>
      <c r="H439" s="20" t="n">
        <v>0.038377</v>
      </c>
    </row>
    <row r="440" customFormat="false" ht="15" hidden="false" customHeight="false" outlineLevel="0" collapsed="false">
      <c r="G440" s="20" t="n">
        <v>0.021505</v>
      </c>
      <c r="H440" s="20" t="n">
        <v>0.015047</v>
      </c>
    </row>
    <row r="441" customFormat="false" ht="15" hidden="false" customHeight="false" outlineLevel="0" collapsed="false">
      <c r="G441" s="20" t="n">
        <v>0.098555</v>
      </c>
      <c r="H441" s="20" t="n">
        <v>0.069182</v>
      </c>
    </row>
    <row r="442" customFormat="false" ht="15" hidden="false" customHeight="false" outlineLevel="0" collapsed="false">
      <c r="G442" s="20" t="n">
        <v>-0.012269</v>
      </c>
      <c r="H442" s="20" t="n">
        <v>-0.022409</v>
      </c>
    </row>
    <row r="443" customFormat="false" ht="15" hidden="false" customHeight="false" outlineLevel="0" collapsed="false">
      <c r="G443" s="20" t="n">
        <v>0.056122</v>
      </c>
      <c r="H443" s="20" t="n">
        <v>0.069559</v>
      </c>
    </row>
    <row r="444" customFormat="false" ht="15" hidden="false" customHeight="false" outlineLevel="0" collapsed="false">
      <c r="G444" s="20" t="n">
        <v>0.079422</v>
      </c>
      <c r="H444" s="20" t="n">
        <v>0.076405</v>
      </c>
    </row>
    <row r="445" customFormat="false" ht="15" hidden="false" customHeight="false" outlineLevel="0" collapsed="false">
      <c r="G445" s="20" t="n">
        <v>-0.170794</v>
      </c>
      <c r="H445" s="20" t="n">
        <v>-0.106253</v>
      </c>
    </row>
    <row r="446" customFormat="false" ht="15" hidden="false" customHeight="false" outlineLevel="0" collapsed="false">
      <c r="G446" s="20" t="n">
        <v>-0.031214</v>
      </c>
      <c r="H446" s="20" t="n">
        <v>0.009777</v>
      </c>
    </row>
    <row r="447" customFormat="false" ht="15" hidden="false" customHeight="false" outlineLevel="0" collapsed="false">
      <c r="G447" s="20" t="n">
        <v>-0.004995</v>
      </c>
      <c r="H447" s="20" t="n">
        <v>0.020695</v>
      </c>
    </row>
    <row r="448" customFormat="false" ht="15" hidden="false" customHeight="false" outlineLevel="0" collapsed="false">
      <c r="G448" s="20" t="n">
        <v>0.092409</v>
      </c>
      <c r="H448" s="20" t="n">
        <v>0.049841</v>
      </c>
    </row>
    <row r="449" customFormat="false" ht="15" hidden="false" customHeight="false" outlineLevel="0" collapsed="false">
      <c r="G449" s="20" t="n">
        <v>0.0032</v>
      </c>
      <c r="H449" s="20" t="n">
        <v>-0.105536</v>
      </c>
    </row>
    <row r="450" customFormat="false" ht="15" hidden="false" customHeight="false" outlineLevel="0" collapsed="false">
      <c r="G450" s="20" t="n">
        <v>0.032712</v>
      </c>
      <c r="H450" s="20" t="n">
        <v>0.068446</v>
      </c>
    </row>
    <row r="451" customFormat="false" ht="15" hidden="false" customHeight="false" outlineLevel="0" collapsed="false">
      <c r="G451" s="20" t="n">
        <v>0.437026</v>
      </c>
      <c r="H451" s="20" t="n">
        <v>0.090228</v>
      </c>
    </row>
    <row r="452" customFormat="false" ht="15" hidden="false" customHeight="false" outlineLevel="0" collapsed="false">
      <c r="G452" s="20" t="n">
        <v>0.081756</v>
      </c>
      <c r="H452" s="20" t="n">
        <v>0.0584</v>
      </c>
    </row>
    <row r="453" customFormat="false" ht="15" hidden="false" customHeight="false" outlineLevel="0" collapsed="false">
      <c r="G453" s="20" t="n">
        <v>0.414314</v>
      </c>
      <c r="H453" s="20" t="n">
        <v>0.426972</v>
      </c>
    </row>
    <row r="454" customFormat="false" ht="15" hidden="false" customHeight="false" outlineLevel="0" collapsed="false">
      <c r="G454" s="20" t="n">
        <v>0</v>
      </c>
      <c r="H454" s="20" t="n">
        <v>-0.082833</v>
      </c>
    </row>
    <row r="455" customFormat="false" ht="15" hidden="false" customHeight="false" outlineLevel="0" collapsed="false">
      <c r="G455" s="20" t="n">
        <v>0.093088</v>
      </c>
      <c r="H455" s="20" t="n">
        <v>0.149197</v>
      </c>
    </row>
    <row r="456" customFormat="false" ht="15" hidden="false" customHeight="false" outlineLevel="0" collapsed="false">
      <c r="G456" s="20" t="n">
        <v>0.02422</v>
      </c>
      <c r="H456" s="20" t="n">
        <v>0.043587</v>
      </c>
    </row>
    <row r="457" customFormat="false" ht="15" hidden="false" customHeight="false" outlineLevel="0" collapsed="false">
      <c r="G457" s="20" t="n">
        <v>-0.006463</v>
      </c>
      <c r="H457" s="20" t="n">
        <v>-0.064627</v>
      </c>
    </row>
    <row r="458" customFormat="false" ht="15" hidden="false" customHeight="false" outlineLevel="0" collapsed="false">
      <c r="G458" s="20" t="n">
        <v>-0.019844</v>
      </c>
      <c r="H458" s="20" t="n">
        <v>0.044505</v>
      </c>
    </row>
    <row r="459" customFormat="false" ht="15" hidden="false" customHeight="false" outlineLevel="0" collapsed="false">
      <c r="G459" s="20" t="n">
        <v>-0.048727</v>
      </c>
      <c r="H459" s="20" t="n">
        <v>-0.037179</v>
      </c>
    </row>
    <row r="460" customFormat="false" ht="15" hidden="false" customHeight="false" outlineLevel="0" collapsed="false">
      <c r="G460" s="20" t="n">
        <v>0.093549</v>
      </c>
      <c r="H460" s="20" t="n">
        <v>-0.10873</v>
      </c>
    </row>
    <row r="461" customFormat="false" ht="15" hidden="false" customHeight="false" outlineLevel="0" collapsed="false">
      <c r="G461" s="20" t="n">
        <v>0.061608</v>
      </c>
      <c r="H461" s="20" t="n">
        <v>-0.045233</v>
      </c>
    </row>
    <row r="462" customFormat="false" ht="15" hidden="false" customHeight="false" outlineLevel="0" collapsed="false">
      <c r="G462" s="20" t="n">
        <v>0.276946</v>
      </c>
      <c r="H462" s="20" t="n">
        <v>0.269613</v>
      </c>
    </row>
    <row r="463" customFormat="false" ht="15" hidden="false" customHeight="false" outlineLevel="0" collapsed="false">
      <c r="G463" s="20" t="n">
        <v>0.036669</v>
      </c>
      <c r="H463" s="20" t="n">
        <v>-0.000652</v>
      </c>
    </row>
    <row r="464" customFormat="false" ht="15" hidden="false" customHeight="false" outlineLevel="0" collapsed="false">
      <c r="G464" s="20" t="n">
        <v>0.001318</v>
      </c>
      <c r="H464" s="20" t="n">
        <v>0.080642</v>
      </c>
    </row>
    <row r="465" customFormat="false" ht="15" hidden="false" customHeight="false" outlineLevel="0" collapsed="false">
      <c r="G465" s="20" t="n">
        <v>0.060177</v>
      </c>
      <c r="H465" s="20" t="n">
        <v>0.112998</v>
      </c>
    </row>
    <row r="466" customFormat="false" ht="15" hidden="false" customHeight="false" outlineLevel="0" collapsed="false">
      <c r="G466" s="20" t="n">
        <v>0.06048</v>
      </c>
      <c r="H466" s="20" t="n">
        <v>0.014455</v>
      </c>
    </row>
    <row r="467" customFormat="false" ht="15" hidden="false" customHeight="false" outlineLevel="0" collapsed="false">
      <c r="G467" s="20" t="n">
        <v>0.036929</v>
      </c>
      <c r="H467" s="20" t="n">
        <v>-0.027124</v>
      </c>
    </row>
    <row r="468" customFormat="false" ht="15" hidden="false" customHeight="false" outlineLevel="0" collapsed="false">
      <c r="G468" s="20" t="n">
        <v>0.145032</v>
      </c>
      <c r="H468" s="20" t="n">
        <v>0.035543</v>
      </c>
    </row>
    <row r="469" customFormat="false" ht="15" hidden="false" customHeight="false" outlineLevel="0" collapsed="false">
      <c r="G469" s="20" t="n">
        <v>0.073439</v>
      </c>
      <c r="H469" s="20" t="n">
        <v>0.120373</v>
      </c>
    </row>
    <row r="470" customFormat="false" ht="15" hidden="false" customHeight="false" outlineLevel="0" collapsed="false">
      <c r="G470" s="20" t="n">
        <v>0.15936</v>
      </c>
      <c r="H470" s="20" t="n">
        <v>0.070366</v>
      </c>
    </row>
    <row r="471" customFormat="false" ht="15" hidden="false" customHeight="false" outlineLevel="0" collapsed="false">
      <c r="G471" s="20" t="n">
        <v>-0.028231</v>
      </c>
      <c r="H471" s="20" t="n">
        <v>0.000988</v>
      </c>
    </row>
    <row r="472" customFormat="false" ht="15" hidden="false" customHeight="false" outlineLevel="0" collapsed="false">
      <c r="G472" s="20" t="n">
        <v>0.055703</v>
      </c>
      <c r="H472" s="20" t="n">
        <v>0.02346</v>
      </c>
    </row>
    <row r="473" customFormat="false" ht="15" hidden="false" customHeight="false" outlineLevel="0" collapsed="false">
      <c r="G473" s="20" t="n">
        <v>0.115202</v>
      </c>
      <c r="H473" s="20" t="n">
        <v>0.076937</v>
      </c>
    </row>
    <row r="474" customFormat="false" ht="15" hidden="false" customHeight="false" outlineLevel="0" collapsed="false">
      <c r="G474" s="20" t="n">
        <v>0.055394</v>
      </c>
      <c r="H474" s="20" t="n">
        <v>-0.037654</v>
      </c>
    </row>
    <row r="475" customFormat="false" ht="15" hidden="false" customHeight="false" outlineLevel="0" collapsed="false">
      <c r="G475" s="20" t="n">
        <v>0.112104</v>
      </c>
      <c r="H475" s="20" t="n">
        <v>-0.137186</v>
      </c>
    </row>
    <row r="476" customFormat="false" ht="15" hidden="false" customHeight="false" outlineLevel="0" collapsed="false">
      <c r="G476" s="20" t="n">
        <v>0.085634</v>
      </c>
      <c r="H476" s="20" t="n">
        <v>0.083053</v>
      </c>
    </row>
    <row r="477" customFormat="false" ht="15" hidden="false" customHeight="false" outlineLevel="0" collapsed="false">
      <c r="G477" s="20" t="n">
        <v>0.057393</v>
      </c>
      <c r="H477" s="20" t="n">
        <v>0.029445</v>
      </c>
    </row>
    <row r="478" customFormat="false" ht="15" hidden="false" customHeight="false" outlineLevel="0" collapsed="false">
      <c r="G478" s="20" t="n">
        <v>-0.020392</v>
      </c>
      <c r="H478" s="20" t="n">
        <v>0.006346</v>
      </c>
    </row>
    <row r="479" customFormat="false" ht="15" hidden="false" customHeight="false" outlineLevel="0" collapsed="false">
      <c r="G479" s="20" t="n">
        <v>0.39625</v>
      </c>
      <c r="H479" s="20" t="n">
        <v>0.352627</v>
      </c>
    </row>
    <row r="480" customFormat="false" ht="15" hidden="false" customHeight="false" outlineLevel="0" collapsed="false">
      <c r="G480" s="20" t="n">
        <v>0.060046</v>
      </c>
      <c r="H480" s="20" t="n">
        <v>0.06386</v>
      </c>
    </row>
    <row r="481" customFormat="false" ht="15" hidden="false" customHeight="false" outlineLevel="0" collapsed="false">
      <c r="G481" s="20" t="n">
        <v>0.027575</v>
      </c>
      <c r="H481" s="20" t="n">
        <v>-0.007085</v>
      </c>
    </row>
    <row r="482" customFormat="false" ht="15" hidden="false" customHeight="false" outlineLevel="0" collapsed="false">
      <c r="G482" s="20" t="n">
        <v>-0.004982</v>
      </c>
      <c r="H482" s="20" t="n">
        <v>-0.017517</v>
      </c>
    </row>
    <row r="483" customFormat="false" ht="15" hidden="false" customHeight="false" outlineLevel="0" collapsed="false">
      <c r="G483" s="20" t="n">
        <v>-0.314914</v>
      </c>
      <c r="H483" s="20" t="n">
        <v>-0.335396</v>
      </c>
    </row>
    <row r="484" customFormat="false" ht="15" hidden="false" customHeight="false" outlineLevel="0" collapsed="false">
      <c r="G484" s="20" t="n">
        <v>0.389813</v>
      </c>
      <c r="H484" s="20" t="n">
        <v>0.426069</v>
      </c>
    </row>
    <row r="485" customFormat="false" ht="15" hidden="false" customHeight="false" outlineLevel="0" collapsed="false">
      <c r="G485" s="20" t="n">
        <v>0.023702</v>
      </c>
      <c r="H485" s="20" t="n">
        <v>-0.023068</v>
      </c>
    </row>
    <row r="486" customFormat="false" ht="15" hidden="false" customHeight="false" outlineLevel="0" collapsed="false">
      <c r="G486" s="20" t="n">
        <v>-0.100042</v>
      </c>
      <c r="H486" s="20" t="n">
        <v>-0.266917</v>
      </c>
    </row>
    <row r="487" customFormat="false" ht="15" hidden="false" customHeight="false" outlineLevel="0" collapsed="false">
      <c r="G487" s="20" t="n">
        <v>-0.070944</v>
      </c>
      <c r="H487" s="20" t="n">
        <v>-0.090312</v>
      </c>
    </row>
    <row r="488" customFormat="false" ht="15" hidden="false" customHeight="false" outlineLevel="0" collapsed="false">
      <c r="G488" s="20" t="n">
        <v>0.04445</v>
      </c>
      <c r="H488" s="20" t="n">
        <v>0.023499</v>
      </c>
    </row>
    <row r="489" customFormat="false" ht="15" hidden="false" customHeight="false" outlineLevel="0" collapsed="false">
      <c r="G489" s="20" t="n">
        <v>-0.057378</v>
      </c>
      <c r="H489" s="20" t="n">
        <v>-0.005037</v>
      </c>
    </row>
    <row r="490" customFormat="false" ht="15" hidden="false" customHeight="false" outlineLevel="0" collapsed="false">
      <c r="G490" s="20" t="n">
        <v>-0.016931</v>
      </c>
      <c r="H490" s="20" t="n">
        <v>0.068051</v>
      </c>
    </row>
    <row r="491" customFormat="false" ht="15" hidden="false" customHeight="false" outlineLevel="0" collapsed="false">
      <c r="G491" s="20" t="n">
        <v>0.068766</v>
      </c>
      <c r="H491" s="20" t="n">
        <v>0.02681</v>
      </c>
    </row>
    <row r="492" customFormat="false" ht="15" hidden="false" customHeight="false" outlineLevel="0" collapsed="false">
      <c r="G492" s="20" t="n">
        <v>0.033432</v>
      </c>
      <c r="H492" s="20" t="n">
        <v>-0.025556</v>
      </c>
    </row>
    <row r="493" customFormat="false" ht="15" hidden="false" customHeight="false" outlineLevel="0" collapsed="false">
      <c r="G493" s="20" t="n">
        <v>0.071357</v>
      </c>
      <c r="H493" s="20" t="n">
        <v>-0.042435</v>
      </c>
    </row>
    <row r="494" customFormat="false" ht="15" hidden="false" customHeight="false" outlineLevel="0" collapsed="false">
      <c r="G494" s="20" t="n">
        <v>0.041099</v>
      </c>
      <c r="H494" s="20" t="n">
        <v>0.110478</v>
      </c>
    </row>
    <row r="495" customFormat="false" ht="15" hidden="false" customHeight="false" outlineLevel="0" collapsed="false">
      <c r="G495" s="20" t="n">
        <v>-0.03854</v>
      </c>
      <c r="H495" s="20" t="n">
        <v>-0.009947</v>
      </c>
    </row>
    <row r="496" customFormat="false" ht="15" hidden="false" customHeight="false" outlineLevel="0" collapsed="false">
      <c r="G496" s="20" t="n">
        <v>-0.101882</v>
      </c>
      <c r="H496" s="20" t="n">
        <v>-0.267272</v>
      </c>
    </row>
    <row r="497" customFormat="false" ht="15" hidden="false" customHeight="false" outlineLevel="0" collapsed="false">
      <c r="G497" s="20" t="n">
        <v>0.084334</v>
      </c>
      <c r="H497" s="20" t="n">
        <v>0.040448</v>
      </c>
    </row>
    <row r="498" customFormat="false" ht="15" hidden="false" customHeight="false" outlineLevel="0" collapsed="false">
      <c r="G498" s="20" t="n">
        <v>0.076071</v>
      </c>
      <c r="H498" s="20" t="n">
        <v>0.049248</v>
      </c>
    </row>
    <row r="499" customFormat="false" ht="15" hidden="false" customHeight="false" outlineLevel="0" collapsed="false">
      <c r="G499" s="20" t="n">
        <v>-0.031697</v>
      </c>
      <c r="H499" s="20" t="n">
        <v>-0.060586</v>
      </c>
    </row>
    <row r="500" customFormat="false" ht="15" hidden="false" customHeight="false" outlineLevel="0" collapsed="false">
      <c r="G500" s="20" t="n">
        <v>0.037184</v>
      </c>
      <c r="H500" s="20" t="n">
        <v>-0.121896</v>
      </c>
    </row>
    <row r="501" customFormat="false" ht="15" hidden="false" customHeight="false" outlineLevel="0" collapsed="false">
      <c r="G501" s="20" t="n">
        <v>0.09059</v>
      </c>
      <c r="H501" s="20" t="n">
        <v>0.019556</v>
      </c>
    </row>
    <row r="502" customFormat="false" ht="15" hidden="false" customHeight="false" outlineLevel="0" collapsed="false">
      <c r="G502" s="20" t="n">
        <v>0.011081</v>
      </c>
      <c r="H502" s="20" t="n">
        <v>0.087597</v>
      </c>
    </row>
    <row r="503" customFormat="false" ht="15" hidden="false" customHeight="false" outlineLevel="0" collapsed="false">
      <c r="G503" s="20" t="n">
        <v>0.03561</v>
      </c>
      <c r="H503" s="20" t="n">
        <v>0.001092</v>
      </c>
    </row>
    <row r="504" customFormat="false" ht="15" hidden="false" customHeight="false" outlineLevel="0" collapsed="false">
      <c r="G504" s="20" t="n">
        <v>0.014251</v>
      </c>
      <c r="H504" s="20" t="n">
        <v>0.00576</v>
      </c>
    </row>
    <row r="505" customFormat="false" ht="15" hidden="false" customHeight="false" outlineLevel="0" collapsed="false">
      <c r="G505" s="20" t="n">
        <v>-0.011363</v>
      </c>
      <c r="H505" s="20" t="n">
        <v>0.006226</v>
      </c>
    </row>
    <row r="506" customFormat="false" ht="15" hidden="false" customHeight="false" outlineLevel="0" collapsed="false">
      <c r="G506" s="20" t="n">
        <v>-0.314914</v>
      </c>
      <c r="H506" s="20" t="n">
        <v>-0.105477</v>
      </c>
    </row>
    <row r="507" customFormat="false" ht="15" hidden="false" customHeight="false" outlineLevel="0" collapsed="false">
      <c r="G507" s="20" t="n">
        <v>0.109963</v>
      </c>
      <c r="H507" s="20" t="n">
        <v>0.08435</v>
      </c>
    </row>
    <row r="508" customFormat="false" ht="15" hidden="false" customHeight="false" outlineLevel="0" collapsed="false">
      <c r="G508" s="20" t="n">
        <v>-0.23422</v>
      </c>
      <c r="H508" s="20" t="n">
        <v>-0.089228</v>
      </c>
    </row>
    <row r="509" customFormat="false" ht="15" hidden="false" customHeight="false" outlineLevel="0" collapsed="false">
      <c r="G509" s="20" t="n">
        <v>-0.304359</v>
      </c>
      <c r="H509" s="20" t="n">
        <v>-0.335396</v>
      </c>
    </row>
    <row r="510" customFormat="false" ht="15" hidden="false" customHeight="false" outlineLevel="0" collapsed="false">
      <c r="G510" s="20" t="n">
        <v>0.052045</v>
      </c>
      <c r="H510" s="20" t="n">
        <v>0.112331</v>
      </c>
    </row>
    <row r="511" customFormat="false" ht="15" hidden="false" customHeight="false" outlineLevel="0" collapsed="false">
      <c r="G511" s="20" t="n">
        <v>-0.025076</v>
      </c>
      <c r="H511" s="20" t="n">
        <v>-0.153456</v>
      </c>
    </row>
    <row r="512" customFormat="false" ht="15" hidden="false" customHeight="false" outlineLevel="0" collapsed="false">
      <c r="G512" s="20" t="n">
        <v>0.022495</v>
      </c>
      <c r="H512" s="20" t="n">
        <v>0.062005</v>
      </c>
    </row>
    <row r="513" customFormat="false" ht="15" hidden="false" customHeight="false" outlineLevel="0" collapsed="false">
      <c r="G513" s="20" t="n">
        <v>0.020505</v>
      </c>
      <c r="H513" s="20" t="n">
        <v>-0.068434</v>
      </c>
    </row>
    <row r="514" customFormat="false" ht="15" hidden="false" customHeight="false" outlineLevel="0" collapsed="false">
      <c r="G514" s="20" t="n">
        <v>-0.070591</v>
      </c>
      <c r="H514" s="20" t="n">
        <v>-0.091093</v>
      </c>
    </row>
    <row r="515" customFormat="false" ht="15" hidden="false" customHeight="false" outlineLevel="0" collapsed="false">
      <c r="G515" s="20" t="n">
        <v>0.22448</v>
      </c>
      <c r="H515" s="20" t="n">
        <v>0.185551</v>
      </c>
    </row>
    <row r="516" customFormat="false" ht="15" hidden="false" customHeight="false" outlineLevel="0" collapsed="false">
      <c r="G516" s="20" t="n">
        <v>0.063524</v>
      </c>
      <c r="H516" s="20" t="n">
        <v>0.085044</v>
      </c>
    </row>
    <row r="517" customFormat="false" ht="15" hidden="false" customHeight="false" outlineLevel="0" collapsed="false">
      <c r="G517" s="20" t="n">
        <v>0.022452</v>
      </c>
      <c r="H517" s="20" t="n">
        <v>0.038984</v>
      </c>
    </row>
    <row r="518" customFormat="false" ht="15" hidden="false" customHeight="false" outlineLevel="0" collapsed="false">
      <c r="G518" s="20" t="n">
        <v>0.094757</v>
      </c>
      <c r="H518" s="20" t="n">
        <v>0.048385</v>
      </c>
    </row>
    <row r="519" customFormat="false" ht="15" hidden="false" customHeight="false" outlineLevel="0" collapsed="false">
      <c r="G519" s="20" t="n">
        <v>-0.004373</v>
      </c>
      <c r="H519" s="20" t="n">
        <v>0.017521</v>
      </c>
    </row>
    <row r="520" customFormat="false" ht="15" hidden="false" customHeight="false" outlineLevel="0" collapsed="false">
      <c r="G520" s="20" t="n">
        <v>-0.012009</v>
      </c>
      <c r="H520" s="20" t="n">
        <v>-0.026076</v>
      </c>
    </row>
    <row r="521" customFormat="false" ht="15" hidden="false" customHeight="false" outlineLevel="0" collapsed="false">
      <c r="G521" s="20" t="n">
        <v>0.035716</v>
      </c>
      <c r="H521" s="20" t="n">
        <v>-0.030485</v>
      </c>
    </row>
    <row r="522" customFormat="false" ht="15" hidden="false" customHeight="false" outlineLevel="0" collapsed="false">
      <c r="G522" s="20" t="n">
        <v>0.336541</v>
      </c>
      <c r="H522" s="20" t="n">
        <v>0.383479</v>
      </c>
    </row>
    <row r="523" customFormat="false" ht="15" hidden="false" customHeight="false" outlineLevel="0" collapsed="false">
      <c r="G523" s="20" t="n">
        <v>0.054891</v>
      </c>
      <c r="H523" s="20" t="n">
        <v>0.119093</v>
      </c>
    </row>
    <row r="524" customFormat="false" ht="15" hidden="false" customHeight="false" outlineLevel="0" collapsed="false">
      <c r="G524" s="20" t="n">
        <v>0.082123</v>
      </c>
      <c r="H524" s="20" t="n">
        <v>0.119453</v>
      </c>
    </row>
    <row r="525" customFormat="false" ht="15" hidden="false" customHeight="false" outlineLevel="0" collapsed="false">
      <c r="G525" s="20" t="n">
        <v>0.045814</v>
      </c>
      <c r="H525" s="20" t="n">
        <v>0.075422</v>
      </c>
    </row>
    <row r="526" customFormat="false" ht="15" hidden="false" customHeight="false" outlineLevel="0" collapsed="false">
      <c r="G526" s="20" t="n">
        <v>-0.089581</v>
      </c>
      <c r="H526" s="20" t="n">
        <v>-0.099957</v>
      </c>
    </row>
    <row r="527" customFormat="false" ht="15" hidden="false" customHeight="false" outlineLevel="0" collapsed="false">
      <c r="G527" s="20" t="n">
        <v>0.130297</v>
      </c>
      <c r="H527" s="20" t="n">
        <v>0.171158</v>
      </c>
    </row>
    <row r="528" customFormat="false" ht="15" hidden="false" customHeight="false" outlineLevel="0" collapsed="false">
      <c r="G528" s="20" t="n">
        <v>0.145291</v>
      </c>
      <c r="H528" s="20" t="n">
        <v>0.051981</v>
      </c>
    </row>
    <row r="529" customFormat="false" ht="15" hidden="false" customHeight="false" outlineLevel="0" collapsed="false">
      <c r="G529" s="20" t="n">
        <v>0.019099</v>
      </c>
      <c r="H529" s="20" t="n">
        <v>0.018004</v>
      </c>
    </row>
    <row r="530" customFormat="false" ht="15" hidden="false" customHeight="false" outlineLevel="0" collapsed="false">
      <c r="G530" s="20" t="n">
        <v>0.042985</v>
      </c>
      <c r="H530" s="20" t="n">
        <v>0.029899</v>
      </c>
    </row>
    <row r="531" customFormat="false" ht="15" hidden="false" customHeight="false" outlineLevel="0" collapsed="false">
      <c r="G531" s="20" t="n">
        <v>0.137128</v>
      </c>
      <c r="H531" s="20" t="n">
        <v>-0.031919</v>
      </c>
    </row>
    <row r="532" customFormat="false" ht="15" hidden="false" customHeight="false" outlineLevel="0" collapsed="false">
      <c r="G532" s="20" t="n">
        <v>0.002572</v>
      </c>
      <c r="H532" s="20" t="n">
        <v>-0.000163</v>
      </c>
    </row>
    <row r="533" customFormat="false" ht="15" hidden="false" customHeight="false" outlineLevel="0" collapsed="false">
      <c r="G533" s="20" t="n">
        <v>-0.061073</v>
      </c>
      <c r="H533" s="20" t="n">
        <v>-0.040368</v>
      </c>
    </row>
    <row r="534" customFormat="false" ht="15" hidden="false" customHeight="false" outlineLevel="0" collapsed="false">
      <c r="G534" s="20" t="n">
        <v>0.070435</v>
      </c>
      <c r="H534" s="20" t="n">
        <v>-0.001779</v>
      </c>
    </row>
    <row r="535" customFormat="false" ht="15" hidden="false" customHeight="false" outlineLevel="0" collapsed="false">
      <c r="G535" s="20" t="n">
        <v>0.023068</v>
      </c>
      <c r="H535" s="20" t="n">
        <v>0.097725</v>
      </c>
    </row>
    <row r="536" customFormat="false" ht="15" hidden="false" customHeight="false" outlineLevel="0" collapsed="false">
      <c r="G536" s="20" t="n">
        <v>-0.060425</v>
      </c>
      <c r="H536" s="20" t="n">
        <v>0.012552</v>
      </c>
    </row>
    <row r="537" customFormat="false" ht="15" hidden="false" customHeight="false" outlineLevel="0" collapsed="false">
      <c r="G537" s="20" t="n">
        <v>0.002902</v>
      </c>
      <c r="H537" s="20" t="n">
        <v>0.026483</v>
      </c>
    </row>
    <row r="538" customFormat="false" ht="15" hidden="false" customHeight="false" outlineLevel="0" collapsed="false">
      <c r="G538" s="20" t="n">
        <v>0.159295</v>
      </c>
      <c r="H538" s="20" t="n">
        <v>0.02068</v>
      </c>
    </row>
    <row r="539" customFormat="false" ht="15" hidden="false" customHeight="false" outlineLevel="0" collapsed="false">
      <c r="G539" s="20" t="n">
        <v>0.043175</v>
      </c>
      <c r="H539" s="20" t="n">
        <v>0.11971</v>
      </c>
    </row>
    <row r="540" customFormat="false" ht="15" hidden="false" customHeight="false" outlineLevel="0" collapsed="false">
      <c r="G540" s="20" t="n">
        <v>0.044688</v>
      </c>
      <c r="H540" s="20" t="n">
        <v>0.096624</v>
      </c>
    </row>
    <row r="541" customFormat="false" ht="15" hidden="false" customHeight="false" outlineLevel="0" collapsed="false">
      <c r="G541" s="20" t="n">
        <v>0.191277</v>
      </c>
      <c r="H541" s="20" t="n">
        <v>0.097737</v>
      </c>
    </row>
    <row r="542" customFormat="false" ht="15" hidden="false" customHeight="false" outlineLevel="0" collapsed="false">
      <c r="G542" s="20" t="n">
        <v>0.038809</v>
      </c>
      <c r="H542" s="20" t="n">
        <v>0.037319</v>
      </c>
    </row>
    <row r="543" customFormat="false" ht="15" hidden="false" customHeight="false" outlineLevel="0" collapsed="false">
      <c r="G543" s="20" t="n">
        <v>0.068473</v>
      </c>
      <c r="H543" s="20" t="n">
        <v>0.072412</v>
      </c>
    </row>
    <row r="544" customFormat="false" ht="15" hidden="false" customHeight="false" outlineLevel="0" collapsed="false">
      <c r="G544" s="20" t="n">
        <v>-0.037298</v>
      </c>
      <c r="H544" s="20" t="n">
        <v>-0.050711</v>
      </c>
    </row>
    <row r="545" customFormat="false" ht="15" hidden="false" customHeight="false" outlineLevel="0" collapsed="false">
      <c r="G545" s="20" t="n">
        <v>0.024265</v>
      </c>
      <c r="H545" s="20" t="n">
        <v>-0.0153</v>
      </c>
    </row>
    <row r="546" customFormat="false" ht="15" hidden="false" customHeight="false" outlineLevel="0" collapsed="false">
      <c r="G546" s="20" t="n">
        <v>0.018486</v>
      </c>
      <c r="H546" s="20" t="n">
        <v>0.056434</v>
      </c>
    </row>
    <row r="547" customFormat="false" ht="15" hidden="false" customHeight="false" outlineLevel="0" collapsed="false">
      <c r="G547" s="20" t="n">
        <v>0.027562</v>
      </c>
      <c r="H547" s="20" t="n">
        <v>-0.060932</v>
      </c>
    </row>
    <row r="548" customFormat="false" ht="15" hidden="false" customHeight="false" outlineLevel="0" collapsed="false">
      <c r="G548" s="20" t="n">
        <v>0.10619</v>
      </c>
      <c r="H548" s="20" t="n">
        <v>0.061379</v>
      </c>
    </row>
    <row r="549" customFormat="false" ht="15" hidden="false" customHeight="false" outlineLevel="0" collapsed="false">
      <c r="G549" s="20" t="n">
        <v>0.05905</v>
      </c>
      <c r="H549" s="20" t="n">
        <v>0.100697</v>
      </c>
    </row>
    <row r="550" customFormat="false" ht="15" hidden="false" customHeight="false" outlineLevel="0" collapsed="false">
      <c r="G550" s="20" t="n">
        <v>-0.054392</v>
      </c>
      <c r="H550" s="20" t="n">
        <v>0.046803</v>
      </c>
    </row>
    <row r="551" customFormat="false" ht="15" hidden="false" customHeight="false" outlineLevel="0" collapsed="false">
      <c r="G551" s="20" t="n">
        <v>0.056576</v>
      </c>
      <c r="H551" s="20" t="n">
        <v>-0.19355</v>
      </c>
    </row>
    <row r="552" customFormat="false" ht="15" hidden="false" customHeight="false" outlineLevel="0" collapsed="false">
      <c r="G552" s="20" t="n">
        <v>0.067763</v>
      </c>
      <c r="H552" s="20" t="n">
        <v>0.161893</v>
      </c>
    </row>
    <row r="553" customFormat="false" ht="15" hidden="false" customHeight="false" outlineLevel="0" collapsed="false">
      <c r="G553" s="20" t="n">
        <v>0.434696</v>
      </c>
      <c r="H553" s="20" t="n">
        <v>0.426972</v>
      </c>
    </row>
    <row r="554" customFormat="false" ht="15" hidden="false" customHeight="false" outlineLevel="0" collapsed="false">
      <c r="G554" s="20" t="n">
        <v>0.05977</v>
      </c>
      <c r="H554" s="20" t="n">
        <v>0.083162</v>
      </c>
    </row>
    <row r="555" customFormat="false" ht="15" hidden="false" customHeight="false" outlineLevel="0" collapsed="false">
      <c r="G555" s="20" t="n">
        <v>-0.164872</v>
      </c>
      <c r="H555" s="20" t="n">
        <v>-0.107379</v>
      </c>
    </row>
    <row r="556" customFormat="false" ht="15" hidden="false" customHeight="false" outlineLevel="0" collapsed="false">
      <c r="G556" s="20" t="n">
        <v>-0.111549</v>
      </c>
      <c r="H556" s="20" t="n">
        <v>-0.053345</v>
      </c>
    </row>
    <row r="557" customFormat="false" ht="15" hidden="false" customHeight="false" outlineLevel="0" collapsed="false">
      <c r="G557" s="20" t="n">
        <v>0.045661</v>
      </c>
      <c r="H557" s="20" t="n">
        <v>-0.067297</v>
      </c>
    </row>
    <row r="558" customFormat="false" ht="15" hidden="false" customHeight="false" outlineLevel="0" collapsed="false">
      <c r="G558" s="20" t="n">
        <v>0.097985</v>
      </c>
      <c r="H558" s="20" t="n">
        <v>0.123972</v>
      </c>
    </row>
    <row r="559" customFormat="false" ht="15" hidden="false" customHeight="false" outlineLevel="0" collapsed="false">
      <c r="G559" s="20" t="n">
        <v>-0.021998</v>
      </c>
      <c r="H559" s="20" t="n">
        <v>-0.012843</v>
      </c>
    </row>
    <row r="560" customFormat="false" ht="15" hidden="false" customHeight="false" outlineLevel="0" collapsed="false">
      <c r="G560" s="20" t="n">
        <v>0.057397</v>
      </c>
      <c r="H560" s="20" t="n">
        <v>0.074192</v>
      </c>
    </row>
    <row r="561" customFormat="false" ht="15" hidden="false" customHeight="false" outlineLevel="0" collapsed="false">
      <c r="G561" s="20" t="n">
        <v>0.022441</v>
      </c>
      <c r="H561" s="20" t="n">
        <v>-0.02844</v>
      </c>
    </row>
    <row r="562" customFormat="false" ht="15" hidden="false" customHeight="false" outlineLevel="0" collapsed="false">
      <c r="G562" s="20" t="n">
        <v>0.007329</v>
      </c>
      <c r="H562" s="20" t="n">
        <v>0.114819</v>
      </c>
    </row>
    <row r="563" customFormat="false" ht="15" hidden="false" customHeight="false" outlineLevel="0" collapsed="false">
      <c r="G563" s="20" t="n">
        <v>0.109859</v>
      </c>
      <c r="H563" s="20" t="n">
        <v>0.030439</v>
      </c>
    </row>
    <row r="564" customFormat="false" ht="15" hidden="false" customHeight="false" outlineLevel="0" collapsed="false">
      <c r="G564" s="20" t="n">
        <v>0.029452</v>
      </c>
      <c r="H564" s="20" t="n">
        <v>0.085415</v>
      </c>
    </row>
    <row r="565" customFormat="false" ht="15" hidden="false" customHeight="false" outlineLevel="0" collapsed="false">
      <c r="G565" s="20" t="n">
        <v>0.399953</v>
      </c>
      <c r="H565" s="20" t="n">
        <v>0.386463</v>
      </c>
    </row>
    <row r="566" customFormat="false" ht="15" hidden="false" customHeight="false" outlineLevel="0" collapsed="false">
      <c r="G566" s="20" t="n">
        <v>0.09214</v>
      </c>
      <c r="H566" s="20" t="n">
        <v>0.090281</v>
      </c>
    </row>
    <row r="567" customFormat="false" ht="15" hidden="false" customHeight="false" outlineLevel="0" collapsed="false">
      <c r="G567" s="20" t="n">
        <v>0.020404</v>
      </c>
      <c r="H567" s="20" t="n">
        <v>0.03424</v>
      </c>
    </row>
    <row r="568" customFormat="false" ht="15" hidden="false" customHeight="false" outlineLevel="0" collapsed="false">
      <c r="G568" s="20" t="n">
        <v>-0.314914</v>
      </c>
      <c r="H568" s="20" t="n">
        <v>-0.025399</v>
      </c>
    </row>
    <row r="569" customFormat="false" ht="15" hidden="false" customHeight="false" outlineLevel="0" collapsed="false">
      <c r="G569" s="20" t="n">
        <v>0.114843</v>
      </c>
      <c r="H569" s="20" t="n">
        <v>0.016127</v>
      </c>
    </row>
    <row r="570" customFormat="false" ht="15" hidden="false" customHeight="false" outlineLevel="0" collapsed="false">
      <c r="G570" s="20" t="n">
        <v>-0.036838</v>
      </c>
      <c r="H570" s="20" t="n">
        <v>-0.005896</v>
      </c>
    </row>
    <row r="571" customFormat="false" ht="15" hidden="false" customHeight="false" outlineLevel="0" collapsed="false">
      <c r="G571" s="20" t="n">
        <v>0.106814</v>
      </c>
      <c r="H571" s="20" t="n">
        <v>0.160553</v>
      </c>
    </row>
    <row r="572" customFormat="false" ht="15" hidden="false" customHeight="false" outlineLevel="0" collapsed="false">
      <c r="G572" s="20" t="n">
        <v>0.198451</v>
      </c>
      <c r="H572" s="20" t="n">
        <v>-0.100529</v>
      </c>
    </row>
    <row r="573" customFormat="false" ht="15" hidden="false" customHeight="false" outlineLevel="0" collapsed="false">
      <c r="G573" s="20" t="n">
        <v>0.153694</v>
      </c>
      <c r="H573" s="20" t="n">
        <v>0.094098</v>
      </c>
    </row>
    <row r="574" customFormat="false" ht="15" hidden="false" customHeight="false" outlineLevel="0" collapsed="false">
      <c r="G574" s="20" t="n">
        <v>-0.314914</v>
      </c>
      <c r="H574" s="20" t="n">
        <v>-0.183819</v>
      </c>
    </row>
    <row r="575" customFormat="false" ht="15" hidden="false" customHeight="false" outlineLevel="0" collapsed="false">
      <c r="G575" s="20" t="n">
        <v>-0.000781</v>
      </c>
      <c r="H575" s="20" t="n">
        <v>0.003364</v>
      </c>
    </row>
    <row r="576" customFormat="false" ht="15" hidden="false" customHeight="false" outlineLevel="0" collapsed="false">
      <c r="G576" s="20" t="n">
        <v>-0.222258</v>
      </c>
      <c r="H576" s="20" t="n">
        <v>-0.02938</v>
      </c>
    </row>
    <row r="577" customFormat="false" ht="15" hidden="false" customHeight="false" outlineLevel="0" collapsed="false">
      <c r="G577" s="20" t="n">
        <v>0.088929</v>
      </c>
      <c r="H577" s="20" t="n">
        <v>0.042893</v>
      </c>
    </row>
    <row r="578" customFormat="false" ht="15" hidden="false" customHeight="false" outlineLevel="0" collapsed="false">
      <c r="G578" s="20" t="n">
        <v>-0.030422</v>
      </c>
      <c r="H578" s="20" t="n">
        <v>-0.079853</v>
      </c>
    </row>
    <row r="579" customFormat="false" ht="15" hidden="false" customHeight="false" outlineLevel="0" collapsed="false">
      <c r="G579" s="20" t="n">
        <v>0.062206</v>
      </c>
      <c r="H579" s="20" t="n">
        <v>0.14071</v>
      </c>
    </row>
    <row r="580" customFormat="false" ht="15" hidden="false" customHeight="false" outlineLevel="0" collapsed="false">
      <c r="G580" s="20" t="n">
        <v>0.082362</v>
      </c>
      <c r="H580" s="20" t="n">
        <v>0.123106</v>
      </c>
    </row>
    <row r="581" customFormat="false" ht="15" hidden="false" customHeight="false" outlineLevel="0" collapsed="false">
      <c r="G581" s="20" t="n">
        <v>0.030983</v>
      </c>
      <c r="H581" s="20" t="n">
        <v>0.015635</v>
      </c>
    </row>
    <row r="582" customFormat="false" ht="15" hidden="false" customHeight="false" outlineLevel="0" collapsed="false">
      <c r="G582" s="20" t="n">
        <v>0.044544</v>
      </c>
      <c r="H582" s="20" t="n">
        <v>0.028923</v>
      </c>
    </row>
    <row r="583" customFormat="false" ht="15" hidden="false" customHeight="false" outlineLevel="0" collapsed="false">
      <c r="G583" s="20" t="n">
        <v>-0.290767</v>
      </c>
      <c r="H583" s="20" t="n">
        <v>-0.121847</v>
      </c>
    </row>
    <row r="584" customFormat="false" ht="15" hidden="false" customHeight="false" outlineLevel="0" collapsed="false">
      <c r="G584" s="20" t="n">
        <v>-0.000119</v>
      </c>
      <c r="H584" s="20" t="n">
        <v>-0.050666</v>
      </c>
    </row>
    <row r="585" customFormat="false" ht="15" hidden="false" customHeight="false" outlineLevel="0" collapsed="false">
      <c r="G585" s="20" t="n">
        <v>0.437026</v>
      </c>
      <c r="H585" s="20" t="n">
        <v>0.426972</v>
      </c>
    </row>
    <row r="586" customFormat="false" ht="15" hidden="false" customHeight="false" outlineLevel="0" collapsed="false">
      <c r="G586" s="20" t="n">
        <v>0.02726</v>
      </c>
      <c r="H586" s="20" t="n">
        <v>0.001266</v>
      </c>
    </row>
    <row r="587" customFormat="false" ht="15" hidden="false" customHeight="false" outlineLevel="0" collapsed="false">
      <c r="G587" s="20" t="n">
        <v>0.437026</v>
      </c>
      <c r="H587" s="20" t="n">
        <v>0.356337</v>
      </c>
    </row>
    <row r="588" customFormat="false" ht="15" hidden="false" customHeight="false" outlineLevel="0" collapsed="false">
      <c r="G588" s="20" t="n">
        <v>0.019829</v>
      </c>
      <c r="H588" s="20" t="n">
        <v>0.104358</v>
      </c>
    </row>
    <row r="589" customFormat="false" ht="15" hidden="false" customHeight="false" outlineLevel="0" collapsed="false">
      <c r="G589" s="20" t="n">
        <v>0.394608</v>
      </c>
      <c r="H589" s="20" t="n">
        <v>0.374906</v>
      </c>
    </row>
    <row r="590" customFormat="false" ht="15" hidden="false" customHeight="false" outlineLevel="0" collapsed="false">
      <c r="G590" s="20" t="n">
        <v>-0.08544</v>
      </c>
      <c r="H590" s="20" t="n">
        <v>-0.335396</v>
      </c>
    </row>
    <row r="591" customFormat="false" ht="15" hidden="false" customHeight="false" outlineLevel="0" collapsed="false">
      <c r="G591" s="20" t="n">
        <v>-0.238164</v>
      </c>
      <c r="H591" s="20" t="n">
        <v>-0.219823</v>
      </c>
    </row>
    <row r="592" customFormat="false" ht="15" hidden="false" customHeight="false" outlineLevel="0" collapsed="false">
      <c r="G592" s="20" t="n">
        <v>0.006131</v>
      </c>
      <c r="H592" s="20" t="n">
        <v>-0.005538</v>
      </c>
    </row>
    <row r="593" customFormat="false" ht="15" hidden="false" customHeight="false" outlineLevel="0" collapsed="false">
      <c r="G593" s="20" t="n">
        <v>-0.211787</v>
      </c>
      <c r="H593" s="20" t="n">
        <v>-0.225953</v>
      </c>
    </row>
    <row r="594" customFormat="false" ht="15" hidden="false" customHeight="false" outlineLevel="0" collapsed="false">
      <c r="G594" s="20" t="n">
        <v>0.033172</v>
      </c>
      <c r="H594" s="20" t="n">
        <v>0.101432</v>
      </c>
    </row>
    <row r="595" customFormat="false" ht="15" hidden="false" customHeight="false" outlineLevel="0" collapsed="false">
      <c r="G595" s="20" t="n">
        <v>0.062214</v>
      </c>
      <c r="H595" s="20" t="n">
        <v>-0.062046</v>
      </c>
    </row>
    <row r="596" customFormat="false" ht="15" hidden="false" customHeight="false" outlineLevel="0" collapsed="false">
      <c r="G596" s="20" t="n">
        <v>0.048663</v>
      </c>
      <c r="H596" s="20" t="n">
        <v>0.008247</v>
      </c>
    </row>
    <row r="597" customFormat="false" ht="15" hidden="false" customHeight="false" outlineLevel="0" collapsed="false">
      <c r="G597" s="20" t="n">
        <v>0.410738</v>
      </c>
      <c r="H597" s="20" t="n">
        <v>0.426972</v>
      </c>
    </row>
    <row r="598" customFormat="false" ht="15" hidden="false" customHeight="false" outlineLevel="0" collapsed="false">
      <c r="G598" s="20" t="n">
        <v>0.437026</v>
      </c>
      <c r="H598" s="20" t="n">
        <v>0.362637</v>
      </c>
    </row>
    <row r="599" customFormat="false" ht="15" hidden="false" customHeight="false" outlineLevel="0" collapsed="false">
      <c r="G599" s="20" t="n">
        <v>0.03957</v>
      </c>
      <c r="H599" s="20" t="n">
        <v>0.000494</v>
      </c>
    </row>
    <row r="600" customFormat="false" ht="15" hidden="false" customHeight="false" outlineLevel="0" collapsed="false">
      <c r="G600" s="20" t="n">
        <v>0.158669</v>
      </c>
      <c r="H600" s="20" t="n">
        <v>0.279895</v>
      </c>
    </row>
    <row r="601" customFormat="false" ht="15" hidden="false" customHeight="false" outlineLevel="0" collapsed="false">
      <c r="G601" s="20" t="n">
        <v>0.002218</v>
      </c>
      <c r="H601" s="20" t="n">
        <v>0.014559</v>
      </c>
    </row>
    <row r="602" customFormat="false" ht="15" hidden="false" customHeight="false" outlineLevel="0" collapsed="false">
      <c r="G602" s="20" t="n">
        <v>0.062045</v>
      </c>
      <c r="H602" s="20" t="n">
        <v>-0.071445</v>
      </c>
    </row>
    <row r="603" customFormat="false" ht="15" hidden="false" customHeight="false" outlineLevel="0" collapsed="false">
      <c r="G603" s="20" t="n">
        <v>-0.10619</v>
      </c>
      <c r="H603" s="20" t="n">
        <v>-0.124284</v>
      </c>
    </row>
    <row r="604" customFormat="false" ht="15" hidden="false" customHeight="false" outlineLevel="0" collapsed="false">
      <c r="G604" s="20" t="n">
        <v>0.048011</v>
      </c>
      <c r="H604" s="20" t="n">
        <v>0.171425</v>
      </c>
    </row>
    <row r="605" customFormat="false" ht="15" hidden="false" customHeight="false" outlineLevel="0" collapsed="false">
      <c r="G605" s="20" t="n">
        <v>0.01717</v>
      </c>
      <c r="H605" s="20" t="n">
        <v>0.021732</v>
      </c>
    </row>
    <row r="606" customFormat="false" ht="15" hidden="false" customHeight="false" outlineLevel="0" collapsed="false">
      <c r="G606" s="20" t="n">
        <v>-0.021707</v>
      </c>
      <c r="H606" s="20" t="n">
        <v>-0.123067</v>
      </c>
    </row>
    <row r="607" customFormat="false" ht="15" hidden="false" customHeight="false" outlineLevel="0" collapsed="false">
      <c r="G607" s="20" t="n">
        <v>0.033058</v>
      </c>
      <c r="H607" s="20" t="n">
        <v>0.141698</v>
      </c>
    </row>
    <row r="608" customFormat="false" ht="15" hidden="false" customHeight="false" outlineLevel="0" collapsed="false">
      <c r="G608" s="20" t="n">
        <v>0.055557</v>
      </c>
      <c r="H608" s="20" t="n">
        <v>-0.007823</v>
      </c>
    </row>
    <row r="609" customFormat="false" ht="15" hidden="false" customHeight="false" outlineLevel="0" collapsed="false">
      <c r="G609" s="20" t="n">
        <v>0.006885</v>
      </c>
      <c r="H609" s="20" t="n">
        <v>-0.043415</v>
      </c>
    </row>
    <row r="610" customFormat="false" ht="15" hidden="false" customHeight="false" outlineLevel="0" collapsed="false">
      <c r="G610" s="20" t="n">
        <v>0.005178</v>
      </c>
      <c r="H610" s="20" t="n">
        <v>-0.010241</v>
      </c>
    </row>
    <row r="611" customFormat="false" ht="15" hidden="false" customHeight="false" outlineLevel="0" collapsed="false">
      <c r="G611" s="20" t="n">
        <v>0.086991</v>
      </c>
      <c r="H611" s="20" t="n">
        <v>0.026171</v>
      </c>
    </row>
    <row r="612" customFormat="false" ht="15" hidden="false" customHeight="false" outlineLevel="0" collapsed="false">
      <c r="G612" s="20" t="n">
        <v>0.437026</v>
      </c>
      <c r="H612" s="20" t="n">
        <v>0.426972</v>
      </c>
    </row>
    <row r="613" customFormat="false" ht="15" hidden="false" customHeight="false" outlineLevel="0" collapsed="false">
      <c r="G613" s="20" t="n">
        <v>-0.141413</v>
      </c>
      <c r="H613" s="20" t="n">
        <v>-0.059703</v>
      </c>
    </row>
    <row r="614" customFormat="false" ht="15" hidden="false" customHeight="false" outlineLevel="0" collapsed="false">
      <c r="G614" s="20" t="n">
        <v>-0.055429</v>
      </c>
      <c r="H614" s="20" t="n">
        <v>-0.04288</v>
      </c>
    </row>
    <row r="615" customFormat="false" ht="15" hidden="false" customHeight="false" outlineLevel="0" collapsed="false">
      <c r="G615" s="20" t="n">
        <v>-0.104913</v>
      </c>
      <c r="H615" s="20" t="n">
        <v>0.014902</v>
      </c>
    </row>
    <row r="616" customFormat="false" ht="15" hidden="false" customHeight="false" outlineLevel="0" collapsed="false">
      <c r="G616" s="20" t="n">
        <v>-0.015069</v>
      </c>
      <c r="H616" s="20" t="n">
        <v>0.078606</v>
      </c>
    </row>
    <row r="617" customFormat="false" ht="15" hidden="false" customHeight="false" outlineLevel="0" collapsed="false">
      <c r="G617" s="20" t="n">
        <v>0.017527</v>
      </c>
      <c r="H617" s="20" t="n">
        <v>0.018069</v>
      </c>
    </row>
    <row r="618" customFormat="false" ht="15" hidden="false" customHeight="false" outlineLevel="0" collapsed="false">
      <c r="G618" s="20" t="n">
        <v>0.024863</v>
      </c>
      <c r="H618" s="20" t="n">
        <v>0.01933</v>
      </c>
    </row>
    <row r="619" customFormat="false" ht="15" hidden="false" customHeight="false" outlineLevel="0" collapsed="false">
      <c r="G619" s="20" t="n">
        <v>-0.098803</v>
      </c>
      <c r="H619" s="20" t="n">
        <v>-0.335396</v>
      </c>
    </row>
    <row r="620" customFormat="false" ht="15" hidden="false" customHeight="false" outlineLevel="0" collapsed="false">
      <c r="G620" s="20" t="n">
        <v>0.155975</v>
      </c>
      <c r="H620" s="20" t="n">
        <v>0.084775</v>
      </c>
    </row>
    <row r="621" customFormat="false" ht="15" hidden="false" customHeight="false" outlineLevel="0" collapsed="false">
      <c r="G621" s="20" t="n">
        <v>-0.243477</v>
      </c>
      <c r="H621" s="20" t="n">
        <v>-0.335396</v>
      </c>
    </row>
    <row r="622" customFormat="false" ht="15" hidden="false" customHeight="false" outlineLevel="0" collapsed="false">
      <c r="G622" s="20" t="n">
        <v>-0.025828</v>
      </c>
      <c r="H622" s="20" t="n">
        <v>-0.008001</v>
      </c>
    </row>
    <row r="623" customFormat="false" ht="15" hidden="false" customHeight="false" outlineLevel="0" collapsed="false">
      <c r="G623" s="20" t="n">
        <v>-0.10847</v>
      </c>
      <c r="H623" s="20" t="n">
        <v>-0.013727</v>
      </c>
    </row>
    <row r="624" customFormat="false" ht="15" hidden="false" customHeight="false" outlineLevel="0" collapsed="false">
      <c r="G624" s="20" t="n">
        <v>0.122582</v>
      </c>
      <c r="H624" s="20" t="n">
        <v>-0.000545</v>
      </c>
    </row>
    <row r="625" customFormat="false" ht="15" hidden="false" customHeight="false" outlineLevel="0" collapsed="false">
      <c r="G625" s="20" t="n">
        <v>-0.096292</v>
      </c>
      <c r="H625" s="20" t="n">
        <v>0.012572</v>
      </c>
    </row>
    <row r="626" customFormat="false" ht="15" hidden="false" customHeight="false" outlineLevel="0" collapsed="false">
      <c r="G626" s="20" t="n">
        <v>0.130378</v>
      </c>
      <c r="H626" s="20" t="n">
        <v>-0.044545</v>
      </c>
    </row>
    <row r="627" customFormat="false" ht="15" hidden="false" customHeight="false" outlineLevel="0" collapsed="false">
      <c r="G627" s="20" t="n">
        <v>-0.112678</v>
      </c>
      <c r="H627" s="20" t="n">
        <v>-0.139987</v>
      </c>
    </row>
    <row r="628" customFormat="false" ht="15" hidden="false" customHeight="false" outlineLevel="0" collapsed="false">
      <c r="G628" s="20" t="n">
        <v>0.033764</v>
      </c>
      <c r="H628" s="20" t="n">
        <v>-0.024413</v>
      </c>
    </row>
    <row r="629" customFormat="false" ht="15" hidden="false" customHeight="false" outlineLevel="0" collapsed="false">
      <c r="G629" s="20" t="n">
        <v>0.141676</v>
      </c>
      <c r="H629" s="20" t="n">
        <v>0.044379</v>
      </c>
    </row>
    <row r="630" customFormat="false" ht="15" hidden="false" customHeight="false" outlineLevel="0" collapsed="false">
      <c r="G630" s="20" t="n">
        <v>0.085661</v>
      </c>
      <c r="H630" s="20" t="n">
        <v>0.062562</v>
      </c>
    </row>
    <row r="631" customFormat="false" ht="15" hidden="false" customHeight="false" outlineLevel="0" collapsed="false">
      <c r="G631" s="20" t="n">
        <v>0.05736</v>
      </c>
      <c r="H631" s="20" t="n">
        <v>-0.07898</v>
      </c>
    </row>
    <row r="632" customFormat="false" ht="15" hidden="false" customHeight="false" outlineLevel="0" collapsed="false">
      <c r="G632" s="20" t="n">
        <v>0.015058</v>
      </c>
      <c r="H632" s="20" t="n">
        <v>-0.010367</v>
      </c>
    </row>
    <row r="633" customFormat="false" ht="15" hidden="false" customHeight="false" outlineLevel="0" collapsed="false">
      <c r="G633" s="20" t="n">
        <v>-0.067713</v>
      </c>
      <c r="H633" s="20" t="n">
        <v>-0.015269</v>
      </c>
    </row>
    <row r="634" customFormat="false" ht="15" hidden="false" customHeight="false" outlineLevel="0" collapsed="false">
      <c r="G634" s="20" t="n">
        <v>0.035374</v>
      </c>
      <c r="H634" s="20" t="n">
        <v>0.054167</v>
      </c>
    </row>
    <row r="635" customFormat="false" ht="15" hidden="false" customHeight="false" outlineLevel="0" collapsed="false">
      <c r="G635" s="20" t="n">
        <v>0.122466</v>
      </c>
      <c r="H635" s="20" t="n">
        <v>0.109754</v>
      </c>
    </row>
    <row r="636" customFormat="false" ht="15" hidden="false" customHeight="false" outlineLevel="0" collapsed="false">
      <c r="G636" s="20" t="n">
        <v>-0.086175</v>
      </c>
      <c r="H636" s="20" t="n">
        <v>-0.04418</v>
      </c>
    </row>
    <row r="637" customFormat="false" ht="15" hidden="false" customHeight="false" outlineLevel="0" collapsed="false">
      <c r="G637" s="20" t="n">
        <v>0.177946</v>
      </c>
      <c r="H637" s="20" t="n">
        <v>0.131375</v>
      </c>
    </row>
    <row r="638" customFormat="false" ht="15" hidden="false" customHeight="false" outlineLevel="0" collapsed="false">
      <c r="G638" s="20" t="n">
        <v>0.354241</v>
      </c>
      <c r="H638" s="20" t="n">
        <v>0.372505</v>
      </c>
    </row>
    <row r="639" customFormat="false" ht="15" hidden="false" customHeight="false" outlineLevel="0" collapsed="false">
      <c r="G639" s="20" t="n">
        <v>0.148809</v>
      </c>
      <c r="H639" s="20" t="n">
        <v>0.123586</v>
      </c>
    </row>
    <row r="640" customFormat="false" ht="15" hidden="false" customHeight="false" outlineLevel="0" collapsed="false">
      <c r="G640" s="20" t="n">
        <v>0.34501</v>
      </c>
      <c r="H640" s="20" t="n">
        <v>0.257873</v>
      </c>
    </row>
    <row r="641" customFormat="false" ht="15" hidden="false" customHeight="false" outlineLevel="0" collapsed="false">
      <c r="G641" s="20" t="n">
        <v>0.101747</v>
      </c>
      <c r="H641" s="20" t="n">
        <v>0.070722</v>
      </c>
    </row>
    <row r="642" customFormat="false" ht="15" hidden="false" customHeight="false" outlineLevel="0" collapsed="false">
      <c r="G642" s="20" t="n">
        <v>-0.000211</v>
      </c>
      <c r="H642" s="20" t="n">
        <v>-0.253409</v>
      </c>
    </row>
    <row r="643" customFormat="false" ht="15" hidden="false" customHeight="false" outlineLevel="0" collapsed="false">
      <c r="G643" s="20" t="n">
        <v>0.032537</v>
      </c>
      <c r="H643" s="20" t="n">
        <v>0.05084</v>
      </c>
    </row>
    <row r="644" customFormat="false" ht="15" hidden="false" customHeight="false" outlineLevel="0" collapsed="false">
      <c r="G644" s="20" t="n">
        <v>0</v>
      </c>
      <c r="H644" s="20" t="n">
        <v>0.038497</v>
      </c>
    </row>
    <row r="645" customFormat="false" ht="15" hidden="false" customHeight="false" outlineLevel="0" collapsed="false">
      <c r="G645" s="20" t="n">
        <v>0.002516</v>
      </c>
      <c r="H645" s="20" t="n">
        <v>-0.070113</v>
      </c>
    </row>
    <row r="646" customFormat="false" ht="15" hidden="false" customHeight="false" outlineLevel="0" collapsed="false">
      <c r="G646" s="20" t="n">
        <v>0.15574</v>
      </c>
      <c r="H646" s="20" t="n">
        <v>0.101538</v>
      </c>
    </row>
    <row r="647" customFormat="false" ht="15" hidden="false" customHeight="false" outlineLevel="0" collapsed="false">
      <c r="G647" s="20" t="n">
        <v>-0.13535</v>
      </c>
      <c r="H647" s="20" t="n">
        <v>-0.020114</v>
      </c>
    </row>
    <row r="648" customFormat="false" ht="15" hidden="false" customHeight="false" outlineLevel="0" collapsed="false">
      <c r="G648" s="20" t="n">
        <v>-0.049267</v>
      </c>
      <c r="H648" s="20" t="n">
        <v>-0.335396</v>
      </c>
    </row>
    <row r="649" customFormat="false" ht="15" hidden="false" customHeight="false" outlineLevel="0" collapsed="false">
      <c r="G649" s="20" t="n">
        <v>-0.005689</v>
      </c>
      <c r="H649" s="20" t="n">
        <v>0.052032</v>
      </c>
    </row>
    <row r="650" customFormat="false" ht="15" hidden="false" customHeight="false" outlineLevel="0" collapsed="false">
      <c r="G650" s="20" t="n">
        <v>0.17063</v>
      </c>
      <c r="H650" s="20" t="n">
        <v>0.137495</v>
      </c>
    </row>
    <row r="651" customFormat="false" ht="15" hidden="false" customHeight="false" outlineLevel="0" collapsed="false">
      <c r="G651" s="20" t="n">
        <v>0.002188</v>
      </c>
      <c r="H651" s="20" t="n">
        <v>-0.015386</v>
      </c>
    </row>
    <row r="652" customFormat="false" ht="15" hidden="false" customHeight="false" outlineLevel="0" collapsed="false">
      <c r="G652" s="20" t="n">
        <v>0.08533</v>
      </c>
      <c r="H652" s="20" t="n">
        <v>-0.023992</v>
      </c>
    </row>
    <row r="653" customFormat="false" ht="15" hidden="false" customHeight="false" outlineLevel="0" collapsed="false">
      <c r="G653" s="20" t="n">
        <v>0.099395</v>
      </c>
      <c r="H653" s="20" t="n">
        <v>-0.029167</v>
      </c>
    </row>
    <row r="654" customFormat="false" ht="15" hidden="false" customHeight="false" outlineLevel="0" collapsed="false">
      <c r="G654" s="20" t="n">
        <v>-0.012826</v>
      </c>
      <c r="H654" s="20" t="n">
        <v>0.000805</v>
      </c>
    </row>
    <row r="655" customFormat="false" ht="15" hidden="false" customHeight="false" outlineLevel="0" collapsed="false">
      <c r="G655" s="20" t="n">
        <v>-0.039533</v>
      </c>
      <c r="H655" s="20" t="n">
        <v>-0.172644</v>
      </c>
    </row>
    <row r="656" customFormat="false" ht="15" hidden="false" customHeight="false" outlineLevel="0" collapsed="false">
      <c r="G656" s="20" t="n">
        <v>-0.314914</v>
      </c>
      <c r="H656" s="20" t="n">
        <v>0.104573</v>
      </c>
    </row>
    <row r="657" customFormat="false" ht="15" hidden="false" customHeight="false" outlineLevel="0" collapsed="false">
      <c r="G657" s="20" t="n">
        <v>-0.00534</v>
      </c>
      <c r="H657" s="20" t="n">
        <v>-0.043736</v>
      </c>
    </row>
    <row r="658" customFormat="false" ht="15" hidden="false" customHeight="false" outlineLevel="0" collapsed="false">
      <c r="G658" s="20" t="n">
        <v>-0.314914</v>
      </c>
      <c r="H658" s="20" t="n">
        <v>0.075812</v>
      </c>
    </row>
    <row r="659" customFormat="false" ht="15" hidden="false" customHeight="false" outlineLevel="0" collapsed="false">
      <c r="G659" s="20" t="n">
        <v>0.002432</v>
      </c>
      <c r="H659" s="20" t="n">
        <v>0.124314</v>
      </c>
    </row>
    <row r="660" customFormat="false" ht="15" hidden="false" customHeight="false" outlineLevel="0" collapsed="false">
      <c r="G660" s="20" t="n">
        <v>0.227755</v>
      </c>
      <c r="H660" s="20" t="n">
        <v>0.205118</v>
      </c>
    </row>
    <row r="661" customFormat="false" ht="15" hidden="false" customHeight="false" outlineLevel="0" collapsed="false">
      <c r="G661" s="20" t="n">
        <v>0.026047</v>
      </c>
      <c r="H661" s="20" t="n">
        <v>0.059474</v>
      </c>
    </row>
    <row r="662" customFormat="false" ht="15" hidden="false" customHeight="false" outlineLevel="0" collapsed="false">
      <c r="G662" s="20" t="n">
        <v>0.020539</v>
      </c>
      <c r="H662" s="20" t="n">
        <v>0.082184</v>
      </c>
    </row>
    <row r="663" customFormat="false" ht="15" hidden="false" customHeight="false" outlineLevel="0" collapsed="false">
      <c r="G663" s="20" t="n">
        <v>0.130462</v>
      </c>
      <c r="H663" s="20" t="n">
        <v>0.064511</v>
      </c>
    </row>
    <row r="664" customFormat="false" ht="15" hidden="false" customHeight="false" outlineLevel="0" collapsed="false">
      <c r="G664" s="20" t="n">
        <v>-0.09956</v>
      </c>
      <c r="H664" s="20" t="n">
        <v>-0.117988</v>
      </c>
    </row>
    <row r="665" customFormat="false" ht="15" hidden="false" customHeight="false" outlineLevel="0" collapsed="false">
      <c r="G665" s="20" t="n">
        <v>0.156441</v>
      </c>
      <c r="H665" s="20" t="n">
        <v>-0.105091</v>
      </c>
    </row>
    <row r="666" customFormat="false" ht="15" hidden="false" customHeight="false" outlineLevel="0" collapsed="false">
      <c r="G666" s="20" t="n">
        <v>0.117738</v>
      </c>
      <c r="H666" s="20" t="n">
        <v>0.020208</v>
      </c>
    </row>
    <row r="667" customFormat="false" ht="15" hidden="false" customHeight="false" outlineLevel="0" collapsed="false">
      <c r="G667" s="20" t="n">
        <v>0.104332</v>
      </c>
      <c r="H667" s="20" t="n">
        <v>0.012534</v>
      </c>
    </row>
    <row r="668" customFormat="false" ht="15" hidden="false" customHeight="false" outlineLevel="0" collapsed="false">
      <c r="G668" s="20" t="n">
        <v>0.198227</v>
      </c>
      <c r="H668" s="20" t="n">
        <v>0.095171</v>
      </c>
    </row>
    <row r="669" customFormat="false" ht="15" hidden="false" customHeight="false" outlineLevel="0" collapsed="false">
      <c r="G669" s="20" t="n">
        <v>0.03868</v>
      </c>
      <c r="H669" s="20" t="n">
        <v>0.077802</v>
      </c>
    </row>
    <row r="670" customFormat="false" ht="15" hidden="false" customHeight="false" outlineLevel="0" collapsed="false">
      <c r="G670" s="20" t="n">
        <v>0.063281</v>
      </c>
      <c r="H670" s="20" t="n">
        <v>-0.088586</v>
      </c>
    </row>
    <row r="671" customFormat="false" ht="15" hidden="false" customHeight="false" outlineLevel="0" collapsed="false">
      <c r="G671" s="20" t="n">
        <v>0.060878</v>
      </c>
      <c r="H671" s="20" t="n">
        <v>0.069345</v>
      </c>
    </row>
    <row r="672" customFormat="false" ht="15" hidden="false" customHeight="false" outlineLevel="0" collapsed="false">
      <c r="G672" s="20" t="n">
        <v>0.004217</v>
      </c>
      <c r="H672" s="20" t="n">
        <v>-0.226651</v>
      </c>
    </row>
    <row r="673" customFormat="false" ht="15" hidden="false" customHeight="false" outlineLevel="0" collapsed="false">
      <c r="G673" s="20" t="n">
        <v>0.124163</v>
      </c>
      <c r="H673" s="20" t="n">
        <v>0.049696</v>
      </c>
    </row>
    <row r="674" customFormat="false" ht="15" hidden="false" customHeight="false" outlineLevel="0" collapsed="false">
      <c r="G674" s="20" t="n">
        <v>0.038758</v>
      </c>
      <c r="H674" s="20" t="n">
        <v>-0.014234</v>
      </c>
    </row>
    <row r="675" customFormat="false" ht="15" hidden="false" customHeight="false" outlineLevel="0" collapsed="false">
      <c r="G675" s="20" t="n">
        <v>0.020167</v>
      </c>
      <c r="H675" s="20" t="n">
        <v>0.020607</v>
      </c>
    </row>
    <row r="676" customFormat="false" ht="15" hidden="false" customHeight="false" outlineLevel="0" collapsed="false">
      <c r="G676" s="20" t="n">
        <v>0.198567</v>
      </c>
      <c r="H676" s="20" t="n">
        <v>0.040016</v>
      </c>
    </row>
    <row r="677" customFormat="false" ht="15" hidden="false" customHeight="false" outlineLevel="0" collapsed="false">
      <c r="G677" s="20" t="n">
        <v>0.048281</v>
      </c>
      <c r="H677" s="20" t="n">
        <v>0.063588</v>
      </c>
    </row>
    <row r="678" customFormat="false" ht="15" hidden="false" customHeight="false" outlineLevel="0" collapsed="false">
      <c r="G678" s="20" t="n">
        <v>-0.290432</v>
      </c>
      <c r="H678" s="20" t="n">
        <v>0.025591</v>
      </c>
    </row>
    <row r="679" customFormat="false" ht="15" hidden="false" customHeight="false" outlineLevel="0" collapsed="false">
      <c r="G679" s="20" t="n">
        <v>0.021171</v>
      </c>
      <c r="H679" s="20" t="n">
        <v>-0.004476</v>
      </c>
    </row>
    <row r="680" customFormat="false" ht="15" hidden="false" customHeight="false" outlineLevel="0" collapsed="false">
      <c r="G680" s="20" t="n">
        <v>0.323284</v>
      </c>
      <c r="H680" s="20" t="n">
        <v>0.414401</v>
      </c>
    </row>
    <row r="681" customFormat="false" ht="15" hidden="false" customHeight="false" outlineLevel="0" collapsed="false">
      <c r="G681" s="20" t="n">
        <v>-0.184041</v>
      </c>
      <c r="H681" s="20" t="n">
        <v>-0.087407</v>
      </c>
    </row>
    <row r="682" customFormat="false" ht="15" hidden="false" customHeight="false" outlineLevel="0" collapsed="false">
      <c r="G682" s="20" t="n">
        <v>0.15304</v>
      </c>
      <c r="H682" s="20" t="n">
        <v>0.07381</v>
      </c>
    </row>
    <row r="683" customFormat="false" ht="15" hidden="false" customHeight="false" outlineLevel="0" collapsed="false">
      <c r="G683" s="20" t="n">
        <v>0.079115</v>
      </c>
      <c r="H683" s="20" t="n">
        <v>0.102024</v>
      </c>
    </row>
    <row r="684" customFormat="false" ht="15" hidden="false" customHeight="false" outlineLevel="0" collapsed="false">
      <c r="G684" s="20" t="n">
        <v>-0.280128</v>
      </c>
      <c r="H684" s="20" t="n">
        <v>0.098158</v>
      </c>
    </row>
    <row r="685" customFormat="false" ht="15" hidden="false" customHeight="false" outlineLevel="0" collapsed="false">
      <c r="G685" s="20" t="n">
        <v>-0.042257</v>
      </c>
      <c r="H685" s="20" t="n">
        <v>-0.124153</v>
      </c>
    </row>
    <row r="686" customFormat="false" ht="15" hidden="false" customHeight="false" outlineLevel="0" collapsed="false">
      <c r="G686" s="20" t="n">
        <v>-0.048674</v>
      </c>
      <c r="H686" s="20" t="n">
        <v>0.070515</v>
      </c>
    </row>
    <row r="687" customFormat="false" ht="15" hidden="false" customHeight="false" outlineLevel="0" collapsed="false">
      <c r="G687" s="20" t="n">
        <v>-0.015435</v>
      </c>
      <c r="H687" s="20" t="n">
        <v>0.020126</v>
      </c>
    </row>
    <row r="688" customFormat="false" ht="15" hidden="false" customHeight="false" outlineLevel="0" collapsed="false">
      <c r="G688" s="20" t="n">
        <v>0.014023</v>
      </c>
      <c r="H688" s="20" t="n">
        <v>0.038673</v>
      </c>
    </row>
    <row r="689" customFormat="false" ht="15" hidden="false" customHeight="false" outlineLevel="0" collapsed="false">
      <c r="G689" s="20" t="n">
        <v>-0.042893</v>
      </c>
      <c r="H689" s="20" t="n">
        <v>-0.009088</v>
      </c>
    </row>
    <row r="690" customFormat="false" ht="15" hidden="false" customHeight="false" outlineLevel="0" collapsed="false">
      <c r="G690" s="20" t="n">
        <v>0.060246</v>
      </c>
      <c r="H690" s="20" t="n">
        <v>0.01049</v>
      </c>
    </row>
    <row r="691" customFormat="false" ht="15" hidden="false" customHeight="false" outlineLevel="0" collapsed="false">
      <c r="G691" s="20" t="n">
        <v>0.335645</v>
      </c>
      <c r="H691" s="20" t="n">
        <v>0.349598</v>
      </c>
    </row>
    <row r="692" customFormat="false" ht="15" hidden="false" customHeight="false" outlineLevel="0" collapsed="false">
      <c r="G692" s="20" t="n">
        <v>0.044906</v>
      </c>
      <c r="H692" s="20" t="n">
        <v>0.026957</v>
      </c>
    </row>
    <row r="693" customFormat="false" ht="15" hidden="false" customHeight="false" outlineLevel="0" collapsed="false">
      <c r="G693" s="20" t="n">
        <v>0.026801</v>
      </c>
      <c r="H693" s="20" t="n">
        <v>0.108344</v>
      </c>
    </row>
    <row r="694" customFormat="false" ht="15" hidden="false" customHeight="false" outlineLevel="0" collapsed="false">
      <c r="G694" s="20" t="n">
        <v>0.163174</v>
      </c>
      <c r="H694" s="20" t="n">
        <v>0.039853</v>
      </c>
    </row>
    <row r="695" customFormat="false" ht="15" hidden="false" customHeight="false" outlineLevel="0" collapsed="false">
      <c r="G695" s="20" t="n">
        <v>-0.017646</v>
      </c>
      <c r="H695" s="20" t="n">
        <v>-0.080544</v>
      </c>
    </row>
    <row r="696" customFormat="false" ht="15" hidden="false" customHeight="false" outlineLevel="0" collapsed="false">
      <c r="G696" s="20" t="n">
        <v>0.05833</v>
      </c>
      <c r="H696" s="20" t="n">
        <v>0.118712</v>
      </c>
    </row>
    <row r="697" customFormat="false" ht="15" hidden="false" customHeight="false" outlineLevel="0" collapsed="false">
      <c r="G697" s="20" t="n">
        <v>0.096551</v>
      </c>
      <c r="H697" s="20" t="n">
        <v>0.128948</v>
      </c>
    </row>
    <row r="698" customFormat="false" ht="15" hidden="false" customHeight="false" outlineLevel="0" collapsed="false">
      <c r="G698" s="20" t="n">
        <v>0.082959</v>
      </c>
      <c r="H698" s="20" t="n">
        <v>0.052645</v>
      </c>
    </row>
    <row r="699" customFormat="false" ht="15" hidden="false" customHeight="false" outlineLevel="0" collapsed="false">
      <c r="G699" s="20" t="n">
        <v>-0.314814</v>
      </c>
      <c r="H699" s="20" t="n">
        <v>-0.090982</v>
      </c>
    </row>
    <row r="700" customFormat="false" ht="15" hidden="false" customHeight="false" outlineLevel="0" collapsed="false">
      <c r="G700" s="20" t="n">
        <v>0.124744</v>
      </c>
      <c r="H700" s="20" t="n">
        <v>0.062149</v>
      </c>
    </row>
    <row r="701" customFormat="false" ht="15" hidden="false" customHeight="false" outlineLevel="0" collapsed="false">
      <c r="G701" s="20" t="n">
        <v>-0.001541</v>
      </c>
      <c r="H701" s="20" t="n">
        <v>-0.030783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</cols>
  <sheetData>
    <row r="2" customFormat="false" ht="17.35" hidden="false" customHeight="false" outlineLevel="0" collapsed="false">
      <c r="B2" s="1" t="s">
        <v>16</v>
      </c>
    </row>
    <row r="3" customFormat="false" ht="15" hidden="false" customHeight="false" outlineLevel="0" collapsed="false">
      <c r="B3" s="2" t="s">
        <v>946</v>
      </c>
    </row>
    <row r="5" customFormat="false" ht="15" hidden="false" customHeight="false" outlineLevel="0" collapsed="false">
      <c r="B5" s="3" t="s">
        <v>947</v>
      </c>
      <c r="C5" s="4" t="s">
        <v>948</v>
      </c>
      <c r="D5" s="4" t="s">
        <v>949</v>
      </c>
      <c r="E5" s="4" t="s">
        <v>950</v>
      </c>
      <c r="F5" s="4" t="s">
        <v>951</v>
      </c>
    </row>
    <row r="6" customFormat="false" ht="15" hidden="false" customHeight="false" outlineLevel="0" collapsed="false">
      <c r="B6" s="6" t="s">
        <v>952</v>
      </c>
      <c r="C6" s="23" t="n">
        <f aca="false">Summary!C9</f>
        <v>783</v>
      </c>
      <c r="D6" s="24" t="n">
        <v>783</v>
      </c>
      <c r="E6" s="25" t="n">
        <f aca="false">C6-D6</f>
        <v>0</v>
      </c>
      <c r="F6" s="6" t="str">
        <f aca="false">IF(ABS(E6)&lt;0.00005,"OK","CHECK")</f>
        <v>OK</v>
      </c>
    </row>
    <row r="7" customFormat="false" ht="15" hidden="false" customHeight="false" outlineLevel="0" collapsed="false">
      <c r="B7" s="6" t="s">
        <v>20</v>
      </c>
      <c r="C7" s="23" t="n">
        <f aca="false">Summary!D9</f>
        <v>-0.123922087266692</v>
      </c>
      <c r="D7" s="24" t="n">
        <v>-0.123922</v>
      </c>
      <c r="E7" s="25" t="n">
        <f aca="false">C7-D7</f>
        <v>-8.72666918172449E-008</v>
      </c>
      <c r="F7" s="6" t="str">
        <f aca="false">IF(ABS(E7)&lt;0.00005,"OK","CHECK")</f>
        <v>OK</v>
      </c>
    </row>
    <row r="8" customFormat="false" ht="15" hidden="false" customHeight="false" outlineLevel="0" collapsed="false">
      <c r="B8" s="6" t="s">
        <v>21</v>
      </c>
      <c r="C8" s="23" t="n">
        <f aca="false">Summary!E9</f>
        <v>-0.213434923573211</v>
      </c>
      <c r="D8" s="24" t="n">
        <v>-0.213436</v>
      </c>
      <c r="E8" s="25" t="n">
        <f aca="false">C8-D8</f>
        <v>1.07642678906505E-006</v>
      </c>
      <c r="F8" s="6" t="str">
        <f aca="false">IF(ABS(E8)&lt;0.00005,"OK","CHECK")</f>
        <v>OK</v>
      </c>
    </row>
    <row r="9" customFormat="false" ht="15" hidden="false" customHeight="false" outlineLevel="0" collapsed="false">
      <c r="B9" s="6" t="s">
        <v>865</v>
      </c>
      <c r="C9" s="23" t="n">
        <f aca="false">Summary!F9</f>
        <v>0.369093231162197</v>
      </c>
      <c r="D9" s="24" t="n">
        <v>0.369093</v>
      </c>
      <c r="E9" s="25" t="n">
        <f aca="false">C9-D9</f>
        <v>2.31162196662194E-007</v>
      </c>
      <c r="F9" s="6" t="str">
        <f aca="false">IF(ABS(E9)&lt;0.00005,"OK","CHECK")</f>
        <v>OK</v>
      </c>
    </row>
    <row r="10" customFormat="false" ht="15" hidden="false" customHeight="false" outlineLevel="0" collapsed="false">
      <c r="B10" s="6" t="s">
        <v>953</v>
      </c>
      <c r="C10" s="23" t="n">
        <f aca="false">Summary!D10</f>
        <v>-0.106237006732933</v>
      </c>
      <c r="D10" s="24" t="n">
        <v>-0.106237</v>
      </c>
      <c r="E10" s="25" t="n">
        <f aca="false">C10-D10</f>
        <v>-6.73293287789534E-009</v>
      </c>
      <c r="F10" s="6" t="str">
        <f aca="false">IF(ABS(E10)&lt;0.00005,"OK","CHECK")</f>
        <v>OK</v>
      </c>
    </row>
    <row r="11" customFormat="false" ht="15" hidden="false" customHeight="false" outlineLevel="0" collapsed="false">
      <c r="B11" s="6" t="s">
        <v>954</v>
      </c>
      <c r="C11" s="23" t="n">
        <f aca="false">Summary!D12</f>
        <v>-0.183870294909696</v>
      </c>
      <c r="D11" s="24" t="n">
        <v>-0.18387</v>
      </c>
      <c r="E11" s="25" t="n">
        <f aca="false">C11-D11</f>
        <v>-2.94909696052503E-007</v>
      </c>
      <c r="F11" s="6" t="str">
        <f aca="false">IF(ABS(E11)&lt;0.00005,"OK","CHECK")</f>
        <v>OK</v>
      </c>
    </row>
    <row r="12" customFormat="false" ht="15" hidden="false" customHeight="false" outlineLevel="0" collapsed="false">
      <c r="B12" s="6" t="s">
        <v>955</v>
      </c>
      <c r="C12" s="23" t="n">
        <f aca="false">'Calendar time'!O10</f>
        <v>-0.00188697248651126</v>
      </c>
      <c r="D12" s="24" t="n">
        <v>-0.001887</v>
      </c>
      <c r="E12" s="25" t="n">
        <f aca="false">C12-D12</f>
        <v>2.75134887375243E-008</v>
      </c>
      <c r="F12" s="6" t="str">
        <f aca="false">IF(ABS(E12)&lt;0.00005,"OK","CHECK")</f>
        <v>OK</v>
      </c>
    </row>
    <row r="13" customFormat="false" ht="15" hidden="false" customHeight="false" outlineLevel="0" collapsed="false">
      <c r="B13" s="6" t="s">
        <v>956</v>
      </c>
      <c r="C13" s="23" t="n">
        <f aca="false">Operating!C11</f>
        <v>-0.00438840069785487</v>
      </c>
      <c r="D13" s="24" t="n">
        <v>-0.004388</v>
      </c>
      <c r="E13" s="25" t="n">
        <f aca="false">C13-D13</f>
        <v>-4.00697854871339E-007</v>
      </c>
      <c r="F13" s="6" t="str">
        <f aca="false">IF(ABS(E13)&lt;0.00005,"OK","CHECK")</f>
        <v>OK</v>
      </c>
    </row>
    <row r="14" customFormat="false" ht="15" hidden="false" customHeight="false" outlineLevel="0" collapsed="false">
      <c r="B14" s="6" t="s">
        <v>957</v>
      </c>
      <c r="C14" s="23" t="n">
        <f aca="false">Operating!C12</f>
        <v>0.749232195860391</v>
      </c>
      <c r="D14" s="24" t="n">
        <v>0.749232</v>
      </c>
      <c r="E14" s="25" t="n">
        <f aca="false">C14-D14</f>
        <v>1.95860391349889E-007</v>
      </c>
      <c r="F14" s="6" t="str">
        <f aca="false">IF(ABS(E14)&lt;0.00005,"OK","CHECK")</f>
        <v>OK</v>
      </c>
    </row>
    <row r="16" customFormat="false" ht="15" hidden="false" customHeight="false" outlineLevel="0" collapsed="false">
      <c r="B16" s="5" t="s">
        <v>958</v>
      </c>
      <c r="F16" s="5" t="str">
        <f aca="false">IF(COUNTIF(F6:F14,"OK")=9,"OK","CHECK")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  <Company>Alessandro Radice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Radice</dc:creator>
  <dc:description/>
  <dc:language>en-US</dc:language>
  <cp:lastModifiedBy>Alessandro Radice</cp:lastModifiedBy>
  <cp:revision>0</cp:revision>
  <dc:subject/>
  <dc:title>Does M&amp;A Create Value? Long-Run Performance of US Acquirers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